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6" windowWidth="19140" windowHeight="11580" tabRatio="922"/>
  </bookViews>
  <sheets>
    <sheet name="Input" sheetId="15" r:id="rId1"/>
    <sheet name="Output" sheetId="16" r:id="rId2"/>
    <sheet name="Document Sources and Data" sheetId="1" r:id="rId3"/>
    <sheet name="GIS Sources and Data" sheetId="2" r:id="rId4"/>
    <sheet name="Physical Supply by HUC 8 Detail" sheetId="3" r:id="rId5"/>
    <sheet name="Physical Supply by HUC 8" sheetId="4" r:id="rId6"/>
    <sheet name="Water Use Current Detail" sheetId="5" r:id="rId7"/>
    <sheet name="Water Use Current M&amp;I" sheetId="17" r:id="rId8"/>
    <sheet name="Water Use Current Ag" sheetId="18" r:id="rId9"/>
    <sheet name="Water Use Current Thermo" sheetId="12" r:id="rId10"/>
    <sheet name="Current Groundwater Detail" sheetId="6" r:id="rId11"/>
    <sheet name="Current Groundwater Pumping" sheetId="14" r:id="rId12"/>
    <sheet name="Water Use Future Detail" sheetId="7" r:id="rId13"/>
    <sheet name="Water Use Future M&amp;I" sheetId="19" r:id="rId14"/>
    <sheet name="Water Use Future Ag" sheetId="20" r:id="rId15"/>
    <sheet name="Recharge Detail" sheetId="8" r:id="rId16"/>
    <sheet name="Recharge" sheetId="9" r:id="rId17"/>
    <sheet name="Storage Details" sheetId="10" r:id="rId18"/>
    <sheet name="Storage" sheetId="11" r:id="rId19"/>
    <sheet name="Species_Details" sheetId="21" r:id="rId20"/>
    <sheet name="Species" sheetId="13" r:id="rId21"/>
  </sheets>
  <calcPr calcId="145621"/>
</workbook>
</file>

<file path=xl/calcChain.xml><?xml version="1.0" encoding="utf-8"?>
<calcChain xmlns="http://schemas.openxmlformats.org/spreadsheetml/2006/main">
  <c r="CL207" i="14" l="1"/>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5" i="16"/>
  <c r="L6" i="16"/>
  <c r="L7" i="16"/>
  <c r="L8" i="16"/>
  <c r="L9" i="16"/>
  <c r="L10" i="16"/>
  <c r="L11" i="16"/>
  <c r="L12"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5" i="16"/>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5" i="16"/>
  <c r="AQ155" i="4"/>
  <c r="AC155" i="4"/>
  <c r="AA155" i="4"/>
  <c r="Y155" i="4"/>
  <c r="W155" i="4"/>
  <c r="I2" i="20" l="1"/>
  <c r="I3" i="20" s="1"/>
  <c r="I4" i="20" s="1"/>
  <c r="I5" i="20"/>
  <c r="I6" i="20" s="1"/>
  <c r="I7" i="20" s="1"/>
  <c r="I8" i="20" s="1"/>
  <c r="I9" i="20" s="1"/>
  <c r="I10" i="20"/>
  <c r="I11" i="20" s="1"/>
  <c r="I12" i="20" s="1"/>
  <c r="I13" i="20" s="1"/>
  <c r="I14" i="20"/>
  <c r="I15" i="20" s="1"/>
  <c r="I16" i="20" s="1"/>
  <c r="I17" i="20" s="1"/>
  <c r="I18" i="20"/>
  <c r="I19" i="20" s="1"/>
  <c r="I20" i="20" s="1"/>
  <c r="I21" i="20" s="1"/>
  <c r="I22" i="20" s="1"/>
  <c r="I23" i="20" s="1"/>
  <c r="I24" i="20"/>
  <c r="I25" i="20" s="1"/>
  <c r="I26" i="20" s="1"/>
  <c r="I27" i="20" s="1"/>
  <c r="I28" i="20" s="1"/>
  <c r="I29" i="20" s="1"/>
  <c r="I30" i="20"/>
  <c r="I31" i="20" s="1"/>
  <c r="I32" i="20" s="1"/>
  <c r="I33" i="20" s="1"/>
  <c r="I34" i="20" s="1"/>
  <c r="I35" i="20" s="1"/>
  <c r="I36" i="20"/>
  <c r="I37" i="20" s="1"/>
  <c r="I38" i="20" s="1"/>
  <c r="I39" i="20"/>
  <c r="I40" i="20" s="1"/>
  <c r="I41" i="20" s="1"/>
  <c r="I42" i="20" s="1"/>
  <c r="I43" i="20"/>
  <c r="I44" i="20"/>
  <c r="I45" i="20" s="1"/>
  <c r="I46" i="20" s="1"/>
  <c r="I47" i="20" s="1"/>
  <c r="I48" i="20" s="1"/>
  <c r="I49" i="20" s="1"/>
  <c r="I50" i="20"/>
  <c r="I51" i="20" s="1"/>
  <c r="I52" i="20" s="1"/>
  <c r="I53" i="20" s="1"/>
  <c r="I54" i="20" s="1"/>
  <c r="I55" i="20"/>
  <c r="I56" i="20" s="1"/>
  <c r="I57" i="20" s="1"/>
  <c r="I58" i="20" s="1"/>
  <c r="I59" i="20"/>
  <c r="I60" i="20" s="1"/>
  <c r="I61" i="20" s="1"/>
  <c r="I62" i="20" s="1"/>
  <c r="I63" i="20" s="1"/>
  <c r="I64" i="20"/>
  <c r="I65" i="20" s="1"/>
  <c r="I66" i="20"/>
  <c r="I67" i="20" s="1"/>
  <c r="I68" i="20" s="1"/>
  <c r="I69" i="20" s="1"/>
  <c r="I70" i="20"/>
  <c r="I71" i="20" s="1"/>
  <c r="I72" i="20" s="1"/>
  <c r="I73" i="20" s="1"/>
  <c r="I74" i="20"/>
  <c r="I75" i="20" s="1"/>
  <c r="I76" i="20" s="1"/>
  <c r="I77" i="20" s="1"/>
  <c r="I78" i="20"/>
  <c r="I79" i="20" s="1"/>
  <c r="I80" i="20" s="1"/>
  <c r="I81" i="20" s="1"/>
  <c r="I82" i="20" s="1"/>
  <c r="I83" i="20" s="1"/>
  <c r="I84" i="20"/>
  <c r="I85" i="20" s="1"/>
  <c r="I86" i="20" s="1"/>
  <c r="I87" i="20"/>
  <c r="I88" i="20" s="1"/>
  <c r="I89" i="20" s="1"/>
  <c r="I90" i="20"/>
  <c r="I91" i="20" s="1"/>
  <c r="I92" i="20" s="1"/>
  <c r="I93" i="20" s="1"/>
  <c r="I94" i="20" s="1"/>
  <c r="I95" i="20"/>
  <c r="I96" i="20" s="1"/>
  <c r="I97" i="20" s="1"/>
  <c r="I98" i="20" s="1"/>
  <c r="I99" i="20" s="1"/>
  <c r="I100" i="20"/>
  <c r="I101" i="20" s="1"/>
  <c r="I102" i="20" s="1"/>
  <c r="I103" i="20" s="1"/>
  <c r="I104" i="20" s="1"/>
  <c r="I105" i="20"/>
  <c r="I106" i="20" s="1"/>
  <c r="I107" i="20" s="1"/>
  <c r="I108" i="20" s="1"/>
  <c r="I109" i="20" s="1"/>
  <c r="I110" i="20"/>
  <c r="I111" i="20"/>
  <c r="I112" i="20" s="1"/>
  <c r="I113" i="20" s="1"/>
  <c r="I114" i="20" s="1"/>
  <c r="I115" i="20"/>
  <c r="I116" i="20" s="1"/>
  <c r="I117" i="20" s="1"/>
  <c r="I118" i="20"/>
  <c r="I119" i="20" s="1"/>
  <c r="I120" i="20" s="1"/>
  <c r="I121" i="20"/>
  <c r="I122" i="20" s="1"/>
  <c r="I123" i="20" s="1"/>
  <c r="I124" i="20" s="1"/>
  <c r="I125" i="20"/>
  <c r="I126" i="20" s="1"/>
  <c r="I127" i="20" s="1"/>
  <c r="I128" i="20" s="1"/>
  <c r="I129" i="20" s="1"/>
  <c r="I130" i="20"/>
  <c r="I131" i="20" s="1"/>
  <c r="I132" i="20" s="1"/>
  <c r="I133" i="20" s="1"/>
  <c r="I134" i="20"/>
  <c r="I135" i="20" s="1"/>
  <c r="I136" i="20" s="1"/>
  <c r="I137" i="20" s="1"/>
  <c r="I138" i="20" s="1"/>
  <c r="I139" i="20"/>
  <c r="I140" i="20" s="1"/>
  <c r="I141" i="20" s="1"/>
  <c r="I142" i="20" s="1"/>
  <c r="I143" i="20"/>
  <c r="I144" i="20" s="1"/>
  <c r="I145" i="20" s="1"/>
  <c r="I146" i="20" s="1"/>
  <c r="I147" i="20"/>
  <c r="I148" i="20" s="1"/>
  <c r="I149" i="20" s="1"/>
  <c r="I150" i="20" s="1"/>
  <c r="I151" i="20"/>
  <c r="I152" i="20" s="1"/>
  <c r="I153" i="20" s="1"/>
  <c r="I154" i="20" s="1"/>
  <c r="I155" i="20" s="1"/>
  <c r="I156" i="20" s="1"/>
  <c r="I157" i="20"/>
  <c r="I158" i="20" s="1"/>
  <c r="I159" i="20" s="1"/>
  <c r="I160" i="20"/>
  <c r="I161" i="20" s="1"/>
  <c r="I162" i="20" s="1"/>
  <c r="I163" i="20" s="1"/>
  <c r="I164" i="20"/>
  <c r="I165" i="20"/>
  <c r="I166" i="20" s="1"/>
  <c r="I167" i="20"/>
  <c r="I168" i="20" s="1"/>
  <c r="I169" i="20" s="1"/>
  <c r="I170" i="20" s="1"/>
  <c r="I171" i="20"/>
  <c r="I172" i="20" s="1"/>
  <c r="I173" i="20" s="1"/>
  <c r="I174" i="20" s="1"/>
  <c r="I175" i="20"/>
  <c r="I176" i="20" s="1"/>
  <c r="I177" i="20" s="1"/>
  <c r="I178" i="20" s="1"/>
  <c r="I179" i="20"/>
  <c r="I180" i="20" s="1"/>
  <c r="I181" i="20"/>
  <c r="I182" i="20" s="1"/>
  <c r="I183" i="20" s="1"/>
  <c r="I184" i="20" s="1"/>
  <c r="I185" i="20"/>
  <c r="I186" i="20" s="1"/>
  <c r="I187" i="20" s="1"/>
  <c r="I188" i="20" s="1"/>
  <c r="I189" i="20" s="1"/>
  <c r="I190" i="20"/>
  <c r="I191" i="20"/>
  <c r="I192" i="20" s="1"/>
  <c r="I193" i="20"/>
  <c r="I194" i="20" s="1"/>
  <c r="I195" i="20" s="1"/>
  <c r="I196" i="20"/>
  <c r="I197" i="20" s="1"/>
  <c r="I198" i="20" s="1"/>
  <c r="I199" i="20" s="1"/>
  <c r="I200" i="20"/>
  <c r="I201" i="20" s="1"/>
  <c r="I202" i="20" s="1"/>
  <c r="I203" i="20" s="1"/>
  <c r="I204" i="20"/>
  <c r="I205" i="20" s="1"/>
  <c r="I206" i="20" s="1"/>
  <c r="I207" i="20"/>
  <c r="I208" i="20" s="1"/>
  <c r="I209" i="20"/>
  <c r="I210" i="20" s="1"/>
  <c r="I211" i="20" s="1"/>
  <c r="I212" i="20" s="1"/>
  <c r="I213" i="20" s="1"/>
  <c r="I214" i="20"/>
  <c r="I215" i="20" s="1"/>
  <c r="I216" i="20"/>
  <c r="I217" i="20" s="1"/>
  <c r="I218" i="20" s="1"/>
  <c r="I219" i="20" s="1"/>
  <c r="I220" i="20" s="1"/>
  <c r="I221" i="20"/>
  <c r="I222" i="20" s="1"/>
  <c r="I223" i="20"/>
  <c r="I224" i="20" s="1"/>
  <c r="I225" i="20" s="1"/>
  <c r="I226" i="20" s="1"/>
  <c r="I227" i="20" s="1"/>
  <c r="I228" i="20"/>
  <c r="I229" i="20" s="1"/>
  <c r="I230" i="20" s="1"/>
  <c r="I231" i="20" s="1"/>
  <c r="I232" i="20" s="1"/>
  <c r="I233" i="20" s="1"/>
  <c r="I234" i="20"/>
  <c r="I235" i="20" s="1"/>
  <c r="I236" i="20" s="1"/>
  <c r="I237" i="20" s="1"/>
  <c r="I238" i="20" s="1"/>
  <c r="I239" i="20"/>
  <c r="I240" i="20" s="1"/>
  <c r="I241" i="20" s="1"/>
  <c r="I242" i="20" s="1"/>
  <c r="I243" i="20"/>
  <c r="I244" i="20" s="1"/>
  <c r="I245" i="20" s="1"/>
  <c r="I246" i="20"/>
  <c r="I247" i="20" s="1"/>
  <c r="I248" i="20" s="1"/>
  <c r="I249" i="20" s="1"/>
  <c r="I250" i="20"/>
  <c r="I251" i="20" s="1"/>
  <c r="I252" i="20"/>
  <c r="I253" i="20" s="1"/>
  <c r="I254" i="20" s="1"/>
  <c r="I255" i="20"/>
  <c r="I256" i="20" s="1"/>
  <c r="I257" i="20" s="1"/>
  <c r="I258" i="20" s="1"/>
  <c r="I259" i="20"/>
  <c r="I260" i="20" s="1"/>
  <c r="I261" i="20" s="1"/>
  <c r="I262" i="20"/>
  <c r="I263" i="20" s="1"/>
  <c r="I264" i="20" s="1"/>
  <c r="I265" i="20"/>
  <c r="I266" i="20" s="1"/>
  <c r="I267" i="20" s="1"/>
  <c r="I268" i="20"/>
  <c r="I269" i="20" s="1"/>
  <c r="I270" i="20" s="1"/>
  <c r="I271" i="20" s="1"/>
  <c r="I272" i="20" s="1"/>
  <c r="I273" i="20"/>
  <c r="I274" i="20" s="1"/>
  <c r="I275" i="20" s="1"/>
  <c r="I276" i="20" s="1"/>
  <c r="I277" i="20" s="1"/>
  <c r="I278" i="20" s="1"/>
  <c r="I279" i="20" s="1"/>
  <c r="I280" i="20" s="1"/>
  <c r="I281" i="20" s="1"/>
  <c r="I282" i="20" s="1"/>
  <c r="I283" i="20" s="1"/>
  <c r="I284" i="20" s="1"/>
  <c r="I285" i="20"/>
  <c r="I286" i="20" s="1"/>
  <c r="I287" i="20" s="1"/>
  <c r="I288" i="20" s="1"/>
  <c r="I289" i="20" s="1"/>
  <c r="I290" i="20" s="1"/>
  <c r="I291" i="20"/>
  <c r="I292" i="20" s="1"/>
  <c r="I293" i="20" s="1"/>
  <c r="I294" i="20"/>
  <c r="I295" i="20" s="1"/>
  <c r="I296" i="20" s="1"/>
  <c r="I297" i="20" s="1"/>
  <c r="I298" i="20"/>
  <c r="I299" i="20" s="1"/>
  <c r="I300" i="20" s="1"/>
  <c r="I301" i="20" s="1"/>
  <c r="I302" i="20" s="1"/>
  <c r="I303" i="20" s="1"/>
  <c r="I304" i="20" s="1"/>
  <c r="I305" i="20"/>
  <c r="I306" i="20" s="1"/>
  <c r="I307" i="20" s="1"/>
  <c r="I308" i="20" s="1"/>
  <c r="I309" i="20" s="1"/>
  <c r="I310" i="20" s="1"/>
  <c r="I311" i="20"/>
  <c r="I312" i="20" s="1"/>
  <c r="I313" i="20" s="1"/>
  <c r="I314" i="20" s="1"/>
  <c r="I315" i="20" s="1"/>
  <c r="I316" i="20" s="1"/>
  <c r="I317" i="20" s="1"/>
  <c r="I318" i="20" s="1"/>
  <c r="I319" i="20"/>
  <c r="I320" i="20" s="1"/>
  <c r="I321" i="20" s="1"/>
  <c r="I322" i="20" s="1"/>
  <c r="I323" i="20"/>
  <c r="I324" i="20" s="1"/>
  <c r="I325" i="20" s="1"/>
  <c r="I326" i="20"/>
  <c r="I327" i="20" s="1"/>
  <c r="I328" i="20" s="1"/>
  <c r="I329" i="20" s="1"/>
  <c r="I330" i="20"/>
  <c r="I331" i="20" s="1"/>
  <c r="I332" i="20" s="1"/>
  <c r="I333" i="20" s="1"/>
  <c r="I334" i="20"/>
  <c r="I335" i="20" s="1"/>
  <c r="I336" i="20" s="1"/>
  <c r="I337" i="20" s="1"/>
  <c r="I338" i="20"/>
  <c r="I339" i="20" s="1"/>
  <c r="I340" i="20" s="1"/>
  <c r="I341" i="20" s="1"/>
  <c r="I342" i="20" s="1"/>
  <c r="I343" i="20"/>
  <c r="I344" i="20" s="1"/>
  <c r="I345" i="20"/>
  <c r="I346" i="20" s="1"/>
  <c r="I347" i="20" s="1"/>
  <c r="I348" i="20" s="1"/>
  <c r="I349" i="20" s="1"/>
  <c r="I350" i="20" s="1"/>
  <c r="I351" i="20"/>
  <c r="I352" i="20" s="1"/>
  <c r="I353" i="20"/>
  <c r="I354" i="20" s="1"/>
  <c r="I355" i="20" s="1"/>
  <c r="I356" i="20" s="1"/>
  <c r="I357" i="20" s="1"/>
  <c r="I358" i="20" s="1"/>
  <c r="I359" i="20"/>
  <c r="I360" i="20" s="1"/>
  <c r="I361" i="20" s="1"/>
  <c r="I362" i="20" s="1"/>
  <c r="I363" i="20" s="1"/>
  <c r="I364" i="20"/>
  <c r="I365" i="20" s="1"/>
  <c r="I366" i="20"/>
  <c r="I367" i="20" s="1"/>
  <c r="I368" i="20" s="1"/>
  <c r="I369" i="20" s="1"/>
  <c r="I370" i="20" s="1"/>
  <c r="I371" i="20"/>
  <c r="I372" i="20" s="1"/>
  <c r="I373" i="20"/>
  <c r="I374" i="20" s="1"/>
  <c r="I375" i="20" s="1"/>
  <c r="I376" i="20" s="1"/>
  <c r="I377" i="20"/>
  <c r="I378" i="20" s="1"/>
  <c r="I379" i="20"/>
  <c r="I380" i="20" s="1"/>
  <c r="I381" i="20" s="1"/>
  <c r="I382" i="20"/>
  <c r="I383" i="20" s="1"/>
  <c r="I384" i="20" s="1"/>
  <c r="I385" i="20" s="1"/>
  <c r="I386" i="20" s="1"/>
  <c r="I387" i="20"/>
  <c r="I388" i="20" s="1"/>
  <c r="I389" i="20" s="1"/>
  <c r="I390" i="20" s="1"/>
  <c r="I391" i="20"/>
  <c r="I392" i="20"/>
  <c r="I393" i="20" s="1"/>
  <c r="I394" i="20" s="1"/>
  <c r="I395" i="20"/>
  <c r="I396" i="20" s="1"/>
  <c r="I397" i="20" s="1"/>
  <c r="I398" i="20" s="1"/>
  <c r="I399" i="20" s="1"/>
  <c r="I400" i="20" s="1"/>
  <c r="I401" i="20" s="1"/>
  <c r="I402" i="20" s="1"/>
  <c r="I403" i="20" s="1"/>
  <c r="I404" i="20" s="1"/>
  <c r="I405" i="20" s="1"/>
  <c r="I406" i="20" s="1"/>
  <c r="I407" i="20"/>
  <c r="I408" i="20"/>
  <c r="I409" i="20" s="1"/>
  <c r="I410" i="20"/>
  <c r="I411" i="20" s="1"/>
  <c r="I412" i="20" s="1"/>
  <c r="I413" i="20" s="1"/>
  <c r="I414" i="20" s="1"/>
  <c r="I415" i="20" s="1"/>
  <c r="I416" i="20"/>
  <c r="I417" i="20" s="1"/>
  <c r="I418" i="20" s="1"/>
  <c r="I419" i="20" s="1"/>
  <c r="I420" i="20" s="1"/>
  <c r="I421" i="20"/>
  <c r="I422" i="20"/>
  <c r="I423" i="20" s="1"/>
  <c r="I424" i="20" s="1"/>
  <c r="I425" i="20"/>
  <c r="I426" i="20" s="1"/>
  <c r="I427" i="20" s="1"/>
  <c r="I428" i="20"/>
  <c r="I429" i="20" s="1"/>
  <c r="I430" i="20" s="1"/>
  <c r="I431" i="20" s="1"/>
  <c r="I432" i="20"/>
  <c r="I433" i="20" s="1"/>
  <c r="I434" i="20" s="1"/>
  <c r="I435" i="20" s="1"/>
  <c r="I436" i="20"/>
  <c r="I437" i="20" s="1"/>
  <c r="I438" i="20" s="1"/>
  <c r="I439" i="20" s="1"/>
  <c r="I440" i="20" s="1"/>
  <c r="I441" i="20"/>
  <c r="I442" i="20" s="1"/>
  <c r="I443" i="20" s="1"/>
  <c r="I444" i="20" s="1"/>
  <c r="I445" i="20"/>
  <c r="I446" i="20" s="1"/>
  <c r="I447" i="20" s="1"/>
  <c r="I448" i="20" s="1"/>
  <c r="I449" i="20"/>
  <c r="I450" i="20" s="1"/>
  <c r="I451" i="20"/>
  <c r="I452" i="20" s="1"/>
  <c r="I453" i="20" s="1"/>
  <c r="I454" i="20" s="1"/>
  <c r="I455" i="20" s="1"/>
  <c r="I456" i="20" s="1"/>
  <c r="I457" i="20"/>
  <c r="I458" i="20" s="1"/>
  <c r="I459" i="20" s="1"/>
  <c r="I460" i="20"/>
  <c r="I461" i="20" s="1"/>
  <c r="I462" i="20" s="1"/>
  <c r="I463" i="20"/>
  <c r="I464" i="20" s="1"/>
  <c r="I465" i="20"/>
  <c r="I466" i="20"/>
  <c r="I467" i="20" s="1"/>
  <c r="I468" i="20" s="1"/>
  <c r="I469" i="20" s="1"/>
  <c r="I470" i="20"/>
  <c r="I471" i="20" s="1"/>
  <c r="I472" i="20" s="1"/>
  <c r="I473" i="20"/>
  <c r="I474" i="20" s="1"/>
  <c r="I475" i="20" s="1"/>
  <c r="I476" i="20" s="1"/>
  <c r="I477" i="20" s="1"/>
  <c r="I478" i="20"/>
  <c r="I479" i="20" s="1"/>
  <c r="I480" i="20" s="1"/>
  <c r="I481" i="20" s="1"/>
  <c r="I482" i="20"/>
  <c r="I483" i="20" s="1"/>
  <c r="I484" i="20" s="1"/>
  <c r="I485" i="20" s="1"/>
  <c r="I486" i="20"/>
  <c r="I487" i="20" s="1"/>
  <c r="I488" i="20" s="1"/>
  <c r="I489" i="20"/>
  <c r="I490" i="20" s="1"/>
  <c r="I491" i="20" s="1"/>
  <c r="I492" i="20"/>
  <c r="I493" i="20" s="1"/>
  <c r="I494" i="20" s="1"/>
  <c r="I495" i="20" s="1"/>
  <c r="I496" i="20" s="1"/>
  <c r="I497" i="20"/>
  <c r="I498" i="20" s="1"/>
  <c r="I499" i="20" s="1"/>
  <c r="I500" i="20" s="1"/>
  <c r="I501" i="20" s="1"/>
  <c r="I502" i="20"/>
  <c r="I503" i="20" s="1"/>
  <c r="I504" i="20" s="1"/>
  <c r="I505" i="20" s="1"/>
  <c r="I506" i="20"/>
  <c r="I507" i="20" s="1"/>
  <c r="I508" i="20" s="1"/>
  <c r="I509" i="20" s="1"/>
  <c r="I510" i="20"/>
  <c r="I511" i="20" s="1"/>
  <c r="I512" i="20" s="1"/>
  <c r="I513" i="20"/>
  <c r="I514" i="20" s="1"/>
  <c r="I515" i="20" s="1"/>
  <c r="I516" i="20" s="1"/>
  <c r="I517" i="20"/>
  <c r="I518" i="20"/>
  <c r="I519" i="20" s="1"/>
  <c r="I520" i="20"/>
  <c r="I521" i="20" s="1"/>
  <c r="I522" i="20" s="1"/>
  <c r="I523" i="20" s="1"/>
  <c r="I524" i="20"/>
  <c r="I525" i="20" s="1"/>
  <c r="I526" i="20" s="1"/>
  <c r="I527" i="20" s="1"/>
  <c r="I528" i="20"/>
  <c r="I529" i="20" s="1"/>
  <c r="I530" i="20" s="1"/>
  <c r="I531" i="20"/>
  <c r="I532" i="20" s="1"/>
  <c r="I533" i="20"/>
  <c r="I534" i="20" s="1"/>
  <c r="I535" i="20" s="1"/>
  <c r="I536" i="20" s="1"/>
  <c r="I537" i="20" s="1"/>
  <c r="I538" i="20"/>
  <c r="I539" i="20" s="1"/>
  <c r="I540" i="20" s="1"/>
  <c r="I541" i="20" s="1"/>
  <c r="I542" i="20" s="1"/>
  <c r="I543" i="20" s="1"/>
  <c r="I544" i="20"/>
  <c r="I545" i="20" s="1"/>
  <c r="I546" i="20" s="1"/>
  <c r="I547" i="20" s="1"/>
  <c r="I548" i="20"/>
  <c r="I549" i="20" s="1"/>
  <c r="I550" i="20" s="1"/>
  <c r="I551" i="20" s="1"/>
  <c r="I552" i="20"/>
  <c r="I553" i="20"/>
  <c r="I554" i="20" s="1"/>
  <c r="I555" i="20"/>
  <c r="I556" i="20" s="1"/>
  <c r="I557" i="20" s="1"/>
  <c r="I558" i="20" s="1"/>
  <c r="I559" i="20"/>
  <c r="I560" i="20" s="1"/>
  <c r="I561" i="20" s="1"/>
  <c r="I562" i="20"/>
  <c r="I563" i="20" s="1"/>
  <c r="I564" i="20" s="1"/>
  <c r="I565" i="20" s="1"/>
  <c r="I566" i="20"/>
  <c r="I567" i="20" s="1"/>
  <c r="I568" i="20" s="1"/>
  <c r="I569" i="20" s="1"/>
  <c r="I570" i="20"/>
  <c r="I571" i="20" s="1"/>
  <c r="I572" i="20" s="1"/>
  <c r="I573" i="20" s="1"/>
  <c r="I574" i="20"/>
  <c r="I575" i="20" s="1"/>
  <c r="I576" i="20" s="1"/>
  <c r="I577" i="20" s="1"/>
  <c r="I578" i="20"/>
  <c r="I579" i="20" s="1"/>
  <c r="I580" i="20" s="1"/>
  <c r="I581" i="20" s="1"/>
  <c r="I582" i="20"/>
  <c r="I583" i="20" s="1"/>
  <c r="I584" i="20" s="1"/>
  <c r="I585" i="20" s="1"/>
  <c r="I586" i="20" s="1"/>
  <c r="I587" i="20" s="1"/>
  <c r="I588" i="20"/>
  <c r="I589" i="20" s="1"/>
  <c r="I590" i="20" s="1"/>
  <c r="I591" i="20" s="1"/>
  <c r="I592" i="20"/>
  <c r="I593" i="20" s="1"/>
  <c r="I594" i="20" s="1"/>
  <c r="I595" i="20"/>
  <c r="I596" i="20" s="1"/>
  <c r="I597" i="20" s="1"/>
  <c r="I598" i="20" s="1"/>
  <c r="I599" i="20" s="1"/>
  <c r="I600" i="20"/>
  <c r="I601" i="20" s="1"/>
  <c r="I602" i="20" s="1"/>
  <c r="I603" i="20" s="1"/>
  <c r="I604" i="20"/>
  <c r="I605" i="20" s="1"/>
  <c r="I606" i="20" s="1"/>
  <c r="I607" i="20" s="1"/>
  <c r="I608" i="20" s="1"/>
  <c r="I609" i="20"/>
  <c r="I610" i="20" s="1"/>
  <c r="I611" i="20"/>
  <c r="I612" i="20" s="1"/>
  <c r="I613" i="20" s="1"/>
  <c r="I614" i="20" s="1"/>
  <c r="I615" i="20" s="1"/>
  <c r="I616" i="20" s="1"/>
  <c r="I617" i="20" s="1"/>
  <c r="I618" i="20"/>
  <c r="I619" i="20" s="1"/>
  <c r="I620" i="20" s="1"/>
  <c r="I621" i="20"/>
  <c r="I622" i="20" s="1"/>
  <c r="I623" i="20" s="1"/>
  <c r="I624" i="20" s="1"/>
  <c r="I625" i="20" s="1"/>
  <c r="I626" i="20" s="1"/>
  <c r="I627" i="20" s="1"/>
  <c r="I628" i="20"/>
  <c r="I629" i="20" s="1"/>
  <c r="I630" i="20"/>
  <c r="I631" i="20" s="1"/>
  <c r="I632" i="20" s="1"/>
  <c r="I633" i="20"/>
  <c r="I634" i="20" s="1"/>
  <c r="I635" i="20" s="1"/>
  <c r="I636" i="20" s="1"/>
  <c r="I637" i="20"/>
  <c r="I638" i="20"/>
  <c r="I639" i="20" s="1"/>
  <c r="I640" i="20"/>
  <c r="I641" i="20" s="1"/>
  <c r="I642" i="20"/>
  <c r="I643" i="20" s="1"/>
  <c r="I644" i="20" s="1"/>
  <c r="I645" i="20"/>
  <c r="I646" i="20"/>
  <c r="I647" i="20" s="1"/>
  <c r="I648" i="20" s="1"/>
  <c r="I649" i="20" s="1"/>
  <c r="I650" i="20"/>
  <c r="I651" i="20" s="1"/>
  <c r="I652" i="20" s="1"/>
  <c r="I653" i="20"/>
  <c r="I654" i="20" s="1"/>
  <c r="I655" i="20" s="1"/>
  <c r="I656" i="20" s="1"/>
  <c r="I657" i="20"/>
  <c r="I658" i="20" s="1"/>
  <c r="I659" i="20" s="1"/>
  <c r="I660" i="20"/>
  <c r="I661" i="20"/>
  <c r="I662" i="20" s="1"/>
  <c r="I663" i="20" s="1"/>
  <c r="I664" i="20"/>
  <c r="I665" i="20" s="1"/>
  <c r="I666" i="20" s="1"/>
  <c r="I667" i="20" s="1"/>
  <c r="I668" i="20"/>
  <c r="I669" i="20"/>
  <c r="I670" i="20" s="1"/>
  <c r="I671" i="20" s="1"/>
  <c r="I672" i="20"/>
  <c r="I673" i="20" s="1"/>
  <c r="I674" i="20" s="1"/>
  <c r="I675" i="20" s="1"/>
  <c r="I676" i="20"/>
  <c r="I677" i="20"/>
  <c r="I678" i="20" s="1"/>
  <c r="I679" i="20" s="1"/>
  <c r="I680" i="20"/>
  <c r="I681" i="20" s="1"/>
  <c r="I682" i="20"/>
  <c r="I683" i="20"/>
  <c r="I684" i="20" s="1"/>
  <c r="I685" i="20"/>
  <c r="I686" i="20" s="1"/>
  <c r="I687" i="20" s="1"/>
  <c r="I688" i="20" s="1"/>
  <c r="I689" i="20"/>
  <c r="I690" i="20" s="1"/>
  <c r="I691" i="20" s="1"/>
  <c r="I692" i="20"/>
  <c r="I693" i="20"/>
  <c r="I694" i="20" s="1"/>
  <c r="I695" i="20" s="1"/>
  <c r="I696" i="20"/>
  <c r="I697" i="20" s="1"/>
  <c r="I698" i="20" s="1"/>
  <c r="I699" i="20"/>
  <c r="I700" i="20" s="1"/>
  <c r="I701" i="20"/>
  <c r="I702" i="20" s="1"/>
  <c r="I703" i="20"/>
  <c r="I704" i="20" s="1"/>
  <c r="I705" i="20" s="1"/>
  <c r="I706" i="20"/>
  <c r="I707" i="20" s="1"/>
  <c r="I708" i="20" s="1"/>
  <c r="I709" i="20" s="1"/>
  <c r="I710" i="20"/>
  <c r="I711" i="20" s="1"/>
  <c r="I712" i="20"/>
  <c r="I713" i="20" s="1"/>
  <c r="I714" i="20" s="1"/>
  <c r="I715" i="20"/>
  <c r="I716" i="20" s="1"/>
  <c r="I717" i="20" s="1"/>
  <c r="I718" i="20" s="1"/>
  <c r="I719" i="20" s="1"/>
  <c r="I720" i="20"/>
  <c r="I721" i="20"/>
  <c r="I722" i="20" s="1"/>
  <c r="I723" i="20" s="1"/>
  <c r="I724" i="20" s="1"/>
  <c r="I725" i="20" s="1"/>
  <c r="I726" i="20" s="1"/>
  <c r="I727" i="20" s="1"/>
  <c r="I728" i="20"/>
  <c r="I729" i="20" s="1"/>
  <c r="I730" i="20" s="1"/>
  <c r="I731" i="20" s="1"/>
  <c r="I732" i="20" s="1"/>
  <c r="I733" i="20" s="1"/>
  <c r="I734" i="20"/>
  <c r="I735" i="20"/>
  <c r="I736" i="20" s="1"/>
  <c r="I737" i="20" s="1"/>
  <c r="I738" i="20"/>
  <c r="I739" i="20" s="1"/>
  <c r="I740" i="20" s="1"/>
  <c r="I741" i="20" s="1"/>
  <c r="I742" i="20" s="1"/>
  <c r="I743" i="20"/>
  <c r="I744" i="20" s="1"/>
  <c r="I745" i="20" s="1"/>
  <c r="I746" i="20" s="1"/>
  <c r="I747" i="20" s="1"/>
  <c r="I748" i="20" s="1"/>
  <c r="I749" i="20" s="1"/>
  <c r="I750" i="20" s="1"/>
  <c r="I751" i="20"/>
  <c r="I752" i="20" s="1"/>
  <c r="I753" i="20" s="1"/>
  <c r="I754" i="20" s="1"/>
  <c r="I755" i="20"/>
  <c r="I756" i="20" s="1"/>
  <c r="I757" i="20" s="1"/>
  <c r="I758" i="20" s="1"/>
  <c r="I759" i="20" s="1"/>
  <c r="I760" i="20"/>
  <c r="I761" i="20" s="1"/>
  <c r="I762" i="20" s="1"/>
  <c r="I763" i="20" s="1"/>
  <c r="I764" i="20" s="1"/>
  <c r="I765" i="20"/>
  <c r="I766" i="20" s="1"/>
  <c r="I767" i="20" s="1"/>
  <c r="I768" i="20" s="1"/>
  <c r="I769" i="20"/>
  <c r="I770" i="20" s="1"/>
  <c r="I771" i="20" s="1"/>
  <c r="I772" i="20" s="1"/>
  <c r="I773" i="20" s="1"/>
  <c r="I774" i="20" s="1"/>
  <c r="I775" i="20"/>
  <c r="I776" i="20" s="1"/>
  <c r="I777" i="20" s="1"/>
  <c r="I778" i="20" s="1"/>
  <c r="I779" i="20" s="1"/>
  <c r="I780" i="20"/>
  <c r="I781" i="20" s="1"/>
  <c r="I782" i="20" s="1"/>
  <c r="I783" i="20" s="1"/>
  <c r="I784" i="20"/>
  <c r="I785" i="20"/>
  <c r="I786" i="20" s="1"/>
  <c r="I787" i="20"/>
  <c r="I788" i="20" s="1"/>
  <c r="I789" i="20" s="1"/>
  <c r="I790" i="20" s="1"/>
  <c r="I791" i="20"/>
  <c r="I792" i="20" s="1"/>
  <c r="I793" i="20" s="1"/>
  <c r="I794" i="20" s="1"/>
  <c r="I795" i="20" s="1"/>
  <c r="I796" i="20" s="1"/>
  <c r="I797" i="20"/>
  <c r="I798" i="20" s="1"/>
  <c r="I799" i="20" s="1"/>
  <c r="I800" i="20" s="1"/>
  <c r="I801" i="20" s="1"/>
  <c r="I802" i="20"/>
  <c r="I803" i="20" s="1"/>
  <c r="I804" i="20" s="1"/>
  <c r="I805" i="20" s="1"/>
  <c r="I806" i="20" s="1"/>
  <c r="I807" i="20"/>
  <c r="I808" i="20" s="1"/>
  <c r="I809" i="20" s="1"/>
  <c r="I810" i="20"/>
  <c r="I811" i="20"/>
  <c r="I812" i="20" s="1"/>
  <c r="I813" i="20" s="1"/>
  <c r="I814" i="20" s="1"/>
  <c r="I815" i="20"/>
  <c r="I816" i="20" s="1"/>
  <c r="I817" i="20" s="1"/>
  <c r="I818" i="20" s="1"/>
  <c r="I819" i="20"/>
  <c r="I820" i="20" s="1"/>
  <c r="I821" i="20" s="1"/>
  <c r="I822" i="20" s="1"/>
  <c r="I823" i="20"/>
  <c r="I824" i="20" s="1"/>
  <c r="I825" i="20" s="1"/>
  <c r="I826" i="20" s="1"/>
  <c r="I827" i="20" s="1"/>
  <c r="I828" i="20"/>
  <c r="I829" i="20" s="1"/>
  <c r="I830" i="20" s="1"/>
  <c r="I831" i="20"/>
  <c r="I832" i="20" s="1"/>
  <c r="I833" i="20" s="1"/>
  <c r="I834" i="20" s="1"/>
  <c r="I835" i="20" s="1"/>
  <c r="I836" i="20" s="1"/>
  <c r="I837" i="20" s="1"/>
  <c r="I838" i="20" s="1"/>
  <c r="I839" i="20"/>
  <c r="I840" i="20" s="1"/>
  <c r="I841" i="20" s="1"/>
  <c r="I842" i="20" s="1"/>
  <c r="I843" i="20"/>
  <c r="I844" i="20" s="1"/>
  <c r="I845" i="20" s="1"/>
  <c r="I846" i="20" s="1"/>
  <c r="I847" i="20" s="1"/>
  <c r="I848" i="20"/>
  <c r="I849" i="20"/>
  <c r="I850" i="20" s="1"/>
  <c r="I851" i="20" s="1"/>
  <c r="I852" i="20" s="1"/>
  <c r="I853" i="20"/>
  <c r="I854" i="20" s="1"/>
  <c r="I855" i="20" s="1"/>
  <c r="I856" i="20" s="1"/>
  <c r="I857" i="20" s="1"/>
  <c r="I858" i="20"/>
  <c r="I859" i="20" s="1"/>
  <c r="I860" i="20" s="1"/>
  <c r="I861" i="20" s="1"/>
  <c r="I862" i="20"/>
  <c r="I863" i="20" s="1"/>
  <c r="I864" i="20" s="1"/>
  <c r="I865" i="20" s="1"/>
  <c r="I866" i="20"/>
  <c r="I867" i="20" s="1"/>
  <c r="I868" i="20" s="1"/>
  <c r="I869" i="20" s="1"/>
  <c r="I870" i="20"/>
  <c r="I871" i="20" s="1"/>
  <c r="I872" i="20" s="1"/>
  <c r="I873" i="20"/>
  <c r="I874" i="20" s="1"/>
  <c r="I875" i="20" s="1"/>
  <c r="I876" i="20" s="1"/>
  <c r="I877" i="20" s="1"/>
  <c r="I878" i="20" s="1"/>
  <c r="I879" i="20" s="1"/>
  <c r="I880" i="20"/>
  <c r="I881" i="20" s="1"/>
  <c r="I882" i="20" s="1"/>
  <c r="I883" i="20" s="1"/>
  <c r="I884" i="20" s="1"/>
  <c r="I885" i="20"/>
  <c r="I886" i="20" s="1"/>
  <c r="I887" i="20" s="1"/>
  <c r="I888" i="20"/>
  <c r="I889" i="20" s="1"/>
  <c r="I890" i="20" s="1"/>
  <c r="I891" i="20" s="1"/>
  <c r="I892" i="20" s="1"/>
  <c r="I893" i="20"/>
  <c r="I894" i="20" s="1"/>
  <c r="I895" i="20" s="1"/>
  <c r="I896" i="20" s="1"/>
  <c r="I897" i="20" s="1"/>
  <c r="I898" i="20"/>
  <c r="I899" i="20" s="1"/>
  <c r="I900" i="20" s="1"/>
  <c r="I901" i="20" s="1"/>
  <c r="I902" i="20" s="1"/>
  <c r="I903" i="20" s="1"/>
  <c r="I904" i="20"/>
  <c r="I905" i="20"/>
  <c r="I906" i="20" s="1"/>
  <c r="I907" i="20" s="1"/>
  <c r="I908" i="20" s="1"/>
  <c r="I909" i="20"/>
  <c r="I910" i="20" s="1"/>
  <c r="I911" i="20" s="1"/>
  <c r="I912" i="20" s="1"/>
  <c r="I913" i="20" s="1"/>
  <c r="I914" i="20"/>
  <c r="I915" i="20" s="1"/>
  <c r="I916" i="20" s="1"/>
  <c r="I917" i="20" s="1"/>
  <c r="I918" i="20"/>
  <c r="I919" i="20"/>
  <c r="I920" i="20"/>
  <c r="I921" i="20" s="1"/>
  <c r="I922" i="20"/>
  <c r="I923" i="20"/>
  <c r="I924" i="20" s="1"/>
  <c r="I925" i="20" s="1"/>
  <c r="I926" i="20"/>
  <c r="I927" i="20" s="1"/>
  <c r="I928" i="20" s="1"/>
  <c r="I929" i="20" s="1"/>
  <c r="I930" i="20"/>
  <c r="I931" i="20" s="1"/>
  <c r="I932" i="20" s="1"/>
  <c r="I933" i="20"/>
  <c r="I934" i="20" s="1"/>
  <c r="I935" i="20" s="1"/>
  <c r="I936" i="20" s="1"/>
  <c r="I937" i="20"/>
  <c r="I938" i="20" s="1"/>
  <c r="I939" i="20" s="1"/>
  <c r="I940" i="20" s="1"/>
  <c r="I941" i="20" s="1"/>
  <c r="I942" i="20" s="1"/>
  <c r="I943" i="20"/>
  <c r="I944" i="20" s="1"/>
  <c r="I945" i="20"/>
  <c r="I946" i="20" s="1"/>
  <c r="I947" i="20"/>
  <c r="I948" i="20" s="1"/>
  <c r="I949" i="20" s="1"/>
  <c r="I950" i="20"/>
  <c r="I951" i="20" s="1"/>
  <c r="I952" i="20" s="1"/>
  <c r="I953" i="20"/>
  <c r="I954" i="20" s="1"/>
  <c r="I955" i="20" s="1"/>
  <c r="I956" i="20"/>
  <c r="I957" i="20" s="1"/>
  <c r="I958" i="20" s="1"/>
  <c r="I959" i="20"/>
  <c r="I960" i="20" s="1"/>
  <c r="I961" i="20"/>
  <c r="I962" i="20" s="1"/>
  <c r="I963" i="20" s="1"/>
  <c r="I964" i="20" s="1"/>
  <c r="I965" i="20"/>
  <c r="I966" i="20" s="1"/>
  <c r="I967" i="20"/>
  <c r="I968" i="20" s="1"/>
  <c r="I969" i="20" s="1"/>
  <c r="I970" i="20"/>
  <c r="I971" i="20" s="1"/>
  <c r="I972" i="20" s="1"/>
  <c r="I973" i="20"/>
  <c r="I974" i="20" s="1"/>
  <c r="I975" i="20" s="1"/>
  <c r="I976" i="20" s="1"/>
  <c r="I977" i="20" s="1"/>
  <c r="I978" i="20"/>
  <c r="I979" i="20" s="1"/>
  <c r="I980" i="20" s="1"/>
  <c r="I981" i="20" s="1"/>
  <c r="I982" i="20" s="1"/>
  <c r="I983" i="20"/>
  <c r="I984" i="20" s="1"/>
  <c r="I985" i="20" s="1"/>
  <c r="I986" i="20" s="1"/>
  <c r="I987" i="20" s="1"/>
  <c r="I988" i="20" s="1"/>
  <c r="I989" i="20" s="1"/>
  <c r="I990" i="20"/>
  <c r="I991" i="20"/>
  <c r="I992" i="20" s="1"/>
  <c r="I993" i="20" s="1"/>
  <c r="I994" i="20"/>
  <c r="I995" i="20" s="1"/>
  <c r="I996" i="20"/>
  <c r="I997" i="20" s="1"/>
  <c r="I998" i="20" s="1"/>
  <c r="I999" i="20" s="1"/>
  <c r="I1000" i="20"/>
  <c r="I1001" i="20" s="1"/>
  <c r="I1002" i="20" s="1"/>
  <c r="I1003" i="20" s="1"/>
  <c r="I1004" i="20" s="1"/>
  <c r="I1005" i="20"/>
  <c r="I1006" i="20" s="1"/>
  <c r="I1007" i="20"/>
  <c r="I1008" i="20"/>
  <c r="I1009" i="20" s="1"/>
  <c r="I1010" i="20" s="1"/>
  <c r="I1011" i="20" s="1"/>
  <c r="I1012" i="20"/>
  <c r="I1013" i="20"/>
  <c r="I1014" i="20" s="1"/>
  <c r="I1015" i="20" s="1"/>
  <c r="I1016" i="20"/>
  <c r="I1017" i="20" s="1"/>
  <c r="I1018" i="20" s="1"/>
  <c r="I1019" i="20" s="1"/>
  <c r="I1020" i="20"/>
  <c r="I1021" i="20" s="1"/>
  <c r="I1022" i="20" s="1"/>
  <c r="I1023" i="20"/>
  <c r="I1024" i="20" s="1"/>
  <c r="I1025" i="20" s="1"/>
  <c r="I1026" i="20"/>
  <c r="I1027" i="20" s="1"/>
  <c r="I1028" i="20" s="1"/>
  <c r="I1029" i="20" s="1"/>
  <c r="I1030" i="20" s="1"/>
  <c r="I1031" i="20"/>
  <c r="I1032" i="20" s="1"/>
  <c r="I1033" i="20" s="1"/>
  <c r="I1034" i="20" s="1"/>
  <c r="I1035" i="20"/>
  <c r="I1036" i="20" s="1"/>
  <c r="I1037" i="20" s="1"/>
  <c r="I1038" i="20" s="1"/>
  <c r="I1039" i="20" s="1"/>
  <c r="I1040" i="20"/>
  <c r="I1041" i="20" s="1"/>
  <c r="I1042" i="20" s="1"/>
  <c r="I1043" i="20" s="1"/>
  <c r="I1044" i="20" s="1"/>
  <c r="I1045" i="20" s="1"/>
  <c r="I1046" i="20" s="1"/>
  <c r="I1047" i="20"/>
  <c r="I1048" i="20" s="1"/>
  <c r="I1049" i="20" s="1"/>
  <c r="I1050" i="20" s="1"/>
  <c r="I1051" i="20"/>
  <c r="I1052" i="20" s="1"/>
  <c r="I1053" i="20" s="1"/>
  <c r="I1054" i="20" s="1"/>
  <c r="I1055" i="20"/>
  <c r="I1056" i="20" s="1"/>
  <c r="I1057" i="20" s="1"/>
  <c r="I1058" i="20" s="1"/>
  <c r="I1059" i="20" s="1"/>
  <c r="I1060" i="20" s="1"/>
  <c r="I1061" i="20"/>
  <c r="I1062" i="20" s="1"/>
  <c r="I1063" i="20" s="1"/>
  <c r="I1064" i="20" s="1"/>
  <c r="I1065" i="20"/>
  <c r="I1066" i="20" s="1"/>
  <c r="I1067" i="20" s="1"/>
  <c r="I1068" i="20"/>
  <c r="I1069" i="20" s="1"/>
  <c r="I1070" i="20" s="1"/>
  <c r="I1071" i="20" s="1"/>
  <c r="I1072" i="20"/>
  <c r="I1073" i="20" s="1"/>
  <c r="I1074" i="20" s="1"/>
  <c r="I1075" i="20" s="1"/>
  <c r="I1076" i="20"/>
  <c r="I1077" i="20" s="1"/>
  <c r="I1078" i="20" s="1"/>
  <c r="I1079" i="20" s="1"/>
  <c r="I1080" i="20" s="1"/>
  <c r="I1081" i="20"/>
  <c r="I1082" i="20"/>
  <c r="I1083" i="20" s="1"/>
  <c r="I1084" i="20" s="1"/>
  <c r="I1085" i="20"/>
  <c r="I1086" i="20" s="1"/>
  <c r="I1087" i="20" s="1"/>
  <c r="I1088" i="20" s="1"/>
  <c r="I1089" i="20"/>
  <c r="I1090" i="20"/>
  <c r="I1091" i="20" s="1"/>
  <c r="I1092" i="20" s="1"/>
  <c r="I1093" i="20"/>
  <c r="I1094" i="20" s="1"/>
  <c r="I1095" i="20" s="1"/>
  <c r="H1093" i="20"/>
  <c r="H1094" i="20" s="1"/>
  <c r="H1095" i="20" s="1"/>
  <c r="H1089" i="20"/>
  <c r="H1090" i="20" s="1"/>
  <c r="H1091" i="20" s="1"/>
  <c r="H1092" i="20" s="1"/>
  <c r="H1085" i="20"/>
  <c r="H1086" i="20" s="1"/>
  <c r="H1087" i="20" s="1"/>
  <c r="H1088" i="20" s="1"/>
  <c r="H1081" i="20"/>
  <c r="H1082" i="20" s="1"/>
  <c r="H1083" i="20" s="1"/>
  <c r="H1084" i="20" s="1"/>
  <c r="H1076" i="20"/>
  <c r="H1077" i="20" s="1"/>
  <c r="H1078" i="20" s="1"/>
  <c r="H1079" i="20" s="1"/>
  <c r="H1080" i="20" s="1"/>
  <c r="H1072" i="20"/>
  <c r="H1073" i="20" s="1"/>
  <c r="H1074" i="20" s="1"/>
  <c r="H1075" i="20" s="1"/>
  <c r="H1068" i="20"/>
  <c r="H1069" i="20" s="1"/>
  <c r="H1070" i="20" s="1"/>
  <c r="H1071" i="20" s="1"/>
  <c r="H1065" i="20"/>
  <c r="H1066" i="20" s="1"/>
  <c r="H1067" i="20" s="1"/>
  <c r="H1061" i="20"/>
  <c r="H1062" i="20" s="1"/>
  <c r="H1063" i="20" s="1"/>
  <c r="H1064" i="20" s="1"/>
  <c r="H1055" i="20"/>
  <c r="H1056" i="20" s="1"/>
  <c r="H1057" i="20" s="1"/>
  <c r="H1058" i="20" s="1"/>
  <c r="H1059" i="20" s="1"/>
  <c r="H1060" i="20" s="1"/>
  <c r="H1051" i="20"/>
  <c r="H1052" i="20" s="1"/>
  <c r="H1053" i="20" s="1"/>
  <c r="H1054" i="20" s="1"/>
  <c r="H1047" i="20"/>
  <c r="H1048" i="20" s="1"/>
  <c r="H1049" i="20" s="1"/>
  <c r="H1050" i="20" s="1"/>
  <c r="H1040" i="20"/>
  <c r="H1041" i="20" s="1"/>
  <c r="H1042" i="20" s="1"/>
  <c r="H1043" i="20" s="1"/>
  <c r="H1044" i="20" s="1"/>
  <c r="H1045" i="20" s="1"/>
  <c r="H1046" i="20" s="1"/>
  <c r="H1035" i="20"/>
  <c r="H1036" i="20" s="1"/>
  <c r="H1037" i="20" s="1"/>
  <c r="H1038" i="20" s="1"/>
  <c r="H1039" i="20" s="1"/>
  <c r="H1031" i="20"/>
  <c r="H1032" i="20" s="1"/>
  <c r="H1033" i="20" s="1"/>
  <c r="H1034" i="20" s="1"/>
  <c r="H1026" i="20"/>
  <c r="H1027" i="20" s="1"/>
  <c r="H1028" i="20" s="1"/>
  <c r="H1029" i="20" s="1"/>
  <c r="H1030" i="20" s="1"/>
  <c r="H1020" i="20"/>
  <c r="H1021" i="20" s="1"/>
  <c r="H1022" i="20" s="1"/>
  <c r="H1023" i="20" s="1"/>
  <c r="H1024" i="20" s="1"/>
  <c r="H1025" i="20" s="1"/>
  <c r="H1016" i="20"/>
  <c r="H1017" i="20" s="1"/>
  <c r="H1018" i="20" s="1"/>
  <c r="H1019" i="20" s="1"/>
  <c r="H1012" i="20"/>
  <c r="H1013" i="20" s="1"/>
  <c r="H1014" i="20" s="1"/>
  <c r="H1015" i="20" s="1"/>
  <c r="H1008" i="20"/>
  <c r="H1009" i="20" s="1"/>
  <c r="H1010" i="20" s="1"/>
  <c r="H1011" i="20" s="1"/>
  <c r="H1005" i="20"/>
  <c r="H1006" i="20" s="1"/>
  <c r="H1007" i="20" s="1"/>
  <c r="H1000" i="20"/>
  <c r="H1001" i="20" s="1"/>
  <c r="H1002" i="20" s="1"/>
  <c r="H1003" i="20" s="1"/>
  <c r="H1004" i="20" s="1"/>
  <c r="H996" i="20"/>
  <c r="H997" i="20" s="1"/>
  <c r="H998" i="20" s="1"/>
  <c r="H999" i="20" s="1"/>
  <c r="H994" i="20"/>
  <c r="H995" i="20" s="1"/>
  <c r="H990" i="20"/>
  <c r="H991" i="20" s="1"/>
  <c r="H992" i="20" s="1"/>
  <c r="H993" i="20" s="1"/>
  <c r="H983" i="20"/>
  <c r="H984" i="20" s="1"/>
  <c r="H985" i="20" s="1"/>
  <c r="H986" i="20" s="1"/>
  <c r="H987" i="20" s="1"/>
  <c r="H988" i="20" s="1"/>
  <c r="H989" i="20" s="1"/>
  <c r="H978" i="20"/>
  <c r="H979" i="20" s="1"/>
  <c r="H980" i="20" s="1"/>
  <c r="H981" i="20" s="1"/>
  <c r="H982" i="20" s="1"/>
  <c r="H973" i="20"/>
  <c r="H974" i="20" s="1"/>
  <c r="H975" i="20" s="1"/>
  <c r="H976" i="20" s="1"/>
  <c r="H977" i="20" s="1"/>
  <c r="H970" i="20"/>
  <c r="H971" i="20" s="1"/>
  <c r="H972" i="20" s="1"/>
  <c r="H965" i="20"/>
  <c r="H966" i="20" s="1"/>
  <c r="H967" i="20" s="1"/>
  <c r="H968" i="20" s="1"/>
  <c r="H969" i="20" s="1"/>
  <c r="H961" i="20"/>
  <c r="H962" i="20" s="1"/>
  <c r="H963" i="20" s="1"/>
  <c r="H964" i="20" s="1"/>
  <c r="H956" i="20"/>
  <c r="H957" i="20" s="1"/>
  <c r="H958" i="20" s="1"/>
  <c r="H959" i="20" s="1"/>
  <c r="H960" i="20" s="1"/>
  <c r="H953" i="20"/>
  <c r="H954" i="20" s="1"/>
  <c r="H955" i="20" s="1"/>
  <c r="H950" i="20"/>
  <c r="H951" i="20" s="1"/>
  <c r="H952" i="20" s="1"/>
  <c r="H947" i="20"/>
  <c r="H948" i="20" s="1"/>
  <c r="H949" i="20" s="1"/>
  <c r="H945" i="20"/>
  <c r="H946" i="20" s="1"/>
  <c r="H943" i="20"/>
  <c r="H944" i="20" s="1"/>
  <c r="H937" i="20"/>
  <c r="H938" i="20" s="1"/>
  <c r="H939" i="20" s="1"/>
  <c r="H940" i="20" s="1"/>
  <c r="H941" i="20" s="1"/>
  <c r="H942" i="20" s="1"/>
  <c r="H933" i="20"/>
  <c r="H934" i="20" s="1"/>
  <c r="H935" i="20" s="1"/>
  <c r="H936" i="20" s="1"/>
  <c r="H930" i="20"/>
  <c r="H931" i="20" s="1"/>
  <c r="H932" i="20" s="1"/>
  <c r="H926" i="20"/>
  <c r="H927" i="20" s="1"/>
  <c r="H928" i="20" s="1"/>
  <c r="H929" i="20" s="1"/>
  <c r="H922" i="20"/>
  <c r="H923" i="20" s="1"/>
  <c r="H924" i="20" s="1"/>
  <c r="H925" i="20" s="1"/>
  <c r="H920" i="20"/>
  <c r="H921" i="20" s="1"/>
  <c r="H918" i="20"/>
  <c r="H919" i="20" s="1"/>
  <c r="H914" i="20"/>
  <c r="H915" i="20" s="1"/>
  <c r="H916" i="20" s="1"/>
  <c r="H917" i="20" s="1"/>
  <c r="H909" i="20"/>
  <c r="H910" i="20" s="1"/>
  <c r="H911" i="20" s="1"/>
  <c r="H912" i="20" s="1"/>
  <c r="H913" i="20" s="1"/>
  <c r="H904" i="20"/>
  <c r="H905" i="20" s="1"/>
  <c r="H906" i="20" s="1"/>
  <c r="H907" i="20" s="1"/>
  <c r="H908" i="20" s="1"/>
  <c r="H898" i="20"/>
  <c r="H899" i="20" s="1"/>
  <c r="H900" i="20" s="1"/>
  <c r="H901" i="20" s="1"/>
  <c r="H902" i="20" s="1"/>
  <c r="H903" i="20" s="1"/>
  <c r="H893" i="20"/>
  <c r="H894" i="20" s="1"/>
  <c r="H895" i="20" s="1"/>
  <c r="H896" i="20" s="1"/>
  <c r="H897" i="20" s="1"/>
  <c r="H888" i="20"/>
  <c r="H889" i="20" s="1"/>
  <c r="H890" i="20" s="1"/>
  <c r="H891" i="20" s="1"/>
  <c r="H892" i="20" s="1"/>
  <c r="H885" i="20"/>
  <c r="H886" i="20" s="1"/>
  <c r="H887" i="20" s="1"/>
  <c r="H880" i="20"/>
  <c r="H881" i="20" s="1"/>
  <c r="H882" i="20" s="1"/>
  <c r="H883" i="20" s="1"/>
  <c r="H884" i="20" s="1"/>
  <c r="H873" i="20"/>
  <c r="H874" i="20" s="1"/>
  <c r="H875" i="20" s="1"/>
  <c r="H876" i="20" s="1"/>
  <c r="H877" i="20" s="1"/>
  <c r="H878" i="20" s="1"/>
  <c r="H879" i="20" s="1"/>
  <c r="H870" i="20"/>
  <c r="H871" i="20" s="1"/>
  <c r="H872" i="20" s="1"/>
  <c r="H866" i="20"/>
  <c r="H867" i="20" s="1"/>
  <c r="H868" i="20" s="1"/>
  <c r="H869" i="20" s="1"/>
  <c r="H862" i="20"/>
  <c r="H863" i="20" s="1"/>
  <c r="H864" i="20" s="1"/>
  <c r="H865" i="20" s="1"/>
  <c r="H858" i="20"/>
  <c r="H859" i="20" s="1"/>
  <c r="H860" i="20" s="1"/>
  <c r="H861" i="20" s="1"/>
  <c r="H853" i="20"/>
  <c r="H854" i="20" s="1"/>
  <c r="H855" i="20" s="1"/>
  <c r="H856" i="20" s="1"/>
  <c r="H857" i="20" s="1"/>
  <c r="H848" i="20"/>
  <c r="H849" i="20" s="1"/>
  <c r="H850" i="20" s="1"/>
  <c r="H851" i="20" s="1"/>
  <c r="H852" i="20" s="1"/>
  <c r="H843" i="20"/>
  <c r="H844" i="20" s="1"/>
  <c r="H845" i="20" s="1"/>
  <c r="H846" i="20" s="1"/>
  <c r="H847" i="20" s="1"/>
  <c r="H839" i="20"/>
  <c r="H840" i="20" s="1"/>
  <c r="H841" i="20" s="1"/>
  <c r="H842" i="20" s="1"/>
  <c r="H831" i="20"/>
  <c r="H832" i="20" s="1"/>
  <c r="H833" i="20" s="1"/>
  <c r="H834" i="20" s="1"/>
  <c r="H835" i="20" s="1"/>
  <c r="H836" i="20" s="1"/>
  <c r="H837" i="20" s="1"/>
  <c r="H838" i="20" s="1"/>
  <c r="H828" i="20"/>
  <c r="H829" i="20" s="1"/>
  <c r="H830" i="20" s="1"/>
  <c r="H823" i="20"/>
  <c r="H824" i="20" s="1"/>
  <c r="H825" i="20" s="1"/>
  <c r="H826" i="20" s="1"/>
  <c r="H827" i="20" s="1"/>
  <c r="H819" i="20"/>
  <c r="H820" i="20" s="1"/>
  <c r="H821" i="20" s="1"/>
  <c r="H822" i="20" s="1"/>
  <c r="H815" i="20"/>
  <c r="H816" i="20" s="1"/>
  <c r="H817" i="20" s="1"/>
  <c r="H818" i="20" s="1"/>
  <c r="H810" i="20"/>
  <c r="H811" i="20" s="1"/>
  <c r="H812" i="20" s="1"/>
  <c r="H813" i="20" s="1"/>
  <c r="H814" i="20" s="1"/>
  <c r="H807" i="20"/>
  <c r="H808" i="20" s="1"/>
  <c r="H809" i="20" s="1"/>
  <c r="H802" i="20"/>
  <c r="H803" i="20" s="1"/>
  <c r="H804" i="20" s="1"/>
  <c r="H805" i="20" s="1"/>
  <c r="H806" i="20" s="1"/>
  <c r="H797" i="20"/>
  <c r="H798" i="20" s="1"/>
  <c r="H799" i="20" s="1"/>
  <c r="H800" i="20" s="1"/>
  <c r="H801" i="20" s="1"/>
  <c r="H791" i="20"/>
  <c r="H792" i="20" s="1"/>
  <c r="H793" i="20" s="1"/>
  <c r="H794" i="20" s="1"/>
  <c r="H795" i="20" s="1"/>
  <c r="H796" i="20" s="1"/>
  <c r="H787" i="20"/>
  <c r="H788" i="20" s="1"/>
  <c r="H789" i="20" s="1"/>
  <c r="H790" i="20" s="1"/>
  <c r="H784" i="20"/>
  <c r="H785" i="20" s="1"/>
  <c r="H786" i="20" s="1"/>
  <c r="H780" i="20"/>
  <c r="H781" i="20" s="1"/>
  <c r="H782" i="20" s="1"/>
  <c r="H783" i="20" s="1"/>
  <c r="H775" i="20"/>
  <c r="H776" i="20" s="1"/>
  <c r="H777" i="20" s="1"/>
  <c r="H778" i="20" s="1"/>
  <c r="H779" i="20" s="1"/>
  <c r="H769" i="20"/>
  <c r="H770" i="20" s="1"/>
  <c r="H771" i="20" s="1"/>
  <c r="H772" i="20" s="1"/>
  <c r="H773" i="20" s="1"/>
  <c r="H774" i="20" s="1"/>
  <c r="H765" i="20"/>
  <c r="H766" i="20" s="1"/>
  <c r="H767" i="20" s="1"/>
  <c r="H768" i="20" s="1"/>
  <c r="H760" i="20"/>
  <c r="H761" i="20" s="1"/>
  <c r="H762" i="20" s="1"/>
  <c r="H763" i="20" s="1"/>
  <c r="H764" i="20" s="1"/>
  <c r="H755" i="20"/>
  <c r="H756" i="20" s="1"/>
  <c r="H757" i="20" s="1"/>
  <c r="H758" i="20" s="1"/>
  <c r="H759" i="20" s="1"/>
  <c r="H751" i="20"/>
  <c r="H752" i="20" s="1"/>
  <c r="H753" i="20" s="1"/>
  <c r="H754" i="20" s="1"/>
  <c r="H743" i="20"/>
  <c r="H744" i="20" s="1"/>
  <c r="H745" i="20" s="1"/>
  <c r="H746" i="20" s="1"/>
  <c r="H747" i="20" s="1"/>
  <c r="H748" i="20" s="1"/>
  <c r="H749" i="20" s="1"/>
  <c r="H750" i="20" s="1"/>
  <c r="H738" i="20"/>
  <c r="H739" i="20" s="1"/>
  <c r="H740" i="20" s="1"/>
  <c r="H741" i="20" s="1"/>
  <c r="H742" i="20" s="1"/>
  <c r="H734" i="20"/>
  <c r="H735" i="20" s="1"/>
  <c r="H736" i="20" s="1"/>
  <c r="H737" i="20" s="1"/>
  <c r="H728" i="20"/>
  <c r="H729" i="20" s="1"/>
  <c r="H730" i="20" s="1"/>
  <c r="H731" i="20" s="1"/>
  <c r="H732" i="20" s="1"/>
  <c r="H733" i="20" s="1"/>
  <c r="H720" i="20"/>
  <c r="H721" i="20" s="1"/>
  <c r="H722" i="20" s="1"/>
  <c r="H723" i="20" s="1"/>
  <c r="H724" i="20" s="1"/>
  <c r="H725" i="20" s="1"/>
  <c r="H726" i="20" s="1"/>
  <c r="H727" i="20" s="1"/>
  <c r="H715" i="20"/>
  <c r="H716" i="20" s="1"/>
  <c r="H717" i="20" s="1"/>
  <c r="H718" i="20" s="1"/>
  <c r="H719" i="20" s="1"/>
  <c r="H712" i="20"/>
  <c r="H713" i="20" s="1"/>
  <c r="H714" i="20" s="1"/>
  <c r="H710" i="20"/>
  <c r="H711" i="20" s="1"/>
  <c r="H706" i="20"/>
  <c r="H707" i="20" s="1"/>
  <c r="H708" i="20" s="1"/>
  <c r="H709" i="20" s="1"/>
  <c r="H703" i="20"/>
  <c r="H704" i="20" s="1"/>
  <c r="H705" i="20" s="1"/>
  <c r="H701" i="20"/>
  <c r="H702" i="20" s="1"/>
  <c r="H699" i="20"/>
  <c r="H700" i="20" s="1"/>
  <c r="H696" i="20"/>
  <c r="H697" i="20" s="1"/>
  <c r="H698" i="20" s="1"/>
  <c r="H692" i="20"/>
  <c r="H693" i="20" s="1"/>
  <c r="H694" i="20" s="1"/>
  <c r="H695" i="20" s="1"/>
  <c r="H689" i="20"/>
  <c r="H690" i="20" s="1"/>
  <c r="H691" i="20" s="1"/>
  <c r="H685" i="20"/>
  <c r="H686" i="20" s="1"/>
  <c r="H687" i="20" s="1"/>
  <c r="H688" i="20" s="1"/>
  <c r="H682" i="20"/>
  <c r="H683" i="20" s="1"/>
  <c r="H684" i="20" s="1"/>
  <c r="H680" i="20"/>
  <c r="H681" i="20" s="1"/>
  <c r="H676" i="20"/>
  <c r="H677" i="20" s="1"/>
  <c r="H678" i="20" s="1"/>
  <c r="H679" i="20" s="1"/>
  <c r="H672" i="20"/>
  <c r="H673" i="20" s="1"/>
  <c r="H674" i="20" s="1"/>
  <c r="H675" i="20" s="1"/>
  <c r="H668" i="20"/>
  <c r="H669" i="20" s="1"/>
  <c r="H670" i="20" s="1"/>
  <c r="H671" i="20" s="1"/>
  <c r="H664" i="20"/>
  <c r="H665" i="20" s="1"/>
  <c r="H666" i="20" s="1"/>
  <c r="H667" i="20" s="1"/>
  <c r="H660" i="20"/>
  <c r="H661" i="20" s="1"/>
  <c r="H662" i="20" s="1"/>
  <c r="H663" i="20" s="1"/>
  <c r="H657" i="20"/>
  <c r="H658" i="20" s="1"/>
  <c r="H659" i="20" s="1"/>
  <c r="H653" i="20"/>
  <c r="H654" i="20" s="1"/>
  <c r="H655" i="20" s="1"/>
  <c r="H656" i="20" s="1"/>
  <c r="H650" i="20"/>
  <c r="H651" i="20" s="1"/>
  <c r="H652" i="20" s="1"/>
  <c r="H645" i="20"/>
  <c r="H646" i="20" s="1"/>
  <c r="H647" i="20" s="1"/>
  <c r="H648" i="20" s="1"/>
  <c r="H649" i="20" s="1"/>
  <c r="H642" i="20"/>
  <c r="H643" i="20" s="1"/>
  <c r="H644" i="20" s="1"/>
  <c r="H640" i="20"/>
  <c r="H641" i="20" s="1"/>
  <c r="H637" i="20"/>
  <c r="H638" i="20" s="1"/>
  <c r="H639" i="20" s="1"/>
  <c r="H633" i="20"/>
  <c r="H634" i="20" s="1"/>
  <c r="H635" i="20" s="1"/>
  <c r="H636" i="20" s="1"/>
  <c r="H630" i="20"/>
  <c r="H631" i="20" s="1"/>
  <c r="H632" i="20" s="1"/>
  <c r="H628" i="20"/>
  <c r="H629" i="20" s="1"/>
  <c r="H621" i="20"/>
  <c r="H622" i="20" s="1"/>
  <c r="H623" i="20" s="1"/>
  <c r="H624" i="20" s="1"/>
  <c r="H625" i="20" s="1"/>
  <c r="H626" i="20" s="1"/>
  <c r="H627" i="20" s="1"/>
  <c r="H618" i="20"/>
  <c r="H619" i="20" s="1"/>
  <c r="H620" i="20" s="1"/>
  <c r="H611" i="20"/>
  <c r="H612" i="20" s="1"/>
  <c r="H613" i="20" s="1"/>
  <c r="H614" i="20" s="1"/>
  <c r="H615" i="20" s="1"/>
  <c r="H616" i="20" s="1"/>
  <c r="H617" i="20" s="1"/>
  <c r="H609" i="20"/>
  <c r="H610" i="20" s="1"/>
  <c r="H604" i="20"/>
  <c r="H605" i="20" s="1"/>
  <c r="H606" i="20" s="1"/>
  <c r="H607" i="20" s="1"/>
  <c r="H608" i="20" s="1"/>
  <c r="H600" i="20"/>
  <c r="H601" i="20" s="1"/>
  <c r="H602" i="20" s="1"/>
  <c r="H603" i="20" s="1"/>
  <c r="H595" i="20"/>
  <c r="H596" i="20" s="1"/>
  <c r="H597" i="20" s="1"/>
  <c r="H598" i="20" s="1"/>
  <c r="H599" i="20" s="1"/>
  <c r="H592" i="20"/>
  <c r="H593" i="20" s="1"/>
  <c r="H594" i="20" s="1"/>
  <c r="H588" i="20"/>
  <c r="H589" i="20" s="1"/>
  <c r="H590" i="20" s="1"/>
  <c r="H591" i="20" s="1"/>
  <c r="H582" i="20"/>
  <c r="H583" i="20" s="1"/>
  <c r="H584" i="20" s="1"/>
  <c r="H585" i="20" s="1"/>
  <c r="H586" i="20" s="1"/>
  <c r="H587" i="20" s="1"/>
  <c r="H578" i="20"/>
  <c r="H579" i="20" s="1"/>
  <c r="H580" i="20" s="1"/>
  <c r="H581" i="20" s="1"/>
  <c r="H574" i="20"/>
  <c r="H575" i="20" s="1"/>
  <c r="H576" i="20" s="1"/>
  <c r="H577" i="20" s="1"/>
  <c r="H570" i="20"/>
  <c r="H571" i="20" s="1"/>
  <c r="H572" i="20" s="1"/>
  <c r="H573" i="20" s="1"/>
  <c r="H566" i="20"/>
  <c r="H567" i="20" s="1"/>
  <c r="H568" i="20" s="1"/>
  <c r="H569" i="20" s="1"/>
  <c r="H562" i="20"/>
  <c r="H563" i="20" s="1"/>
  <c r="H564" i="20" s="1"/>
  <c r="H565" i="20" s="1"/>
  <c r="H559" i="20"/>
  <c r="H560" i="20" s="1"/>
  <c r="H561" i="20" s="1"/>
  <c r="H555" i="20"/>
  <c r="H556" i="20" s="1"/>
  <c r="H557" i="20" s="1"/>
  <c r="H558" i="20" s="1"/>
  <c r="H553" i="20"/>
  <c r="H554" i="20" s="1"/>
  <c r="H552" i="20"/>
  <c r="H548" i="20"/>
  <c r="H549" i="20" s="1"/>
  <c r="H550" i="20" s="1"/>
  <c r="H551" i="20" s="1"/>
  <c r="H544" i="20"/>
  <c r="H545" i="20" s="1"/>
  <c r="H546" i="20" s="1"/>
  <c r="H547" i="20" s="1"/>
  <c r="H538" i="20"/>
  <c r="H539" i="20" s="1"/>
  <c r="H540" i="20" s="1"/>
  <c r="H541" i="20" s="1"/>
  <c r="H542" i="20" s="1"/>
  <c r="H543" i="20" s="1"/>
  <c r="H533" i="20"/>
  <c r="H534" i="20" s="1"/>
  <c r="H535" i="20" s="1"/>
  <c r="H536" i="20" s="1"/>
  <c r="H537" i="20" s="1"/>
  <c r="H531" i="20"/>
  <c r="H532" i="20" s="1"/>
  <c r="H528" i="20"/>
  <c r="H529" i="20" s="1"/>
  <c r="H530" i="20" s="1"/>
  <c r="H524" i="20"/>
  <c r="H525" i="20" s="1"/>
  <c r="H526" i="20" s="1"/>
  <c r="H527" i="20" s="1"/>
  <c r="H520" i="20"/>
  <c r="H521" i="20" s="1"/>
  <c r="H522" i="20" s="1"/>
  <c r="H523" i="20" s="1"/>
  <c r="H517" i="20"/>
  <c r="H518" i="20" s="1"/>
  <c r="H519" i="20" s="1"/>
  <c r="H513" i="20"/>
  <c r="H514" i="20" s="1"/>
  <c r="H515" i="20" s="1"/>
  <c r="H516" i="20" s="1"/>
  <c r="H510" i="20"/>
  <c r="H511" i="20" s="1"/>
  <c r="H512" i="20" s="1"/>
  <c r="H506" i="20"/>
  <c r="H507" i="20" s="1"/>
  <c r="H508" i="20" s="1"/>
  <c r="H509" i="20" s="1"/>
  <c r="H502" i="20"/>
  <c r="H503" i="20" s="1"/>
  <c r="H504" i="20" s="1"/>
  <c r="H505" i="20" s="1"/>
  <c r="H497" i="20"/>
  <c r="H498" i="20" s="1"/>
  <c r="H499" i="20" s="1"/>
  <c r="H500" i="20" s="1"/>
  <c r="H501" i="20" s="1"/>
  <c r="H492" i="20"/>
  <c r="H493" i="20" s="1"/>
  <c r="H494" i="20" s="1"/>
  <c r="H495" i="20" s="1"/>
  <c r="H496" i="20" s="1"/>
  <c r="H489" i="20"/>
  <c r="H490" i="20" s="1"/>
  <c r="H491" i="20" s="1"/>
  <c r="H486" i="20"/>
  <c r="H487" i="20" s="1"/>
  <c r="H488" i="20" s="1"/>
  <c r="H482" i="20"/>
  <c r="H483" i="20" s="1"/>
  <c r="H484" i="20" s="1"/>
  <c r="H485" i="20" s="1"/>
  <c r="H478" i="20"/>
  <c r="H479" i="20" s="1"/>
  <c r="H480" i="20" s="1"/>
  <c r="H481" i="20" s="1"/>
  <c r="H473" i="20"/>
  <c r="H474" i="20" s="1"/>
  <c r="H475" i="20" s="1"/>
  <c r="H476" i="20" s="1"/>
  <c r="H477" i="20" s="1"/>
  <c r="H470" i="20"/>
  <c r="H471" i="20" s="1"/>
  <c r="H472" i="20" s="1"/>
  <c r="H465" i="20"/>
  <c r="H466" i="20" s="1"/>
  <c r="H467" i="20" s="1"/>
  <c r="H468" i="20" s="1"/>
  <c r="H469" i="20" s="1"/>
  <c r="H463" i="20"/>
  <c r="H464" i="20" s="1"/>
  <c r="H460" i="20"/>
  <c r="H461" i="20" s="1"/>
  <c r="H462" i="20" s="1"/>
  <c r="H457" i="20"/>
  <c r="H458" i="20" s="1"/>
  <c r="H459" i="20" s="1"/>
  <c r="H451" i="20"/>
  <c r="H452" i="20" s="1"/>
  <c r="H453" i="20" s="1"/>
  <c r="H454" i="20" s="1"/>
  <c r="H455" i="20" s="1"/>
  <c r="H456" i="20" s="1"/>
  <c r="H449" i="20"/>
  <c r="H450" i="20" s="1"/>
  <c r="H445" i="20"/>
  <c r="H446" i="20" s="1"/>
  <c r="H447" i="20" s="1"/>
  <c r="H448" i="20" s="1"/>
  <c r="H441" i="20"/>
  <c r="H442" i="20" s="1"/>
  <c r="H443" i="20" s="1"/>
  <c r="H444" i="20" s="1"/>
  <c r="H436" i="20"/>
  <c r="H437" i="20" s="1"/>
  <c r="H438" i="20" s="1"/>
  <c r="H439" i="20" s="1"/>
  <c r="H440" i="20" s="1"/>
  <c r="H432" i="20"/>
  <c r="H433" i="20" s="1"/>
  <c r="H434" i="20" s="1"/>
  <c r="H435" i="20" s="1"/>
  <c r="H428" i="20"/>
  <c r="H429" i="20" s="1"/>
  <c r="H430" i="20" s="1"/>
  <c r="H431" i="20" s="1"/>
  <c r="H425" i="20"/>
  <c r="H426" i="20" s="1"/>
  <c r="H427" i="20" s="1"/>
  <c r="H421" i="20"/>
  <c r="H422" i="20" s="1"/>
  <c r="H423" i="20" s="1"/>
  <c r="H424" i="20" s="1"/>
  <c r="H416" i="20"/>
  <c r="H417" i="20" s="1"/>
  <c r="H418" i="20" s="1"/>
  <c r="H419" i="20" s="1"/>
  <c r="H420" i="20" s="1"/>
  <c r="H410" i="20"/>
  <c r="H411" i="20" s="1"/>
  <c r="H412" i="20" s="1"/>
  <c r="H413" i="20" s="1"/>
  <c r="H414" i="20" s="1"/>
  <c r="H415" i="20" s="1"/>
  <c r="H407" i="20"/>
  <c r="H408" i="20" s="1"/>
  <c r="H409" i="20" s="1"/>
  <c r="H395" i="20"/>
  <c r="H396" i="20" s="1"/>
  <c r="H397" i="20" s="1"/>
  <c r="H398" i="20" s="1"/>
  <c r="H399" i="20" s="1"/>
  <c r="H400" i="20" s="1"/>
  <c r="H401" i="20" s="1"/>
  <c r="H402" i="20" s="1"/>
  <c r="H403" i="20" s="1"/>
  <c r="H404" i="20" s="1"/>
  <c r="H405" i="20" s="1"/>
  <c r="H406" i="20" s="1"/>
  <c r="H391" i="20"/>
  <c r="H392" i="20" s="1"/>
  <c r="H393" i="20" s="1"/>
  <c r="H394" i="20" s="1"/>
  <c r="H387" i="20"/>
  <c r="H388" i="20" s="1"/>
  <c r="H389" i="20" s="1"/>
  <c r="H390" i="20" s="1"/>
  <c r="H382" i="20"/>
  <c r="H383" i="20" s="1"/>
  <c r="H384" i="20" s="1"/>
  <c r="H385" i="20" s="1"/>
  <c r="H386" i="20" s="1"/>
  <c r="H379" i="20"/>
  <c r="H380" i="20" s="1"/>
  <c r="H381" i="20" s="1"/>
  <c r="H377" i="20"/>
  <c r="H378" i="20" s="1"/>
  <c r="H373" i="20"/>
  <c r="H374" i="20" s="1"/>
  <c r="H375" i="20" s="1"/>
  <c r="H376" i="20" s="1"/>
  <c r="H371" i="20"/>
  <c r="H372" i="20" s="1"/>
  <c r="H366" i="20"/>
  <c r="H367" i="20" s="1"/>
  <c r="H368" i="20" s="1"/>
  <c r="H369" i="20" s="1"/>
  <c r="H370" i="20" s="1"/>
  <c r="H364" i="20"/>
  <c r="H365" i="20" s="1"/>
  <c r="H359" i="20"/>
  <c r="H360" i="20" s="1"/>
  <c r="H361" i="20" s="1"/>
  <c r="H362" i="20" s="1"/>
  <c r="H363" i="20" s="1"/>
  <c r="H353" i="20"/>
  <c r="H354" i="20" s="1"/>
  <c r="H355" i="20" s="1"/>
  <c r="H356" i="20" s="1"/>
  <c r="H357" i="20" s="1"/>
  <c r="H358" i="20" s="1"/>
  <c r="H351" i="20"/>
  <c r="H352" i="20" s="1"/>
  <c r="H345" i="20"/>
  <c r="H346" i="20" s="1"/>
  <c r="H347" i="20" s="1"/>
  <c r="H348" i="20" s="1"/>
  <c r="H349" i="20" s="1"/>
  <c r="H350" i="20" s="1"/>
  <c r="H343" i="20"/>
  <c r="H344" i="20" s="1"/>
  <c r="H338" i="20"/>
  <c r="H339" i="20" s="1"/>
  <c r="H340" i="20" s="1"/>
  <c r="H341" i="20" s="1"/>
  <c r="H342" i="20" s="1"/>
  <c r="H334" i="20"/>
  <c r="H335" i="20" s="1"/>
  <c r="H336" i="20" s="1"/>
  <c r="H337" i="20" s="1"/>
  <c r="H330" i="20"/>
  <c r="H331" i="20" s="1"/>
  <c r="H332" i="20" s="1"/>
  <c r="H333" i="20" s="1"/>
  <c r="H326" i="20"/>
  <c r="H327" i="20" s="1"/>
  <c r="H328" i="20" s="1"/>
  <c r="H329" i="20" s="1"/>
  <c r="H323" i="20"/>
  <c r="H324" i="20" s="1"/>
  <c r="H325" i="20" s="1"/>
  <c r="H319" i="20"/>
  <c r="H320" i="20" s="1"/>
  <c r="H321" i="20" s="1"/>
  <c r="H322" i="20" s="1"/>
  <c r="H311" i="20"/>
  <c r="H312" i="20" s="1"/>
  <c r="H313" i="20" s="1"/>
  <c r="H314" i="20" s="1"/>
  <c r="H315" i="20" s="1"/>
  <c r="H316" i="20" s="1"/>
  <c r="H317" i="20" s="1"/>
  <c r="H318" i="20" s="1"/>
  <c r="H305" i="20"/>
  <c r="H306" i="20" s="1"/>
  <c r="H307" i="20" s="1"/>
  <c r="H308" i="20" s="1"/>
  <c r="H309" i="20" s="1"/>
  <c r="H310" i="20" s="1"/>
  <c r="H298" i="20"/>
  <c r="H299" i="20" s="1"/>
  <c r="H300" i="20" s="1"/>
  <c r="H301" i="20" s="1"/>
  <c r="H302" i="20" s="1"/>
  <c r="H303" i="20" s="1"/>
  <c r="H304" i="20" s="1"/>
  <c r="H294" i="20"/>
  <c r="H295" i="20" s="1"/>
  <c r="H296" i="20" s="1"/>
  <c r="H297" i="20" s="1"/>
  <c r="H291" i="20"/>
  <c r="H292" i="20" s="1"/>
  <c r="H293" i="20" s="1"/>
  <c r="H285" i="20"/>
  <c r="H286" i="20" s="1"/>
  <c r="H287" i="20" s="1"/>
  <c r="H288" i="20" s="1"/>
  <c r="H289" i="20" s="1"/>
  <c r="H290" i="20" s="1"/>
  <c r="H273" i="20"/>
  <c r="H274" i="20" s="1"/>
  <c r="H275" i="20" s="1"/>
  <c r="H276" i="20" s="1"/>
  <c r="H277" i="20" s="1"/>
  <c r="H278" i="20" s="1"/>
  <c r="H279" i="20" s="1"/>
  <c r="H280" i="20" s="1"/>
  <c r="H281" i="20" s="1"/>
  <c r="H282" i="20" s="1"/>
  <c r="H283" i="20" s="1"/>
  <c r="H284" i="20" s="1"/>
  <c r="H268" i="20"/>
  <c r="H269" i="20" s="1"/>
  <c r="H270" i="20" s="1"/>
  <c r="H271" i="20" s="1"/>
  <c r="H272" i="20" s="1"/>
  <c r="H265" i="20"/>
  <c r="H266" i="20" s="1"/>
  <c r="H267" i="20" s="1"/>
  <c r="H262" i="20"/>
  <c r="H263" i="20" s="1"/>
  <c r="H264" i="20" s="1"/>
  <c r="H259" i="20"/>
  <c r="H260" i="20" s="1"/>
  <c r="H261" i="20" s="1"/>
  <c r="H255" i="20"/>
  <c r="H256" i="20" s="1"/>
  <c r="H257" i="20" s="1"/>
  <c r="H258" i="20" s="1"/>
  <c r="H252" i="20"/>
  <c r="H253" i="20" s="1"/>
  <c r="H254" i="20" s="1"/>
  <c r="H250" i="20"/>
  <c r="H251" i="20" s="1"/>
  <c r="H246" i="20"/>
  <c r="H247" i="20" s="1"/>
  <c r="H248" i="20" s="1"/>
  <c r="H249" i="20" s="1"/>
  <c r="H243" i="20"/>
  <c r="H244" i="20" s="1"/>
  <c r="H245" i="20" s="1"/>
  <c r="H239" i="20"/>
  <c r="H240" i="20" s="1"/>
  <c r="H241" i="20" s="1"/>
  <c r="H242" i="20" s="1"/>
  <c r="H234" i="20"/>
  <c r="H235" i="20" s="1"/>
  <c r="H236" i="20" s="1"/>
  <c r="H237" i="20" s="1"/>
  <c r="H238" i="20" s="1"/>
  <c r="H228" i="20"/>
  <c r="H229" i="20" s="1"/>
  <c r="H230" i="20" s="1"/>
  <c r="H231" i="20" s="1"/>
  <c r="H232" i="20" s="1"/>
  <c r="H233" i="20" s="1"/>
  <c r="H223" i="20"/>
  <c r="H224" i="20" s="1"/>
  <c r="H225" i="20" s="1"/>
  <c r="H226" i="20" s="1"/>
  <c r="H227" i="20" s="1"/>
  <c r="H221" i="20"/>
  <c r="H222" i="20" s="1"/>
  <c r="H216" i="20"/>
  <c r="H217" i="20" s="1"/>
  <c r="H218" i="20" s="1"/>
  <c r="H219" i="20" s="1"/>
  <c r="H220" i="20" s="1"/>
  <c r="H214" i="20"/>
  <c r="H215" i="20" s="1"/>
  <c r="H209" i="20"/>
  <c r="H210" i="20" s="1"/>
  <c r="H211" i="20" s="1"/>
  <c r="H212" i="20" s="1"/>
  <c r="H213" i="20" s="1"/>
  <c r="H207" i="20"/>
  <c r="H208" i="20" s="1"/>
  <c r="H204" i="20"/>
  <c r="H205" i="20" s="1"/>
  <c r="H206" i="20" s="1"/>
  <c r="H200" i="20"/>
  <c r="H201" i="20" s="1"/>
  <c r="H202" i="20" s="1"/>
  <c r="H203" i="20" s="1"/>
  <c r="H196" i="20"/>
  <c r="H197" i="20" s="1"/>
  <c r="H198" i="20" s="1"/>
  <c r="H199" i="20" s="1"/>
  <c r="H193" i="20"/>
  <c r="H194" i="20" s="1"/>
  <c r="H195" i="20" s="1"/>
  <c r="H190" i="20"/>
  <c r="H191" i="20" s="1"/>
  <c r="H192" i="20" s="1"/>
  <c r="H185" i="20"/>
  <c r="H186" i="20" s="1"/>
  <c r="H187" i="20" s="1"/>
  <c r="H188" i="20" s="1"/>
  <c r="H189" i="20" s="1"/>
  <c r="H181" i="20"/>
  <c r="H182" i="20" s="1"/>
  <c r="H183" i="20" s="1"/>
  <c r="H184" i="20" s="1"/>
  <c r="H179" i="20"/>
  <c r="H180" i="20" s="1"/>
  <c r="H175" i="20"/>
  <c r="H176" i="20" s="1"/>
  <c r="H177" i="20" s="1"/>
  <c r="H178" i="20" s="1"/>
  <c r="H171" i="20"/>
  <c r="H172" i="20" s="1"/>
  <c r="H173" i="20" s="1"/>
  <c r="H174" i="20" s="1"/>
  <c r="H167" i="20"/>
  <c r="H168" i="20" s="1"/>
  <c r="H169" i="20" s="1"/>
  <c r="H170" i="20" s="1"/>
  <c r="H164" i="20"/>
  <c r="H165" i="20" s="1"/>
  <c r="H166" i="20" s="1"/>
  <c r="H160" i="20"/>
  <c r="H161" i="20" s="1"/>
  <c r="H162" i="20" s="1"/>
  <c r="H163" i="20" s="1"/>
  <c r="H157" i="20"/>
  <c r="H158" i="20" s="1"/>
  <c r="H159" i="20" s="1"/>
  <c r="H151" i="20"/>
  <c r="H152" i="20" s="1"/>
  <c r="H153" i="20" s="1"/>
  <c r="H154" i="20" s="1"/>
  <c r="H155" i="20" s="1"/>
  <c r="H156" i="20" s="1"/>
  <c r="H147" i="20"/>
  <c r="H148" i="20" s="1"/>
  <c r="H149" i="20" s="1"/>
  <c r="H150" i="20" s="1"/>
  <c r="H143" i="20"/>
  <c r="H144" i="20" s="1"/>
  <c r="H145" i="20" s="1"/>
  <c r="H146" i="20" s="1"/>
  <c r="H139" i="20"/>
  <c r="H140" i="20" s="1"/>
  <c r="H141" i="20" s="1"/>
  <c r="H142" i="20" s="1"/>
  <c r="H134" i="20"/>
  <c r="H135" i="20" s="1"/>
  <c r="H136" i="20" s="1"/>
  <c r="H137" i="20" s="1"/>
  <c r="H138" i="20" s="1"/>
  <c r="H130" i="20"/>
  <c r="H131" i="20" s="1"/>
  <c r="H132" i="20" s="1"/>
  <c r="H133" i="20" s="1"/>
  <c r="H125" i="20"/>
  <c r="H126" i="20" s="1"/>
  <c r="H127" i="20" s="1"/>
  <c r="H128" i="20" s="1"/>
  <c r="H129" i="20" s="1"/>
  <c r="H121" i="20"/>
  <c r="H122" i="20" s="1"/>
  <c r="H123" i="20" s="1"/>
  <c r="H124" i="20" s="1"/>
  <c r="H118" i="20"/>
  <c r="H119" i="20" s="1"/>
  <c r="H120" i="20" s="1"/>
  <c r="H115" i="20"/>
  <c r="H116" i="20" s="1"/>
  <c r="H117" i="20" s="1"/>
  <c r="H110" i="20"/>
  <c r="H111" i="20" s="1"/>
  <c r="H112" i="20" s="1"/>
  <c r="H113" i="20" s="1"/>
  <c r="H114" i="20" s="1"/>
  <c r="H105" i="20"/>
  <c r="H106" i="20" s="1"/>
  <c r="H107" i="20" s="1"/>
  <c r="H108" i="20" s="1"/>
  <c r="H109" i="20" s="1"/>
  <c r="H100" i="20"/>
  <c r="H101" i="20" s="1"/>
  <c r="H102" i="20" s="1"/>
  <c r="H103" i="20" s="1"/>
  <c r="H104" i="20" s="1"/>
  <c r="H95" i="20"/>
  <c r="H96" i="20" s="1"/>
  <c r="H97" i="20" s="1"/>
  <c r="H98" i="20" s="1"/>
  <c r="H99" i="20" s="1"/>
  <c r="H90" i="20"/>
  <c r="H91" i="20" s="1"/>
  <c r="H92" i="20" s="1"/>
  <c r="H93" i="20" s="1"/>
  <c r="H94" i="20" s="1"/>
  <c r="H87" i="20"/>
  <c r="H88" i="20" s="1"/>
  <c r="H89" i="20" s="1"/>
  <c r="H84" i="20"/>
  <c r="H85" i="20" s="1"/>
  <c r="H86" i="20" s="1"/>
  <c r="H78" i="20"/>
  <c r="H79" i="20" s="1"/>
  <c r="H80" i="20" s="1"/>
  <c r="H81" i="20" s="1"/>
  <c r="H82" i="20" s="1"/>
  <c r="H83" i="20" s="1"/>
  <c r="H74" i="20"/>
  <c r="H75" i="20" s="1"/>
  <c r="H76" i="20" s="1"/>
  <c r="H77" i="20" s="1"/>
  <c r="H70" i="20"/>
  <c r="H71" i="20" s="1"/>
  <c r="H72" i="20" s="1"/>
  <c r="H73" i="20" s="1"/>
  <c r="H66" i="20"/>
  <c r="H67" i="20" s="1"/>
  <c r="H68" i="20" s="1"/>
  <c r="H69" i="20" s="1"/>
  <c r="H64" i="20"/>
  <c r="H65" i="20" s="1"/>
  <c r="H59" i="20"/>
  <c r="H60" i="20" s="1"/>
  <c r="H61" i="20" s="1"/>
  <c r="H62" i="20" s="1"/>
  <c r="H63" i="20" s="1"/>
  <c r="H55" i="20"/>
  <c r="H56" i="20" s="1"/>
  <c r="H57" i="20" s="1"/>
  <c r="H58" i="20" s="1"/>
  <c r="H50" i="20"/>
  <c r="H51" i="20" s="1"/>
  <c r="H52" i="20" s="1"/>
  <c r="H53" i="20" s="1"/>
  <c r="H54" i="20" s="1"/>
  <c r="H43" i="20"/>
  <c r="H44" i="20" s="1"/>
  <c r="H45" i="20" s="1"/>
  <c r="H46" i="20" s="1"/>
  <c r="H47" i="20" s="1"/>
  <c r="H48" i="20" s="1"/>
  <c r="H49" i="20" s="1"/>
  <c r="H39" i="20"/>
  <c r="H40" i="20" s="1"/>
  <c r="H41" i="20" s="1"/>
  <c r="H42" i="20" s="1"/>
  <c r="H36" i="20"/>
  <c r="H37" i="20" s="1"/>
  <c r="H38" i="20" s="1"/>
  <c r="H30" i="20"/>
  <c r="H31" i="20" s="1"/>
  <c r="H32" i="20" s="1"/>
  <c r="H33" i="20" s="1"/>
  <c r="H34" i="20" s="1"/>
  <c r="H35" i="20" s="1"/>
  <c r="H24" i="20"/>
  <c r="H25" i="20" s="1"/>
  <c r="H26" i="20" s="1"/>
  <c r="H27" i="20" s="1"/>
  <c r="H28" i="20" s="1"/>
  <c r="H29" i="20" s="1"/>
  <c r="H18" i="20"/>
  <c r="H19" i="20" s="1"/>
  <c r="H20" i="20" s="1"/>
  <c r="H21" i="20" s="1"/>
  <c r="H22" i="20" s="1"/>
  <c r="H23" i="20" s="1"/>
  <c r="H14" i="20"/>
  <c r="H15" i="20" s="1"/>
  <c r="H16" i="20" s="1"/>
  <c r="H17" i="20" s="1"/>
  <c r="H10" i="20"/>
  <c r="H11" i="20" s="1"/>
  <c r="H12" i="20" s="1"/>
  <c r="H13" i="20" s="1"/>
  <c r="H5" i="20"/>
  <c r="H6" i="20" s="1"/>
  <c r="H7" i="20" s="1"/>
  <c r="H8" i="20" s="1"/>
  <c r="H9" i="20" s="1"/>
  <c r="H2" i="20"/>
  <c r="H3" i="20" s="1"/>
  <c r="H4" i="20" s="1"/>
  <c r="V1056" i="19"/>
  <c r="V1057" i="19" s="1"/>
  <c r="V1058" i="19" s="1"/>
  <c r="V1059" i="19" s="1"/>
  <c r="V1054" i="19"/>
  <c r="V1055" i="19" s="1"/>
  <c r="V1049" i="19"/>
  <c r="V1050" i="19" s="1"/>
  <c r="V1051" i="19" s="1"/>
  <c r="V1052" i="19" s="1"/>
  <c r="V1053" i="19" s="1"/>
  <c r="V1045" i="19"/>
  <c r="V1046" i="19" s="1"/>
  <c r="V1047" i="19" s="1"/>
  <c r="V1048" i="19" s="1"/>
  <c r="V1040" i="19"/>
  <c r="V1041" i="19" s="1"/>
  <c r="V1042" i="19" s="1"/>
  <c r="V1043" i="19" s="1"/>
  <c r="V1044" i="19" s="1"/>
  <c r="V1036" i="19"/>
  <c r="V1037" i="19" s="1"/>
  <c r="V1038" i="19" s="1"/>
  <c r="V1039" i="19" s="1"/>
  <c r="V1034" i="19"/>
  <c r="V1035" i="19" s="1"/>
  <c r="V1029" i="19"/>
  <c r="V1030" i="19" s="1"/>
  <c r="V1031" i="19" s="1"/>
  <c r="V1032" i="19" s="1"/>
  <c r="V1033" i="19" s="1"/>
  <c r="V1023" i="19"/>
  <c r="V1024" i="19" s="1"/>
  <c r="V1025" i="19" s="1"/>
  <c r="V1026" i="19" s="1"/>
  <c r="V1027" i="19" s="1"/>
  <c r="V1028" i="19" s="1"/>
  <c r="V1021" i="19"/>
  <c r="V1022" i="19" s="1"/>
  <c r="V1016" i="19"/>
  <c r="V1017" i="19" s="1"/>
  <c r="V1018" i="19" s="1"/>
  <c r="V1019" i="19" s="1"/>
  <c r="V1020" i="19" s="1"/>
  <c r="V1012" i="19"/>
  <c r="V1013" i="19" s="1"/>
  <c r="V1014" i="19" s="1"/>
  <c r="V1015" i="19" s="1"/>
  <c r="V1007" i="19"/>
  <c r="V1008" i="19" s="1"/>
  <c r="V1009" i="19" s="1"/>
  <c r="V1010" i="19" s="1"/>
  <c r="V1011" i="19" s="1"/>
  <c r="V1002" i="19"/>
  <c r="V1003" i="19" s="1"/>
  <c r="V1004" i="19" s="1"/>
  <c r="V1005" i="19" s="1"/>
  <c r="V1006" i="19" s="1"/>
  <c r="V996" i="19"/>
  <c r="V997" i="19" s="1"/>
  <c r="V998" i="19" s="1"/>
  <c r="V999" i="19" s="1"/>
  <c r="V1000" i="19" s="1"/>
  <c r="V1001" i="19" s="1"/>
  <c r="V992" i="19"/>
  <c r="V993" i="19" s="1"/>
  <c r="V994" i="19" s="1"/>
  <c r="V995" i="19" s="1"/>
  <c r="V990" i="19"/>
  <c r="V991" i="19" s="1"/>
  <c r="V986" i="19"/>
  <c r="V987" i="19" s="1"/>
  <c r="V988" i="19" s="1"/>
  <c r="V989" i="19" s="1"/>
  <c r="V983" i="19"/>
  <c r="V984" i="19" s="1"/>
  <c r="V985" i="19" s="1"/>
  <c r="V978" i="19"/>
  <c r="V979" i="19" s="1"/>
  <c r="V980" i="19" s="1"/>
  <c r="V981" i="19" s="1"/>
  <c r="V982" i="19" s="1"/>
  <c r="V975" i="19"/>
  <c r="V976" i="19" s="1"/>
  <c r="V977" i="19" s="1"/>
  <c r="V967" i="19"/>
  <c r="V968" i="19" s="1"/>
  <c r="V969" i="19" s="1"/>
  <c r="V970" i="19" s="1"/>
  <c r="V971" i="19" s="1"/>
  <c r="V972" i="19" s="1"/>
  <c r="V973" i="19" s="1"/>
  <c r="V974" i="19" s="1"/>
  <c r="V961" i="19"/>
  <c r="V962" i="19" s="1"/>
  <c r="V963" i="19" s="1"/>
  <c r="V964" i="19" s="1"/>
  <c r="V965" i="19" s="1"/>
  <c r="V966" i="19" s="1"/>
  <c r="V957" i="19"/>
  <c r="V958" i="19" s="1"/>
  <c r="V959" i="19" s="1"/>
  <c r="V960" i="19" s="1"/>
  <c r="V954" i="19"/>
  <c r="V955" i="19" s="1"/>
  <c r="V956" i="19" s="1"/>
  <c r="V951" i="19"/>
  <c r="V952" i="19" s="1"/>
  <c r="V953" i="19" s="1"/>
  <c r="V949" i="19"/>
  <c r="V950" i="19" s="1"/>
  <c r="V944" i="19"/>
  <c r="V945" i="19" s="1"/>
  <c r="V946" i="19" s="1"/>
  <c r="V947" i="19" s="1"/>
  <c r="V948" i="19" s="1"/>
  <c r="V939" i="19"/>
  <c r="V940" i="19" s="1"/>
  <c r="V941" i="19" s="1"/>
  <c r="V942" i="19" s="1"/>
  <c r="V943" i="19" s="1"/>
  <c r="V936" i="19"/>
  <c r="V937" i="19" s="1"/>
  <c r="V938" i="19" s="1"/>
  <c r="V932" i="19"/>
  <c r="V933" i="19" s="1"/>
  <c r="V934" i="19" s="1"/>
  <c r="V935" i="19" s="1"/>
  <c r="V927" i="19"/>
  <c r="V928" i="19" s="1"/>
  <c r="V929" i="19" s="1"/>
  <c r="V930" i="19" s="1"/>
  <c r="V931" i="19" s="1"/>
  <c r="V919" i="19"/>
  <c r="V920" i="19" s="1"/>
  <c r="V921" i="19" s="1"/>
  <c r="V922" i="19" s="1"/>
  <c r="V923" i="19" s="1"/>
  <c r="V924" i="19" s="1"/>
  <c r="V925" i="19" s="1"/>
  <c r="V926" i="19" s="1"/>
  <c r="V915" i="19"/>
  <c r="V916" i="19" s="1"/>
  <c r="V917" i="19" s="1"/>
  <c r="V918" i="19" s="1"/>
  <c r="V911" i="19"/>
  <c r="V912" i="19" s="1"/>
  <c r="V913" i="19" s="1"/>
  <c r="V914" i="19" s="1"/>
  <c r="V907" i="19"/>
  <c r="V908" i="19" s="1"/>
  <c r="V909" i="19" s="1"/>
  <c r="V910" i="19" s="1"/>
  <c r="V903" i="19"/>
  <c r="V904" i="19" s="1"/>
  <c r="V905" i="19" s="1"/>
  <c r="V906" i="19" s="1"/>
  <c r="V899" i="19"/>
  <c r="V900" i="19" s="1"/>
  <c r="V901" i="19" s="1"/>
  <c r="V902" i="19" s="1"/>
  <c r="V895" i="19"/>
  <c r="V896" i="19" s="1"/>
  <c r="V897" i="19" s="1"/>
  <c r="V898" i="19" s="1"/>
  <c r="V887" i="19"/>
  <c r="V888" i="19" s="1"/>
  <c r="V889" i="19" s="1"/>
  <c r="V890" i="19" s="1"/>
  <c r="V891" i="19" s="1"/>
  <c r="V892" i="19" s="1"/>
  <c r="V893" i="19" s="1"/>
  <c r="V894" i="19" s="1"/>
  <c r="V884" i="19"/>
  <c r="V885" i="19" s="1"/>
  <c r="V886" i="19" s="1"/>
  <c r="V880" i="19"/>
  <c r="V881" i="19" s="1"/>
  <c r="V882" i="19" s="1"/>
  <c r="V883" i="19" s="1"/>
  <c r="V877" i="19"/>
  <c r="V878" i="19" s="1"/>
  <c r="V879" i="19" s="1"/>
  <c r="V874" i="19"/>
  <c r="V875" i="19" s="1"/>
  <c r="V876" i="19" s="1"/>
  <c r="V870" i="19"/>
  <c r="V871" i="19" s="1"/>
  <c r="V872" i="19" s="1"/>
  <c r="V873" i="19" s="1"/>
  <c r="V867" i="19"/>
  <c r="V868" i="19" s="1"/>
  <c r="V869" i="19" s="1"/>
  <c r="V863" i="19"/>
  <c r="V864" i="19" s="1"/>
  <c r="V865" i="19" s="1"/>
  <c r="V866" i="19" s="1"/>
  <c r="V858" i="19"/>
  <c r="V859" i="19" s="1"/>
  <c r="V860" i="19" s="1"/>
  <c r="V861" i="19" s="1"/>
  <c r="V862" i="19" s="1"/>
  <c r="V854" i="19"/>
  <c r="V855" i="19" s="1"/>
  <c r="V856" i="19" s="1"/>
  <c r="V857" i="19" s="1"/>
  <c r="V851" i="19"/>
  <c r="V852" i="19" s="1"/>
  <c r="V853" i="19" s="1"/>
  <c r="V849" i="19"/>
  <c r="V850" i="19" s="1"/>
  <c r="V847" i="19"/>
  <c r="V848" i="19" s="1"/>
  <c r="V844" i="19"/>
  <c r="V845" i="19" s="1"/>
  <c r="V846" i="19" s="1"/>
  <c r="V839" i="19"/>
  <c r="V840" i="19" s="1"/>
  <c r="V841" i="19" s="1"/>
  <c r="V842" i="19" s="1"/>
  <c r="V843" i="19" s="1"/>
  <c r="V836" i="19"/>
  <c r="V837" i="19" s="1"/>
  <c r="V838" i="19" s="1"/>
  <c r="V834" i="19"/>
  <c r="V835" i="19" s="1"/>
  <c r="V831" i="19"/>
  <c r="V832" i="19" s="1"/>
  <c r="V833" i="19" s="1"/>
  <c r="V826" i="19"/>
  <c r="V827" i="19" s="1"/>
  <c r="V828" i="19" s="1"/>
  <c r="V829" i="19" s="1"/>
  <c r="V830" i="19" s="1"/>
  <c r="V820" i="19"/>
  <c r="V821" i="19" s="1"/>
  <c r="V822" i="19" s="1"/>
  <c r="V823" i="19" s="1"/>
  <c r="V824" i="19" s="1"/>
  <c r="V825" i="19" s="1"/>
  <c r="V817" i="19"/>
  <c r="V818" i="19" s="1"/>
  <c r="V819" i="19" s="1"/>
  <c r="V812" i="19"/>
  <c r="V813" i="19" s="1"/>
  <c r="V814" i="19" s="1"/>
  <c r="V815" i="19" s="1"/>
  <c r="V816" i="19" s="1"/>
  <c r="V809" i="19"/>
  <c r="V810" i="19" s="1"/>
  <c r="V811" i="19" s="1"/>
  <c r="V803" i="19"/>
  <c r="V804" i="19" s="1"/>
  <c r="V805" i="19" s="1"/>
  <c r="V806" i="19" s="1"/>
  <c r="V807" i="19" s="1"/>
  <c r="V808" i="19" s="1"/>
  <c r="V801" i="19"/>
  <c r="V802" i="19" s="1"/>
  <c r="V795" i="19" l="1"/>
  <c r="V796" i="19" s="1"/>
  <c r="V797" i="19" s="1"/>
  <c r="V798" i="19" s="1"/>
  <c r="V799" i="19" s="1"/>
  <c r="V800" i="19" s="1"/>
  <c r="V791" i="19"/>
  <c r="V792" i="19" s="1"/>
  <c r="V793" i="19" s="1"/>
  <c r="V794" i="19" s="1"/>
  <c r="V787" i="19"/>
  <c r="V788" i="19" s="1"/>
  <c r="V789" i="19" s="1"/>
  <c r="V790" i="19" s="1"/>
  <c r="V775" i="19"/>
  <c r="V776" i="19" s="1"/>
  <c r="V777" i="19" s="1"/>
  <c r="V778" i="19" s="1"/>
  <c r="V779" i="19" s="1"/>
  <c r="V780" i="19" s="1"/>
  <c r="V781" i="19" s="1"/>
  <c r="V782" i="19" s="1"/>
  <c r="V783" i="19" s="1"/>
  <c r="V784" i="19" s="1"/>
  <c r="V785" i="19" s="1"/>
  <c r="V786" i="19" s="1"/>
  <c r="V771" i="19"/>
  <c r="V772" i="19" s="1"/>
  <c r="V773" i="19" s="1"/>
  <c r="V774" i="19" s="1"/>
  <c r="V768" i="19"/>
  <c r="V769" i="19" s="1"/>
  <c r="V770" i="19" s="1"/>
  <c r="V765" i="19"/>
  <c r="V766" i="19" s="1"/>
  <c r="V767" i="19" s="1"/>
  <c r="V764" i="19"/>
  <c r="V761" i="19"/>
  <c r="V762" i="19" s="1"/>
  <c r="V763" i="19" s="1"/>
  <c r="V757" i="19"/>
  <c r="V758" i="19" s="1"/>
  <c r="V759" i="19" s="1"/>
  <c r="V760" i="19" s="1"/>
  <c r="V753" i="19"/>
  <c r="V754" i="19" s="1"/>
  <c r="V755" i="19" s="1"/>
  <c r="V756" i="19" s="1"/>
  <c r="V746" i="19"/>
  <c r="V747" i="19" s="1"/>
  <c r="V748" i="19" s="1"/>
  <c r="V749" i="19" s="1"/>
  <c r="V750" i="19" s="1"/>
  <c r="V751" i="19" s="1"/>
  <c r="V752" i="19" s="1"/>
  <c r="V742" i="19"/>
  <c r="V743" i="19" s="1"/>
  <c r="V744" i="19" s="1"/>
  <c r="V745" i="19" s="1"/>
  <c r="V739" i="19"/>
  <c r="V740" i="19" s="1"/>
  <c r="V741" i="19" s="1"/>
  <c r="V734" i="19"/>
  <c r="V735" i="19" s="1"/>
  <c r="V736" i="19" s="1"/>
  <c r="V737" i="19" s="1"/>
  <c r="V738" i="19" s="1"/>
  <c r="V732" i="19"/>
  <c r="V733" i="19" s="1"/>
  <c r="V729" i="19"/>
  <c r="V730" i="19" s="1"/>
  <c r="V731" i="19" s="1"/>
  <c r="V725" i="19"/>
  <c r="V726" i="19" s="1"/>
  <c r="V727" i="19" s="1"/>
  <c r="V728" i="19" s="1"/>
  <c r="V723" i="19"/>
  <c r="V724" i="19" s="1"/>
  <c r="V720" i="19"/>
  <c r="V721" i="19" s="1"/>
  <c r="V722" i="19" s="1"/>
  <c r="V715" i="19"/>
  <c r="V716" i="19" s="1"/>
  <c r="V717" i="19" s="1"/>
  <c r="V718" i="19" s="1"/>
  <c r="V719" i="19" s="1"/>
  <c r="V711" i="19"/>
  <c r="V712" i="19" s="1"/>
  <c r="V713" i="19" s="1"/>
  <c r="V714" i="19" s="1"/>
  <c r="V705" i="19"/>
  <c r="V706" i="19" s="1"/>
  <c r="V707" i="19" s="1"/>
  <c r="V708" i="19" s="1"/>
  <c r="V709" i="19" s="1"/>
  <c r="V710" i="19" s="1"/>
  <c r="V701" i="19"/>
  <c r="V702" i="19" s="1"/>
  <c r="V703" i="19" s="1"/>
  <c r="V704" i="19" s="1"/>
  <c r="V697" i="19"/>
  <c r="V698" i="19" s="1"/>
  <c r="V699" i="19" s="1"/>
  <c r="V700" i="19" s="1"/>
  <c r="V692" i="19"/>
  <c r="V693" i="19" s="1"/>
  <c r="V694" i="19" s="1"/>
  <c r="V695" i="19" s="1"/>
  <c r="V696" i="19" s="1"/>
  <c r="V687" i="19"/>
  <c r="V688" i="19" s="1"/>
  <c r="V689" i="19" s="1"/>
  <c r="V690" i="19" s="1"/>
  <c r="V691" i="19" s="1"/>
  <c r="V682" i="19"/>
  <c r="V683" i="19" s="1"/>
  <c r="V684" i="19" s="1"/>
  <c r="V685" i="19" s="1"/>
  <c r="V686" i="19" s="1"/>
  <c r="V676" i="19"/>
  <c r="V677" i="19" s="1"/>
  <c r="V678" i="19" s="1"/>
  <c r="V679" i="19" s="1"/>
  <c r="V680" i="19" s="1"/>
  <c r="V681" i="19" s="1"/>
  <c r="V673" i="19"/>
  <c r="V674" i="19" s="1"/>
  <c r="V675" i="19" s="1"/>
  <c r="V670" i="19"/>
  <c r="V671" i="19" s="1"/>
  <c r="V672" i="19" s="1"/>
  <c r="V666" i="19"/>
  <c r="V667" i="19" s="1"/>
  <c r="V668" i="19" s="1"/>
  <c r="V669" i="19" s="1"/>
  <c r="V664" i="19"/>
  <c r="V665" i="19" s="1"/>
  <c r="V660" i="19"/>
  <c r="V661" i="19" s="1"/>
  <c r="V662" i="19" s="1"/>
  <c r="V663" i="19" s="1"/>
  <c r="V657" i="19"/>
  <c r="V658" i="19" s="1"/>
  <c r="V659" i="19" s="1"/>
  <c r="V655" i="19"/>
  <c r="V656" i="19" s="1"/>
  <c r="V651" i="19"/>
  <c r="V652" i="19" s="1"/>
  <c r="V653" i="19" s="1"/>
  <c r="V654" i="19" s="1"/>
  <c r="V645" i="19"/>
  <c r="V646" i="19" s="1"/>
  <c r="V647" i="19" s="1"/>
  <c r="V648" i="19" s="1"/>
  <c r="V649" i="19" s="1"/>
  <c r="V650" i="19" s="1"/>
  <c r="V643" i="19"/>
  <c r="V644" i="19" s="1"/>
  <c r="V640" i="19"/>
  <c r="V641" i="19" s="1"/>
  <c r="V642" i="19" s="1"/>
  <c r="V635" i="19"/>
  <c r="V636" i="19" s="1"/>
  <c r="V637" i="19" s="1"/>
  <c r="V638" i="19" s="1"/>
  <c r="V639" i="19" s="1"/>
  <c r="V630" i="19"/>
  <c r="V631" i="19" s="1"/>
  <c r="V632" i="19" s="1"/>
  <c r="V633" i="19" s="1"/>
  <c r="V634" i="19" s="1"/>
  <c r="V625" i="19"/>
  <c r="V626" i="19" s="1"/>
  <c r="V627" i="19" s="1"/>
  <c r="V628" i="19" s="1"/>
  <c r="V629" i="19" s="1"/>
  <c r="V618" i="19"/>
  <c r="V619" i="19" s="1"/>
  <c r="V620" i="19" s="1"/>
  <c r="V621" i="19" s="1"/>
  <c r="V622" i="19" s="1"/>
  <c r="V623" i="19" s="1"/>
  <c r="V624" i="19" s="1"/>
  <c r="V615" i="19"/>
  <c r="V616" i="19" s="1"/>
  <c r="V617" i="19" s="1"/>
  <c r="V613" i="19"/>
  <c r="V614" i="19" s="1"/>
  <c r="V609" i="19"/>
  <c r="V610" i="19" s="1"/>
  <c r="V611" i="19" s="1"/>
  <c r="V612" i="19" s="1"/>
  <c r="V606" i="19"/>
  <c r="V607" i="19" s="1"/>
  <c r="V608" i="19" s="1"/>
  <c r="V602" i="19"/>
  <c r="V603" i="19" s="1"/>
  <c r="V604" i="19" s="1"/>
  <c r="V605" i="19" s="1"/>
  <c r="V598" i="19"/>
  <c r="V599" i="19" s="1"/>
  <c r="V600" i="19" s="1"/>
  <c r="V601" i="19" s="1"/>
  <c r="V595" i="19"/>
  <c r="V596" i="19" s="1"/>
  <c r="V597" i="19" s="1"/>
  <c r="V591" i="19"/>
  <c r="V592" i="19" s="1"/>
  <c r="V593" i="19" s="1"/>
  <c r="V594" i="19" s="1"/>
  <c r="V588" i="19"/>
  <c r="V589" i="19" s="1"/>
  <c r="V590" i="19" s="1"/>
  <c r="V584" i="19"/>
  <c r="V585" i="19" s="1"/>
  <c r="V586" i="19" s="1"/>
  <c r="V587" i="19" s="1"/>
  <c r="V580" i="19"/>
  <c r="V581" i="19" s="1"/>
  <c r="V582" i="19" s="1"/>
  <c r="V583" i="19" s="1"/>
  <c r="V575" i="19"/>
  <c r="V576" i="19" s="1"/>
  <c r="V577" i="19" s="1"/>
  <c r="V578" i="19" s="1"/>
  <c r="V579" i="19" s="1"/>
  <c r="V569" i="19"/>
  <c r="V570" i="19" s="1"/>
  <c r="V571" i="19" s="1"/>
  <c r="V572" i="19" s="1"/>
  <c r="V573" i="19" s="1"/>
  <c r="V574" i="19" s="1"/>
  <c r="V565" i="19"/>
  <c r="V566" i="19" s="1"/>
  <c r="V567" i="19" s="1"/>
  <c r="V568" i="19" s="1"/>
  <c r="V560" i="19"/>
  <c r="V561" i="19" s="1"/>
  <c r="V562" i="19" s="1"/>
  <c r="V563" i="19" s="1"/>
  <c r="V564" i="19" s="1"/>
  <c r="V555" i="19"/>
  <c r="V556" i="19" s="1"/>
  <c r="V557" i="19" s="1"/>
  <c r="V558" i="19" s="1"/>
  <c r="V559" i="19" s="1"/>
  <c r="V551" i="19"/>
  <c r="V552" i="19" s="1"/>
  <c r="V553" i="19" s="1"/>
  <c r="V554" i="19" s="1"/>
  <c r="V544" i="19"/>
  <c r="V545" i="19" s="1"/>
  <c r="V546" i="19" s="1"/>
  <c r="V547" i="19" s="1"/>
  <c r="V548" i="19" s="1"/>
  <c r="V549" i="19" s="1"/>
  <c r="V550" i="19" s="1"/>
  <c r="V541" i="19"/>
  <c r="V542" i="19" s="1"/>
  <c r="V543" i="19" s="1"/>
  <c r="V537" i="19"/>
  <c r="V538" i="19" s="1"/>
  <c r="V539" i="19" s="1"/>
  <c r="V540" i="19" s="1"/>
  <c r="V533" i="19"/>
  <c r="V534" i="19" s="1"/>
  <c r="V535" i="19" s="1"/>
  <c r="V536" i="19" s="1"/>
  <c r="V529" i="19"/>
  <c r="V530" i="19" s="1"/>
  <c r="V531" i="19" s="1"/>
  <c r="V532" i="19" s="1"/>
  <c r="V525" i="19"/>
  <c r="V526" i="19" s="1"/>
  <c r="V527" i="19" s="1"/>
  <c r="V528" i="19" s="1"/>
  <c r="V518" i="19"/>
  <c r="V519" i="19" s="1"/>
  <c r="V520" i="19" s="1"/>
  <c r="V521" i="19" s="1"/>
  <c r="V522" i="19" s="1"/>
  <c r="V523" i="19" s="1"/>
  <c r="V524" i="19" s="1"/>
  <c r="V514" i="19"/>
  <c r="V515" i="19" s="1"/>
  <c r="V516" i="19" s="1"/>
  <c r="V517" i="19" s="1"/>
  <c r="V510" i="19"/>
  <c r="V511" i="19" s="1"/>
  <c r="V512" i="19" s="1"/>
  <c r="V513" i="19" s="1"/>
  <c r="V508" i="19"/>
  <c r="V509" i="19" s="1"/>
  <c r="V506" i="19"/>
  <c r="V507" i="19" s="1"/>
  <c r="V502" i="19"/>
  <c r="V503" i="19" s="1"/>
  <c r="V504" i="19" s="1"/>
  <c r="V505" i="19" s="1"/>
  <c r="V497" i="19"/>
  <c r="V498" i="19" s="1"/>
  <c r="V499" i="19" s="1"/>
  <c r="V500" i="19" s="1"/>
  <c r="V501" i="19" s="1"/>
  <c r="V493" i="19"/>
  <c r="V494" i="19" s="1"/>
  <c r="V495" i="19" s="1"/>
  <c r="V496" i="19" s="1"/>
  <c r="V488" i="19"/>
  <c r="V489" i="19" s="1"/>
  <c r="V490" i="19" s="1"/>
  <c r="V491" i="19" s="1"/>
  <c r="V492" i="19" s="1"/>
  <c r="V484" i="19"/>
  <c r="V485" i="19" s="1"/>
  <c r="V486" i="19" s="1"/>
  <c r="V487" i="19" s="1"/>
  <c r="V478" i="19"/>
  <c r="V479" i="19" s="1"/>
  <c r="V480" i="19" s="1"/>
  <c r="V481" i="19" s="1"/>
  <c r="V482" i="19" s="1"/>
  <c r="V483" i="19" s="1"/>
  <c r="V475" i="19"/>
  <c r="V476" i="19" s="1"/>
  <c r="V477" i="19" s="1"/>
  <c r="V471" i="19"/>
  <c r="V472" i="19" s="1"/>
  <c r="V473" i="19" s="1"/>
  <c r="V474" i="19" s="1"/>
  <c r="V467" i="19"/>
  <c r="V468" i="19" s="1"/>
  <c r="V469" i="19" s="1"/>
  <c r="V470" i="19" s="1"/>
  <c r="V463" i="19"/>
  <c r="V464" i="19" s="1"/>
  <c r="V465" i="19" s="1"/>
  <c r="V466" i="19" s="1"/>
  <c r="V459" i="19"/>
  <c r="V460" i="19" s="1"/>
  <c r="V461" i="19" s="1"/>
  <c r="V462" i="19" s="1"/>
  <c r="V454" i="19"/>
  <c r="V455" i="19" s="1"/>
  <c r="V456" i="19" s="1"/>
  <c r="V457" i="19" s="1"/>
  <c r="V458" i="19" s="1"/>
  <c r="V450" i="19"/>
  <c r="V451" i="19" s="1"/>
  <c r="V452" i="19" s="1"/>
  <c r="V453" i="19" s="1"/>
  <c r="V446" i="19"/>
  <c r="V447" i="19" s="1"/>
  <c r="V448" i="19" s="1"/>
  <c r="V449" i="19" s="1"/>
  <c r="V439" i="19"/>
  <c r="V440" i="19" s="1"/>
  <c r="V441" i="19" s="1"/>
  <c r="V442" i="19" s="1"/>
  <c r="V443" i="19" s="1"/>
  <c r="V444" i="19" s="1"/>
  <c r="V445" i="19" s="1"/>
  <c r="V434" i="19"/>
  <c r="V435" i="19" s="1"/>
  <c r="V436" i="19" s="1"/>
  <c r="V437" i="19" s="1"/>
  <c r="V438" i="19" s="1"/>
  <c r="V427" i="19"/>
  <c r="V428" i="19" s="1"/>
  <c r="V429" i="19" s="1"/>
  <c r="V430" i="19" s="1"/>
  <c r="V431" i="19" s="1"/>
  <c r="V432" i="19" s="1"/>
  <c r="V433" i="19" s="1"/>
  <c r="V423" i="19"/>
  <c r="V424" i="19" s="1"/>
  <c r="V425" i="19" s="1"/>
  <c r="V426" i="19" s="1"/>
  <c r="V420" i="19"/>
  <c r="V421" i="19" s="1"/>
  <c r="V422" i="19" s="1"/>
  <c r="V416" i="19"/>
  <c r="V417" i="19" s="1"/>
  <c r="V418" i="19" s="1"/>
  <c r="V419" i="19" s="1"/>
  <c r="V411" i="19"/>
  <c r="V412" i="19" s="1"/>
  <c r="V413" i="19" s="1"/>
  <c r="V414" i="19" s="1"/>
  <c r="V415" i="19" s="1"/>
  <c r="V408" i="19"/>
  <c r="V409" i="19" s="1"/>
  <c r="V410" i="19" s="1"/>
  <c r="V401" i="19"/>
  <c r="V402" i="19" s="1"/>
  <c r="V403" i="19" s="1"/>
  <c r="V404" i="19" s="1"/>
  <c r="V405" i="19" s="1"/>
  <c r="V406" i="19" s="1"/>
  <c r="V407" i="19" s="1"/>
  <c r="V397" i="19"/>
  <c r="V398" i="19" s="1"/>
  <c r="V399" i="19" s="1"/>
  <c r="V400" i="19" s="1"/>
  <c r="V392" i="19"/>
  <c r="V393" i="19" s="1"/>
  <c r="V394" i="19" s="1"/>
  <c r="V395" i="19" s="1"/>
  <c r="V396" i="19" s="1"/>
  <c r="V390" i="19"/>
  <c r="V391" i="19" s="1"/>
  <c r="V386" i="19"/>
  <c r="V387" i="19" s="1"/>
  <c r="V388" i="19" s="1"/>
  <c r="V389" i="19" s="1"/>
  <c r="V380" i="19"/>
  <c r="V381" i="19" s="1"/>
  <c r="V382" i="19" s="1"/>
  <c r="V383" i="19" s="1"/>
  <c r="V384" i="19" s="1"/>
  <c r="V385" i="19" s="1"/>
  <c r="V376" i="19"/>
  <c r="V377" i="19" s="1"/>
  <c r="V378" i="19" s="1"/>
  <c r="V379" i="19" s="1"/>
  <c r="V372" i="19"/>
  <c r="V373" i="19" s="1"/>
  <c r="V374" i="19" s="1"/>
  <c r="V375" i="19" s="1"/>
  <c r="V366" i="19"/>
  <c r="V367" i="19" s="1"/>
  <c r="V368" i="19" s="1"/>
  <c r="V369" i="19" s="1"/>
  <c r="V370" i="19" s="1"/>
  <c r="V371" i="19" s="1"/>
  <c r="V361" i="19"/>
  <c r="V362" i="19" s="1"/>
  <c r="V363" i="19" s="1"/>
  <c r="V364" i="19" s="1"/>
  <c r="V365" i="19" s="1"/>
  <c r="V356" i="19"/>
  <c r="V357" i="19" s="1"/>
  <c r="V358" i="19" s="1"/>
  <c r="V359" i="19" s="1"/>
  <c r="V360" i="19" s="1"/>
  <c r="V354" i="19"/>
  <c r="V355" i="19" s="1"/>
  <c r="V350" i="19"/>
  <c r="V351" i="19" s="1"/>
  <c r="V352" i="19" s="1"/>
  <c r="V353" i="19" s="1"/>
  <c r="V345" i="19"/>
  <c r="V346" i="19" s="1"/>
  <c r="V347" i="19" s="1"/>
  <c r="V348" i="19" s="1"/>
  <c r="V349" i="19" s="1"/>
  <c r="V341" i="19"/>
  <c r="V342" i="19" s="1"/>
  <c r="V343" i="19" s="1"/>
  <c r="V344" i="19" s="1"/>
  <c r="V336" i="19"/>
  <c r="V337" i="19" s="1"/>
  <c r="V338" i="19" s="1"/>
  <c r="V339" i="19" s="1"/>
  <c r="V340" i="19" s="1"/>
  <c r="V331" i="19"/>
  <c r="V332" i="19" s="1"/>
  <c r="V333" i="19" s="1"/>
  <c r="V334" i="19" s="1"/>
  <c r="V335" i="19" s="1"/>
  <c r="V328" i="19"/>
  <c r="V329" i="19" s="1"/>
  <c r="V330" i="19" s="1"/>
  <c r="V323" i="19"/>
  <c r="V324" i="19" s="1"/>
  <c r="V325" i="19" s="1"/>
  <c r="V326" i="19" s="1"/>
  <c r="V327" i="19" s="1"/>
  <c r="V320" i="19"/>
  <c r="V321" i="19" s="1"/>
  <c r="V322" i="19" s="1"/>
  <c r="V314" i="19"/>
  <c r="V315" i="19" s="1"/>
  <c r="V316" i="19" s="1"/>
  <c r="V317" i="19" s="1"/>
  <c r="V318" i="19" s="1"/>
  <c r="V319" i="19" s="1"/>
  <c r="V311" i="19"/>
  <c r="V312" i="19" s="1"/>
  <c r="V313" i="19" s="1"/>
  <c r="V308" i="19"/>
  <c r="V309" i="19" s="1"/>
  <c r="V310" i="19" s="1"/>
  <c r="V304" i="19"/>
  <c r="V305" i="19" s="1"/>
  <c r="V306" i="19" s="1"/>
  <c r="V307" i="19" s="1"/>
  <c r="V300" i="19"/>
  <c r="V301" i="19" s="1"/>
  <c r="V302" i="19" s="1"/>
  <c r="V303" i="19" s="1"/>
  <c r="V297" i="19"/>
  <c r="V298" i="19" s="1"/>
  <c r="V299" i="19" s="1"/>
  <c r="V289" i="19"/>
  <c r="V290" i="19" s="1"/>
  <c r="V291" i="19" s="1"/>
  <c r="V292" i="19" s="1"/>
  <c r="V293" i="19" s="1"/>
  <c r="V294" i="19" s="1"/>
  <c r="V295" i="19" s="1"/>
  <c r="V296" i="19" s="1"/>
  <c r="V287" i="19"/>
  <c r="V288" i="19" s="1"/>
  <c r="V283" i="19"/>
  <c r="V284" i="19" s="1"/>
  <c r="V285" i="19" s="1"/>
  <c r="V286" i="19" s="1"/>
  <c r="V278" i="19"/>
  <c r="V279" i="19" s="1"/>
  <c r="V280" i="19" s="1"/>
  <c r="V281" i="19" s="1"/>
  <c r="V282" i="19" s="1"/>
  <c r="V272" i="19"/>
  <c r="V273" i="19" s="1"/>
  <c r="V274" i="19" s="1"/>
  <c r="V275" i="19" s="1"/>
  <c r="V276" i="19" s="1"/>
  <c r="V277" i="19" s="1"/>
  <c r="V267" i="19"/>
  <c r="V268" i="19" s="1"/>
  <c r="V269" i="19" s="1"/>
  <c r="V270" i="19" s="1"/>
  <c r="V271" i="19" s="1"/>
  <c r="V261" i="19"/>
  <c r="V262" i="19" s="1"/>
  <c r="V263" i="19" s="1"/>
  <c r="V264" i="19" s="1"/>
  <c r="V265" i="19" s="1"/>
  <c r="V266" i="19" s="1"/>
  <c r="V256" i="19"/>
  <c r="V257" i="19" s="1"/>
  <c r="V258" i="19" s="1"/>
  <c r="V259" i="19" s="1"/>
  <c r="V260" i="19" s="1"/>
  <c r="V253" i="19"/>
  <c r="V254" i="19" s="1"/>
  <c r="V255" i="19" s="1"/>
  <c r="V251" i="19"/>
  <c r="V252" i="19" s="1"/>
  <c r="V247" i="19"/>
  <c r="V248" i="19" s="1"/>
  <c r="V249" i="19" s="1"/>
  <c r="V250" i="19" s="1"/>
  <c r="V243" i="19"/>
  <c r="V244" i="19" s="1"/>
  <c r="V245" i="19" s="1"/>
  <c r="V246" i="19" s="1"/>
  <c r="V237" i="19"/>
  <c r="V238" i="19" s="1"/>
  <c r="V239" i="19" s="1"/>
  <c r="V240" i="19" s="1"/>
  <c r="V241" i="19" s="1"/>
  <c r="V242" i="19" s="1"/>
  <c r="V231" i="19"/>
  <c r="V232" i="19" s="1"/>
  <c r="V233" i="19" s="1"/>
  <c r="V234" i="19" s="1"/>
  <c r="V235" i="19" s="1"/>
  <c r="V236" i="19" s="1"/>
  <c r="V225" i="19"/>
  <c r="V226" i="19" s="1"/>
  <c r="V227" i="19" s="1"/>
  <c r="V228" i="19" s="1"/>
  <c r="V229" i="19" s="1"/>
  <c r="V230" i="19" s="1"/>
  <c r="V221" i="19"/>
  <c r="V222" i="19" s="1"/>
  <c r="V223" i="19" s="1"/>
  <c r="V224" i="19" s="1"/>
  <c r="V215" i="19"/>
  <c r="V216" i="19" s="1"/>
  <c r="V217" i="19" s="1"/>
  <c r="V218" i="19" s="1"/>
  <c r="V219" i="19" s="1"/>
  <c r="V220" i="19" s="1"/>
  <c r="V213" i="19"/>
  <c r="V214" i="19" s="1"/>
  <c r="V208" i="19"/>
  <c r="V209" i="19" s="1"/>
  <c r="V210" i="19" s="1"/>
  <c r="V211" i="19" s="1"/>
  <c r="V212" i="19" s="1"/>
  <c r="V203" i="19"/>
  <c r="V204" i="19" s="1"/>
  <c r="V205" i="19" s="1"/>
  <c r="V206" i="19" s="1"/>
  <c r="V207" i="19" s="1"/>
  <c r="V199" i="19"/>
  <c r="V200" i="19" s="1"/>
  <c r="V201" i="19" s="1"/>
  <c r="V202" i="19" s="1"/>
  <c r="V194" i="19"/>
  <c r="V195" i="19" s="1"/>
  <c r="V196" i="19" s="1"/>
  <c r="V197" i="19" s="1"/>
  <c r="V198" i="19" s="1"/>
  <c r="V191" i="19"/>
  <c r="V192" i="19" s="1"/>
  <c r="V193" i="19" s="1"/>
  <c r="V187" i="19"/>
  <c r="V188" i="19" s="1"/>
  <c r="V189" i="19" s="1"/>
  <c r="V190" i="19" s="1"/>
  <c r="V183" i="19"/>
  <c r="V184" i="19" s="1"/>
  <c r="V185" i="19" s="1"/>
  <c r="V186" i="19" s="1"/>
  <c r="V179" i="19"/>
  <c r="V180" i="19" s="1"/>
  <c r="V181" i="19" s="1"/>
  <c r="V182" i="19" s="1"/>
  <c r="V175" i="19"/>
  <c r="V176" i="19" s="1"/>
  <c r="V177" i="19" s="1"/>
  <c r="V178" i="19" s="1"/>
  <c r="V171" i="19"/>
  <c r="V172" i="19" s="1"/>
  <c r="V173" i="19" s="1"/>
  <c r="V174" i="19" s="1"/>
  <c r="V167" i="19"/>
  <c r="V168" i="19" s="1"/>
  <c r="V169" i="19" s="1"/>
  <c r="V170" i="19" s="1"/>
  <c r="V164" i="19"/>
  <c r="V165" i="19" s="1"/>
  <c r="V166" i="19" s="1"/>
  <c r="V159" i="19"/>
  <c r="V160" i="19" s="1"/>
  <c r="V161" i="19" s="1"/>
  <c r="V162" i="19" s="1"/>
  <c r="V163" i="19" s="1"/>
  <c r="V155" i="19"/>
  <c r="V156" i="19" s="1"/>
  <c r="V157" i="19" s="1"/>
  <c r="V158" i="19" s="1"/>
  <c r="V152" i="19"/>
  <c r="V153" i="19" s="1"/>
  <c r="V154" i="19" s="1"/>
  <c r="V148" i="19"/>
  <c r="V149" i="19" s="1"/>
  <c r="V150" i="19" s="1"/>
  <c r="V151" i="19" s="1"/>
  <c r="V143" i="19"/>
  <c r="V144" i="19" s="1"/>
  <c r="V145" i="19" s="1"/>
  <c r="V146" i="19" s="1"/>
  <c r="V147" i="19" s="1"/>
  <c r="V138" i="19"/>
  <c r="V139" i="19" s="1"/>
  <c r="V140" i="19" s="1"/>
  <c r="V141" i="19" s="1"/>
  <c r="V142" i="19" s="1"/>
  <c r="V133" i="19"/>
  <c r="V134" i="19" s="1"/>
  <c r="V135" i="19" s="1"/>
  <c r="V136" i="19" s="1"/>
  <c r="V137" i="19" s="1"/>
  <c r="V131" i="19"/>
  <c r="V132" i="19" s="1"/>
  <c r="V129" i="19"/>
  <c r="V130" i="19" s="1"/>
  <c r="V124" i="19"/>
  <c r="V125" i="19" s="1"/>
  <c r="V126" i="19" s="1"/>
  <c r="V127" i="19" s="1"/>
  <c r="V128" i="19" s="1"/>
  <c r="V116" i="19"/>
  <c r="V117" i="19" s="1"/>
  <c r="V118" i="19" s="1"/>
  <c r="V119" i="19" s="1"/>
  <c r="V120" i="19" s="1"/>
  <c r="V121" i="19" s="1"/>
  <c r="V122" i="19" s="1"/>
  <c r="V123" i="19" s="1"/>
  <c r="V113" i="19"/>
  <c r="V114" i="19" s="1"/>
  <c r="V115" i="19" s="1"/>
  <c r="V108" i="19"/>
  <c r="V109" i="19" s="1"/>
  <c r="V110" i="19" s="1"/>
  <c r="V111" i="19" s="1"/>
  <c r="V112" i="19" s="1"/>
  <c r="V106" i="19"/>
  <c r="V107" i="19" s="1"/>
  <c r="V102" i="19"/>
  <c r="V103" i="19" s="1"/>
  <c r="V104" i="19" s="1"/>
  <c r="V105" i="19" s="1"/>
  <c r="V99" i="19"/>
  <c r="V100" i="19" s="1"/>
  <c r="V101" i="19" s="1"/>
  <c r="V95" i="19"/>
  <c r="V96" i="19" s="1"/>
  <c r="V97" i="19" s="1"/>
  <c r="V98" i="19" s="1"/>
  <c r="V83" i="19"/>
  <c r="V84" i="19" s="1"/>
  <c r="V85" i="19" s="1"/>
  <c r="V86" i="19" s="1"/>
  <c r="V87" i="19" s="1"/>
  <c r="V88" i="19" s="1"/>
  <c r="V89" i="19" s="1"/>
  <c r="V90" i="19" s="1"/>
  <c r="V91" i="19" s="1"/>
  <c r="V92" i="19" s="1"/>
  <c r="V93" i="19" s="1"/>
  <c r="V94" i="19" s="1"/>
  <c r="V80" i="19"/>
  <c r="V81" i="19" s="1"/>
  <c r="V82" i="19" s="1"/>
  <c r="V75" i="19"/>
  <c r="V76" i="19" s="1"/>
  <c r="V77" i="19" s="1"/>
  <c r="V78" i="19" s="1"/>
  <c r="V79" i="19" s="1"/>
  <c r="V72" i="19"/>
  <c r="V73" i="19" s="1"/>
  <c r="V74" i="19" s="1"/>
  <c r="V69" i="19"/>
  <c r="V70" i="19" s="1"/>
  <c r="V71" i="19" s="1"/>
  <c r="V66" i="19"/>
  <c r="V67" i="19" s="1"/>
  <c r="V68" i="19" s="1"/>
  <c r="V61" i="19"/>
  <c r="V62" i="19" s="1"/>
  <c r="V63" i="19" s="1"/>
  <c r="V64" i="19" s="1"/>
  <c r="V65" i="19" s="1"/>
  <c r="V56" i="19"/>
  <c r="V57" i="19" s="1"/>
  <c r="V58" i="19" s="1"/>
  <c r="V59" i="19" s="1"/>
  <c r="V60" i="19" s="1"/>
  <c r="V50" i="19"/>
  <c r="V51" i="19" s="1"/>
  <c r="V52" i="19" s="1"/>
  <c r="V53" i="19" s="1"/>
  <c r="V54" i="19" s="1"/>
  <c r="V55" i="19" s="1"/>
  <c r="V47" i="19"/>
  <c r="V48" i="19" s="1"/>
  <c r="V49" i="19" s="1"/>
  <c r="V42" i="19"/>
  <c r="V43" i="19" s="1"/>
  <c r="V44" i="19" s="1"/>
  <c r="V45" i="19" s="1"/>
  <c r="V46" i="19" s="1"/>
  <c r="V38" i="19"/>
  <c r="V39" i="19" s="1"/>
  <c r="V40" i="19" s="1"/>
  <c r="V41" i="19" s="1"/>
  <c r="V33" i="19"/>
  <c r="V34" i="19" s="1"/>
  <c r="V35" i="19" s="1"/>
  <c r="V36" i="19" s="1"/>
  <c r="V37" i="19" s="1"/>
  <c r="V31" i="19"/>
  <c r="V32" i="19" s="1"/>
  <c r="V28" i="19"/>
  <c r="V29" i="19" s="1"/>
  <c r="V30" i="19" s="1"/>
  <c r="V24" i="19"/>
  <c r="V25" i="19" s="1"/>
  <c r="V26" i="19" s="1"/>
  <c r="V27" i="19" s="1"/>
  <c r="V21" i="19"/>
  <c r="V22" i="19" s="1"/>
  <c r="V23" i="19" s="1"/>
  <c r="V16" i="19"/>
  <c r="V17" i="19" s="1"/>
  <c r="V18" i="19" s="1"/>
  <c r="V19" i="19" s="1"/>
  <c r="V20" i="19" s="1"/>
  <c r="V13" i="19"/>
  <c r="V14" i="19" s="1"/>
  <c r="V15" i="19" s="1"/>
  <c r="V9" i="19"/>
  <c r="V10" i="19" s="1"/>
  <c r="V11" i="19" s="1"/>
  <c r="V12" i="19" s="1"/>
  <c r="V5" i="19"/>
  <c r="V6" i="19" s="1"/>
  <c r="V7" i="19" s="1"/>
  <c r="V8" i="19" s="1"/>
  <c r="V2" i="19"/>
  <c r="V3" i="19" s="1"/>
  <c r="V4" i="19" s="1"/>
  <c r="I2" i="19"/>
  <c r="I3" i="19" s="1"/>
  <c r="I4" i="19"/>
  <c r="I5" i="19" s="1"/>
  <c r="I6" i="19" s="1"/>
  <c r="I7" i="19" s="1"/>
  <c r="I8" i="19" s="1"/>
  <c r="I9" i="19"/>
  <c r="I10" i="19" s="1"/>
  <c r="I11" i="19" s="1"/>
  <c r="I12" i="19" s="1"/>
  <c r="I13" i="19"/>
  <c r="I14" i="19" s="1"/>
  <c r="I15" i="19" s="1"/>
  <c r="I16" i="19" s="1"/>
  <c r="I17" i="19"/>
  <c r="I18" i="19" s="1"/>
  <c r="I19" i="19" s="1"/>
  <c r="I20" i="19" s="1"/>
  <c r="I21" i="19" s="1"/>
  <c r="I22" i="19"/>
  <c r="I23" i="19" s="1"/>
  <c r="I24" i="19" s="1"/>
  <c r="I25" i="19" s="1"/>
  <c r="I26" i="19" s="1"/>
  <c r="I27" i="19"/>
  <c r="I28" i="19" s="1"/>
  <c r="I29" i="19" s="1"/>
  <c r="I30" i="19" s="1"/>
  <c r="I31" i="19" s="1"/>
  <c r="I32" i="19" s="1"/>
  <c r="I33" i="19"/>
  <c r="I34" i="19" s="1"/>
  <c r="I35" i="19" s="1"/>
  <c r="I36" i="19"/>
  <c r="I37" i="19" s="1"/>
  <c r="I38" i="19" s="1"/>
  <c r="I39" i="19"/>
  <c r="I40" i="19" s="1"/>
  <c r="I41" i="19" s="1"/>
  <c r="I42" i="19" s="1"/>
  <c r="I43" i="19" s="1"/>
  <c r="I44" i="19" s="1"/>
  <c r="I45" i="19"/>
  <c r="I46" i="19" s="1"/>
  <c r="I47" i="19" s="1"/>
  <c r="I48" i="19"/>
  <c r="I49" i="19" s="1"/>
  <c r="I50" i="19" s="1"/>
  <c r="I51" i="19" s="1"/>
  <c r="I52" i="19"/>
  <c r="I53" i="19" s="1"/>
  <c r="I54" i="19" s="1"/>
  <c r="I55" i="19" s="1"/>
  <c r="I56" i="19" s="1"/>
  <c r="I57" i="19"/>
  <c r="I58" i="19"/>
  <c r="I59" i="19"/>
  <c r="I60" i="19" s="1"/>
  <c r="I61" i="19" s="1"/>
  <c r="I62" i="19" s="1"/>
  <c r="I63" i="19"/>
  <c r="I64" i="19" s="1"/>
  <c r="I65" i="19" s="1"/>
  <c r="I66" i="19" s="1"/>
  <c r="I67" i="19"/>
  <c r="I68" i="19" s="1"/>
  <c r="I69" i="19" s="1"/>
  <c r="I70" i="19" s="1"/>
  <c r="I71" i="19"/>
  <c r="I72" i="19" s="1"/>
  <c r="I73" i="19" s="1"/>
  <c r="I74" i="19" s="1"/>
  <c r="I75" i="19" s="1"/>
  <c r="I76" i="19" s="1"/>
  <c r="I77" i="19"/>
  <c r="I78" i="19" s="1"/>
  <c r="I79" i="19"/>
  <c r="I80" i="19" s="1"/>
  <c r="I81" i="19" s="1"/>
  <c r="I82" i="19"/>
  <c r="I83" i="19" s="1"/>
  <c r="I84" i="19" s="1"/>
  <c r="I85" i="19"/>
  <c r="I86" i="19" s="1"/>
  <c r="I87" i="19" s="1"/>
  <c r="I88" i="19" s="1"/>
  <c r="I89" i="19" s="1"/>
  <c r="I90" i="19"/>
  <c r="I91" i="19" s="1"/>
  <c r="I92" i="19" s="1"/>
  <c r="I93" i="19"/>
  <c r="I94" i="19" s="1"/>
  <c r="I95" i="19" s="1"/>
  <c r="I96" i="19" s="1"/>
  <c r="I97" i="19" s="1"/>
  <c r="I98" i="19"/>
  <c r="I99" i="19" s="1"/>
  <c r="I100" i="19" s="1"/>
  <c r="I101" i="19" s="1"/>
  <c r="I102" i="19" s="1"/>
  <c r="I103" i="19"/>
  <c r="I104" i="19" s="1"/>
  <c r="I105" i="19" s="1"/>
  <c r="I106" i="19"/>
  <c r="I107" i="19" s="1"/>
  <c r="I108" i="19" s="1"/>
  <c r="I109" i="19"/>
  <c r="I110" i="19" s="1"/>
  <c r="I111" i="19" s="1"/>
  <c r="I112" i="19" s="1"/>
  <c r="I113" i="19"/>
  <c r="I114" i="19" s="1"/>
  <c r="I115" i="19" s="1"/>
  <c r="I116" i="19" s="1"/>
  <c r="I117" i="19"/>
  <c r="I118" i="19" s="1"/>
  <c r="I119" i="19" s="1"/>
  <c r="I120" i="19" s="1"/>
  <c r="I121" i="19"/>
  <c r="I122" i="19" s="1"/>
  <c r="I123" i="19" s="1"/>
  <c r="I124" i="19" s="1"/>
  <c r="I125" i="19" s="1"/>
  <c r="I126" i="19"/>
  <c r="I127" i="19" s="1"/>
  <c r="I128" i="19" s="1"/>
  <c r="I129" i="19"/>
  <c r="I130" i="19" s="1"/>
  <c r="I131" i="19" s="1"/>
  <c r="I132" i="19" s="1"/>
  <c r="I133" i="19"/>
  <c r="I134" i="19" s="1"/>
  <c r="I135" i="19" s="1"/>
  <c r="I136" i="19" s="1"/>
  <c r="I137" i="19"/>
  <c r="I138" i="19" s="1"/>
  <c r="I139" i="19" s="1"/>
  <c r="I140" i="19" s="1"/>
  <c r="I141" i="19" s="1"/>
  <c r="I142" i="19"/>
  <c r="I143" i="19" s="1"/>
  <c r="I144" i="19" s="1"/>
  <c r="I145" i="19"/>
  <c r="I146" i="19" s="1"/>
  <c r="I147" i="19" s="1"/>
  <c r="I148" i="19" s="1"/>
  <c r="I149" i="19"/>
  <c r="I150" i="19" s="1"/>
  <c r="I151" i="19" s="1"/>
  <c r="I152" i="19"/>
  <c r="I153" i="19" s="1"/>
  <c r="I154" i="19" s="1"/>
  <c r="I155" i="19"/>
  <c r="I156" i="19" s="1"/>
  <c r="I157" i="19" s="1"/>
  <c r="I158" i="19" s="1"/>
  <c r="I159" i="19"/>
  <c r="I160" i="19" s="1"/>
  <c r="I161" i="19" s="1"/>
  <c r="I162" i="19" s="1"/>
  <c r="I163" i="19"/>
  <c r="I164" i="19" s="1"/>
  <c r="I165" i="19"/>
  <c r="I166" i="19" s="1"/>
  <c r="I167" i="19"/>
  <c r="I168" i="19" s="1"/>
  <c r="I169" i="19" s="1"/>
  <c r="I170" i="19" s="1"/>
  <c r="I171" i="19"/>
  <c r="I172" i="19" s="1"/>
  <c r="I173" i="19" s="1"/>
  <c r="I174" i="19" s="1"/>
  <c r="I175" i="19"/>
  <c r="I176" i="19" s="1"/>
  <c r="I177" i="19" s="1"/>
  <c r="I178" i="19"/>
  <c r="I179" i="19" s="1"/>
  <c r="I180" i="19" s="1"/>
  <c r="I181" i="19"/>
  <c r="I182" i="19" s="1"/>
  <c r="I183" i="19" s="1"/>
  <c r="I184" i="19"/>
  <c r="I185" i="19" s="1"/>
  <c r="I186" i="19" s="1"/>
  <c r="I187" i="19" s="1"/>
  <c r="I188" i="19"/>
  <c r="I189" i="19" s="1"/>
  <c r="I190" i="19" s="1"/>
  <c r="I191" i="19"/>
  <c r="I192" i="19" s="1"/>
  <c r="I193" i="19"/>
  <c r="I194" i="19" s="1"/>
  <c r="I195" i="19" s="1"/>
  <c r="I196" i="19" s="1"/>
  <c r="I197" i="19"/>
  <c r="I198" i="19"/>
  <c r="I199" i="19" s="1"/>
  <c r="I200" i="19" s="1"/>
  <c r="I201" i="19" s="1"/>
  <c r="I202" i="19"/>
  <c r="I203" i="19" s="1"/>
  <c r="I204" i="19"/>
  <c r="I205" i="19" s="1"/>
  <c r="I206" i="19" s="1"/>
  <c r="I207" i="19" s="1"/>
  <c r="I208" i="19" s="1"/>
  <c r="I209" i="19"/>
  <c r="I210" i="19" s="1"/>
  <c r="I211" i="19" s="1"/>
  <c r="I212" i="19" s="1"/>
  <c r="I213" i="19" s="1"/>
  <c r="I214" i="19"/>
  <c r="I215" i="19" s="1"/>
  <c r="I216" i="19" s="1"/>
  <c r="I217" i="19" s="1"/>
  <c r="I218" i="19"/>
  <c r="I219" i="19" s="1"/>
  <c r="I220" i="19" s="1"/>
  <c r="I221" i="19" s="1"/>
  <c r="I222" i="19"/>
  <c r="I223" i="19" s="1"/>
  <c r="I224" i="19" s="1"/>
  <c r="I225" i="19"/>
  <c r="I226" i="19" s="1"/>
  <c r="I227" i="19" s="1"/>
  <c r="I228" i="19" s="1"/>
  <c r="I229" i="19"/>
  <c r="I230" i="19" s="1"/>
  <c r="I231" i="19"/>
  <c r="I232" i="19" s="1"/>
  <c r="I233" i="19" s="1"/>
  <c r="I234" i="19"/>
  <c r="I235" i="19" s="1"/>
  <c r="I236" i="19" s="1"/>
  <c r="I237" i="19" s="1"/>
  <c r="I238" i="19"/>
  <c r="I239" i="19" s="1"/>
  <c r="I240" i="19" s="1"/>
  <c r="I241" i="19"/>
  <c r="I242" i="19" s="1"/>
  <c r="I243" i="19" s="1"/>
  <c r="I244" i="19"/>
  <c r="I245" i="19" s="1"/>
  <c r="I246" i="19" s="1"/>
  <c r="I247" i="19"/>
  <c r="I248" i="19" s="1"/>
  <c r="I249" i="19" s="1"/>
  <c r="I250" i="19" s="1"/>
  <c r="I251" i="19" s="1"/>
  <c r="I252" i="19"/>
  <c r="I253" i="19" s="1"/>
  <c r="I254" i="19" s="1"/>
  <c r="I255" i="19" s="1"/>
  <c r="I256" i="19" s="1"/>
  <c r="I257" i="19" s="1"/>
  <c r="I258" i="19" s="1"/>
  <c r="I259" i="19" s="1"/>
  <c r="I260" i="19" s="1"/>
  <c r="I261" i="19" s="1"/>
  <c r="I262" i="19" s="1"/>
  <c r="I263" i="19"/>
  <c r="I264" i="19" s="1"/>
  <c r="I265" i="19" s="1"/>
  <c r="I266" i="19" s="1"/>
  <c r="I267" i="19" s="1"/>
  <c r="I268" i="19" s="1"/>
  <c r="I269" i="19"/>
  <c r="I270" i="19" s="1"/>
  <c r="I271" i="19" s="1"/>
  <c r="I272" i="19"/>
  <c r="I273" i="19" s="1"/>
  <c r="I274" i="19" s="1"/>
  <c r="I275" i="19" s="1"/>
  <c r="I276" i="19"/>
  <c r="I277" i="19" s="1"/>
  <c r="I278" i="19" s="1"/>
  <c r="I279" i="19" s="1"/>
  <c r="I280" i="19" s="1"/>
  <c r="I281" i="19" s="1"/>
  <c r="I282" i="19" s="1"/>
  <c r="I283" i="19"/>
  <c r="I284" i="19" s="1"/>
  <c r="I285" i="19" s="1"/>
  <c r="I286" i="19" s="1"/>
  <c r="I287" i="19" s="1"/>
  <c r="I288" i="19"/>
  <c r="I289" i="19" s="1"/>
  <c r="I290" i="19" s="1"/>
  <c r="I291" i="19" s="1"/>
  <c r="I292" i="19" s="1"/>
  <c r="I293" i="19" s="1"/>
  <c r="I294" i="19"/>
  <c r="I295" i="19" s="1"/>
  <c r="I296" i="19" s="1"/>
  <c r="I297" i="19" s="1"/>
  <c r="I298" i="19"/>
  <c r="I299" i="19" s="1"/>
  <c r="I300" i="19"/>
  <c r="I301" i="19" s="1"/>
  <c r="I302" i="19" s="1"/>
  <c r="I303" i="19" s="1"/>
  <c r="I304" i="19"/>
  <c r="I305" i="19" s="1"/>
  <c r="I306" i="19" s="1"/>
  <c r="I307" i="19" s="1"/>
  <c r="I308" i="19"/>
  <c r="I309" i="19" s="1"/>
  <c r="I310" i="19" s="1"/>
  <c r="I311" i="19" s="1"/>
  <c r="I312" i="19"/>
  <c r="I313" i="19" s="1"/>
  <c r="I314" i="19" s="1"/>
  <c r="I315" i="19" s="1"/>
  <c r="I316" i="19"/>
  <c r="I317" i="19"/>
  <c r="I318" i="19" s="1"/>
  <c r="I319" i="19" s="1"/>
  <c r="I320" i="19" s="1"/>
  <c r="I321" i="19" s="1"/>
  <c r="I322" i="19"/>
  <c r="I323" i="19" s="1"/>
  <c r="I324" i="19"/>
  <c r="I325" i="19" s="1"/>
  <c r="I326" i="19" s="1"/>
  <c r="I327" i="19" s="1"/>
  <c r="I328" i="19"/>
  <c r="I329" i="19" s="1"/>
  <c r="I330" i="19" s="1"/>
  <c r="I331" i="19" s="1"/>
  <c r="I332" i="19" s="1"/>
  <c r="I333" i="19"/>
  <c r="I334" i="19" s="1"/>
  <c r="I335" i="19"/>
  <c r="I336" i="19" s="1"/>
  <c r="I337" i="19" s="1"/>
  <c r="I338" i="19" s="1"/>
  <c r="I339" i="19" s="1"/>
  <c r="I340" i="19"/>
  <c r="I341" i="19" s="1"/>
  <c r="I342" i="19"/>
  <c r="I343" i="19" s="1"/>
  <c r="I344" i="19" s="1"/>
  <c r="I345" i="19"/>
  <c r="I346" i="19" s="1"/>
  <c r="I347" i="19" s="1"/>
  <c r="I348" i="19"/>
  <c r="I349" i="19" s="1"/>
  <c r="I350" i="19"/>
  <c r="I351" i="19" s="1"/>
  <c r="I352" i="19" s="1"/>
  <c r="I353" i="19"/>
  <c r="I354" i="19" s="1"/>
  <c r="I355" i="19" s="1"/>
  <c r="I356" i="19" s="1"/>
  <c r="I357" i="19"/>
  <c r="I358" i="19" s="1"/>
  <c r="I359" i="19" s="1"/>
  <c r="I360" i="19" s="1"/>
  <c r="I361" i="19"/>
  <c r="I362" i="19"/>
  <c r="I363" i="19" s="1"/>
  <c r="I364" i="19" s="1"/>
  <c r="I365" i="19" s="1"/>
  <c r="I366" i="19" s="1"/>
  <c r="I367" i="19" s="1"/>
  <c r="I368" i="19" s="1"/>
  <c r="I369" i="19" s="1"/>
  <c r="I370" i="19" s="1"/>
  <c r="I371" i="19"/>
  <c r="I372" i="19" s="1"/>
  <c r="I373" i="19"/>
  <c r="I374" i="19" s="1"/>
  <c r="I375" i="19" s="1"/>
  <c r="I376" i="19" s="1"/>
  <c r="I377" i="19" s="1"/>
  <c r="I378" i="19"/>
  <c r="I379" i="19" s="1"/>
  <c r="I380" i="19" s="1"/>
  <c r="I381" i="19" s="1"/>
  <c r="I382" i="19"/>
  <c r="I383" i="19" s="1"/>
  <c r="I384" i="19" s="1"/>
  <c r="I385" i="19" s="1"/>
  <c r="I386" i="19"/>
  <c r="I387" i="19" s="1"/>
  <c r="I388" i="19" s="1"/>
  <c r="I389" i="19"/>
  <c r="I390" i="19" s="1"/>
  <c r="I391" i="19" s="1"/>
  <c r="I392" i="19" s="1"/>
  <c r="I393" i="19"/>
  <c r="I394" i="19" s="1"/>
  <c r="I395" i="19" s="1"/>
  <c r="I396" i="19" s="1"/>
  <c r="I397" i="19"/>
  <c r="I398" i="19" s="1"/>
  <c r="I399" i="19" s="1"/>
  <c r="I400" i="19" s="1"/>
  <c r="I401" i="19" s="1"/>
  <c r="I402" i="19"/>
  <c r="I403" i="19" s="1"/>
  <c r="I404" i="19" s="1"/>
  <c r="I405" i="19"/>
  <c r="I406" i="19" s="1"/>
  <c r="I407" i="19"/>
  <c r="I408" i="19"/>
  <c r="I409" i="19" s="1"/>
  <c r="I410" i="19" s="1"/>
  <c r="I411" i="19" s="1"/>
  <c r="I412" i="19" s="1"/>
  <c r="I413" i="19" s="1"/>
  <c r="I414" i="19"/>
  <c r="I415" i="19" s="1"/>
  <c r="I416" i="19" s="1"/>
  <c r="I417" i="19"/>
  <c r="I418" i="19" s="1"/>
  <c r="I419" i="19"/>
  <c r="I420" i="19" s="1"/>
  <c r="I421" i="19"/>
  <c r="I422" i="19" s="1"/>
  <c r="I423" i="19" s="1"/>
  <c r="I424" i="19" s="1"/>
  <c r="I425" i="19" s="1"/>
  <c r="I426" i="19"/>
  <c r="I427" i="19" s="1"/>
  <c r="I428" i="19" s="1"/>
  <c r="I429" i="19"/>
  <c r="I430" i="19" s="1"/>
  <c r="I431" i="19" s="1"/>
  <c r="I432" i="19" s="1"/>
  <c r="I433" i="19" s="1"/>
  <c r="I434" i="19"/>
  <c r="I435" i="19" s="1"/>
  <c r="I436" i="19" s="1"/>
  <c r="I437" i="19" s="1"/>
  <c r="I438" i="19"/>
  <c r="I439" i="19" s="1"/>
  <c r="I440" i="19" s="1"/>
  <c r="I441" i="19" s="1"/>
  <c r="I442" i="19"/>
  <c r="I443" i="19" s="1"/>
  <c r="I444" i="19"/>
  <c r="I445" i="19" s="1"/>
  <c r="I446" i="19" s="1"/>
  <c r="I447" i="19"/>
  <c r="I448" i="19" s="1"/>
  <c r="I449" i="19" s="1"/>
  <c r="I450" i="19" s="1"/>
  <c r="I451" i="19" s="1"/>
  <c r="I452" i="19"/>
  <c r="I453" i="19" s="1"/>
  <c r="I454" i="19" s="1"/>
  <c r="I455" i="19" s="1"/>
  <c r="I456" i="19"/>
  <c r="I457" i="19" s="1"/>
  <c r="I458" i="19" s="1"/>
  <c r="I459" i="19"/>
  <c r="I460" i="19" s="1"/>
  <c r="I461" i="19" s="1"/>
  <c r="I462" i="19" s="1"/>
  <c r="I463" i="19"/>
  <c r="I464" i="19" s="1"/>
  <c r="I465" i="19" s="1"/>
  <c r="I466" i="19"/>
  <c r="I467" i="19" s="1"/>
  <c r="I468" i="19" s="1"/>
  <c r="I469" i="19" s="1"/>
  <c r="I470" i="19"/>
  <c r="I471" i="19" s="1"/>
  <c r="I472" i="19"/>
  <c r="I473" i="19" s="1"/>
  <c r="I474" i="19"/>
  <c r="I475" i="19" s="1"/>
  <c r="I476" i="19" s="1"/>
  <c r="I477" i="19" s="1"/>
  <c r="I478" i="19"/>
  <c r="I479" i="19" s="1"/>
  <c r="I480" i="19" s="1"/>
  <c r="I481" i="19"/>
  <c r="I482" i="19" s="1"/>
  <c r="I483" i="19"/>
  <c r="I484" i="19" s="1"/>
  <c r="I485" i="19" s="1"/>
  <c r="I486" i="19" s="1"/>
  <c r="I487" i="19" s="1"/>
  <c r="I488" i="19"/>
  <c r="I489" i="19" s="1"/>
  <c r="I490" i="19" s="1"/>
  <c r="I491" i="19" s="1"/>
  <c r="I492" i="19" s="1"/>
  <c r="I493" i="19" s="1"/>
  <c r="I494" i="19"/>
  <c r="I495" i="19" s="1"/>
  <c r="I496" i="19" s="1"/>
  <c r="I497" i="19" s="1"/>
  <c r="I498" i="19"/>
  <c r="I499" i="19" s="1"/>
  <c r="I500" i="19" s="1"/>
  <c r="I501" i="19" s="1"/>
  <c r="I502" i="19"/>
  <c r="I503" i="19"/>
  <c r="I504" i="19"/>
  <c r="I505" i="19" s="1"/>
  <c r="I506" i="19"/>
  <c r="I507" i="19" s="1"/>
  <c r="I508" i="19" s="1"/>
  <c r="I509" i="19" s="1"/>
  <c r="I510" i="19"/>
  <c r="I511" i="19" s="1"/>
  <c r="I512" i="19" s="1"/>
  <c r="I513" i="19"/>
  <c r="I514" i="19" s="1"/>
  <c r="I515" i="19" s="1"/>
  <c r="I516" i="19" s="1"/>
  <c r="I517" i="19"/>
  <c r="I518" i="19" s="1"/>
  <c r="I519" i="19" s="1"/>
  <c r="I520" i="19"/>
  <c r="I521" i="19"/>
  <c r="I522" i="19" s="1"/>
  <c r="I523" i="19" s="1"/>
  <c r="I524" i="19" s="1"/>
  <c r="I525" i="19"/>
  <c r="I526" i="19" s="1"/>
  <c r="I527" i="19" s="1"/>
  <c r="I528" i="19"/>
  <c r="I529" i="19"/>
  <c r="I530" i="19" s="1"/>
  <c r="I531" i="19" s="1"/>
  <c r="I532" i="19" s="1"/>
  <c r="I533" i="19"/>
  <c r="I534" i="19" s="1"/>
  <c r="I535" i="19" s="1"/>
  <c r="I536" i="19" s="1"/>
  <c r="I537" i="19" s="1"/>
  <c r="I538" i="19" s="1"/>
  <c r="I539" i="19"/>
  <c r="I540" i="19" s="1"/>
  <c r="I541" i="19" s="1"/>
  <c r="I542" i="19" s="1"/>
  <c r="I543" i="19"/>
  <c r="I544" i="19" s="1"/>
  <c r="I545" i="19" s="1"/>
  <c r="I546" i="19"/>
  <c r="I547" i="19" s="1"/>
  <c r="I548" i="19" s="1"/>
  <c r="I549" i="19" s="1"/>
  <c r="I550" i="19" s="1"/>
  <c r="I551" i="19"/>
  <c r="I552" i="19" s="1"/>
  <c r="I553" i="19" s="1"/>
  <c r="I554" i="19" s="1"/>
  <c r="I555" i="19"/>
  <c r="I556" i="19" s="1"/>
  <c r="I557" i="19" s="1"/>
  <c r="I558" i="19" s="1"/>
  <c r="I559" i="19" s="1"/>
  <c r="I560" i="19"/>
  <c r="I561" i="19"/>
  <c r="I562" i="19" s="1"/>
  <c r="I563" i="19"/>
  <c r="I564" i="19" s="1"/>
  <c r="I565" i="19" s="1"/>
  <c r="I566" i="19" s="1"/>
  <c r="I567" i="19" s="1"/>
  <c r="I568" i="19" s="1"/>
  <c r="I569" i="19"/>
  <c r="I570" i="19" s="1"/>
  <c r="I571" i="19" s="1"/>
  <c r="I572" i="19"/>
  <c r="I573" i="19" s="1"/>
  <c r="I574" i="19" s="1"/>
  <c r="I575" i="19" s="1"/>
  <c r="I576" i="19" s="1"/>
  <c r="I577" i="19" s="1"/>
  <c r="I578" i="19" s="1"/>
  <c r="I579" i="19"/>
  <c r="I580" i="19" s="1"/>
  <c r="I581" i="19"/>
  <c r="I582" i="19" s="1"/>
  <c r="I583" i="19" s="1"/>
  <c r="I584" i="19"/>
  <c r="I585" i="19" s="1"/>
  <c r="I586" i="19" s="1"/>
  <c r="I587" i="19"/>
  <c r="I588" i="19" s="1"/>
  <c r="I589" i="19" s="1"/>
  <c r="I590" i="19"/>
  <c r="I591" i="19"/>
  <c r="I592" i="19" s="1"/>
  <c r="I593" i="19" s="1"/>
  <c r="I594" i="19"/>
  <c r="I595" i="19" s="1"/>
  <c r="I596" i="19" s="1"/>
  <c r="I597" i="19" s="1"/>
  <c r="I598" i="19"/>
  <c r="I599" i="19"/>
  <c r="I600" i="19" s="1"/>
  <c r="I601" i="19" s="1"/>
  <c r="I602" i="19"/>
  <c r="I603" i="19" s="1"/>
  <c r="I604" i="19" s="1"/>
  <c r="I605" i="19" s="1"/>
  <c r="I606" i="19"/>
  <c r="I607" i="19" s="1"/>
  <c r="I608" i="19" s="1"/>
  <c r="I609" i="19"/>
  <c r="I610" i="19"/>
  <c r="I611" i="19" s="1"/>
  <c r="I612" i="19" s="1"/>
  <c r="I613" i="19" s="1"/>
  <c r="I614" i="19"/>
  <c r="I615" i="19" s="1"/>
  <c r="I616" i="19"/>
  <c r="I617" i="19" s="1"/>
  <c r="I618" i="19" s="1"/>
  <c r="I619" i="19" s="1"/>
  <c r="I620" i="19"/>
  <c r="I621" i="19" s="1"/>
  <c r="I622" i="19" s="1"/>
  <c r="I623" i="19"/>
  <c r="I624" i="19" s="1"/>
  <c r="I625" i="19" s="1"/>
  <c r="I626" i="19" s="1"/>
  <c r="I627" i="19"/>
  <c r="I628" i="19" s="1"/>
  <c r="I629" i="19"/>
  <c r="I630" i="19" s="1"/>
  <c r="I631" i="19"/>
  <c r="I632" i="19" s="1"/>
  <c r="I633" i="19" s="1"/>
  <c r="I634" i="19"/>
  <c r="I635" i="19" s="1"/>
  <c r="I636" i="19"/>
  <c r="I637" i="19" s="1"/>
  <c r="I638" i="19" s="1"/>
  <c r="I639" i="19" s="1"/>
  <c r="I640" i="19"/>
  <c r="I641" i="19" s="1"/>
  <c r="I642" i="19" s="1"/>
  <c r="I643" i="19"/>
  <c r="I644" i="19" s="1"/>
  <c r="I645" i="19"/>
  <c r="I646" i="19" s="1"/>
  <c r="I647" i="19"/>
  <c r="I648" i="19" s="1"/>
  <c r="I649" i="19" s="1"/>
  <c r="I650" i="19"/>
  <c r="I651" i="19" s="1"/>
  <c r="I652" i="19" s="1"/>
  <c r="I653" i="19"/>
  <c r="I654" i="19" s="1"/>
  <c r="I655" i="19"/>
  <c r="I656" i="19" s="1"/>
  <c r="I657" i="19" s="1"/>
  <c r="I658" i="19"/>
  <c r="I659" i="19" s="1"/>
  <c r="I660" i="19" s="1"/>
  <c r="I661" i="19" s="1"/>
  <c r="I662" i="19"/>
  <c r="I663" i="19" s="1"/>
  <c r="I664" i="19" s="1"/>
  <c r="I665" i="19" s="1"/>
  <c r="I666" i="19" s="1"/>
  <c r="I667" i="19" s="1"/>
  <c r="I668" i="19"/>
  <c r="I669" i="19" s="1"/>
  <c r="I670" i="19" s="1"/>
  <c r="I671" i="19" s="1"/>
  <c r="I672" i="19" s="1"/>
  <c r="I673" i="19"/>
  <c r="I674" i="19" s="1"/>
  <c r="I675" i="19" s="1"/>
  <c r="I676" i="19"/>
  <c r="I677" i="19" s="1"/>
  <c r="I678" i="19" s="1"/>
  <c r="I679" i="19" s="1"/>
  <c r="I680" i="19"/>
  <c r="I681" i="19" s="1"/>
  <c r="I682" i="19" s="1"/>
  <c r="I683" i="19" s="1"/>
  <c r="I684" i="19" s="1"/>
  <c r="I685" i="19" s="1"/>
  <c r="I686" i="19" s="1"/>
  <c r="I687" i="19" s="1"/>
  <c r="I688" i="19"/>
  <c r="I689" i="19" s="1"/>
  <c r="I690" i="19" s="1"/>
  <c r="I691" i="19" s="1"/>
  <c r="I692" i="19"/>
  <c r="I693" i="19" s="1"/>
  <c r="I694" i="19" s="1"/>
  <c r="I695" i="19" s="1"/>
  <c r="I696" i="19" s="1"/>
  <c r="I697" i="19"/>
  <c r="I698" i="19" s="1"/>
  <c r="I699" i="19" s="1"/>
  <c r="I700" i="19" s="1"/>
  <c r="I701" i="19" s="1"/>
  <c r="I702" i="19"/>
  <c r="I703" i="19" s="1"/>
  <c r="I704" i="19"/>
  <c r="I705" i="19" s="1"/>
  <c r="I706" i="19" s="1"/>
  <c r="I707" i="19" s="1"/>
  <c r="I708" i="19"/>
  <c r="I709" i="19" s="1"/>
  <c r="I710" i="19" s="1"/>
  <c r="I711" i="19" s="1"/>
  <c r="I712" i="19" s="1"/>
  <c r="I713" i="19" s="1"/>
  <c r="I714" i="19"/>
  <c r="I715" i="19"/>
  <c r="I716" i="19" s="1"/>
  <c r="I717" i="19" s="1"/>
  <c r="I718" i="19" s="1"/>
  <c r="I719" i="19"/>
  <c r="I720" i="19" s="1"/>
  <c r="I721" i="19" s="1"/>
  <c r="I722" i="19"/>
  <c r="I723" i="19" s="1"/>
  <c r="I724" i="19"/>
  <c r="I725" i="19" s="1"/>
  <c r="I726" i="19" s="1"/>
  <c r="I727" i="19"/>
  <c r="I728" i="19" s="1"/>
  <c r="I729" i="19" s="1"/>
  <c r="I730" i="19" s="1"/>
  <c r="I731" i="19" s="1"/>
  <c r="I732" i="19" s="1"/>
  <c r="I733" i="19"/>
  <c r="I734" i="19" s="1"/>
  <c r="I735" i="19" s="1"/>
  <c r="I736" i="19" s="1"/>
  <c r="I737" i="19" s="1"/>
  <c r="I738" i="19"/>
  <c r="I739" i="19" s="1"/>
  <c r="I740" i="19" s="1"/>
  <c r="I741" i="19" s="1"/>
  <c r="I742" i="19" s="1"/>
  <c r="I743" i="19"/>
  <c r="I744" i="19" s="1"/>
  <c r="I745" i="19" s="1"/>
  <c r="I746" i="19" s="1"/>
  <c r="I747" i="19" s="1"/>
  <c r="I748" i="19"/>
  <c r="I749" i="19" s="1"/>
  <c r="I750" i="19" s="1"/>
  <c r="I751" i="19"/>
  <c r="I752" i="19" s="1"/>
  <c r="I753" i="19" s="1"/>
  <c r="I754" i="19"/>
  <c r="I755" i="19" s="1"/>
  <c r="I756" i="19" s="1"/>
  <c r="I757" i="19" s="1"/>
  <c r="I758" i="19" s="1"/>
  <c r="I759" i="19"/>
  <c r="I760" i="19" s="1"/>
  <c r="I761" i="19" s="1"/>
  <c r="I762" i="19"/>
  <c r="I763" i="19" s="1"/>
  <c r="I764" i="19" s="1"/>
  <c r="I765" i="19" s="1"/>
  <c r="I766" i="19"/>
  <c r="I767" i="19" s="1"/>
  <c r="I768" i="19" s="1"/>
  <c r="I769" i="19" s="1"/>
  <c r="I770" i="19"/>
  <c r="I771" i="19" s="1"/>
  <c r="I772" i="19" s="1"/>
  <c r="I773" i="19" s="1"/>
  <c r="I774" i="19" s="1"/>
  <c r="I775" i="19"/>
  <c r="I776" i="19" s="1"/>
  <c r="I777" i="19" s="1"/>
  <c r="I778" i="19"/>
  <c r="I779" i="19" s="1"/>
  <c r="I780" i="19" s="1"/>
  <c r="I781" i="19" s="1"/>
  <c r="I782" i="19" s="1"/>
  <c r="I783" i="19"/>
  <c r="I784" i="19" s="1"/>
  <c r="I785" i="19" s="1"/>
  <c r="I786" i="19"/>
  <c r="I787" i="19" s="1"/>
  <c r="I788" i="19" s="1"/>
  <c r="I789" i="19"/>
  <c r="I790" i="19" s="1"/>
  <c r="I791" i="19" s="1"/>
  <c r="I792" i="19" s="1"/>
  <c r="I793" i="19"/>
  <c r="I794" i="19" s="1"/>
  <c r="I795" i="19"/>
  <c r="I796" i="19" s="1"/>
  <c r="I797" i="19" s="1"/>
  <c r="I798" i="19" s="1"/>
  <c r="I799" i="19" s="1"/>
  <c r="I800" i="19" s="1"/>
  <c r="I801" i="19" s="1"/>
  <c r="I802" i="19"/>
  <c r="I803" i="19" s="1"/>
  <c r="I804" i="19" s="1"/>
  <c r="I805" i="19" s="1"/>
  <c r="I806" i="19" s="1"/>
  <c r="I807" i="19"/>
  <c r="I808" i="19" s="1"/>
  <c r="I809" i="19" s="1"/>
  <c r="I810" i="19"/>
  <c r="I811" i="19" s="1"/>
  <c r="I812" i="19" s="1"/>
  <c r="I813" i="19" s="1"/>
  <c r="I814" i="19" s="1"/>
  <c r="I815" i="19"/>
  <c r="I816" i="19" s="1"/>
  <c r="I817" i="19" s="1"/>
  <c r="I818" i="19" s="1"/>
  <c r="I819" i="19" s="1"/>
  <c r="I820" i="19"/>
  <c r="I821" i="19" s="1"/>
  <c r="I822" i="19" s="1"/>
  <c r="I823" i="19" s="1"/>
  <c r="I824" i="19" s="1"/>
  <c r="I825" i="19" s="1"/>
  <c r="I826" i="19"/>
  <c r="I827" i="19" s="1"/>
  <c r="I828" i="19" s="1"/>
  <c r="I829" i="19" s="1"/>
  <c r="I830" i="19" s="1"/>
  <c r="I831" i="19"/>
  <c r="I832" i="19" s="1"/>
  <c r="I833" i="19" s="1"/>
  <c r="I834" i="19" s="1"/>
  <c r="I835" i="19" s="1"/>
  <c r="I836" i="19"/>
  <c r="I837" i="19" s="1"/>
  <c r="I838" i="19" s="1"/>
  <c r="I839" i="19" s="1"/>
  <c r="I840" i="19"/>
  <c r="I841" i="19" s="1"/>
  <c r="I842" i="19"/>
  <c r="I843" i="19" s="1"/>
  <c r="I844" i="19" s="1"/>
  <c r="I845" i="19" s="1"/>
  <c r="I846" i="19"/>
  <c r="I847" i="19" s="1"/>
  <c r="I848" i="19" s="1"/>
  <c r="I849" i="19" s="1"/>
  <c r="I850" i="19"/>
  <c r="I851" i="19" s="1"/>
  <c r="I852" i="19" s="1"/>
  <c r="I853" i="19"/>
  <c r="I854" i="19" s="1"/>
  <c r="I855" i="19" s="1"/>
  <c r="I856" i="19"/>
  <c r="I857" i="19" s="1"/>
  <c r="I858" i="19" s="1"/>
  <c r="I859" i="19" s="1"/>
  <c r="I860" i="19" s="1"/>
  <c r="I861" i="19" s="1"/>
  <c r="I862" i="19"/>
  <c r="I863" i="19" s="1"/>
  <c r="I864" i="19"/>
  <c r="I865" i="19"/>
  <c r="I866" i="19" s="1"/>
  <c r="I867" i="19"/>
  <c r="I868" i="19" s="1"/>
  <c r="I869" i="19" s="1"/>
  <c r="I870" i="19"/>
  <c r="I871" i="19" s="1"/>
  <c r="I872" i="19" s="1"/>
  <c r="I873" i="19"/>
  <c r="I874" i="19" s="1"/>
  <c r="I875" i="19" s="1"/>
  <c r="I876" i="19" s="1"/>
  <c r="I877" i="19" s="1"/>
  <c r="I878" i="19"/>
  <c r="I879" i="19" s="1"/>
  <c r="I880" i="19" s="1"/>
  <c r="I881" i="19" s="1"/>
  <c r="I882" i="19"/>
  <c r="I883" i="19" s="1"/>
  <c r="I884" i="19" s="1"/>
  <c r="I885" i="19"/>
  <c r="I886" i="19" s="1"/>
  <c r="I887" i="19" s="1"/>
  <c r="I888" i="19"/>
  <c r="I889" i="19"/>
  <c r="I890" i="19" s="1"/>
  <c r="I891" i="19" s="1"/>
  <c r="I892" i="19" s="1"/>
  <c r="I893" i="19" s="1"/>
  <c r="I894" i="19"/>
  <c r="I895" i="19" s="1"/>
  <c r="I896" i="19" s="1"/>
  <c r="I897" i="19" s="1"/>
  <c r="I898" i="19" s="1"/>
  <c r="I899" i="19"/>
  <c r="I900" i="19" s="1"/>
  <c r="I901" i="19" s="1"/>
  <c r="I902" i="19" s="1"/>
  <c r="I903" i="19" s="1"/>
  <c r="I904" i="19" s="1"/>
  <c r="I905" i="19" s="1"/>
  <c r="I906" i="19"/>
  <c r="I907" i="19"/>
  <c r="I908" i="19" s="1"/>
  <c r="I909" i="19" s="1"/>
  <c r="I910" i="19" s="1"/>
  <c r="I911" i="19"/>
  <c r="I912" i="19" s="1"/>
  <c r="I913" i="19"/>
  <c r="I914" i="19" s="1"/>
  <c r="I915" i="19" s="1"/>
  <c r="I916" i="19" s="1"/>
  <c r="I917" i="19"/>
  <c r="I918" i="19" s="1"/>
  <c r="I919" i="19" s="1"/>
  <c r="I920" i="19" s="1"/>
  <c r="I921" i="19" s="1"/>
  <c r="I922" i="19"/>
  <c r="I923" i="19" s="1"/>
  <c r="I924" i="19" s="1"/>
  <c r="I925" i="19"/>
  <c r="I926" i="19" s="1"/>
  <c r="I927" i="19" s="1"/>
  <c r="I928" i="19" s="1"/>
  <c r="I929" i="19"/>
  <c r="I930" i="19" s="1"/>
  <c r="I931" i="19" s="1"/>
  <c r="I932" i="19"/>
  <c r="I933" i="19" s="1"/>
  <c r="I934" i="19" s="1"/>
  <c r="I935" i="19" s="1"/>
  <c r="I936" i="19"/>
  <c r="I937" i="19" s="1"/>
  <c r="I938" i="19" s="1"/>
  <c r="I939" i="19" s="1"/>
  <c r="I940" i="19" s="1"/>
  <c r="I941" i="19"/>
  <c r="I942" i="19" s="1"/>
  <c r="I943" i="19" s="1"/>
  <c r="I944" i="19" s="1"/>
  <c r="I945" i="19" s="1"/>
  <c r="I946" i="19"/>
  <c r="I947" i="19" s="1"/>
  <c r="I948" i="19" s="1"/>
  <c r="I949" i="19"/>
  <c r="I950" i="19" s="1"/>
  <c r="I951" i="19" s="1"/>
  <c r="I952" i="19" s="1"/>
  <c r="I953" i="19"/>
  <c r="I954" i="19" s="1"/>
  <c r="I955" i="19" s="1"/>
  <c r="I956" i="19" s="1"/>
  <c r="I957" i="19" s="1"/>
  <c r="I958" i="19" s="1"/>
  <c r="I959" i="19" s="1"/>
  <c r="I960" i="19"/>
  <c r="I961" i="19" s="1"/>
  <c r="I962" i="19" s="1"/>
  <c r="I963" i="19" s="1"/>
  <c r="I964" i="19"/>
  <c r="I965" i="19" s="1"/>
  <c r="I966" i="19" s="1"/>
  <c r="I967" i="19" s="1"/>
  <c r="I968" i="19"/>
  <c r="I969" i="19" s="1"/>
  <c r="I970" i="19" s="1"/>
  <c r="I971" i="19" s="1"/>
  <c r="I972" i="19" s="1"/>
  <c r="I973" i="19" s="1"/>
  <c r="I974" i="19"/>
  <c r="I975" i="19" s="1"/>
  <c r="I976" i="19" s="1"/>
  <c r="I977" i="19" s="1"/>
  <c r="I978" i="19"/>
  <c r="I979" i="19" s="1"/>
  <c r="I980" i="19"/>
  <c r="I981" i="19" s="1"/>
  <c r="I982" i="19" s="1"/>
  <c r="I983" i="19" s="1"/>
  <c r="I984" i="19"/>
  <c r="I985" i="19" s="1"/>
  <c r="I986" i="19" s="1"/>
  <c r="I987" i="19" s="1"/>
  <c r="I988" i="19"/>
  <c r="I989" i="19" s="1"/>
  <c r="I990" i="19" s="1"/>
  <c r="I991" i="19" s="1"/>
  <c r="I992" i="19" s="1"/>
  <c r="I993" i="19"/>
  <c r="I994" i="19" s="1"/>
  <c r="I995" i="19" s="1"/>
  <c r="I996" i="19" s="1"/>
  <c r="I997" i="19"/>
  <c r="I998" i="19"/>
  <c r="I999" i="19" s="1"/>
  <c r="I1000" i="19" s="1"/>
  <c r="I1001" i="19" s="1"/>
  <c r="I1002" i="19"/>
  <c r="I1003" i="19" s="1"/>
  <c r="I1004" i="19" s="1"/>
  <c r="I1005" i="19" s="1"/>
  <c r="I1006" i="19"/>
  <c r="I1007" i="19" s="1"/>
  <c r="I1008" i="19" s="1"/>
  <c r="H77" i="19"/>
  <c r="H78" i="19" s="1"/>
  <c r="H1006" i="19"/>
  <c r="H1007" i="19" s="1"/>
  <c r="H1008" i="19" s="1"/>
  <c r="H1002" i="19"/>
  <c r="H1003" i="19" s="1"/>
  <c r="H1004" i="19" s="1"/>
  <c r="H1005" i="19" s="1"/>
  <c r="H998" i="19"/>
  <c r="H999" i="19" s="1"/>
  <c r="H1000" i="19" s="1"/>
  <c r="H1001" i="19" s="1"/>
  <c r="H997" i="19"/>
  <c r="H993" i="19"/>
  <c r="H994" i="19" s="1"/>
  <c r="H995" i="19" s="1"/>
  <c r="H996" i="19" s="1"/>
  <c r="H988" i="19"/>
  <c r="H989" i="19" s="1"/>
  <c r="H990" i="19" s="1"/>
  <c r="H991" i="19" s="1"/>
  <c r="H992" i="19" s="1"/>
  <c r="H984" i="19"/>
  <c r="H985" i="19" s="1"/>
  <c r="H986" i="19" s="1"/>
  <c r="H987" i="19" s="1"/>
  <c r="H980" i="19"/>
  <c r="H981" i="19" s="1"/>
  <c r="H982" i="19" s="1"/>
  <c r="H983" i="19" s="1"/>
  <c r="H978" i="19"/>
  <c r="H979" i="19" s="1"/>
  <c r="H974" i="19"/>
  <c r="H975" i="19" s="1"/>
  <c r="H976" i="19" s="1"/>
  <c r="H977" i="19" s="1"/>
  <c r="H968" i="19"/>
  <c r="H969" i="19" s="1"/>
  <c r="H970" i="19" s="1"/>
  <c r="H971" i="19" s="1"/>
  <c r="H972" i="19" s="1"/>
  <c r="H973" i="19" s="1"/>
  <c r="H964" i="19"/>
  <c r="H965" i="19" s="1"/>
  <c r="H966" i="19" s="1"/>
  <c r="H967" i="19" s="1"/>
  <c r="H960" i="19"/>
  <c r="H961" i="19" s="1"/>
  <c r="H962" i="19" s="1"/>
  <c r="H963" i="19" s="1"/>
  <c r="H953" i="19"/>
  <c r="H954" i="19" s="1"/>
  <c r="H955" i="19" s="1"/>
  <c r="H956" i="19" s="1"/>
  <c r="H957" i="19" s="1"/>
  <c r="H958" i="19" s="1"/>
  <c r="H959" i="19" s="1"/>
  <c r="H949" i="19"/>
  <c r="H950" i="19" s="1"/>
  <c r="H951" i="19" s="1"/>
  <c r="H952" i="19" s="1"/>
  <c r="H946" i="19"/>
  <c r="H947" i="19" s="1"/>
  <c r="H948" i="19" s="1"/>
  <c r="H941" i="19"/>
  <c r="H942" i="19" s="1"/>
  <c r="H943" i="19" s="1"/>
  <c r="H944" i="19" s="1"/>
  <c r="H945" i="19" s="1"/>
  <c r="H936" i="19"/>
  <c r="H937" i="19" s="1"/>
  <c r="H938" i="19" s="1"/>
  <c r="H939" i="19" s="1"/>
  <c r="H940" i="19" s="1"/>
  <c r="H932" i="19"/>
  <c r="H933" i="19" s="1"/>
  <c r="H934" i="19" s="1"/>
  <c r="H935" i="19" s="1"/>
  <c r="H929" i="19"/>
  <c r="H930" i="19" s="1"/>
  <c r="H931" i="19" s="1"/>
  <c r="H925" i="19"/>
  <c r="H926" i="19" s="1"/>
  <c r="H927" i="19" s="1"/>
  <c r="H928" i="19" s="1"/>
  <c r="H922" i="19"/>
  <c r="H923" i="19" s="1"/>
  <c r="H924" i="19" s="1"/>
  <c r="H917" i="19"/>
  <c r="H918" i="19" s="1"/>
  <c r="H919" i="19" s="1"/>
  <c r="H920" i="19" s="1"/>
  <c r="H921" i="19" s="1"/>
  <c r="H913" i="19"/>
  <c r="H914" i="19" s="1"/>
  <c r="H915" i="19" s="1"/>
  <c r="H916" i="19" s="1"/>
  <c r="H911" i="19"/>
  <c r="H912" i="19" s="1"/>
  <c r="H907" i="19"/>
  <c r="H908" i="19" s="1"/>
  <c r="H909" i="19" s="1"/>
  <c r="H910" i="19" s="1"/>
  <c r="H906" i="19"/>
  <c r="H899" i="19"/>
  <c r="H900" i="19" s="1"/>
  <c r="H901" i="19" s="1"/>
  <c r="H902" i="19" s="1"/>
  <c r="H903" i="19" s="1"/>
  <c r="H904" i="19" s="1"/>
  <c r="H905" i="19" s="1"/>
  <c r="H894" i="19"/>
  <c r="H895" i="19" s="1"/>
  <c r="H896" i="19" s="1"/>
  <c r="H897" i="19" s="1"/>
  <c r="H898" i="19" s="1"/>
  <c r="H889" i="19"/>
  <c r="H890" i="19" s="1"/>
  <c r="H891" i="19" s="1"/>
  <c r="H892" i="19" s="1"/>
  <c r="H893" i="19" s="1"/>
  <c r="H888" i="19"/>
  <c r="H885" i="19"/>
  <c r="H886" i="19" s="1"/>
  <c r="H887" i="19" s="1"/>
  <c r="H882" i="19"/>
  <c r="H883" i="19" s="1"/>
  <c r="H884" i="19" s="1"/>
  <c r="H878" i="19"/>
  <c r="H879" i="19" s="1"/>
  <c r="H880" i="19" s="1"/>
  <c r="H881" i="19" s="1"/>
  <c r="H873" i="19"/>
  <c r="H874" i="19" s="1"/>
  <c r="H875" i="19" s="1"/>
  <c r="H876" i="19" s="1"/>
  <c r="H877" i="19" s="1"/>
  <c r="H870" i="19"/>
  <c r="H871" i="19" s="1"/>
  <c r="H872" i="19" s="1"/>
  <c r="H867" i="19"/>
  <c r="H868" i="19" s="1"/>
  <c r="H869" i="19" s="1"/>
  <c r="H865" i="19"/>
  <c r="H866" i="19" s="1"/>
  <c r="H864" i="19"/>
  <c r="H862" i="19"/>
  <c r="H863" i="19" s="1"/>
  <c r="H856" i="19"/>
  <c r="H857" i="19" s="1"/>
  <c r="H858" i="19" s="1"/>
  <c r="H859" i="19" s="1"/>
  <c r="H860" i="19" s="1"/>
  <c r="H861" i="19" s="1"/>
  <c r="H853" i="19"/>
  <c r="H854" i="19" s="1"/>
  <c r="H855" i="19" s="1"/>
  <c r="H850" i="19"/>
  <c r="H851" i="19" s="1"/>
  <c r="H852" i="19" s="1"/>
  <c r="H846" i="19"/>
  <c r="H847" i="19" s="1"/>
  <c r="H848" i="19" s="1"/>
  <c r="H849" i="19" s="1"/>
  <c r="H842" i="19"/>
  <c r="H843" i="19" s="1"/>
  <c r="H844" i="19" s="1"/>
  <c r="H845" i="19" s="1"/>
  <c r="H840" i="19"/>
  <c r="H841" i="19" s="1"/>
  <c r="H836" i="19"/>
  <c r="H837" i="19" s="1"/>
  <c r="H838" i="19" s="1"/>
  <c r="H839" i="19" s="1"/>
  <c r="H831" i="19"/>
  <c r="H832" i="19" s="1"/>
  <c r="H833" i="19" s="1"/>
  <c r="H834" i="19" s="1"/>
  <c r="H835" i="19" s="1"/>
  <c r="H826" i="19"/>
  <c r="H827" i="19" s="1"/>
  <c r="H828" i="19" s="1"/>
  <c r="H829" i="19" s="1"/>
  <c r="H830" i="19" s="1"/>
  <c r="H820" i="19"/>
  <c r="H821" i="19" s="1"/>
  <c r="H822" i="19" s="1"/>
  <c r="H823" i="19" s="1"/>
  <c r="H824" i="19" s="1"/>
  <c r="H825" i="19" s="1"/>
  <c r="H815" i="19"/>
  <c r="H816" i="19" s="1"/>
  <c r="H817" i="19" s="1"/>
  <c r="H818" i="19" s="1"/>
  <c r="H819" i="19" s="1"/>
  <c r="H810" i="19"/>
  <c r="H811" i="19" s="1"/>
  <c r="H812" i="19" s="1"/>
  <c r="H813" i="19" s="1"/>
  <c r="H814" i="19" s="1"/>
  <c r="H807" i="19"/>
  <c r="H808" i="19" s="1"/>
  <c r="H809" i="19" s="1"/>
  <c r="H802" i="19"/>
  <c r="H803" i="19" s="1"/>
  <c r="H804" i="19" s="1"/>
  <c r="H805" i="19" s="1"/>
  <c r="H806" i="19" s="1"/>
  <c r="H795" i="19"/>
  <c r="H796" i="19" s="1"/>
  <c r="H797" i="19" s="1"/>
  <c r="H798" i="19" s="1"/>
  <c r="H799" i="19" s="1"/>
  <c r="H800" i="19" s="1"/>
  <c r="H801" i="19" s="1"/>
  <c r="H793" i="19"/>
  <c r="H794" i="19" s="1"/>
  <c r="H789" i="19"/>
  <c r="H790" i="19" s="1"/>
  <c r="H791" i="19" s="1"/>
  <c r="H792" i="19" s="1"/>
  <c r="H786" i="19"/>
  <c r="H787" i="19" s="1"/>
  <c r="H788" i="19" s="1"/>
  <c r="H783" i="19"/>
  <c r="H784" i="19" s="1"/>
  <c r="H785" i="19" s="1"/>
  <c r="H778" i="19"/>
  <c r="H779" i="19" s="1"/>
  <c r="H780" i="19" s="1"/>
  <c r="H781" i="19" s="1"/>
  <c r="H782" i="19" s="1"/>
  <c r="H775" i="19"/>
  <c r="H776" i="19" s="1"/>
  <c r="H777" i="19" s="1"/>
  <c r="H770" i="19"/>
  <c r="H771" i="19" s="1"/>
  <c r="H772" i="19" s="1"/>
  <c r="H773" i="19" s="1"/>
  <c r="H774" i="19" s="1"/>
  <c r="H766" i="19"/>
  <c r="H767" i="19" s="1"/>
  <c r="H768" i="19" s="1"/>
  <c r="H769" i="19" s="1"/>
  <c r="H762" i="19"/>
  <c r="H763" i="19" s="1"/>
  <c r="H764" i="19" s="1"/>
  <c r="H765" i="19" s="1"/>
  <c r="H759" i="19"/>
  <c r="H760" i="19" s="1"/>
  <c r="H761" i="19" s="1"/>
  <c r="H754" i="19"/>
  <c r="H755" i="19" s="1"/>
  <c r="H756" i="19" s="1"/>
  <c r="H757" i="19" s="1"/>
  <c r="H758" i="19" s="1"/>
  <c r="H751" i="19"/>
  <c r="H752" i="19" s="1"/>
  <c r="H753" i="19" s="1"/>
  <c r="H748" i="19"/>
  <c r="H749" i="19" s="1"/>
  <c r="H750" i="19" s="1"/>
  <c r="H743" i="19"/>
  <c r="H744" i="19" s="1"/>
  <c r="H745" i="19" s="1"/>
  <c r="H746" i="19" s="1"/>
  <c r="H747" i="19" s="1"/>
  <c r="H738" i="19"/>
  <c r="H739" i="19" s="1"/>
  <c r="H740" i="19" s="1"/>
  <c r="H741" i="19" s="1"/>
  <c r="H742" i="19" s="1"/>
  <c r="H733" i="19"/>
  <c r="H734" i="19" s="1"/>
  <c r="H735" i="19" s="1"/>
  <c r="H736" i="19" s="1"/>
  <c r="H737" i="19" s="1"/>
  <c r="H727" i="19"/>
  <c r="H728" i="19" s="1"/>
  <c r="H729" i="19" s="1"/>
  <c r="H730" i="19" s="1"/>
  <c r="H731" i="19" s="1"/>
  <c r="H732" i="19" s="1"/>
  <c r="H724" i="19"/>
  <c r="H725" i="19" s="1"/>
  <c r="H726" i="19" s="1"/>
  <c r="H722" i="19"/>
  <c r="H723" i="19" s="1"/>
  <c r="H719" i="19"/>
  <c r="H720" i="19" s="1"/>
  <c r="H721" i="19" s="1"/>
  <c r="H715" i="19"/>
  <c r="H716" i="19" s="1"/>
  <c r="H717" i="19" s="1"/>
  <c r="H718" i="19" s="1"/>
  <c r="H714" i="19"/>
  <c r="H708" i="19"/>
  <c r="H709" i="19" s="1"/>
  <c r="H710" i="19" s="1"/>
  <c r="H711" i="19" s="1"/>
  <c r="H712" i="19" s="1"/>
  <c r="H713" i="19" s="1"/>
  <c r="H704" i="19"/>
  <c r="H705" i="19" s="1"/>
  <c r="H706" i="19" s="1"/>
  <c r="H707" i="19" s="1"/>
  <c r="H702" i="19"/>
  <c r="H703" i="19" s="1"/>
  <c r="H697" i="19"/>
  <c r="H698" i="19" s="1"/>
  <c r="H699" i="19" s="1"/>
  <c r="H700" i="19" s="1"/>
  <c r="H701" i="19" s="1"/>
  <c r="H692" i="19"/>
  <c r="H693" i="19" s="1"/>
  <c r="H694" i="19" s="1"/>
  <c r="H695" i="19" s="1"/>
  <c r="H696" i="19" s="1"/>
  <c r="H688" i="19"/>
  <c r="H689" i="19" s="1"/>
  <c r="H690" i="19" s="1"/>
  <c r="H691" i="19" s="1"/>
  <c r="H680" i="19"/>
  <c r="H681" i="19" s="1"/>
  <c r="H682" i="19" s="1"/>
  <c r="H683" i="19" s="1"/>
  <c r="H684" i="19" s="1"/>
  <c r="H685" i="19" s="1"/>
  <c r="H686" i="19" s="1"/>
  <c r="H687" i="19" s="1"/>
  <c r="H676" i="19"/>
  <c r="H677" i="19" s="1"/>
  <c r="H678" i="19" s="1"/>
  <c r="H679" i="19" s="1"/>
  <c r="H673" i="19"/>
  <c r="H674" i="19" s="1"/>
  <c r="H675" i="19" s="1"/>
  <c r="H668" i="19"/>
  <c r="H669" i="19" s="1"/>
  <c r="H670" i="19" s="1"/>
  <c r="H671" i="19" s="1"/>
  <c r="H672" i="19" s="1"/>
  <c r="H662" i="19"/>
  <c r="H663" i="19" s="1"/>
  <c r="H664" i="19" s="1"/>
  <c r="H665" i="19" s="1"/>
  <c r="H666" i="19" s="1"/>
  <c r="H667" i="19" s="1"/>
  <c r="H658" i="19"/>
  <c r="H659" i="19" s="1"/>
  <c r="H660" i="19" s="1"/>
  <c r="H661" i="19" s="1"/>
  <c r="H655" i="19"/>
  <c r="H656" i="19" s="1"/>
  <c r="H657" i="19" s="1"/>
  <c r="H653" i="19"/>
  <c r="H654" i="19" s="1"/>
  <c r="H650" i="19"/>
  <c r="H651" i="19" s="1"/>
  <c r="H652" i="19" s="1"/>
  <c r="H647" i="19"/>
  <c r="H648" i="19" s="1"/>
  <c r="H649" i="19" s="1"/>
  <c r="H645" i="19"/>
  <c r="H646" i="19" s="1"/>
  <c r="H643" i="19"/>
  <c r="H644" i="19" s="1"/>
  <c r="H640" i="19"/>
  <c r="H641" i="19" s="1"/>
  <c r="H642" i="19" s="1"/>
  <c r="H636" i="19"/>
  <c r="H637" i="19" s="1"/>
  <c r="H638" i="19" s="1"/>
  <c r="H639" i="19" s="1"/>
  <c r="H634" i="19"/>
  <c r="H635" i="19" s="1"/>
  <c r="H631" i="19"/>
  <c r="H632" i="19" s="1"/>
  <c r="H633" i="19" s="1"/>
  <c r="H629" i="19"/>
  <c r="H630" i="19" s="1"/>
  <c r="H627" i="19"/>
  <c r="H628" i="19" s="1"/>
  <c r="H623" i="19"/>
  <c r="H624" i="19" s="1"/>
  <c r="H625" i="19" s="1"/>
  <c r="H626" i="19" s="1"/>
  <c r="H620" i="19"/>
  <c r="H621" i="19" s="1"/>
  <c r="H622" i="19" s="1"/>
  <c r="H616" i="19"/>
  <c r="H617" i="19" s="1"/>
  <c r="H618" i="19" s="1"/>
  <c r="H619" i="19" s="1"/>
  <c r="H614" i="19"/>
  <c r="H615" i="19" s="1"/>
  <c r="H610" i="19"/>
  <c r="H611" i="19" s="1"/>
  <c r="H612" i="19" s="1"/>
  <c r="H613" i="19" s="1"/>
  <c r="H609" i="19"/>
  <c r="H606" i="19"/>
  <c r="H607" i="19" s="1"/>
  <c r="H608" i="19" s="1"/>
  <c r="H602" i="19"/>
  <c r="H603" i="19" s="1"/>
  <c r="H604" i="19" s="1"/>
  <c r="H605" i="19" s="1"/>
  <c r="H599" i="19"/>
  <c r="H600" i="19" s="1"/>
  <c r="H601" i="19" s="1"/>
  <c r="H598" i="19"/>
  <c r="H594" i="19"/>
  <c r="H595" i="19" s="1"/>
  <c r="H596" i="19" s="1"/>
  <c r="H597" i="19" s="1"/>
  <c r="H591" i="19"/>
  <c r="H592" i="19" s="1"/>
  <c r="H593" i="19" s="1"/>
  <c r="H590" i="19"/>
  <c r="H587" i="19"/>
  <c r="H588" i="19" s="1"/>
  <c r="H589" i="19" s="1"/>
  <c r="H584" i="19"/>
  <c r="H585" i="19" s="1"/>
  <c r="H586" i="19" s="1"/>
  <c r="H581" i="19"/>
  <c r="H582" i="19" s="1"/>
  <c r="H583" i="19" s="1"/>
  <c r="H579" i="19"/>
  <c r="H580" i="19" s="1"/>
  <c r="H572" i="19"/>
  <c r="H573" i="19" s="1"/>
  <c r="H574" i="19" s="1"/>
  <c r="H575" i="19" s="1"/>
  <c r="H576" i="19" s="1"/>
  <c r="H577" i="19" s="1"/>
  <c r="H578" i="19" s="1"/>
  <c r="H569" i="19"/>
  <c r="H570" i="19" s="1"/>
  <c r="H571" i="19" s="1"/>
  <c r="H563" i="19"/>
  <c r="H564" i="19" s="1"/>
  <c r="H565" i="19" s="1"/>
  <c r="H566" i="19" s="1"/>
  <c r="H567" i="19" s="1"/>
  <c r="H568" i="19" s="1"/>
  <c r="H561" i="19"/>
  <c r="H562" i="19" s="1"/>
  <c r="H560" i="19"/>
  <c r="H555" i="19"/>
  <c r="H556" i="19" s="1"/>
  <c r="H557" i="19" s="1"/>
  <c r="H558" i="19" s="1"/>
  <c r="H559" i="19" s="1"/>
  <c r="H551" i="19"/>
  <c r="H552" i="19" s="1"/>
  <c r="H553" i="19" s="1"/>
  <c r="H554" i="19" s="1"/>
  <c r="H546" i="19"/>
  <c r="H547" i="19" s="1"/>
  <c r="H548" i="19" s="1"/>
  <c r="H549" i="19" s="1"/>
  <c r="H550" i="19" s="1"/>
  <c r="H543" i="19"/>
  <c r="H544" i="19" s="1"/>
  <c r="H545" i="19" s="1"/>
  <c r="H539" i="19"/>
  <c r="H540" i="19" s="1"/>
  <c r="H541" i="19" s="1"/>
  <c r="H542" i="19" s="1"/>
  <c r="H533" i="19"/>
  <c r="H534" i="19" s="1"/>
  <c r="H535" i="19" s="1"/>
  <c r="H536" i="19" s="1"/>
  <c r="H537" i="19" s="1"/>
  <c r="H538" i="19" s="1"/>
  <c r="H529" i="19"/>
  <c r="H530" i="19" s="1"/>
  <c r="H531" i="19" s="1"/>
  <c r="H532" i="19" s="1"/>
  <c r="H528" i="19"/>
  <c r="H525" i="19"/>
  <c r="H526" i="19" s="1"/>
  <c r="H527" i="19" s="1"/>
  <c r="H521" i="19"/>
  <c r="H522" i="19" s="1"/>
  <c r="H523" i="19" s="1"/>
  <c r="H524" i="19" s="1"/>
  <c r="H520" i="19"/>
  <c r="H517" i="19"/>
  <c r="H518" i="19" s="1"/>
  <c r="H519" i="19" s="1"/>
  <c r="H513" i="19"/>
  <c r="H514" i="19" s="1"/>
  <c r="H515" i="19" s="1"/>
  <c r="H516" i="19" s="1"/>
  <c r="H510" i="19"/>
  <c r="H511" i="19" s="1"/>
  <c r="H512" i="19" s="1"/>
  <c r="H506" i="19"/>
  <c r="H507" i="19" s="1"/>
  <c r="H508" i="19" s="1"/>
  <c r="H509" i="19" s="1"/>
  <c r="H503" i="19"/>
  <c r="H504" i="19"/>
  <c r="H505" i="19" s="1"/>
  <c r="H502" i="19"/>
  <c r="H498" i="19"/>
  <c r="H499" i="19" s="1"/>
  <c r="H500" i="19" s="1"/>
  <c r="H501" i="19" s="1"/>
  <c r="H494" i="19"/>
  <c r="H495" i="19" s="1"/>
  <c r="H496" i="19" s="1"/>
  <c r="H497" i="19" s="1"/>
  <c r="H488" i="19"/>
  <c r="H489" i="19" s="1"/>
  <c r="H490" i="19" s="1"/>
  <c r="H491" i="19" s="1"/>
  <c r="H492" i="19" s="1"/>
  <c r="H493" i="19" s="1"/>
  <c r="H483" i="19"/>
  <c r="H484" i="19" s="1"/>
  <c r="H485" i="19" s="1"/>
  <c r="H486" i="19" s="1"/>
  <c r="H487" i="19" s="1"/>
  <c r="H481" i="19"/>
  <c r="H482" i="19" s="1"/>
  <c r="H478" i="19"/>
  <c r="H479" i="19" s="1"/>
  <c r="H480" i="19" s="1"/>
  <c r="H474" i="19"/>
  <c r="H475" i="19" s="1"/>
  <c r="H476" i="19" s="1"/>
  <c r="H477" i="19" s="1"/>
  <c r="H472" i="19"/>
  <c r="H473" i="19" s="1"/>
  <c r="H470" i="19"/>
  <c r="H471" i="19" s="1"/>
  <c r="H466" i="19"/>
  <c r="H467" i="19" s="1"/>
  <c r="H468" i="19" s="1"/>
  <c r="H469" i="19" s="1"/>
  <c r="H463" i="19"/>
  <c r="H464" i="19" s="1"/>
  <c r="H465" i="19" s="1"/>
  <c r="H459" i="19"/>
  <c r="H460" i="19" s="1"/>
  <c r="H461" i="19" s="1"/>
  <c r="H462" i="19" s="1"/>
  <c r="H456" i="19"/>
  <c r="H457" i="19" s="1"/>
  <c r="H458" i="19" s="1"/>
  <c r="H452" i="19"/>
  <c r="H453" i="19" s="1"/>
  <c r="H454" i="19" s="1"/>
  <c r="H455" i="19" s="1"/>
  <c r="H447" i="19"/>
  <c r="H448" i="19" s="1"/>
  <c r="H449" i="19" s="1"/>
  <c r="H450" i="19" s="1"/>
  <c r="H451" i="19" s="1"/>
  <c r="H444" i="19"/>
  <c r="H445" i="19" s="1"/>
  <c r="H446" i="19" s="1"/>
  <c r="H442" i="19"/>
  <c r="H443" i="19" s="1"/>
  <c r="H438" i="19"/>
  <c r="H439" i="19" s="1"/>
  <c r="H440" i="19" s="1"/>
  <c r="H441" i="19" s="1"/>
  <c r="H434" i="19"/>
  <c r="H435" i="19" s="1"/>
  <c r="H436" i="19" s="1"/>
  <c r="H437" i="19" s="1"/>
  <c r="H429" i="19"/>
  <c r="H430" i="19" s="1"/>
  <c r="H431" i="19" s="1"/>
  <c r="H432" i="19" s="1"/>
  <c r="H433" i="19" s="1"/>
  <c r="H426" i="19"/>
  <c r="H427" i="19" s="1"/>
  <c r="H428" i="19" s="1"/>
  <c r="H421" i="19"/>
  <c r="H422" i="19" s="1"/>
  <c r="H423" i="19" s="1"/>
  <c r="H424" i="19" s="1"/>
  <c r="H425" i="19" s="1"/>
  <c r="H419" i="19"/>
  <c r="H420" i="19" s="1"/>
  <c r="H417" i="19"/>
  <c r="H418" i="19" s="1"/>
  <c r="H414" i="19"/>
  <c r="H415" i="19" s="1"/>
  <c r="H416" i="19" s="1"/>
  <c r="H408" i="19"/>
  <c r="H409" i="19" s="1"/>
  <c r="H410" i="19" s="1"/>
  <c r="H411" i="19" s="1"/>
  <c r="H412" i="19" s="1"/>
  <c r="H413" i="19" s="1"/>
  <c r="H407" i="19"/>
  <c r="H405" i="19"/>
  <c r="H406" i="19" s="1"/>
  <c r="H402" i="19"/>
  <c r="H403" i="19" s="1"/>
  <c r="H404" i="19" s="1"/>
  <c r="H397" i="19"/>
  <c r="H398" i="19" s="1"/>
  <c r="H399" i="19" s="1"/>
  <c r="H400" i="19" s="1"/>
  <c r="H401" i="19" s="1"/>
  <c r="H393" i="19"/>
  <c r="H394" i="19" s="1"/>
  <c r="H395" i="19" s="1"/>
  <c r="H396" i="19" s="1"/>
  <c r="H389" i="19"/>
  <c r="H390" i="19" s="1"/>
  <c r="H391" i="19" s="1"/>
  <c r="H392" i="19" s="1"/>
  <c r="H386" i="19"/>
  <c r="H387" i="19" s="1"/>
  <c r="H388" i="19" s="1"/>
  <c r="H382" i="19"/>
  <c r="H383" i="19" s="1"/>
  <c r="H384" i="19" s="1"/>
  <c r="H385" i="19" s="1"/>
  <c r="H378" i="19"/>
  <c r="H379" i="19" s="1"/>
  <c r="H380" i="19" s="1"/>
  <c r="H381" i="19" s="1"/>
  <c r="H373" i="19"/>
  <c r="H374" i="19" s="1"/>
  <c r="H375" i="19" s="1"/>
  <c r="H376" i="19" s="1"/>
  <c r="H377" i="19" s="1"/>
  <c r="H371" i="19"/>
  <c r="H372" i="19" s="1"/>
  <c r="H362" i="19"/>
  <c r="H363" i="19" s="1"/>
  <c r="H364" i="19" s="1"/>
  <c r="H365" i="19" s="1"/>
  <c r="H366" i="19" s="1"/>
  <c r="H367" i="19" s="1"/>
  <c r="H368" i="19" s="1"/>
  <c r="H369" i="19" s="1"/>
  <c r="H370" i="19" s="1"/>
  <c r="H361" i="19"/>
  <c r="H357" i="19"/>
  <c r="H358" i="19" s="1"/>
  <c r="H359" i="19" s="1"/>
  <c r="H360" i="19" s="1"/>
  <c r="H353" i="19"/>
  <c r="H354" i="19" s="1"/>
  <c r="H355" i="19" s="1"/>
  <c r="H356" i="19" s="1"/>
  <c r="H350" i="19"/>
  <c r="H351" i="19" s="1"/>
  <c r="H352" i="19" s="1"/>
  <c r="H348" i="19"/>
  <c r="H349" i="19" s="1"/>
  <c r="H345" i="19"/>
  <c r="H346" i="19" s="1"/>
  <c r="H347" i="19" s="1"/>
  <c r="H342" i="19"/>
  <c r="H343" i="19" s="1"/>
  <c r="H344" i="19" s="1"/>
  <c r="H340" i="19"/>
  <c r="H341" i="19" s="1"/>
  <c r="H335" i="19"/>
  <c r="H336" i="19" s="1"/>
  <c r="H337" i="19" s="1"/>
  <c r="H338" i="19" s="1"/>
  <c r="H339" i="19" s="1"/>
  <c r="H333" i="19"/>
  <c r="H334" i="19" s="1"/>
  <c r="H328" i="19"/>
  <c r="H329" i="19" s="1"/>
  <c r="H330" i="19" s="1"/>
  <c r="H331" i="19" s="1"/>
  <c r="H332" i="19" s="1"/>
  <c r="H324" i="19"/>
  <c r="H325" i="19" s="1"/>
  <c r="H326" i="19" s="1"/>
  <c r="H327" i="19" s="1"/>
  <c r="H322" i="19"/>
  <c r="H323" i="19" s="1"/>
  <c r="H317" i="19"/>
  <c r="H318" i="19" s="1"/>
  <c r="H319" i="19" s="1"/>
  <c r="H320" i="19" s="1"/>
  <c r="H321" i="19" s="1"/>
  <c r="H316" i="19"/>
  <c r="H312" i="19"/>
  <c r="H313" i="19" s="1"/>
  <c r="H314" i="19" s="1"/>
  <c r="H315" i="19" s="1"/>
  <c r="H308" i="19"/>
  <c r="H309" i="19" s="1"/>
  <c r="H310" i="19" s="1"/>
  <c r="H311" i="19" s="1"/>
  <c r="H304" i="19"/>
  <c r="H305" i="19" s="1"/>
  <c r="H306" i="19" s="1"/>
  <c r="H307" i="19" s="1"/>
  <c r="H300" i="19"/>
  <c r="H301" i="19" s="1"/>
  <c r="H302" i="19" s="1"/>
  <c r="H303" i="19" s="1"/>
  <c r="H298" i="19"/>
  <c r="H299" i="19" s="1"/>
  <c r="H294" i="19"/>
  <c r="H295" i="19" s="1"/>
  <c r="H296" i="19" s="1"/>
  <c r="H297" i="19" s="1"/>
  <c r="H288" i="19"/>
  <c r="H289" i="19" s="1"/>
  <c r="H290" i="19" s="1"/>
  <c r="H291" i="19" s="1"/>
  <c r="H292" i="19" s="1"/>
  <c r="H293" i="19" s="1"/>
  <c r="H283" i="19"/>
  <c r="H284" i="19" s="1"/>
  <c r="H285" i="19" s="1"/>
  <c r="H286" i="19" s="1"/>
  <c r="H287" i="19" s="1"/>
  <c r="H276" i="19"/>
  <c r="H277" i="19" s="1"/>
  <c r="H278" i="19" s="1"/>
  <c r="H279" i="19" s="1"/>
  <c r="H280" i="19" s="1"/>
  <c r="H281" i="19" s="1"/>
  <c r="H282" i="19" s="1"/>
  <c r="H272" i="19"/>
  <c r="H273" i="19" s="1"/>
  <c r="H274" i="19" s="1"/>
  <c r="H275" i="19" s="1"/>
  <c r="H269" i="19"/>
  <c r="H270" i="19" s="1"/>
  <c r="H271" i="19" s="1"/>
  <c r="H263" i="19"/>
  <c r="H264" i="19" s="1"/>
  <c r="H265" i="19" s="1"/>
  <c r="H266" i="19" s="1"/>
  <c r="H267" i="19" s="1"/>
  <c r="H268" i="19" s="1"/>
  <c r="H252" i="19"/>
  <c r="H253" i="19" s="1"/>
  <c r="H254" i="19" s="1"/>
  <c r="H255" i="19" s="1"/>
  <c r="H256" i="19" s="1"/>
  <c r="H257" i="19" s="1"/>
  <c r="H258" i="19" s="1"/>
  <c r="H259" i="19" s="1"/>
  <c r="H260" i="19" s="1"/>
  <c r="H261" i="19" s="1"/>
  <c r="H262" i="19" s="1"/>
  <c r="H247" i="19"/>
  <c r="H248" i="19" s="1"/>
  <c r="H249" i="19" s="1"/>
  <c r="H250" i="19" s="1"/>
  <c r="H251" i="19" s="1"/>
  <c r="H244" i="19"/>
  <c r="H245" i="19" s="1"/>
  <c r="H246" i="19" s="1"/>
  <c r="H241" i="19"/>
  <c r="H242" i="19" s="1"/>
  <c r="H243" i="19" s="1"/>
  <c r="H238" i="19"/>
  <c r="H239" i="19" s="1"/>
  <c r="H240" i="19" s="1"/>
  <c r="H234" i="19"/>
  <c r="H235" i="19" s="1"/>
  <c r="H236" i="19" s="1"/>
  <c r="H237" i="19" s="1"/>
  <c r="H231" i="19"/>
  <c r="H232" i="19" s="1"/>
  <c r="H233" i="19" s="1"/>
  <c r="H229" i="19"/>
  <c r="H230" i="19" s="1"/>
  <c r="H225" i="19"/>
  <c r="H226" i="19" s="1"/>
  <c r="H227" i="19" s="1"/>
  <c r="H228" i="19" s="1"/>
  <c r="H222" i="19"/>
  <c r="H223" i="19" s="1"/>
  <c r="H224" i="19" s="1"/>
  <c r="H218" i="19"/>
  <c r="H219" i="19" s="1"/>
  <c r="H220" i="19" s="1"/>
  <c r="H221" i="19" s="1"/>
  <c r="H214" i="19"/>
  <c r="H215" i="19" s="1"/>
  <c r="H216" i="19" s="1"/>
  <c r="H217" i="19" s="1"/>
  <c r="H209" i="19"/>
  <c r="H210" i="19" s="1"/>
  <c r="H211" i="19" s="1"/>
  <c r="H212" i="19" s="1"/>
  <c r="H213" i="19" s="1"/>
  <c r="H204" i="19"/>
  <c r="H205" i="19" s="1"/>
  <c r="H206" i="19" s="1"/>
  <c r="H207" i="19" s="1"/>
  <c r="H208" i="19" s="1"/>
  <c r="H202" i="19"/>
  <c r="H203" i="19" s="1"/>
  <c r="H198" i="19"/>
  <c r="H199" i="19" s="1"/>
  <c r="H200" i="19" s="1"/>
  <c r="H201" i="19" s="1"/>
  <c r="H197" i="19"/>
  <c r="H193" i="19"/>
  <c r="H194" i="19" s="1"/>
  <c r="H195" i="19" s="1"/>
  <c r="H196" i="19" s="1"/>
  <c r="H191" i="19"/>
  <c r="H192" i="19" s="1"/>
  <c r="H188" i="19"/>
  <c r="H189" i="19" s="1"/>
  <c r="H190" i="19" s="1"/>
  <c r="H184" i="19"/>
  <c r="H185" i="19" s="1"/>
  <c r="H186" i="19" s="1"/>
  <c r="H187" i="19" s="1"/>
  <c r="H181" i="19"/>
  <c r="H182" i="19" s="1"/>
  <c r="H183" i="19" s="1"/>
  <c r="H178" i="19"/>
  <c r="H179" i="19" s="1"/>
  <c r="H180" i="19" s="1"/>
  <c r="H175" i="19"/>
  <c r="H176" i="19" s="1"/>
  <c r="H177" i="19" s="1"/>
  <c r="H171" i="19"/>
  <c r="H172" i="19" s="1"/>
  <c r="H173" i="19" s="1"/>
  <c r="H174" i="19" s="1"/>
  <c r="H167" i="19"/>
  <c r="H168" i="19" s="1"/>
  <c r="H169" i="19" s="1"/>
  <c r="H170" i="19" s="1"/>
  <c r="H165" i="19"/>
  <c r="H166" i="19" s="1"/>
  <c r="H163" i="19"/>
  <c r="H164" i="19" s="1"/>
  <c r="H159" i="19"/>
  <c r="H160" i="19" s="1"/>
  <c r="H161" i="19" s="1"/>
  <c r="H162" i="19" s="1"/>
  <c r="H155" i="19"/>
  <c r="H156" i="19" s="1"/>
  <c r="H157" i="19" s="1"/>
  <c r="H158" i="19" s="1"/>
  <c r="H152" i="19"/>
  <c r="H153" i="19" s="1"/>
  <c r="H154" i="19" s="1"/>
  <c r="H149" i="19"/>
  <c r="H150" i="19" s="1"/>
  <c r="H151" i="19" s="1"/>
  <c r="H145" i="19"/>
  <c r="H146" i="19" s="1"/>
  <c r="H147" i="19" s="1"/>
  <c r="H148" i="19" s="1"/>
  <c r="H142" i="19"/>
  <c r="H143" i="19" s="1"/>
  <c r="H144" i="19" s="1"/>
  <c r="H137" i="19"/>
  <c r="H138" i="19" s="1"/>
  <c r="H139" i="19" s="1"/>
  <c r="H140" i="19" s="1"/>
  <c r="H141" i="19" s="1"/>
  <c r="H133" i="19"/>
  <c r="H134" i="19" s="1"/>
  <c r="H135" i="19" s="1"/>
  <c r="H136" i="19" s="1"/>
  <c r="H129" i="19"/>
  <c r="H130" i="19" s="1"/>
  <c r="H131" i="19" s="1"/>
  <c r="H132" i="19" s="1"/>
  <c r="H126" i="19"/>
  <c r="H127" i="19" s="1"/>
  <c r="H128" i="19" s="1"/>
  <c r="H121" i="19"/>
  <c r="H122" i="19" s="1"/>
  <c r="H123" i="19" s="1"/>
  <c r="H124" i="19" s="1"/>
  <c r="H125" i="19" s="1"/>
  <c r="H117" i="19"/>
  <c r="H118" i="19" s="1"/>
  <c r="H119" i="19" s="1"/>
  <c r="H120" i="19" s="1"/>
  <c r="H113" i="19"/>
  <c r="H114" i="19" s="1"/>
  <c r="H115" i="19" s="1"/>
  <c r="H116" i="19" s="1"/>
  <c r="H109" i="19"/>
  <c r="H110" i="19" s="1"/>
  <c r="H111" i="19" s="1"/>
  <c r="H112" i="19" s="1"/>
  <c r="H106" i="19"/>
  <c r="H107" i="19" s="1"/>
  <c r="H108" i="19" s="1"/>
  <c r="H103" i="19"/>
  <c r="H104" i="19" s="1"/>
  <c r="H105" i="19" s="1"/>
  <c r="H98" i="19"/>
  <c r="H99" i="19" s="1"/>
  <c r="H100" i="19" s="1"/>
  <c r="H101" i="19" s="1"/>
  <c r="H102" i="19" s="1"/>
  <c r="H93" i="19"/>
  <c r="H94" i="19" s="1"/>
  <c r="H95" i="19" s="1"/>
  <c r="H96" i="19" s="1"/>
  <c r="H97" i="19" s="1"/>
  <c r="H90" i="19"/>
  <c r="H91" i="19" s="1"/>
  <c r="H92" i="19" s="1"/>
  <c r="H85" i="19"/>
  <c r="H86" i="19" s="1"/>
  <c r="H87" i="19" s="1"/>
  <c r="H88" i="19" s="1"/>
  <c r="H89" i="19" s="1"/>
  <c r="H82" i="19"/>
  <c r="H83" i="19" s="1"/>
  <c r="H84" i="19" s="1"/>
  <c r="H79" i="19"/>
  <c r="H80" i="19" s="1"/>
  <c r="H81" i="19" s="1"/>
  <c r="H71" i="19"/>
  <c r="H72" i="19" s="1"/>
  <c r="H73" i="19" s="1"/>
  <c r="H74" i="19" s="1"/>
  <c r="H75" i="19" s="1"/>
  <c r="H76" i="19" s="1"/>
  <c r="H67" i="19"/>
  <c r="H68" i="19" s="1"/>
  <c r="H69" i="19" s="1"/>
  <c r="H70" i="19" s="1"/>
  <c r="H63" i="19"/>
  <c r="H64" i="19" s="1"/>
  <c r="H65" i="19" s="1"/>
  <c r="H66" i="19" s="1"/>
  <c r="H59" i="19"/>
  <c r="H60" i="19" s="1"/>
  <c r="H61" i="19" s="1"/>
  <c r="H62" i="19" s="1"/>
  <c r="H57" i="19"/>
  <c r="H58" i="19" s="1"/>
  <c r="H52" i="19"/>
  <c r="H53" i="19" s="1"/>
  <c r="H54" i="19" s="1"/>
  <c r="H55" i="19" s="1"/>
  <c r="H56" i="19" s="1"/>
  <c r="H48" i="19"/>
  <c r="H49" i="19" s="1"/>
  <c r="H50" i="19" s="1"/>
  <c r="H51" i="19" s="1"/>
  <c r="H45" i="19"/>
  <c r="H46" i="19" s="1"/>
  <c r="H47" i="19" s="1"/>
  <c r="H39" i="19"/>
  <c r="H40" i="19" s="1"/>
  <c r="H41" i="19" s="1"/>
  <c r="H42" i="19" s="1"/>
  <c r="H43" i="19" s="1"/>
  <c r="H44" i="19" s="1"/>
  <c r="H36" i="19"/>
  <c r="H37" i="19" s="1"/>
  <c r="H38" i="19" s="1"/>
  <c r="H33" i="19"/>
  <c r="H34" i="19" s="1"/>
  <c r="H35" i="19" s="1"/>
  <c r="H27" i="19"/>
  <c r="H28" i="19" s="1"/>
  <c r="H29" i="19" s="1"/>
  <c r="H30" i="19" s="1"/>
  <c r="H31" i="19" s="1"/>
  <c r="H32" i="19" s="1"/>
  <c r="H22" i="19"/>
  <c r="H23" i="19" s="1"/>
  <c r="H24" i="19" s="1"/>
  <c r="H25" i="19" s="1"/>
  <c r="H26" i="19" s="1"/>
  <c r="H17" i="19"/>
  <c r="H18" i="19" s="1"/>
  <c r="H19" i="19" s="1"/>
  <c r="H20" i="19" s="1"/>
  <c r="H21" i="19" s="1"/>
  <c r="H13" i="19"/>
  <c r="H14" i="19" s="1"/>
  <c r="H15" i="19" s="1"/>
  <c r="H16" i="19" s="1"/>
  <c r="H9" i="19"/>
  <c r="H10" i="19" s="1"/>
  <c r="H11" i="19" s="1"/>
  <c r="H12" i="19" s="1"/>
  <c r="H4" i="19"/>
  <c r="H5" i="19" s="1"/>
  <c r="H6" i="19" s="1"/>
  <c r="H7" i="19" s="1"/>
  <c r="H8" i="19" s="1"/>
  <c r="H2" i="19"/>
  <c r="H3" i="19" s="1"/>
  <c r="V610" i="17" l="1"/>
  <c r="V29" i="17"/>
  <c r="I110" i="17"/>
  <c r="H110" i="17"/>
  <c r="I544" i="17"/>
  <c r="H544" i="17"/>
  <c r="J544" i="17" l="1"/>
  <c r="K544" i="17" s="1"/>
  <c r="J110" i="17"/>
  <c r="K110" i="17" s="1"/>
  <c r="I748" i="14"/>
  <c r="J748" i="14"/>
  <c r="K748" i="14"/>
  <c r="L748" i="14"/>
  <c r="H748" i="14"/>
  <c r="BV145" i="14" l="1"/>
  <c r="BV146" i="14" s="1"/>
  <c r="BV147" i="14" s="1"/>
  <c r="BU145" i="14"/>
  <c r="BU146" i="14" s="1"/>
  <c r="BT145" i="14"/>
  <c r="BT146" i="14" s="1"/>
  <c r="BT147" i="14" s="1"/>
  <c r="BV1052" i="14"/>
  <c r="BU1052" i="14"/>
  <c r="BT1052" i="14"/>
  <c r="BV1041" i="14"/>
  <c r="BU1041" i="14"/>
  <c r="BT1041" i="14"/>
  <c r="BV1028" i="14"/>
  <c r="BU1028" i="14"/>
  <c r="BT1028" i="14"/>
  <c r="BV1009" i="14"/>
  <c r="BU1009" i="14"/>
  <c r="BU1010" i="14" s="1"/>
  <c r="BT1009" i="14"/>
  <c r="BT1010" i="14" s="1"/>
  <c r="BV995" i="14"/>
  <c r="BU995" i="14"/>
  <c r="BT995" i="14"/>
  <c r="BV982" i="14"/>
  <c r="BV983" i="14" s="1"/>
  <c r="BV984" i="14" s="1"/>
  <c r="BV985" i="14" s="1"/>
  <c r="BU982" i="14"/>
  <c r="BU983" i="14" s="1"/>
  <c r="BU984" i="14" s="1"/>
  <c r="BU985" i="14" s="1"/>
  <c r="BT982" i="14"/>
  <c r="BT983" i="14" s="1"/>
  <c r="BT984" i="14" s="1"/>
  <c r="BT985" i="14" s="1"/>
  <c r="BV955" i="14"/>
  <c r="BU955" i="14"/>
  <c r="BT955" i="14"/>
  <c r="BV940" i="14"/>
  <c r="BV941" i="14" s="1"/>
  <c r="BU940" i="14"/>
  <c r="BT940" i="14"/>
  <c r="BT941" i="14" s="1"/>
  <c r="BV931" i="14"/>
  <c r="BU931" i="14"/>
  <c r="BT931" i="14"/>
  <c r="BV915" i="14"/>
  <c r="BV916" i="14" s="1"/>
  <c r="BU915" i="14"/>
  <c r="BT915" i="14"/>
  <c r="BT916" i="14" s="1"/>
  <c r="BV911" i="14"/>
  <c r="BU911" i="14"/>
  <c r="BU912" i="14" s="1"/>
  <c r="BT911" i="14"/>
  <c r="BV881" i="14"/>
  <c r="BU881" i="14"/>
  <c r="BT881" i="14"/>
  <c r="BV878" i="14"/>
  <c r="BU878" i="14"/>
  <c r="BT878" i="14"/>
  <c r="BV871" i="14"/>
  <c r="BU871" i="14"/>
  <c r="BU872" i="14" s="1"/>
  <c r="BT871" i="14"/>
  <c r="BV862" i="14"/>
  <c r="BU862" i="14"/>
  <c r="BT862" i="14"/>
  <c r="BV858" i="14"/>
  <c r="BU858" i="14"/>
  <c r="BU859" i="14" s="1"/>
  <c r="BU860" i="14" s="1"/>
  <c r="BT858" i="14"/>
  <c r="BV830" i="14"/>
  <c r="BU830" i="14"/>
  <c r="BU831" i="14" s="1"/>
  <c r="BT830" i="14"/>
  <c r="BT831" i="14" s="1"/>
  <c r="BT832" i="14" s="1"/>
  <c r="BV824" i="14"/>
  <c r="BV825" i="14" s="1"/>
  <c r="BU824" i="14"/>
  <c r="BT824" i="14"/>
  <c r="BT825" i="14" s="1"/>
  <c r="BV795" i="14"/>
  <c r="BU795" i="14"/>
  <c r="BU796" i="14" s="1"/>
  <c r="BT795" i="14"/>
  <c r="BV775" i="14"/>
  <c r="BU775" i="14"/>
  <c r="BT775" i="14"/>
  <c r="BV769" i="14"/>
  <c r="BV770" i="14" s="1"/>
  <c r="BU769" i="14"/>
  <c r="BT769" i="14"/>
  <c r="BT770" i="14" s="1"/>
  <c r="BV764" i="14"/>
  <c r="BU764" i="14"/>
  <c r="BT764" i="14"/>
  <c r="BV760" i="14"/>
  <c r="BV761" i="14" s="1"/>
  <c r="BU760" i="14"/>
  <c r="BT760" i="14"/>
  <c r="BT761" i="14" s="1"/>
  <c r="BV756" i="14"/>
  <c r="BU756" i="14"/>
  <c r="BT756" i="14"/>
  <c r="BV749" i="14"/>
  <c r="BU749" i="14"/>
  <c r="BU750" i="14" s="1"/>
  <c r="BT749" i="14"/>
  <c r="BT750" i="14" s="1"/>
  <c r="BT751" i="14" s="1"/>
  <c r="BV742" i="14"/>
  <c r="BU742" i="14"/>
  <c r="BT742" i="14"/>
  <c r="BV735" i="14"/>
  <c r="BU735" i="14"/>
  <c r="BT735" i="14"/>
  <c r="BV726" i="14"/>
  <c r="BU726" i="14"/>
  <c r="BT726" i="14"/>
  <c r="BV723" i="14"/>
  <c r="BU723" i="14"/>
  <c r="BT723" i="14"/>
  <c r="BV700" i="14"/>
  <c r="BU700" i="14"/>
  <c r="BU701" i="14" s="1"/>
  <c r="BU702" i="14" s="1"/>
  <c r="BT700" i="14"/>
  <c r="BV676" i="14"/>
  <c r="BU676" i="14"/>
  <c r="BT676" i="14"/>
  <c r="BV669" i="14"/>
  <c r="BU669" i="14"/>
  <c r="BT669" i="14"/>
  <c r="BT670" i="14" s="1"/>
  <c r="BV667" i="14"/>
  <c r="BU667" i="14"/>
  <c r="BT667" i="14"/>
  <c r="BV663" i="14"/>
  <c r="BU663" i="14"/>
  <c r="BU664" i="14" s="1"/>
  <c r="BT663" i="14"/>
  <c r="BV654" i="14"/>
  <c r="BU654" i="14"/>
  <c r="BU655" i="14" s="1"/>
  <c r="BT654" i="14"/>
  <c r="BV648" i="14"/>
  <c r="BU648" i="14"/>
  <c r="BT648" i="14"/>
  <c r="BV646" i="14"/>
  <c r="BU646" i="14"/>
  <c r="BT646" i="14"/>
  <c r="BV643" i="14"/>
  <c r="BU643" i="14"/>
  <c r="BT643" i="14"/>
  <c r="BV633" i="14"/>
  <c r="BU633" i="14"/>
  <c r="BT633" i="14"/>
  <c r="BV621" i="14"/>
  <c r="BU621" i="14"/>
  <c r="BU622" i="14" s="1"/>
  <c r="BT621" i="14"/>
  <c r="BV618" i="14"/>
  <c r="BU618" i="14"/>
  <c r="BT618" i="14"/>
  <c r="BV616" i="14"/>
  <c r="BU616" i="14"/>
  <c r="BT616" i="14"/>
  <c r="BV612" i="14"/>
  <c r="BU612" i="14"/>
  <c r="BT612" i="14"/>
  <c r="BV609" i="14"/>
  <c r="BV610" i="14" s="1"/>
  <c r="BU609" i="14"/>
  <c r="BT609" i="14"/>
  <c r="BT610" i="14" s="1"/>
  <c r="BV605" i="14"/>
  <c r="BU605" i="14"/>
  <c r="BU606" i="14" s="1"/>
  <c r="BT605" i="14"/>
  <c r="BV558" i="14"/>
  <c r="BU558" i="14"/>
  <c r="BU559" i="14" s="1"/>
  <c r="BT558" i="14"/>
  <c r="BT559" i="14" s="1"/>
  <c r="BV547" i="14"/>
  <c r="BU547" i="14"/>
  <c r="BT547" i="14"/>
  <c r="BV532" i="14"/>
  <c r="BU532" i="14"/>
  <c r="BT532" i="14"/>
  <c r="BV528" i="14"/>
  <c r="BU528" i="14"/>
  <c r="BU529" i="14" s="1"/>
  <c r="BT528" i="14"/>
  <c r="BV517" i="14"/>
  <c r="BV518" i="14" s="1"/>
  <c r="BU517" i="14"/>
  <c r="BT517" i="14"/>
  <c r="BT518" i="14" s="1"/>
  <c r="BV513" i="14"/>
  <c r="BU513" i="14"/>
  <c r="BT513" i="14"/>
  <c r="BV487" i="14"/>
  <c r="BV488" i="14" s="1"/>
  <c r="BU487" i="14"/>
  <c r="BT487" i="14"/>
  <c r="BT488" i="14" s="1"/>
  <c r="BV478" i="14"/>
  <c r="BU478" i="14"/>
  <c r="BU479" i="14" s="1"/>
  <c r="BT478" i="14"/>
  <c r="BV474" i="14"/>
  <c r="BV475" i="14" s="1"/>
  <c r="BU474" i="14"/>
  <c r="BT474" i="14"/>
  <c r="BT475" i="14" s="1"/>
  <c r="BV462" i="14"/>
  <c r="BV463" i="14" s="1"/>
  <c r="BV464" i="14" s="1"/>
  <c r="BU462" i="14"/>
  <c r="BT462" i="14"/>
  <c r="BT463" i="14" s="1"/>
  <c r="BT464" i="14" s="1"/>
  <c r="BV458" i="14"/>
  <c r="BU458" i="14"/>
  <c r="BT458" i="14"/>
  <c r="BV442" i="14"/>
  <c r="BU442" i="14"/>
  <c r="BU443" i="14" s="1"/>
  <c r="BT442" i="14"/>
  <c r="BV430" i="14"/>
  <c r="BU430" i="14"/>
  <c r="BU431" i="14" s="1"/>
  <c r="BT430" i="14"/>
  <c r="BV419" i="14"/>
  <c r="BV420" i="14" s="1"/>
  <c r="BU419" i="14"/>
  <c r="BT419" i="14"/>
  <c r="BT420" i="14" s="1"/>
  <c r="BV375" i="14"/>
  <c r="BV376" i="14" s="1"/>
  <c r="BV377" i="14" s="1"/>
  <c r="BU375" i="14"/>
  <c r="BU376" i="14" s="1"/>
  <c r="BU377" i="14" s="1"/>
  <c r="BT375" i="14"/>
  <c r="BT376" i="14" s="1"/>
  <c r="BT377" i="14" s="1"/>
  <c r="BV364" i="14"/>
  <c r="BU364" i="14"/>
  <c r="BU365" i="14" s="1"/>
  <c r="BT364" i="14"/>
  <c r="BV357" i="14"/>
  <c r="BU357" i="14"/>
  <c r="BT357" i="14"/>
  <c r="BV353" i="14"/>
  <c r="BV354" i="14" s="1"/>
  <c r="BU353" i="14"/>
  <c r="BT353" i="14"/>
  <c r="BT354" i="14" s="1"/>
  <c r="BV339" i="14"/>
  <c r="BU339" i="14"/>
  <c r="BT339" i="14"/>
  <c r="BV334" i="14"/>
  <c r="BV335" i="14" s="1"/>
  <c r="BU334" i="14"/>
  <c r="BT334" i="14"/>
  <c r="BT335" i="14" s="1"/>
  <c r="BV307" i="14"/>
  <c r="BU307" i="14"/>
  <c r="BU308" i="14" s="1"/>
  <c r="BT307" i="14"/>
  <c r="BV290" i="14"/>
  <c r="BU290" i="14"/>
  <c r="BT290" i="14"/>
  <c r="BV281" i="14"/>
  <c r="BV282" i="14" s="1"/>
  <c r="BV283" i="14" s="1"/>
  <c r="BV284" i="14" s="1"/>
  <c r="BU281" i="14"/>
  <c r="BU282" i="14" s="1"/>
  <c r="BU283" i="14" s="1"/>
  <c r="BT281" i="14"/>
  <c r="BT282" i="14" s="1"/>
  <c r="BT283" i="14" s="1"/>
  <c r="BT284" i="14" s="1"/>
  <c r="BV256" i="14"/>
  <c r="BV257" i="14" s="1"/>
  <c r="BU256" i="14"/>
  <c r="BT256" i="14"/>
  <c r="BT257" i="14" s="1"/>
  <c r="BV250" i="14"/>
  <c r="BU250" i="14"/>
  <c r="BU251" i="14" s="1"/>
  <c r="BT250" i="14"/>
  <c r="BV234" i="14"/>
  <c r="BU234" i="14"/>
  <c r="BT234" i="14"/>
  <c r="BV216" i="14"/>
  <c r="BU216" i="14"/>
  <c r="BT216" i="14"/>
  <c r="BV202" i="14"/>
  <c r="BV203" i="14" s="1"/>
  <c r="BU202" i="14"/>
  <c r="BT202" i="14"/>
  <c r="BT203" i="14" s="1"/>
  <c r="BV185" i="14"/>
  <c r="BV186" i="14" s="1"/>
  <c r="BU185" i="14"/>
  <c r="BT185" i="14"/>
  <c r="BT186" i="14" s="1"/>
  <c r="BV166" i="14"/>
  <c r="BU166" i="14"/>
  <c r="BU167" i="14" s="1"/>
  <c r="BT166" i="14"/>
  <c r="BV150" i="14"/>
  <c r="BV151" i="14" s="1"/>
  <c r="BU150" i="14"/>
  <c r="BT150" i="14"/>
  <c r="BT151" i="14" s="1"/>
  <c r="BV140" i="14"/>
  <c r="BU140" i="14"/>
  <c r="BT140" i="14"/>
  <c r="BV133" i="14"/>
  <c r="BU133" i="14"/>
  <c r="BT133" i="14"/>
  <c r="BV131" i="14"/>
  <c r="BU131" i="14"/>
  <c r="BT131" i="14"/>
  <c r="BV118" i="14"/>
  <c r="BU118" i="14"/>
  <c r="BT118" i="14"/>
  <c r="BV110" i="14"/>
  <c r="BU110" i="14"/>
  <c r="BT110" i="14"/>
  <c r="BV101" i="14"/>
  <c r="BU101" i="14"/>
  <c r="BT101" i="14"/>
  <c r="BV77" i="14"/>
  <c r="BU77" i="14"/>
  <c r="BT77" i="14"/>
  <c r="BV63" i="14"/>
  <c r="BV64" i="14" s="1"/>
  <c r="BV65" i="14" s="1"/>
  <c r="BV66" i="14" s="1"/>
  <c r="BU63" i="14"/>
  <c r="BU64" i="14" s="1"/>
  <c r="BU65" i="14" s="1"/>
  <c r="BU66" i="14" s="1"/>
  <c r="BT63" i="14"/>
  <c r="BT64" i="14" s="1"/>
  <c r="BT65" i="14" s="1"/>
  <c r="BT66" i="14" s="1"/>
  <c r="BV33" i="14"/>
  <c r="BU33" i="14"/>
  <c r="BT33" i="14"/>
  <c r="BU4" i="14"/>
  <c r="BU5" i="14" s="1"/>
  <c r="BV4" i="14"/>
  <c r="BT4" i="14"/>
  <c r="BU1062" i="14"/>
  <c r="BU1063" i="14" s="1"/>
  <c r="BV1062" i="14"/>
  <c r="BV1063" i="14" s="1"/>
  <c r="BT1062" i="14"/>
  <c r="BT1063" i="14" s="1"/>
  <c r="BU1035" i="14"/>
  <c r="BU1036" i="14" s="1"/>
  <c r="BV1035" i="14"/>
  <c r="BV1036" i="14" s="1"/>
  <c r="BU1042" i="14"/>
  <c r="BU1043" i="14" s="1"/>
  <c r="BU1044" i="14" s="1"/>
  <c r="BV1042" i="14"/>
  <c r="BV1043" i="14" s="1"/>
  <c r="BU1046" i="14"/>
  <c r="BU1047" i="14" s="1"/>
  <c r="BU1048" i="14" s="1"/>
  <c r="BV1046" i="14"/>
  <c r="BV1047" i="14" s="1"/>
  <c r="BU1055" i="14"/>
  <c r="BU1056" i="14" s="1"/>
  <c r="BV1055" i="14"/>
  <c r="BV1056" i="14" s="1"/>
  <c r="BU1060" i="14"/>
  <c r="BU1061" i="14" s="1"/>
  <c r="BV1060" i="14"/>
  <c r="BV1061" i="14" s="1"/>
  <c r="BT1060" i="14"/>
  <c r="BT1061" i="14" s="1"/>
  <c r="BT1055" i="14"/>
  <c r="BT1056" i="14" s="1"/>
  <c r="BT1046" i="14"/>
  <c r="BT1047" i="14" s="1"/>
  <c r="BT1042" i="14"/>
  <c r="BT1043" i="14" s="1"/>
  <c r="BT1035" i="14"/>
  <c r="BT1036" i="14" s="1"/>
  <c r="BT1037" i="14" s="1"/>
  <c r="BU1013" i="14"/>
  <c r="BU1014" i="14" s="1"/>
  <c r="BV1013" i="14"/>
  <c r="BV1014" i="14" s="1"/>
  <c r="BU1018" i="14"/>
  <c r="BU1019" i="14" s="1"/>
  <c r="BU1020" i="14" s="1"/>
  <c r="BV1018" i="14"/>
  <c r="BV1019" i="14" s="1"/>
  <c r="BU1022" i="14"/>
  <c r="BU1023" i="14" s="1"/>
  <c r="BV1022" i="14"/>
  <c r="BV1023" i="14" s="1"/>
  <c r="BU1029" i="14"/>
  <c r="BU1030" i="14" s="1"/>
  <c r="BV1029" i="14"/>
  <c r="BV1030" i="14" s="1"/>
  <c r="BV1031" i="14" s="1"/>
  <c r="BT1029" i="14"/>
  <c r="BT1030" i="14" s="1"/>
  <c r="BT1031" i="14" s="1"/>
  <c r="BT1022" i="14"/>
  <c r="BT1023" i="14" s="1"/>
  <c r="BT1018" i="14"/>
  <c r="BT1019" i="14" s="1"/>
  <c r="BT1013" i="14"/>
  <c r="BT1014" i="14" s="1"/>
  <c r="BU986" i="14"/>
  <c r="BU987" i="14" s="1"/>
  <c r="BV986" i="14"/>
  <c r="BV987" i="14" s="1"/>
  <c r="BV988" i="14" s="1"/>
  <c r="BU989" i="14"/>
  <c r="BU990" i="14" s="1"/>
  <c r="BU991" i="14" s="1"/>
  <c r="BV989" i="14"/>
  <c r="BV990" i="14" s="1"/>
  <c r="BU998" i="14"/>
  <c r="BU999" i="14" s="1"/>
  <c r="BU1000" i="14" s="1"/>
  <c r="BV998" i="14"/>
  <c r="BV999" i="14" s="1"/>
  <c r="BU1002" i="14"/>
  <c r="BU1003" i="14" s="1"/>
  <c r="BU1004" i="14" s="1"/>
  <c r="BU1005" i="14" s="1"/>
  <c r="BU1006" i="14" s="1"/>
  <c r="BU1007" i="14" s="1"/>
  <c r="BV1002" i="14"/>
  <c r="BV1003" i="14" s="1"/>
  <c r="BT1002" i="14"/>
  <c r="BT1003" i="14" s="1"/>
  <c r="BT998" i="14"/>
  <c r="BT999" i="14" s="1"/>
  <c r="BT989" i="14"/>
  <c r="BT990" i="14" s="1"/>
  <c r="BT986" i="14"/>
  <c r="BT987" i="14" s="1"/>
  <c r="BT988" i="14" s="1"/>
  <c r="BU952" i="14"/>
  <c r="BU953" i="14" s="1"/>
  <c r="BV952" i="14"/>
  <c r="BV953" i="14" s="1"/>
  <c r="BU957" i="14"/>
  <c r="BU958" i="14" s="1"/>
  <c r="BV957" i="14"/>
  <c r="BV958" i="14" s="1"/>
  <c r="BV959" i="14" s="1"/>
  <c r="BU960" i="14"/>
  <c r="BU961" i="14" s="1"/>
  <c r="BU962" i="14" s="1"/>
  <c r="BU963" i="14" s="1"/>
  <c r="BV960" i="14"/>
  <c r="BV961" i="14" s="1"/>
  <c r="BV962" i="14" s="1"/>
  <c r="BV963" i="14" s="1"/>
  <c r="BU964" i="14"/>
  <c r="BU965" i="14" s="1"/>
  <c r="BU966" i="14" s="1"/>
  <c r="BV964" i="14"/>
  <c r="BV965" i="14" s="1"/>
  <c r="BU970" i="14"/>
  <c r="BU971" i="14" s="1"/>
  <c r="BU972" i="14" s="1"/>
  <c r="BV970" i="14"/>
  <c r="BV971" i="14" s="1"/>
  <c r="BU978" i="14"/>
  <c r="BU979" i="14" s="1"/>
  <c r="BU980" i="14" s="1"/>
  <c r="BV978" i="14"/>
  <c r="BV979" i="14" s="1"/>
  <c r="BT978" i="14"/>
  <c r="BT979" i="14" s="1"/>
  <c r="BT970" i="14"/>
  <c r="BT971" i="14" s="1"/>
  <c r="BT964" i="14"/>
  <c r="BT965" i="14" s="1"/>
  <c r="BT960" i="14"/>
  <c r="BT961" i="14" s="1"/>
  <c r="BT962" i="14" s="1"/>
  <c r="BT963" i="14" s="1"/>
  <c r="BT957" i="14"/>
  <c r="BT958" i="14" s="1"/>
  <c r="BT959" i="14" s="1"/>
  <c r="BT952" i="14"/>
  <c r="BT953" i="14" s="1"/>
  <c r="BU922" i="14"/>
  <c r="BU923" i="14" s="1"/>
  <c r="BV922" i="14"/>
  <c r="BV923" i="14" s="1"/>
  <c r="BU935" i="14"/>
  <c r="BU936" i="14" s="1"/>
  <c r="BV935" i="14"/>
  <c r="BV936" i="14" s="1"/>
  <c r="BU942" i="14"/>
  <c r="BU943" i="14" s="1"/>
  <c r="BV942" i="14"/>
  <c r="BV943" i="14" s="1"/>
  <c r="BU947" i="14"/>
  <c r="BU948" i="14" s="1"/>
  <c r="BV947" i="14"/>
  <c r="BV948" i="14" s="1"/>
  <c r="BT947" i="14"/>
  <c r="BT948" i="14" s="1"/>
  <c r="BT949" i="14" s="1"/>
  <c r="BT950" i="14" s="1"/>
  <c r="BT951" i="14" s="1"/>
  <c r="BT942" i="14"/>
  <c r="BT943" i="14" s="1"/>
  <c r="BT935" i="14"/>
  <c r="BT936" i="14" s="1"/>
  <c r="BT922" i="14"/>
  <c r="BT923" i="14" s="1"/>
  <c r="BU894" i="14"/>
  <c r="BU895" i="14" s="1"/>
  <c r="BV894" i="14"/>
  <c r="BV895" i="14" s="1"/>
  <c r="BV896" i="14" s="1"/>
  <c r="BU898" i="14"/>
  <c r="BU899" i="14" s="1"/>
  <c r="BV898" i="14"/>
  <c r="BV899" i="14" s="1"/>
  <c r="BU902" i="14"/>
  <c r="BU903" i="14" s="1"/>
  <c r="BV902" i="14"/>
  <c r="BV903" i="14" s="1"/>
  <c r="BU906" i="14"/>
  <c r="BU907" i="14" s="1"/>
  <c r="BV906" i="14"/>
  <c r="BV907" i="14" s="1"/>
  <c r="BU918" i="14"/>
  <c r="BU919" i="14" s="1"/>
  <c r="BV918" i="14"/>
  <c r="BV919" i="14" s="1"/>
  <c r="BT918" i="14"/>
  <c r="BT919" i="14" s="1"/>
  <c r="BT920" i="14" s="1"/>
  <c r="BT906" i="14"/>
  <c r="BT907" i="14" s="1"/>
  <c r="BT908" i="14" s="1"/>
  <c r="BT902" i="14"/>
  <c r="BT903" i="14" s="1"/>
  <c r="BT898" i="14"/>
  <c r="BT899" i="14" s="1"/>
  <c r="BT894" i="14"/>
  <c r="BT895" i="14" s="1"/>
  <c r="BT896" i="14" s="1"/>
  <c r="BU866" i="14"/>
  <c r="BU867" i="14" s="1"/>
  <c r="BV866" i="14"/>
  <c r="BV867" i="14" s="1"/>
  <c r="BU873" i="14"/>
  <c r="BU874" i="14" s="1"/>
  <c r="BU875" i="14" s="1"/>
  <c r="BV873" i="14"/>
  <c r="BV874" i="14" s="1"/>
  <c r="BU883" i="14"/>
  <c r="BU884" i="14" s="1"/>
  <c r="BU885" i="14" s="1"/>
  <c r="BV883" i="14"/>
  <c r="BV884" i="14" s="1"/>
  <c r="BU887" i="14"/>
  <c r="BU888" i="14" s="1"/>
  <c r="BV887" i="14"/>
  <c r="BV888" i="14" s="1"/>
  <c r="BU890" i="14"/>
  <c r="BU891" i="14" s="1"/>
  <c r="BU892" i="14" s="1"/>
  <c r="BU893" i="14" s="1"/>
  <c r="BV890" i="14"/>
  <c r="BV891" i="14" s="1"/>
  <c r="BT890" i="14"/>
  <c r="BT891" i="14" s="1"/>
  <c r="BT887" i="14"/>
  <c r="BT888" i="14" s="1"/>
  <c r="BT883" i="14"/>
  <c r="BT884" i="14" s="1"/>
  <c r="BT873" i="14"/>
  <c r="BT874" i="14" s="1"/>
  <c r="BT875" i="14" s="1"/>
  <c r="BT876" i="14" s="1"/>
  <c r="BT866" i="14"/>
  <c r="BT867" i="14" s="1"/>
  <c r="BU839" i="14"/>
  <c r="BU840" i="14" s="1"/>
  <c r="BV839" i="14"/>
  <c r="BV840" i="14" s="1"/>
  <c r="BU842" i="14"/>
  <c r="BU843" i="14" s="1"/>
  <c r="BV842" i="14"/>
  <c r="BV843" i="14" s="1"/>
  <c r="BU847" i="14"/>
  <c r="BU848" i="14" s="1"/>
  <c r="BV847" i="14"/>
  <c r="BV848" i="14" s="1"/>
  <c r="BV849" i="14" s="1"/>
  <c r="BU850" i="14"/>
  <c r="BU851" i="14" s="1"/>
  <c r="BV850" i="14"/>
  <c r="BV851" i="14" s="1"/>
  <c r="BU852" i="14"/>
  <c r="BU853" i="14" s="1"/>
  <c r="BV852" i="14"/>
  <c r="BV853" i="14" s="1"/>
  <c r="BU854" i="14"/>
  <c r="BU855" i="14" s="1"/>
  <c r="BV854" i="14"/>
  <c r="BV855" i="14" s="1"/>
  <c r="BT854" i="14"/>
  <c r="BT855" i="14" s="1"/>
  <c r="BT852" i="14"/>
  <c r="BT853" i="14" s="1"/>
  <c r="BT850" i="14"/>
  <c r="BT851" i="14" s="1"/>
  <c r="BT847" i="14"/>
  <c r="BT848" i="14" s="1"/>
  <c r="BT849" i="14" s="1"/>
  <c r="BT842" i="14"/>
  <c r="BT843" i="14" s="1"/>
  <c r="BT844" i="14" s="1"/>
  <c r="BT839" i="14"/>
  <c r="BT840" i="14" s="1"/>
  <c r="BU834" i="14"/>
  <c r="BU835" i="14" s="1"/>
  <c r="BU836" i="14" s="1"/>
  <c r="BV834" i="14"/>
  <c r="BV835" i="14" s="1"/>
  <c r="BU837" i="14"/>
  <c r="BU838" i="14" s="1"/>
  <c r="BV837" i="14"/>
  <c r="BV838" i="14" s="1"/>
  <c r="BT837" i="14"/>
  <c r="BT838" i="14" s="1"/>
  <c r="BT834" i="14"/>
  <c r="BT835" i="14" s="1"/>
  <c r="BU798" i="14"/>
  <c r="BU799" i="14" s="1"/>
  <c r="BV798" i="14"/>
  <c r="BV799" i="14" s="1"/>
  <c r="BU804" i="14"/>
  <c r="BU805" i="14" s="1"/>
  <c r="BV804" i="14"/>
  <c r="BV805" i="14" s="1"/>
  <c r="BU806" i="14"/>
  <c r="BU807" i="14" s="1"/>
  <c r="BU808" i="14" s="1"/>
  <c r="BV806" i="14"/>
  <c r="BV807" i="14" s="1"/>
  <c r="BU812" i="14"/>
  <c r="BU813" i="14" s="1"/>
  <c r="BU814" i="14" s="1"/>
  <c r="BV812" i="14"/>
  <c r="BV813" i="14" s="1"/>
  <c r="BV814" i="14" s="1"/>
  <c r="BU815" i="14"/>
  <c r="BU816" i="14" s="1"/>
  <c r="BV815" i="14"/>
  <c r="BV816" i="14" s="1"/>
  <c r="BV817" i="14" s="1"/>
  <c r="BV818" i="14" s="1"/>
  <c r="BV819" i="14" s="1"/>
  <c r="BU820" i="14"/>
  <c r="BU821" i="14" s="1"/>
  <c r="BV820" i="14"/>
  <c r="BV821" i="14" s="1"/>
  <c r="BT820" i="14"/>
  <c r="BT821" i="14" s="1"/>
  <c r="BT815" i="14"/>
  <c r="BT816" i="14" s="1"/>
  <c r="BT817" i="14" s="1"/>
  <c r="BT818" i="14" s="1"/>
  <c r="BT819" i="14" s="1"/>
  <c r="BT812" i="14"/>
  <c r="BT813" i="14" s="1"/>
  <c r="BT814" i="14" s="1"/>
  <c r="BT806" i="14"/>
  <c r="BT807" i="14" s="1"/>
  <c r="BT804" i="14"/>
  <c r="BT805" i="14" s="1"/>
  <c r="BT798" i="14"/>
  <c r="BT799" i="14" s="1"/>
  <c r="BU771" i="14"/>
  <c r="BU772" i="14" s="1"/>
  <c r="BV771" i="14"/>
  <c r="BV772" i="14" s="1"/>
  <c r="BV773" i="14" s="1"/>
  <c r="BU778" i="14"/>
  <c r="BU779" i="14" s="1"/>
  <c r="BV778" i="14"/>
  <c r="BV779" i="14" s="1"/>
  <c r="BU790" i="14"/>
  <c r="BU791" i="14" s="1"/>
  <c r="BV790" i="14"/>
  <c r="BV791" i="14" s="1"/>
  <c r="BT790" i="14"/>
  <c r="BT791" i="14" s="1"/>
  <c r="BT778" i="14"/>
  <c r="BT779" i="14" s="1"/>
  <c r="BT780" i="14" s="1"/>
  <c r="BT771" i="14"/>
  <c r="BT772" i="14" s="1"/>
  <c r="BT773" i="14" s="1"/>
  <c r="BU744" i="14"/>
  <c r="BU745" i="14" s="1"/>
  <c r="BV744" i="14"/>
  <c r="BV745" i="14" s="1"/>
  <c r="BU767" i="14"/>
  <c r="BV767" i="14"/>
  <c r="BT767" i="14"/>
  <c r="BT744" i="14"/>
  <c r="BT745" i="14" s="1"/>
  <c r="BU717" i="14"/>
  <c r="BU718" i="14" s="1"/>
  <c r="BV717" i="14"/>
  <c r="BV718" i="14" s="1"/>
  <c r="BV719" i="14" s="1"/>
  <c r="BU727" i="14"/>
  <c r="BU728" i="14" s="1"/>
  <c r="BV727" i="14"/>
  <c r="BV728" i="14" s="1"/>
  <c r="BV729" i="14" s="1"/>
  <c r="BU731" i="14"/>
  <c r="BU732" i="14" s="1"/>
  <c r="BU733" i="14" s="1"/>
  <c r="BV731" i="14"/>
  <c r="BV732" i="14" s="1"/>
  <c r="BU736" i="14"/>
  <c r="BU737" i="14" s="1"/>
  <c r="BV736" i="14"/>
  <c r="BV737" i="14" s="1"/>
  <c r="BT736" i="14"/>
  <c r="BT737" i="14" s="1"/>
  <c r="BT731" i="14"/>
  <c r="BT732" i="14" s="1"/>
  <c r="BT727" i="14"/>
  <c r="BT728" i="14" s="1"/>
  <c r="BT729" i="14" s="1"/>
  <c r="BT717" i="14"/>
  <c r="BT718" i="14" s="1"/>
  <c r="BT719" i="14" s="1"/>
  <c r="BU689" i="14"/>
  <c r="BU690" i="14" s="1"/>
  <c r="BV689" i="14"/>
  <c r="BV690" i="14" s="1"/>
  <c r="BU694" i="14"/>
  <c r="BU695" i="14" s="1"/>
  <c r="BV694" i="14"/>
  <c r="BV695" i="14" s="1"/>
  <c r="BU703" i="14"/>
  <c r="BU704" i="14" s="1"/>
  <c r="BV703" i="14"/>
  <c r="BV704" i="14" s="1"/>
  <c r="BU707" i="14"/>
  <c r="BU708" i="14" s="1"/>
  <c r="BV707" i="14"/>
  <c r="BV708" i="14" s="1"/>
  <c r="BV709" i="14" s="1"/>
  <c r="BU713" i="14"/>
  <c r="BU714" i="14" s="1"/>
  <c r="BV713" i="14"/>
  <c r="BV714" i="14" s="1"/>
  <c r="BT713" i="14"/>
  <c r="BT714" i="14" s="1"/>
  <c r="BT707" i="14"/>
  <c r="BT708" i="14" s="1"/>
  <c r="BT709" i="14" s="1"/>
  <c r="BT703" i="14"/>
  <c r="BT704" i="14" s="1"/>
  <c r="BT694" i="14"/>
  <c r="BT695" i="14" s="1"/>
  <c r="BT689" i="14"/>
  <c r="BT690" i="14" s="1"/>
  <c r="BT691" i="14" s="1"/>
  <c r="BU659" i="14"/>
  <c r="BU660" i="14" s="1"/>
  <c r="BV659" i="14"/>
  <c r="BV660" i="14" s="1"/>
  <c r="BU672" i="14"/>
  <c r="BU673" i="14" s="1"/>
  <c r="BU674" i="14" s="1"/>
  <c r="BV672" i="14"/>
  <c r="BV673" i="14" s="1"/>
  <c r="BV674" i="14" s="1"/>
  <c r="BU678" i="14"/>
  <c r="BU679" i="14" s="1"/>
  <c r="BV678" i="14"/>
  <c r="BV679" i="14" s="1"/>
  <c r="BU684" i="14"/>
  <c r="BU685" i="14" s="1"/>
  <c r="BV684" i="14"/>
  <c r="BV685" i="14" s="1"/>
  <c r="BT684" i="14"/>
  <c r="BT685" i="14" s="1"/>
  <c r="BT686" i="14" s="1"/>
  <c r="BT678" i="14"/>
  <c r="BT679" i="14" s="1"/>
  <c r="BT672" i="14"/>
  <c r="BT673" i="14" s="1"/>
  <c r="BT674" i="14" s="1"/>
  <c r="BT659" i="14"/>
  <c r="BT660" i="14" s="1"/>
  <c r="BU637" i="14"/>
  <c r="BU638" i="14" s="1"/>
  <c r="BU639" i="14" s="1"/>
  <c r="BU640" i="14" s="1"/>
  <c r="BV637" i="14"/>
  <c r="BV638" i="14" s="1"/>
  <c r="BV639" i="14" s="1"/>
  <c r="BV640" i="14" s="1"/>
  <c r="BU657" i="14"/>
  <c r="BU658" i="14" s="1"/>
  <c r="BV657" i="14"/>
  <c r="BV658" i="14" s="1"/>
  <c r="BT657" i="14"/>
  <c r="BT658" i="14" s="1"/>
  <c r="BT637" i="14"/>
  <c r="BT638" i="14" s="1"/>
  <c r="BT639" i="14" s="1"/>
  <c r="BT640" i="14" s="1"/>
  <c r="BU627" i="14"/>
  <c r="BU628" i="14" s="1"/>
  <c r="BV627" i="14"/>
  <c r="BV628" i="14" s="1"/>
  <c r="BT627" i="14"/>
  <c r="BT628" i="14" s="1"/>
  <c r="BU590" i="14"/>
  <c r="BU591" i="14" s="1"/>
  <c r="BV590" i="14"/>
  <c r="BV591" i="14" s="1"/>
  <c r="BU593" i="14"/>
  <c r="BU594" i="14" s="1"/>
  <c r="BV593" i="14"/>
  <c r="BV594" i="14" s="1"/>
  <c r="BV595" i="14" s="1"/>
  <c r="BU597" i="14"/>
  <c r="BU598" i="14" s="1"/>
  <c r="BU599" i="14" s="1"/>
  <c r="BV597" i="14"/>
  <c r="BV598" i="14" s="1"/>
  <c r="BU600" i="14"/>
  <c r="BU601" i="14" s="1"/>
  <c r="BV600" i="14"/>
  <c r="BV601" i="14" s="1"/>
  <c r="BT600" i="14"/>
  <c r="BT601" i="14" s="1"/>
  <c r="BT597" i="14"/>
  <c r="BT598" i="14" s="1"/>
  <c r="BT593" i="14"/>
  <c r="BT594" i="14" s="1"/>
  <c r="BT595" i="14" s="1"/>
  <c r="BT590" i="14"/>
  <c r="BT591" i="14" s="1"/>
  <c r="BU562" i="14"/>
  <c r="BU563" i="14" s="1"/>
  <c r="BU564" i="14" s="1"/>
  <c r="BV562" i="14"/>
  <c r="BV563" i="14" s="1"/>
  <c r="BV564" i="14" s="1"/>
  <c r="BU567" i="14"/>
  <c r="BU568" i="14" s="1"/>
  <c r="BV567" i="14"/>
  <c r="BV568" i="14" s="1"/>
  <c r="BV569" i="14" s="1"/>
  <c r="BU571" i="14"/>
  <c r="BU572" i="14" s="1"/>
  <c r="BV571" i="14"/>
  <c r="BV572" i="14" s="1"/>
  <c r="BU577" i="14"/>
  <c r="BU578" i="14" s="1"/>
  <c r="BV577" i="14"/>
  <c r="BV578" i="14" s="1"/>
  <c r="BU582" i="14"/>
  <c r="BU583" i="14" s="1"/>
  <c r="BV582" i="14"/>
  <c r="BV583" i="14" s="1"/>
  <c r="BU586" i="14"/>
  <c r="BU587" i="14" s="1"/>
  <c r="BU588" i="14" s="1"/>
  <c r="BV586" i="14"/>
  <c r="BV587" i="14" s="1"/>
  <c r="BT586" i="14"/>
  <c r="BT587" i="14" s="1"/>
  <c r="BT582" i="14"/>
  <c r="BT583" i="14" s="1"/>
  <c r="BT577" i="14"/>
  <c r="BT578" i="14" s="1"/>
  <c r="BT579" i="14" s="1"/>
  <c r="BT571" i="14"/>
  <c r="BT572" i="14" s="1"/>
  <c r="BT567" i="14"/>
  <c r="BT568" i="14" s="1"/>
  <c r="BT569" i="14" s="1"/>
  <c r="BT562" i="14"/>
  <c r="BT563" i="14" s="1"/>
  <c r="BU535" i="14"/>
  <c r="BU536" i="14" s="1"/>
  <c r="BU537" i="14" s="1"/>
  <c r="BV535" i="14"/>
  <c r="BV536" i="14" s="1"/>
  <c r="BU539" i="14"/>
  <c r="BU540" i="14" s="1"/>
  <c r="BV539" i="14"/>
  <c r="BV540" i="14" s="1"/>
  <c r="BV541" i="14" s="1"/>
  <c r="BU543" i="14"/>
  <c r="BU544" i="14" s="1"/>
  <c r="BV543" i="14"/>
  <c r="BV544" i="14" s="1"/>
  <c r="BU553" i="14"/>
  <c r="BU554" i="14" s="1"/>
  <c r="BV553" i="14"/>
  <c r="BV554" i="14" s="1"/>
  <c r="BV555" i="14" s="1"/>
  <c r="BT553" i="14"/>
  <c r="BT554" i="14" s="1"/>
  <c r="BT555" i="14" s="1"/>
  <c r="BT543" i="14"/>
  <c r="BT544" i="14" s="1"/>
  <c r="BT539" i="14"/>
  <c r="BT540" i="14" s="1"/>
  <c r="BT541" i="14" s="1"/>
  <c r="BT535" i="14"/>
  <c r="BT536" i="14" s="1"/>
  <c r="BT537" i="14" s="1"/>
  <c r="BU508" i="14"/>
  <c r="BU509" i="14" s="1"/>
  <c r="BV508" i="14"/>
  <c r="BV509" i="14" s="1"/>
  <c r="BU510" i="14"/>
  <c r="BU511" i="14" s="1"/>
  <c r="BV510" i="14"/>
  <c r="BV511" i="14" s="1"/>
  <c r="BU520" i="14"/>
  <c r="BU521" i="14" s="1"/>
  <c r="BV520" i="14"/>
  <c r="BV521" i="14" s="1"/>
  <c r="BT520" i="14"/>
  <c r="BT521" i="14" s="1"/>
  <c r="BT510" i="14"/>
  <c r="BT511" i="14" s="1"/>
  <c r="BT508" i="14"/>
  <c r="BT509" i="14" s="1"/>
  <c r="BU480" i="14"/>
  <c r="BU481" i="14" s="1"/>
  <c r="BU482" i="14" s="1"/>
  <c r="BV480" i="14"/>
  <c r="BV481" i="14" s="1"/>
  <c r="BU490" i="14"/>
  <c r="BU491" i="14" s="1"/>
  <c r="BU492" i="14" s="1"/>
  <c r="BU493" i="14" s="1"/>
  <c r="BV490" i="14"/>
  <c r="BV491" i="14" s="1"/>
  <c r="BU495" i="14"/>
  <c r="BU496" i="14" s="1"/>
  <c r="BV495" i="14"/>
  <c r="BV496" i="14" s="1"/>
  <c r="BU499" i="14"/>
  <c r="BU500" i="14" s="1"/>
  <c r="BV499" i="14"/>
  <c r="BV500" i="14" s="1"/>
  <c r="BU504" i="14"/>
  <c r="BU505" i="14" s="1"/>
  <c r="BV504" i="14"/>
  <c r="BV505" i="14" s="1"/>
  <c r="BT504" i="14"/>
  <c r="BT505" i="14" s="1"/>
  <c r="BT499" i="14"/>
  <c r="BT500" i="14" s="1"/>
  <c r="BT495" i="14"/>
  <c r="BT496" i="14" s="1"/>
  <c r="BT490" i="14"/>
  <c r="BT491" i="14" s="1"/>
  <c r="BT480" i="14"/>
  <c r="BT481" i="14" s="1"/>
  <c r="BU452" i="14"/>
  <c r="BU453" i="14" s="1"/>
  <c r="BU454" i="14" s="1"/>
  <c r="BV452" i="14"/>
  <c r="BV453" i="14" s="1"/>
  <c r="BU465" i="14"/>
  <c r="BU466" i="14" s="1"/>
  <c r="BV465" i="14"/>
  <c r="BV466" i="14" s="1"/>
  <c r="BV467" i="14" s="1"/>
  <c r="BV468" i="14" s="1"/>
  <c r="BU469" i="14"/>
  <c r="BU470" i="14" s="1"/>
  <c r="BU471" i="14" s="1"/>
  <c r="BV469" i="14"/>
  <c r="BV470" i="14" s="1"/>
  <c r="BT469" i="14"/>
  <c r="BT470" i="14" s="1"/>
  <c r="BT465" i="14"/>
  <c r="BT466" i="14" s="1"/>
  <c r="BT467" i="14" s="1"/>
  <c r="BT468" i="14" s="1"/>
  <c r="BT452" i="14"/>
  <c r="BT453" i="14" s="1"/>
  <c r="BU425" i="14"/>
  <c r="BU426" i="14" s="1"/>
  <c r="BV425" i="14"/>
  <c r="BV426" i="14" s="1"/>
  <c r="BU436" i="14"/>
  <c r="BU437" i="14" s="1"/>
  <c r="BV436" i="14"/>
  <c r="BV437" i="14" s="1"/>
  <c r="BU448" i="14"/>
  <c r="BU449" i="14" s="1"/>
  <c r="BV448" i="14"/>
  <c r="BV449" i="14" s="1"/>
  <c r="BT448" i="14"/>
  <c r="BT449" i="14" s="1"/>
  <c r="BT436" i="14"/>
  <c r="BT437" i="14" s="1"/>
  <c r="BT425" i="14"/>
  <c r="BT426" i="14" s="1"/>
  <c r="BU422" i="14"/>
  <c r="BU423" i="14" s="1"/>
  <c r="BV422" i="14"/>
  <c r="BV423" i="14" s="1"/>
  <c r="BT422" i="14"/>
  <c r="BT423" i="14" s="1"/>
  <c r="BU388" i="14"/>
  <c r="BU389" i="14" s="1"/>
  <c r="BU390" i="14" s="1"/>
  <c r="BV388" i="14"/>
  <c r="BV389" i="14" s="1"/>
  <c r="BU392" i="14"/>
  <c r="BU393" i="14" s="1"/>
  <c r="BV392" i="14"/>
  <c r="BV393" i="14" s="1"/>
  <c r="BU394" i="14"/>
  <c r="BU395" i="14" s="1"/>
  <c r="BV394" i="14"/>
  <c r="BV395" i="14" s="1"/>
  <c r="BV396" i="14" s="1"/>
  <c r="BU399" i="14"/>
  <c r="BU400" i="14" s="1"/>
  <c r="BU401" i="14" s="1"/>
  <c r="BU402" i="14" s="1"/>
  <c r="BV399" i="14"/>
  <c r="BV400" i="14" s="1"/>
  <c r="BU403" i="14"/>
  <c r="BU404" i="14" s="1"/>
  <c r="BV403" i="14"/>
  <c r="BV404" i="14" s="1"/>
  <c r="BU410" i="14"/>
  <c r="BU411" i="14" s="1"/>
  <c r="BU412" i="14" s="1"/>
  <c r="BV410" i="14"/>
  <c r="BV411" i="14" s="1"/>
  <c r="BU413" i="14"/>
  <c r="BU414" i="14" s="1"/>
  <c r="BV413" i="14"/>
  <c r="BV414" i="14" s="1"/>
  <c r="BT413" i="14"/>
  <c r="BT414" i="14" s="1"/>
  <c r="BT410" i="14"/>
  <c r="BT411" i="14" s="1"/>
  <c r="BT403" i="14"/>
  <c r="BT404" i="14" s="1"/>
  <c r="BT399" i="14"/>
  <c r="BT400" i="14" s="1"/>
  <c r="BT394" i="14"/>
  <c r="BT395" i="14" s="1"/>
  <c r="BT396" i="14" s="1"/>
  <c r="BT392" i="14"/>
  <c r="BT393" i="14" s="1"/>
  <c r="BT388" i="14"/>
  <c r="BT389" i="14" s="1"/>
  <c r="BU368" i="14"/>
  <c r="BU369" i="14" s="1"/>
  <c r="BU370" i="14" s="1"/>
  <c r="BU371" i="14" s="1"/>
  <c r="BU372" i="14" s="1"/>
  <c r="BU373" i="14" s="1"/>
  <c r="BV368" i="14"/>
  <c r="BV369" i="14" s="1"/>
  <c r="BU378" i="14"/>
  <c r="BU379" i="14" s="1"/>
  <c r="BV378" i="14"/>
  <c r="BV379" i="14" s="1"/>
  <c r="BV380" i="14" s="1"/>
  <c r="BU382" i="14"/>
  <c r="BU383" i="14" s="1"/>
  <c r="BV382" i="14"/>
  <c r="BV383" i="14" s="1"/>
  <c r="BT382" i="14"/>
  <c r="BT383" i="14" s="1"/>
  <c r="BT378" i="14"/>
  <c r="BT379" i="14" s="1"/>
  <c r="BT380" i="14" s="1"/>
  <c r="BT368" i="14"/>
  <c r="BT369" i="14" s="1"/>
  <c r="BU343" i="14"/>
  <c r="BU344" i="14" s="1"/>
  <c r="BV343" i="14"/>
  <c r="BV344" i="14" s="1"/>
  <c r="BU347" i="14"/>
  <c r="BU348" i="14" s="1"/>
  <c r="BU349" i="14" s="1"/>
  <c r="BV347" i="14"/>
  <c r="BV348" i="14" s="1"/>
  <c r="BU358" i="14"/>
  <c r="BU359" i="14" s="1"/>
  <c r="BV358" i="14"/>
  <c r="BV359" i="14" s="1"/>
  <c r="BT358" i="14"/>
  <c r="BT359" i="14" s="1"/>
  <c r="BT347" i="14"/>
  <c r="BT348" i="14" s="1"/>
  <c r="BT349" i="14" s="1"/>
  <c r="BT350" i="14" s="1"/>
  <c r="BT343" i="14"/>
  <c r="BT344" i="14" s="1"/>
  <c r="BU310" i="14"/>
  <c r="BU311" i="14" s="1"/>
  <c r="BV310" i="14"/>
  <c r="BV311" i="14" s="1"/>
  <c r="BU313" i="14"/>
  <c r="BU314" i="14" s="1"/>
  <c r="BU315" i="14" s="1"/>
  <c r="BV313" i="14"/>
  <c r="BV314" i="14" s="1"/>
  <c r="BU316" i="14"/>
  <c r="BU317" i="14" s="1"/>
  <c r="BV316" i="14"/>
  <c r="BV317" i="14" s="1"/>
  <c r="BV318" i="14" s="1"/>
  <c r="BV319" i="14" s="1"/>
  <c r="BV320" i="14" s="1"/>
  <c r="BU322" i="14"/>
  <c r="BU323" i="14" s="1"/>
  <c r="BV322" i="14"/>
  <c r="BV323" i="14" s="1"/>
  <c r="BU325" i="14"/>
  <c r="BU326" i="14" s="1"/>
  <c r="BU327" i="14" s="1"/>
  <c r="BV325" i="14"/>
  <c r="BV326" i="14" s="1"/>
  <c r="BU330" i="14"/>
  <c r="BU331" i="14" s="1"/>
  <c r="BV330" i="14"/>
  <c r="BV331" i="14" s="1"/>
  <c r="BT330" i="14"/>
  <c r="BT331" i="14" s="1"/>
  <c r="BT325" i="14"/>
  <c r="BT326" i="14" s="1"/>
  <c r="BT322" i="14"/>
  <c r="BT323" i="14" s="1"/>
  <c r="BT316" i="14"/>
  <c r="BT317" i="14" s="1"/>
  <c r="BT318" i="14" s="1"/>
  <c r="BT319" i="14" s="1"/>
  <c r="BT320" i="14" s="1"/>
  <c r="BT313" i="14"/>
  <c r="BT314" i="14" s="1"/>
  <c r="BT310" i="14"/>
  <c r="BT311" i="14" s="1"/>
  <c r="BU285" i="14"/>
  <c r="BU286" i="14" s="1"/>
  <c r="BV285" i="14"/>
  <c r="BV286" i="14" s="1"/>
  <c r="BU291" i="14"/>
  <c r="BU292" i="14" s="1"/>
  <c r="BV291" i="14"/>
  <c r="BV292" i="14" s="1"/>
  <c r="BV293" i="14" s="1"/>
  <c r="BU299" i="14"/>
  <c r="BU300" i="14" s="1"/>
  <c r="BU301" i="14" s="1"/>
  <c r="BV299" i="14"/>
  <c r="BV300" i="14" s="1"/>
  <c r="BV301" i="14" s="1"/>
  <c r="BU302" i="14"/>
  <c r="BU303" i="14" s="1"/>
  <c r="BV302" i="14"/>
  <c r="BV303" i="14" s="1"/>
  <c r="BV304" i="14" s="1"/>
  <c r="BT302" i="14"/>
  <c r="BT303" i="14" s="1"/>
  <c r="BT304" i="14" s="1"/>
  <c r="BT299" i="14"/>
  <c r="BT300" i="14" s="1"/>
  <c r="BT301" i="14" s="1"/>
  <c r="BT291" i="14"/>
  <c r="BT292" i="14" s="1"/>
  <c r="BT293" i="14" s="1"/>
  <c r="BT285" i="14"/>
  <c r="BT286" i="14" s="1"/>
  <c r="BU258" i="14"/>
  <c r="BU259" i="14" s="1"/>
  <c r="BV258" i="14"/>
  <c r="BV259" i="14" s="1"/>
  <c r="BU263" i="14"/>
  <c r="BU264" i="14" s="1"/>
  <c r="BV263" i="14"/>
  <c r="BV264" i="14" s="1"/>
  <c r="BU269" i="14"/>
  <c r="BU270" i="14" s="1"/>
  <c r="BU271" i="14" s="1"/>
  <c r="BV269" i="14"/>
  <c r="BV270" i="14" s="1"/>
  <c r="BV271" i="14" s="1"/>
  <c r="BU274" i="14"/>
  <c r="BU275" i="14" s="1"/>
  <c r="BV274" i="14"/>
  <c r="BV275" i="14" s="1"/>
  <c r="BT274" i="14"/>
  <c r="BT275" i="14" s="1"/>
  <c r="BT269" i="14"/>
  <c r="BT270" i="14" s="1"/>
  <c r="BT271" i="14" s="1"/>
  <c r="BT263" i="14"/>
  <c r="BT264" i="14" s="1"/>
  <c r="BT258" i="14"/>
  <c r="BT259" i="14" s="1"/>
  <c r="BT260" i="14" s="1"/>
  <c r="BT261" i="14" s="1"/>
  <c r="BT262" i="14" s="1"/>
  <c r="BU239" i="14"/>
  <c r="BU240" i="14" s="1"/>
  <c r="BV239" i="14"/>
  <c r="BV240" i="14" s="1"/>
  <c r="BV241" i="14" s="1"/>
  <c r="BU245" i="14"/>
  <c r="BU246" i="14" s="1"/>
  <c r="BV245" i="14"/>
  <c r="BV246" i="14" s="1"/>
  <c r="BU253" i="14"/>
  <c r="BU254" i="14" s="1"/>
  <c r="BV253" i="14"/>
  <c r="BV254" i="14" s="1"/>
  <c r="BT253" i="14"/>
  <c r="BT254" i="14" s="1"/>
  <c r="BT245" i="14"/>
  <c r="BT246" i="14" s="1"/>
  <c r="BT239" i="14"/>
  <c r="BT240" i="14" s="1"/>
  <c r="BT241" i="14" s="1"/>
  <c r="BU223" i="14"/>
  <c r="BU224" i="14" s="1"/>
  <c r="BU225" i="14" s="1"/>
  <c r="BV223" i="14"/>
  <c r="BV224" i="14" s="1"/>
  <c r="BU227" i="14"/>
  <c r="BU228" i="14" s="1"/>
  <c r="BU229" i="14" s="1"/>
  <c r="BU230" i="14" s="1"/>
  <c r="BU231" i="14" s="1"/>
  <c r="BU232" i="14" s="1"/>
  <c r="BV227" i="14"/>
  <c r="BV228" i="14" s="1"/>
  <c r="BV229" i="14" s="1"/>
  <c r="BV230" i="14" s="1"/>
  <c r="BV231" i="14" s="1"/>
  <c r="BT227" i="14"/>
  <c r="BT228" i="14" s="1"/>
  <c r="BT229" i="14" s="1"/>
  <c r="BT230" i="14" s="1"/>
  <c r="BT231" i="14" s="1"/>
  <c r="BT223" i="14"/>
  <c r="BT224" i="14" s="1"/>
  <c r="BU193" i="14"/>
  <c r="BU194" i="14" s="1"/>
  <c r="BV193" i="14"/>
  <c r="BV194" i="14" s="1"/>
  <c r="BV195" i="14" s="1"/>
  <c r="BU196" i="14"/>
  <c r="BU197" i="14" s="1"/>
  <c r="BV196" i="14"/>
  <c r="BV197" i="14" s="1"/>
  <c r="BU205" i="14"/>
  <c r="BU206" i="14" s="1"/>
  <c r="BV205" i="14"/>
  <c r="BV206" i="14" s="1"/>
  <c r="BV207" i="14" s="1"/>
  <c r="BU210" i="14"/>
  <c r="BU211" i="14" s="1"/>
  <c r="BV210" i="14"/>
  <c r="BV211" i="14" s="1"/>
  <c r="BU217" i="14"/>
  <c r="BU218" i="14" s="1"/>
  <c r="BU219" i="14" s="1"/>
  <c r="BU220" i="14" s="1"/>
  <c r="BU221" i="14" s="1"/>
  <c r="BV217" i="14"/>
  <c r="BV218" i="14" s="1"/>
  <c r="BT217" i="14"/>
  <c r="BT218" i="14" s="1"/>
  <c r="BT210" i="14"/>
  <c r="BT211" i="14" s="1"/>
  <c r="BT205" i="14"/>
  <c r="BT206" i="14" s="1"/>
  <c r="BT207" i="14" s="1"/>
  <c r="BT196" i="14"/>
  <c r="BT197" i="14" s="1"/>
  <c r="BT193" i="14"/>
  <c r="BT194" i="14" s="1"/>
  <c r="BT195" i="14" s="1"/>
  <c r="BU168" i="14"/>
  <c r="BU169" i="14" s="1"/>
  <c r="BV168" i="14"/>
  <c r="BV169" i="14" s="1"/>
  <c r="BV170" i="14" s="1"/>
  <c r="BU172" i="14"/>
  <c r="BU173" i="14" s="1"/>
  <c r="BV172" i="14"/>
  <c r="BV173" i="14" s="1"/>
  <c r="BU176" i="14"/>
  <c r="BU177" i="14" s="1"/>
  <c r="BV176" i="14"/>
  <c r="BV177" i="14" s="1"/>
  <c r="BU180" i="14"/>
  <c r="BU181" i="14" s="1"/>
  <c r="BV180" i="14"/>
  <c r="BV181" i="14" s="1"/>
  <c r="BV182" i="14" s="1"/>
  <c r="BU189" i="14"/>
  <c r="BU190" i="14" s="1"/>
  <c r="BV189" i="14"/>
  <c r="BV190" i="14" s="1"/>
  <c r="BT189" i="14"/>
  <c r="BT190" i="14" s="1"/>
  <c r="BT180" i="14"/>
  <c r="BT181" i="14" s="1"/>
  <c r="BT182" i="14" s="1"/>
  <c r="BT176" i="14"/>
  <c r="BT177" i="14" s="1"/>
  <c r="BT172" i="14"/>
  <c r="BT173" i="14" s="1"/>
  <c r="BT168" i="14"/>
  <c r="BT169" i="14" s="1"/>
  <c r="BT170" i="14" s="1"/>
  <c r="BU134" i="14"/>
  <c r="BU135" i="14" s="1"/>
  <c r="BU136" i="14" s="1"/>
  <c r="BV134" i="14"/>
  <c r="BV135" i="14" s="1"/>
  <c r="BU153" i="14"/>
  <c r="BU154" i="14" s="1"/>
  <c r="BV153" i="14"/>
  <c r="BV154" i="14" s="1"/>
  <c r="BU156" i="14"/>
  <c r="BU157" i="14" s="1"/>
  <c r="BV156" i="14"/>
  <c r="BV157" i="14" s="1"/>
  <c r="BU160" i="14"/>
  <c r="BU161" i="14" s="1"/>
  <c r="BU162" i="14" s="1"/>
  <c r="BV160" i="14"/>
  <c r="BV161" i="14" s="1"/>
  <c r="BT160" i="14"/>
  <c r="BT161" i="14" s="1"/>
  <c r="BT156" i="14"/>
  <c r="BT157" i="14" s="1"/>
  <c r="BT153" i="14"/>
  <c r="BT154" i="14" s="1"/>
  <c r="BT134" i="14"/>
  <c r="BT135" i="14" s="1"/>
  <c r="BT136" i="14" s="1"/>
  <c r="BT137" i="14" s="1"/>
  <c r="BT138" i="14" s="1"/>
  <c r="BU114" i="14"/>
  <c r="BU115" i="14" s="1"/>
  <c r="BU116" i="14" s="1"/>
  <c r="BV114" i="14"/>
  <c r="BV115" i="14" s="1"/>
  <c r="BV116" i="14" s="1"/>
  <c r="BU125" i="14"/>
  <c r="BU126" i="14" s="1"/>
  <c r="BU127" i="14" s="1"/>
  <c r="BV125" i="14"/>
  <c r="BV126" i="14" s="1"/>
  <c r="BT125" i="14"/>
  <c r="BT126" i="14" s="1"/>
  <c r="BT127" i="14" s="1"/>
  <c r="BT114" i="14"/>
  <c r="BT115" i="14" s="1"/>
  <c r="BT116" i="14" s="1"/>
  <c r="BU84" i="14"/>
  <c r="BU85" i="14" s="1"/>
  <c r="BV84" i="14"/>
  <c r="BV85" i="14" s="1"/>
  <c r="BU96" i="14"/>
  <c r="BU97" i="14" s="1"/>
  <c r="BU98" i="14" s="1"/>
  <c r="BV96" i="14"/>
  <c r="BV97" i="14" s="1"/>
  <c r="BU103" i="14"/>
  <c r="BU104" i="14" s="1"/>
  <c r="BV103" i="14"/>
  <c r="BV104" i="14" s="1"/>
  <c r="BV105" i="14" s="1"/>
  <c r="BU107" i="14"/>
  <c r="BU108" i="14" s="1"/>
  <c r="BV107" i="14"/>
  <c r="BV108" i="14" s="1"/>
  <c r="BT107" i="14"/>
  <c r="BT108" i="14" s="1"/>
  <c r="BT103" i="14"/>
  <c r="BT104" i="14" s="1"/>
  <c r="BT105" i="14" s="1"/>
  <c r="BT96" i="14"/>
  <c r="BT97" i="14" s="1"/>
  <c r="BT84" i="14"/>
  <c r="BT85" i="14" s="1"/>
  <c r="BU57" i="14"/>
  <c r="BU58" i="14" s="1"/>
  <c r="BU59" i="14" s="1"/>
  <c r="BU60" i="14" s="1"/>
  <c r="BU61" i="14" s="1"/>
  <c r="BV57" i="14"/>
  <c r="BV58" i="14" s="1"/>
  <c r="BV59" i="14" s="1"/>
  <c r="BV60" i="14" s="1"/>
  <c r="BV61" i="14" s="1"/>
  <c r="BU67" i="14"/>
  <c r="BU68" i="14" s="1"/>
  <c r="BV67" i="14"/>
  <c r="BV68" i="14" s="1"/>
  <c r="BV69" i="14" s="1"/>
  <c r="BU70" i="14"/>
  <c r="BU71" i="14" s="1"/>
  <c r="BV70" i="14"/>
  <c r="BV71" i="14" s="1"/>
  <c r="BU73" i="14"/>
  <c r="BU74" i="14" s="1"/>
  <c r="BV73" i="14"/>
  <c r="BV74" i="14" s="1"/>
  <c r="BU81" i="14"/>
  <c r="BU82" i="14" s="1"/>
  <c r="BU83" i="14" s="1"/>
  <c r="BV81" i="14"/>
  <c r="BV82" i="14" s="1"/>
  <c r="BT81" i="14"/>
  <c r="BT82" i="14" s="1"/>
  <c r="BT73" i="14"/>
  <c r="BT74" i="14" s="1"/>
  <c r="BT70" i="14"/>
  <c r="BT71" i="14" s="1"/>
  <c r="BT67" i="14"/>
  <c r="BT68" i="14" s="1"/>
  <c r="BT69" i="14" s="1"/>
  <c r="BT57" i="14"/>
  <c r="BT58" i="14" s="1"/>
  <c r="BT59" i="14" s="1"/>
  <c r="BT60" i="14" s="1"/>
  <c r="BT61" i="14" s="1"/>
  <c r="BU34" i="14"/>
  <c r="BU35" i="14" s="1"/>
  <c r="BU36" i="14" s="1"/>
  <c r="BU37" i="14" s="1"/>
  <c r="BU38" i="14" s="1"/>
  <c r="BV34" i="14"/>
  <c r="BV35" i="14" s="1"/>
  <c r="BV36" i="14" s="1"/>
  <c r="BV37" i="14" s="1"/>
  <c r="BV38" i="14" s="1"/>
  <c r="BU39" i="14"/>
  <c r="BU40" i="14" s="1"/>
  <c r="BU41" i="14" s="1"/>
  <c r="BU42" i="14" s="1"/>
  <c r="BV39" i="14"/>
  <c r="BV40" i="14" s="1"/>
  <c r="BU43" i="14"/>
  <c r="BU44" i="14" s="1"/>
  <c r="BV43" i="14"/>
  <c r="BV44" i="14" s="1"/>
  <c r="BU48" i="14"/>
  <c r="BU49" i="14" s="1"/>
  <c r="BU50" i="14" s="1"/>
  <c r="BV48" i="14"/>
  <c r="BV49" i="14" s="1"/>
  <c r="BV50" i="14" s="1"/>
  <c r="BU51" i="14"/>
  <c r="BU52" i="14" s="1"/>
  <c r="BV51" i="14"/>
  <c r="BV52" i="14" s="1"/>
  <c r="BT51" i="14"/>
  <c r="BT52" i="14" s="1"/>
  <c r="BT48" i="14"/>
  <c r="BT49" i="14" s="1"/>
  <c r="BT50" i="14" s="1"/>
  <c r="BT43" i="14"/>
  <c r="BT44" i="14" s="1"/>
  <c r="BT39" i="14"/>
  <c r="BT40" i="14" s="1"/>
  <c r="BT34" i="14"/>
  <c r="BT35" i="14" s="1"/>
  <c r="BT36" i="14" s="1"/>
  <c r="BT37" i="14" s="1"/>
  <c r="BT38" i="14" s="1"/>
  <c r="BU6" i="14"/>
  <c r="BU7" i="14" s="1"/>
  <c r="BV6" i="14"/>
  <c r="BV7" i="14" s="1"/>
  <c r="BU10" i="14"/>
  <c r="BU11" i="14" s="1"/>
  <c r="BU12" i="14" s="1"/>
  <c r="BV10" i="14"/>
  <c r="BV11" i="14" s="1"/>
  <c r="BU14" i="14"/>
  <c r="BU15" i="14" s="1"/>
  <c r="BU16" i="14" s="1"/>
  <c r="BV14" i="14"/>
  <c r="BV15" i="14" s="1"/>
  <c r="BV16" i="14" s="1"/>
  <c r="BU17" i="14"/>
  <c r="BU18" i="14" s="1"/>
  <c r="BV17" i="14"/>
  <c r="BV18" i="14" s="1"/>
  <c r="BU22" i="14"/>
  <c r="BU23" i="14" s="1"/>
  <c r="BV22" i="14"/>
  <c r="BV23" i="14" s="1"/>
  <c r="BV24" i="14" s="1"/>
  <c r="BU25" i="14"/>
  <c r="BU26" i="14" s="1"/>
  <c r="BU27" i="14" s="1"/>
  <c r="BU28" i="14" s="1"/>
  <c r="BV25" i="14"/>
  <c r="BV26" i="14" s="1"/>
  <c r="BV27" i="14" s="1"/>
  <c r="BV28" i="14" s="1"/>
  <c r="BU29" i="14"/>
  <c r="BU30" i="14" s="1"/>
  <c r="BU31" i="14" s="1"/>
  <c r="BV29" i="14"/>
  <c r="BV30" i="14" s="1"/>
  <c r="BV31" i="14" s="1"/>
  <c r="BT29" i="14"/>
  <c r="BT30" i="14" s="1"/>
  <c r="BT31" i="14" s="1"/>
  <c r="BT25" i="14"/>
  <c r="BT26" i="14" s="1"/>
  <c r="BT27" i="14" s="1"/>
  <c r="BT28" i="14" s="1"/>
  <c r="BT22" i="14"/>
  <c r="BT23" i="14" s="1"/>
  <c r="BT24" i="14" s="1"/>
  <c r="BT17" i="14"/>
  <c r="BT18" i="14" s="1"/>
  <c r="BT14" i="14"/>
  <c r="BT15" i="14" s="1"/>
  <c r="BT16" i="14" s="1"/>
  <c r="BT10" i="14"/>
  <c r="BT11" i="14" s="1"/>
  <c r="BT6" i="14"/>
  <c r="BT7" i="14" s="1"/>
  <c r="BS4" i="14"/>
  <c r="BS5" i="14"/>
  <c r="BS6" i="14"/>
  <c r="BS7" i="14"/>
  <c r="BS8" i="14"/>
  <c r="BS9" i="14"/>
  <c r="BS10" i="14"/>
  <c r="BS11" i="14"/>
  <c r="BS12" i="14"/>
  <c r="BS13" i="14"/>
  <c r="BS14" i="14"/>
  <c r="BS15" i="14"/>
  <c r="BS16" i="14"/>
  <c r="BS17" i="14"/>
  <c r="BS18" i="14"/>
  <c r="BS19" i="14"/>
  <c r="BS20" i="14"/>
  <c r="BS21" i="14"/>
  <c r="BS22" i="14"/>
  <c r="BS23" i="14"/>
  <c r="BS24" i="14"/>
  <c r="BS25" i="14"/>
  <c r="BX25" i="14" s="1"/>
  <c r="BS26" i="14"/>
  <c r="BS27" i="14"/>
  <c r="BS28" i="14"/>
  <c r="BS29" i="14"/>
  <c r="BW29" i="14" s="1"/>
  <c r="BS30" i="14"/>
  <c r="BS31" i="14"/>
  <c r="BS32" i="14"/>
  <c r="BW32" i="14" s="1"/>
  <c r="BS33" i="14"/>
  <c r="BS34" i="14"/>
  <c r="BW34" i="14" s="1"/>
  <c r="BS35" i="14"/>
  <c r="BS36" i="14"/>
  <c r="BS37" i="14"/>
  <c r="BS38" i="14"/>
  <c r="BS39" i="14"/>
  <c r="BS40" i="14"/>
  <c r="BS41" i="14"/>
  <c r="BS42" i="14"/>
  <c r="BS43" i="14"/>
  <c r="BS44" i="14"/>
  <c r="BS45" i="14"/>
  <c r="BS46" i="14"/>
  <c r="BS47" i="14"/>
  <c r="BS48" i="14"/>
  <c r="BS49" i="14"/>
  <c r="BS50" i="14"/>
  <c r="BS51" i="14"/>
  <c r="BS52" i="14"/>
  <c r="BS53" i="14"/>
  <c r="BS54" i="14"/>
  <c r="BS55" i="14"/>
  <c r="BS56" i="14"/>
  <c r="BS57" i="14"/>
  <c r="BX57" i="14" s="1"/>
  <c r="BS58" i="14"/>
  <c r="BS59" i="14"/>
  <c r="BS60" i="14"/>
  <c r="BS61" i="14"/>
  <c r="BS62" i="14"/>
  <c r="BW62" i="14" s="1"/>
  <c r="BS63" i="14"/>
  <c r="BX63" i="14" s="1"/>
  <c r="BS64" i="14"/>
  <c r="BS65" i="14"/>
  <c r="BS66" i="14"/>
  <c r="BS67" i="14"/>
  <c r="BS68" i="14"/>
  <c r="BS69" i="14"/>
  <c r="BS70" i="14"/>
  <c r="BS71" i="14"/>
  <c r="BS72" i="14"/>
  <c r="BS73" i="14"/>
  <c r="BS74" i="14"/>
  <c r="BS75" i="14"/>
  <c r="BS76" i="14"/>
  <c r="BW76" i="14" s="1"/>
  <c r="BS77" i="14"/>
  <c r="BS78" i="14"/>
  <c r="BS79" i="14"/>
  <c r="BS80" i="14"/>
  <c r="BS81" i="14"/>
  <c r="BX81" i="14" s="1"/>
  <c r="BS82" i="14"/>
  <c r="BS83" i="14"/>
  <c r="BS84" i="14"/>
  <c r="BW84" i="14" s="1"/>
  <c r="BS85" i="14"/>
  <c r="BS86" i="14"/>
  <c r="BS87" i="14"/>
  <c r="BS88" i="14"/>
  <c r="BS89" i="14"/>
  <c r="BS90" i="14"/>
  <c r="BS91" i="14"/>
  <c r="BS92" i="14"/>
  <c r="BS93" i="14"/>
  <c r="BS94" i="14"/>
  <c r="BS95" i="14"/>
  <c r="BS96" i="14"/>
  <c r="BS97" i="14"/>
  <c r="BS98" i="14"/>
  <c r="BS99" i="14"/>
  <c r="BS100" i="14"/>
  <c r="BX100" i="14" s="1"/>
  <c r="BS101" i="14"/>
  <c r="BS102" i="14"/>
  <c r="BS103" i="14"/>
  <c r="BS104" i="14"/>
  <c r="BS105" i="14"/>
  <c r="BS106" i="14"/>
  <c r="BS107" i="14"/>
  <c r="BS108" i="14"/>
  <c r="BS109" i="14"/>
  <c r="BW109" i="14" s="1"/>
  <c r="BS110" i="14"/>
  <c r="BS111" i="14"/>
  <c r="BS112" i="14"/>
  <c r="BS113" i="14"/>
  <c r="BS114" i="14"/>
  <c r="BS115" i="14"/>
  <c r="BS116" i="14"/>
  <c r="BS117" i="14"/>
  <c r="BX117" i="14" s="1"/>
  <c r="BS118" i="14"/>
  <c r="BS119" i="14"/>
  <c r="BS120" i="14"/>
  <c r="BS121" i="14"/>
  <c r="BS122" i="14"/>
  <c r="BS123" i="14"/>
  <c r="BS124" i="14"/>
  <c r="BS125" i="14"/>
  <c r="BS126" i="14"/>
  <c r="BS127" i="14"/>
  <c r="BS128" i="14"/>
  <c r="BS129" i="14"/>
  <c r="BS130" i="14"/>
  <c r="BW130" i="14" s="1"/>
  <c r="BS131" i="14"/>
  <c r="BW131" i="14" s="1"/>
  <c r="BS132" i="14"/>
  <c r="BX132" i="14" s="1"/>
  <c r="BS133" i="14"/>
  <c r="BX133" i="14" s="1"/>
  <c r="BS134" i="14"/>
  <c r="BW134" i="14" s="1"/>
  <c r="BS135" i="14"/>
  <c r="BS136" i="14"/>
  <c r="BS137" i="14"/>
  <c r="BS138" i="14"/>
  <c r="BS139" i="14"/>
  <c r="BW139" i="14" s="1"/>
  <c r="BS140" i="14"/>
  <c r="BS141" i="14"/>
  <c r="BS142" i="14"/>
  <c r="BS143" i="14"/>
  <c r="BS144" i="14"/>
  <c r="BX144" i="14" s="1"/>
  <c r="BS145" i="14"/>
  <c r="BS146" i="14"/>
  <c r="BS147" i="14"/>
  <c r="BS148" i="14"/>
  <c r="BS149" i="14"/>
  <c r="BW149" i="14" s="1"/>
  <c r="BS150" i="14"/>
  <c r="BS151" i="14"/>
  <c r="BS152" i="14"/>
  <c r="BS153" i="14"/>
  <c r="BW153" i="14" s="1"/>
  <c r="BS154" i="14"/>
  <c r="BS155" i="14"/>
  <c r="BS156" i="14"/>
  <c r="BS157" i="14"/>
  <c r="BS158" i="14"/>
  <c r="BS159" i="14"/>
  <c r="BS160" i="14"/>
  <c r="BS161" i="14"/>
  <c r="BS162" i="14"/>
  <c r="BS163" i="14"/>
  <c r="BS164" i="14"/>
  <c r="BS165" i="14"/>
  <c r="BX165" i="14" s="1"/>
  <c r="BS166" i="14"/>
  <c r="BS167" i="14"/>
  <c r="BS168" i="14"/>
  <c r="BS169" i="14"/>
  <c r="BS170" i="14"/>
  <c r="BS171" i="14"/>
  <c r="BS172" i="14"/>
  <c r="BS173" i="14"/>
  <c r="BS174" i="14"/>
  <c r="BS175" i="14"/>
  <c r="BS176" i="14"/>
  <c r="BW176" i="14" s="1"/>
  <c r="BS177" i="14"/>
  <c r="BS178" i="14"/>
  <c r="BS179" i="14"/>
  <c r="BS180" i="14"/>
  <c r="BS181" i="14"/>
  <c r="BS182" i="14"/>
  <c r="BS183" i="14"/>
  <c r="BS184" i="14"/>
  <c r="BW184" i="14" s="1"/>
  <c r="BS185" i="14"/>
  <c r="BW185" i="14" s="1"/>
  <c r="BS186" i="14"/>
  <c r="BS187" i="14"/>
  <c r="BS188" i="14"/>
  <c r="BS189" i="14"/>
  <c r="BW189" i="14" s="1"/>
  <c r="BS190" i="14"/>
  <c r="BS191" i="14"/>
  <c r="BS192" i="14"/>
  <c r="BS193" i="14"/>
  <c r="BW193" i="14" s="1"/>
  <c r="BS194" i="14"/>
  <c r="BS195" i="14"/>
  <c r="BS196" i="14"/>
  <c r="BS197" i="14"/>
  <c r="BS198" i="14"/>
  <c r="BS199" i="14"/>
  <c r="BS200" i="14"/>
  <c r="BS201" i="14"/>
  <c r="BW201" i="14" s="1"/>
  <c r="BS202" i="14"/>
  <c r="BS203" i="14"/>
  <c r="BS204" i="14"/>
  <c r="BS205" i="14"/>
  <c r="BW205" i="14" s="1"/>
  <c r="BS206" i="14"/>
  <c r="BS207" i="14"/>
  <c r="BS208" i="14"/>
  <c r="BS209" i="14"/>
  <c r="BS210" i="14"/>
  <c r="BS211" i="14"/>
  <c r="BS212" i="14"/>
  <c r="BS213" i="14"/>
  <c r="BS214" i="14"/>
  <c r="BS215" i="14"/>
  <c r="BX215" i="14" s="1"/>
  <c r="BS216" i="14"/>
  <c r="BS217" i="14"/>
  <c r="BX217" i="14" s="1"/>
  <c r="BS218" i="14"/>
  <c r="BS219" i="14"/>
  <c r="BS220" i="14"/>
  <c r="BS221" i="14"/>
  <c r="BS222" i="14"/>
  <c r="BS223" i="14"/>
  <c r="BX223" i="14" s="1"/>
  <c r="BS224" i="14"/>
  <c r="BS225" i="14"/>
  <c r="BS226" i="14"/>
  <c r="BS227" i="14"/>
  <c r="BW227" i="14" s="1"/>
  <c r="BS228" i="14"/>
  <c r="BS229" i="14"/>
  <c r="BS230" i="14"/>
  <c r="BS231" i="14"/>
  <c r="BS232" i="14"/>
  <c r="BS233" i="14"/>
  <c r="BX233" i="14" s="1"/>
  <c r="BS234" i="14"/>
  <c r="BS235" i="14"/>
  <c r="BS236" i="14"/>
  <c r="BS237" i="14"/>
  <c r="BS238" i="14"/>
  <c r="BS239" i="14"/>
  <c r="BW239" i="14" s="1"/>
  <c r="BS240" i="14"/>
  <c r="BS241" i="14"/>
  <c r="BS242" i="14"/>
  <c r="BS243" i="14"/>
  <c r="BS244" i="14"/>
  <c r="BS245" i="14"/>
  <c r="BW245" i="14" s="1"/>
  <c r="BS246" i="14"/>
  <c r="BS247" i="14"/>
  <c r="BS248" i="14"/>
  <c r="BS249" i="14"/>
  <c r="BX249" i="14" s="1"/>
  <c r="BS250" i="14"/>
  <c r="BS251" i="14"/>
  <c r="BS252" i="14"/>
  <c r="BS253" i="14"/>
  <c r="BX253" i="14" s="1"/>
  <c r="BS254" i="14"/>
  <c r="BS255" i="14"/>
  <c r="BW255" i="14" s="1"/>
  <c r="BS256" i="14"/>
  <c r="BS257" i="14"/>
  <c r="BS258" i="14"/>
  <c r="BS259" i="14"/>
  <c r="BS260" i="14"/>
  <c r="BS261" i="14"/>
  <c r="BS262" i="14"/>
  <c r="BS263" i="14"/>
  <c r="BS264" i="14"/>
  <c r="BS265" i="14"/>
  <c r="BS266" i="14"/>
  <c r="BS267" i="14"/>
  <c r="BS268" i="14"/>
  <c r="BS269" i="14"/>
  <c r="BW269" i="14" s="1"/>
  <c r="BS270" i="14"/>
  <c r="BS271" i="14"/>
  <c r="BS272" i="14"/>
  <c r="BS273" i="14"/>
  <c r="BS274" i="14"/>
  <c r="BS275" i="14"/>
  <c r="BS276" i="14"/>
  <c r="BS277" i="14"/>
  <c r="BS278" i="14"/>
  <c r="BS279" i="14"/>
  <c r="BS280" i="14"/>
  <c r="BX280" i="14" s="1"/>
  <c r="BS281" i="14"/>
  <c r="BX281" i="14" s="1"/>
  <c r="BS282" i="14"/>
  <c r="BS283" i="14"/>
  <c r="BS284" i="14"/>
  <c r="BS285" i="14"/>
  <c r="BX285" i="14" s="1"/>
  <c r="BS286" i="14"/>
  <c r="BS287" i="14"/>
  <c r="BS288" i="14"/>
  <c r="BS289" i="14"/>
  <c r="BW289" i="14" s="1"/>
  <c r="BS290" i="14"/>
  <c r="BX290" i="14" s="1"/>
  <c r="BS291" i="14"/>
  <c r="BS292" i="14"/>
  <c r="BS293" i="14"/>
  <c r="BS294" i="14"/>
  <c r="BS295" i="14"/>
  <c r="BS296" i="14"/>
  <c r="BS297" i="14"/>
  <c r="BS298" i="14"/>
  <c r="BS299" i="14"/>
  <c r="BX299" i="14" s="1"/>
  <c r="CC171" i="14" s="1"/>
  <c r="BS300" i="14"/>
  <c r="BS301" i="14"/>
  <c r="BS302" i="14"/>
  <c r="BW302" i="14" s="1"/>
  <c r="BS303" i="14"/>
  <c r="BS304" i="14"/>
  <c r="BS305" i="14"/>
  <c r="BS306" i="14"/>
  <c r="BX306" i="14" s="1"/>
  <c r="BS307" i="14"/>
  <c r="BS308" i="14"/>
  <c r="BS309" i="14"/>
  <c r="BS310" i="14"/>
  <c r="BS311" i="14"/>
  <c r="BS312" i="14"/>
  <c r="BS313" i="14"/>
  <c r="BX313" i="14" s="1"/>
  <c r="BS314" i="14"/>
  <c r="BS315" i="14"/>
  <c r="BS316" i="14"/>
  <c r="BS317" i="14"/>
  <c r="BS318" i="14"/>
  <c r="BS319" i="14"/>
  <c r="BS320" i="14"/>
  <c r="BS321" i="14"/>
  <c r="BS322" i="14"/>
  <c r="BX322" i="14" s="1"/>
  <c r="BS323" i="14"/>
  <c r="BS324" i="14"/>
  <c r="BS325" i="14"/>
  <c r="BS326" i="14"/>
  <c r="BS327" i="14"/>
  <c r="BS328" i="14"/>
  <c r="BS329" i="14"/>
  <c r="BS330" i="14"/>
  <c r="BX330" i="14" s="1"/>
  <c r="BS331" i="14"/>
  <c r="BS332" i="14"/>
  <c r="BS333" i="14"/>
  <c r="BW333" i="14" s="1"/>
  <c r="BS334" i="14"/>
  <c r="BS335" i="14"/>
  <c r="BS336" i="14"/>
  <c r="BS337" i="14"/>
  <c r="BS338" i="14"/>
  <c r="BW338" i="14" s="1"/>
  <c r="BS339" i="14"/>
  <c r="BS340" i="14"/>
  <c r="BS341" i="14"/>
  <c r="BS342" i="14"/>
  <c r="BS343" i="14"/>
  <c r="BX343" i="14" s="1"/>
  <c r="BS344" i="14"/>
  <c r="BS345" i="14"/>
  <c r="BS346" i="14"/>
  <c r="BS347" i="14"/>
  <c r="BS348" i="14"/>
  <c r="BS349" i="14"/>
  <c r="BS350" i="14"/>
  <c r="BS351" i="14"/>
  <c r="BS352" i="14"/>
  <c r="BW352" i="14" s="1"/>
  <c r="BS353" i="14"/>
  <c r="BS354" i="14"/>
  <c r="BS355" i="14"/>
  <c r="BS356" i="14"/>
  <c r="BW356" i="14" s="1"/>
  <c r="BS357" i="14"/>
  <c r="BS358" i="14"/>
  <c r="BS359" i="14"/>
  <c r="BS360" i="14"/>
  <c r="BS361" i="14"/>
  <c r="BS362" i="14"/>
  <c r="BS363" i="14"/>
  <c r="BX363" i="14" s="1"/>
  <c r="BS364" i="14"/>
  <c r="BS365" i="14"/>
  <c r="BS366" i="14"/>
  <c r="BS367" i="14"/>
  <c r="BS368" i="14"/>
  <c r="BX368" i="14" s="1"/>
  <c r="BS369" i="14"/>
  <c r="BX369" i="14" s="1"/>
  <c r="BS370" i="14"/>
  <c r="BS371" i="14"/>
  <c r="BS372" i="14"/>
  <c r="BS373" i="14"/>
  <c r="BS374" i="14"/>
  <c r="BW374" i="14" s="1"/>
  <c r="BS375" i="14"/>
  <c r="BX375" i="14" s="1"/>
  <c r="BS376" i="14"/>
  <c r="BS377" i="14"/>
  <c r="BS378" i="14"/>
  <c r="BS379" i="14"/>
  <c r="BS380" i="14"/>
  <c r="BS381" i="14"/>
  <c r="BS382" i="14"/>
  <c r="BS383" i="14"/>
  <c r="BS384" i="14"/>
  <c r="BS385" i="14"/>
  <c r="BS386" i="14"/>
  <c r="BS387" i="14"/>
  <c r="BS388" i="14"/>
  <c r="BS389" i="14"/>
  <c r="BS390" i="14"/>
  <c r="BS391" i="14"/>
  <c r="BS392" i="14"/>
  <c r="BS393" i="14"/>
  <c r="BS394" i="14"/>
  <c r="BS395" i="14"/>
  <c r="BS396" i="14"/>
  <c r="BS397" i="14"/>
  <c r="BS398" i="14"/>
  <c r="BS399" i="14"/>
  <c r="BX399" i="14" s="1"/>
  <c r="BS400" i="14"/>
  <c r="BS401" i="14"/>
  <c r="BS402" i="14"/>
  <c r="BS403" i="14"/>
  <c r="BS404" i="14"/>
  <c r="BS405" i="14"/>
  <c r="BS406" i="14"/>
  <c r="BS407" i="14"/>
  <c r="BS408" i="14"/>
  <c r="BS409" i="14"/>
  <c r="BS410" i="14"/>
  <c r="BS411" i="14"/>
  <c r="BS412" i="14"/>
  <c r="BS413" i="14"/>
  <c r="BX413" i="14" s="1"/>
  <c r="BS414" i="14"/>
  <c r="BS415" i="14"/>
  <c r="BS416" i="14"/>
  <c r="BS417" i="14"/>
  <c r="BS418" i="14"/>
  <c r="BW418" i="14" s="1"/>
  <c r="BS419" i="14"/>
  <c r="BS420" i="14"/>
  <c r="BS421" i="14"/>
  <c r="BS422" i="14"/>
  <c r="BS423" i="14"/>
  <c r="BS424" i="14"/>
  <c r="BS425" i="14"/>
  <c r="BW425" i="14" s="1"/>
  <c r="BS426" i="14"/>
  <c r="BS427" i="14"/>
  <c r="BS428" i="14"/>
  <c r="BS429" i="14"/>
  <c r="BX429" i="14" s="1"/>
  <c r="BS430" i="14"/>
  <c r="BS431" i="14"/>
  <c r="BS432" i="14"/>
  <c r="BS433" i="14"/>
  <c r="BS434" i="14"/>
  <c r="BS435" i="14"/>
  <c r="BS436" i="14"/>
  <c r="BW436" i="14" s="1"/>
  <c r="BS437" i="14"/>
  <c r="BS438" i="14"/>
  <c r="BS439" i="14"/>
  <c r="BS440" i="14"/>
  <c r="BS441" i="14"/>
  <c r="BX441" i="14" s="1"/>
  <c r="BS442" i="14"/>
  <c r="BS443" i="14"/>
  <c r="BS444" i="14"/>
  <c r="BS445" i="14"/>
  <c r="BS446" i="14"/>
  <c r="BS447" i="14"/>
  <c r="BS448" i="14"/>
  <c r="BS449" i="14"/>
  <c r="BS450" i="14"/>
  <c r="BS451" i="14"/>
  <c r="BS452" i="14"/>
  <c r="BX452" i="14" s="1"/>
  <c r="BS453" i="14"/>
  <c r="BS454" i="14"/>
  <c r="BS455" i="14"/>
  <c r="BS456" i="14"/>
  <c r="BS457" i="14"/>
  <c r="BX457" i="14" s="1"/>
  <c r="BS458" i="14"/>
  <c r="BS459" i="14"/>
  <c r="BS460" i="14"/>
  <c r="BS461" i="14"/>
  <c r="BW461" i="14" s="1"/>
  <c r="BS462" i="14"/>
  <c r="BS463" i="14"/>
  <c r="BS464" i="14"/>
  <c r="BS465" i="14"/>
  <c r="BW465" i="14" s="1"/>
  <c r="BS466" i="14"/>
  <c r="BS467" i="14"/>
  <c r="BS468" i="14"/>
  <c r="BS469" i="14"/>
  <c r="BS470" i="14"/>
  <c r="BS471" i="14"/>
  <c r="BS472" i="14"/>
  <c r="BS473" i="14"/>
  <c r="BW473" i="14" s="1"/>
  <c r="BS474" i="14"/>
  <c r="BS475" i="14"/>
  <c r="BS476" i="14"/>
  <c r="BS477" i="14"/>
  <c r="BX477" i="14" s="1"/>
  <c r="BS478" i="14"/>
  <c r="BS479" i="14"/>
  <c r="BS480" i="14"/>
  <c r="BS481" i="14"/>
  <c r="BS482" i="14"/>
  <c r="BS483" i="14"/>
  <c r="BS484" i="14"/>
  <c r="BS485" i="14"/>
  <c r="BS486" i="14"/>
  <c r="BW486" i="14" s="1"/>
  <c r="BS487" i="14"/>
  <c r="BS488" i="14"/>
  <c r="BS489" i="14"/>
  <c r="BS490" i="14"/>
  <c r="BS491" i="14"/>
  <c r="BS492" i="14"/>
  <c r="BS493" i="14"/>
  <c r="BS494" i="14"/>
  <c r="BS495" i="14"/>
  <c r="BS496" i="14"/>
  <c r="BS497" i="14"/>
  <c r="BS498" i="14"/>
  <c r="BS499" i="14"/>
  <c r="BS500" i="14"/>
  <c r="BS501" i="14"/>
  <c r="BS502" i="14"/>
  <c r="BS503" i="14"/>
  <c r="BS504" i="14"/>
  <c r="BS505" i="14"/>
  <c r="BS506" i="14"/>
  <c r="BS507" i="14"/>
  <c r="BS508" i="14"/>
  <c r="BX508" i="14" s="1"/>
  <c r="BS509" i="14"/>
  <c r="BS510" i="14"/>
  <c r="BS511" i="14"/>
  <c r="BS512" i="14"/>
  <c r="BX512" i="14" s="1"/>
  <c r="BS513" i="14"/>
  <c r="BS514" i="14"/>
  <c r="BS515" i="14"/>
  <c r="BS516" i="14"/>
  <c r="BW516" i="14" s="1"/>
  <c r="BS517" i="14"/>
  <c r="BS518" i="14"/>
  <c r="BS519" i="14"/>
  <c r="BS520" i="14"/>
  <c r="BX520" i="14" s="1"/>
  <c r="BS521" i="14"/>
  <c r="BS522" i="14"/>
  <c r="BS523" i="14"/>
  <c r="BS524" i="14"/>
  <c r="BS525" i="14"/>
  <c r="BS526" i="14"/>
  <c r="BS527" i="14"/>
  <c r="BX527" i="14" s="1"/>
  <c r="BS528" i="14"/>
  <c r="BS529" i="14"/>
  <c r="BS530" i="14"/>
  <c r="BS531" i="14"/>
  <c r="BX531" i="14" s="1"/>
  <c r="BS532" i="14"/>
  <c r="BS533" i="14"/>
  <c r="BS534" i="14"/>
  <c r="BS535" i="14"/>
  <c r="BS536" i="14"/>
  <c r="BS537" i="14"/>
  <c r="BS538" i="14"/>
  <c r="BS539" i="14"/>
  <c r="BW539" i="14" s="1"/>
  <c r="BS540" i="14"/>
  <c r="BS541" i="14"/>
  <c r="BS542" i="14"/>
  <c r="BS543" i="14"/>
  <c r="BS544" i="14"/>
  <c r="BS545" i="14"/>
  <c r="BS546" i="14"/>
  <c r="BX546" i="14" s="1"/>
  <c r="BS547" i="14"/>
  <c r="BS548" i="14"/>
  <c r="BS549" i="14"/>
  <c r="BS550" i="14"/>
  <c r="BS551" i="14"/>
  <c r="BS552" i="14"/>
  <c r="BS553" i="14"/>
  <c r="BS554" i="14"/>
  <c r="BS555" i="14"/>
  <c r="BS556" i="14"/>
  <c r="BS557" i="14"/>
  <c r="BX557" i="14" s="1"/>
  <c r="BS558" i="14"/>
  <c r="BW558" i="14" s="1"/>
  <c r="BS559" i="14"/>
  <c r="BS560" i="14"/>
  <c r="BS561" i="14"/>
  <c r="BS562" i="14"/>
  <c r="BX562" i="14" s="1"/>
  <c r="BS563" i="14"/>
  <c r="BS564" i="14"/>
  <c r="BS565" i="14"/>
  <c r="BS566" i="14"/>
  <c r="BS567" i="14"/>
  <c r="BW567" i="14" s="1"/>
  <c r="BS568" i="14"/>
  <c r="BS569" i="14"/>
  <c r="BS570" i="14"/>
  <c r="BS571" i="14"/>
  <c r="BS572" i="14"/>
  <c r="BS573" i="14"/>
  <c r="BS574" i="14"/>
  <c r="BS575" i="14"/>
  <c r="BS576" i="14"/>
  <c r="BS577" i="14"/>
  <c r="BS578" i="14"/>
  <c r="BS579" i="14"/>
  <c r="BS580" i="14"/>
  <c r="BS581" i="14"/>
  <c r="BS582" i="14"/>
  <c r="BS583" i="14"/>
  <c r="BS584" i="14"/>
  <c r="BS585" i="14"/>
  <c r="BS586" i="14"/>
  <c r="BS587" i="14"/>
  <c r="BS588" i="14"/>
  <c r="BS589" i="14"/>
  <c r="BS590" i="14"/>
  <c r="BX590" i="14" s="1"/>
  <c r="BS591" i="14"/>
  <c r="BS592" i="14"/>
  <c r="BS593" i="14"/>
  <c r="BS594" i="14"/>
  <c r="BS595" i="14"/>
  <c r="BS596" i="14"/>
  <c r="BS597" i="14"/>
  <c r="BX597" i="14" s="1"/>
  <c r="BS598" i="14"/>
  <c r="BS599" i="14"/>
  <c r="BS600" i="14"/>
  <c r="BW600" i="14" s="1"/>
  <c r="BS601" i="14"/>
  <c r="BS602" i="14"/>
  <c r="BS603" i="14"/>
  <c r="BS604" i="14"/>
  <c r="BX604" i="14" s="1"/>
  <c r="BS605" i="14"/>
  <c r="BS606" i="14"/>
  <c r="BS607" i="14"/>
  <c r="BS608" i="14"/>
  <c r="BW608" i="14" s="1"/>
  <c r="BS609" i="14"/>
  <c r="BS610" i="14"/>
  <c r="BS611" i="14"/>
  <c r="BX611" i="14" s="1"/>
  <c r="BS612" i="14"/>
  <c r="BS613" i="14"/>
  <c r="BS614" i="14"/>
  <c r="BS615" i="14"/>
  <c r="BW615" i="14" s="1"/>
  <c r="BS616" i="14"/>
  <c r="BX616" i="14" s="1"/>
  <c r="BS617" i="14"/>
  <c r="BW617" i="14" s="1"/>
  <c r="BS618" i="14"/>
  <c r="BS619" i="14"/>
  <c r="BS620" i="14"/>
  <c r="BX620" i="14" s="1"/>
  <c r="BS621" i="14"/>
  <c r="BS622" i="14"/>
  <c r="BS623" i="14"/>
  <c r="BS624" i="14"/>
  <c r="BS625" i="14"/>
  <c r="BS626" i="14"/>
  <c r="BS627" i="14"/>
  <c r="BS628" i="14"/>
  <c r="BS629" i="14"/>
  <c r="BS630" i="14"/>
  <c r="BS631" i="14"/>
  <c r="BS632" i="14"/>
  <c r="BW632" i="14" s="1"/>
  <c r="BS633" i="14"/>
  <c r="BS634" i="14"/>
  <c r="BS635" i="14"/>
  <c r="BS636" i="14"/>
  <c r="BS637" i="14"/>
  <c r="BX637" i="14" s="1"/>
  <c r="BS638" i="14"/>
  <c r="BW638" i="14" s="1"/>
  <c r="BS639" i="14"/>
  <c r="BS640" i="14"/>
  <c r="BS641" i="14"/>
  <c r="BS642" i="14"/>
  <c r="BW642" i="14" s="1"/>
  <c r="BS643" i="14"/>
  <c r="BS644" i="14"/>
  <c r="BS645" i="14"/>
  <c r="BX645" i="14" s="1"/>
  <c r="BS646" i="14"/>
  <c r="BS647" i="14"/>
  <c r="BX647" i="14" s="1"/>
  <c r="BS648" i="14"/>
  <c r="BS649" i="14"/>
  <c r="BS650" i="14"/>
  <c r="BS651" i="14"/>
  <c r="BS652" i="14"/>
  <c r="BS653" i="14"/>
  <c r="BX653" i="14" s="1"/>
  <c r="BS654" i="14"/>
  <c r="BS655" i="14"/>
  <c r="BS656" i="14"/>
  <c r="BS657" i="14"/>
  <c r="BW657" i="14" s="1"/>
  <c r="BS658" i="14"/>
  <c r="BS659" i="14"/>
  <c r="BS660" i="14"/>
  <c r="BS661" i="14"/>
  <c r="BS662" i="14"/>
  <c r="BX662" i="14" s="1"/>
  <c r="BS663" i="14"/>
  <c r="BS664" i="14"/>
  <c r="BS665" i="14"/>
  <c r="BS666" i="14"/>
  <c r="BW666" i="14" s="1"/>
  <c r="BS667" i="14"/>
  <c r="BX667" i="14" s="1"/>
  <c r="BS668" i="14"/>
  <c r="BW668" i="14" s="1"/>
  <c r="BS669" i="14"/>
  <c r="BW669" i="14" s="1"/>
  <c r="BS670" i="14"/>
  <c r="BS671" i="14"/>
  <c r="BS672" i="14"/>
  <c r="BS673" i="14"/>
  <c r="BX673" i="14" s="1"/>
  <c r="BS674" i="14"/>
  <c r="BS675" i="14"/>
  <c r="BX675" i="14" s="1"/>
  <c r="BS676" i="14"/>
  <c r="BS677" i="14"/>
  <c r="BS678" i="14"/>
  <c r="BS679" i="14"/>
  <c r="BS680" i="14"/>
  <c r="BS681" i="14"/>
  <c r="BS682" i="14"/>
  <c r="BS683" i="14"/>
  <c r="BS684" i="14"/>
  <c r="BS685" i="14"/>
  <c r="BW685" i="14" s="1"/>
  <c r="BS686" i="14"/>
  <c r="BS687" i="14"/>
  <c r="BS688" i="14"/>
  <c r="BS689" i="14"/>
  <c r="BW689" i="14" s="1"/>
  <c r="BS690" i="14"/>
  <c r="BS691" i="14"/>
  <c r="BS692" i="14"/>
  <c r="BS693" i="14"/>
  <c r="BS694" i="14"/>
  <c r="BS695" i="14"/>
  <c r="BS696" i="14"/>
  <c r="BS697" i="14"/>
  <c r="BS698" i="14"/>
  <c r="BS699" i="14"/>
  <c r="BX699" i="14" s="1"/>
  <c r="BS700" i="14"/>
  <c r="BS701" i="14"/>
  <c r="BS702" i="14"/>
  <c r="BS703" i="14"/>
  <c r="BW703" i="14" s="1"/>
  <c r="BS704" i="14"/>
  <c r="BS705" i="14"/>
  <c r="BS706" i="14"/>
  <c r="BS707" i="14"/>
  <c r="BS708" i="14"/>
  <c r="BS709" i="14"/>
  <c r="BS710" i="14"/>
  <c r="BS711" i="14"/>
  <c r="BS712" i="14"/>
  <c r="BS713" i="14"/>
  <c r="BW713" i="14" s="1"/>
  <c r="BS714" i="14"/>
  <c r="BS715" i="14"/>
  <c r="BS716" i="14"/>
  <c r="BS717" i="14"/>
  <c r="BW717" i="14" s="1"/>
  <c r="BS718" i="14"/>
  <c r="BS719" i="14"/>
  <c r="BS720" i="14"/>
  <c r="BS721" i="14"/>
  <c r="BS722" i="14"/>
  <c r="BW722" i="14" s="1"/>
  <c r="BS723" i="14"/>
  <c r="BS724" i="14"/>
  <c r="BS725" i="14"/>
  <c r="BW725" i="14" s="1"/>
  <c r="BS726" i="14"/>
  <c r="BS727" i="14"/>
  <c r="BS728" i="14"/>
  <c r="BS729" i="14"/>
  <c r="BS730" i="14"/>
  <c r="BS731" i="14"/>
  <c r="BX731" i="14" s="1"/>
  <c r="BS732" i="14"/>
  <c r="BS733" i="14"/>
  <c r="BS734" i="14"/>
  <c r="BX734" i="14" s="1"/>
  <c r="BS735" i="14"/>
  <c r="BS736" i="14"/>
  <c r="BW736" i="14" s="1"/>
  <c r="BS737" i="14"/>
  <c r="BS738" i="14"/>
  <c r="BS739" i="14"/>
  <c r="BS740" i="14"/>
  <c r="BS741" i="14"/>
  <c r="BW741" i="14" s="1"/>
  <c r="BS742" i="14"/>
  <c r="BS743" i="14"/>
  <c r="BS744" i="14"/>
  <c r="BX744" i="14" s="1"/>
  <c r="BS745" i="14"/>
  <c r="BS746" i="14"/>
  <c r="BS747" i="14"/>
  <c r="BS748" i="14"/>
  <c r="BW748" i="14" s="1"/>
  <c r="BS749" i="14"/>
  <c r="BW749" i="14" s="1"/>
  <c r="BS750" i="14"/>
  <c r="BS751" i="14"/>
  <c r="BS752" i="14"/>
  <c r="BS753" i="14"/>
  <c r="BS754" i="14"/>
  <c r="BS755" i="14"/>
  <c r="BW755" i="14" s="1"/>
  <c r="BS756" i="14"/>
  <c r="BS757" i="14"/>
  <c r="BS758" i="14"/>
  <c r="BS759" i="14"/>
  <c r="BW759" i="14" s="1"/>
  <c r="BS760" i="14"/>
  <c r="BS761" i="14"/>
  <c r="BS762" i="14"/>
  <c r="BS763" i="14"/>
  <c r="BX763" i="14" s="1"/>
  <c r="BS764" i="14"/>
  <c r="BS765" i="14"/>
  <c r="BS766" i="14"/>
  <c r="BS767" i="14"/>
  <c r="BX767" i="14" s="1"/>
  <c r="BS768" i="14"/>
  <c r="BW768" i="14" s="1"/>
  <c r="BS769" i="14"/>
  <c r="BS770" i="14"/>
  <c r="BS771" i="14"/>
  <c r="BW771" i="14" s="1"/>
  <c r="BS772" i="14"/>
  <c r="BS773" i="14"/>
  <c r="BS774" i="14"/>
  <c r="BX774" i="14" s="1"/>
  <c r="BS775" i="14"/>
  <c r="BS776" i="14"/>
  <c r="BS777" i="14"/>
  <c r="BS778" i="14"/>
  <c r="BW778" i="14" s="1"/>
  <c r="BS779" i="14"/>
  <c r="BS780" i="14"/>
  <c r="BS781" i="14"/>
  <c r="BS782" i="14"/>
  <c r="BS783" i="14"/>
  <c r="BS784" i="14"/>
  <c r="BS785" i="14"/>
  <c r="BS786" i="14"/>
  <c r="BS787" i="14"/>
  <c r="BS788" i="14"/>
  <c r="BS789" i="14"/>
  <c r="BS790" i="14"/>
  <c r="BS791" i="14"/>
  <c r="BS792" i="14"/>
  <c r="BS793" i="14"/>
  <c r="BS794" i="14"/>
  <c r="BX794" i="14" s="1"/>
  <c r="BS795" i="14"/>
  <c r="BS796" i="14"/>
  <c r="BS797" i="14"/>
  <c r="BS798" i="14"/>
  <c r="BW798" i="14" s="1"/>
  <c r="BS799" i="14"/>
  <c r="BS800" i="14"/>
  <c r="BS801" i="14"/>
  <c r="BS802" i="14"/>
  <c r="BS803" i="14"/>
  <c r="BS804" i="14"/>
  <c r="BS805" i="14"/>
  <c r="BS806" i="14"/>
  <c r="BS807" i="14"/>
  <c r="BS808" i="14"/>
  <c r="BS809" i="14"/>
  <c r="BS810" i="14"/>
  <c r="BS811" i="14"/>
  <c r="BS812" i="14"/>
  <c r="BS813" i="14"/>
  <c r="BW813" i="14" s="1"/>
  <c r="BS814" i="14"/>
  <c r="BS815" i="14"/>
  <c r="BW815" i="14" s="1"/>
  <c r="BS816" i="14"/>
  <c r="BS817" i="14"/>
  <c r="BS818" i="14"/>
  <c r="BS819" i="14"/>
  <c r="BS820" i="14"/>
  <c r="BS821" i="14"/>
  <c r="BS822" i="14"/>
  <c r="BS823" i="14"/>
  <c r="BW823" i="14" s="1"/>
  <c r="BS824" i="14"/>
  <c r="BS825" i="14"/>
  <c r="BS826" i="14"/>
  <c r="BS827" i="14"/>
  <c r="BS828" i="14"/>
  <c r="BS829" i="14"/>
  <c r="BW829" i="14" s="1"/>
  <c r="BS830" i="14"/>
  <c r="BW830" i="14" s="1"/>
  <c r="BS831" i="14"/>
  <c r="BS832" i="14"/>
  <c r="BS833" i="14"/>
  <c r="BS834" i="14"/>
  <c r="BS835" i="14"/>
  <c r="BS836" i="14"/>
  <c r="BS837" i="14"/>
  <c r="BW837" i="14" s="1"/>
  <c r="BS838" i="14"/>
  <c r="BS839" i="14"/>
  <c r="BS840" i="14"/>
  <c r="BS841" i="14"/>
  <c r="BS842" i="14"/>
  <c r="BS843" i="14"/>
  <c r="BS844" i="14"/>
  <c r="BS845" i="14"/>
  <c r="BS846" i="14"/>
  <c r="BS847" i="14"/>
  <c r="BW847" i="14" s="1"/>
  <c r="BS848" i="14"/>
  <c r="BS849" i="14"/>
  <c r="BS850" i="14"/>
  <c r="BS851" i="14"/>
  <c r="BS852" i="14"/>
  <c r="BW852" i="14" s="1"/>
  <c r="BS853" i="14"/>
  <c r="BS854" i="14"/>
  <c r="BS855" i="14"/>
  <c r="BS856" i="14"/>
  <c r="BS857" i="14"/>
  <c r="BX857" i="14" s="1"/>
  <c r="BS858" i="14"/>
  <c r="BS859" i="14"/>
  <c r="BS860" i="14"/>
  <c r="BS861" i="14"/>
  <c r="BX861" i="14" s="1"/>
  <c r="BS862" i="14"/>
  <c r="BS863" i="14"/>
  <c r="BS864" i="14"/>
  <c r="BS865" i="14"/>
  <c r="BS866" i="14"/>
  <c r="BS867" i="14"/>
  <c r="BS868" i="14"/>
  <c r="BS869" i="14"/>
  <c r="BS870" i="14"/>
  <c r="BX870" i="14" s="1"/>
  <c r="BS871" i="14"/>
  <c r="BS872" i="14"/>
  <c r="BS873" i="14"/>
  <c r="BS874" i="14"/>
  <c r="BS875" i="14"/>
  <c r="BS876" i="14"/>
  <c r="BS877" i="14"/>
  <c r="BX877" i="14" s="1"/>
  <c r="BS878" i="14"/>
  <c r="BS879" i="14"/>
  <c r="BS880" i="14"/>
  <c r="BX880" i="14" s="1"/>
  <c r="BS881" i="14"/>
  <c r="BS882" i="14"/>
  <c r="BS883" i="14"/>
  <c r="BX883" i="14" s="1"/>
  <c r="BS884" i="14"/>
  <c r="BS885" i="14"/>
  <c r="BS886" i="14"/>
  <c r="BS887" i="14"/>
  <c r="BS888" i="14"/>
  <c r="BS889" i="14"/>
  <c r="BS890" i="14"/>
  <c r="BX890" i="14" s="1"/>
  <c r="BS891" i="14"/>
  <c r="BS892" i="14"/>
  <c r="BS893" i="14"/>
  <c r="BS894" i="14"/>
  <c r="BS895" i="14"/>
  <c r="BS896" i="14"/>
  <c r="BS897" i="14"/>
  <c r="BS898" i="14"/>
  <c r="BS899" i="14"/>
  <c r="BS900" i="14"/>
  <c r="BS901" i="14"/>
  <c r="BS902" i="14"/>
  <c r="BS903" i="14"/>
  <c r="BS904" i="14"/>
  <c r="BS905" i="14"/>
  <c r="BS906" i="14"/>
  <c r="BW906" i="14" s="1"/>
  <c r="BS907" i="14"/>
  <c r="BW907" i="14" s="1"/>
  <c r="BS908" i="14"/>
  <c r="BS909" i="14"/>
  <c r="BS910" i="14"/>
  <c r="BX910" i="14" s="1"/>
  <c r="BS911" i="14"/>
  <c r="BS912" i="14"/>
  <c r="BS913" i="14"/>
  <c r="BS914" i="14"/>
  <c r="BW914" i="14" s="1"/>
  <c r="BS915" i="14"/>
  <c r="BS916" i="14"/>
  <c r="BS917" i="14"/>
  <c r="BS918" i="14"/>
  <c r="BS919" i="14"/>
  <c r="BS920" i="14"/>
  <c r="BS921" i="14"/>
  <c r="BS922" i="14"/>
  <c r="BW922" i="14" s="1"/>
  <c r="BS923" i="14"/>
  <c r="BS924" i="14"/>
  <c r="BS925" i="14"/>
  <c r="BS926" i="14"/>
  <c r="BS927" i="14"/>
  <c r="BS928" i="14"/>
  <c r="BS929" i="14"/>
  <c r="BS930" i="14"/>
  <c r="BX930" i="14" s="1"/>
  <c r="BS931" i="14"/>
  <c r="BS932" i="14"/>
  <c r="BS933" i="14"/>
  <c r="BS934" i="14"/>
  <c r="BS935" i="14"/>
  <c r="BS936" i="14"/>
  <c r="BS937" i="14"/>
  <c r="BS938" i="14"/>
  <c r="BS939" i="14"/>
  <c r="BS940" i="14"/>
  <c r="BW940" i="14" s="1"/>
  <c r="BS941" i="14"/>
  <c r="BS942" i="14"/>
  <c r="BS943" i="14"/>
  <c r="BS944" i="14"/>
  <c r="BS945" i="14"/>
  <c r="BS946" i="14"/>
  <c r="BS947" i="14"/>
  <c r="BS948" i="14"/>
  <c r="BS949" i="14"/>
  <c r="BS950" i="14"/>
  <c r="BS951" i="14"/>
  <c r="BS952" i="14"/>
  <c r="BW952" i="14" s="1"/>
  <c r="BS953" i="14"/>
  <c r="BS954" i="14"/>
  <c r="BW954" i="14" s="1"/>
  <c r="BS955" i="14"/>
  <c r="BS956" i="14"/>
  <c r="BS957" i="14"/>
  <c r="BW957" i="14" s="1"/>
  <c r="BS958" i="14"/>
  <c r="BS959" i="14"/>
  <c r="BS960" i="14"/>
  <c r="BW960" i="14" s="1"/>
  <c r="BS961" i="14"/>
  <c r="BW961" i="14" s="1"/>
  <c r="BS962" i="14"/>
  <c r="BS963" i="14"/>
  <c r="BS964" i="14"/>
  <c r="BS965" i="14"/>
  <c r="BX965" i="14" s="1"/>
  <c r="BS966" i="14"/>
  <c r="BS967" i="14"/>
  <c r="BS968" i="14"/>
  <c r="BS969" i="14"/>
  <c r="BS970" i="14"/>
  <c r="BS971" i="14"/>
  <c r="BS972" i="14"/>
  <c r="BS973" i="14"/>
  <c r="BS974" i="14"/>
  <c r="BS975" i="14"/>
  <c r="BS976" i="14"/>
  <c r="BS977" i="14"/>
  <c r="BS978" i="14"/>
  <c r="BS979" i="14"/>
  <c r="BS980" i="14"/>
  <c r="BS981" i="14"/>
  <c r="BW981" i="14" s="1"/>
  <c r="BS982" i="14"/>
  <c r="BW982" i="14" s="1"/>
  <c r="BS983" i="14"/>
  <c r="BS984" i="14"/>
  <c r="BS985" i="14"/>
  <c r="BS986" i="14"/>
  <c r="BS987" i="14"/>
  <c r="BS988" i="14"/>
  <c r="BS989" i="14"/>
  <c r="BX989" i="14" s="1"/>
  <c r="BS990" i="14"/>
  <c r="BS991" i="14"/>
  <c r="BS992" i="14"/>
  <c r="BS993" i="14"/>
  <c r="BS994" i="14"/>
  <c r="BX994" i="14" s="1"/>
  <c r="BS995" i="14"/>
  <c r="BS996" i="14"/>
  <c r="BS997" i="14"/>
  <c r="BS998" i="14"/>
  <c r="BS999" i="14"/>
  <c r="BS1000" i="14"/>
  <c r="BS1001" i="14"/>
  <c r="BS1002" i="14"/>
  <c r="BS1003" i="14"/>
  <c r="BS1004" i="14"/>
  <c r="BS1005" i="14"/>
  <c r="BS1006" i="14"/>
  <c r="BS1007" i="14"/>
  <c r="BS1008" i="14"/>
  <c r="BW1008" i="14" s="1"/>
  <c r="BS1009" i="14"/>
  <c r="BW1009" i="14" s="1"/>
  <c r="BS1010" i="14"/>
  <c r="BS1011" i="14"/>
  <c r="BS1012" i="14"/>
  <c r="BS1013" i="14"/>
  <c r="BW1013" i="14" s="1"/>
  <c r="BS1014" i="14"/>
  <c r="BS1015" i="14"/>
  <c r="BS1016" i="14"/>
  <c r="BS1017" i="14"/>
  <c r="BS1018" i="14"/>
  <c r="BS1019" i="14"/>
  <c r="BS1020" i="14"/>
  <c r="BS1021" i="14"/>
  <c r="BS1022" i="14"/>
  <c r="BS1023" i="14"/>
  <c r="BS1024" i="14"/>
  <c r="BS1025" i="14"/>
  <c r="BS1026" i="14"/>
  <c r="BS1027" i="14"/>
  <c r="BW1027" i="14" s="1"/>
  <c r="BS1028" i="14"/>
  <c r="BS1029" i="14"/>
  <c r="BW1029" i="14" s="1"/>
  <c r="BS1030" i="14"/>
  <c r="BS1031" i="14"/>
  <c r="BS1032" i="14"/>
  <c r="BS1033" i="14"/>
  <c r="BS1034" i="14"/>
  <c r="BS1035" i="14"/>
  <c r="BW1035" i="14" s="1"/>
  <c r="BS1036" i="14"/>
  <c r="BW1036" i="14" s="1"/>
  <c r="BS1037" i="14"/>
  <c r="BS1038" i="14"/>
  <c r="BS1039" i="14"/>
  <c r="BS1040" i="14"/>
  <c r="BW1040" i="14" s="1"/>
  <c r="BS1041" i="14"/>
  <c r="BW1041" i="14" s="1"/>
  <c r="BS1042" i="14"/>
  <c r="BS1043" i="14"/>
  <c r="BS1044" i="14"/>
  <c r="BS1045" i="14"/>
  <c r="BS1046" i="14"/>
  <c r="BX1046" i="14" s="1"/>
  <c r="BS1047" i="14"/>
  <c r="BS1048" i="14"/>
  <c r="BS1049" i="14"/>
  <c r="BS1050" i="14"/>
  <c r="BS1051" i="14"/>
  <c r="BX1051" i="14" s="1"/>
  <c r="BS1052" i="14"/>
  <c r="BS1053" i="14"/>
  <c r="BS1054" i="14"/>
  <c r="BS1055" i="14"/>
  <c r="BS1056" i="14"/>
  <c r="BS1057" i="14"/>
  <c r="BS1058" i="14"/>
  <c r="BS1059" i="14"/>
  <c r="BS1060" i="14"/>
  <c r="BX1060" i="14" s="1"/>
  <c r="BS1061" i="14"/>
  <c r="BX1061" i="14" s="1"/>
  <c r="BS1062" i="14"/>
  <c r="BS1063" i="14"/>
  <c r="BS1064" i="14"/>
  <c r="BS1065" i="14"/>
  <c r="BS3" i="14"/>
  <c r="BY3" i="14" s="1"/>
  <c r="BX1018" i="14" l="1"/>
  <c r="BX1002" i="14"/>
  <c r="BX978" i="14"/>
  <c r="BW964" i="14"/>
  <c r="BW948" i="14"/>
  <c r="BW902" i="14"/>
  <c r="BW850" i="14"/>
  <c r="BX834" i="14"/>
  <c r="BW812" i="14"/>
  <c r="BW694" i="14"/>
  <c r="BX672" i="14"/>
  <c r="BW582" i="14"/>
  <c r="BW536" i="14"/>
  <c r="BW504" i="14"/>
  <c r="BX392" i="14"/>
  <c r="BW316" i="14"/>
  <c r="BX196" i="14"/>
  <c r="BW727" i="14"/>
  <c r="BX543" i="14"/>
  <c r="BX535" i="14"/>
  <c r="BX1042" i="14"/>
  <c r="BW986" i="14"/>
  <c r="BW942" i="14"/>
  <c r="BW898" i="14"/>
  <c r="BW866" i="14"/>
  <c r="BW510" i="14"/>
  <c r="BX490" i="14"/>
  <c r="BX410" i="14"/>
  <c r="BW394" i="14"/>
  <c r="BX358" i="14"/>
  <c r="BW593" i="14"/>
  <c r="BW577" i="14"/>
  <c r="BW553" i="14"/>
  <c r="BX469" i="14"/>
  <c r="BW499" i="14"/>
  <c r="BX325" i="14"/>
  <c r="BW690" i="14"/>
  <c r="BX586" i="14"/>
  <c r="BW578" i="14"/>
  <c r="BW291" i="14"/>
  <c r="BW263" i="14"/>
  <c r="BW422" i="14"/>
  <c r="BW382" i="14"/>
  <c r="BX310" i="14"/>
  <c r="BX274" i="14"/>
  <c r="BW210" i="14"/>
  <c r="BW114" i="14"/>
  <c r="BW22" i="14"/>
  <c r="BX14" i="14"/>
  <c r="BW6" i="14"/>
  <c r="BW820" i="14"/>
  <c r="BW804" i="14"/>
  <c r="BW684" i="14"/>
  <c r="BX480" i="14"/>
  <c r="BX448" i="14"/>
  <c r="BX388" i="14"/>
  <c r="BW172" i="14"/>
  <c r="BX160" i="14"/>
  <c r="BW1055" i="14"/>
  <c r="BW935" i="14"/>
  <c r="BW887" i="14"/>
  <c r="BW843" i="14"/>
  <c r="BX839" i="14"/>
  <c r="BW707" i="14"/>
  <c r="BX659" i="14"/>
  <c r="BW627" i="14"/>
  <c r="BW571" i="14"/>
  <c r="BX495" i="14"/>
  <c r="BX403" i="14"/>
  <c r="BW379" i="14"/>
  <c r="BX347" i="14"/>
  <c r="BW107" i="14"/>
  <c r="BW1062" i="14"/>
  <c r="BX1022" i="14"/>
  <c r="BX998" i="14"/>
  <c r="BX970" i="14"/>
  <c r="BW918" i="14"/>
  <c r="BW894" i="14"/>
  <c r="BW854" i="14"/>
  <c r="BW842" i="14"/>
  <c r="BX806" i="14"/>
  <c r="BW790" i="14"/>
  <c r="BX678" i="14"/>
  <c r="BW378" i="14"/>
  <c r="BW258" i="14"/>
  <c r="BW70" i="14"/>
  <c r="BX10" i="14"/>
  <c r="BW919" i="14"/>
  <c r="BW180" i="14"/>
  <c r="BW168" i="14"/>
  <c r="BX156" i="14"/>
  <c r="BX96" i="14"/>
  <c r="BW48" i="14"/>
  <c r="BW300" i="14"/>
  <c r="BW228" i="14"/>
  <c r="BW58" i="14"/>
  <c r="BX50" i="14"/>
  <c r="BW30" i="14"/>
  <c r="BX26" i="14"/>
  <c r="BW259" i="14"/>
  <c r="BW169" i="14"/>
  <c r="BW135" i="14"/>
  <c r="BX115" i="14"/>
  <c r="BW103" i="14"/>
  <c r="BW73" i="14"/>
  <c r="BW67" i="14"/>
  <c r="BX51" i="14"/>
  <c r="BX49" i="14"/>
  <c r="BW43" i="14"/>
  <c r="BX39" i="14"/>
  <c r="BX35" i="14"/>
  <c r="BW17" i="14"/>
  <c r="BW15" i="14"/>
  <c r="BX125" i="14"/>
  <c r="BW125" i="14"/>
  <c r="BY125" i="14"/>
  <c r="BW7" i="14"/>
  <c r="BW941" i="14"/>
  <c r="BY941" i="14"/>
  <c r="BX966" i="14"/>
  <c r="BW876" i="14"/>
  <c r="BX947" i="14"/>
  <c r="BW947" i="14"/>
  <c r="BY947" i="14"/>
  <c r="BW939" i="14"/>
  <c r="BX939" i="14"/>
  <c r="BX873" i="14"/>
  <c r="BW873" i="14"/>
  <c r="BY873" i="14"/>
  <c r="BX7" i="14"/>
  <c r="BW11" i="14"/>
  <c r="BY11" i="14"/>
  <c r="BW40" i="14"/>
  <c r="BY40" i="14"/>
  <c r="BX44" i="14"/>
  <c r="BW50" i="14"/>
  <c r="BY50" i="14"/>
  <c r="BW74" i="14"/>
  <c r="CB41" i="14" s="1"/>
  <c r="BY74" i="14"/>
  <c r="CD41" i="14" s="1"/>
  <c r="BX85" i="14"/>
  <c r="BW97" i="14"/>
  <c r="BY97" i="14"/>
  <c r="BW110" i="14"/>
  <c r="BY110" i="14"/>
  <c r="BX116" i="14"/>
  <c r="BW118" i="14"/>
  <c r="BY118" i="14"/>
  <c r="BX211" i="14"/>
  <c r="BW216" i="14"/>
  <c r="BY216" i="14"/>
  <c r="BX221" i="14"/>
  <c r="BX232" i="14"/>
  <c r="BW234" i="14"/>
  <c r="BY234" i="14"/>
  <c r="BX240" i="14"/>
  <c r="BW254" i="14"/>
  <c r="BY254" i="14"/>
  <c r="BX256" i="14"/>
  <c r="BY259" i="14"/>
  <c r="BW751" i="14"/>
  <c r="CB164" i="14" s="1"/>
  <c r="BW791" i="14"/>
  <c r="BY791" i="14"/>
  <c r="BW799" i="14"/>
  <c r="BY799" i="14"/>
  <c r="BX805" i="14"/>
  <c r="BX814" i="14"/>
  <c r="BX821" i="14"/>
  <c r="BX843" i="14"/>
  <c r="BX862" i="14"/>
  <c r="BW867" i="14"/>
  <c r="BY867" i="14"/>
  <c r="BW878" i="14"/>
  <c r="BY878" i="14"/>
  <c r="BX888" i="14"/>
  <c r="BW899" i="14"/>
  <c r="BY899" i="14"/>
  <c r="BX903" i="14"/>
  <c r="BX919" i="14"/>
  <c r="BW923" i="14"/>
  <c r="BY923" i="14"/>
  <c r="BW936" i="14"/>
  <c r="BY936" i="14"/>
  <c r="BX940" i="14"/>
  <c r="BW943" i="14"/>
  <c r="BY943" i="14"/>
  <c r="BX948" i="14"/>
  <c r="BX955" i="14"/>
  <c r="BX963" i="14"/>
  <c r="BW965" i="14"/>
  <c r="BY965" i="14"/>
  <c r="BX985" i="14"/>
  <c r="BX1036" i="14"/>
  <c r="CC141" i="14" s="1"/>
  <c r="BX1052" i="14"/>
  <c r="BW1063" i="14"/>
  <c r="BY1063" i="14"/>
  <c r="BY7" i="14"/>
  <c r="BW44" i="14"/>
  <c r="BY44" i="14"/>
  <c r="BX74" i="14"/>
  <c r="CC41" i="14" s="1"/>
  <c r="BW85" i="14"/>
  <c r="BY85" i="14"/>
  <c r="BX110" i="14"/>
  <c r="BW116" i="14"/>
  <c r="BY116" i="14"/>
  <c r="BX118" i="14"/>
  <c r="BW126" i="14"/>
  <c r="BY126" i="14"/>
  <c r="BW211" i="14"/>
  <c r="BY211" i="14"/>
  <c r="BX216" i="14"/>
  <c r="BW218" i="14"/>
  <c r="BY218" i="14"/>
  <c r="BW231" i="14"/>
  <c r="CB192" i="14" s="1"/>
  <c r="BY231" i="14"/>
  <c r="CD192" i="14" s="1"/>
  <c r="BX234" i="14"/>
  <c r="BX254" i="14"/>
  <c r="BW257" i="14"/>
  <c r="BY257" i="14"/>
  <c r="BX259" i="14"/>
  <c r="BX271" i="14"/>
  <c r="BW320" i="14"/>
  <c r="BY320" i="14"/>
  <c r="BX735" i="14"/>
  <c r="BX760" i="14"/>
  <c r="BX791" i="14"/>
  <c r="BX799" i="14"/>
  <c r="BW805" i="14"/>
  <c r="BY805" i="14"/>
  <c r="BW814" i="14"/>
  <c r="BY814" i="14"/>
  <c r="BX816" i="14"/>
  <c r="BW821" i="14"/>
  <c r="BY821" i="14"/>
  <c r="BX824" i="14"/>
  <c r="BY830" i="14"/>
  <c r="BW844" i="14"/>
  <c r="BY843" i="14"/>
  <c r="BW862" i="14"/>
  <c r="BY862" i="14"/>
  <c r="BX867" i="14"/>
  <c r="BX878" i="14"/>
  <c r="BW888" i="14"/>
  <c r="BY888" i="14"/>
  <c r="BX899" i="14"/>
  <c r="BW903" i="14"/>
  <c r="BY903" i="14"/>
  <c r="BW920" i="14"/>
  <c r="BY919" i="14"/>
  <c r="BX923" i="14"/>
  <c r="BX936" i="14"/>
  <c r="BX943" i="14"/>
  <c r="BY948" i="14"/>
  <c r="BW955" i="14"/>
  <c r="BY955" i="14"/>
  <c r="BX958" i="14"/>
  <c r="BW963" i="14"/>
  <c r="BY963" i="14"/>
  <c r="BW971" i="14"/>
  <c r="BW985" i="14"/>
  <c r="BY985" i="14"/>
  <c r="BW990" i="14"/>
  <c r="BY990" i="14"/>
  <c r="BX995" i="14"/>
  <c r="BW999" i="14"/>
  <c r="BY999" i="14"/>
  <c r="BW1037" i="14"/>
  <c r="BY1036" i="14"/>
  <c r="BW1052" i="14"/>
  <c r="BY1052" i="14"/>
  <c r="BX1063" i="14"/>
  <c r="BW874" i="14"/>
  <c r="BY874" i="14"/>
  <c r="BV875" i="14"/>
  <c r="BV876" i="14" s="1"/>
  <c r="BY876" i="14" s="1"/>
  <c r="BV127" i="14"/>
  <c r="BV128" i="14" s="1"/>
  <c r="BV129" i="14" s="1"/>
  <c r="BY129" i="14" s="1"/>
  <c r="BW369" i="14"/>
  <c r="BY369" i="14"/>
  <c r="BX377" i="14"/>
  <c r="BW380" i="14"/>
  <c r="BX402" i="14"/>
  <c r="BW414" i="14"/>
  <c r="BY414" i="14"/>
  <c r="BW612" i="14"/>
  <c r="BY612" i="14"/>
  <c r="BX685" i="14"/>
  <c r="BW691" i="14"/>
  <c r="BY690" i="14"/>
  <c r="BX695" i="14"/>
  <c r="BW700" i="14"/>
  <c r="BY700" i="14"/>
  <c r="BX704" i="14"/>
  <c r="BW368" i="14"/>
  <c r="BY313" i="14"/>
  <c r="BX314" i="14"/>
  <c r="BX317" i="14"/>
  <c r="BW348" i="14"/>
  <c r="BY348" i="14"/>
  <c r="BX353" i="14"/>
  <c r="BX373" i="14"/>
  <c r="BW377" i="14"/>
  <c r="BY377" i="14"/>
  <c r="BX379" i="14"/>
  <c r="BW411" i="14"/>
  <c r="BY411" i="14"/>
  <c r="BX414" i="14"/>
  <c r="BX612" i="14"/>
  <c r="BY685" i="14"/>
  <c r="BX690" i="14"/>
  <c r="BW695" i="14"/>
  <c r="BY695" i="14"/>
  <c r="BW704" i="14"/>
  <c r="BY704" i="14"/>
  <c r="BU354" i="14"/>
  <c r="BU355" i="14" s="1"/>
  <c r="BX355" i="14" s="1"/>
  <c r="BV349" i="14"/>
  <c r="BV350" i="14" s="1"/>
  <c r="BY350" i="14" s="1"/>
  <c r="BY368" i="14"/>
  <c r="BX352" i="14"/>
  <c r="BW313" i="14"/>
  <c r="BX1030" i="14"/>
  <c r="BX426" i="14"/>
  <c r="BW430" i="14"/>
  <c r="BY430" i="14"/>
  <c r="BX437" i="14"/>
  <c r="BW442" i="14"/>
  <c r="BY442" i="14"/>
  <c r="BW453" i="14"/>
  <c r="BY453" i="14"/>
  <c r="BX466" i="14"/>
  <c r="BW470" i="14"/>
  <c r="BY470" i="14"/>
  <c r="BX474" i="14"/>
  <c r="BX493" i="14"/>
  <c r="BX509" i="14"/>
  <c r="BW598" i="14"/>
  <c r="BY598" i="14"/>
  <c r="BX601" i="14"/>
  <c r="BW605" i="14"/>
  <c r="BY605" i="14"/>
  <c r="BX609" i="14"/>
  <c r="BX598" i="14"/>
  <c r="BW426" i="14"/>
  <c r="BY426" i="14"/>
  <c r="BW437" i="14"/>
  <c r="BY437" i="14"/>
  <c r="BX462" i="14"/>
  <c r="BW468" i="14"/>
  <c r="CB207" i="14" s="1"/>
  <c r="BY468" i="14"/>
  <c r="BW491" i="14"/>
  <c r="BY491" i="14"/>
  <c r="BW509" i="14"/>
  <c r="BY509" i="14"/>
  <c r="BW601" i="14"/>
  <c r="BY601" i="14"/>
  <c r="BU610" i="14"/>
  <c r="BX610" i="14" s="1"/>
  <c r="BX104" i="14"/>
  <c r="BT111" i="14"/>
  <c r="BT112" i="14" s="1"/>
  <c r="BW112" i="14" s="1"/>
  <c r="BV111" i="14"/>
  <c r="BV112" i="14" s="1"/>
  <c r="BY112" i="14" s="1"/>
  <c r="BX109" i="14"/>
  <c r="BU111" i="14"/>
  <c r="BU112" i="14" s="1"/>
  <c r="BU113" i="14" s="1"/>
  <c r="BX113" i="14" s="1"/>
  <c r="BY109" i="14"/>
  <c r="BX1000" i="14"/>
  <c r="BU1001" i="14"/>
  <c r="BX1001" i="14" s="1"/>
  <c r="BW1031" i="14"/>
  <c r="BT1032" i="14"/>
  <c r="BY1031" i="14"/>
  <c r="BV1032" i="14"/>
  <c r="BW995" i="14"/>
  <c r="BY995" i="14"/>
  <c r="BX1028" i="14"/>
  <c r="BU1031" i="14"/>
  <c r="BT1000" i="14"/>
  <c r="BV1000" i="14"/>
  <c r="BY1030" i="14"/>
  <c r="BW1030" i="14"/>
  <c r="BX1029" i="14"/>
  <c r="BX999" i="14"/>
  <c r="BY998" i="14"/>
  <c r="BW998" i="14"/>
  <c r="BW1010" i="14"/>
  <c r="BY1009" i="14"/>
  <c r="BW1028" i="14"/>
  <c r="BY1028" i="14"/>
  <c r="BU996" i="14"/>
  <c r="BX996" i="14" s="1"/>
  <c r="BY1029" i="14"/>
  <c r="BX708" i="14"/>
  <c r="BY609" i="14"/>
  <c r="BW609" i="14"/>
  <c r="BX608" i="14"/>
  <c r="BY608" i="14"/>
  <c r="BX194" i="14"/>
  <c r="BW197" i="14"/>
  <c r="BY197" i="14"/>
  <c r="BX202" i="14"/>
  <c r="BX197" i="14"/>
  <c r="BX206" i="14"/>
  <c r="BW105" i="14"/>
  <c r="BT106" i="14"/>
  <c r="BW106" i="14" s="1"/>
  <c r="BY105" i="14"/>
  <c r="BV106" i="14"/>
  <c r="BY106" i="14" s="1"/>
  <c r="BU105" i="14"/>
  <c r="BY104" i="14"/>
  <c r="BW104" i="14"/>
  <c r="BX103" i="14"/>
  <c r="BY103" i="14"/>
  <c r="BX838" i="14"/>
  <c r="BW838" i="14"/>
  <c r="BY838" i="14"/>
  <c r="BX837" i="14"/>
  <c r="BY837" i="14"/>
  <c r="BW709" i="14"/>
  <c r="BT710" i="14"/>
  <c r="BT711" i="14" s="1"/>
  <c r="BW711" i="14" s="1"/>
  <c r="BY709" i="14"/>
  <c r="BV710" i="14"/>
  <c r="BV711" i="14" s="1"/>
  <c r="BY711" i="14" s="1"/>
  <c r="BU709" i="14"/>
  <c r="BY708" i="14"/>
  <c r="BW708" i="14"/>
  <c r="BX707" i="14"/>
  <c r="BY707" i="14"/>
  <c r="BT705" i="14"/>
  <c r="BV705" i="14"/>
  <c r="BX703" i="14"/>
  <c r="BU705" i="14"/>
  <c r="BY703" i="14"/>
  <c r="BW618" i="14"/>
  <c r="BY618" i="14"/>
  <c r="BX633" i="14"/>
  <c r="BW640" i="14"/>
  <c r="BY640" i="14"/>
  <c r="BX643" i="14"/>
  <c r="BW646" i="14"/>
  <c r="BY646" i="14"/>
  <c r="BX648" i="14"/>
  <c r="BW654" i="14"/>
  <c r="BY654" i="14"/>
  <c r="BX658" i="14"/>
  <c r="BW660" i="14"/>
  <c r="BY660" i="14"/>
  <c r="BX676" i="14"/>
  <c r="BW679" i="14"/>
  <c r="BY679" i="14"/>
  <c r="BX615" i="14"/>
  <c r="BX618" i="14"/>
  <c r="BW633" i="14"/>
  <c r="BY633" i="14"/>
  <c r="BX640" i="14"/>
  <c r="BW643" i="14"/>
  <c r="BY643" i="14"/>
  <c r="BX646" i="14"/>
  <c r="BW648" i="14"/>
  <c r="BY648" i="14"/>
  <c r="BW658" i="14"/>
  <c r="BY658" i="14"/>
  <c r="BX660" i="14"/>
  <c r="BW663" i="14"/>
  <c r="BY663" i="14"/>
  <c r="BW676" i="14"/>
  <c r="BY676" i="14"/>
  <c r="BX679" i="14"/>
  <c r="BY615" i="14"/>
  <c r="BX292" i="14"/>
  <c r="BX303" i="14"/>
  <c r="BW307" i="14"/>
  <c r="BY307" i="14"/>
  <c r="BW138" i="14"/>
  <c r="BY135" i="14"/>
  <c r="BX140" i="14"/>
  <c r="BW166" i="14"/>
  <c r="BY166" i="14"/>
  <c r="BX169" i="14"/>
  <c r="BW173" i="14"/>
  <c r="BY173" i="14"/>
  <c r="BX185" i="14"/>
  <c r="BW190" i="14"/>
  <c r="BY190" i="14"/>
  <c r="BU195" i="14"/>
  <c r="BX195" i="14" s="1"/>
  <c r="BY127" i="14"/>
  <c r="BY194" i="14"/>
  <c r="BW194" i="14"/>
  <c r="BX193" i="14"/>
  <c r="BW195" i="14"/>
  <c r="BW140" i="14"/>
  <c r="BY140" i="14"/>
  <c r="BW170" i="14"/>
  <c r="BX173" i="14"/>
  <c r="BX181" i="14"/>
  <c r="BW186" i="14"/>
  <c r="CB132" i="14" s="1"/>
  <c r="BX190" i="14"/>
  <c r="BW127" i="14"/>
  <c r="BY193" i="14"/>
  <c r="BX52" i="14"/>
  <c r="BW52" i="14"/>
  <c r="BY52" i="14"/>
  <c r="BW318" i="14"/>
  <c r="BX344" i="14"/>
  <c r="BU318" i="14"/>
  <c r="BU319" i="14" s="1"/>
  <c r="BU320" i="14" s="1"/>
  <c r="BX320" i="14" s="1"/>
  <c r="BY317" i="14"/>
  <c r="BW317" i="14"/>
  <c r="BX316" i="14"/>
  <c r="BW326" i="14"/>
  <c r="BY326" i="14"/>
  <c r="BW344" i="14"/>
  <c r="BY344" i="14"/>
  <c r="BY316" i="14"/>
  <c r="BX184" i="14"/>
  <c r="BY184" i="14"/>
  <c r="BX101" i="14"/>
  <c r="BW101" i="14"/>
  <c r="BY101" i="14"/>
  <c r="BX29" i="14"/>
  <c r="BX31" i="14"/>
  <c r="BY29" i="14"/>
  <c r="BX311" i="14"/>
  <c r="BW311" i="14"/>
  <c r="BY311" i="14"/>
  <c r="BU102" i="14"/>
  <c r="BX102" i="14" s="1"/>
  <c r="BY100" i="14"/>
  <c r="BW100" i="14"/>
  <c r="BT102" i="14"/>
  <c r="BW102" i="14" s="1"/>
  <c r="BV102" i="14"/>
  <c r="BY102" i="14" s="1"/>
  <c r="BX83" i="14"/>
  <c r="BX108" i="14"/>
  <c r="BW108" i="14"/>
  <c r="BY108" i="14"/>
  <c r="BW82" i="14"/>
  <c r="BY82" i="14"/>
  <c r="BT41" i="14"/>
  <c r="BT42" i="14" s="1"/>
  <c r="BW42" i="14" s="1"/>
  <c r="BV41" i="14"/>
  <c r="BV42" i="14" s="1"/>
  <c r="BX40" i="14"/>
  <c r="BY39" i="14"/>
  <c r="BW39" i="14"/>
  <c r="BX107" i="14"/>
  <c r="BY107" i="14"/>
  <c r="BT83" i="14"/>
  <c r="BW83" i="14" s="1"/>
  <c r="BV83" i="14"/>
  <c r="BY83" i="14" s="1"/>
  <c r="BX82" i="14"/>
  <c r="BY81" i="14"/>
  <c r="BW81" i="14"/>
  <c r="BU53" i="14"/>
  <c r="BY51" i="14"/>
  <c r="BW51" i="14"/>
  <c r="BT53" i="14"/>
  <c r="BV53" i="14"/>
  <c r="BW1047" i="14"/>
  <c r="BY1047" i="14"/>
  <c r="BU1053" i="14"/>
  <c r="BY1051" i="14"/>
  <c r="BW1051" i="14"/>
  <c r="BX1040" i="14"/>
  <c r="BW1043" i="14"/>
  <c r="BY1043" i="14"/>
  <c r="BT1053" i="14"/>
  <c r="BV1053" i="14"/>
  <c r="BY1040" i="14"/>
  <c r="BW962" i="14"/>
  <c r="BX960" i="14"/>
  <c r="BY960" i="14"/>
  <c r="BX931" i="14"/>
  <c r="BW931" i="14"/>
  <c r="BY931" i="14"/>
  <c r="BX872" i="14"/>
  <c r="BX714" i="14"/>
  <c r="BX723" i="14"/>
  <c r="BX728" i="14"/>
  <c r="BW732" i="14"/>
  <c r="BY732" i="14"/>
  <c r="BW737" i="14"/>
  <c r="BY737" i="14"/>
  <c r="BX742" i="14"/>
  <c r="BW745" i="14"/>
  <c r="BY745" i="14"/>
  <c r="BW714" i="14"/>
  <c r="BY714" i="14"/>
  <c r="BX718" i="14"/>
  <c r="BW723" i="14"/>
  <c r="BY723" i="14"/>
  <c r="BW735" i="14"/>
  <c r="BY735" i="14"/>
  <c r="BX737" i="14"/>
  <c r="BW742" i="14"/>
  <c r="BY742" i="14"/>
  <c r="BX745" i="14"/>
  <c r="BT701" i="14"/>
  <c r="BT702" i="14" s="1"/>
  <c r="BW702" i="14" s="1"/>
  <c r="BV701" i="14"/>
  <c r="BV702" i="14" s="1"/>
  <c r="BX700" i="14"/>
  <c r="BY699" i="14"/>
  <c r="BW699" i="14"/>
  <c r="BX664" i="14"/>
  <c r="BU665" i="14"/>
  <c r="BX665" i="14" s="1"/>
  <c r="BT664" i="14"/>
  <c r="BV664" i="14"/>
  <c r="BX663" i="14"/>
  <c r="BY662" i="14"/>
  <c r="BW662" i="14"/>
  <c r="BX492" i="14"/>
  <c r="BW481" i="14"/>
  <c r="BY481" i="14"/>
  <c r="BX487" i="14"/>
  <c r="BT492" i="14"/>
  <c r="BT493" i="14" s="1"/>
  <c r="BW493" i="14" s="1"/>
  <c r="BV492" i="14"/>
  <c r="BV493" i="14" s="1"/>
  <c r="BY493" i="14" s="1"/>
  <c r="BX491" i="14"/>
  <c r="BY490" i="14"/>
  <c r="BW490" i="14"/>
  <c r="BW354" i="14"/>
  <c r="BT355" i="14"/>
  <c r="BW355" i="14" s="1"/>
  <c r="BY354" i="14"/>
  <c r="BV355" i="14"/>
  <c r="BY355" i="14" s="1"/>
  <c r="BX357" i="14"/>
  <c r="BW359" i="14"/>
  <c r="BY359" i="14"/>
  <c r="BT370" i="14"/>
  <c r="BT371" i="14" s="1"/>
  <c r="BW371" i="14" s="1"/>
  <c r="BV370" i="14"/>
  <c r="BV371" i="14" s="1"/>
  <c r="BY371" i="14" s="1"/>
  <c r="BY353" i="14"/>
  <c r="BW353" i="14"/>
  <c r="BX370" i="14"/>
  <c r="BW357" i="14"/>
  <c r="BY357" i="14"/>
  <c r="BX359" i="14"/>
  <c r="BW364" i="14"/>
  <c r="BY364" i="14"/>
  <c r="BY352" i="14"/>
  <c r="BX289" i="14"/>
  <c r="BY289" i="14"/>
  <c r="BW246" i="14"/>
  <c r="BY246" i="14"/>
  <c r="BX246" i="14"/>
  <c r="BX167" i="14"/>
  <c r="BX68" i="14"/>
  <c r="BT8" i="14"/>
  <c r="BT9" i="14" s="1"/>
  <c r="BW9" i="14" s="1"/>
  <c r="BV8" i="14"/>
  <c r="BV9" i="14" s="1"/>
  <c r="BX6" i="14"/>
  <c r="BU8" i="14"/>
  <c r="BU9" i="14" s="1"/>
  <c r="BX9" i="14" s="1"/>
  <c r="BY6" i="14"/>
  <c r="BX114" i="14"/>
  <c r="BX112" i="14"/>
  <c r="BY114" i="14"/>
  <c r="BT900" i="14"/>
  <c r="BT901" i="14" s="1"/>
  <c r="BW901" i="14" s="1"/>
  <c r="BV900" i="14"/>
  <c r="BV901" i="14" s="1"/>
  <c r="BY901" i="14" s="1"/>
  <c r="BX898" i="14"/>
  <c r="BU900" i="14"/>
  <c r="BU901" i="14" s="1"/>
  <c r="BX901" i="14" s="1"/>
  <c r="BY898" i="14"/>
  <c r="BX842" i="14"/>
  <c r="BY842" i="14"/>
  <c r="BU494" i="14"/>
  <c r="BX494" i="14" s="1"/>
  <c r="BX372" i="14"/>
  <c r="BX371" i="14"/>
  <c r="BW69" i="14"/>
  <c r="BY69" i="14"/>
  <c r="BX168" i="14"/>
  <c r="BY168" i="14"/>
  <c r="BT889" i="14"/>
  <c r="BW889" i="14" s="1"/>
  <c r="BV889" i="14"/>
  <c r="BY889" i="14" s="1"/>
  <c r="BX887" i="14"/>
  <c r="BW891" i="14"/>
  <c r="BY891" i="14"/>
  <c r="BX895" i="14"/>
  <c r="BU889" i="14"/>
  <c r="BX889" i="14" s="1"/>
  <c r="BY887" i="14"/>
  <c r="BX772" i="14"/>
  <c r="BY767" i="14"/>
  <c r="BW767" i="14"/>
  <c r="BW773" i="14"/>
  <c r="BY773" i="14"/>
  <c r="BU680" i="14"/>
  <c r="BY678" i="14"/>
  <c r="BW678" i="14"/>
  <c r="BT680" i="14"/>
  <c r="BV680" i="14"/>
  <c r="BX511" i="14"/>
  <c r="BW513" i="14"/>
  <c r="BY513" i="14"/>
  <c r="BW532" i="14"/>
  <c r="BY532" i="14"/>
  <c r="BW511" i="14"/>
  <c r="BY511" i="14"/>
  <c r="BX513" i="14"/>
  <c r="BW528" i="14"/>
  <c r="BY528" i="14"/>
  <c r="BX532" i="14"/>
  <c r="BW537" i="14"/>
  <c r="BY536" i="14"/>
  <c r="BX540" i="14"/>
  <c r="BX479" i="14"/>
  <c r="BW478" i="14"/>
  <c r="BY478" i="14"/>
  <c r="BU415" i="14"/>
  <c r="BY413" i="14"/>
  <c r="BW413" i="14"/>
  <c r="BT415" i="14"/>
  <c r="BV415" i="14"/>
  <c r="BU312" i="14"/>
  <c r="BX312" i="14" s="1"/>
  <c r="BY310" i="14"/>
  <c r="BW310" i="14"/>
  <c r="BT312" i="14"/>
  <c r="BW312" i="14" s="1"/>
  <c r="BV312" i="14"/>
  <c r="BY312" i="14" s="1"/>
  <c r="BX308" i="14"/>
  <c r="BU309" i="14"/>
  <c r="BX309" i="14" s="1"/>
  <c r="BT308" i="14"/>
  <c r="BV308" i="14"/>
  <c r="BX307" i="14"/>
  <c r="BY306" i="14"/>
  <c r="BW306" i="14"/>
  <c r="BX286" i="14"/>
  <c r="BW286" i="14"/>
  <c r="BY286" i="14"/>
  <c r="BW207" i="14"/>
  <c r="BT208" i="14"/>
  <c r="BY207" i="14"/>
  <c r="BV208" i="14"/>
  <c r="BU207" i="14"/>
  <c r="BY206" i="14"/>
  <c r="BW206" i="14"/>
  <c r="BX205" i="14"/>
  <c r="BY205" i="14"/>
  <c r="BX98" i="14"/>
  <c r="BU99" i="14"/>
  <c r="BX99" i="14" s="1"/>
  <c r="BT98" i="14"/>
  <c r="BV98" i="14"/>
  <c r="BX97" i="14"/>
  <c r="BY96" i="14"/>
  <c r="BW96" i="14"/>
  <c r="BX71" i="14"/>
  <c r="BW71" i="14"/>
  <c r="BY71" i="14"/>
  <c r="BT72" i="14"/>
  <c r="BW72" i="14" s="1"/>
  <c r="BV72" i="14"/>
  <c r="BY72" i="14" s="1"/>
  <c r="BX70" i="14"/>
  <c r="BU72" i="14"/>
  <c r="BX72" i="14" s="1"/>
  <c r="BY70" i="14"/>
  <c r="BT937" i="14"/>
  <c r="BV937" i="14"/>
  <c r="BX935" i="14"/>
  <c r="BU937" i="14"/>
  <c r="BY935" i="14"/>
  <c r="BW908" i="14"/>
  <c r="BY907" i="14"/>
  <c r="BX918" i="14"/>
  <c r="BX907" i="14"/>
  <c r="BW911" i="14"/>
  <c r="BY911" i="14"/>
  <c r="BX915" i="14"/>
  <c r="BY918" i="14"/>
  <c r="BW896" i="14"/>
  <c r="BT897" i="14"/>
  <c r="BW897" i="14" s="1"/>
  <c r="BY896" i="14"/>
  <c r="BV897" i="14"/>
  <c r="BY897" i="14" s="1"/>
  <c r="BU896" i="14"/>
  <c r="BY895" i="14"/>
  <c r="BW895" i="14"/>
  <c r="BX894" i="14"/>
  <c r="BY894" i="14"/>
  <c r="BX875" i="14"/>
  <c r="BU876" i="14"/>
  <c r="BX876" i="14" s="1"/>
  <c r="BW875" i="14"/>
  <c r="BX874" i="14"/>
  <c r="BW871" i="14"/>
  <c r="BY871" i="14"/>
  <c r="BU746" i="14"/>
  <c r="BY744" i="14"/>
  <c r="BW744" i="14"/>
  <c r="BT746" i="14"/>
  <c r="BV746" i="14"/>
  <c r="BT715" i="14"/>
  <c r="BV715" i="14"/>
  <c r="BX713" i="14"/>
  <c r="BU715" i="14"/>
  <c r="BY713" i="14"/>
  <c r="BW544" i="14"/>
  <c r="BY544" i="14"/>
  <c r="BX547" i="14"/>
  <c r="BY564" i="14"/>
  <c r="BW572" i="14"/>
  <c r="BY572" i="14"/>
  <c r="BX578" i="14"/>
  <c r="BW583" i="14"/>
  <c r="BY583" i="14"/>
  <c r="BW591" i="14"/>
  <c r="BY591" i="14"/>
  <c r="BX594" i="14"/>
  <c r="BW546" i="14"/>
  <c r="BX544" i="14"/>
  <c r="BW547" i="14"/>
  <c r="BY547" i="14"/>
  <c r="BW559" i="14"/>
  <c r="BX572" i="14"/>
  <c r="BW579" i="14"/>
  <c r="BY578" i="14"/>
  <c r="BX583" i="14"/>
  <c r="BW587" i="14"/>
  <c r="BY587" i="14"/>
  <c r="BX591" i="14"/>
  <c r="BY546" i="14"/>
  <c r="BX449" i="14"/>
  <c r="BW449" i="14"/>
  <c r="BY449" i="14"/>
  <c r="BX323" i="14"/>
  <c r="BW323" i="14"/>
  <c r="BY323" i="14"/>
  <c r="BX275" i="14"/>
  <c r="BW284" i="14"/>
  <c r="BY284" i="14"/>
  <c r="BU287" i="14"/>
  <c r="BY285" i="14"/>
  <c r="BW285" i="14"/>
  <c r="BX270" i="14"/>
  <c r="BX283" i="14"/>
  <c r="BT287" i="14"/>
  <c r="BV287" i="14"/>
  <c r="BX269" i="14"/>
  <c r="BX127" i="14"/>
  <c r="BU128" i="14"/>
  <c r="BU129" i="14" s="1"/>
  <c r="BX129" i="14" s="1"/>
  <c r="BT128" i="14"/>
  <c r="BT129" i="14" s="1"/>
  <c r="BW129" i="14" s="1"/>
  <c r="BX126" i="14"/>
  <c r="BX961" i="14"/>
  <c r="BY961" i="14"/>
  <c r="BT944" i="14"/>
  <c r="BV944" i="14"/>
  <c r="BX942" i="14"/>
  <c r="BU944" i="14"/>
  <c r="BY942" i="14"/>
  <c r="BV920" i="14"/>
  <c r="BT921" i="14"/>
  <c r="BW921" i="14" s="1"/>
  <c r="BU920" i="14"/>
  <c r="BX906" i="14"/>
  <c r="BY906" i="14"/>
  <c r="BX900" i="14"/>
  <c r="BW855" i="14"/>
  <c r="BY855" i="14"/>
  <c r="BT868" i="14"/>
  <c r="BV868" i="14"/>
  <c r="BU863" i="14"/>
  <c r="BV844" i="14"/>
  <c r="BX866" i="14"/>
  <c r="BY861" i="14"/>
  <c r="BW861" i="14"/>
  <c r="BX855" i="14"/>
  <c r="BW858" i="14"/>
  <c r="BY858" i="14"/>
  <c r="BU868" i="14"/>
  <c r="BT863" i="14"/>
  <c r="BV863" i="14"/>
  <c r="BU844" i="14"/>
  <c r="BT845" i="14"/>
  <c r="BY866" i="14"/>
  <c r="BX812" i="14"/>
  <c r="BY812" i="14"/>
  <c r="BX701" i="14"/>
  <c r="BY701" i="14"/>
  <c r="BT696" i="14"/>
  <c r="BV696" i="14"/>
  <c r="BX694" i="14"/>
  <c r="BU696" i="14"/>
  <c r="BY694" i="14"/>
  <c r="BX669" i="14"/>
  <c r="BW674" i="14"/>
  <c r="BY674" i="14"/>
  <c r="BU677" i="14"/>
  <c r="BX677" i="14" s="1"/>
  <c r="BY675" i="14"/>
  <c r="BW675" i="14"/>
  <c r="BX666" i="14"/>
  <c r="BW670" i="14"/>
  <c r="BY669" i="14"/>
  <c r="BX674" i="14"/>
  <c r="BT677" i="14"/>
  <c r="BW677" i="14" s="1"/>
  <c r="BV677" i="14"/>
  <c r="BY677" i="14" s="1"/>
  <c r="BY666" i="14"/>
  <c r="BX577" i="14"/>
  <c r="BY577" i="14"/>
  <c r="BX496" i="14"/>
  <c r="BX505" i="14"/>
  <c r="BY508" i="14"/>
  <c r="BW508" i="14"/>
  <c r="BW496" i="14"/>
  <c r="BY496" i="14"/>
  <c r="BW505" i="14"/>
  <c r="BY505" i="14"/>
  <c r="BT219" i="14"/>
  <c r="BT220" i="14" s="1"/>
  <c r="BT221" i="14" s="1"/>
  <c r="BW221" i="14" s="1"/>
  <c r="BV219" i="14"/>
  <c r="BV220" i="14" s="1"/>
  <c r="BV221" i="14" s="1"/>
  <c r="BY221" i="14" s="1"/>
  <c r="BX218" i="14"/>
  <c r="BY217" i="14"/>
  <c r="BW217" i="14"/>
  <c r="BU198" i="14"/>
  <c r="BY196" i="14"/>
  <c r="BW196" i="14"/>
  <c r="BT198" i="14"/>
  <c r="BV198" i="14"/>
  <c r="BY195" i="14"/>
  <c r="BY170" i="14"/>
  <c r="BV171" i="14"/>
  <c r="BY171" i="14" s="1"/>
  <c r="BT174" i="14"/>
  <c r="BV174" i="14"/>
  <c r="BU170" i="14"/>
  <c r="BT171" i="14"/>
  <c r="BW171" i="14" s="1"/>
  <c r="BX172" i="14"/>
  <c r="BY169" i="14"/>
  <c r="BU174" i="14"/>
  <c r="BY172" i="14"/>
  <c r="BU119" i="14"/>
  <c r="BY117" i="14"/>
  <c r="BW117" i="14"/>
  <c r="BY115" i="14"/>
  <c r="BW115" i="14"/>
  <c r="BT119" i="14"/>
  <c r="BV119" i="14"/>
  <c r="BW950" i="14"/>
  <c r="BU949" i="14"/>
  <c r="BW949" i="14"/>
  <c r="BV949" i="14"/>
  <c r="BV908" i="14"/>
  <c r="BU908" i="14"/>
  <c r="BT909" i="14"/>
  <c r="BW909" i="14" s="1"/>
  <c r="BW817" i="14"/>
  <c r="BU817" i="14"/>
  <c r="BU818" i="14" s="1"/>
  <c r="BU819" i="14" s="1"/>
  <c r="BX819" i="14" s="1"/>
  <c r="BY816" i="14"/>
  <c r="BW816" i="14"/>
  <c r="BX815" i="14"/>
  <c r="BX818" i="14"/>
  <c r="BY815" i="14"/>
  <c r="BY667" i="14"/>
  <c r="BW667" i="14"/>
  <c r="BT644" i="14"/>
  <c r="BW644" i="14" s="1"/>
  <c r="BV644" i="14"/>
  <c r="BY644" i="14" s="1"/>
  <c r="BX642" i="14"/>
  <c r="BU644" i="14"/>
  <c r="BX644" i="14" s="1"/>
  <c r="BY642" i="14"/>
  <c r="BY610" i="14"/>
  <c r="BW610" i="14"/>
  <c r="BU579" i="14"/>
  <c r="BT580" i="14"/>
  <c r="BV579" i="14"/>
  <c r="BY558" i="14"/>
  <c r="BT573" i="14"/>
  <c r="BV573" i="14"/>
  <c r="BX571" i="14"/>
  <c r="BY557" i="14"/>
  <c r="BW557" i="14"/>
  <c r="BW563" i="14"/>
  <c r="BY563" i="14"/>
  <c r="BX568" i="14"/>
  <c r="BU573" i="14"/>
  <c r="BT564" i="14"/>
  <c r="BW564" i="14" s="1"/>
  <c r="BY571" i="14"/>
  <c r="BU463" i="14"/>
  <c r="BU464" i="14" s="1"/>
  <c r="BX464" i="14" s="1"/>
  <c r="BY462" i="14"/>
  <c r="BW462" i="14"/>
  <c r="BX461" i="14"/>
  <c r="BW463" i="14"/>
  <c r="BY461" i="14"/>
  <c r="BX365" i="14"/>
  <c r="BU366" i="14"/>
  <c r="BU367" i="14" s="1"/>
  <c r="BX367" i="14" s="1"/>
  <c r="BT365" i="14"/>
  <c r="BV365" i="14"/>
  <c r="BX364" i="14"/>
  <c r="BY363" i="14"/>
  <c r="BW363" i="14"/>
  <c r="BW293" i="14"/>
  <c r="BT294" i="14"/>
  <c r="BT295" i="14" s="1"/>
  <c r="BW295" i="14" s="1"/>
  <c r="BY293" i="14"/>
  <c r="BV294" i="14"/>
  <c r="BV295" i="14" s="1"/>
  <c r="BY295" i="14" s="1"/>
  <c r="BU293" i="14"/>
  <c r="BY292" i="14"/>
  <c r="BW292" i="14"/>
  <c r="BX291" i="14"/>
  <c r="BY291" i="14"/>
  <c r="BX130" i="14"/>
  <c r="BY130" i="14"/>
  <c r="BX62" i="14"/>
  <c r="BW64" i="14"/>
  <c r="BY62" i="14"/>
  <c r="BW65" i="14"/>
  <c r="BY63" i="14"/>
  <c r="BW63" i="14"/>
  <c r="BX64" i="14"/>
  <c r="BX66" i="14"/>
  <c r="BY64" i="14"/>
  <c r="BW1003" i="14"/>
  <c r="BY1003" i="14"/>
  <c r="BX1008" i="14"/>
  <c r="BX1003" i="14"/>
  <c r="BX1007" i="14"/>
  <c r="BY1008" i="14"/>
  <c r="BX668" i="14"/>
  <c r="BY668" i="14"/>
  <c r="BY616" i="14"/>
  <c r="BW616" i="14"/>
  <c r="BY463" i="14"/>
  <c r="BY318" i="14"/>
  <c r="BY186" i="14"/>
  <c r="BV187" i="14"/>
  <c r="BV188" i="14" s="1"/>
  <c r="BY188" i="14" s="1"/>
  <c r="BU186" i="14"/>
  <c r="BT187" i="14"/>
  <c r="BT188" i="14" s="1"/>
  <c r="BW188" i="14" s="1"/>
  <c r="BY185" i="14"/>
  <c r="BY132" i="14"/>
  <c r="BW132" i="14"/>
  <c r="BX131" i="14"/>
  <c r="BY131" i="14"/>
  <c r="BX41" i="14"/>
  <c r="BX30" i="14"/>
  <c r="BY30" i="14"/>
  <c r="BX1010" i="14"/>
  <c r="BU1011" i="14"/>
  <c r="BU1012" i="14" s="1"/>
  <c r="BV1010" i="14"/>
  <c r="BT1011" i="14"/>
  <c r="BT1012" i="14" s="1"/>
  <c r="BW1012" i="14" s="1"/>
  <c r="BX1009" i="14"/>
  <c r="BX1012" i="14"/>
  <c r="BU670" i="14"/>
  <c r="BT671" i="14"/>
  <c r="BW671" i="14" s="1"/>
  <c r="BV670" i="14"/>
  <c r="BY31" i="14"/>
  <c r="BW31" i="14"/>
  <c r="BX134" i="14"/>
  <c r="BY133" i="14"/>
  <c r="BW133" i="14"/>
  <c r="BY134" i="14"/>
  <c r="BU932" i="14"/>
  <c r="BY930" i="14"/>
  <c r="BW930" i="14"/>
  <c r="BT932" i="14"/>
  <c r="BV932" i="14"/>
  <c r="BT904" i="14"/>
  <c r="BV904" i="14"/>
  <c r="BX902" i="14"/>
  <c r="BU904" i="14"/>
  <c r="BY902" i="14"/>
  <c r="BT872" i="14"/>
  <c r="BW872" i="14" s="1"/>
  <c r="BV872" i="14"/>
  <c r="BY872" i="14" s="1"/>
  <c r="BX871" i="14"/>
  <c r="BY870" i="14"/>
  <c r="BW870" i="14"/>
  <c r="BX655" i="14"/>
  <c r="BU656" i="14"/>
  <c r="BX656" i="14" s="1"/>
  <c r="BT655" i="14"/>
  <c r="BV655" i="14"/>
  <c r="BU649" i="14"/>
  <c r="BX654" i="14"/>
  <c r="BY653" i="14"/>
  <c r="BW653" i="14"/>
  <c r="BY647" i="14"/>
  <c r="BW647" i="14"/>
  <c r="BT649" i="14"/>
  <c r="BV649" i="14"/>
  <c r="BX606" i="14"/>
  <c r="BU607" i="14"/>
  <c r="BX607" i="14" s="1"/>
  <c r="BT606" i="14"/>
  <c r="BV606" i="14"/>
  <c r="BX605" i="14"/>
  <c r="BY604" i="14"/>
  <c r="BW604" i="14"/>
  <c r="BW569" i="14"/>
  <c r="BT570" i="14"/>
  <c r="BW570" i="14" s="1"/>
  <c r="BY569" i="14"/>
  <c r="BV570" i="14"/>
  <c r="BY570" i="14" s="1"/>
  <c r="BU569" i="14"/>
  <c r="BY568" i="14"/>
  <c r="BW568" i="14"/>
  <c r="BX567" i="14"/>
  <c r="BY567" i="14"/>
  <c r="BU545" i="14"/>
  <c r="BX545" i="14" s="1"/>
  <c r="BY543" i="14"/>
  <c r="BW543" i="14"/>
  <c r="BT545" i="14"/>
  <c r="BW545" i="14" s="1"/>
  <c r="BV545" i="14"/>
  <c r="BY545" i="14" s="1"/>
  <c r="BW475" i="14"/>
  <c r="BT476" i="14"/>
  <c r="BW476" i="14" s="1"/>
  <c r="BY475" i="14"/>
  <c r="BV476" i="14"/>
  <c r="BY476" i="14" s="1"/>
  <c r="BU475" i="14"/>
  <c r="BY474" i="14"/>
  <c r="BW474" i="14"/>
  <c r="BX473" i="14"/>
  <c r="BY473" i="14"/>
  <c r="BU450" i="14"/>
  <c r="BY448" i="14"/>
  <c r="BW448" i="14"/>
  <c r="BT450" i="14"/>
  <c r="BV450" i="14"/>
  <c r="BU360" i="14"/>
  <c r="BY358" i="14"/>
  <c r="BW358" i="14"/>
  <c r="BT360" i="14"/>
  <c r="BV360" i="14"/>
  <c r="BU324" i="14"/>
  <c r="BX324" i="14" s="1"/>
  <c r="BY322" i="14"/>
  <c r="BW322" i="14"/>
  <c r="BT324" i="14"/>
  <c r="BW324" i="14" s="1"/>
  <c r="BV324" i="14"/>
  <c r="BY324" i="14" s="1"/>
  <c r="BT247" i="14"/>
  <c r="BV247" i="14"/>
  <c r="BX245" i="14"/>
  <c r="BU247" i="14"/>
  <c r="BY245" i="14"/>
  <c r="BW224" i="14"/>
  <c r="BY224" i="14"/>
  <c r="BX154" i="14"/>
  <c r="BW157" i="14"/>
  <c r="BY157" i="14"/>
  <c r="BT167" i="14"/>
  <c r="BW167" i="14" s="1"/>
  <c r="BV167" i="14"/>
  <c r="BY167" i="14" s="1"/>
  <c r="BX146" i="14"/>
  <c r="BX166" i="14"/>
  <c r="BY165" i="14"/>
  <c r="BW165" i="14"/>
  <c r="BX150" i="14"/>
  <c r="BW154" i="14"/>
  <c r="BY154" i="14"/>
  <c r="BX157" i="14"/>
  <c r="BW161" i="14"/>
  <c r="CB31" i="14" s="1"/>
  <c r="BY161" i="14"/>
  <c r="BT86" i="14"/>
  <c r="BV86" i="14"/>
  <c r="BX84" i="14"/>
  <c r="BU86" i="14"/>
  <c r="BY84" i="14"/>
  <c r="BU69" i="14"/>
  <c r="BX69" i="14" s="1"/>
  <c r="BY68" i="14"/>
  <c r="BW68" i="14"/>
  <c r="BX67" i="14"/>
  <c r="BY67" i="14"/>
  <c r="BW33" i="14"/>
  <c r="BY33" i="14"/>
  <c r="BX33" i="14"/>
  <c r="BX32" i="14"/>
  <c r="BY32" i="14"/>
  <c r="BW983" i="14"/>
  <c r="BX981" i="14"/>
  <c r="BY981" i="14"/>
  <c r="BU613" i="14"/>
  <c r="BU614" i="14" s="1"/>
  <c r="BX614" i="14" s="1"/>
  <c r="BY611" i="14"/>
  <c r="BW611" i="14"/>
  <c r="BT613" i="14"/>
  <c r="BT614" i="14" s="1"/>
  <c r="BW614" i="14" s="1"/>
  <c r="BV613" i="14"/>
  <c r="BV614" i="14" s="1"/>
  <c r="BY614" i="14" s="1"/>
  <c r="BU514" i="14"/>
  <c r="BU515" i="14" s="1"/>
  <c r="BX515" i="14" s="1"/>
  <c r="BY512" i="14"/>
  <c r="BW512" i="14"/>
  <c r="BT514" i="14"/>
  <c r="BT515" i="14" s="1"/>
  <c r="BW515" i="14" s="1"/>
  <c r="BV514" i="14"/>
  <c r="BV515" i="14" s="1"/>
  <c r="BY515" i="14" s="1"/>
  <c r="BX378" i="14"/>
  <c r="BY378" i="14"/>
  <c r="BY319" i="14"/>
  <c r="BW319" i="14"/>
  <c r="BT321" i="14"/>
  <c r="BW321" i="14" s="1"/>
  <c r="BV321" i="14"/>
  <c r="BY321" i="14" s="1"/>
  <c r="BX258" i="14"/>
  <c r="BY258" i="14"/>
  <c r="BX136" i="14"/>
  <c r="BU137" i="14"/>
  <c r="BU138" i="14" s="1"/>
  <c r="BX138" i="14" s="1"/>
  <c r="BW137" i="14"/>
  <c r="BV136" i="14"/>
  <c r="BW136" i="14"/>
  <c r="BX135" i="14"/>
  <c r="BX1035" i="14"/>
  <c r="BY1035" i="14"/>
  <c r="BX982" i="14"/>
  <c r="BX984" i="14"/>
  <c r="BY982" i="14"/>
  <c r="BW951" i="14"/>
  <c r="BY817" i="14"/>
  <c r="BX559" i="14"/>
  <c r="BU560" i="14"/>
  <c r="BU561" i="14" s="1"/>
  <c r="BX561" i="14" s="1"/>
  <c r="BV559" i="14"/>
  <c r="BT560" i="14"/>
  <c r="BT561" i="14" s="1"/>
  <c r="BW561" i="14" s="1"/>
  <c r="BX558" i="14"/>
  <c r="BX560" i="14"/>
  <c r="BU548" i="14"/>
  <c r="BU549" i="14" s="1"/>
  <c r="BU550" i="14" s="1"/>
  <c r="BU551" i="14" s="1"/>
  <c r="BU552" i="14" s="1"/>
  <c r="BX552" i="14" s="1"/>
  <c r="BT548" i="14"/>
  <c r="BT549" i="14" s="1"/>
  <c r="BT550" i="14" s="1"/>
  <c r="BT551" i="14" s="1"/>
  <c r="BT552" i="14" s="1"/>
  <c r="BW552" i="14" s="1"/>
  <c r="BV548" i="14"/>
  <c r="BV549" i="14" s="1"/>
  <c r="BV550" i="14" s="1"/>
  <c r="BV551" i="14" s="1"/>
  <c r="BV552" i="14" s="1"/>
  <c r="BY552" i="14" s="1"/>
  <c r="BW400" i="14"/>
  <c r="BY400" i="14"/>
  <c r="BY464" i="14"/>
  <c r="BW464" i="14"/>
  <c r="BT401" i="14"/>
  <c r="BT402" i="14" s="1"/>
  <c r="BW402" i="14" s="1"/>
  <c r="BV401" i="14"/>
  <c r="BV402" i="14" s="1"/>
  <c r="BY402" i="14" s="1"/>
  <c r="BX400" i="14"/>
  <c r="BY399" i="14"/>
  <c r="BW399" i="14"/>
  <c r="BX401" i="14"/>
  <c r="BY380" i="14"/>
  <c r="BV381" i="14"/>
  <c r="BY381" i="14" s="1"/>
  <c r="BU380" i="14"/>
  <c r="BY379" i="14"/>
  <c r="BT381" i="14"/>
  <c r="BW381" i="14" s="1"/>
  <c r="BW376" i="14"/>
  <c r="BX374" i="14"/>
  <c r="BY374" i="14"/>
  <c r="BU260" i="14"/>
  <c r="BW260" i="14"/>
  <c r="BV260" i="14"/>
  <c r="BT191" i="14"/>
  <c r="BV191" i="14"/>
  <c r="BX189" i="14"/>
  <c r="BU191" i="14"/>
  <c r="BY189" i="14"/>
  <c r="BT141" i="14"/>
  <c r="BT142" i="14" s="1"/>
  <c r="BW142" i="14" s="1"/>
  <c r="BV141" i="14"/>
  <c r="BV142" i="14" s="1"/>
  <c r="BY142" i="14" s="1"/>
  <c r="BX139" i="14"/>
  <c r="BU141" i="14"/>
  <c r="BU142" i="14" s="1"/>
  <c r="BX142" i="14" s="1"/>
  <c r="BY139" i="14"/>
  <c r="BX65" i="14"/>
  <c r="BY65" i="14"/>
  <c r="BX34" i="14"/>
  <c r="BX36" i="14"/>
  <c r="BY34" i="14"/>
  <c r="BX42" i="14"/>
  <c r="BY42" i="14"/>
  <c r="BY66" i="14"/>
  <c r="BW66" i="14"/>
  <c r="BV1037" i="14"/>
  <c r="BU1037" i="14"/>
  <c r="BT1038" i="14"/>
  <c r="BX983" i="14"/>
  <c r="BY983" i="14"/>
  <c r="BX829" i="14"/>
  <c r="BY829" i="14"/>
  <c r="BX689" i="14"/>
  <c r="BY689" i="14"/>
  <c r="BW549" i="14"/>
  <c r="BY548" i="14"/>
  <c r="BY375" i="14"/>
  <c r="BW375" i="14"/>
  <c r="BW261" i="14"/>
  <c r="BW151" i="14"/>
  <c r="BT152" i="14"/>
  <c r="BW152" i="14" s="1"/>
  <c r="BY151" i="14"/>
  <c r="BV152" i="14"/>
  <c r="BY152" i="14" s="1"/>
  <c r="BU151" i="14"/>
  <c r="BY150" i="14"/>
  <c r="BW150" i="14"/>
  <c r="BX149" i="14"/>
  <c r="BY149" i="14"/>
  <c r="BW147" i="14"/>
  <c r="BT148" i="14"/>
  <c r="BW148" i="14" s="1"/>
  <c r="BY147" i="14"/>
  <c r="BV148" i="14"/>
  <c r="BY148" i="14" s="1"/>
  <c r="BU147" i="14"/>
  <c r="BY146" i="14"/>
  <c r="BW146" i="14"/>
  <c r="BX145" i="14"/>
  <c r="BY144" i="14"/>
  <c r="BW144" i="14"/>
  <c r="BY145" i="14"/>
  <c r="BW145" i="14"/>
  <c r="BY141" i="14"/>
  <c r="BX59" i="14"/>
  <c r="BY57" i="14"/>
  <c r="BW57" i="14"/>
  <c r="CB141" i="14" s="1"/>
  <c r="BX58" i="14"/>
  <c r="BW60" i="14"/>
  <c r="BY58" i="14"/>
  <c r="BX37" i="14"/>
  <c r="BY35" i="14"/>
  <c r="BW35" i="14"/>
  <c r="BW27" i="14"/>
  <c r="BY25" i="14"/>
  <c r="BW25" i="14"/>
  <c r="BX61" i="14"/>
  <c r="BY59" i="14"/>
  <c r="BW59" i="14"/>
  <c r="BX60" i="14"/>
  <c r="BY60" i="14"/>
  <c r="BW38" i="14"/>
  <c r="BY36" i="14"/>
  <c r="BW36" i="14"/>
  <c r="BY984" i="14"/>
  <c r="BW984" i="14"/>
  <c r="BT859" i="14"/>
  <c r="BT860" i="14" s="1"/>
  <c r="BW860" i="14" s="1"/>
  <c r="BV859" i="14"/>
  <c r="BV860" i="14" s="1"/>
  <c r="BY860" i="14" s="1"/>
  <c r="BX858" i="14"/>
  <c r="BY857" i="14"/>
  <c r="BW857" i="14"/>
  <c r="BX860" i="14"/>
  <c r="BW832" i="14"/>
  <c r="BT833" i="14"/>
  <c r="BW833" i="14" s="1"/>
  <c r="BX831" i="14"/>
  <c r="BU832" i="14"/>
  <c r="BV831" i="14"/>
  <c r="BW831" i="14"/>
  <c r="BX830" i="14"/>
  <c r="BX748" i="14"/>
  <c r="BW750" i="14"/>
  <c r="BY748" i="14"/>
  <c r="BY637" i="14"/>
  <c r="BW637" i="14"/>
  <c r="BX639" i="14"/>
  <c r="BX376" i="14"/>
  <c r="BY376" i="14"/>
  <c r="BW262" i="14"/>
  <c r="BX16" i="14"/>
  <c r="BY14" i="14"/>
  <c r="BW14" i="14"/>
  <c r="BX15" i="14"/>
  <c r="BY15" i="14"/>
  <c r="BX48" i="14"/>
  <c r="BY48" i="14"/>
  <c r="BY49" i="14"/>
  <c r="BW49" i="14"/>
  <c r="BY16" i="14"/>
  <c r="BW16" i="14"/>
  <c r="BX356" i="14"/>
  <c r="BY356" i="14"/>
  <c r="BX334" i="14"/>
  <c r="BW77" i="14"/>
  <c r="BY77" i="14"/>
  <c r="BX77" i="14"/>
  <c r="BT78" i="14"/>
  <c r="BV78" i="14"/>
  <c r="BX76" i="14"/>
  <c r="BU78" i="14"/>
  <c r="BY76" i="14"/>
  <c r="BX991" i="14"/>
  <c r="BU992" i="14"/>
  <c r="BX987" i="14"/>
  <c r="BT991" i="14"/>
  <c r="BV991" i="14"/>
  <c r="BX990" i="14"/>
  <c r="BY989" i="14"/>
  <c r="BW989" i="14"/>
  <c r="BW988" i="14"/>
  <c r="BY988" i="14"/>
  <c r="BT724" i="14"/>
  <c r="BW724" i="14" s="1"/>
  <c r="BV724" i="14"/>
  <c r="BY724" i="14" s="1"/>
  <c r="BX722" i="14"/>
  <c r="BU724" i="14"/>
  <c r="BX724" i="14" s="1"/>
  <c r="BY722" i="14"/>
  <c r="BX431" i="14"/>
  <c r="BU432" i="14"/>
  <c r="BT431" i="14"/>
  <c r="BV431" i="14"/>
  <c r="BX430" i="14"/>
  <c r="BY429" i="14"/>
  <c r="BW429" i="14"/>
  <c r="BX395" i="14"/>
  <c r="BW335" i="14"/>
  <c r="BT336" i="14"/>
  <c r="BY335" i="14"/>
  <c r="BV336" i="14"/>
  <c r="BU335" i="14"/>
  <c r="BY334" i="14"/>
  <c r="BW334" i="14"/>
  <c r="BX333" i="14"/>
  <c r="BY333" i="14"/>
  <c r="BT75" i="14"/>
  <c r="BW75" i="14" s="1"/>
  <c r="BV75" i="14"/>
  <c r="BY75" i="14" s="1"/>
  <c r="BX73" i="14"/>
  <c r="CC40" i="14" s="1"/>
  <c r="BU75" i="14"/>
  <c r="BX75" i="14" s="1"/>
  <c r="BY73" i="14"/>
  <c r="BT1064" i="14"/>
  <c r="BT1065" i="14" s="1"/>
  <c r="BW1065" i="14" s="1"/>
  <c r="BV1064" i="14"/>
  <c r="BV1065" i="14" s="1"/>
  <c r="BY1065" i="14" s="1"/>
  <c r="BX1062" i="14"/>
  <c r="BU1064" i="14"/>
  <c r="BY1062" i="14"/>
  <c r="BX1004" i="14"/>
  <c r="BT1004" i="14"/>
  <c r="BT1005" i="14" s="1"/>
  <c r="BV1004" i="14"/>
  <c r="BV1005" i="14" s="1"/>
  <c r="BY1002" i="14"/>
  <c r="BW1002" i="14"/>
  <c r="BT966" i="14"/>
  <c r="BV966" i="14"/>
  <c r="BU967" i="14"/>
  <c r="BX964" i="14"/>
  <c r="BY964" i="14"/>
  <c r="BY818" i="14"/>
  <c r="BW818" i="14"/>
  <c r="BT687" i="14"/>
  <c r="BW687" i="14" s="1"/>
  <c r="BW686" i="14"/>
  <c r="BX684" i="14"/>
  <c r="BY684" i="14"/>
  <c r="BY672" i="14"/>
  <c r="BW672" i="14"/>
  <c r="BX638" i="14"/>
  <c r="BY638" i="14"/>
  <c r="BX599" i="14"/>
  <c r="BT599" i="14"/>
  <c r="BW599" i="14" s="1"/>
  <c r="BV599" i="14"/>
  <c r="BY599" i="14" s="1"/>
  <c r="BY597" i="14"/>
  <c r="BW597" i="14"/>
  <c r="BX588" i="14"/>
  <c r="BU589" i="14"/>
  <c r="BX589" i="14" s="1"/>
  <c r="BT588" i="14"/>
  <c r="BV588" i="14"/>
  <c r="BX587" i="14"/>
  <c r="BY586" i="14"/>
  <c r="BW586" i="14"/>
  <c r="BW271" i="14"/>
  <c r="BT272" i="14"/>
  <c r="BY271" i="14"/>
  <c r="BV272" i="14"/>
  <c r="BW282" i="14"/>
  <c r="BU272" i="14"/>
  <c r="BU273" i="14" s="1"/>
  <c r="BX273" i="14" s="1"/>
  <c r="BY280" i="14"/>
  <c r="BW280" i="14"/>
  <c r="BY270" i="14"/>
  <c r="BW270" i="14"/>
  <c r="BW275" i="14"/>
  <c r="BY275" i="14"/>
  <c r="BY269" i="14"/>
  <c r="BX162" i="14"/>
  <c r="BU163" i="14"/>
  <c r="BU164" i="14" s="1"/>
  <c r="BX164" i="14" s="1"/>
  <c r="BT162" i="14"/>
  <c r="BV162" i="14"/>
  <c r="BU158" i="14"/>
  <c r="BT155" i="14"/>
  <c r="BW155" i="14" s="1"/>
  <c r="BV155" i="14"/>
  <c r="BY155" i="14" s="1"/>
  <c r="BX161" i="14"/>
  <c r="BY160" i="14"/>
  <c r="BW160" i="14"/>
  <c r="BY156" i="14"/>
  <c r="BW156" i="14"/>
  <c r="BX153" i="14"/>
  <c r="BT158" i="14"/>
  <c r="BV158" i="14"/>
  <c r="BU155" i="14"/>
  <c r="BX155" i="14" s="1"/>
  <c r="BY153" i="14"/>
  <c r="BY37" i="14"/>
  <c r="BW37" i="14"/>
  <c r="BY281" i="14"/>
  <c r="BW281" i="14"/>
  <c r="BX349" i="14"/>
  <c r="BU350" i="14"/>
  <c r="BW350" i="14"/>
  <c r="BT351" i="14"/>
  <c r="BW351" i="14" s="1"/>
  <c r="BW349" i="14"/>
  <c r="BX348" i="14"/>
  <c r="BY347" i="14"/>
  <c r="BW347" i="14"/>
  <c r="BY535" i="14"/>
  <c r="BW535" i="14"/>
  <c r="BU641" i="14"/>
  <c r="BX641" i="14" s="1"/>
  <c r="BY639" i="14"/>
  <c r="BW639" i="14"/>
  <c r="BT641" i="14"/>
  <c r="BW641" i="14" s="1"/>
  <c r="BV641" i="14"/>
  <c r="BY641" i="14" s="1"/>
  <c r="BU686" i="14"/>
  <c r="BV686" i="14"/>
  <c r="BV691" i="14"/>
  <c r="BT692" i="14"/>
  <c r="BU691" i="14"/>
  <c r="BY749" i="14"/>
  <c r="BY819" i="14"/>
  <c r="BW819" i="14"/>
  <c r="BX859" i="14"/>
  <c r="BX38" i="14"/>
  <c r="BY38" i="14"/>
  <c r="BX28" i="14"/>
  <c r="BY26" i="14"/>
  <c r="BW26" i="14"/>
  <c r="BX27" i="14"/>
  <c r="BY27" i="14"/>
  <c r="BY61" i="14"/>
  <c r="BW61" i="14"/>
  <c r="BY28" i="14"/>
  <c r="BW28" i="14"/>
  <c r="BX1027" i="14"/>
  <c r="BY1027" i="14"/>
  <c r="BX1006" i="14"/>
  <c r="BX1005" i="14"/>
  <c r="BT892" i="14"/>
  <c r="BT893" i="14" s="1"/>
  <c r="BW893" i="14" s="1"/>
  <c r="BV892" i="14"/>
  <c r="BV893" i="14" s="1"/>
  <c r="BY893" i="14" s="1"/>
  <c r="BX891" i="14"/>
  <c r="BY890" i="14"/>
  <c r="BW890" i="14"/>
  <c r="BX750" i="14"/>
  <c r="BU751" i="14"/>
  <c r="BV750" i="14"/>
  <c r="BT752" i="14"/>
  <c r="BX749" i="14"/>
  <c r="BU592" i="14"/>
  <c r="BX592" i="14" s="1"/>
  <c r="BY590" i="14"/>
  <c r="BW590" i="14"/>
  <c r="BT592" i="14"/>
  <c r="BW592" i="14" s="1"/>
  <c r="BV592" i="14"/>
  <c r="BY592" i="14" s="1"/>
  <c r="BX564" i="14"/>
  <c r="BU565" i="14"/>
  <c r="BV565" i="14"/>
  <c r="BX563" i="14"/>
  <c r="BY562" i="14"/>
  <c r="BW562" i="14"/>
  <c r="BX537" i="14"/>
  <c r="BU538" i="14"/>
  <c r="BX538" i="14" s="1"/>
  <c r="BV537" i="14"/>
  <c r="BT538" i="14"/>
  <c r="BW538" i="14" s="1"/>
  <c r="BX536" i="14"/>
  <c r="BU533" i="14"/>
  <c r="BU534" i="14" s="1"/>
  <c r="BY531" i="14"/>
  <c r="BW531" i="14"/>
  <c r="BT533" i="14"/>
  <c r="BT534" i="14" s="1"/>
  <c r="BW534" i="14" s="1"/>
  <c r="BV533" i="14"/>
  <c r="BV534" i="14" s="1"/>
  <c r="BY534" i="14" s="1"/>
  <c r="BU467" i="14"/>
  <c r="BU468" i="14" s="1"/>
  <c r="BX468" i="14" s="1"/>
  <c r="BY466" i="14"/>
  <c r="BW466" i="14"/>
  <c r="BX465" i="14"/>
  <c r="BX467" i="14"/>
  <c r="BY465" i="14"/>
  <c r="BU284" i="14"/>
  <c r="BX284" i="14" s="1"/>
  <c r="BY283" i="14"/>
  <c r="BW283" i="14"/>
  <c r="BX282" i="14"/>
  <c r="BY282" i="14"/>
  <c r="BU988" i="14"/>
  <c r="BX988" i="14" s="1"/>
  <c r="BY987" i="14"/>
  <c r="BW987" i="14"/>
  <c r="BX986" i="14"/>
  <c r="BY986" i="14"/>
  <c r="BX953" i="14"/>
  <c r="BW953" i="14"/>
  <c r="BY953" i="14"/>
  <c r="BT856" i="14"/>
  <c r="BW856" i="14" s="1"/>
  <c r="BV856" i="14"/>
  <c r="BY856" i="14" s="1"/>
  <c r="BX854" i="14"/>
  <c r="BU856" i="14"/>
  <c r="BX856" i="14" s="1"/>
  <c r="BY854" i="14"/>
  <c r="BX657" i="14"/>
  <c r="BY657" i="14"/>
  <c r="BW628" i="14"/>
  <c r="BY628" i="14"/>
  <c r="BX628" i="14"/>
  <c r="BW621" i="14"/>
  <c r="BY621" i="14"/>
  <c r="BT619" i="14"/>
  <c r="BW619" i="14" s="1"/>
  <c r="BV619" i="14"/>
  <c r="BY619" i="14" s="1"/>
  <c r="BX617" i="14"/>
  <c r="BU619" i="14"/>
  <c r="BX619" i="14" s="1"/>
  <c r="BY617" i="14"/>
  <c r="BW396" i="14"/>
  <c r="BT397" i="14"/>
  <c r="BY396" i="14"/>
  <c r="BV397" i="14"/>
  <c r="BU396" i="14"/>
  <c r="BY395" i="14"/>
  <c r="BW395" i="14"/>
  <c r="BX394" i="14"/>
  <c r="BY394" i="14"/>
  <c r="BX5" i="14"/>
  <c r="BX1056" i="14"/>
  <c r="BW1056" i="14"/>
  <c r="BY1056" i="14"/>
  <c r="BX1044" i="14"/>
  <c r="BU1045" i="14"/>
  <c r="BX1045" i="14" s="1"/>
  <c r="BT1044" i="14"/>
  <c r="BV1044" i="14"/>
  <c r="BX1043" i="14"/>
  <c r="BY1042" i="14"/>
  <c r="BW1042" i="14"/>
  <c r="BX980" i="14"/>
  <c r="BW916" i="14"/>
  <c r="BT917" i="14"/>
  <c r="BW917" i="14" s="1"/>
  <c r="BY916" i="14"/>
  <c r="BV917" i="14"/>
  <c r="BY917" i="14" s="1"/>
  <c r="BU916" i="14"/>
  <c r="BY915" i="14"/>
  <c r="BW915" i="14"/>
  <c r="BX914" i="14"/>
  <c r="BY914" i="14"/>
  <c r="BX840" i="14"/>
  <c r="BW840" i="14"/>
  <c r="BY840" i="14"/>
  <c r="BU773" i="14"/>
  <c r="BX773" i="14" s="1"/>
  <c r="BY772" i="14"/>
  <c r="BW772" i="14"/>
  <c r="BX771" i="14"/>
  <c r="BY771" i="14"/>
  <c r="BT738" i="14"/>
  <c r="BV738" i="14"/>
  <c r="BX736" i="14"/>
  <c r="BU738" i="14"/>
  <c r="BY736" i="14"/>
  <c r="BT629" i="14"/>
  <c r="BV629" i="14"/>
  <c r="BX627" i="14"/>
  <c r="BU629" i="14"/>
  <c r="BY627" i="14"/>
  <c r="BX554" i="14"/>
  <c r="BW541" i="14"/>
  <c r="BT542" i="14"/>
  <c r="BW542" i="14" s="1"/>
  <c r="BY541" i="14"/>
  <c r="BV542" i="14"/>
  <c r="BY542" i="14" s="1"/>
  <c r="BU541" i="14"/>
  <c r="BY540" i="14"/>
  <c r="BW540" i="14"/>
  <c r="BX539" i="14"/>
  <c r="BY539" i="14"/>
  <c r="BX510" i="14"/>
  <c r="BY510" i="14"/>
  <c r="BT479" i="14"/>
  <c r="BW479" i="14" s="1"/>
  <c r="BV479" i="14"/>
  <c r="BY479" i="14" s="1"/>
  <c r="BX478" i="14"/>
  <c r="BY477" i="14"/>
  <c r="BW477" i="14"/>
  <c r="BX471" i="14"/>
  <c r="BU472" i="14"/>
  <c r="BX472" i="14" s="1"/>
  <c r="BT471" i="14"/>
  <c r="BV471" i="14"/>
  <c r="BX470" i="14"/>
  <c r="BY469" i="14"/>
  <c r="BW469" i="14"/>
  <c r="BX458" i="14"/>
  <c r="BW458" i="14"/>
  <c r="BY458" i="14"/>
  <c r="BU345" i="14"/>
  <c r="BY343" i="14"/>
  <c r="BW343" i="14"/>
  <c r="BT345" i="14"/>
  <c r="BV345" i="14"/>
  <c r="BX315" i="14"/>
  <c r="BW304" i="14"/>
  <c r="BT305" i="14"/>
  <c r="BW305" i="14" s="1"/>
  <c r="BY304" i="14"/>
  <c r="BV305" i="14"/>
  <c r="BY305" i="14" s="1"/>
  <c r="BU304" i="14"/>
  <c r="BY303" i="14"/>
  <c r="BW303" i="14"/>
  <c r="BX302" i="14"/>
  <c r="BY302" i="14"/>
  <c r="BU257" i="14"/>
  <c r="BX257" i="14" s="1"/>
  <c r="BY256" i="14"/>
  <c r="BW256" i="14"/>
  <c r="BX255" i="14"/>
  <c r="BY255" i="14"/>
  <c r="BW241" i="14"/>
  <c r="BT242" i="14"/>
  <c r="BY241" i="14"/>
  <c r="BV242" i="14"/>
  <c r="BU241" i="14"/>
  <c r="BY240" i="14"/>
  <c r="BW240" i="14"/>
  <c r="BX239" i="14"/>
  <c r="BY239" i="14"/>
  <c r="BW177" i="14"/>
  <c r="BY177" i="14"/>
  <c r="BX177" i="14"/>
  <c r="BY4" i="14"/>
  <c r="BW4" i="14"/>
  <c r="BX301" i="14"/>
  <c r="BY299" i="14"/>
  <c r="CD171" i="14" s="1"/>
  <c r="BW299" i="14"/>
  <c r="CB171" i="14" s="1"/>
  <c r="BW979" i="14"/>
  <c r="BY979" i="14"/>
  <c r="BT956" i="14"/>
  <c r="BW956" i="14" s="1"/>
  <c r="BV956" i="14"/>
  <c r="BY956" i="14" s="1"/>
  <c r="BX954" i="14"/>
  <c r="BU956" i="14"/>
  <c r="BX956" i="14" s="1"/>
  <c r="BY954" i="14"/>
  <c r="BX952" i="14"/>
  <c r="BY952" i="14"/>
  <c r="BW881" i="14"/>
  <c r="BY881" i="14"/>
  <c r="BX881" i="14"/>
  <c r="BW884" i="14"/>
  <c r="BY884" i="14"/>
  <c r="BX848" i="14"/>
  <c r="BW851" i="14"/>
  <c r="BY851" i="14"/>
  <c r="BX853" i="14"/>
  <c r="BW849" i="14"/>
  <c r="BY849" i="14"/>
  <c r="BX851" i="14"/>
  <c r="BW853" i="14"/>
  <c r="BY853" i="14"/>
  <c r="BT792" i="14"/>
  <c r="BV792" i="14"/>
  <c r="BX790" i="14"/>
  <c r="CB59" i="14"/>
  <c r="BU792" i="14"/>
  <c r="BY790" i="14"/>
  <c r="BW764" i="14"/>
  <c r="BY764" i="14"/>
  <c r="BX764" i="14"/>
  <c r="BY734" i="14"/>
  <c r="BW734" i="14"/>
  <c r="BX622" i="14"/>
  <c r="BU623" i="14"/>
  <c r="BT622" i="14"/>
  <c r="BV622" i="14"/>
  <c r="BX621" i="14"/>
  <c r="BY620" i="14"/>
  <c r="BW620" i="14"/>
  <c r="BX529" i="14"/>
  <c r="BU530" i="14"/>
  <c r="BX530" i="14" s="1"/>
  <c r="BX517" i="14"/>
  <c r="BW521" i="14"/>
  <c r="CB174" i="14" s="1"/>
  <c r="BY521" i="14"/>
  <c r="BT529" i="14"/>
  <c r="BV529" i="14"/>
  <c r="BX528" i="14"/>
  <c r="BY527" i="14"/>
  <c r="BW527" i="14"/>
  <c r="BX521" i="14"/>
  <c r="BW488" i="14"/>
  <c r="BT489" i="14"/>
  <c r="BW489" i="14" s="1"/>
  <c r="BY488" i="14"/>
  <c r="BV489" i="14"/>
  <c r="BY489" i="14" s="1"/>
  <c r="BU488" i="14"/>
  <c r="BY487" i="14"/>
  <c r="BW487" i="14"/>
  <c r="BX486" i="14"/>
  <c r="BY486" i="14"/>
  <c r="BU459" i="14"/>
  <c r="BY457" i="14"/>
  <c r="BW457" i="14"/>
  <c r="BT459" i="14"/>
  <c r="BV459" i="14"/>
  <c r="BT427" i="14"/>
  <c r="BV427" i="14"/>
  <c r="BX425" i="14"/>
  <c r="BU427" i="14"/>
  <c r="BY425" i="14"/>
  <c r="BX12" i="14"/>
  <c r="BU13" i="14"/>
  <c r="BX13" i="14" s="1"/>
  <c r="BT12" i="14"/>
  <c r="BV12" i="14"/>
  <c r="BX11" i="14"/>
  <c r="BY10" i="14"/>
  <c r="BW10" i="14"/>
  <c r="BT5" i="14"/>
  <c r="BW5" i="14" s="1"/>
  <c r="BV5" i="14"/>
  <c r="BY5" i="14" s="1"/>
  <c r="BX3" i="14"/>
  <c r="BX4" i="14"/>
  <c r="BW3" i="14"/>
  <c r="BY970" i="14"/>
  <c r="BW970" i="14"/>
  <c r="BY971" i="14"/>
  <c r="BT972" i="14"/>
  <c r="BT973" i="14" s="1"/>
  <c r="BW973" i="14" s="1"/>
  <c r="CB186" i="14" s="1"/>
  <c r="BT924" i="14"/>
  <c r="BV924" i="14"/>
  <c r="BX922" i="14"/>
  <c r="BU924" i="14"/>
  <c r="BY922" i="14"/>
  <c r="BT800" i="14"/>
  <c r="BV800" i="14"/>
  <c r="BX798" i="14"/>
  <c r="BU800" i="14"/>
  <c r="BY798" i="14"/>
  <c r="BW780" i="14"/>
  <c r="BT781" i="14"/>
  <c r="BW781" i="14" s="1"/>
  <c r="BX779" i="14"/>
  <c r="BW779" i="14"/>
  <c r="BX778" i="14"/>
  <c r="BY779" i="14"/>
  <c r="BY778" i="14"/>
  <c r="BU522" i="14"/>
  <c r="BU523" i="14" s="1"/>
  <c r="BU524" i="14" s="1"/>
  <c r="BU525" i="14" s="1"/>
  <c r="BU526" i="14" s="1"/>
  <c r="BX526" i="14" s="1"/>
  <c r="BY520" i="14"/>
  <c r="BW520" i="14"/>
  <c r="CB173" i="14" s="1"/>
  <c r="BT522" i="14"/>
  <c r="BT523" i="14" s="1"/>
  <c r="BT524" i="14" s="1"/>
  <c r="BT525" i="14" s="1"/>
  <c r="BT526" i="14" s="1"/>
  <c r="BW526" i="14" s="1"/>
  <c r="BV522" i="14"/>
  <c r="BV523" i="14" s="1"/>
  <c r="BV524" i="14" s="1"/>
  <c r="BV525" i="14" s="1"/>
  <c r="BV526" i="14" s="1"/>
  <c r="BY526" i="14" s="1"/>
  <c r="BU497" i="14"/>
  <c r="BU498" i="14" s="1"/>
  <c r="BX498" i="14" s="1"/>
  <c r="BY495" i="14"/>
  <c r="BW495" i="14"/>
  <c r="BT497" i="14"/>
  <c r="BT498" i="14" s="1"/>
  <c r="BW498" i="14" s="1"/>
  <c r="BV497" i="14"/>
  <c r="BV498" i="14" s="1"/>
  <c r="BY498" i="14" s="1"/>
  <c r="BX300" i="14"/>
  <c r="BY300" i="14"/>
  <c r="BW229" i="14"/>
  <c r="CB190" i="14" s="1"/>
  <c r="BX227" i="14"/>
  <c r="BY227" i="14"/>
  <c r="BW182" i="14"/>
  <c r="BT183" i="14"/>
  <c r="BW183" i="14" s="1"/>
  <c r="BY182" i="14"/>
  <c r="BV183" i="14"/>
  <c r="BY183" i="14" s="1"/>
  <c r="BU182" i="14"/>
  <c r="BY181" i="14"/>
  <c r="BW181" i="14"/>
  <c r="BX180" i="14"/>
  <c r="BY180" i="14"/>
  <c r="BT178" i="14"/>
  <c r="BV178" i="14"/>
  <c r="BX176" i="14"/>
  <c r="BU178" i="14"/>
  <c r="BY176" i="14"/>
  <c r="BX972" i="14"/>
  <c r="BU973" i="14"/>
  <c r="BV972" i="14"/>
  <c r="BX971" i="14"/>
  <c r="BX219" i="14"/>
  <c r="BT980" i="14"/>
  <c r="BW980" i="14" s="1"/>
  <c r="BV980" i="14"/>
  <c r="BY980" i="14" s="1"/>
  <c r="BX979" i="14"/>
  <c r="BY978" i="14"/>
  <c r="BW978" i="14"/>
  <c r="BW959" i="14"/>
  <c r="BY959" i="14"/>
  <c r="BX885" i="14"/>
  <c r="BU886" i="14"/>
  <c r="BX886" i="14" s="1"/>
  <c r="BT885" i="14"/>
  <c r="BV885" i="14"/>
  <c r="BX884" i="14"/>
  <c r="BY883" i="14"/>
  <c r="BW883" i="14"/>
  <c r="BU879" i="14"/>
  <c r="BX879" i="14" s="1"/>
  <c r="BY877" i="14"/>
  <c r="BW877" i="14"/>
  <c r="BT879" i="14"/>
  <c r="BW879" i="14" s="1"/>
  <c r="BV879" i="14"/>
  <c r="BY879" i="14" s="1"/>
  <c r="BX852" i="14"/>
  <c r="BY852" i="14"/>
  <c r="BX850" i="14"/>
  <c r="BY850" i="14"/>
  <c r="BU849" i="14"/>
  <c r="BX849" i="14" s="1"/>
  <c r="BY848" i="14"/>
  <c r="BW848" i="14"/>
  <c r="BX847" i="14"/>
  <c r="BY847" i="14"/>
  <c r="BU841" i="14"/>
  <c r="BX841" i="14" s="1"/>
  <c r="BY839" i="14"/>
  <c r="BW839" i="14"/>
  <c r="BT841" i="14"/>
  <c r="BW841" i="14" s="1"/>
  <c r="BV841" i="14"/>
  <c r="BY841" i="14" s="1"/>
  <c r="BX804" i="14"/>
  <c r="BY804" i="14"/>
  <c r="BX769" i="14"/>
  <c r="BW770" i="14"/>
  <c r="CB52" i="14" s="1"/>
  <c r="BY770" i="14"/>
  <c r="BU765" i="14"/>
  <c r="BY763" i="14"/>
  <c r="BW763" i="14"/>
  <c r="CB53" i="14" s="1"/>
  <c r="BT765" i="14"/>
  <c r="BV765" i="14"/>
  <c r="BT743" i="14"/>
  <c r="BW743" i="14" s="1"/>
  <c r="BV743" i="14"/>
  <c r="BY743" i="14" s="1"/>
  <c r="BX741" i="14"/>
  <c r="BU743" i="14"/>
  <c r="BX743" i="14" s="1"/>
  <c r="BY741" i="14"/>
  <c r="BW555" i="14"/>
  <c r="BT556" i="14"/>
  <c r="BW556" i="14" s="1"/>
  <c r="BY555" i="14"/>
  <c r="BV556" i="14"/>
  <c r="BY556" i="14" s="1"/>
  <c r="BU555" i="14"/>
  <c r="BY554" i="14"/>
  <c r="BW554" i="14"/>
  <c r="BX553" i="14"/>
  <c r="BY553" i="14"/>
  <c r="BW518" i="14"/>
  <c r="BT519" i="14"/>
  <c r="BW519" i="14" s="1"/>
  <c r="BY518" i="14"/>
  <c r="BV519" i="14"/>
  <c r="BY519" i="14" s="1"/>
  <c r="BU518" i="14"/>
  <c r="BY517" i="14"/>
  <c r="BW517" i="14"/>
  <c r="BX516" i="14"/>
  <c r="CC53" i="14" s="1"/>
  <c r="BY516" i="14"/>
  <c r="BX500" i="14"/>
  <c r="BW500" i="14"/>
  <c r="BY500" i="14"/>
  <c r="BX393" i="14"/>
  <c r="BW393" i="14"/>
  <c r="BY393" i="14"/>
  <c r="BY301" i="14"/>
  <c r="BW301" i="14"/>
  <c r="BX228" i="14"/>
  <c r="BX230" i="14"/>
  <c r="BY228" i="14"/>
  <c r="BX1048" i="14"/>
  <c r="BU1049" i="14"/>
  <c r="BT1048" i="14"/>
  <c r="BV1048" i="14"/>
  <c r="BX1047" i="14"/>
  <c r="BY1046" i="14"/>
  <c r="BW1046" i="14"/>
  <c r="BU959" i="14"/>
  <c r="BX959" i="14" s="1"/>
  <c r="BY958" i="14"/>
  <c r="BW958" i="14"/>
  <c r="BX957" i="14"/>
  <c r="BY957" i="14"/>
  <c r="BY940" i="14"/>
  <c r="BU941" i="14"/>
  <c r="BX941" i="14" s="1"/>
  <c r="BY939" i="14"/>
  <c r="BU770" i="14"/>
  <c r="BX770" i="14" s="1"/>
  <c r="BY769" i="14"/>
  <c r="BW769" i="14"/>
  <c r="BX768" i="14"/>
  <c r="BY768" i="14"/>
  <c r="BW729" i="14"/>
  <c r="BT730" i="14"/>
  <c r="BW730" i="14" s="1"/>
  <c r="BY729" i="14"/>
  <c r="BV730" i="14"/>
  <c r="BY730" i="14" s="1"/>
  <c r="BU729" i="14"/>
  <c r="BY728" i="14"/>
  <c r="BW728" i="14"/>
  <c r="BX727" i="14"/>
  <c r="BY727" i="14"/>
  <c r="BU661" i="14"/>
  <c r="BX661" i="14" s="1"/>
  <c r="BY659" i="14"/>
  <c r="BW659" i="14"/>
  <c r="BT661" i="14"/>
  <c r="BW661" i="14" s="1"/>
  <c r="BV661" i="14"/>
  <c r="BY661" i="14" s="1"/>
  <c r="BT501" i="14"/>
  <c r="BV501" i="14"/>
  <c r="BX499" i="14"/>
  <c r="BU501" i="14"/>
  <c r="BY499" i="14"/>
  <c r="BX482" i="14"/>
  <c r="BU483" i="14"/>
  <c r="BT482" i="14"/>
  <c r="BV482" i="14"/>
  <c r="BX481" i="14"/>
  <c r="BY480" i="14"/>
  <c r="BW480" i="14"/>
  <c r="BT438" i="14"/>
  <c r="BV438" i="14"/>
  <c r="BX436" i="14"/>
  <c r="BU438" i="14"/>
  <c r="BY436" i="14"/>
  <c r="BY392" i="14"/>
  <c r="BW392" i="14"/>
  <c r="BX339" i="14"/>
  <c r="BW339" i="14"/>
  <c r="BY339" i="14"/>
  <c r="BT340" i="14"/>
  <c r="BV340" i="14"/>
  <c r="BX338" i="14"/>
  <c r="BU340" i="14"/>
  <c r="BY338" i="14"/>
  <c r="BW314" i="14"/>
  <c r="BY314" i="14"/>
  <c r="BY253" i="14"/>
  <c r="BW253" i="14"/>
  <c r="BT45" i="14"/>
  <c r="BV45" i="14"/>
  <c r="BX43" i="14"/>
  <c r="BU45" i="14"/>
  <c r="BY43" i="14"/>
  <c r="BT822" i="14"/>
  <c r="BW822" i="14" s="1"/>
  <c r="BV822" i="14"/>
  <c r="BY822" i="14" s="1"/>
  <c r="BX820" i="14"/>
  <c r="BU822" i="14"/>
  <c r="BX822" i="14" s="1"/>
  <c r="BY820" i="14"/>
  <c r="BT602" i="14"/>
  <c r="BV602" i="14"/>
  <c r="BX600" i="14"/>
  <c r="BU602" i="14"/>
  <c r="BY600" i="14"/>
  <c r="BW389" i="14"/>
  <c r="BY389" i="14"/>
  <c r="BT315" i="14"/>
  <c r="BW315" i="14" s="1"/>
  <c r="BV315" i="14"/>
  <c r="BY315" i="14" s="1"/>
  <c r="BX229" i="14"/>
  <c r="CC190" i="14" s="1"/>
  <c r="BY229" i="14"/>
  <c r="CD190" i="14" s="1"/>
  <c r="BT1057" i="14"/>
  <c r="BV1057" i="14"/>
  <c r="BX1055" i="14"/>
  <c r="BU1057" i="14"/>
  <c r="BY1055" i="14"/>
  <c r="BW1023" i="14"/>
  <c r="BY1023" i="14"/>
  <c r="BW1019" i="14"/>
  <c r="BY1019" i="14"/>
  <c r="BX1023" i="14"/>
  <c r="CC27" i="14" s="1"/>
  <c r="BX836" i="14"/>
  <c r="BX733" i="14"/>
  <c r="BW719" i="14"/>
  <c r="BT720" i="14"/>
  <c r="BY719" i="14"/>
  <c r="BV720" i="14"/>
  <c r="BU719" i="14"/>
  <c r="BY718" i="14"/>
  <c r="BW718" i="14"/>
  <c r="BX717" i="14"/>
  <c r="BY717" i="14"/>
  <c r="BW595" i="14"/>
  <c r="BT596" i="14"/>
  <c r="BW596" i="14" s="1"/>
  <c r="BY595" i="14"/>
  <c r="BV596" i="14"/>
  <c r="BY596" i="14" s="1"/>
  <c r="BU595" i="14"/>
  <c r="BY594" i="14"/>
  <c r="BW594" i="14"/>
  <c r="BX593" i="14"/>
  <c r="BY593" i="14"/>
  <c r="BT584" i="14"/>
  <c r="BV584" i="14"/>
  <c r="BX582" i="14"/>
  <c r="BU584" i="14"/>
  <c r="BY582" i="14"/>
  <c r="BX390" i="14"/>
  <c r="BU391" i="14"/>
  <c r="BX391" i="14" s="1"/>
  <c r="BT390" i="14"/>
  <c r="BV390" i="14"/>
  <c r="BX389" i="14"/>
  <c r="BY388" i="14"/>
  <c r="BW388" i="14"/>
  <c r="BW331" i="14"/>
  <c r="BY331" i="14"/>
  <c r="BX331" i="14"/>
  <c r="BX264" i="14"/>
  <c r="BW264" i="14"/>
  <c r="BY264" i="14"/>
  <c r="BW203" i="14"/>
  <c r="BT204" i="14"/>
  <c r="BW204" i="14" s="1"/>
  <c r="BY203" i="14"/>
  <c r="BV204" i="14"/>
  <c r="BY204" i="14" s="1"/>
  <c r="BU203" i="14"/>
  <c r="BY202" i="14"/>
  <c r="BW202" i="14"/>
  <c r="BX201" i="14"/>
  <c r="BY201" i="14"/>
  <c r="BW18" i="14"/>
  <c r="BY18" i="14"/>
  <c r="BX18" i="14"/>
  <c r="BT19" i="14"/>
  <c r="BV19" i="14"/>
  <c r="BX17" i="14"/>
  <c r="BU19" i="14"/>
  <c r="BY17" i="14"/>
  <c r="BU1024" i="14"/>
  <c r="BY1022" i="14"/>
  <c r="BW1022" i="14"/>
  <c r="BT1024" i="14"/>
  <c r="BV1024" i="14"/>
  <c r="BX1020" i="14"/>
  <c r="BU1021" i="14"/>
  <c r="BX1021" i="14" s="1"/>
  <c r="BT1020" i="14"/>
  <c r="BV1020" i="14"/>
  <c r="BX1019" i="14"/>
  <c r="BY1018" i="14"/>
  <c r="BW1018" i="14"/>
  <c r="BT733" i="14"/>
  <c r="BW733" i="14" s="1"/>
  <c r="BV733" i="14"/>
  <c r="BY733" i="14" s="1"/>
  <c r="BX732" i="14"/>
  <c r="BY731" i="14"/>
  <c r="BW731" i="14"/>
  <c r="BW423" i="14"/>
  <c r="BY423" i="14"/>
  <c r="BX423" i="14"/>
  <c r="BX412" i="14"/>
  <c r="BW404" i="14"/>
  <c r="BY404" i="14"/>
  <c r="BX404" i="14"/>
  <c r="BU332" i="14"/>
  <c r="BX332" i="14" s="1"/>
  <c r="BY330" i="14"/>
  <c r="BW330" i="14"/>
  <c r="BT332" i="14"/>
  <c r="BW332" i="14" s="1"/>
  <c r="BV332" i="14"/>
  <c r="BY332" i="14" s="1"/>
  <c r="BX327" i="14"/>
  <c r="BU328" i="14"/>
  <c r="BT327" i="14"/>
  <c r="BV327" i="14"/>
  <c r="BX326" i="14"/>
  <c r="BY325" i="14"/>
  <c r="BW325" i="14"/>
  <c r="BT265" i="14"/>
  <c r="BV265" i="14"/>
  <c r="BX263" i="14"/>
  <c r="BU265" i="14"/>
  <c r="BY263" i="14"/>
  <c r="BX225" i="14"/>
  <c r="BU226" i="14"/>
  <c r="BX226" i="14" s="1"/>
  <c r="BT225" i="14"/>
  <c r="BV225" i="14"/>
  <c r="BX224" i="14"/>
  <c r="BY223" i="14"/>
  <c r="BW223" i="14"/>
  <c r="BT212" i="14"/>
  <c r="BV212" i="14"/>
  <c r="BX210" i="14"/>
  <c r="BU212" i="14"/>
  <c r="BY210" i="14"/>
  <c r="BX775" i="14"/>
  <c r="BW775" i="14"/>
  <c r="BY775" i="14"/>
  <c r="BX1041" i="14"/>
  <c r="BY1041" i="14"/>
  <c r="BU997" i="14"/>
  <c r="BX997" i="14" s="1"/>
  <c r="BY994" i="14"/>
  <c r="BW994" i="14"/>
  <c r="BT996" i="14"/>
  <c r="BV996" i="14"/>
  <c r="BX962" i="14"/>
  <c r="BY962" i="14"/>
  <c r="BW825" i="14"/>
  <c r="BT826" i="14"/>
  <c r="BY825" i="14"/>
  <c r="BV826" i="14"/>
  <c r="BU825" i="14"/>
  <c r="BY824" i="14"/>
  <c r="BW824" i="14"/>
  <c r="BX823" i="14"/>
  <c r="BY823" i="14"/>
  <c r="BX813" i="14"/>
  <c r="BY813" i="14"/>
  <c r="BU780" i="14"/>
  <c r="BV780" i="14"/>
  <c r="BX702" i="14"/>
  <c r="BY702" i="14"/>
  <c r="BY645" i="14"/>
  <c r="BW645" i="14"/>
  <c r="BY290" i="14"/>
  <c r="BW290" i="14"/>
  <c r="BT232" i="14"/>
  <c r="BW232" i="14" s="1"/>
  <c r="BV232" i="14"/>
  <c r="BY232" i="14" s="1"/>
  <c r="BX231" i="14"/>
  <c r="CC192" i="14" s="1"/>
  <c r="BY230" i="14"/>
  <c r="BW230" i="14"/>
  <c r="BV222" i="14"/>
  <c r="BY222" i="14" s="1"/>
  <c r="BX220" i="14"/>
  <c r="BU222" i="14"/>
  <c r="BX222" i="14" s="1"/>
  <c r="BY215" i="14"/>
  <c r="BW215" i="14"/>
  <c r="BY9" i="14"/>
  <c r="BW1014" i="14"/>
  <c r="BY1014" i="14"/>
  <c r="BX1014" i="14"/>
  <c r="BW835" i="14"/>
  <c r="BY835" i="14"/>
  <c r="BX23" i="14"/>
  <c r="BW24" i="14"/>
  <c r="BY24" i="14"/>
  <c r="BT1015" i="14"/>
  <c r="BV1015" i="14"/>
  <c r="BX1013" i="14"/>
  <c r="BU1015" i="14"/>
  <c r="BY1013" i="14"/>
  <c r="BW383" i="14"/>
  <c r="BY383" i="14"/>
  <c r="BX383" i="14"/>
  <c r="BU24" i="14"/>
  <c r="BX24" i="14" s="1"/>
  <c r="BY23" i="14"/>
  <c r="BW23" i="14"/>
  <c r="BX22" i="14"/>
  <c r="BY22" i="14"/>
  <c r="BX912" i="14"/>
  <c r="BU913" i="14"/>
  <c r="BX913" i="14" s="1"/>
  <c r="BT912" i="14"/>
  <c r="BV912" i="14"/>
  <c r="BX911" i="14"/>
  <c r="BY910" i="14"/>
  <c r="BW910" i="14"/>
  <c r="BW807" i="14"/>
  <c r="BY807" i="14"/>
  <c r="BW795" i="14"/>
  <c r="BY795" i="14"/>
  <c r="BU776" i="14"/>
  <c r="BY774" i="14"/>
  <c r="BW774" i="14"/>
  <c r="BT776" i="14"/>
  <c r="BV776" i="14"/>
  <c r="BT424" i="14"/>
  <c r="BW424" i="14" s="1"/>
  <c r="BV424" i="14"/>
  <c r="BY424" i="14" s="1"/>
  <c r="BX422" i="14"/>
  <c r="BU424" i="14"/>
  <c r="BX424" i="14" s="1"/>
  <c r="BY422" i="14"/>
  <c r="BT412" i="14"/>
  <c r="BW412" i="14" s="1"/>
  <c r="BV412" i="14"/>
  <c r="BY412" i="14" s="1"/>
  <c r="BX411" i="14"/>
  <c r="BY410" i="14"/>
  <c r="BW410" i="14"/>
  <c r="BU405" i="14"/>
  <c r="BY403" i="14"/>
  <c r="BW403" i="14"/>
  <c r="BT405" i="14"/>
  <c r="BV405" i="14"/>
  <c r="BU276" i="14"/>
  <c r="BY274" i="14"/>
  <c r="BW274" i="14"/>
  <c r="BT276" i="14"/>
  <c r="BV276" i="14"/>
  <c r="BW250" i="14"/>
  <c r="BY250" i="14"/>
  <c r="BX726" i="14"/>
  <c r="BW726" i="14"/>
  <c r="BY726" i="14"/>
  <c r="BY1060" i="14"/>
  <c r="BW1060" i="14"/>
  <c r="BX892" i="14"/>
  <c r="BY673" i="14"/>
  <c r="BW673" i="14"/>
  <c r="BU882" i="14"/>
  <c r="BX882" i="14" s="1"/>
  <c r="BY880" i="14"/>
  <c r="BW880" i="14"/>
  <c r="BT882" i="14"/>
  <c r="BW882" i="14" s="1"/>
  <c r="BV882" i="14"/>
  <c r="BY882" i="14" s="1"/>
  <c r="BW756" i="14"/>
  <c r="BY756" i="14"/>
  <c r="BX756" i="14"/>
  <c r="BX419" i="14"/>
  <c r="BY1061" i="14"/>
  <c r="BW1061" i="14"/>
  <c r="BX893" i="14"/>
  <c r="BX534" i="14"/>
  <c r="BY467" i="14"/>
  <c r="BW467" i="14"/>
  <c r="BT836" i="14"/>
  <c r="BW836" i="14" s="1"/>
  <c r="BV836" i="14"/>
  <c r="BY836" i="14" s="1"/>
  <c r="BX835" i="14"/>
  <c r="BY834" i="14"/>
  <c r="BW834" i="14"/>
  <c r="BX808" i="14"/>
  <c r="BU809" i="14"/>
  <c r="BT808" i="14"/>
  <c r="BV808" i="14"/>
  <c r="BX807" i="14"/>
  <c r="BY806" i="14"/>
  <c r="BW806" i="14"/>
  <c r="BX796" i="14"/>
  <c r="BU797" i="14"/>
  <c r="BX797" i="14" s="1"/>
  <c r="BT796" i="14"/>
  <c r="BV796" i="14"/>
  <c r="BX795" i="14"/>
  <c r="BY794" i="14"/>
  <c r="BW794" i="14"/>
  <c r="BW761" i="14"/>
  <c r="BT762" i="14"/>
  <c r="BW762" i="14" s="1"/>
  <c r="BY761" i="14"/>
  <c r="BV762" i="14"/>
  <c r="BY762" i="14" s="1"/>
  <c r="BU761" i="14"/>
  <c r="BY760" i="14"/>
  <c r="BW760" i="14"/>
  <c r="BX759" i="14"/>
  <c r="CC3" i="14" s="1"/>
  <c r="BY759" i="14"/>
  <c r="BT757" i="14"/>
  <c r="BV757" i="14"/>
  <c r="BX755" i="14"/>
  <c r="BU757" i="14"/>
  <c r="BY755" i="14"/>
  <c r="BX725" i="14"/>
  <c r="BY725" i="14"/>
  <c r="BT634" i="14"/>
  <c r="BV634" i="14"/>
  <c r="BX632" i="14"/>
  <c r="BU634" i="14"/>
  <c r="BY632" i="14"/>
  <c r="BT506" i="14"/>
  <c r="BV506" i="14"/>
  <c r="BX504" i="14"/>
  <c r="BU506" i="14"/>
  <c r="BY504" i="14"/>
  <c r="BX454" i="14"/>
  <c r="BU455" i="14"/>
  <c r="BT454" i="14"/>
  <c r="BV454" i="14"/>
  <c r="BX453" i="14"/>
  <c r="BY452" i="14"/>
  <c r="BW452" i="14"/>
  <c r="BX443" i="14"/>
  <c r="CC5" i="14" s="1"/>
  <c r="BU444" i="14"/>
  <c r="BT443" i="14"/>
  <c r="BV443" i="14"/>
  <c r="BX442" i="14"/>
  <c r="BY441" i="14"/>
  <c r="BW441" i="14"/>
  <c r="BW420" i="14"/>
  <c r="BT421" i="14"/>
  <c r="BW421" i="14" s="1"/>
  <c r="BY420" i="14"/>
  <c r="BV421" i="14"/>
  <c r="BY421" i="14" s="1"/>
  <c r="BU420" i="14"/>
  <c r="BY419" i="14"/>
  <c r="BW419" i="14"/>
  <c r="BX418" i="14"/>
  <c r="BY418" i="14"/>
  <c r="BT384" i="14"/>
  <c r="BV384" i="14"/>
  <c r="BX382" i="14"/>
  <c r="BU384" i="14"/>
  <c r="BY382" i="14"/>
  <c r="BX251" i="14"/>
  <c r="BU252" i="14"/>
  <c r="BX252" i="14" s="1"/>
  <c r="BT251" i="14"/>
  <c r="BV251" i="14"/>
  <c r="BX250" i="14"/>
  <c r="BY249" i="14"/>
  <c r="BW249" i="14"/>
  <c r="BU235" i="14"/>
  <c r="BY233" i="14"/>
  <c r="BW233" i="14"/>
  <c r="BT235" i="14"/>
  <c r="BV235" i="14"/>
  <c r="BG962" i="14"/>
  <c r="BG963" i="14" s="1"/>
  <c r="BG964" i="14" s="1"/>
  <c r="BF962" i="14"/>
  <c r="BF963" i="14" s="1"/>
  <c r="BF964" i="14" s="1"/>
  <c r="BG939" i="14"/>
  <c r="BF939" i="14"/>
  <c r="BG922" i="14"/>
  <c r="BG923" i="14" s="1"/>
  <c r="BG924" i="14" s="1"/>
  <c r="BG925" i="14" s="1"/>
  <c r="BF922" i="14"/>
  <c r="BF923" i="14" s="1"/>
  <c r="BF924" i="14" s="1"/>
  <c r="BF925" i="14" s="1"/>
  <c r="BG910" i="14"/>
  <c r="BF910" i="14"/>
  <c r="BG898" i="14"/>
  <c r="BG899" i="14" s="1"/>
  <c r="BG900" i="14" s="1"/>
  <c r="BG901" i="14" s="1"/>
  <c r="BF898" i="14"/>
  <c r="BF899" i="14" s="1"/>
  <c r="BF900" i="14" s="1"/>
  <c r="BF901" i="14" s="1"/>
  <c r="BG872" i="14"/>
  <c r="BG873" i="14" s="1"/>
  <c r="BF872" i="14"/>
  <c r="BF873" i="14" s="1"/>
  <c r="BG857" i="14"/>
  <c r="BG858" i="14" s="1"/>
  <c r="BF857" i="14"/>
  <c r="BF858" i="14" s="1"/>
  <c r="BG849" i="14"/>
  <c r="BG850" i="14" s="1"/>
  <c r="BG851" i="14" s="1"/>
  <c r="BG852" i="14" s="1"/>
  <c r="BF849" i="14"/>
  <c r="BF850" i="14" s="1"/>
  <c r="BF851" i="14" s="1"/>
  <c r="BF852" i="14" s="1"/>
  <c r="BG836" i="14"/>
  <c r="BG837" i="14" s="1"/>
  <c r="BF836" i="14"/>
  <c r="BF837" i="14" s="1"/>
  <c r="BG832" i="14"/>
  <c r="BG833" i="14" s="1"/>
  <c r="BF832" i="14"/>
  <c r="BF833" i="14" s="1"/>
  <c r="BG804" i="14"/>
  <c r="BG805" i="14" s="1"/>
  <c r="BF804" i="14"/>
  <c r="BF805" i="14" s="1"/>
  <c r="BG801" i="14"/>
  <c r="BG802" i="14" s="1"/>
  <c r="BF801" i="14"/>
  <c r="BF802" i="14" s="1"/>
  <c r="BG794" i="14"/>
  <c r="BG795" i="14" s="1"/>
  <c r="BF794" i="14"/>
  <c r="BF795" i="14" s="1"/>
  <c r="BG785" i="14"/>
  <c r="BG786" i="14" s="1"/>
  <c r="BG787" i="14" s="1"/>
  <c r="BG788" i="14" s="1"/>
  <c r="BF785" i="14"/>
  <c r="BF786" i="14" s="1"/>
  <c r="BF787" i="14" s="1"/>
  <c r="BF788" i="14" s="1"/>
  <c r="BG781" i="14"/>
  <c r="BG782" i="14" s="1"/>
  <c r="BG783" i="14" s="1"/>
  <c r="BF781" i="14"/>
  <c r="BF782" i="14" s="1"/>
  <c r="BF783" i="14" s="1"/>
  <c r="BG755" i="14"/>
  <c r="BG756" i="14" s="1"/>
  <c r="BG757" i="14" s="1"/>
  <c r="BG758" i="14" s="1"/>
  <c r="BF755" i="14"/>
  <c r="BF756" i="14" s="1"/>
  <c r="BF757" i="14" s="1"/>
  <c r="BF758" i="14" s="1"/>
  <c r="BG750" i="14"/>
  <c r="BG751" i="14" s="1"/>
  <c r="BG752" i="14" s="1"/>
  <c r="BG753" i="14" s="1"/>
  <c r="BF750" i="14"/>
  <c r="BF751" i="14" s="1"/>
  <c r="BF752" i="14" s="1"/>
  <c r="BF753" i="14" s="1"/>
  <c r="BG724" i="14"/>
  <c r="BG725" i="14" s="1"/>
  <c r="BF724" i="14"/>
  <c r="BG707" i="14"/>
  <c r="BG708" i="14" s="1"/>
  <c r="BF707" i="14"/>
  <c r="BF708" i="14" s="1"/>
  <c r="BF709" i="14" s="1"/>
  <c r="BG702" i="14"/>
  <c r="BF702" i="14"/>
  <c r="BG698" i="14"/>
  <c r="BG699" i="14" s="1"/>
  <c r="BF698" i="14"/>
  <c r="BF699" i="14" s="1"/>
  <c r="BG694" i="14"/>
  <c r="BG695" i="14" s="1"/>
  <c r="BF694" i="14"/>
  <c r="BF695" i="14" s="1"/>
  <c r="BF696" i="14" s="1"/>
  <c r="BG690" i="14"/>
  <c r="BG691" i="14" s="1"/>
  <c r="BF690" i="14"/>
  <c r="BF691" i="14" s="1"/>
  <c r="BG683" i="14"/>
  <c r="BG684" i="14" s="1"/>
  <c r="BG685" i="14" s="1"/>
  <c r="BG686" i="14" s="1"/>
  <c r="BF683" i="14"/>
  <c r="BF684" i="14" s="1"/>
  <c r="BF685" i="14" s="1"/>
  <c r="BF686" i="14" s="1"/>
  <c r="BG677" i="14"/>
  <c r="BF677" i="14"/>
  <c r="BG671" i="14"/>
  <c r="BF671" i="14"/>
  <c r="BG663" i="14"/>
  <c r="BF663" i="14"/>
  <c r="BG660" i="14"/>
  <c r="BG661" i="14" s="1"/>
  <c r="BF660" i="14"/>
  <c r="BF661" i="14" s="1"/>
  <c r="BG638" i="14"/>
  <c r="BG639" i="14" s="1"/>
  <c r="BG640" i="14" s="1"/>
  <c r="BF638" i="14"/>
  <c r="BF639" i="14" s="1"/>
  <c r="BF640" i="14" s="1"/>
  <c r="BG616" i="14"/>
  <c r="BG617" i="14" s="1"/>
  <c r="BF616" i="14"/>
  <c r="BF617" i="14" s="1"/>
  <c r="BG610" i="14"/>
  <c r="BG611" i="14" s="1"/>
  <c r="BF610" i="14"/>
  <c r="BF611" i="14" s="1"/>
  <c r="BG608" i="14"/>
  <c r="BF608" i="14"/>
  <c r="BG605" i="14"/>
  <c r="BG606" i="14" s="1"/>
  <c r="BF605" i="14"/>
  <c r="BF606" i="14" s="1"/>
  <c r="BG596" i="14"/>
  <c r="BG597" i="14" s="1"/>
  <c r="BG598" i="14" s="1"/>
  <c r="BF596" i="14"/>
  <c r="BF597" i="14" s="1"/>
  <c r="BF598" i="14" s="1"/>
  <c r="BG590" i="14"/>
  <c r="BG591" i="14" s="1"/>
  <c r="BG592" i="14" s="1"/>
  <c r="BG593" i="14" s="1"/>
  <c r="BF590" i="14"/>
  <c r="BF591" i="14" s="1"/>
  <c r="BF592" i="14" s="1"/>
  <c r="BF593" i="14" s="1"/>
  <c r="BG588" i="14"/>
  <c r="BF588" i="14"/>
  <c r="BG586" i="14"/>
  <c r="BF586" i="14"/>
  <c r="BG576" i="14"/>
  <c r="BG577" i="14" s="1"/>
  <c r="BF576" i="14"/>
  <c r="BF577" i="14" s="1"/>
  <c r="BG564" i="14"/>
  <c r="BG565" i="14" s="1"/>
  <c r="BG566" i="14" s="1"/>
  <c r="BG567" i="14" s="1"/>
  <c r="BF564" i="14"/>
  <c r="BF565" i="14" s="1"/>
  <c r="BF566" i="14" s="1"/>
  <c r="BF567" i="14" s="1"/>
  <c r="BG561" i="14"/>
  <c r="BG562" i="14" s="1"/>
  <c r="BF561" i="14"/>
  <c r="BF562" i="14" s="1"/>
  <c r="BG559" i="14"/>
  <c r="BF559" i="14"/>
  <c r="BG555" i="14"/>
  <c r="BG556" i="14" s="1"/>
  <c r="BG557" i="14" s="1"/>
  <c r="BF555" i="14"/>
  <c r="BF556" i="14" s="1"/>
  <c r="BF557" i="14" s="1"/>
  <c r="BG549" i="14"/>
  <c r="BG550" i="14" s="1"/>
  <c r="BF549" i="14"/>
  <c r="BF550" i="14" s="1"/>
  <c r="BG545" i="14"/>
  <c r="BG546" i="14" s="1"/>
  <c r="BG547" i="14" s="1"/>
  <c r="BF545" i="14"/>
  <c r="BF546" i="14" s="1"/>
  <c r="BF547" i="14" s="1"/>
  <c r="BG507" i="14"/>
  <c r="BG508" i="14" s="1"/>
  <c r="BG509" i="14" s="1"/>
  <c r="BG510" i="14" s="1"/>
  <c r="BF507" i="14"/>
  <c r="BF508" i="14" s="1"/>
  <c r="BF509" i="14" s="1"/>
  <c r="BF510" i="14" s="1"/>
  <c r="BG496" i="14"/>
  <c r="BG497" i="14" s="1"/>
  <c r="BG498" i="14" s="1"/>
  <c r="BG499" i="14" s="1"/>
  <c r="BF496" i="14"/>
  <c r="BF497" i="14" s="1"/>
  <c r="BF498" i="14" s="1"/>
  <c r="BF499" i="14" s="1"/>
  <c r="BG482" i="14"/>
  <c r="BG483" i="14" s="1"/>
  <c r="BG484" i="14" s="1"/>
  <c r="BF482" i="14"/>
  <c r="BF483" i="14" s="1"/>
  <c r="BF484" i="14" s="1"/>
  <c r="BG478" i="14"/>
  <c r="BG479" i="14" s="1"/>
  <c r="BG480" i="14" s="1"/>
  <c r="BF478" i="14"/>
  <c r="BF479" i="14" s="1"/>
  <c r="BF480" i="14" s="1"/>
  <c r="BG468" i="14"/>
  <c r="BG469" i="14" s="1"/>
  <c r="BF468" i="14"/>
  <c r="BF469" i="14" s="1"/>
  <c r="BG464" i="14"/>
  <c r="BG465" i="14" s="1"/>
  <c r="BG466" i="14" s="1"/>
  <c r="BF464" i="14"/>
  <c r="BF465" i="14" s="1"/>
  <c r="BF466" i="14" s="1"/>
  <c r="BG439" i="14"/>
  <c r="BG440" i="14" s="1"/>
  <c r="BG441" i="14" s="1"/>
  <c r="BF439" i="14"/>
  <c r="BF440" i="14" s="1"/>
  <c r="BF441" i="14" s="1"/>
  <c r="BG431" i="14"/>
  <c r="BG432" i="14" s="1"/>
  <c r="BF431" i="14"/>
  <c r="BF432" i="14" s="1"/>
  <c r="BG427" i="14"/>
  <c r="BG428" i="14" s="1"/>
  <c r="BG429" i="14" s="1"/>
  <c r="BF427" i="14"/>
  <c r="BF428" i="14" s="1"/>
  <c r="BF429" i="14" s="1"/>
  <c r="BG415" i="14"/>
  <c r="BG416" i="14" s="1"/>
  <c r="BG417" i="14" s="1"/>
  <c r="BF415" i="14"/>
  <c r="BF416" i="14" s="1"/>
  <c r="BF417" i="14" s="1"/>
  <c r="BG400" i="14"/>
  <c r="BG401" i="14" s="1"/>
  <c r="BG402" i="14" s="1"/>
  <c r="BG403" i="14" s="1"/>
  <c r="BF400" i="14"/>
  <c r="BF401" i="14" s="1"/>
  <c r="BF402" i="14" s="1"/>
  <c r="BF403" i="14" s="1"/>
  <c r="BG389" i="14"/>
  <c r="BG390" i="14" s="1"/>
  <c r="BG391" i="14" s="1"/>
  <c r="BG392" i="14" s="1"/>
  <c r="BF389" i="14"/>
  <c r="BF390" i="14" s="1"/>
  <c r="BF391" i="14" s="1"/>
  <c r="BF392" i="14" s="1"/>
  <c r="BG379" i="14"/>
  <c r="BG380" i="14" s="1"/>
  <c r="BF379" i="14"/>
  <c r="BF380" i="14" s="1"/>
  <c r="BG338" i="14"/>
  <c r="BG339" i="14" s="1"/>
  <c r="BF338" i="14"/>
  <c r="BF339" i="14" s="1"/>
  <c r="BG330" i="14"/>
  <c r="BG331" i="14" s="1"/>
  <c r="BG332" i="14" s="1"/>
  <c r="BF330" i="14"/>
  <c r="BF331" i="14" s="1"/>
  <c r="BF332" i="14" s="1"/>
  <c r="BG324" i="14"/>
  <c r="BF324" i="14"/>
  <c r="BG321" i="14"/>
  <c r="BG322" i="14" s="1"/>
  <c r="BF321" i="14"/>
  <c r="BF322" i="14" s="1"/>
  <c r="BG309" i="14"/>
  <c r="BG310" i="14" s="1"/>
  <c r="BG311" i="14" s="1"/>
  <c r="BF309" i="14"/>
  <c r="BF310" i="14" s="1"/>
  <c r="BF311" i="14" s="1"/>
  <c r="BG304" i="14"/>
  <c r="BG305" i="14" s="1"/>
  <c r="BG306" i="14" s="1"/>
  <c r="BG307" i="14" s="1"/>
  <c r="BF304" i="14"/>
  <c r="BF305" i="14" s="1"/>
  <c r="BF306" i="14" s="1"/>
  <c r="BF307" i="14" s="1"/>
  <c r="BG278" i="14"/>
  <c r="BG279" i="14" s="1"/>
  <c r="BG280" i="14" s="1"/>
  <c r="BF278" i="14"/>
  <c r="BF279" i="14" s="1"/>
  <c r="BF280" i="14" s="1"/>
  <c r="BG263" i="14"/>
  <c r="BF263" i="14"/>
  <c r="BG254" i="14"/>
  <c r="BG255" i="14" s="1"/>
  <c r="BG256" i="14" s="1"/>
  <c r="BG257" i="14" s="1"/>
  <c r="BF254" i="14"/>
  <c r="BF255" i="14" s="1"/>
  <c r="BF256" i="14" s="1"/>
  <c r="BF257" i="14" s="1"/>
  <c r="BG233" i="14"/>
  <c r="BG234" i="14" s="1"/>
  <c r="BF233" i="14"/>
  <c r="BF234" i="14" s="1"/>
  <c r="BG228" i="14"/>
  <c r="BF228" i="14"/>
  <c r="BG215" i="14"/>
  <c r="BG216" i="14" s="1"/>
  <c r="BG217" i="14" s="1"/>
  <c r="BF215" i="14"/>
  <c r="BF216" i="14" s="1"/>
  <c r="BG186" i="14"/>
  <c r="BG187" i="14" s="1"/>
  <c r="BF186" i="14"/>
  <c r="BF187" i="14" s="1"/>
  <c r="BG171" i="14"/>
  <c r="BG172" i="14" s="1"/>
  <c r="BG173" i="14" s="1"/>
  <c r="BF171" i="14"/>
  <c r="BF172" i="14" s="1"/>
  <c r="BF173" i="14" s="1"/>
  <c r="BG152" i="14"/>
  <c r="BG153" i="14" s="1"/>
  <c r="BF152" i="14"/>
  <c r="BF153" i="14" s="1"/>
  <c r="BG136" i="14"/>
  <c r="BG137" i="14" s="1"/>
  <c r="BG138" i="14" s="1"/>
  <c r="BF136" i="14"/>
  <c r="BF137" i="14" s="1"/>
  <c r="BF138" i="14" s="1"/>
  <c r="BG131" i="14"/>
  <c r="BG132" i="14" s="1"/>
  <c r="BG133" i="14" s="1"/>
  <c r="BG134" i="14" s="1"/>
  <c r="BF131" i="14"/>
  <c r="BF132" i="14" s="1"/>
  <c r="BF133" i="14" s="1"/>
  <c r="BF134" i="14" s="1"/>
  <c r="BG127" i="14"/>
  <c r="BG128" i="14" s="1"/>
  <c r="BG129" i="14" s="1"/>
  <c r="BF127" i="14"/>
  <c r="BF128" i="14" s="1"/>
  <c r="BF129" i="14" s="1"/>
  <c r="BG120" i="14"/>
  <c r="BF120" i="14"/>
  <c r="BG118" i="14"/>
  <c r="BF118" i="14"/>
  <c r="BG109" i="14"/>
  <c r="BG110" i="14" s="1"/>
  <c r="BG111" i="14" s="1"/>
  <c r="BF109" i="14"/>
  <c r="BF110" i="14" s="1"/>
  <c r="BF111" i="14" s="1"/>
  <c r="BG101" i="14"/>
  <c r="BG102" i="14" s="1"/>
  <c r="BG103" i="14" s="1"/>
  <c r="BG104" i="14" s="1"/>
  <c r="BF101" i="14"/>
  <c r="BF102" i="14" s="1"/>
  <c r="BF103" i="14" s="1"/>
  <c r="BF104" i="14" s="1"/>
  <c r="BG92" i="14"/>
  <c r="BG93" i="14" s="1"/>
  <c r="BF92" i="14"/>
  <c r="BF93" i="14" s="1"/>
  <c r="BG70" i="14"/>
  <c r="BG71" i="14" s="1"/>
  <c r="BG72" i="14" s="1"/>
  <c r="BG73" i="14" s="1"/>
  <c r="BF70" i="14"/>
  <c r="BF71" i="14" s="1"/>
  <c r="BF72" i="14" s="1"/>
  <c r="BF73" i="14" s="1"/>
  <c r="BG57" i="14"/>
  <c r="BG58" i="14" s="1"/>
  <c r="BG59" i="14" s="1"/>
  <c r="BG60" i="14" s="1"/>
  <c r="BF57" i="14"/>
  <c r="BF58" i="14" s="1"/>
  <c r="BF59" i="14" s="1"/>
  <c r="BF60" i="14" s="1"/>
  <c r="BG30" i="14"/>
  <c r="BF30" i="14"/>
  <c r="BG4" i="14"/>
  <c r="BG5" i="14" s="1"/>
  <c r="BF4" i="14"/>
  <c r="BF5" i="14" s="1"/>
  <c r="BG969" i="14"/>
  <c r="BG970" i="14"/>
  <c r="BG971" i="14" s="1"/>
  <c r="BG972" i="14" s="1"/>
  <c r="BG973" i="14" s="1"/>
  <c r="BF970" i="14"/>
  <c r="BF971" i="14" s="1"/>
  <c r="BF972" i="14" s="1"/>
  <c r="BF973" i="14" s="1"/>
  <c r="BF969" i="14"/>
  <c r="BG952" i="14"/>
  <c r="BG953" i="14" s="1"/>
  <c r="BG954" i="14" s="1"/>
  <c r="BG955" i="14" s="1"/>
  <c r="BG956" i="14"/>
  <c r="BG957" i="14" s="1"/>
  <c r="BG958" i="14" s="1"/>
  <c r="BG959" i="14" s="1"/>
  <c r="BG960" i="14" s="1"/>
  <c r="BG965" i="14"/>
  <c r="BG966" i="14" s="1"/>
  <c r="BG967" i="14" s="1"/>
  <c r="BG968" i="14" s="1"/>
  <c r="BF965" i="14"/>
  <c r="BF966" i="14" s="1"/>
  <c r="BF967" i="14" s="1"/>
  <c r="BF968" i="14" s="1"/>
  <c r="BF956" i="14"/>
  <c r="BF957" i="14" s="1"/>
  <c r="BF958" i="14" s="1"/>
  <c r="BF959" i="14" s="1"/>
  <c r="BF960" i="14" s="1"/>
  <c r="BF952" i="14"/>
  <c r="BF953" i="14" s="1"/>
  <c r="BF954" i="14" s="1"/>
  <c r="BF955" i="14" s="1"/>
  <c r="BG926" i="14"/>
  <c r="BG927" i="14" s="1"/>
  <c r="BG928" i="14" s="1"/>
  <c r="BG929" i="14"/>
  <c r="BG930" i="14" s="1"/>
  <c r="BG931" i="14" s="1"/>
  <c r="BG932" i="14" s="1"/>
  <c r="BG933" i="14"/>
  <c r="BG934" i="14" s="1"/>
  <c r="BG935" i="14" s="1"/>
  <c r="BG936" i="14" s="1"/>
  <c r="BG937" i="14" s="1"/>
  <c r="BG940" i="14"/>
  <c r="BG941" i="14" s="1"/>
  <c r="BG942" i="14" s="1"/>
  <c r="BG943" i="14" s="1"/>
  <c r="BG944" i="14" s="1"/>
  <c r="BG946" i="14"/>
  <c r="BG947" i="14" s="1"/>
  <c r="BG948" i="14" s="1"/>
  <c r="BG949" i="14" s="1"/>
  <c r="BG950" i="14" s="1"/>
  <c r="BF946" i="14"/>
  <c r="BF947" i="14" s="1"/>
  <c r="BF948" i="14" s="1"/>
  <c r="BF949" i="14" s="1"/>
  <c r="BF950" i="14" s="1"/>
  <c r="BF940" i="14"/>
  <c r="BF941" i="14" s="1"/>
  <c r="BF942" i="14" s="1"/>
  <c r="BF943" i="14" s="1"/>
  <c r="BF944" i="14" s="1"/>
  <c r="BF933" i="14"/>
  <c r="BF934" i="14" s="1"/>
  <c r="BF935" i="14" s="1"/>
  <c r="BF936" i="14" s="1"/>
  <c r="BF937" i="14" s="1"/>
  <c r="BF929" i="14"/>
  <c r="BF930" i="14" s="1"/>
  <c r="BF931" i="14" s="1"/>
  <c r="BF932" i="14" s="1"/>
  <c r="BF926" i="14"/>
  <c r="BF927" i="14" s="1"/>
  <c r="BF928" i="14" s="1"/>
  <c r="BG902" i="14"/>
  <c r="BG903" i="14" s="1"/>
  <c r="BG904" i="14" s="1"/>
  <c r="BG905" i="14"/>
  <c r="BG906" i="14" s="1"/>
  <c r="BG907" i="14" s="1"/>
  <c r="BG908" i="14" s="1"/>
  <c r="BG911" i="14"/>
  <c r="BG912" i="14" s="1"/>
  <c r="BG913" i="14" s="1"/>
  <c r="BG914" i="14" s="1"/>
  <c r="BG915" i="14"/>
  <c r="BG916" i="14" s="1"/>
  <c r="BG917" i="14" s="1"/>
  <c r="BG918" i="14" s="1"/>
  <c r="BG919" i="14" s="1"/>
  <c r="BF915" i="14"/>
  <c r="BF916" i="14" s="1"/>
  <c r="BF917" i="14" s="1"/>
  <c r="BF918" i="14" s="1"/>
  <c r="BF919" i="14" s="1"/>
  <c r="BF911" i="14"/>
  <c r="BF912" i="14" s="1"/>
  <c r="BF913" i="14" s="1"/>
  <c r="BF914" i="14" s="1"/>
  <c r="BF905" i="14"/>
  <c r="BF906" i="14" s="1"/>
  <c r="BF907" i="14" s="1"/>
  <c r="BF908" i="14" s="1"/>
  <c r="BF902" i="14"/>
  <c r="BF903" i="14" s="1"/>
  <c r="BF904" i="14" s="1"/>
  <c r="BG877" i="14"/>
  <c r="BG878" i="14" s="1"/>
  <c r="BG879" i="14" s="1"/>
  <c r="BG880" i="14"/>
  <c r="BG881" i="14" s="1"/>
  <c r="BG882" i="14" s="1"/>
  <c r="BG883" i="14" s="1"/>
  <c r="BG884" i="14" s="1"/>
  <c r="BG886" i="14"/>
  <c r="BG887" i="14" s="1"/>
  <c r="BG888" i="14" s="1"/>
  <c r="BG889" i="14" s="1"/>
  <c r="BG890" i="14" s="1"/>
  <c r="BG894" i="14"/>
  <c r="BG895" i="14" s="1"/>
  <c r="BG896" i="14" s="1"/>
  <c r="BF894" i="14"/>
  <c r="BF895" i="14" s="1"/>
  <c r="BF896" i="14" s="1"/>
  <c r="BF886" i="14"/>
  <c r="BF887" i="14" s="1"/>
  <c r="BF888" i="14" s="1"/>
  <c r="BF889" i="14" s="1"/>
  <c r="BF890" i="14" s="1"/>
  <c r="BF880" i="14"/>
  <c r="BF881" i="14" s="1"/>
  <c r="BF882" i="14" s="1"/>
  <c r="BF883" i="14" s="1"/>
  <c r="BF884" i="14" s="1"/>
  <c r="BF877" i="14"/>
  <c r="BF878" i="14" s="1"/>
  <c r="BF879" i="14" s="1"/>
  <c r="BG874" i="14"/>
  <c r="BG875" i="14" s="1"/>
  <c r="BG876" i="14" s="1"/>
  <c r="BF874" i="14"/>
  <c r="BF875" i="14" s="1"/>
  <c r="BF876" i="14" s="1"/>
  <c r="BG859" i="14"/>
  <c r="BG860" i="14" s="1"/>
  <c r="BG861" i="14" s="1"/>
  <c r="BG862" i="14" s="1"/>
  <c r="BG863" i="14" s="1"/>
  <c r="BG864" i="14"/>
  <c r="BG865" i="14" s="1"/>
  <c r="BG866" i="14" s="1"/>
  <c r="BG867" i="14" s="1"/>
  <c r="BG868" i="14" s="1"/>
  <c r="BG869" i="14"/>
  <c r="BG870" i="14" s="1"/>
  <c r="BF869" i="14"/>
  <c r="BF870" i="14" s="1"/>
  <c r="BF864" i="14"/>
  <c r="BF865" i="14" s="1"/>
  <c r="BF866" i="14" s="1"/>
  <c r="BF867" i="14" s="1"/>
  <c r="BF868" i="14" s="1"/>
  <c r="BF859" i="14"/>
  <c r="BF860" i="14" s="1"/>
  <c r="BF861" i="14" s="1"/>
  <c r="BF862" i="14" s="1"/>
  <c r="BF863" i="14" s="1"/>
  <c r="BG838" i="14"/>
  <c r="BG839" i="14" s="1"/>
  <c r="BG840" i="14" s="1"/>
  <c r="BG841" i="14" s="1"/>
  <c r="BG842" i="14"/>
  <c r="BG843" i="14" s="1"/>
  <c r="BG844" i="14" s="1"/>
  <c r="BG845" i="14" s="1"/>
  <c r="BG846" i="14" s="1"/>
  <c r="BG853" i="14"/>
  <c r="BG854" i="14" s="1"/>
  <c r="BG855" i="14" s="1"/>
  <c r="BF853" i="14"/>
  <c r="BF854" i="14" s="1"/>
  <c r="BF855" i="14" s="1"/>
  <c r="BF842" i="14"/>
  <c r="BF843" i="14" s="1"/>
  <c r="BF844" i="14" s="1"/>
  <c r="BF845" i="14" s="1"/>
  <c r="BF846" i="14" s="1"/>
  <c r="BF838" i="14"/>
  <c r="BF839" i="14" s="1"/>
  <c r="BF840" i="14" s="1"/>
  <c r="BF841" i="14" s="1"/>
  <c r="BG820" i="14"/>
  <c r="BG821" i="14" s="1"/>
  <c r="BG822" i="14" s="1"/>
  <c r="BG823" i="14" s="1"/>
  <c r="BG824" i="14"/>
  <c r="BG825" i="14" s="1"/>
  <c r="BG826" i="14" s="1"/>
  <c r="BG827" i="14"/>
  <c r="BG828" i="14" s="1"/>
  <c r="BG829" i="14" s="1"/>
  <c r="BG830" i="14" s="1"/>
  <c r="BF827" i="14"/>
  <c r="BF828" i="14" s="1"/>
  <c r="BF829" i="14" s="1"/>
  <c r="BF830" i="14" s="1"/>
  <c r="BF824" i="14"/>
  <c r="BF825" i="14" s="1"/>
  <c r="BF826" i="14" s="1"/>
  <c r="BF820" i="14"/>
  <c r="BF821" i="14" s="1"/>
  <c r="BF822" i="14" s="1"/>
  <c r="BF823" i="14" s="1"/>
  <c r="BG796" i="14"/>
  <c r="BG797" i="14" s="1"/>
  <c r="BG798" i="14" s="1"/>
  <c r="BG799" i="14" s="1"/>
  <c r="BG806" i="14"/>
  <c r="BG807" i="14" s="1"/>
  <c r="BG808" i="14" s="1"/>
  <c r="BG809" i="14" s="1"/>
  <c r="BG810" i="14"/>
  <c r="BG811" i="14" s="1"/>
  <c r="BG812" i="14" s="1"/>
  <c r="BG813" i="14"/>
  <c r="BG814" i="14" s="1"/>
  <c r="BG815" i="14" s="1"/>
  <c r="BG816" i="14"/>
  <c r="BG817" i="14" s="1"/>
  <c r="BG818" i="14" s="1"/>
  <c r="BG819" i="14" s="1"/>
  <c r="BF816" i="14"/>
  <c r="BF817" i="14" s="1"/>
  <c r="BF818" i="14" s="1"/>
  <c r="BF819" i="14" s="1"/>
  <c r="BF813" i="14"/>
  <c r="BF814" i="14" s="1"/>
  <c r="BF815" i="14" s="1"/>
  <c r="BF810" i="14"/>
  <c r="BF811" i="14" s="1"/>
  <c r="BF812" i="14" s="1"/>
  <c r="BF806" i="14"/>
  <c r="BF807" i="14" s="1"/>
  <c r="BF808" i="14" s="1"/>
  <c r="BF809" i="14" s="1"/>
  <c r="BF796" i="14"/>
  <c r="BF797" i="14" s="1"/>
  <c r="BF798" i="14" s="1"/>
  <c r="BF799" i="14" s="1"/>
  <c r="BG773" i="14"/>
  <c r="BG774" i="14" s="1"/>
  <c r="BG775" i="14"/>
  <c r="BG776" i="14" s="1"/>
  <c r="BG777" i="14"/>
  <c r="BG778" i="14" s="1"/>
  <c r="BG779" i="14" s="1"/>
  <c r="BG789" i="14"/>
  <c r="BG790" i="14" s="1"/>
  <c r="BG791" i="14" s="1"/>
  <c r="BG792" i="14" s="1"/>
  <c r="BF789" i="14"/>
  <c r="BF790" i="14" s="1"/>
  <c r="BF791" i="14" s="1"/>
  <c r="BF792" i="14" s="1"/>
  <c r="BF777" i="14"/>
  <c r="BF778" i="14" s="1"/>
  <c r="BF779" i="14" s="1"/>
  <c r="BF775" i="14"/>
  <c r="BF776" i="14" s="1"/>
  <c r="BF773" i="14"/>
  <c r="BF774" i="14" s="1"/>
  <c r="BG746" i="14"/>
  <c r="BG747" i="14" s="1"/>
  <c r="BG748" i="14" s="1"/>
  <c r="BG759" i="14"/>
  <c r="BG760" i="14" s="1"/>
  <c r="BG761" i="14"/>
  <c r="BG762" i="14" s="1"/>
  <c r="BG763" i="14"/>
  <c r="BG764" i="14" s="1"/>
  <c r="BG765" i="14" s="1"/>
  <c r="BG766" i="14"/>
  <c r="BG767" i="14" s="1"/>
  <c r="BG768" i="14" s="1"/>
  <c r="BG769" i="14" s="1"/>
  <c r="BG770" i="14"/>
  <c r="BG771" i="14" s="1"/>
  <c r="BG772" i="14" s="1"/>
  <c r="BF770" i="14"/>
  <c r="BF771" i="14" s="1"/>
  <c r="BF772" i="14" s="1"/>
  <c r="BF766" i="14"/>
  <c r="BF767" i="14" s="1"/>
  <c r="BF768" i="14" s="1"/>
  <c r="BF769" i="14" s="1"/>
  <c r="BF763" i="14"/>
  <c r="BF764" i="14" s="1"/>
  <c r="BF765" i="14" s="1"/>
  <c r="BF761" i="14"/>
  <c r="BF762" i="14" s="1"/>
  <c r="BF759" i="14"/>
  <c r="BF760" i="14" s="1"/>
  <c r="BF746" i="14"/>
  <c r="BF747" i="14" s="1"/>
  <c r="BF748" i="14" s="1"/>
  <c r="BG719" i="14"/>
  <c r="BG720" i="14" s="1"/>
  <c r="BG721" i="14" s="1"/>
  <c r="BG722" i="14" s="1"/>
  <c r="BG727" i="14"/>
  <c r="BG728" i="14" s="1"/>
  <c r="BG729" i="14" s="1"/>
  <c r="BG730" i="14" s="1"/>
  <c r="BG731" i="14" s="1"/>
  <c r="BG732" i="14"/>
  <c r="BG733" i="14" s="1"/>
  <c r="BG734" i="14"/>
  <c r="BG735" i="14" s="1"/>
  <c r="BG740" i="14"/>
  <c r="BG741" i="14" s="1"/>
  <c r="BG742" i="14"/>
  <c r="BG743" i="14" s="1"/>
  <c r="BG744" i="14" s="1"/>
  <c r="BG745" i="14" s="1"/>
  <c r="BF742" i="14"/>
  <c r="BF743" i="14" s="1"/>
  <c r="BF744" i="14" s="1"/>
  <c r="BF745" i="14" s="1"/>
  <c r="BF740" i="14"/>
  <c r="BF741" i="14" s="1"/>
  <c r="BF734" i="14"/>
  <c r="BF735" i="14" s="1"/>
  <c r="BF732" i="14"/>
  <c r="BF733" i="14" s="1"/>
  <c r="BF727" i="14"/>
  <c r="BF728" i="14" s="1"/>
  <c r="BF729" i="14" s="1"/>
  <c r="BF730" i="14" s="1"/>
  <c r="BF731" i="14" s="1"/>
  <c r="BF719" i="14"/>
  <c r="BF720" i="14" s="1"/>
  <c r="BF721" i="14" s="1"/>
  <c r="BF722" i="14" s="1"/>
  <c r="BG700" i="14"/>
  <c r="BG703" i="14"/>
  <c r="BG704" i="14" s="1"/>
  <c r="BG705" i="14" s="1"/>
  <c r="BG710" i="14"/>
  <c r="BG711" i="14" s="1"/>
  <c r="BG712" i="14" s="1"/>
  <c r="BG713" i="14" s="1"/>
  <c r="BG714" i="14" s="1"/>
  <c r="BF710" i="14"/>
  <c r="BF711" i="14" s="1"/>
  <c r="BF712" i="14" s="1"/>
  <c r="BF713" i="14" s="1"/>
  <c r="BF714" i="14" s="1"/>
  <c r="BF703" i="14"/>
  <c r="BF704" i="14" s="1"/>
  <c r="BF705" i="14" s="1"/>
  <c r="BF700" i="14"/>
  <c r="BG672" i="14"/>
  <c r="BG673" i="14" s="1"/>
  <c r="BG674" i="14" s="1"/>
  <c r="BG675" i="14" s="1"/>
  <c r="BG678" i="14"/>
  <c r="BG679" i="14" s="1"/>
  <c r="BG680" i="14" s="1"/>
  <c r="BG681" i="14" s="1"/>
  <c r="BF678" i="14"/>
  <c r="BF679" i="14" s="1"/>
  <c r="BF680" i="14" s="1"/>
  <c r="BF681" i="14" s="1"/>
  <c r="BF672" i="14"/>
  <c r="BF673" i="14" s="1"/>
  <c r="BF674" i="14" s="1"/>
  <c r="BF675" i="14" s="1"/>
  <c r="BG651" i="14"/>
  <c r="BG652" i="14" s="1"/>
  <c r="BG653" i="14" s="1"/>
  <c r="BG654" i="14" s="1"/>
  <c r="BG655" i="14"/>
  <c r="BG656" i="14" s="1"/>
  <c r="BG657" i="14" s="1"/>
  <c r="BG658" i="14" s="1"/>
  <c r="BG664" i="14"/>
  <c r="BG665" i="14" s="1"/>
  <c r="BG666" i="14" s="1"/>
  <c r="BG667" i="14" s="1"/>
  <c r="BG668" i="14"/>
  <c r="BG669" i="14" s="1"/>
  <c r="BF668" i="14"/>
  <c r="BF669" i="14" s="1"/>
  <c r="BF664" i="14"/>
  <c r="BF665" i="14" s="1"/>
  <c r="BF666" i="14" s="1"/>
  <c r="BF667" i="14" s="1"/>
  <c r="BF655" i="14"/>
  <c r="BF656" i="14" s="1"/>
  <c r="BF657" i="14" s="1"/>
  <c r="BF658" i="14" s="1"/>
  <c r="BF651" i="14"/>
  <c r="BF652" i="14" s="1"/>
  <c r="BF653" i="14" s="1"/>
  <c r="BF654" i="14" s="1"/>
  <c r="BG634" i="14"/>
  <c r="BG635" i="14" s="1"/>
  <c r="BG636" i="14" s="1"/>
  <c r="BG641" i="14"/>
  <c r="BG642" i="14" s="1"/>
  <c r="BG643" i="14" s="1"/>
  <c r="BG644" i="14" s="1"/>
  <c r="BG645" i="14"/>
  <c r="BG646" i="14" s="1"/>
  <c r="BG647" i="14" s="1"/>
  <c r="BG648" i="14" s="1"/>
  <c r="BG649" i="14" s="1"/>
  <c r="BF645" i="14"/>
  <c r="BF646" i="14" s="1"/>
  <c r="BF647" i="14" s="1"/>
  <c r="BF648" i="14" s="1"/>
  <c r="BF649" i="14" s="1"/>
  <c r="BF641" i="14"/>
  <c r="BF642" i="14" s="1"/>
  <c r="BF643" i="14" s="1"/>
  <c r="BF644" i="14" s="1"/>
  <c r="BF634" i="14"/>
  <c r="BF635" i="14" s="1"/>
  <c r="BF636" i="14" s="1"/>
  <c r="BG629" i="14"/>
  <c r="BG630" i="14" s="1"/>
  <c r="BG631" i="14" s="1"/>
  <c r="BG632" i="14" s="1"/>
  <c r="BG633" i="14" s="1"/>
  <c r="BF629" i="14"/>
  <c r="BF630" i="14" s="1"/>
  <c r="BF631" i="14" s="1"/>
  <c r="BF632" i="14" s="1"/>
  <c r="BF633" i="14" s="1"/>
  <c r="BG624" i="14"/>
  <c r="BG625" i="14" s="1"/>
  <c r="BG626" i="14" s="1"/>
  <c r="BG627" i="14" s="1"/>
  <c r="BG628" i="14" s="1"/>
  <c r="BF624" i="14"/>
  <c r="BF625" i="14" s="1"/>
  <c r="BF626" i="14" s="1"/>
  <c r="BF627" i="14" s="1"/>
  <c r="BF628" i="14" s="1"/>
  <c r="BG618" i="14"/>
  <c r="BG619" i="14" s="1"/>
  <c r="BG620" i="14" s="1"/>
  <c r="BG621" i="14" s="1"/>
  <c r="BG622" i="14" s="1"/>
  <c r="BF618" i="14"/>
  <c r="BF619" i="14" s="1"/>
  <c r="BF620" i="14" s="1"/>
  <c r="BF621" i="14" s="1"/>
  <c r="BF622" i="14" s="1"/>
  <c r="BG612" i="14"/>
  <c r="BG613" i="14" s="1"/>
  <c r="BG614" i="14" s="1"/>
  <c r="BF612" i="14"/>
  <c r="BF613" i="14" s="1"/>
  <c r="BF614" i="14" s="1"/>
  <c r="BG601" i="14"/>
  <c r="BG602" i="14" s="1"/>
  <c r="BG603" i="14" s="1"/>
  <c r="BF601" i="14"/>
  <c r="BF602" i="14" s="1"/>
  <c r="BF603" i="14" s="1"/>
  <c r="BG599" i="14"/>
  <c r="BG600" i="14" s="1"/>
  <c r="BF599" i="14"/>
  <c r="BF600" i="14" s="1"/>
  <c r="BG580" i="14"/>
  <c r="BG581" i="14" s="1"/>
  <c r="BG582" i="14" s="1"/>
  <c r="BG583" i="14" s="1"/>
  <c r="BG584" i="14" s="1"/>
  <c r="BF580" i="14"/>
  <c r="BF581" i="14" s="1"/>
  <c r="BF582" i="14" s="1"/>
  <c r="BF583" i="14" s="1"/>
  <c r="BF584" i="14" s="1"/>
  <c r="BG570" i="14"/>
  <c r="BG571" i="14" s="1"/>
  <c r="BG572" i="14" s="1"/>
  <c r="BG573" i="14" s="1"/>
  <c r="BG574" i="14" s="1"/>
  <c r="BF570" i="14"/>
  <c r="BF571" i="14" s="1"/>
  <c r="BF572" i="14" s="1"/>
  <c r="BF573" i="14" s="1"/>
  <c r="BF574" i="14" s="1"/>
  <c r="BG540" i="14"/>
  <c r="BG541" i="14" s="1"/>
  <c r="BG542" i="14" s="1"/>
  <c r="BG543" i="14" s="1"/>
  <c r="BG551" i="14"/>
  <c r="BG552" i="14" s="1"/>
  <c r="BG553" i="14" s="1"/>
  <c r="BF540" i="14"/>
  <c r="BF541" i="14" s="1"/>
  <c r="BF542" i="14" s="1"/>
  <c r="BF543" i="14" s="1"/>
  <c r="BF551" i="14"/>
  <c r="BF552" i="14" s="1"/>
  <c r="BF553" i="14" s="1"/>
  <c r="BG533" i="14"/>
  <c r="BG534" i="14" s="1"/>
  <c r="BG535" i="14" s="1"/>
  <c r="BG536" i="14"/>
  <c r="BG537" i="14" s="1"/>
  <c r="BG538" i="14" s="1"/>
  <c r="BG539" i="14" s="1"/>
  <c r="BF536" i="14"/>
  <c r="BF537" i="14" s="1"/>
  <c r="BF538" i="14" s="1"/>
  <c r="BF539" i="14" s="1"/>
  <c r="BF533" i="14"/>
  <c r="BF534" i="14" s="1"/>
  <c r="BF535" i="14" s="1"/>
  <c r="BG530" i="14"/>
  <c r="BG531" i="14" s="1"/>
  <c r="BG532" i="14" s="1"/>
  <c r="BF530" i="14"/>
  <c r="BF531" i="14" s="1"/>
  <c r="BF532" i="14" s="1"/>
  <c r="BG526" i="14"/>
  <c r="BG527" i="14" s="1"/>
  <c r="BG528" i="14" s="1"/>
  <c r="BG529" i="14" s="1"/>
  <c r="BF526" i="14"/>
  <c r="BF527" i="14" s="1"/>
  <c r="BF528" i="14" s="1"/>
  <c r="BF529" i="14" s="1"/>
  <c r="BG521" i="14"/>
  <c r="BG522" i="14" s="1"/>
  <c r="BG523" i="14" s="1"/>
  <c r="BG524" i="14" s="1"/>
  <c r="BG525" i="14" s="1"/>
  <c r="BF521" i="14"/>
  <c r="BF522" i="14" s="1"/>
  <c r="BF523" i="14" s="1"/>
  <c r="BF524" i="14" s="1"/>
  <c r="BF525" i="14" s="1"/>
  <c r="BG516" i="14"/>
  <c r="BG517" i="14" s="1"/>
  <c r="BG518" i="14" s="1"/>
  <c r="BG519" i="14" s="1"/>
  <c r="BG520" i="14" s="1"/>
  <c r="BF516" i="14"/>
  <c r="BF517" i="14" s="1"/>
  <c r="BF518" i="14" s="1"/>
  <c r="BF519" i="14" s="1"/>
  <c r="BF520" i="14" s="1"/>
  <c r="BG514" i="14"/>
  <c r="BG515" i="14" s="1"/>
  <c r="BF514" i="14"/>
  <c r="BF515" i="14" s="1"/>
  <c r="BG511" i="14"/>
  <c r="BG512" i="14" s="1"/>
  <c r="BG513" i="14" s="1"/>
  <c r="BF511" i="14"/>
  <c r="BF512" i="14" s="1"/>
  <c r="BF513" i="14" s="1"/>
  <c r="BG502" i="14"/>
  <c r="BG503" i="14" s="1"/>
  <c r="BG504" i="14" s="1"/>
  <c r="BG505" i="14" s="1"/>
  <c r="BF502" i="14"/>
  <c r="BF503" i="14" s="1"/>
  <c r="BF504" i="14" s="1"/>
  <c r="BF505" i="14" s="1"/>
  <c r="BG493" i="14"/>
  <c r="BG494" i="14" s="1"/>
  <c r="BF493" i="14"/>
  <c r="BF494" i="14" s="1"/>
  <c r="BG489" i="14"/>
  <c r="BG490" i="14" s="1"/>
  <c r="BG491" i="14" s="1"/>
  <c r="BG492" i="14" s="1"/>
  <c r="BF489" i="14"/>
  <c r="BF490" i="14" s="1"/>
  <c r="BF491" i="14" s="1"/>
  <c r="BF492" i="14" s="1"/>
  <c r="BG485" i="14"/>
  <c r="BG486" i="14" s="1"/>
  <c r="BG487" i="14" s="1"/>
  <c r="BG488" i="14" s="1"/>
  <c r="BF485" i="14"/>
  <c r="BF486" i="14" s="1"/>
  <c r="BF487" i="14" s="1"/>
  <c r="BF488" i="14" s="1"/>
  <c r="BG470" i="14"/>
  <c r="BG471" i="14" s="1"/>
  <c r="BG472" i="14" s="1"/>
  <c r="BG473" i="14" s="1"/>
  <c r="BG474" i="14" s="1"/>
  <c r="BF470" i="14"/>
  <c r="BF471" i="14" s="1"/>
  <c r="BF472" i="14" s="1"/>
  <c r="BF473" i="14" s="1"/>
  <c r="BF474" i="14" s="1"/>
  <c r="BG461" i="14"/>
  <c r="BG462" i="14" s="1"/>
  <c r="BF461" i="14"/>
  <c r="BF462" i="14" s="1"/>
  <c r="BG459" i="14"/>
  <c r="BG460" i="14" s="1"/>
  <c r="BF459" i="14"/>
  <c r="BF460" i="14" s="1"/>
  <c r="BG455" i="14"/>
  <c r="BG456" i="14" s="1"/>
  <c r="BG457" i="14" s="1"/>
  <c r="BF455" i="14"/>
  <c r="BF456" i="14" s="1"/>
  <c r="BF457" i="14" s="1"/>
  <c r="BG451" i="14"/>
  <c r="BG452" i="14" s="1"/>
  <c r="BG453" i="14" s="1"/>
  <c r="BG454" i="14" s="1"/>
  <c r="BF451" i="14"/>
  <c r="BF452" i="14" s="1"/>
  <c r="BF453" i="14" s="1"/>
  <c r="BF454" i="14" s="1"/>
  <c r="BG447" i="14"/>
  <c r="BG448" i="14" s="1"/>
  <c r="BG449" i="14" s="1"/>
  <c r="BG450" i="14" s="1"/>
  <c r="BF447" i="14"/>
  <c r="BF448" i="14" s="1"/>
  <c r="BF449" i="14" s="1"/>
  <c r="BF450" i="14" s="1"/>
  <c r="BG442" i="14"/>
  <c r="BG443" i="14" s="1"/>
  <c r="BG444" i="14" s="1"/>
  <c r="BG445" i="14" s="1"/>
  <c r="BG446" i="14" s="1"/>
  <c r="BF442" i="14"/>
  <c r="BF443" i="14" s="1"/>
  <c r="BF444" i="14" s="1"/>
  <c r="BF445" i="14" s="1"/>
  <c r="BF446" i="14" s="1"/>
  <c r="BG433" i="14"/>
  <c r="BG434" i="14" s="1"/>
  <c r="BG435" i="14" s="1"/>
  <c r="BG436" i="14" s="1"/>
  <c r="BG437" i="14" s="1"/>
  <c r="BF433" i="14"/>
  <c r="BF434" i="14" s="1"/>
  <c r="BF435" i="14" s="1"/>
  <c r="BF436" i="14" s="1"/>
  <c r="BF437" i="14" s="1"/>
  <c r="BG422" i="14"/>
  <c r="BG423" i="14" s="1"/>
  <c r="BG424" i="14" s="1"/>
  <c r="BG425" i="14" s="1"/>
  <c r="BF422" i="14"/>
  <c r="BF423" i="14" s="1"/>
  <c r="BF424" i="14" s="1"/>
  <c r="BF425" i="14" s="1"/>
  <c r="BG418" i="14"/>
  <c r="BG419" i="14" s="1"/>
  <c r="BG420" i="14" s="1"/>
  <c r="BG421" i="14" s="1"/>
  <c r="BF418" i="14"/>
  <c r="BF419" i="14" s="1"/>
  <c r="BF420" i="14" s="1"/>
  <c r="BF421" i="14" s="1"/>
  <c r="BG411" i="14"/>
  <c r="BG412" i="14" s="1"/>
  <c r="BG413" i="14" s="1"/>
  <c r="BF411" i="14"/>
  <c r="BF412" i="14" s="1"/>
  <c r="BF413" i="14" s="1"/>
  <c r="BG408" i="14"/>
  <c r="BG409" i="14" s="1"/>
  <c r="BG410" i="14" s="1"/>
  <c r="BF408" i="14"/>
  <c r="BF409" i="14" s="1"/>
  <c r="BF410" i="14" s="1"/>
  <c r="BG405" i="14"/>
  <c r="BG406" i="14" s="1"/>
  <c r="BG407" i="14" s="1"/>
  <c r="BF405" i="14"/>
  <c r="BF406" i="14" s="1"/>
  <c r="BF407" i="14" s="1"/>
  <c r="BG394" i="14"/>
  <c r="BG395" i="14" s="1"/>
  <c r="BG396" i="14" s="1"/>
  <c r="BG397" i="14" s="1"/>
  <c r="BG398" i="14" s="1"/>
  <c r="BF394" i="14"/>
  <c r="BF395" i="14" s="1"/>
  <c r="BF396" i="14" s="1"/>
  <c r="BF397" i="14" s="1"/>
  <c r="BF398" i="14" s="1"/>
  <c r="BG384" i="14"/>
  <c r="BG385" i="14" s="1"/>
  <c r="BG386" i="14" s="1"/>
  <c r="BG387" i="14" s="1"/>
  <c r="BF384" i="14"/>
  <c r="BF385" i="14" s="1"/>
  <c r="BF386" i="14" s="1"/>
  <c r="BF387" i="14" s="1"/>
  <c r="BG381" i="14"/>
  <c r="BG382" i="14" s="1"/>
  <c r="BF381" i="14"/>
  <c r="BF382" i="14" s="1"/>
  <c r="BF383" i="14" s="1"/>
  <c r="BG374" i="14"/>
  <c r="BG375" i="14" s="1"/>
  <c r="BG376" i="14" s="1"/>
  <c r="BG377" i="14" s="1"/>
  <c r="BF374" i="14"/>
  <c r="BF375" i="14" s="1"/>
  <c r="BF376" i="14" s="1"/>
  <c r="BF377" i="14" s="1"/>
  <c r="BG371" i="14"/>
  <c r="BG372" i="14" s="1"/>
  <c r="BG373" i="14" s="1"/>
  <c r="BF371" i="14"/>
  <c r="BF372" i="14" s="1"/>
  <c r="BF373" i="14" s="1"/>
  <c r="BG364" i="14"/>
  <c r="BG365" i="14" s="1"/>
  <c r="BG366" i="14" s="1"/>
  <c r="BF364" i="14"/>
  <c r="BF365" i="14" s="1"/>
  <c r="BG360" i="14"/>
  <c r="BG361" i="14" s="1"/>
  <c r="BG362" i="14" s="1"/>
  <c r="BG363" i="14" s="1"/>
  <c r="BF360" i="14"/>
  <c r="BF361" i="14" s="1"/>
  <c r="BF362" i="14" s="1"/>
  <c r="BF363" i="14" s="1"/>
  <c r="BG355" i="14"/>
  <c r="BG356" i="14" s="1"/>
  <c r="BG357" i="14" s="1"/>
  <c r="BG358" i="14" s="1"/>
  <c r="BG359" i="14" s="1"/>
  <c r="BF355" i="14"/>
  <c r="BF356" i="14" s="1"/>
  <c r="BF357" i="14" s="1"/>
  <c r="BF358" i="14" s="1"/>
  <c r="BF359" i="14" s="1"/>
  <c r="BG353" i="14"/>
  <c r="BG354" i="14" s="1"/>
  <c r="BF353" i="14"/>
  <c r="BF354" i="14" s="1"/>
  <c r="BG349" i="14"/>
  <c r="BG350" i="14" s="1"/>
  <c r="BG351" i="14" s="1"/>
  <c r="BG352" i="14" s="1"/>
  <c r="BF349" i="14"/>
  <c r="BF350" i="14" s="1"/>
  <c r="BF351" i="14" s="1"/>
  <c r="BF352" i="14" s="1"/>
  <c r="BG343" i="14"/>
  <c r="BG344" i="14" s="1"/>
  <c r="BG345" i="14" s="1"/>
  <c r="BF343" i="14"/>
  <c r="BF344" i="14" s="1"/>
  <c r="BG340" i="14"/>
  <c r="BG341" i="14" s="1"/>
  <c r="BG342" i="14" s="1"/>
  <c r="BF340" i="14"/>
  <c r="BF341" i="14" s="1"/>
  <c r="BF342" i="14" s="1"/>
  <c r="BG333" i="14"/>
  <c r="BG334" i="14" s="1"/>
  <c r="BG335" i="14" s="1"/>
  <c r="BG336" i="14" s="1"/>
  <c r="BF333" i="14"/>
  <c r="BF334" i="14" s="1"/>
  <c r="BF335" i="14" s="1"/>
  <c r="BF336" i="14" s="1"/>
  <c r="BG325" i="14"/>
  <c r="BG326" i="14" s="1"/>
  <c r="BG327" i="14" s="1"/>
  <c r="BG328" i="14" s="1"/>
  <c r="BF325" i="14"/>
  <c r="BF326" i="14" s="1"/>
  <c r="BF327" i="14" s="1"/>
  <c r="BF328" i="14" s="1"/>
  <c r="BG315" i="14"/>
  <c r="BG316" i="14" s="1"/>
  <c r="BG317" i="14" s="1"/>
  <c r="BG318" i="14" s="1"/>
  <c r="BG319" i="14" s="1"/>
  <c r="BF315" i="14"/>
  <c r="BF316" i="14" s="1"/>
  <c r="BF317" i="14" s="1"/>
  <c r="BF318" i="14" s="1"/>
  <c r="BF319" i="14" s="1"/>
  <c r="BG312" i="14"/>
  <c r="BG313" i="14" s="1"/>
  <c r="BG314" i="14" s="1"/>
  <c r="BF312" i="14"/>
  <c r="BF313" i="14" s="1"/>
  <c r="BF314" i="14" s="1"/>
  <c r="BG300" i="14"/>
  <c r="BG301" i="14" s="1"/>
  <c r="BG302" i="14" s="1"/>
  <c r="BF300" i="14"/>
  <c r="BF301" i="14" s="1"/>
  <c r="BF302" i="14" s="1"/>
  <c r="BG295" i="14"/>
  <c r="BG296" i="14" s="1"/>
  <c r="BG297" i="14" s="1"/>
  <c r="BG298" i="14" s="1"/>
  <c r="BG299" i="14" s="1"/>
  <c r="BF295" i="14"/>
  <c r="BF296" i="14" s="1"/>
  <c r="BF297" i="14" s="1"/>
  <c r="BF298" i="14" s="1"/>
  <c r="BF299" i="14" s="1"/>
  <c r="BG292" i="14"/>
  <c r="BG293" i="14" s="1"/>
  <c r="BG294" i="14" s="1"/>
  <c r="BF292" i="14"/>
  <c r="BF293" i="14" s="1"/>
  <c r="BF294" i="14" s="1"/>
  <c r="BG286" i="14"/>
  <c r="BG287" i="14" s="1"/>
  <c r="BG288" i="14" s="1"/>
  <c r="BG289" i="14" s="1"/>
  <c r="BG290" i="14" s="1"/>
  <c r="BF286" i="14"/>
  <c r="BF287" i="14" s="1"/>
  <c r="BF288" i="14" s="1"/>
  <c r="BF289" i="14" s="1"/>
  <c r="BF290" i="14" s="1"/>
  <c r="BG283" i="14"/>
  <c r="BG284" i="14" s="1"/>
  <c r="BG285" i="14" s="1"/>
  <c r="BF283" i="14"/>
  <c r="BF284" i="14" s="1"/>
  <c r="BF285" i="14" s="1"/>
  <c r="BG281" i="14"/>
  <c r="BG282" i="14" s="1"/>
  <c r="BF281" i="14"/>
  <c r="BF282" i="14" s="1"/>
  <c r="BG273" i="14"/>
  <c r="BG274" i="14" s="1"/>
  <c r="BG275" i="14" s="1"/>
  <c r="BG276" i="14" s="1"/>
  <c r="BF273" i="14"/>
  <c r="BF274" i="14" s="1"/>
  <c r="BF275" i="14" s="1"/>
  <c r="BF276" i="14" s="1"/>
  <c r="BG270" i="14"/>
  <c r="BG271" i="14" s="1"/>
  <c r="BG272" i="14" s="1"/>
  <c r="BF270" i="14"/>
  <c r="BF271" i="14" s="1"/>
  <c r="BF272" i="14" s="1"/>
  <c r="BG264" i="14"/>
  <c r="BG265" i="14" s="1"/>
  <c r="BG266" i="14" s="1"/>
  <c r="BG267" i="14" s="1"/>
  <c r="BG268" i="14" s="1"/>
  <c r="BF264" i="14"/>
  <c r="BF265" i="14" s="1"/>
  <c r="BF266" i="14" s="1"/>
  <c r="BF267" i="14" s="1"/>
  <c r="BF268" i="14" s="1"/>
  <c r="BG258" i="14"/>
  <c r="BG259" i="14" s="1"/>
  <c r="BG260" i="14" s="1"/>
  <c r="BG261" i="14" s="1"/>
  <c r="BF258" i="14"/>
  <c r="BF259" i="14" s="1"/>
  <c r="BF260" i="14" s="1"/>
  <c r="BF261" i="14" s="1"/>
  <c r="BG248" i="14"/>
  <c r="BG249" i="14" s="1"/>
  <c r="BG250" i="14" s="1"/>
  <c r="BF248" i="14"/>
  <c r="BF249" i="14" s="1"/>
  <c r="BF250" i="14" s="1"/>
  <c r="BG245" i="14"/>
  <c r="BG246" i="14" s="1"/>
  <c r="BG247" i="14" s="1"/>
  <c r="BF245" i="14"/>
  <c r="BF246" i="14" s="1"/>
  <c r="BF247" i="14" s="1"/>
  <c r="BG240" i="14"/>
  <c r="BG241" i="14" s="1"/>
  <c r="BG242" i="14" s="1"/>
  <c r="BG243" i="14" s="1"/>
  <c r="BG244" i="14" s="1"/>
  <c r="BF240" i="14"/>
  <c r="BF241" i="14" s="1"/>
  <c r="BF242" i="14" s="1"/>
  <c r="BF243" i="14" s="1"/>
  <c r="BF244" i="14" s="1"/>
  <c r="BG235" i="14"/>
  <c r="BG236" i="14" s="1"/>
  <c r="BG237" i="14" s="1"/>
  <c r="BG238" i="14" s="1"/>
  <c r="BG239" i="14" s="1"/>
  <c r="BF235" i="14"/>
  <c r="BF236" i="14" s="1"/>
  <c r="BF237" i="14" s="1"/>
  <c r="BF238" i="14" s="1"/>
  <c r="BF239" i="14" s="1"/>
  <c r="BG231" i="14"/>
  <c r="BF231" i="14"/>
  <c r="BG224" i="14"/>
  <c r="BG225" i="14" s="1"/>
  <c r="BG226" i="14" s="1"/>
  <c r="BF224" i="14"/>
  <c r="BF225" i="14" s="1"/>
  <c r="BF226" i="14" s="1"/>
  <c r="BG219" i="14"/>
  <c r="BG220" i="14" s="1"/>
  <c r="BG221" i="14" s="1"/>
  <c r="BG222" i="14" s="1"/>
  <c r="BG223" i="14" s="1"/>
  <c r="BF219" i="14"/>
  <c r="BF220" i="14" s="1"/>
  <c r="BF221" i="14" s="1"/>
  <c r="BF222" i="14" s="1"/>
  <c r="BF223" i="14" s="1"/>
  <c r="BG208" i="14"/>
  <c r="BG209" i="14" s="1"/>
  <c r="BG210" i="14" s="1"/>
  <c r="BG211" i="14" s="1"/>
  <c r="BG212" i="14" s="1"/>
  <c r="BF208" i="14"/>
  <c r="BF209" i="14" s="1"/>
  <c r="BF210" i="14" s="1"/>
  <c r="BF211" i="14" s="1"/>
  <c r="BF212" i="14" s="1"/>
  <c r="BG204" i="14"/>
  <c r="BG205" i="14" s="1"/>
  <c r="BG206" i="14" s="1"/>
  <c r="BG207" i="14" s="1"/>
  <c r="BF204" i="14"/>
  <c r="BF205" i="14" s="1"/>
  <c r="BF206" i="14" s="1"/>
  <c r="BF207" i="14" s="1"/>
  <c r="BG199" i="14"/>
  <c r="BG200" i="14" s="1"/>
  <c r="BG201" i="14" s="1"/>
  <c r="BG202" i="14" s="1"/>
  <c r="BG203" i="14" s="1"/>
  <c r="BF199" i="14"/>
  <c r="BF200" i="14" s="1"/>
  <c r="BF201" i="14" s="1"/>
  <c r="BF202" i="14" s="1"/>
  <c r="BF203" i="14" s="1"/>
  <c r="BG193" i="14"/>
  <c r="BG194" i="14" s="1"/>
  <c r="BG195" i="14" s="1"/>
  <c r="BG196" i="14" s="1"/>
  <c r="BG197" i="14" s="1"/>
  <c r="BF193" i="14"/>
  <c r="BF194" i="14" s="1"/>
  <c r="BF195" i="14" s="1"/>
  <c r="BF196" i="14" s="1"/>
  <c r="BF197" i="14" s="1"/>
  <c r="BG188" i="14"/>
  <c r="BG189" i="14" s="1"/>
  <c r="BG190" i="14" s="1"/>
  <c r="BG191" i="14" s="1"/>
  <c r="BG192" i="14" s="1"/>
  <c r="BF188" i="14"/>
  <c r="BF189" i="14" s="1"/>
  <c r="BF190" i="14" s="1"/>
  <c r="BF191" i="14" s="1"/>
  <c r="BF192" i="14" s="1"/>
  <c r="BG181" i="14"/>
  <c r="BG182" i="14" s="1"/>
  <c r="BG183" i="14" s="1"/>
  <c r="BG184" i="14" s="1"/>
  <c r="BF181" i="14"/>
  <c r="BF182" i="14" s="1"/>
  <c r="BF183" i="14" s="1"/>
  <c r="BF184" i="14" s="1"/>
  <c r="BG178" i="14"/>
  <c r="BG179" i="14" s="1"/>
  <c r="BG180" i="14" s="1"/>
  <c r="BF178" i="14"/>
  <c r="BF179" i="14" s="1"/>
  <c r="BF180" i="14" s="1"/>
  <c r="BG174" i="14"/>
  <c r="BG175" i="14" s="1"/>
  <c r="BG176" i="14" s="1"/>
  <c r="BG177" i="14" s="1"/>
  <c r="BF174" i="14"/>
  <c r="BF175" i="14" s="1"/>
  <c r="BF176" i="14" s="1"/>
  <c r="BF177" i="14" s="1"/>
  <c r="BG166" i="14"/>
  <c r="BG167" i="14" s="1"/>
  <c r="BG168" i="14" s="1"/>
  <c r="BG169" i="14" s="1"/>
  <c r="BF166" i="14"/>
  <c r="BF167" i="14" s="1"/>
  <c r="BF168" i="14" s="1"/>
  <c r="BF169" i="14" s="1"/>
  <c r="BG162" i="14"/>
  <c r="BG163" i="14" s="1"/>
  <c r="BG164" i="14" s="1"/>
  <c r="BG165" i="14" s="1"/>
  <c r="BF162" i="14"/>
  <c r="BF163" i="14" s="1"/>
  <c r="BF164" i="14" s="1"/>
  <c r="BF165" i="14" s="1"/>
  <c r="BG158" i="14"/>
  <c r="BG159" i="14" s="1"/>
  <c r="BG160" i="14" s="1"/>
  <c r="BG161" i="14" s="1"/>
  <c r="BF158" i="14"/>
  <c r="BF159" i="14" s="1"/>
  <c r="BF160" i="14" s="1"/>
  <c r="BF161" i="14" s="1"/>
  <c r="BG154" i="14"/>
  <c r="BG155" i="14" s="1"/>
  <c r="BG156" i="14" s="1"/>
  <c r="BG157" i="14" s="1"/>
  <c r="BF154" i="14"/>
  <c r="BF155" i="14" s="1"/>
  <c r="BF156" i="14" s="1"/>
  <c r="BF157" i="14" s="1"/>
  <c r="BG146" i="14"/>
  <c r="BG147" i="14" s="1"/>
  <c r="BG148" i="14" s="1"/>
  <c r="BG149" i="14" s="1"/>
  <c r="BG150" i="14" s="1"/>
  <c r="BF146" i="14"/>
  <c r="BF147" i="14" s="1"/>
  <c r="BF148" i="14" s="1"/>
  <c r="BF149" i="14" s="1"/>
  <c r="BF150" i="14" s="1"/>
  <c r="BG142" i="14"/>
  <c r="BG143" i="14" s="1"/>
  <c r="BG144" i="14" s="1"/>
  <c r="BG145" i="14" s="1"/>
  <c r="BF142" i="14"/>
  <c r="BF143" i="14" s="1"/>
  <c r="BF144" i="14" s="1"/>
  <c r="BF145" i="14" s="1"/>
  <c r="BG139" i="14"/>
  <c r="BG140" i="14" s="1"/>
  <c r="BG141" i="14" s="1"/>
  <c r="BF139" i="14"/>
  <c r="BF140" i="14" s="1"/>
  <c r="BF141" i="14" s="1"/>
  <c r="BG121" i="14"/>
  <c r="BG122" i="14" s="1"/>
  <c r="BG123" i="14" s="1"/>
  <c r="BG124" i="14" s="1"/>
  <c r="BG125" i="14" s="1"/>
  <c r="BF121" i="14"/>
  <c r="BF122" i="14" s="1"/>
  <c r="BF123" i="14" s="1"/>
  <c r="BF124" i="14" s="1"/>
  <c r="BF125" i="14" s="1"/>
  <c r="BG112" i="14"/>
  <c r="BG113" i="14" s="1"/>
  <c r="BG114" i="14" s="1"/>
  <c r="BG115" i="14" s="1"/>
  <c r="BG116" i="14" s="1"/>
  <c r="BF112" i="14"/>
  <c r="BF113" i="14" s="1"/>
  <c r="BF114" i="14" s="1"/>
  <c r="BF115" i="14" s="1"/>
  <c r="BF116" i="14" s="1"/>
  <c r="BG105" i="14"/>
  <c r="BG106" i="14" s="1"/>
  <c r="BG107" i="14" s="1"/>
  <c r="BF105" i="14"/>
  <c r="BF106" i="14" s="1"/>
  <c r="BF107" i="14" s="1"/>
  <c r="BG98" i="14"/>
  <c r="BG99" i="14" s="1"/>
  <c r="BF98" i="14"/>
  <c r="BF99" i="14" s="1"/>
  <c r="BG94" i="14"/>
  <c r="BG95" i="14" s="1"/>
  <c r="BG96" i="14" s="1"/>
  <c r="BG97" i="14" s="1"/>
  <c r="BF94" i="14"/>
  <c r="BF95" i="14" s="1"/>
  <c r="BF96" i="14" s="1"/>
  <c r="BF97" i="14" s="1"/>
  <c r="BG87" i="14"/>
  <c r="BG88" i="14" s="1"/>
  <c r="BG89" i="14" s="1"/>
  <c r="BG90" i="14" s="1"/>
  <c r="BF87" i="14"/>
  <c r="BF88" i="14" s="1"/>
  <c r="BF89" i="14" s="1"/>
  <c r="BF90" i="14" s="1"/>
  <c r="BG76" i="14"/>
  <c r="BG77" i="14" s="1"/>
  <c r="BG78" i="14" s="1"/>
  <c r="BG79" i="14" s="1"/>
  <c r="BG80" i="14" s="1"/>
  <c r="BG81" i="14" s="1"/>
  <c r="BF76" i="14"/>
  <c r="BF77" i="14" s="1"/>
  <c r="BF78" i="14" s="1"/>
  <c r="BF79" i="14" s="1"/>
  <c r="BF80" i="14" s="1"/>
  <c r="BF81" i="14" s="1"/>
  <c r="BG74" i="14"/>
  <c r="BG75" i="14" s="1"/>
  <c r="BF74" i="14"/>
  <c r="BF75" i="14" s="1"/>
  <c r="BG66" i="14"/>
  <c r="BG67" i="14" s="1"/>
  <c r="BG68" i="14" s="1"/>
  <c r="BF66" i="14"/>
  <c r="BF67" i="14" s="1"/>
  <c r="BF68" i="14" s="1"/>
  <c r="BG63" i="14"/>
  <c r="BG64" i="14" s="1"/>
  <c r="BG65" i="14" s="1"/>
  <c r="BF63" i="14"/>
  <c r="BF64" i="14" s="1"/>
  <c r="BF65" i="14" s="1"/>
  <c r="BG61" i="14"/>
  <c r="BG62" i="14" s="1"/>
  <c r="BF61" i="14"/>
  <c r="BF62" i="14" s="1"/>
  <c r="BG51" i="14"/>
  <c r="BG52" i="14" s="1"/>
  <c r="BG53" i="14" s="1"/>
  <c r="BG54" i="14" s="1"/>
  <c r="BG55" i="14" s="1"/>
  <c r="BF51" i="14"/>
  <c r="BF52" i="14" s="1"/>
  <c r="BF53" i="14" s="1"/>
  <c r="BF54" i="14" s="1"/>
  <c r="BF55" i="14" s="1"/>
  <c r="BG45" i="14"/>
  <c r="BG46" i="14" s="1"/>
  <c r="BG47" i="14" s="1"/>
  <c r="BG48" i="14" s="1"/>
  <c r="BG49" i="14" s="1"/>
  <c r="BF45" i="14"/>
  <c r="BF46" i="14" s="1"/>
  <c r="BF47" i="14" s="1"/>
  <c r="BF48" i="14" s="1"/>
  <c r="BF49" i="14" s="1"/>
  <c r="BG42" i="14"/>
  <c r="BG43" i="14" s="1"/>
  <c r="BG44" i="14" s="1"/>
  <c r="BF42" i="14"/>
  <c r="BF43" i="14" s="1"/>
  <c r="BF44" i="14" s="1"/>
  <c r="BG39" i="14"/>
  <c r="BG40" i="14" s="1"/>
  <c r="BG41" i="14" s="1"/>
  <c r="BF39" i="14"/>
  <c r="BF40" i="14" s="1"/>
  <c r="BF41" i="14" s="1"/>
  <c r="BG35" i="14"/>
  <c r="BG36" i="14" s="1"/>
  <c r="BG37" i="14" s="1"/>
  <c r="BG38" i="14" s="1"/>
  <c r="BF35" i="14"/>
  <c r="BF36" i="14" s="1"/>
  <c r="BF37" i="14" s="1"/>
  <c r="BF38" i="14" s="1"/>
  <c r="BG31" i="14"/>
  <c r="BG32" i="14" s="1"/>
  <c r="BG33" i="14" s="1"/>
  <c r="BG34" i="14" s="1"/>
  <c r="BF31" i="14"/>
  <c r="BF32" i="14" s="1"/>
  <c r="BF33" i="14" s="1"/>
  <c r="BF34" i="14" s="1"/>
  <c r="BG26" i="14"/>
  <c r="BG27" i="14" s="1"/>
  <c r="BG28" i="14" s="1"/>
  <c r="BF26" i="14"/>
  <c r="BF27" i="14" s="1"/>
  <c r="BF28" i="14" s="1"/>
  <c r="BG23" i="14"/>
  <c r="BG24" i="14" s="1"/>
  <c r="BG25" i="14" s="1"/>
  <c r="BF23" i="14"/>
  <c r="BF24" i="14" s="1"/>
  <c r="BF25" i="14" s="1"/>
  <c r="BG21" i="14"/>
  <c r="BG22" i="14" s="1"/>
  <c r="BF21" i="14"/>
  <c r="BF22" i="14" s="1"/>
  <c r="BG16" i="14"/>
  <c r="BG17" i="14" s="1"/>
  <c r="BG18" i="14" s="1"/>
  <c r="BG19" i="14" s="1"/>
  <c r="BG20" i="14" s="1"/>
  <c r="BF16" i="14"/>
  <c r="BF17" i="14" s="1"/>
  <c r="BF18" i="14" s="1"/>
  <c r="BF19" i="14" s="1"/>
  <c r="BF20" i="14" s="1"/>
  <c r="BG14" i="14"/>
  <c r="BG15" i="14" s="1"/>
  <c r="BF14" i="14"/>
  <c r="BF15" i="14" s="1"/>
  <c r="BG10" i="14"/>
  <c r="BG11" i="14" s="1"/>
  <c r="BG12" i="14" s="1"/>
  <c r="BG13" i="14" s="1"/>
  <c r="BF10" i="14"/>
  <c r="BF11" i="14" s="1"/>
  <c r="BF12" i="14" s="1"/>
  <c r="BF13" i="14" s="1"/>
  <c r="BG6" i="14"/>
  <c r="BG7" i="14" s="1"/>
  <c r="BG8" i="14" s="1"/>
  <c r="BG9" i="14" s="1"/>
  <c r="BF6" i="14"/>
  <c r="BF7" i="14" s="1"/>
  <c r="BF8" i="14" s="1"/>
  <c r="BF9" i="14" s="1"/>
  <c r="BE4" i="14"/>
  <c r="BE5" i="14"/>
  <c r="BE6" i="14"/>
  <c r="BE7" i="14"/>
  <c r="BE8" i="14"/>
  <c r="BE9" i="14"/>
  <c r="BE10" i="14"/>
  <c r="BE11" i="14"/>
  <c r="BE12" i="14"/>
  <c r="BE13" i="14"/>
  <c r="BE14" i="14"/>
  <c r="BE15" i="14"/>
  <c r="BE16" i="14"/>
  <c r="BE17" i="14"/>
  <c r="BE18" i="14"/>
  <c r="BE19" i="14"/>
  <c r="BE20" i="14"/>
  <c r="BE21" i="14"/>
  <c r="BE22" i="14"/>
  <c r="BE23" i="14"/>
  <c r="BE24" i="14"/>
  <c r="BE25" i="14"/>
  <c r="BE26" i="14"/>
  <c r="BE27" i="14"/>
  <c r="BE28" i="14"/>
  <c r="BE29" i="14"/>
  <c r="BE30" i="14"/>
  <c r="BE31" i="14"/>
  <c r="BE32" i="14"/>
  <c r="BE33" i="14"/>
  <c r="BE34" i="14"/>
  <c r="BE35" i="14"/>
  <c r="BE36" i="14"/>
  <c r="BE37" i="14"/>
  <c r="BE38" i="14"/>
  <c r="BE39" i="14"/>
  <c r="BE40" i="14"/>
  <c r="BE41" i="14"/>
  <c r="BE42" i="14"/>
  <c r="BE43" i="14"/>
  <c r="BE44" i="14"/>
  <c r="BE45" i="14"/>
  <c r="BE46" i="14"/>
  <c r="BE47" i="14"/>
  <c r="BE48" i="14"/>
  <c r="BE49" i="14"/>
  <c r="BE50" i="14"/>
  <c r="BE51" i="14"/>
  <c r="BE52" i="14"/>
  <c r="BE53" i="14"/>
  <c r="BE54" i="14"/>
  <c r="BE55" i="14"/>
  <c r="BE56" i="14"/>
  <c r="BE57" i="14"/>
  <c r="BE58" i="14"/>
  <c r="BE59" i="14"/>
  <c r="BE60" i="14"/>
  <c r="BE61" i="14"/>
  <c r="BE62" i="14"/>
  <c r="BE63" i="14"/>
  <c r="BE64" i="14"/>
  <c r="BE65" i="14"/>
  <c r="BE66" i="14"/>
  <c r="BE67" i="14"/>
  <c r="BE68" i="14"/>
  <c r="BE69" i="14"/>
  <c r="BE70" i="14"/>
  <c r="BE71" i="14"/>
  <c r="BE72" i="14"/>
  <c r="BE73" i="14"/>
  <c r="BE74" i="14"/>
  <c r="BE75" i="14"/>
  <c r="BE76" i="14"/>
  <c r="BE77" i="14"/>
  <c r="BE78" i="14"/>
  <c r="BE79" i="14"/>
  <c r="BE80" i="14"/>
  <c r="BE81" i="14"/>
  <c r="BE82" i="14"/>
  <c r="BE83" i="14"/>
  <c r="BE84" i="14"/>
  <c r="BE85" i="14"/>
  <c r="BE86" i="14"/>
  <c r="BE87" i="14"/>
  <c r="BE88" i="14"/>
  <c r="BE89" i="14"/>
  <c r="BE90" i="14"/>
  <c r="BE91" i="14"/>
  <c r="BE92" i="14"/>
  <c r="BE93" i="14"/>
  <c r="BE94" i="14"/>
  <c r="BE95" i="14"/>
  <c r="BE96" i="14"/>
  <c r="BE97" i="14"/>
  <c r="BE98" i="14"/>
  <c r="BE99" i="14"/>
  <c r="BE100" i="14"/>
  <c r="BE101" i="14"/>
  <c r="BE102" i="14"/>
  <c r="BE103" i="14"/>
  <c r="BE104" i="14"/>
  <c r="BE105" i="14"/>
  <c r="BE106" i="14"/>
  <c r="BE107" i="14"/>
  <c r="BE108" i="14"/>
  <c r="BE109" i="14"/>
  <c r="BE110" i="14"/>
  <c r="BE111" i="14"/>
  <c r="BE112" i="14"/>
  <c r="BE113" i="14"/>
  <c r="BE114" i="14"/>
  <c r="BE115" i="14"/>
  <c r="BE116" i="14"/>
  <c r="BE117" i="14"/>
  <c r="BE118" i="14"/>
  <c r="BE119" i="14"/>
  <c r="BE120" i="14"/>
  <c r="BE121" i="14"/>
  <c r="BE122" i="14"/>
  <c r="BE123" i="14"/>
  <c r="BE124" i="14"/>
  <c r="BE125" i="14"/>
  <c r="BE126" i="14"/>
  <c r="BE127" i="14"/>
  <c r="BE128" i="14"/>
  <c r="BE129" i="14"/>
  <c r="BE130" i="14"/>
  <c r="BE131" i="14"/>
  <c r="BE132" i="14"/>
  <c r="BE133" i="14"/>
  <c r="BE134" i="14"/>
  <c r="BE135" i="14"/>
  <c r="BE136" i="14"/>
  <c r="BE137" i="14"/>
  <c r="BE138" i="14"/>
  <c r="BE139" i="14"/>
  <c r="BE140" i="14"/>
  <c r="BE141" i="14"/>
  <c r="BE142" i="14"/>
  <c r="BE143" i="14"/>
  <c r="BE144" i="14"/>
  <c r="BE145" i="14"/>
  <c r="BE146" i="14"/>
  <c r="BE147" i="14"/>
  <c r="BE148" i="14"/>
  <c r="BE149" i="14"/>
  <c r="BE150" i="14"/>
  <c r="BE151" i="14"/>
  <c r="BE152" i="14"/>
  <c r="BE153" i="14"/>
  <c r="BE154" i="14"/>
  <c r="BE155" i="14"/>
  <c r="BE156" i="14"/>
  <c r="BE157" i="14"/>
  <c r="BE158" i="14"/>
  <c r="BE159" i="14"/>
  <c r="BE160" i="14"/>
  <c r="BE161" i="14"/>
  <c r="BE162" i="14"/>
  <c r="BE163" i="14"/>
  <c r="BE164" i="14"/>
  <c r="BE165" i="14"/>
  <c r="BE166" i="14"/>
  <c r="BE167" i="14"/>
  <c r="BE168" i="14"/>
  <c r="BE169" i="14"/>
  <c r="BE170" i="14"/>
  <c r="BE171" i="14"/>
  <c r="BE172" i="14"/>
  <c r="BE173" i="14"/>
  <c r="BE174" i="14"/>
  <c r="BE175" i="14"/>
  <c r="BE176" i="14"/>
  <c r="BE177" i="14"/>
  <c r="BE178" i="14"/>
  <c r="BE179" i="14"/>
  <c r="BE180" i="14"/>
  <c r="BE181" i="14"/>
  <c r="BE182" i="14"/>
  <c r="BE183" i="14"/>
  <c r="BE184" i="14"/>
  <c r="BE185" i="14"/>
  <c r="BE186" i="14"/>
  <c r="BE187" i="14"/>
  <c r="BE188" i="14"/>
  <c r="BE189" i="14"/>
  <c r="BE190" i="14"/>
  <c r="BE191" i="14"/>
  <c r="BE192" i="14"/>
  <c r="BE193" i="14"/>
  <c r="BE194" i="14"/>
  <c r="BE195" i="14"/>
  <c r="BE196" i="14"/>
  <c r="BE197" i="14"/>
  <c r="BE198" i="14"/>
  <c r="BE199" i="14"/>
  <c r="BE200" i="14"/>
  <c r="BE201" i="14"/>
  <c r="BE202" i="14"/>
  <c r="BE203" i="14"/>
  <c r="BE204" i="14"/>
  <c r="BE205" i="14"/>
  <c r="BE206" i="14"/>
  <c r="BE207" i="14"/>
  <c r="BE208" i="14"/>
  <c r="BE209" i="14"/>
  <c r="BE210" i="14"/>
  <c r="BE211" i="14"/>
  <c r="BE212" i="14"/>
  <c r="BE213" i="14"/>
  <c r="BE214" i="14"/>
  <c r="BH214" i="14" s="1"/>
  <c r="BE215" i="14"/>
  <c r="BE216" i="14"/>
  <c r="BE217" i="14"/>
  <c r="BE218" i="14"/>
  <c r="BE219" i="14"/>
  <c r="BE220" i="14"/>
  <c r="BE221" i="14"/>
  <c r="BE222" i="14"/>
  <c r="BE223" i="14"/>
  <c r="BE224" i="14"/>
  <c r="BE225" i="14"/>
  <c r="BE226" i="14"/>
  <c r="BE227" i="14"/>
  <c r="BH227" i="14" s="1"/>
  <c r="BE228" i="14"/>
  <c r="BE229" i="14"/>
  <c r="BE230" i="14"/>
  <c r="BE231" i="14"/>
  <c r="BE232" i="14"/>
  <c r="BE233" i="14"/>
  <c r="BE234" i="14"/>
  <c r="BE235" i="14"/>
  <c r="BE236" i="14"/>
  <c r="BE237" i="14"/>
  <c r="BE238" i="14"/>
  <c r="BE239" i="14"/>
  <c r="BE240" i="14"/>
  <c r="BE241" i="14"/>
  <c r="BE242" i="14"/>
  <c r="BE243" i="14"/>
  <c r="BE244" i="14"/>
  <c r="BE245" i="14"/>
  <c r="BE246" i="14"/>
  <c r="BE247" i="14"/>
  <c r="BE248" i="14"/>
  <c r="BE249" i="14"/>
  <c r="BE250" i="14"/>
  <c r="BE251" i="14"/>
  <c r="BE252" i="14"/>
  <c r="BE253" i="14"/>
  <c r="BE254" i="14"/>
  <c r="BE255" i="14"/>
  <c r="BE256" i="14"/>
  <c r="BE257" i="14"/>
  <c r="BE258" i="14"/>
  <c r="BE259" i="14"/>
  <c r="BE260" i="14"/>
  <c r="BE261" i="14"/>
  <c r="BE262" i="14"/>
  <c r="BE263" i="14"/>
  <c r="BE264" i="14"/>
  <c r="BE265" i="14"/>
  <c r="BE266" i="14"/>
  <c r="BE267" i="14"/>
  <c r="BE268" i="14"/>
  <c r="BE269" i="14"/>
  <c r="BE270" i="14"/>
  <c r="BE271" i="14"/>
  <c r="BE272" i="14"/>
  <c r="BE273" i="14"/>
  <c r="BE274" i="14"/>
  <c r="BE275" i="14"/>
  <c r="BE276" i="14"/>
  <c r="BE277" i="14"/>
  <c r="BE278" i="14"/>
  <c r="BE279" i="14"/>
  <c r="BE280" i="14"/>
  <c r="BE281" i="14"/>
  <c r="BE282" i="14"/>
  <c r="BE283" i="14"/>
  <c r="BE284" i="14"/>
  <c r="BE285" i="14"/>
  <c r="BE286" i="14"/>
  <c r="BE287" i="14"/>
  <c r="BE288" i="14"/>
  <c r="BE289" i="14"/>
  <c r="BE290" i="14"/>
  <c r="BE291" i="14"/>
  <c r="BE292" i="14"/>
  <c r="BE293" i="14"/>
  <c r="BE294" i="14"/>
  <c r="BE295" i="14"/>
  <c r="BE296" i="14"/>
  <c r="BE297" i="14"/>
  <c r="BE298" i="14"/>
  <c r="BE299" i="14"/>
  <c r="BE300" i="14"/>
  <c r="BE301" i="14"/>
  <c r="BE302" i="14"/>
  <c r="BE303" i="14"/>
  <c r="BE304" i="14"/>
  <c r="BE305" i="14"/>
  <c r="BE306" i="14"/>
  <c r="BE307" i="14"/>
  <c r="BE308" i="14"/>
  <c r="BE309" i="14"/>
  <c r="BE310" i="14"/>
  <c r="BE311" i="14"/>
  <c r="BE312" i="14"/>
  <c r="BE313" i="14"/>
  <c r="BE314" i="14"/>
  <c r="BE315" i="14"/>
  <c r="BE316" i="14"/>
  <c r="BE317" i="14"/>
  <c r="BE318" i="14"/>
  <c r="BE319" i="14"/>
  <c r="BE320" i="14"/>
  <c r="BE321" i="14"/>
  <c r="BE322" i="14"/>
  <c r="BE323" i="14"/>
  <c r="BE324" i="14"/>
  <c r="BE325" i="14"/>
  <c r="BE326" i="14"/>
  <c r="BE327" i="14"/>
  <c r="BE328" i="14"/>
  <c r="BE329" i="14"/>
  <c r="BE330" i="14"/>
  <c r="BE331" i="14"/>
  <c r="BE332" i="14"/>
  <c r="BE333" i="14"/>
  <c r="BE334" i="14"/>
  <c r="BE335" i="14"/>
  <c r="BE336" i="14"/>
  <c r="BE337" i="14"/>
  <c r="BE338" i="14"/>
  <c r="BE339" i="14"/>
  <c r="BE340" i="14"/>
  <c r="BE341" i="14"/>
  <c r="BE342" i="14"/>
  <c r="BE343" i="14"/>
  <c r="BE344" i="14"/>
  <c r="BE345" i="14"/>
  <c r="BE346" i="14"/>
  <c r="BE347" i="14"/>
  <c r="BE348" i="14"/>
  <c r="BE349" i="14"/>
  <c r="BE350" i="14"/>
  <c r="BE351" i="14"/>
  <c r="BE352" i="14"/>
  <c r="BE353" i="14"/>
  <c r="BE354" i="14"/>
  <c r="BE355" i="14"/>
  <c r="BE356" i="14"/>
  <c r="BE357" i="14"/>
  <c r="BE358" i="14"/>
  <c r="BE359" i="14"/>
  <c r="BE360" i="14"/>
  <c r="BE361" i="14"/>
  <c r="BE362" i="14"/>
  <c r="BE363" i="14"/>
  <c r="BE364" i="14"/>
  <c r="BE365" i="14"/>
  <c r="BE366" i="14"/>
  <c r="BE367" i="14"/>
  <c r="BE368" i="14"/>
  <c r="BE369" i="14"/>
  <c r="BE370" i="14"/>
  <c r="BE371" i="14"/>
  <c r="BE372" i="14"/>
  <c r="BE373" i="14"/>
  <c r="BE374" i="14"/>
  <c r="BE375" i="14"/>
  <c r="BE376" i="14"/>
  <c r="BE377" i="14"/>
  <c r="BE378" i="14"/>
  <c r="BH378" i="14" s="1"/>
  <c r="BE379" i="14"/>
  <c r="BE380" i="14"/>
  <c r="BE381" i="14"/>
  <c r="BH381" i="14" s="1"/>
  <c r="BE382" i="14"/>
  <c r="BE383" i="14"/>
  <c r="BE384" i="14"/>
  <c r="BE385" i="14"/>
  <c r="BE386" i="14"/>
  <c r="BE387" i="14"/>
  <c r="BE388" i="14"/>
  <c r="BE389" i="14"/>
  <c r="BE390" i="14"/>
  <c r="BE391" i="14"/>
  <c r="BE392" i="14"/>
  <c r="BE393" i="14"/>
  <c r="BE394" i="14"/>
  <c r="BE395" i="14"/>
  <c r="BE396" i="14"/>
  <c r="BE397" i="14"/>
  <c r="BE398" i="14"/>
  <c r="BE399" i="14"/>
  <c r="BH399" i="14" s="1"/>
  <c r="BE400" i="14"/>
  <c r="BE401" i="14"/>
  <c r="BE402" i="14"/>
  <c r="BI402" i="14" s="1"/>
  <c r="BE403" i="14"/>
  <c r="BE404" i="14"/>
  <c r="BH404" i="14" s="1"/>
  <c r="BE405" i="14"/>
  <c r="BE406" i="14"/>
  <c r="BE407" i="14"/>
  <c r="BE408" i="14"/>
  <c r="BE409" i="14"/>
  <c r="BE410" i="14"/>
  <c r="BE411" i="14"/>
  <c r="BE412" i="14"/>
  <c r="BE413" i="14"/>
  <c r="BE414" i="14"/>
  <c r="BE415" i="14"/>
  <c r="BE416" i="14"/>
  <c r="BE417" i="14"/>
  <c r="BE418" i="14"/>
  <c r="BE419" i="14"/>
  <c r="BE420" i="14"/>
  <c r="BE421" i="14"/>
  <c r="BE422" i="14"/>
  <c r="BE423" i="14"/>
  <c r="BE424" i="14"/>
  <c r="BE425" i="14"/>
  <c r="BE426" i="14"/>
  <c r="BE427" i="14"/>
  <c r="BE428" i="14"/>
  <c r="BE429" i="14"/>
  <c r="BE430" i="14"/>
  <c r="BE431" i="14"/>
  <c r="BE432" i="14"/>
  <c r="BE433" i="14"/>
  <c r="BE434" i="14"/>
  <c r="BE435" i="14"/>
  <c r="BE436" i="14"/>
  <c r="BE437" i="14"/>
  <c r="BE438" i="14"/>
  <c r="BE439" i="14"/>
  <c r="BE440" i="14"/>
  <c r="BE441" i="14"/>
  <c r="BE442" i="14"/>
  <c r="BE443" i="14"/>
  <c r="BE444" i="14"/>
  <c r="BE445" i="14"/>
  <c r="BE446" i="14"/>
  <c r="BE447" i="14"/>
  <c r="BE448" i="14"/>
  <c r="BE449" i="14"/>
  <c r="BE450" i="14"/>
  <c r="BE451" i="14"/>
  <c r="BE452" i="14"/>
  <c r="BE453" i="14"/>
  <c r="BE454" i="14"/>
  <c r="BE455" i="14"/>
  <c r="BE456" i="14"/>
  <c r="BE457" i="14"/>
  <c r="BE458" i="14"/>
  <c r="BE459" i="14"/>
  <c r="BE460" i="14"/>
  <c r="BE461" i="14"/>
  <c r="BE462" i="14"/>
  <c r="BE463" i="14"/>
  <c r="BE464" i="14"/>
  <c r="BE465" i="14"/>
  <c r="BE466" i="14"/>
  <c r="BE467" i="14"/>
  <c r="BE468" i="14"/>
  <c r="BE469" i="14"/>
  <c r="BE470" i="14"/>
  <c r="BE471" i="14"/>
  <c r="BE472" i="14"/>
  <c r="BE473" i="14"/>
  <c r="BE474" i="14"/>
  <c r="BE475" i="14"/>
  <c r="BE476" i="14"/>
  <c r="BE477" i="14"/>
  <c r="BE478" i="14"/>
  <c r="BE479" i="14"/>
  <c r="BE480" i="14"/>
  <c r="BE481" i="14"/>
  <c r="BE482" i="14"/>
  <c r="BE483" i="14"/>
  <c r="BE484" i="14"/>
  <c r="BE485" i="14"/>
  <c r="BE486" i="14"/>
  <c r="BE487" i="14"/>
  <c r="BE488" i="14"/>
  <c r="BE489" i="14"/>
  <c r="BE490" i="14"/>
  <c r="BE491" i="14"/>
  <c r="BE492" i="14"/>
  <c r="BE493" i="14"/>
  <c r="BE494" i="14"/>
  <c r="BE495" i="14"/>
  <c r="BE496" i="14"/>
  <c r="BE497" i="14"/>
  <c r="BE498" i="14"/>
  <c r="BE499" i="14"/>
  <c r="BE500" i="14"/>
  <c r="BE501" i="14"/>
  <c r="BE502" i="14"/>
  <c r="BE503" i="14"/>
  <c r="BE504" i="14"/>
  <c r="BE505" i="14"/>
  <c r="BE506" i="14"/>
  <c r="BE507" i="14"/>
  <c r="BE508" i="14"/>
  <c r="BE509" i="14"/>
  <c r="BE510" i="14"/>
  <c r="BE511" i="14"/>
  <c r="BE512" i="14"/>
  <c r="BE513" i="14"/>
  <c r="BE514" i="14"/>
  <c r="BE515" i="14"/>
  <c r="BE516" i="14"/>
  <c r="BE517" i="14"/>
  <c r="BE518" i="14"/>
  <c r="BE519" i="14"/>
  <c r="BE520" i="14"/>
  <c r="BE521" i="14"/>
  <c r="BE522" i="14"/>
  <c r="BE523" i="14"/>
  <c r="BE524" i="14"/>
  <c r="BE525" i="14"/>
  <c r="BE526" i="14"/>
  <c r="BE527" i="14"/>
  <c r="BE528" i="14"/>
  <c r="BE529" i="14"/>
  <c r="BE530" i="14"/>
  <c r="BE531" i="14"/>
  <c r="BE532" i="14"/>
  <c r="BE533" i="14"/>
  <c r="BE534" i="14"/>
  <c r="BE535" i="14"/>
  <c r="BE536" i="14"/>
  <c r="BE537" i="14"/>
  <c r="BE538" i="14"/>
  <c r="BE539" i="14"/>
  <c r="BE540" i="14"/>
  <c r="BE541" i="14"/>
  <c r="BE542" i="14"/>
  <c r="BE543" i="14"/>
  <c r="BE544" i="14"/>
  <c r="BE545" i="14"/>
  <c r="BE546" i="14"/>
  <c r="BE547" i="14"/>
  <c r="BE548" i="14"/>
  <c r="BE549" i="14"/>
  <c r="BE550" i="14"/>
  <c r="BE551" i="14"/>
  <c r="BE552" i="14"/>
  <c r="BE553" i="14"/>
  <c r="BE554" i="14"/>
  <c r="BE555" i="14"/>
  <c r="BE556" i="14"/>
  <c r="BE557" i="14"/>
  <c r="BE558" i="14"/>
  <c r="BE559" i="14"/>
  <c r="BE560" i="14"/>
  <c r="BE561" i="14"/>
  <c r="BE562" i="14"/>
  <c r="BE563" i="14"/>
  <c r="BE564" i="14"/>
  <c r="BE565" i="14"/>
  <c r="BE566" i="14"/>
  <c r="BE567" i="14"/>
  <c r="BE568" i="14"/>
  <c r="BE569" i="14"/>
  <c r="BE570" i="14"/>
  <c r="BE571" i="14"/>
  <c r="BE572" i="14"/>
  <c r="BE573" i="14"/>
  <c r="BE574" i="14"/>
  <c r="BE575" i="14"/>
  <c r="BH575" i="14" s="1"/>
  <c r="BE576" i="14"/>
  <c r="BE577" i="14"/>
  <c r="BE578" i="14"/>
  <c r="BE579" i="14"/>
  <c r="BE580" i="14"/>
  <c r="BE581" i="14"/>
  <c r="BE582" i="14"/>
  <c r="BE583" i="14"/>
  <c r="BE584" i="14"/>
  <c r="BE585" i="14"/>
  <c r="BE586" i="14"/>
  <c r="BE587" i="14"/>
  <c r="BE588" i="14"/>
  <c r="BE589" i="14"/>
  <c r="BE590" i="14"/>
  <c r="BE591" i="14"/>
  <c r="BE592" i="14"/>
  <c r="BE593" i="14"/>
  <c r="BE594" i="14"/>
  <c r="BE595" i="14"/>
  <c r="BE596" i="14"/>
  <c r="BE597" i="14"/>
  <c r="BE598" i="14"/>
  <c r="BE599" i="14"/>
  <c r="BE600" i="14"/>
  <c r="BE601" i="14"/>
  <c r="BE602" i="14"/>
  <c r="BE603" i="14"/>
  <c r="BE604" i="14"/>
  <c r="BE605" i="14"/>
  <c r="BE606" i="14"/>
  <c r="BE607" i="14"/>
  <c r="BE608" i="14"/>
  <c r="BE609" i="14"/>
  <c r="BE610" i="14"/>
  <c r="BE611" i="14"/>
  <c r="BE612" i="14"/>
  <c r="BE613" i="14"/>
  <c r="BE614" i="14"/>
  <c r="BE615" i="14"/>
  <c r="BE616" i="14"/>
  <c r="BE617" i="14"/>
  <c r="BE618" i="14"/>
  <c r="BE619" i="14"/>
  <c r="BE620" i="14"/>
  <c r="BE621" i="14"/>
  <c r="BE622" i="14"/>
  <c r="BE623" i="14"/>
  <c r="BE624" i="14"/>
  <c r="BE625" i="14"/>
  <c r="BE626" i="14"/>
  <c r="BE627" i="14"/>
  <c r="BE628" i="14"/>
  <c r="BE629" i="14"/>
  <c r="BE630" i="14"/>
  <c r="BE631" i="14"/>
  <c r="BE632" i="14"/>
  <c r="BE633" i="14"/>
  <c r="BE634" i="14"/>
  <c r="BE635" i="14"/>
  <c r="BE636" i="14"/>
  <c r="BE637" i="14"/>
  <c r="BH637" i="14" s="1"/>
  <c r="BE638" i="14"/>
  <c r="BE639" i="14"/>
  <c r="BE640" i="14"/>
  <c r="BE641" i="14"/>
  <c r="BE642" i="14"/>
  <c r="BE643" i="14"/>
  <c r="BE644" i="14"/>
  <c r="BE645" i="14"/>
  <c r="BE646" i="14"/>
  <c r="BE647" i="14"/>
  <c r="BE648" i="14"/>
  <c r="BE649" i="14"/>
  <c r="BE650" i="14"/>
  <c r="BE651" i="14"/>
  <c r="BE652" i="14"/>
  <c r="BE653" i="14"/>
  <c r="BE654" i="14"/>
  <c r="BE655" i="14"/>
  <c r="BE656" i="14"/>
  <c r="BE657" i="14"/>
  <c r="BE658" i="14"/>
  <c r="BE659" i="14"/>
  <c r="BE660" i="14"/>
  <c r="BE661" i="14"/>
  <c r="BE662" i="14"/>
  <c r="BH662" i="14" s="1"/>
  <c r="BE663" i="14"/>
  <c r="BE664" i="14"/>
  <c r="BE665" i="14"/>
  <c r="BE666" i="14"/>
  <c r="BE667" i="14"/>
  <c r="BE668" i="14"/>
  <c r="BE669" i="14"/>
  <c r="BE670" i="14"/>
  <c r="BE671" i="14"/>
  <c r="BE672" i="14"/>
  <c r="BE673" i="14"/>
  <c r="BE674" i="14"/>
  <c r="BE675" i="14"/>
  <c r="BE676" i="14"/>
  <c r="BE677" i="14"/>
  <c r="BE678" i="14"/>
  <c r="BE679" i="14"/>
  <c r="BE680" i="14"/>
  <c r="BE681" i="14"/>
  <c r="BE682" i="14"/>
  <c r="BE683" i="14"/>
  <c r="BE684" i="14"/>
  <c r="BE685" i="14"/>
  <c r="BE686" i="14"/>
  <c r="BE687" i="14"/>
  <c r="BE688" i="14"/>
  <c r="BE689" i="14"/>
  <c r="BH689" i="14" s="1"/>
  <c r="BE690" i="14"/>
  <c r="BE691" i="14"/>
  <c r="BE692" i="14"/>
  <c r="BE693" i="14"/>
  <c r="BE694" i="14"/>
  <c r="BE695" i="14"/>
  <c r="BE696" i="14"/>
  <c r="BE697" i="14"/>
  <c r="BE698" i="14"/>
  <c r="BE699" i="14"/>
  <c r="BE700" i="14"/>
  <c r="BE701" i="14"/>
  <c r="BE702" i="14"/>
  <c r="BE703" i="14"/>
  <c r="BE704" i="14"/>
  <c r="BE705" i="14"/>
  <c r="BE706" i="14"/>
  <c r="BH706" i="14" s="1"/>
  <c r="BE707" i="14"/>
  <c r="BE708" i="14"/>
  <c r="BE709" i="14"/>
  <c r="BE710" i="14"/>
  <c r="BE711" i="14"/>
  <c r="BE712" i="14"/>
  <c r="BE713" i="14"/>
  <c r="BE714" i="14"/>
  <c r="BE715" i="14"/>
  <c r="BE716" i="14"/>
  <c r="BE717" i="14"/>
  <c r="BE718" i="14"/>
  <c r="BE719" i="14"/>
  <c r="BE720" i="14"/>
  <c r="BE721" i="14"/>
  <c r="BE722" i="14"/>
  <c r="BE723" i="14"/>
  <c r="BI723" i="14" s="1"/>
  <c r="BE724" i="14"/>
  <c r="BI724" i="14" s="1"/>
  <c r="BE725" i="14"/>
  <c r="BE726" i="14"/>
  <c r="BE727" i="14"/>
  <c r="BE728" i="14"/>
  <c r="BE729" i="14"/>
  <c r="BI729" i="14" s="1"/>
  <c r="BE730" i="14"/>
  <c r="BE731" i="14"/>
  <c r="BE732" i="14"/>
  <c r="BE733" i="14"/>
  <c r="BE734" i="14"/>
  <c r="BH734" i="14" s="1"/>
  <c r="BE735" i="14"/>
  <c r="BE736" i="14"/>
  <c r="BE737" i="14"/>
  <c r="BE738" i="14"/>
  <c r="BE739" i="14"/>
  <c r="BH739" i="14" s="1"/>
  <c r="BE740" i="14"/>
  <c r="BE741" i="14"/>
  <c r="BE742" i="14"/>
  <c r="BE743" i="14"/>
  <c r="BE744" i="14"/>
  <c r="BE745" i="14"/>
  <c r="BE746" i="14"/>
  <c r="BE747" i="14"/>
  <c r="BE748" i="14"/>
  <c r="BE749" i="14"/>
  <c r="BE750" i="14"/>
  <c r="BE751" i="14"/>
  <c r="BE752" i="14"/>
  <c r="BE753" i="14"/>
  <c r="BE754" i="14"/>
  <c r="BE755" i="14"/>
  <c r="BE756" i="14"/>
  <c r="BE757" i="14"/>
  <c r="BE758" i="14"/>
  <c r="BE759" i="14"/>
  <c r="BE760" i="14"/>
  <c r="BE761" i="14"/>
  <c r="BE762" i="14"/>
  <c r="BE763" i="14"/>
  <c r="BE764" i="14"/>
  <c r="BE765" i="14"/>
  <c r="BE766" i="14"/>
  <c r="BE767" i="14"/>
  <c r="BE768" i="14"/>
  <c r="BE769" i="14"/>
  <c r="BE770" i="14"/>
  <c r="BE771" i="14"/>
  <c r="BE772" i="14"/>
  <c r="BE773" i="14"/>
  <c r="BE774" i="14"/>
  <c r="BE775" i="14"/>
  <c r="BE776" i="14"/>
  <c r="BE777" i="14"/>
  <c r="BE778" i="14"/>
  <c r="BE779" i="14"/>
  <c r="BE780" i="14"/>
  <c r="BE781" i="14"/>
  <c r="BE782" i="14"/>
  <c r="BE783" i="14"/>
  <c r="BE784" i="14"/>
  <c r="BE785" i="14"/>
  <c r="BE786" i="14"/>
  <c r="BE787" i="14"/>
  <c r="BE788" i="14"/>
  <c r="BE789" i="14"/>
  <c r="BE790" i="14"/>
  <c r="BE791" i="14"/>
  <c r="BE792" i="14"/>
  <c r="BE793" i="14"/>
  <c r="BE794" i="14"/>
  <c r="BE795" i="14"/>
  <c r="BE796" i="14"/>
  <c r="BE797" i="14"/>
  <c r="BE798" i="14"/>
  <c r="BE799" i="14"/>
  <c r="BE800" i="14"/>
  <c r="BE801" i="14"/>
  <c r="BE802" i="14"/>
  <c r="BE803" i="14"/>
  <c r="BH803" i="14" s="1"/>
  <c r="BE804" i="14"/>
  <c r="BE805" i="14"/>
  <c r="BE806" i="14"/>
  <c r="BE807" i="14"/>
  <c r="BE808" i="14"/>
  <c r="BE809" i="14"/>
  <c r="BE810" i="14"/>
  <c r="BE811" i="14"/>
  <c r="BE812" i="14"/>
  <c r="BE813" i="14"/>
  <c r="BE814" i="14"/>
  <c r="BE815" i="14"/>
  <c r="BE816" i="14"/>
  <c r="BE817" i="14"/>
  <c r="BE818" i="14"/>
  <c r="BE819" i="14"/>
  <c r="BE820" i="14"/>
  <c r="BE821" i="14"/>
  <c r="BE822" i="14"/>
  <c r="BE823" i="14"/>
  <c r="BE824" i="14"/>
  <c r="BE825" i="14"/>
  <c r="BE826" i="14"/>
  <c r="BE827" i="14"/>
  <c r="BE828" i="14"/>
  <c r="BE829" i="14"/>
  <c r="BE830" i="14"/>
  <c r="BE831" i="14"/>
  <c r="BH831" i="14" s="1"/>
  <c r="BE832" i="14"/>
  <c r="BH832" i="14" s="1"/>
  <c r="BE833" i="14"/>
  <c r="BE834" i="14"/>
  <c r="BE835" i="14"/>
  <c r="BE836" i="14"/>
  <c r="BE837" i="14"/>
  <c r="BE838" i="14"/>
  <c r="BE839" i="14"/>
  <c r="BE840" i="14"/>
  <c r="BE841" i="14"/>
  <c r="BE842" i="14"/>
  <c r="BE843" i="14"/>
  <c r="BE844" i="14"/>
  <c r="BE845" i="14"/>
  <c r="BE846" i="14"/>
  <c r="BE847" i="14"/>
  <c r="BE848" i="14"/>
  <c r="BE849" i="14"/>
  <c r="BE850" i="14"/>
  <c r="BE851" i="14"/>
  <c r="BE852" i="14"/>
  <c r="BE853" i="14"/>
  <c r="BE854" i="14"/>
  <c r="BE855" i="14"/>
  <c r="BE856" i="14"/>
  <c r="BE857" i="14"/>
  <c r="BE858" i="14"/>
  <c r="BE859" i="14"/>
  <c r="BE860" i="14"/>
  <c r="BE861" i="14"/>
  <c r="BE862" i="14"/>
  <c r="BE863" i="14"/>
  <c r="BE864" i="14"/>
  <c r="BE865" i="14"/>
  <c r="BE866" i="14"/>
  <c r="BE867" i="14"/>
  <c r="BE868" i="14"/>
  <c r="BE869" i="14"/>
  <c r="BE870" i="14"/>
  <c r="BE871" i="14"/>
  <c r="BE872" i="14"/>
  <c r="BE873" i="14"/>
  <c r="BE874" i="14"/>
  <c r="BE875" i="14"/>
  <c r="BE876" i="14"/>
  <c r="BE877" i="14"/>
  <c r="BE878" i="14"/>
  <c r="BE879" i="14"/>
  <c r="BE880" i="14"/>
  <c r="BE881" i="14"/>
  <c r="BE882" i="14"/>
  <c r="BE883" i="14"/>
  <c r="BE884" i="14"/>
  <c r="BE885" i="14"/>
  <c r="BE886" i="14"/>
  <c r="BE887" i="14"/>
  <c r="BE888" i="14"/>
  <c r="BE889" i="14"/>
  <c r="BE890" i="14"/>
  <c r="BE891" i="14"/>
  <c r="BE892" i="14"/>
  <c r="BE893" i="14"/>
  <c r="BE894" i="14"/>
  <c r="BE895" i="14"/>
  <c r="BE896" i="14"/>
  <c r="BE897" i="14"/>
  <c r="BE898" i="14"/>
  <c r="BE899" i="14"/>
  <c r="BE900" i="14"/>
  <c r="BE901" i="14"/>
  <c r="BE902" i="14"/>
  <c r="BE903" i="14"/>
  <c r="BE904" i="14"/>
  <c r="BE905" i="14"/>
  <c r="BE906" i="14"/>
  <c r="BE907" i="14"/>
  <c r="BE908" i="14"/>
  <c r="BE909" i="14"/>
  <c r="BE910" i="14"/>
  <c r="BE911" i="14"/>
  <c r="BE912" i="14"/>
  <c r="BE913" i="14"/>
  <c r="BE914" i="14"/>
  <c r="BE915" i="14"/>
  <c r="BE916" i="14"/>
  <c r="BE917" i="14"/>
  <c r="BE918" i="14"/>
  <c r="BE919" i="14"/>
  <c r="BE920" i="14"/>
  <c r="BE921" i="14"/>
  <c r="BE922" i="14"/>
  <c r="BE923" i="14"/>
  <c r="BE924" i="14"/>
  <c r="BE925" i="14"/>
  <c r="BE926" i="14"/>
  <c r="BE927" i="14"/>
  <c r="BH927" i="14" s="1"/>
  <c r="BE928" i="14"/>
  <c r="BE929" i="14"/>
  <c r="BE930" i="14"/>
  <c r="BE931" i="14"/>
  <c r="BE932" i="14"/>
  <c r="BE933" i="14"/>
  <c r="BE934" i="14"/>
  <c r="BE935" i="14"/>
  <c r="BE936" i="14"/>
  <c r="BE937" i="14"/>
  <c r="BE938" i="14"/>
  <c r="BE939" i="14"/>
  <c r="BE940" i="14"/>
  <c r="BE941" i="14"/>
  <c r="BE942" i="14"/>
  <c r="BE943" i="14"/>
  <c r="BE944" i="14"/>
  <c r="BE945" i="14"/>
  <c r="BE946" i="14"/>
  <c r="BE947" i="14"/>
  <c r="BE948" i="14"/>
  <c r="BE949" i="14"/>
  <c r="BE950" i="14"/>
  <c r="BE951" i="14"/>
  <c r="BE952" i="14"/>
  <c r="BE953" i="14"/>
  <c r="BE954" i="14"/>
  <c r="BE955" i="14"/>
  <c r="BE956" i="14"/>
  <c r="BE957" i="14"/>
  <c r="BE958" i="14"/>
  <c r="BE959" i="14"/>
  <c r="BE960" i="14"/>
  <c r="BE961" i="14"/>
  <c r="BE962" i="14"/>
  <c r="BE963" i="14"/>
  <c r="BE964" i="14"/>
  <c r="BE965" i="14"/>
  <c r="BE966" i="14"/>
  <c r="BE967" i="14"/>
  <c r="BE968" i="14"/>
  <c r="BE969" i="14"/>
  <c r="BE970" i="14"/>
  <c r="BE971" i="14"/>
  <c r="BE972" i="14"/>
  <c r="BE973" i="14"/>
  <c r="BE3" i="14"/>
  <c r="BT222" i="14" l="1"/>
  <c r="BW222" i="14" s="1"/>
  <c r="CB172" i="14"/>
  <c r="CD40" i="14"/>
  <c r="CC59" i="14"/>
  <c r="BY349" i="14"/>
  <c r="CB153" i="14"/>
  <c r="BV351" i="14"/>
  <c r="BY351" i="14" s="1"/>
  <c r="BU321" i="14"/>
  <c r="BX321" i="14" s="1"/>
  <c r="BX319" i="14"/>
  <c r="BX318" i="14"/>
  <c r="BY875" i="14"/>
  <c r="CD207" i="14"/>
  <c r="BT712" i="14"/>
  <c r="BW712" i="14" s="1"/>
  <c r="CD9" i="14"/>
  <c r="BT565" i="14"/>
  <c r="CC163" i="14"/>
  <c r="CC207" i="14"/>
  <c r="CB8" i="14"/>
  <c r="CB9" i="14"/>
  <c r="CB40" i="14"/>
  <c r="CC37" i="14"/>
  <c r="CC172" i="14"/>
  <c r="CC72" i="14"/>
  <c r="BI364" i="14"/>
  <c r="BW523" i="14"/>
  <c r="CD174" i="14"/>
  <c r="CC156" i="14"/>
  <c r="CC4" i="14"/>
  <c r="CD93" i="14"/>
  <c r="BY220" i="14"/>
  <c r="BX525" i="14"/>
  <c r="BX522" i="14"/>
  <c r="BT296" i="14"/>
  <c r="BT297" i="14" s="1"/>
  <c r="BT298" i="14" s="1"/>
  <c r="BW298" i="14" s="1"/>
  <c r="CC154" i="14"/>
  <c r="CD141" i="14"/>
  <c r="CC116" i="14"/>
  <c r="BX128" i="14"/>
  <c r="BY492" i="14"/>
  <c r="BW1011" i="14"/>
  <c r="BV494" i="14"/>
  <c r="BY494" i="14" s="1"/>
  <c r="BU143" i="14"/>
  <c r="BX143" i="14" s="1"/>
  <c r="CD153" i="14"/>
  <c r="CB170" i="14"/>
  <c r="BV113" i="14"/>
  <c r="BY113" i="14" s="1"/>
  <c r="BH663" i="14"/>
  <c r="BI411" i="14"/>
  <c r="BH215" i="14"/>
  <c r="BL6" i="14" s="1"/>
  <c r="BY892" i="14"/>
  <c r="BX524" i="14"/>
  <c r="BY219" i="14"/>
  <c r="CC174" i="14"/>
  <c r="BY1004" i="14"/>
  <c r="BY859" i="14"/>
  <c r="BX141" i="14"/>
  <c r="CC45" i="14" s="1"/>
  <c r="BX548" i="14"/>
  <c r="BY41" i="14"/>
  <c r="CD170" i="14"/>
  <c r="CB127" i="14"/>
  <c r="BY710" i="14"/>
  <c r="CB93" i="14"/>
  <c r="BY111" i="14"/>
  <c r="BT113" i="14"/>
  <c r="BW113" i="14" s="1"/>
  <c r="CB109" i="14"/>
  <c r="CB27" i="14"/>
  <c r="CD53" i="14"/>
  <c r="CC173" i="14"/>
  <c r="BY128" i="14"/>
  <c r="BW524" i="14"/>
  <c r="CB194" i="14" s="1"/>
  <c r="BW525" i="14"/>
  <c r="CD31" i="14"/>
  <c r="CB62" i="14"/>
  <c r="CC73" i="14"/>
  <c r="CB116" i="14"/>
  <c r="BT494" i="14"/>
  <c r="BW494" i="14" s="1"/>
  <c r="BX497" i="14"/>
  <c r="CC188" i="14" s="1"/>
  <c r="BW41" i="14"/>
  <c r="CD169" i="14"/>
  <c r="CC169" i="14"/>
  <c r="CC170" i="14"/>
  <c r="CB169" i="14"/>
  <c r="CB4" i="14"/>
  <c r="CC8" i="14"/>
  <c r="BT974" i="14"/>
  <c r="BW974" i="14" s="1"/>
  <c r="CB74" i="14"/>
  <c r="BX514" i="14"/>
  <c r="BX549" i="14"/>
  <c r="BX817" i="14"/>
  <c r="CD4" i="14"/>
  <c r="CC16" i="14"/>
  <c r="BW533" i="14"/>
  <c r="BY523" i="14"/>
  <c r="BT782" i="14"/>
  <c r="BW782" i="14" s="1"/>
  <c r="CB191" i="14" s="1"/>
  <c r="BW1004" i="14"/>
  <c r="BY551" i="14"/>
  <c r="BW294" i="14"/>
  <c r="BX551" i="14"/>
  <c r="CB163" i="14"/>
  <c r="BT143" i="14"/>
  <c r="BW143" i="14" s="1"/>
  <c r="BW550" i="14"/>
  <c r="CB150" i="14" s="1"/>
  <c r="BW141" i="14"/>
  <c r="CB45" i="14" s="1"/>
  <c r="BX550" i="14"/>
  <c r="BY613" i="14"/>
  <c r="CD138" i="14" s="1"/>
  <c r="BW111" i="14"/>
  <c r="CC109" i="14"/>
  <c r="CC168" i="14"/>
  <c r="CD3" i="14"/>
  <c r="CD39" i="14"/>
  <c r="CB26" i="14"/>
  <c r="BX533" i="14"/>
  <c r="CC205" i="14" s="1"/>
  <c r="CB151" i="14"/>
  <c r="BV296" i="14"/>
  <c r="BV297" i="14" s="1"/>
  <c r="BY294" i="14"/>
  <c r="CD152" i="14" s="1"/>
  <c r="CC55" i="14"/>
  <c r="BV143" i="14"/>
  <c r="BY143" i="14" s="1"/>
  <c r="CD16" i="14"/>
  <c r="BY1064" i="14"/>
  <c r="CD116" i="14"/>
  <c r="BW370" i="14"/>
  <c r="CD52" i="14"/>
  <c r="BT372" i="14"/>
  <c r="BH248" i="14"/>
  <c r="BH371" i="14"/>
  <c r="BH343" i="14"/>
  <c r="CC31" i="14"/>
  <c r="CD172" i="14"/>
  <c r="BT688" i="14"/>
  <c r="BW688" i="14" s="1"/>
  <c r="BW1064" i="14"/>
  <c r="BW401" i="14"/>
  <c r="BX137" i="14"/>
  <c r="BY900" i="14"/>
  <c r="CD99" i="14"/>
  <c r="CD27" i="14"/>
  <c r="BW220" i="14"/>
  <c r="BW187" i="14"/>
  <c r="BY187" i="14"/>
  <c r="CC204" i="14"/>
  <c r="BX8" i="14"/>
  <c r="CC111" i="14" s="1"/>
  <c r="BW8" i="14"/>
  <c r="CB16" i="14"/>
  <c r="CD26" i="14"/>
  <c r="CC39" i="14"/>
  <c r="CC57" i="14"/>
  <c r="CD62" i="14"/>
  <c r="BX523" i="14"/>
  <c r="BX463" i="14"/>
  <c r="CC135" i="14"/>
  <c r="CD96" i="14"/>
  <c r="BW522" i="14"/>
  <c r="BW219" i="14"/>
  <c r="BW900" i="14"/>
  <c r="BW701" i="14"/>
  <c r="CD59" i="14"/>
  <c r="CB39" i="14"/>
  <c r="BI379" i="14"/>
  <c r="CB3" i="14"/>
  <c r="CC9" i="14"/>
  <c r="BY533" i="14"/>
  <c r="CC20" i="14"/>
  <c r="BY524" i="14"/>
  <c r="BY525" i="14"/>
  <c r="CB37" i="14"/>
  <c r="BY497" i="14"/>
  <c r="CD188" i="14" s="1"/>
  <c r="BY522" i="14"/>
  <c r="CB56" i="14"/>
  <c r="CB73" i="14"/>
  <c r="CD74" i="14"/>
  <c r="BY514" i="14"/>
  <c r="BY401" i="14"/>
  <c r="BY550" i="14"/>
  <c r="BX613" i="14"/>
  <c r="CC138" i="14" s="1"/>
  <c r="CB136" i="14"/>
  <c r="CB96" i="14"/>
  <c r="CC96" i="14"/>
  <c r="BW492" i="14"/>
  <c r="BX354" i="14"/>
  <c r="CC99" i="14"/>
  <c r="CB99" i="14"/>
  <c r="CD8" i="14"/>
  <c r="BX111" i="14"/>
  <c r="BW1000" i="14"/>
  <c r="BT1001" i="14"/>
  <c r="BW1001" i="14" s="1"/>
  <c r="BY1032" i="14"/>
  <c r="BV1033" i="14"/>
  <c r="BW1032" i="14"/>
  <c r="BT1033" i="14"/>
  <c r="BY1000" i="14"/>
  <c r="BV1001" i="14"/>
  <c r="BY1001" i="14" s="1"/>
  <c r="BX1031" i="14"/>
  <c r="BU1032" i="14"/>
  <c r="BV712" i="14"/>
  <c r="BY712" i="14" s="1"/>
  <c r="BW710" i="14"/>
  <c r="BU106" i="14"/>
  <c r="BX106" i="14" s="1"/>
  <c r="BX105" i="14"/>
  <c r="BX709" i="14"/>
  <c r="BU710" i="14"/>
  <c r="BU706" i="14"/>
  <c r="BX706" i="14" s="1"/>
  <c r="BX705" i="14"/>
  <c r="BY705" i="14"/>
  <c r="BV706" i="14"/>
  <c r="BY706" i="14" s="1"/>
  <c r="BW705" i="14"/>
  <c r="BT706" i="14"/>
  <c r="BW706" i="14" s="1"/>
  <c r="BT54" i="14"/>
  <c r="BW53" i="14"/>
  <c r="BV54" i="14"/>
  <c r="BY53" i="14"/>
  <c r="BX53" i="14"/>
  <c r="BU54" i="14"/>
  <c r="BW1053" i="14"/>
  <c r="BT1054" i="14"/>
  <c r="BW1054" i="14" s="1"/>
  <c r="BX1053" i="14"/>
  <c r="BU1054" i="14"/>
  <c r="BX1054" i="14" s="1"/>
  <c r="BY1053" i="14"/>
  <c r="BV1054" i="14"/>
  <c r="BY1054" i="14" s="1"/>
  <c r="BV665" i="14"/>
  <c r="BY665" i="14" s="1"/>
  <c r="BY664" i="14"/>
  <c r="BT665" i="14"/>
  <c r="BW665" i="14" s="1"/>
  <c r="BW664" i="14"/>
  <c r="BX366" i="14"/>
  <c r="BY370" i="14"/>
  <c r="BV372" i="14"/>
  <c r="CD109" i="14"/>
  <c r="BY8" i="14"/>
  <c r="BT681" i="14"/>
  <c r="BW680" i="14"/>
  <c r="BV681" i="14"/>
  <c r="BY680" i="14"/>
  <c r="BX680" i="14"/>
  <c r="CC97" i="14" s="1"/>
  <c r="BU681" i="14"/>
  <c r="BW415" i="14"/>
  <c r="BT416" i="14"/>
  <c r="BY415" i="14"/>
  <c r="BV416" i="14"/>
  <c r="BX415" i="14"/>
  <c r="BU416" i="14"/>
  <c r="BT309" i="14"/>
  <c r="BW309" i="14" s="1"/>
  <c r="BW308" i="14"/>
  <c r="BV309" i="14"/>
  <c r="BY309" i="14" s="1"/>
  <c r="BY308" i="14"/>
  <c r="BY208" i="14"/>
  <c r="BV209" i="14"/>
  <c r="BY209" i="14" s="1"/>
  <c r="BW208" i="14"/>
  <c r="BT209" i="14"/>
  <c r="BW209" i="14" s="1"/>
  <c r="BU208" i="14"/>
  <c r="BX207" i="14"/>
  <c r="BV99" i="14"/>
  <c r="BY99" i="14" s="1"/>
  <c r="BY98" i="14"/>
  <c r="CD20" i="14" s="1"/>
  <c r="BT99" i="14"/>
  <c r="BW99" i="14" s="1"/>
  <c r="BW98" i="14"/>
  <c r="CB20" i="14" s="1"/>
  <c r="BX937" i="14"/>
  <c r="BU938" i="14"/>
  <c r="BX938" i="14" s="1"/>
  <c r="BY937" i="14"/>
  <c r="BV938" i="14"/>
  <c r="BY938" i="14" s="1"/>
  <c r="BW937" i="14"/>
  <c r="BT938" i="14"/>
  <c r="BW938" i="14" s="1"/>
  <c r="BU897" i="14"/>
  <c r="BX897" i="14" s="1"/>
  <c r="BX896" i="14"/>
  <c r="CC93" i="14"/>
  <c r="BV747" i="14"/>
  <c r="BY747" i="14" s="1"/>
  <c r="CD115" i="14" s="1"/>
  <c r="BY746" i="14"/>
  <c r="BX746" i="14"/>
  <c r="BU747" i="14"/>
  <c r="BX747" i="14" s="1"/>
  <c r="CC115" i="14" s="1"/>
  <c r="BT747" i="14"/>
  <c r="BW747" i="14" s="1"/>
  <c r="CB115" i="14" s="1"/>
  <c r="BW746" i="14"/>
  <c r="BU716" i="14"/>
  <c r="BX716" i="14" s="1"/>
  <c r="CC114" i="14" s="1"/>
  <c r="BX715" i="14"/>
  <c r="CC113" i="14" s="1"/>
  <c r="BY715" i="14"/>
  <c r="CD113" i="14" s="1"/>
  <c r="BV716" i="14"/>
  <c r="BY716" i="14" s="1"/>
  <c r="CD114" i="14" s="1"/>
  <c r="BW715" i="14"/>
  <c r="CB113" i="14" s="1"/>
  <c r="BT716" i="14"/>
  <c r="BW716" i="14" s="1"/>
  <c r="CD173" i="14"/>
  <c r="CC62" i="14"/>
  <c r="BY549" i="14"/>
  <c r="BW560" i="14"/>
  <c r="BX272" i="14"/>
  <c r="BW287" i="14"/>
  <c r="BT288" i="14"/>
  <c r="BW288" i="14" s="1"/>
  <c r="BY287" i="14"/>
  <c r="BV288" i="14"/>
  <c r="BY288" i="14" s="1"/>
  <c r="BX287" i="14"/>
  <c r="BU288" i="14"/>
  <c r="BX288" i="14" s="1"/>
  <c r="BW128" i="14"/>
  <c r="BX944" i="14"/>
  <c r="CC117" i="14" s="1"/>
  <c r="BU945" i="14"/>
  <c r="BY944" i="14"/>
  <c r="BV945" i="14"/>
  <c r="BW944" i="14"/>
  <c r="BT945" i="14"/>
  <c r="BU921" i="14"/>
  <c r="BX921" i="14" s="1"/>
  <c r="BX920" i="14"/>
  <c r="BY920" i="14"/>
  <c r="BV921" i="14"/>
  <c r="BY921" i="14" s="1"/>
  <c r="BW859" i="14"/>
  <c r="BX844" i="14"/>
  <c r="BU845" i="14"/>
  <c r="BW863" i="14"/>
  <c r="BT864" i="14"/>
  <c r="BX863" i="14"/>
  <c r="BU864" i="14"/>
  <c r="BW868" i="14"/>
  <c r="BT869" i="14"/>
  <c r="BW869" i="14" s="1"/>
  <c r="BT846" i="14"/>
  <c r="BW846" i="14" s="1"/>
  <c r="BW845" i="14"/>
  <c r="BY863" i="14"/>
  <c r="BV864" i="14"/>
  <c r="BX868" i="14"/>
  <c r="BU869" i="14"/>
  <c r="BX869" i="14" s="1"/>
  <c r="BY844" i="14"/>
  <c r="BV845" i="14"/>
  <c r="BY868" i="14"/>
  <c r="BV869" i="14"/>
  <c r="BY869" i="14" s="1"/>
  <c r="BY696" i="14"/>
  <c r="BV697" i="14"/>
  <c r="BX696" i="14"/>
  <c r="BU697" i="14"/>
  <c r="BW696" i="14"/>
  <c r="BT697" i="14"/>
  <c r="BV199" i="14"/>
  <c r="BY198" i="14"/>
  <c r="BT199" i="14"/>
  <c r="BW198" i="14"/>
  <c r="BX198" i="14"/>
  <c r="BU199" i="14"/>
  <c r="BX174" i="14"/>
  <c r="BU175" i="14"/>
  <c r="BX175" i="14" s="1"/>
  <c r="BY174" i="14"/>
  <c r="BV175" i="14"/>
  <c r="BY175" i="14" s="1"/>
  <c r="BU171" i="14"/>
  <c r="BX171" i="14" s="1"/>
  <c r="BX170" i="14"/>
  <c r="BW174" i="14"/>
  <c r="BT175" i="14"/>
  <c r="BW175" i="14" s="1"/>
  <c r="BT120" i="14"/>
  <c r="BW119" i="14"/>
  <c r="BX119" i="14"/>
  <c r="BU120" i="14"/>
  <c r="BV120" i="14"/>
  <c r="BY119" i="14"/>
  <c r="BX949" i="14"/>
  <c r="BU950" i="14"/>
  <c r="BV950" i="14"/>
  <c r="BY949" i="14"/>
  <c r="BY908" i="14"/>
  <c r="BV909" i="14"/>
  <c r="BY909" i="14" s="1"/>
  <c r="BX908" i="14"/>
  <c r="BU909" i="14"/>
  <c r="BX909" i="14" s="1"/>
  <c r="BY579" i="14"/>
  <c r="BV580" i="14"/>
  <c r="BW580" i="14"/>
  <c r="BT581" i="14"/>
  <c r="BW581" i="14" s="1"/>
  <c r="CD127" i="14"/>
  <c r="BX579" i="14"/>
  <c r="BU580" i="14"/>
  <c r="BW573" i="14"/>
  <c r="BT574" i="14"/>
  <c r="BU574" i="14"/>
  <c r="BX573" i="14"/>
  <c r="BY573" i="14"/>
  <c r="BV574" i="14"/>
  <c r="BV366" i="14"/>
  <c r="BY365" i="14"/>
  <c r="BT366" i="14"/>
  <c r="BW365" i="14"/>
  <c r="BX293" i="14"/>
  <c r="BU294" i="14"/>
  <c r="CD132" i="14"/>
  <c r="BU187" i="14"/>
  <c r="BX186" i="14"/>
  <c r="CC132" i="14" s="1"/>
  <c r="BY1010" i="14"/>
  <c r="BV1011" i="14"/>
  <c r="BX1011" i="14"/>
  <c r="BY670" i="14"/>
  <c r="BV671" i="14"/>
  <c r="BY671" i="14" s="1"/>
  <c r="BX670" i="14"/>
  <c r="BU671" i="14"/>
  <c r="BX671" i="14" s="1"/>
  <c r="BT933" i="14"/>
  <c r="BW932" i="14"/>
  <c r="BV933" i="14"/>
  <c r="BY932" i="14"/>
  <c r="BX932" i="14"/>
  <c r="BU933" i="14"/>
  <c r="BU905" i="14"/>
  <c r="BX905" i="14" s="1"/>
  <c r="BX904" i="14"/>
  <c r="BY904" i="14"/>
  <c r="BV905" i="14"/>
  <c r="BY905" i="14" s="1"/>
  <c r="BW904" i="14"/>
  <c r="BT905" i="14"/>
  <c r="BW905" i="14" s="1"/>
  <c r="BV650" i="14"/>
  <c r="BY649" i="14"/>
  <c r="BY655" i="14"/>
  <c r="CD107" i="14" s="1"/>
  <c r="BV656" i="14"/>
  <c r="BY656" i="14" s="1"/>
  <c r="BT650" i="14"/>
  <c r="BW649" i="14"/>
  <c r="BX649" i="14"/>
  <c r="BU650" i="14"/>
  <c r="BW655" i="14"/>
  <c r="CB107" i="14" s="1"/>
  <c r="BT656" i="14"/>
  <c r="BW656" i="14" s="1"/>
  <c r="BY606" i="14"/>
  <c r="BV607" i="14"/>
  <c r="BY607" i="14" s="1"/>
  <c r="BW606" i="14"/>
  <c r="BT607" i="14"/>
  <c r="BW607" i="14" s="1"/>
  <c r="BX569" i="14"/>
  <c r="BU570" i="14"/>
  <c r="BX570" i="14" s="1"/>
  <c r="BU476" i="14"/>
  <c r="BX476" i="14" s="1"/>
  <c r="CC107" i="14" s="1"/>
  <c r="BX475" i="14"/>
  <c r="BW450" i="14"/>
  <c r="CB90" i="14" s="1"/>
  <c r="BT451" i="14"/>
  <c r="BW451" i="14" s="1"/>
  <c r="CB91" i="14" s="1"/>
  <c r="BY450" i="14"/>
  <c r="CD90" i="14" s="1"/>
  <c r="BV451" i="14"/>
  <c r="BY451" i="14" s="1"/>
  <c r="BX450" i="14"/>
  <c r="CC90" i="14" s="1"/>
  <c r="BU451" i="14"/>
  <c r="BX451" i="14" s="1"/>
  <c r="BW360" i="14"/>
  <c r="BT361" i="14"/>
  <c r="BY360" i="14"/>
  <c r="BV361" i="14"/>
  <c r="BX360" i="14"/>
  <c r="BU361" i="14"/>
  <c r="BW247" i="14"/>
  <c r="BT248" i="14"/>
  <c r="BW248" i="14" s="1"/>
  <c r="BX247" i="14"/>
  <c r="BU248" i="14"/>
  <c r="BX248" i="14" s="1"/>
  <c r="BY247" i="14"/>
  <c r="BV248" i="14"/>
  <c r="BY248" i="14" s="1"/>
  <c r="BU87" i="14"/>
  <c r="BX86" i="14"/>
  <c r="BY86" i="14"/>
  <c r="BV87" i="14"/>
  <c r="BW86" i="14"/>
  <c r="BT87" i="14"/>
  <c r="CD135" i="14"/>
  <c r="BW613" i="14"/>
  <c r="CB138" i="14" s="1"/>
  <c r="CB135" i="14"/>
  <c r="BW514" i="14"/>
  <c r="CB140" i="14"/>
  <c r="BV137" i="14"/>
  <c r="BY136" i="14"/>
  <c r="CB152" i="14"/>
  <c r="BY559" i="14"/>
  <c r="BV560" i="14"/>
  <c r="BW548" i="14"/>
  <c r="BW551" i="14"/>
  <c r="BX380" i="14"/>
  <c r="BU381" i="14"/>
  <c r="BX381" i="14" s="1"/>
  <c r="BV261" i="14"/>
  <c r="BY260" i="14"/>
  <c r="CD140" i="14" s="1"/>
  <c r="BX260" i="14"/>
  <c r="BU261" i="14"/>
  <c r="BW191" i="14"/>
  <c r="BT192" i="14"/>
  <c r="BW192" i="14" s="1"/>
  <c r="BX191" i="14"/>
  <c r="BU192" i="14"/>
  <c r="BX192" i="14" s="1"/>
  <c r="BY191" i="14"/>
  <c r="BV192" i="14"/>
  <c r="BY192" i="14" s="1"/>
  <c r="BX1037" i="14"/>
  <c r="BU1038" i="14"/>
  <c r="BT1039" i="14"/>
  <c r="BW1039" i="14" s="1"/>
  <c r="BW1038" i="14"/>
  <c r="CB144" i="14" s="1"/>
  <c r="BY1037" i="14"/>
  <c r="BV1038" i="14"/>
  <c r="BU152" i="14"/>
  <c r="BX152" i="14" s="1"/>
  <c r="BX151" i="14"/>
  <c r="BX147" i="14"/>
  <c r="BU148" i="14"/>
  <c r="BX148" i="14" s="1"/>
  <c r="BV832" i="14"/>
  <c r="BY831" i="14"/>
  <c r="BX832" i="14"/>
  <c r="BU833" i="14"/>
  <c r="BX833" i="14" s="1"/>
  <c r="CC151" i="14" s="1"/>
  <c r="BU79" i="14"/>
  <c r="BX78" i="14"/>
  <c r="BY78" i="14"/>
  <c r="BV79" i="14"/>
  <c r="BW78" i="14"/>
  <c r="BT79" i="14"/>
  <c r="CD73" i="14"/>
  <c r="BW991" i="14"/>
  <c r="CB81" i="14" s="1"/>
  <c r="BT992" i="14"/>
  <c r="BX992" i="14"/>
  <c r="BU993" i="14"/>
  <c r="BX993" i="14" s="1"/>
  <c r="BY991" i="14"/>
  <c r="CD81" i="14" s="1"/>
  <c r="BV992" i="14"/>
  <c r="BY431" i="14"/>
  <c r="BV432" i="14"/>
  <c r="BX432" i="14"/>
  <c r="CC76" i="14" s="1"/>
  <c r="BU433" i="14"/>
  <c r="BW431" i="14"/>
  <c r="BT432" i="14"/>
  <c r="BY336" i="14"/>
  <c r="BV337" i="14"/>
  <c r="BY337" i="14" s="1"/>
  <c r="BW336" i="14"/>
  <c r="BT337" i="14"/>
  <c r="BW337" i="14" s="1"/>
  <c r="BX335" i="14"/>
  <c r="CC81" i="14" s="1"/>
  <c r="BU336" i="14"/>
  <c r="BX1064" i="14"/>
  <c r="BU1065" i="14"/>
  <c r="BX1065" i="14" s="1"/>
  <c r="BW1005" i="14"/>
  <c r="CB168" i="14" s="1"/>
  <c r="BT1006" i="14"/>
  <c r="BY1005" i="14"/>
  <c r="CD168" i="14" s="1"/>
  <c r="BV1006" i="14"/>
  <c r="BY966" i="14"/>
  <c r="CD154" i="14" s="1"/>
  <c r="BV967" i="14"/>
  <c r="BX967" i="14"/>
  <c r="CC155" i="14" s="1"/>
  <c r="BU968" i="14"/>
  <c r="BW966" i="14"/>
  <c r="CB154" i="14" s="1"/>
  <c r="BT967" i="14"/>
  <c r="BW588" i="14"/>
  <c r="BT589" i="14"/>
  <c r="BW589" i="14" s="1"/>
  <c r="BY588" i="14"/>
  <c r="BV589" i="14"/>
  <c r="BY589" i="14" s="1"/>
  <c r="BY296" i="14"/>
  <c r="BY272" i="14"/>
  <c r="CD159" i="14" s="1"/>
  <c r="BV273" i="14"/>
  <c r="BY273" i="14" s="1"/>
  <c r="BW272" i="14"/>
  <c r="CB159" i="14" s="1"/>
  <c r="BT273" i="14"/>
  <c r="BW273" i="14" s="1"/>
  <c r="CD156" i="14"/>
  <c r="CB156" i="14"/>
  <c r="BY158" i="14"/>
  <c r="BV159" i="14"/>
  <c r="BY159" i="14" s="1"/>
  <c r="BX158" i="14"/>
  <c r="CC28" i="14" s="1"/>
  <c r="BU159" i="14"/>
  <c r="BX159" i="14" s="1"/>
  <c r="BT163" i="14"/>
  <c r="BW162" i="14"/>
  <c r="BW158" i="14"/>
  <c r="BT159" i="14"/>
  <c r="BW159" i="14" s="1"/>
  <c r="BV163" i="14"/>
  <c r="BY162" i="14"/>
  <c r="BX163" i="14"/>
  <c r="BU351" i="14"/>
  <c r="BX351" i="14" s="1"/>
  <c r="BX350" i="14"/>
  <c r="BV687" i="14"/>
  <c r="BY686" i="14"/>
  <c r="BX686" i="14"/>
  <c r="BU687" i="14"/>
  <c r="BY691" i="14"/>
  <c r="BV692" i="14"/>
  <c r="BH694" i="14"/>
  <c r="BU692" i="14"/>
  <c r="BX691" i="14"/>
  <c r="BW692" i="14"/>
  <c r="CB160" i="14" s="1"/>
  <c r="BT693" i="14"/>
  <c r="BW693" i="14" s="1"/>
  <c r="CD206" i="14"/>
  <c r="BW892" i="14"/>
  <c r="BW752" i="14"/>
  <c r="CB165" i="14" s="1"/>
  <c r="BT753" i="14"/>
  <c r="BU752" i="14"/>
  <c r="BX751" i="14"/>
  <c r="CC164" i="14" s="1"/>
  <c r="BY750" i="14"/>
  <c r="CD163" i="14" s="1"/>
  <c r="BV751" i="14"/>
  <c r="BY565" i="14"/>
  <c r="BV566" i="14"/>
  <c r="BY566" i="14" s="1"/>
  <c r="BU566" i="14"/>
  <c r="BX566" i="14" s="1"/>
  <c r="BX565" i="14"/>
  <c r="BW565" i="14"/>
  <c r="BT566" i="14"/>
  <c r="BW566" i="14" s="1"/>
  <c r="BY537" i="14"/>
  <c r="BV538" i="14"/>
  <c r="BY538" i="14" s="1"/>
  <c r="CC206" i="14"/>
  <c r="CB206" i="14"/>
  <c r="BY397" i="14"/>
  <c r="BV398" i="14"/>
  <c r="BY398" i="14" s="1"/>
  <c r="BW397" i="14"/>
  <c r="BT398" i="14"/>
  <c r="BW398" i="14" s="1"/>
  <c r="BX396" i="14"/>
  <c r="CC74" i="14" s="1"/>
  <c r="BU397" i="14"/>
  <c r="BY1044" i="14"/>
  <c r="BV1045" i="14"/>
  <c r="BY1045" i="14" s="1"/>
  <c r="BW1044" i="14"/>
  <c r="BT1045" i="14"/>
  <c r="BW1045" i="14" s="1"/>
  <c r="BX916" i="14"/>
  <c r="BU917" i="14"/>
  <c r="BX917" i="14" s="1"/>
  <c r="BX738" i="14"/>
  <c r="BU739" i="14"/>
  <c r="BY738" i="14"/>
  <c r="CD68" i="14" s="1"/>
  <c r="BV739" i="14"/>
  <c r="BW738" i="14"/>
  <c r="CB68" i="14" s="1"/>
  <c r="BT739" i="14"/>
  <c r="BX629" i="14"/>
  <c r="BU630" i="14"/>
  <c r="BY629" i="14"/>
  <c r="BV630" i="14"/>
  <c r="BW629" i="14"/>
  <c r="BT630" i="14"/>
  <c r="BX541" i="14"/>
  <c r="BU542" i="14"/>
  <c r="BX542" i="14" s="1"/>
  <c r="BY471" i="14"/>
  <c r="BV472" i="14"/>
  <c r="BY472" i="14" s="1"/>
  <c r="BW471" i="14"/>
  <c r="BT472" i="14"/>
  <c r="BW472" i="14" s="1"/>
  <c r="BT346" i="14"/>
  <c r="BW346" i="14" s="1"/>
  <c r="BW345" i="14"/>
  <c r="BV346" i="14"/>
  <c r="BY346" i="14" s="1"/>
  <c r="BY345" i="14"/>
  <c r="BX345" i="14"/>
  <c r="BU346" i="14"/>
  <c r="BX346" i="14" s="1"/>
  <c r="BX304" i="14"/>
  <c r="CC68" i="14" s="1"/>
  <c r="BU305" i="14"/>
  <c r="BX305" i="14" s="1"/>
  <c r="BY242" i="14"/>
  <c r="BV243" i="14"/>
  <c r="BW242" i="14"/>
  <c r="BT243" i="14"/>
  <c r="BX241" i="14"/>
  <c r="BU242" i="14"/>
  <c r="CC54" i="14"/>
  <c r="BW792" i="14"/>
  <c r="BT793" i="14"/>
  <c r="BW793" i="14" s="1"/>
  <c r="BX792" i="14"/>
  <c r="BU793" i="14"/>
  <c r="BX793" i="14" s="1"/>
  <c r="BY792" i="14"/>
  <c r="BV793" i="14"/>
  <c r="BY793" i="14" s="1"/>
  <c r="BY622" i="14"/>
  <c r="CD72" i="14" s="1"/>
  <c r="BV623" i="14"/>
  <c r="BX623" i="14"/>
  <c r="CC75" i="14" s="1"/>
  <c r="BU624" i="14"/>
  <c r="BW622" i="14"/>
  <c r="CB72" i="14" s="1"/>
  <c r="BT623" i="14"/>
  <c r="CB55" i="14"/>
  <c r="CD55" i="14"/>
  <c r="BV530" i="14"/>
  <c r="BY530" i="14" s="1"/>
  <c r="BY529" i="14"/>
  <c r="CD56" i="14"/>
  <c r="BT530" i="14"/>
  <c r="BW530" i="14" s="1"/>
  <c r="BW529" i="14"/>
  <c r="BU489" i="14"/>
  <c r="BX489" i="14" s="1"/>
  <c r="BX488" i="14"/>
  <c r="BT460" i="14"/>
  <c r="BW460" i="14" s="1"/>
  <c r="BW459" i="14"/>
  <c r="BV460" i="14"/>
  <c r="BY460" i="14" s="1"/>
  <c r="BY459" i="14"/>
  <c r="BX459" i="14"/>
  <c r="BU460" i="14"/>
  <c r="BX460" i="14" s="1"/>
  <c r="BW427" i="14"/>
  <c r="BT428" i="14"/>
  <c r="BW428" i="14" s="1"/>
  <c r="BU428" i="14"/>
  <c r="BX428" i="14" s="1"/>
  <c r="BX427" i="14"/>
  <c r="BY427" i="14"/>
  <c r="BV428" i="14"/>
  <c r="BY428" i="14" s="1"/>
  <c r="BV13" i="14"/>
  <c r="BY13" i="14" s="1"/>
  <c r="CD58" i="14" s="1"/>
  <c r="BY12" i="14"/>
  <c r="BT13" i="14"/>
  <c r="BW13" i="14" s="1"/>
  <c r="CB58" i="14" s="1"/>
  <c r="BW12" i="14"/>
  <c r="BW972" i="14"/>
  <c r="BX924" i="14"/>
  <c r="BU925" i="14"/>
  <c r="BW924" i="14"/>
  <c r="BT925" i="14"/>
  <c r="BY924" i="14"/>
  <c r="BV925" i="14"/>
  <c r="BY800" i="14"/>
  <c r="CD175" i="14" s="1"/>
  <c r="BV801" i="14"/>
  <c r="BU801" i="14"/>
  <c r="BX800" i="14"/>
  <c r="CC175" i="14" s="1"/>
  <c r="BW800" i="14"/>
  <c r="CB175" i="14" s="1"/>
  <c r="BT801" i="14"/>
  <c r="BW497" i="14"/>
  <c r="CB188" i="14" s="1"/>
  <c r="BX182" i="14"/>
  <c r="BU183" i="14"/>
  <c r="BX183" i="14" s="1"/>
  <c r="CC26" i="14" s="1"/>
  <c r="BU179" i="14"/>
  <c r="BX179" i="14" s="1"/>
  <c r="BX178" i="14"/>
  <c r="BY178" i="14"/>
  <c r="BV179" i="14"/>
  <c r="BY179" i="14" s="1"/>
  <c r="BW178" i="14"/>
  <c r="BT179" i="14"/>
  <c r="BW179" i="14" s="1"/>
  <c r="BT975" i="14"/>
  <c r="BU974" i="14"/>
  <c r="BX973" i="14"/>
  <c r="CC186" i="14" s="1"/>
  <c r="BV973" i="14"/>
  <c r="BY972" i="14"/>
  <c r="CC49" i="14"/>
  <c r="BV886" i="14"/>
  <c r="BY886" i="14" s="1"/>
  <c r="BY885" i="14"/>
  <c r="CD54" i="14" s="1"/>
  <c r="BT886" i="14"/>
  <c r="BW886" i="14" s="1"/>
  <c r="BW885" i="14"/>
  <c r="CB54" i="14" s="1"/>
  <c r="CC52" i="14"/>
  <c r="BT766" i="14"/>
  <c r="BW766" i="14" s="1"/>
  <c r="BW765" i="14"/>
  <c r="BV766" i="14"/>
  <c r="BY766" i="14" s="1"/>
  <c r="BY765" i="14"/>
  <c r="BX765" i="14"/>
  <c r="BU766" i="14"/>
  <c r="BX766" i="14" s="1"/>
  <c r="BX555" i="14"/>
  <c r="BU556" i="14"/>
  <c r="BX556" i="14" s="1"/>
  <c r="BU519" i="14"/>
  <c r="BX519" i="14" s="1"/>
  <c r="CC58" i="14" s="1"/>
  <c r="BX518" i="14"/>
  <c r="CC56" i="14" s="1"/>
  <c r="BY1048" i="14"/>
  <c r="CD49" i="14" s="1"/>
  <c r="BV1049" i="14"/>
  <c r="BX1049" i="14"/>
  <c r="BU1050" i="14"/>
  <c r="BX1050" i="14" s="1"/>
  <c r="BW1048" i="14"/>
  <c r="CB49" i="14" s="1"/>
  <c r="BT1049" i="14"/>
  <c r="CD45" i="14"/>
  <c r="BX729" i="14"/>
  <c r="BU730" i="14"/>
  <c r="BX730" i="14" s="1"/>
  <c r="BU502" i="14"/>
  <c r="BX501" i="14"/>
  <c r="BY501" i="14"/>
  <c r="BV502" i="14"/>
  <c r="BW501" i="14"/>
  <c r="BT502" i="14"/>
  <c r="BY482" i="14"/>
  <c r="BV483" i="14"/>
  <c r="BU484" i="14"/>
  <c r="BX483" i="14"/>
  <c r="BW482" i="14"/>
  <c r="BT483" i="14"/>
  <c r="BW438" i="14"/>
  <c r="BT439" i="14"/>
  <c r="BX438" i="14"/>
  <c r="BU439" i="14"/>
  <c r="BY438" i="14"/>
  <c r="CD47" i="14" s="1"/>
  <c r="BV439" i="14"/>
  <c r="BY340" i="14"/>
  <c r="CD44" i="14" s="1"/>
  <c r="BV341" i="14"/>
  <c r="BX340" i="14"/>
  <c r="CC44" i="14" s="1"/>
  <c r="BU341" i="14"/>
  <c r="BW340" i="14"/>
  <c r="CB44" i="14" s="1"/>
  <c r="BT341" i="14"/>
  <c r="BU46" i="14"/>
  <c r="BX45" i="14"/>
  <c r="BY45" i="14"/>
  <c r="BV46" i="14"/>
  <c r="BW45" i="14"/>
  <c r="BT46" i="14"/>
  <c r="BU603" i="14"/>
  <c r="BX603" i="14" s="1"/>
  <c r="CC43" i="14" s="1"/>
  <c r="BX602" i="14"/>
  <c r="CC42" i="14" s="1"/>
  <c r="BY602" i="14"/>
  <c r="CD42" i="14" s="1"/>
  <c r="BV603" i="14"/>
  <c r="BY603" i="14" s="1"/>
  <c r="CD43" i="14" s="1"/>
  <c r="BW602" i="14"/>
  <c r="CB42" i="14" s="1"/>
  <c r="BT603" i="14"/>
  <c r="BW603" i="14" s="1"/>
  <c r="CB43" i="14" s="1"/>
  <c r="BW1057" i="14"/>
  <c r="BT1058" i="14"/>
  <c r="BU1058" i="14"/>
  <c r="BX1057" i="14"/>
  <c r="BY1057" i="14"/>
  <c r="BV1058" i="14"/>
  <c r="BV721" i="14"/>
  <c r="BY721" i="14" s="1"/>
  <c r="BY720" i="14"/>
  <c r="BT721" i="14"/>
  <c r="BW721" i="14" s="1"/>
  <c r="BW720" i="14"/>
  <c r="BU720" i="14"/>
  <c r="BX719" i="14"/>
  <c r="BX595" i="14"/>
  <c r="BU596" i="14"/>
  <c r="BX596" i="14" s="1"/>
  <c r="BX584" i="14"/>
  <c r="BU585" i="14"/>
  <c r="BX585" i="14" s="1"/>
  <c r="BY584" i="14"/>
  <c r="BV585" i="14"/>
  <c r="BY585" i="14" s="1"/>
  <c r="BW584" i="14"/>
  <c r="BT585" i="14"/>
  <c r="BW585" i="14" s="1"/>
  <c r="CD37" i="14"/>
  <c r="BW390" i="14"/>
  <c r="BT391" i="14"/>
  <c r="BW391" i="14" s="1"/>
  <c r="BY390" i="14"/>
  <c r="BV391" i="14"/>
  <c r="BY391" i="14" s="1"/>
  <c r="BU204" i="14"/>
  <c r="BX204" i="14" s="1"/>
  <c r="BX203" i="14"/>
  <c r="BX19" i="14"/>
  <c r="CC61" i="14" s="1"/>
  <c r="BU20" i="14"/>
  <c r="BY19" i="14"/>
  <c r="BV20" i="14"/>
  <c r="BW19" i="14"/>
  <c r="BT20" i="14"/>
  <c r="BY1024" i="14"/>
  <c r="BV1025" i="14"/>
  <c r="BW1024" i="14"/>
  <c r="BT1025" i="14"/>
  <c r="BX1024" i="14"/>
  <c r="BU1025" i="14"/>
  <c r="BV1021" i="14"/>
  <c r="BY1021" i="14" s="1"/>
  <c r="BY1020" i="14"/>
  <c r="BT1021" i="14"/>
  <c r="BW1021" i="14" s="1"/>
  <c r="BW1020" i="14"/>
  <c r="BY327" i="14"/>
  <c r="BV328" i="14"/>
  <c r="BU329" i="14"/>
  <c r="BX329" i="14" s="1"/>
  <c r="BX328" i="14"/>
  <c r="BW327" i="14"/>
  <c r="BT328" i="14"/>
  <c r="BU266" i="14"/>
  <c r="BX265" i="14"/>
  <c r="CC33" i="14" s="1"/>
  <c r="BY265" i="14"/>
  <c r="CD33" i="14" s="1"/>
  <c r="BV266" i="14"/>
  <c r="BW265" i="14"/>
  <c r="CB33" i="14" s="1"/>
  <c r="BT266" i="14"/>
  <c r="BT226" i="14"/>
  <c r="BW226" i="14" s="1"/>
  <c r="BW225" i="14"/>
  <c r="BV226" i="14"/>
  <c r="BY226" i="14" s="1"/>
  <c r="BY225" i="14"/>
  <c r="BX212" i="14"/>
  <c r="CC29" i="14" s="1"/>
  <c r="BU213" i="14"/>
  <c r="BY212" i="14"/>
  <c r="CD29" i="14" s="1"/>
  <c r="BV213" i="14"/>
  <c r="BW212" i="14"/>
  <c r="CB29" i="14" s="1"/>
  <c r="BT213" i="14"/>
  <c r="BT997" i="14"/>
  <c r="BW997" i="14" s="1"/>
  <c r="BW996" i="14"/>
  <c r="BV997" i="14"/>
  <c r="BY997" i="14" s="1"/>
  <c r="BY996" i="14"/>
  <c r="CD194" i="14"/>
  <c r="BV827" i="14"/>
  <c r="BY826" i="14"/>
  <c r="BT827" i="14"/>
  <c r="BW826" i="14"/>
  <c r="BX825" i="14"/>
  <c r="BU826" i="14"/>
  <c r="BT783" i="14"/>
  <c r="BX780" i="14"/>
  <c r="BU781" i="14"/>
  <c r="BV781" i="14"/>
  <c r="BY780" i="14"/>
  <c r="BU1016" i="14"/>
  <c r="BX1015" i="14"/>
  <c r="BY1015" i="14"/>
  <c r="BV1016" i="14"/>
  <c r="BW1015" i="14"/>
  <c r="BT1016" i="14"/>
  <c r="BY912" i="14"/>
  <c r="BV913" i="14"/>
  <c r="BY913" i="14" s="1"/>
  <c r="BW912" i="14"/>
  <c r="BT913" i="14"/>
  <c r="BW913" i="14" s="1"/>
  <c r="BW776" i="14"/>
  <c r="BT777" i="14"/>
  <c r="BW777" i="14" s="1"/>
  <c r="BY776" i="14"/>
  <c r="BV777" i="14"/>
  <c r="BY777" i="14" s="1"/>
  <c r="BX776" i="14"/>
  <c r="BU777" i="14"/>
  <c r="BX777" i="14" s="1"/>
  <c r="BW405" i="14"/>
  <c r="CB82" i="14" s="1"/>
  <c r="BT406" i="14"/>
  <c r="BY405" i="14"/>
  <c r="CD82" i="14" s="1"/>
  <c r="BV406" i="14"/>
  <c r="BX405" i="14"/>
  <c r="CC82" i="14" s="1"/>
  <c r="BU406" i="14"/>
  <c r="BW276" i="14"/>
  <c r="CB21" i="14" s="1"/>
  <c r="BT277" i="14"/>
  <c r="BY276" i="14"/>
  <c r="BV277" i="14"/>
  <c r="BX276" i="14"/>
  <c r="BU277" i="14"/>
  <c r="BY808" i="14"/>
  <c r="BV809" i="14"/>
  <c r="BX809" i="14"/>
  <c r="CC18" i="14" s="1"/>
  <c r="BU810" i="14"/>
  <c r="BW808" i="14"/>
  <c r="BT809" i="14"/>
  <c r="BY796" i="14"/>
  <c r="BV797" i="14"/>
  <c r="BY797" i="14" s="1"/>
  <c r="BW796" i="14"/>
  <c r="BT797" i="14"/>
  <c r="BW797" i="14" s="1"/>
  <c r="BX761" i="14"/>
  <c r="BU762" i="14"/>
  <c r="BX762" i="14" s="1"/>
  <c r="CC17" i="14" s="1"/>
  <c r="BU758" i="14"/>
  <c r="BX758" i="14" s="1"/>
  <c r="BX757" i="14"/>
  <c r="BY757" i="14"/>
  <c r="BV758" i="14"/>
  <c r="BY758" i="14" s="1"/>
  <c r="BW757" i="14"/>
  <c r="BT758" i="14"/>
  <c r="BW758" i="14" s="1"/>
  <c r="BX634" i="14"/>
  <c r="BU635" i="14"/>
  <c r="BY634" i="14"/>
  <c r="BV635" i="14"/>
  <c r="BW634" i="14"/>
  <c r="BT635" i="14"/>
  <c r="BX506" i="14"/>
  <c r="BU507" i="14"/>
  <c r="BX507" i="14" s="1"/>
  <c r="BY506" i="14"/>
  <c r="BV507" i="14"/>
  <c r="BY507" i="14" s="1"/>
  <c r="BW506" i="14"/>
  <c r="BT507" i="14"/>
  <c r="BW507" i="14" s="1"/>
  <c r="BY454" i="14"/>
  <c r="BV455" i="14"/>
  <c r="BU456" i="14"/>
  <c r="BX456" i="14" s="1"/>
  <c r="BX455" i="14"/>
  <c r="BW454" i="14"/>
  <c r="BT455" i="14"/>
  <c r="BY443" i="14"/>
  <c r="CD5" i="14" s="1"/>
  <c r="BV444" i="14"/>
  <c r="BX444" i="14"/>
  <c r="BU445" i="14"/>
  <c r="BW443" i="14"/>
  <c r="CB5" i="14" s="1"/>
  <c r="BT444" i="14"/>
  <c r="BU421" i="14"/>
  <c r="BX421" i="14" s="1"/>
  <c r="BX420" i="14"/>
  <c r="BW384" i="14"/>
  <c r="BT385" i="14"/>
  <c r="BU385" i="14"/>
  <c r="BX384" i="14"/>
  <c r="BY384" i="14"/>
  <c r="BV385" i="14"/>
  <c r="BY251" i="14"/>
  <c r="BV252" i="14"/>
  <c r="BY252" i="14" s="1"/>
  <c r="BW251" i="14"/>
  <c r="CB17" i="14" s="1"/>
  <c r="BT252" i="14"/>
  <c r="BW252" i="14" s="1"/>
  <c r="BT236" i="14"/>
  <c r="BW235" i="14"/>
  <c r="BV236" i="14"/>
  <c r="BY235" i="14"/>
  <c r="BX235" i="14"/>
  <c r="CC6" i="14" s="1"/>
  <c r="BU236" i="14"/>
  <c r="BI769" i="14"/>
  <c r="BH412" i="14"/>
  <c r="BH250" i="14"/>
  <c r="BH695" i="14"/>
  <c r="BH373" i="14"/>
  <c r="BI400" i="14"/>
  <c r="BH372" i="14"/>
  <c r="BH413" i="14"/>
  <c r="BI345" i="14"/>
  <c r="BI621" i="14"/>
  <c r="BI804" i="14"/>
  <c r="BI413" i="14"/>
  <c r="BH383" i="14"/>
  <c r="BI373" i="14"/>
  <c r="BI382" i="14"/>
  <c r="BG383" i="14"/>
  <c r="BI383" i="14" s="1"/>
  <c r="BH365" i="14"/>
  <c r="BF366" i="14"/>
  <c r="BF367" i="14" s="1"/>
  <c r="BF368" i="14" s="1"/>
  <c r="BH368" i="14" s="1"/>
  <c r="BI968" i="14"/>
  <c r="BH968" i="14"/>
  <c r="BI952" i="14"/>
  <c r="BH952" i="14"/>
  <c r="BI936" i="14"/>
  <c r="BH936" i="14"/>
  <c r="BH920" i="14"/>
  <c r="BI920" i="14"/>
  <c r="BH904" i="14"/>
  <c r="BI904" i="14"/>
  <c r="BH888" i="14"/>
  <c r="BI888" i="14"/>
  <c r="BH872" i="14"/>
  <c r="BI872" i="14"/>
  <c r="BH860" i="14"/>
  <c r="BI860" i="14"/>
  <c r="BH844" i="14"/>
  <c r="BI844" i="14"/>
  <c r="BH828" i="14"/>
  <c r="BI828" i="14"/>
  <c r="BH812" i="14"/>
  <c r="BI812" i="14"/>
  <c r="BI796" i="14"/>
  <c r="BH796" i="14"/>
  <c r="BI780" i="14"/>
  <c r="BH780" i="14"/>
  <c r="BI764" i="14"/>
  <c r="BH764" i="14"/>
  <c r="BH748" i="14"/>
  <c r="BI748" i="14"/>
  <c r="BH732" i="14"/>
  <c r="BI732" i="14"/>
  <c r="BH716" i="14"/>
  <c r="BI716" i="14"/>
  <c r="BI700" i="14"/>
  <c r="BH700" i="14"/>
  <c r="BH684" i="14"/>
  <c r="BI684" i="14"/>
  <c r="BH668" i="14"/>
  <c r="BI668" i="14"/>
  <c r="BH652" i="14"/>
  <c r="BI652" i="14"/>
  <c r="BH612" i="14"/>
  <c r="BI612" i="14"/>
  <c r="BH973" i="14"/>
  <c r="BI973" i="14"/>
  <c r="BI969" i="14"/>
  <c r="BH969" i="14"/>
  <c r="BI965" i="14"/>
  <c r="BH965" i="14"/>
  <c r="BI961" i="14"/>
  <c r="BH961" i="14"/>
  <c r="BH957" i="14"/>
  <c r="BI957" i="14"/>
  <c r="BI953" i="14"/>
  <c r="BH953" i="14"/>
  <c r="BH949" i="14"/>
  <c r="BI949" i="14"/>
  <c r="BI945" i="14"/>
  <c r="BH945" i="14"/>
  <c r="BH941" i="14"/>
  <c r="BI941" i="14"/>
  <c r="BI937" i="14"/>
  <c r="BH937" i="14"/>
  <c r="BI933" i="14"/>
  <c r="BH933" i="14"/>
  <c r="BI929" i="14"/>
  <c r="BH929" i="14"/>
  <c r="BI925" i="14"/>
  <c r="BH925" i="14"/>
  <c r="BI921" i="14"/>
  <c r="BH921" i="14"/>
  <c r="BI917" i="14"/>
  <c r="BH917" i="14"/>
  <c r="BI913" i="14"/>
  <c r="BH913" i="14"/>
  <c r="BI909" i="14"/>
  <c r="BH909" i="14"/>
  <c r="BI905" i="14"/>
  <c r="BH905" i="14"/>
  <c r="BI901" i="14"/>
  <c r="BH901" i="14"/>
  <c r="BI897" i="14"/>
  <c r="BH897" i="14"/>
  <c r="BI893" i="14"/>
  <c r="BH893" i="14"/>
  <c r="BI889" i="14"/>
  <c r="BM186" i="14" s="1"/>
  <c r="BH889" i="14"/>
  <c r="BL186" i="14" s="1"/>
  <c r="BI885" i="14"/>
  <c r="BH885" i="14"/>
  <c r="BI881" i="14"/>
  <c r="BH881" i="14"/>
  <c r="BI877" i="14"/>
  <c r="BH877" i="14"/>
  <c r="BI873" i="14"/>
  <c r="BH873" i="14"/>
  <c r="BI869" i="14"/>
  <c r="BH869" i="14"/>
  <c r="BI865" i="14"/>
  <c r="BH865" i="14"/>
  <c r="BI861" i="14"/>
  <c r="BH861" i="14"/>
  <c r="BI857" i="14"/>
  <c r="BH857" i="14"/>
  <c r="BI853" i="14"/>
  <c r="BH853" i="14"/>
  <c r="BI849" i="14"/>
  <c r="BH849" i="14"/>
  <c r="BI845" i="14"/>
  <c r="BH845" i="14"/>
  <c r="BI841" i="14"/>
  <c r="BH841" i="14"/>
  <c r="BI837" i="14"/>
  <c r="BH837" i="14"/>
  <c r="BI829" i="14"/>
  <c r="BH829" i="14"/>
  <c r="BI825" i="14"/>
  <c r="BH825" i="14"/>
  <c r="BI821" i="14"/>
  <c r="BH821" i="14"/>
  <c r="BI817" i="14"/>
  <c r="BH817" i="14"/>
  <c r="BI813" i="14"/>
  <c r="BH813" i="14"/>
  <c r="BI809" i="14"/>
  <c r="BH809" i="14"/>
  <c r="BI801" i="14"/>
  <c r="BH801" i="14"/>
  <c r="BH797" i="14"/>
  <c r="BI797" i="14"/>
  <c r="BH793" i="14"/>
  <c r="BI793" i="14"/>
  <c r="BH789" i="14"/>
  <c r="BI789" i="14"/>
  <c r="BI785" i="14"/>
  <c r="BH785" i="14"/>
  <c r="BH781" i="14"/>
  <c r="BI781" i="14"/>
  <c r="BH777" i="14"/>
  <c r="BI777" i="14"/>
  <c r="BH773" i="14"/>
  <c r="BI773" i="14"/>
  <c r="BI228" i="14"/>
  <c r="BI948" i="14"/>
  <c r="BH948" i="14"/>
  <c r="BI932" i="14"/>
  <c r="BH932" i="14"/>
  <c r="BI912" i="14"/>
  <c r="BH912" i="14"/>
  <c r="BH896" i="14"/>
  <c r="BI896" i="14"/>
  <c r="BH876" i="14"/>
  <c r="BI876" i="14"/>
  <c r="BH856" i="14"/>
  <c r="BI856" i="14"/>
  <c r="BI788" i="14"/>
  <c r="BH788" i="14"/>
  <c r="BI772" i="14"/>
  <c r="BH772" i="14"/>
  <c r="BI752" i="14"/>
  <c r="BH752" i="14"/>
  <c r="BI720" i="14"/>
  <c r="BH720" i="14"/>
  <c r="BI680" i="14"/>
  <c r="BH680" i="14"/>
  <c r="BI664" i="14"/>
  <c r="BH664" i="14"/>
  <c r="BH648" i="14"/>
  <c r="BI648" i="14"/>
  <c r="BH636" i="14"/>
  <c r="BI636" i="14"/>
  <c r="BH624" i="14"/>
  <c r="BI624" i="14"/>
  <c r="BH608" i="14"/>
  <c r="BI608" i="14"/>
  <c r="BH596" i="14"/>
  <c r="BI596" i="14"/>
  <c r="BH580" i="14"/>
  <c r="BI580" i="14"/>
  <c r="BH568" i="14"/>
  <c r="BI568" i="14"/>
  <c r="BH552" i="14"/>
  <c r="BI552" i="14"/>
  <c r="BH540" i="14"/>
  <c r="BI540" i="14"/>
  <c r="BH528" i="14"/>
  <c r="BI528" i="14"/>
  <c r="BH512" i="14"/>
  <c r="BI512" i="14"/>
  <c r="BH492" i="14"/>
  <c r="BI492" i="14"/>
  <c r="BH480" i="14"/>
  <c r="BI480" i="14"/>
  <c r="BH468" i="14"/>
  <c r="BI468" i="14"/>
  <c r="BI452" i="14"/>
  <c r="BH452" i="14"/>
  <c r="BI436" i="14"/>
  <c r="BH436" i="14"/>
  <c r="BI424" i="14"/>
  <c r="BH424" i="14"/>
  <c r="BI416" i="14"/>
  <c r="BH416" i="14"/>
  <c r="BI408" i="14"/>
  <c r="BH408" i="14"/>
  <c r="BH396" i="14"/>
  <c r="BI396" i="14"/>
  <c r="BI360" i="14"/>
  <c r="BH360" i="14"/>
  <c r="BI344" i="14"/>
  <c r="BH332" i="14"/>
  <c r="BI332" i="14"/>
  <c r="BI320" i="14"/>
  <c r="BH320" i="14"/>
  <c r="BH308" i="14"/>
  <c r="BI308" i="14"/>
  <c r="BI292" i="14"/>
  <c r="BH292" i="14"/>
  <c r="BI280" i="14"/>
  <c r="BH280" i="14"/>
  <c r="BH268" i="14"/>
  <c r="BI268" i="14"/>
  <c r="BI256" i="14"/>
  <c r="BH256" i="14"/>
  <c r="BI244" i="14"/>
  <c r="BH244" i="14"/>
  <c r="BI232" i="14"/>
  <c r="BH232" i="14"/>
  <c r="BI220" i="14"/>
  <c r="BH220" i="14"/>
  <c r="BH208" i="14"/>
  <c r="BI208" i="14"/>
  <c r="BH192" i="14"/>
  <c r="BI192" i="14"/>
  <c r="BH180" i="14"/>
  <c r="BI180" i="14"/>
  <c r="BI168" i="14"/>
  <c r="BH168" i="14"/>
  <c r="BH148" i="14"/>
  <c r="BI148" i="14"/>
  <c r="BI136" i="14"/>
  <c r="BH136" i="14"/>
  <c r="BH124" i="14"/>
  <c r="BI124" i="14"/>
  <c r="BH108" i="14"/>
  <c r="BI108" i="14"/>
  <c r="BH92" i="14"/>
  <c r="BI92" i="14"/>
  <c r="BH72" i="14"/>
  <c r="BI72" i="14"/>
  <c r="BH52" i="14"/>
  <c r="BI52" i="14"/>
  <c r="BH36" i="14"/>
  <c r="BI36" i="14"/>
  <c r="BH16" i="14"/>
  <c r="BI16" i="14"/>
  <c r="BH760" i="14"/>
  <c r="BI972" i="14"/>
  <c r="BH972" i="14"/>
  <c r="BI960" i="14"/>
  <c r="BH960" i="14"/>
  <c r="BI940" i="14"/>
  <c r="BH940" i="14"/>
  <c r="BH924" i="14"/>
  <c r="BI924" i="14"/>
  <c r="BH908" i="14"/>
  <c r="BI908" i="14"/>
  <c r="BH884" i="14"/>
  <c r="BI884" i="14"/>
  <c r="BH868" i="14"/>
  <c r="BI868" i="14"/>
  <c r="BH852" i="14"/>
  <c r="BI852" i="14"/>
  <c r="BH840" i="14"/>
  <c r="BI840" i="14"/>
  <c r="BH824" i="14"/>
  <c r="BI824" i="14"/>
  <c r="BH808" i="14"/>
  <c r="BI808" i="14"/>
  <c r="BI792" i="14"/>
  <c r="BH792" i="14"/>
  <c r="BI776" i="14"/>
  <c r="BH776" i="14"/>
  <c r="BI744" i="14"/>
  <c r="BH744" i="14"/>
  <c r="BH728" i="14"/>
  <c r="BI728" i="14"/>
  <c r="BH712" i="14"/>
  <c r="BI712" i="14"/>
  <c r="BH704" i="14"/>
  <c r="BI704" i="14"/>
  <c r="BI688" i="14"/>
  <c r="BH688" i="14"/>
  <c r="BI672" i="14"/>
  <c r="BH672" i="14"/>
  <c r="BH656" i="14"/>
  <c r="BI656" i="14"/>
  <c r="BH640" i="14"/>
  <c r="BI640" i="14"/>
  <c r="BH628" i="14"/>
  <c r="BI628" i="14"/>
  <c r="BH616" i="14"/>
  <c r="BI616" i="14"/>
  <c r="BH600" i="14"/>
  <c r="BI600" i="14"/>
  <c r="BH588" i="14"/>
  <c r="BI588" i="14"/>
  <c r="BH572" i="14"/>
  <c r="BI572" i="14"/>
  <c r="BH560" i="14"/>
  <c r="BI560" i="14"/>
  <c r="BH548" i="14"/>
  <c r="BI548" i="14"/>
  <c r="BH532" i="14"/>
  <c r="BI532" i="14"/>
  <c r="BH520" i="14"/>
  <c r="BI520" i="14"/>
  <c r="BH508" i="14"/>
  <c r="BI508" i="14"/>
  <c r="BH500" i="14"/>
  <c r="BI500" i="14"/>
  <c r="BH488" i="14"/>
  <c r="BI488" i="14"/>
  <c r="BH476" i="14"/>
  <c r="BI476" i="14"/>
  <c r="BH464" i="14"/>
  <c r="BI464" i="14"/>
  <c r="BH456" i="14"/>
  <c r="BI456" i="14"/>
  <c r="BI440" i="14"/>
  <c r="BH440" i="14"/>
  <c r="BI428" i="14"/>
  <c r="BH428" i="14"/>
  <c r="BI388" i="14"/>
  <c r="BH388" i="14"/>
  <c r="BI352" i="14"/>
  <c r="BH352" i="14"/>
  <c r="BH340" i="14"/>
  <c r="BI340" i="14"/>
  <c r="BI324" i="14"/>
  <c r="BH324" i="14"/>
  <c r="BI312" i="14"/>
  <c r="BH312" i="14"/>
  <c r="BH300" i="14"/>
  <c r="BI300" i="14"/>
  <c r="BI288" i="14"/>
  <c r="BH288" i="14"/>
  <c r="BH276" i="14"/>
  <c r="BI276" i="14"/>
  <c r="BI264" i="14"/>
  <c r="BH264" i="14"/>
  <c r="BI240" i="14"/>
  <c r="BH240" i="14"/>
  <c r="BH212" i="14"/>
  <c r="BI212" i="14"/>
  <c r="BH200" i="14"/>
  <c r="BI200" i="14"/>
  <c r="BH188" i="14"/>
  <c r="BI188" i="14"/>
  <c r="BH176" i="14"/>
  <c r="BI176" i="14"/>
  <c r="BH160" i="14"/>
  <c r="BI160" i="14"/>
  <c r="BI152" i="14"/>
  <c r="BH152" i="14"/>
  <c r="BH140" i="14"/>
  <c r="BI140" i="14"/>
  <c r="BH128" i="14"/>
  <c r="BI128" i="14"/>
  <c r="BH116" i="14"/>
  <c r="BI116" i="14"/>
  <c r="BH100" i="14"/>
  <c r="BI100" i="14"/>
  <c r="BH88" i="14"/>
  <c r="BI88" i="14"/>
  <c r="BH80" i="14"/>
  <c r="BL178" i="14" s="1"/>
  <c r="BI80" i="14"/>
  <c r="BM178" i="14" s="1"/>
  <c r="BH68" i="14"/>
  <c r="BI68" i="14"/>
  <c r="BH60" i="14"/>
  <c r="BI60" i="14"/>
  <c r="BH44" i="14"/>
  <c r="BI44" i="14"/>
  <c r="BH32" i="14"/>
  <c r="BI32" i="14"/>
  <c r="BH20" i="14"/>
  <c r="BI20" i="14"/>
  <c r="BH8" i="14"/>
  <c r="BI8" i="14"/>
  <c r="BH4" i="14"/>
  <c r="BI4" i="14"/>
  <c r="BH971" i="14"/>
  <c r="BI971" i="14"/>
  <c r="BH963" i="14"/>
  <c r="BI963" i="14"/>
  <c r="BH955" i="14"/>
  <c r="BI955" i="14"/>
  <c r="BI947" i="14"/>
  <c r="BH947" i="14"/>
  <c r="BH939" i="14"/>
  <c r="BI939" i="14"/>
  <c r="BH935" i="14"/>
  <c r="BI935" i="14"/>
  <c r="BH931" i="14"/>
  <c r="BI931" i="14"/>
  <c r="BI923" i="14"/>
  <c r="BH923" i="14"/>
  <c r="BI915" i="14"/>
  <c r="BH915" i="14"/>
  <c r="BI907" i="14"/>
  <c r="BH907" i="14"/>
  <c r="BI899" i="14"/>
  <c r="BH899" i="14"/>
  <c r="BI891" i="14"/>
  <c r="BH891" i="14"/>
  <c r="BI883" i="14"/>
  <c r="BH883" i="14"/>
  <c r="BI875" i="14"/>
  <c r="BH875" i="14"/>
  <c r="BI867" i="14"/>
  <c r="BH867" i="14"/>
  <c r="BI859" i="14"/>
  <c r="BH859" i="14"/>
  <c r="BI851" i="14"/>
  <c r="BH851" i="14"/>
  <c r="BI843" i="14"/>
  <c r="BH843" i="14"/>
  <c r="BI835" i="14"/>
  <c r="BH835" i="14"/>
  <c r="BI827" i="14"/>
  <c r="BH827" i="14"/>
  <c r="BI819" i="14"/>
  <c r="BH819" i="14"/>
  <c r="BI811" i="14"/>
  <c r="BH811" i="14"/>
  <c r="BI791" i="14"/>
  <c r="BH791" i="14"/>
  <c r="BI783" i="14"/>
  <c r="BH783" i="14"/>
  <c r="BI775" i="14"/>
  <c r="BH775" i="14"/>
  <c r="BI767" i="14"/>
  <c r="BH767" i="14"/>
  <c r="BI759" i="14"/>
  <c r="BH759" i="14"/>
  <c r="BH731" i="14"/>
  <c r="BI731" i="14"/>
  <c r="BH727" i="14"/>
  <c r="BI727" i="14"/>
  <c r="BH719" i="14"/>
  <c r="BI719" i="14"/>
  <c r="BH715" i="14"/>
  <c r="BI715" i="14"/>
  <c r="BH711" i="14"/>
  <c r="BI711" i="14"/>
  <c r="BH703" i="14"/>
  <c r="BI703" i="14"/>
  <c r="BH699" i="14"/>
  <c r="BI699" i="14"/>
  <c r="BI683" i="14"/>
  <c r="BH683" i="14"/>
  <c r="BI675" i="14"/>
  <c r="BH675" i="14"/>
  <c r="BH655" i="14"/>
  <c r="BI655" i="14"/>
  <c r="BH647" i="14"/>
  <c r="BI647" i="14"/>
  <c r="BH639" i="14"/>
  <c r="BI639" i="14"/>
  <c r="BH631" i="14"/>
  <c r="BI631" i="14"/>
  <c r="BH623" i="14"/>
  <c r="BI623" i="14"/>
  <c r="BH615" i="14"/>
  <c r="BI615" i="14"/>
  <c r="BH607" i="14"/>
  <c r="BI607" i="14"/>
  <c r="BH599" i="14"/>
  <c r="BI599" i="14"/>
  <c r="BH591" i="14"/>
  <c r="BI591" i="14"/>
  <c r="BH583" i="14"/>
  <c r="BI583" i="14"/>
  <c r="BI571" i="14"/>
  <c r="BH571" i="14"/>
  <c r="BI563" i="14"/>
  <c r="BH563" i="14"/>
  <c r="BI555" i="14"/>
  <c r="BH555" i="14"/>
  <c r="BI547" i="14"/>
  <c r="BH547" i="14"/>
  <c r="BI539" i="14"/>
  <c r="BH539" i="14"/>
  <c r="BI531" i="14"/>
  <c r="BH531" i="14"/>
  <c r="BI523" i="14"/>
  <c r="BH523" i="14"/>
  <c r="BI515" i="14"/>
  <c r="BH515" i="14"/>
  <c r="BI507" i="14"/>
  <c r="BH507" i="14"/>
  <c r="BH499" i="14"/>
  <c r="BI499" i="14"/>
  <c r="BH491" i="14"/>
  <c r="BI491" i="14"/>
  <c r="BH483" i="14"/>
  <c r="BI483" i="14"/>
  <c r="BH479" i="14"/>
  <c r="BI479" i="14"/>
  <c r="BI475" i="14"/>
  <c r="BH475" i="14"/>
  <c r="BH467" i="14"/>
  <c r="BI467" i="14"/>
  <c r="BH463" i="14"/>
  <c r="BI463" i="14"/>
  <c r="BH459" i="14"/>
  <c r="BI459" i="14"/>
  <c r="BI451" i="14"/>
  <c r="BH451" i="14"/>
  <c r="BI443" i="14"/>
  <c r="BH443" i="14"/>
  <c r="BI435" i="14"/>
  <c r="BH435" i="14"/>
  <c r="BH431" i="14"/>
  <c r="BI431" i="14"/>
  <c r="BH423" i="14"/>
  <c r="BI423" i="14"/>
  <c r="BI415" i="14"/>
  <c r="BH415" i="14"/>
  <c r="BI407" i="14"/>
  <c r="BH407" i="14"/>
  <c r="BI395" i="14"/>
  <c r="BH395" i="14"/>
  <c r="BI387" i="14"/>
  <c r="BH387" i="14"/>
  <c r="BI375" i="14"/>
  <c r="BH375" i="14"/>
  <c r="BH363" i="14"/>
  <c r="BI363" i="14"/>
  <c r="BH355" i="14"/>
  <c r="BI355" i="14"/>
  <c r="BI335" i="14"/>
  <c r="BH335" i="14"/>
  <c r="BI327" i="14"/>
  <c r="BH327" i="14"/>
  <c r="BI319" i="14"/>
  <c r="BH319" i="14"/>
  <c r="BI311" i="14"/>
  <c r="BH311" i="14"/>
  <c r="BI299" i="14"/>
  <c r="BH299" i="14"/>
  <c r="BI271" i="14"/>
  <c r="BH271" i="14"/>
  <c r="BI203" i="14"/>
  <c r="BH203" i="14"/>
  <c r="BH928" i="14"/>
  <c r="BI964" i="14"/>
  <c r="BH964" i="14"/>
  <c r="BI956" i="14"/>
  <c r="BH956" i="14"/>
  <c r="BI944" i="14"/>
  <c r="BH944" i="14"/>
  <c r="BH916" i="14"/>
  <c r="BI916" i="14"/>
  <c r="BH900" i="14"/>
  <c r="BI900" i="14"/>
  <c r="BH892" i="14"/>
  <c r="BI892" i="14"/>
  <c r="BI880" i="14"/>
  <c r="BH880" i="14"/>
  <c r="BH864" i="14"/>
  <c r="BI864" i="14"/>
  <c r="BI848" i="14"/>
  <c r="BH848" i="14"/>
  <c r="BH836" i="14"/>
  <c r="BI836" i="14"/>
  <c r="BH820" i="14"/>
  <c r="BI820" i="14"/>
  <c r="BH816" i="14"/>
  <c r="BI816" i="14"/>
  <c r="BI800" i="14"/>
  <c r="BH800" i="14"/>
  <c r="BI784" i="14"/>
  <c r="BH784" i="14"/>
  <c r="BI768" i="14"/>
  <c r="BH768" i="14"/>
  <c r="BH756" i="14"/>
  <c r="BI756" i="14"/>
  <c r="BH740" i="14"/>
  <c r="BI740" i="14"/>
  <c r="BH676" i="14"/>
  <c r="BI676" i="14"/>
  <c r="BH660" i="14"/>
  <c r="BI660" i="14"/>
  <c r="BH644" i="14"/>
  <c r="BI644" i="14"/>
  <c r="BH632" i="14"/>
  <c r="BI632" i="14"/>
  <c r="BH620" i="14"/>
  <c r="BI620" i="14"/>
  <c r="BH604" i="14"/>
  <c r="BI604" i="14"/>
  <c r="BH592" i="14"/>
  <c r="BI592" i="14"/>
  <c r="BH584" i="14"/>
  <c r="BI584" i="14"/>
  <c r="BH576" i="14"/>
  <c r="BI576" i="14"/>
  <c r="BH564" i="14"/>
  <c r="BI564" i="14"/>
  <c r="BH556" i="14"/>
  <c r="BI556" i="14"/>
  <c r="BH544" i="14"/>
  <c r="BI544" i="14"/>
  <c r="BH536" i="14"/>
  <c r="BI536" i="14"/>
  <c r="BH524" i="14"/>
  <c r="BI524" i="14"/>
  <c r="BH516" i="14"/>
  <c r="BI516" i="14"/>
  <c r="BH504" i="14"/>
  <c r="BI504" i="14"/>
  <c r="BH496" i="14"/>
  <c r="BI496" i="14"/>
  <c r="BH484" i="14"/>
  <c r="BI484" i="14"/>
  <c r="BH472" i="14"/>
  <c r="BI472" i="14"/>
  <c r="BH460" i="14"/>
  <c r="BI460" i="14"/>
  <c r="BI448" i="14"/>
  <c r="BH448" i="14"/>
  <c r="BI444" i="14"/>
  <c r="BH444" i="14"/>
  <c r="BI432" i="14"/>
  <c r="BH432" i="14"/>
  <c r="BI420" i="14"/>
  <c r="BH420" i="14"/>
  <c r="BH392" i="14"/>
  <c r="BI392" i="14"/>
  <c r="BH384" i="14"/>
  <c r="BI384" i="14"/>
  <c r="BH376" i="14"/>
  <c r="BI376" i="14"/>
  <c r="BI356" i="14"/>
  <c r="BH356" i="14"/>
  <c r="BI348" i="14"/>
  <c r="BH348" i="14"/>
  <c r="BI336" i="14"/>
  <c r="BH336" i="14"/>
  <c r="BI328" i="14"/>
  <c r="BH328" i="14"/>
  <c r="BH316" i="14"/>
  <c r="BI316" i="14"/>
  <c r="BI304" i="14"/>
  <c r="BH304" i="14"/>
  <c r="BI296" i="14"/>
  <c r="BH296" i="14"/>
  <c r="BH284" i="14"/>
  <c r="BI284" i="14"/>
  <c r="BI272" i="14"/>
  <c r="BH272" i="14"/>
  <c r="BI260" i="14"/>
  <c r="BH260" i="14"/>
  <c r="BI236" i="14"/>
  <c r="BH236" i="14"/>
  <c r="BI224" i="14"/>
  <c r="BH224" i="14"/>
  <c r="BH204" i="14"/>
  <c r="BI204" i="14"/>
  <c r="BH196" i="14"/>
  <c r="BI196" i="14"/>
  <c r="BH184" i="14"/>
  <c r="BI184" i="14"/>
  <c r="BH172" i="14"/>
  <c r="BI172" i="14"/>
  <c r="BH164" i="14"/>
  <c r="BI164" i="14"/>
  <c r="BH156" i="14"/>
  <c r="BI156" i="14"/>
  <c r="BH144" i="14"/>
  <c r="BI144" i="14"/>
  <c r="BH132" i="14"/>
  <c r="BI132" i="14"/>
  <c r="BH120" i="14"/>
  <c r="BI120" i="14"/>
  <c r="BH112" i="14"/>
  <c r="BI112" i="14"/>
  <c r="BH104" i="14"/>
  <c r="BI104" i="14"/>
  <c r="BH96" i="14"/>
  <c r="BI96" i="14"/>
  <c r="BH84" i="14"/>
  <c r="BI84" i="14"/>
  <c r="BH76" i="14"/>
  <c r="BI76" i="14"/>
  <c r="BH64" i="14"/>
  <c r="BI64" i="14"/>
  <c r="BH56" i="14"/>
  <c r="BI56" i="14"/>
  <c r="BH48" i="14"/>
  <c r="BI48" i="14"/>
  <c r="BH40" i="14"/>
  <c r="BI40" i="14"/>
  <c r="BH28" i="14"/>
  <c r="BI28" i="14"/>
  <c r="BH24" i="14"/>
  <c r="BI24" i="14"/>
  <c r="BH12" i="14"/>
  <c r="BI12" i="14"/>
  <c r="BH967" i="14"/>
  <c r="BI967" i="14"/>
  <c r="BH959" i="14"/>
  <c r="BI959" i="14"/>
  <c r="BH951" i="14"/>
  <c r="BI951" i="14"/>
  <c r="BH943" i="14"/>
  <c r="BI943" i="14"/>
  <c r="BI919" i="14"/>
  <c r="BH919" i="14"/>
  <c r="BI911" i="14"/>
  <c r="BH911" i="14"/>
  <c r="BI903" i="14"/>
  <c r="BH903" i="14"/>
  <c r="BI895" i="14"/>
  <c r="BH895" i="14"/>
  <c r="BI887" i="14"/>
  <c r="BM184" i="14" s="1"/>
  <c r="BH887" i="14"/>
  <c r="BL184" i="14" s="1"/>
  <c r="BI879" i="14"/>
  <c r="BH879" i="14"/>
  <c r="BI871" i="14"/>
  <c r="BH871" i="14"/>
  <c r="BI863" i="14"/>
  <c r="BH863" i="14"/>
  <c r="BI855" i="14"/>
  <c r="BH855" i="14"/>
  <c r="BI847" i="14"/>
  <c r="BH847" i="14"/>
  <c r="BI839" i="14"/>
  <c r="BH839" i="14"/>
  <c r="BI823" i="14"/>
  <c r="BH823" i="14"/>
  <c r="BI815" i="14"/>
  <c r="BH815" i="14"/>
  <c r="BI807" i="14"/>
  <c r="BH807" i="14"/>
  <c r="BI799" i="14"/>
  <c r="BH799" i="14"/>
  <c r="BH795" i="14"/>
  <c r="BI795" i="14"/>
  <c r="BH787" i="14"/>
  <c r="BI787" i="14"/>
  <c r="BH779" i="14"/>
  <c r="BI779" i="14"/>
  <c r="BH771" i="14"/>
  <c r="BI771" i="14"/>
  <c r="BH763" i="14"/>
  <c r="BI763" i="14"/>
  <c r="BH755" i="14"/>
  <c r="BI755" i="14"/>
  <c r="BH751" i="14"/>
  <c r="BI751" i="14"/>
  <c r="BH747" i="14"/>
  <c r="BI747" i="14"/>
  <c r="BH743" i="14"/>
  <c r="BI743" i="14"/>
  <c r="BI707" i="14"/>
  <c r="BI687" i="14"/>
  <c r="BH687" i="14"/>
  <c r="BI679" i="14"/>
  <c r="BH679" i="14"/>
  <c r="BI671" i="14"/>
  <c r="BH671" i="14"/>
  <c r="BI667" i="14"/>
  <c r="BH667" i="14"/>
  <c r="BI659" i="14"/>
  <c r="BH659" i="14"/>
  <c r="BH651" i="14"/>
  <c r="BI651" i="14"/>
  <c r="BI643" i="14"/>
  <c r="BH643" i="14"/>
  <c r="BH635" i="14"/>
  <c r="BI635" i="14"/>
  <c r="BI627" i="14"/>
  <c r="BH627" i="14"/>
  <c r="BH619" i="14"/>
  <c r="BI619" i="14"/>
  <c r="BI611" i="14"/>
  <c r="BH611" i="14"/>
  <c r="BH603" i="14"/>
  <c r="BI603" i="14"/>
  <c r="BH595" i="14"/>
  <c r="BI595" i="14"/>
  <c r="BH587" i="14"/>
  <c r="BI587" i="14"/>
  <c r="BI567" i="14"/>
  <c r="BH567" i="14"/>
  <c r="BI559" i="14"/>
  <c r="BH559" i="14"/>
  <c r="BI551" i="14"/>
  <c r="BH551" i="14"/>
  <c r="BI543" i="14"/>
  <c r="BH543" i="14"/>
  <c r="BI535" i="14"/>
  <c r="BH535" i="14"/>
  <c r="BI527" i="14"/>
  <c r="BH527" i="14"/>
  <c r="BI519" i="14"/>
  <c r="BH519" i="14"/>
  <c r="BH511" i="14"/>
  <c r="BI511" i="14"/>
  <c r="BH503" i="14"/>
  <c r="BI503" i="14"/>
  <c r="BH495" i="14"/>
  <c r="BI495" i="14"/>
  <c r="BH487" i="14"/>
  <c r="BI487" i="14"/>
  <c r="BH471" i="14"/>
  <c r="BI471" i="14"/>
  <c r="BI455" i="14"/>
  <c r="BI447" i="14"/>
  <c r="BH447" i="14"/>
  <c r="BH439" i="14"/>
  <c r="BI439" i="14"/>
  <c r="BI427" i="14"/>
  <c r="BH427" i="14"/>
  <c r="BI419" i="14"/>
  <c r="BH419" i="14"/>
  <c r="BI391" i="14"/>
  <c r="BH391" i="14"/>
  <c r="BH359" i="14"/>
  <c r="BI359" i="14"/>
  <c r="BH351" i="14"/>
  <c r="BI351" i="14"/>
  <c r="BI339" i="14"/>
  <c r="BH339" i="14"/>
  <c r="BI331" i="14"/>
  <c r="BH331" i="14"/>
  <c r="BI323" i="14"/>
  <c r="BH323" i="14"/>
  <c r="BI315" i="14"/>
  <c r="BH315" i="14"/>
  <c r="BI307" i="14"/>
  <c r="BH307" i="14"/>
  <c r="BI303" i="14"/>
  <c r="BH303" i="14"/>
  <c r="BI295" i="14"/>
  <c r="BH295" i="14"/>
  <c r="BI291" i="14"/>
  <c r="BH291" i="14"/>
  <c r="BI287" i="14"/>
  <c r="BH287" i="14"/>
  <c r="BI283" i="14"/>
  <c r="BH283" i="14"/>
  <c r="BI279" i="14"/>
  <c r="BH279" i="14"/>
  <c r="BI275" i="14"/>
  <c r="BH275" i="14"/>
  <c r="BI267" i="14"/>
  <c r="BH267" i="14"/>
  <c r="BI263" i="14"/>
  <c r="BH263" i="14"/>
  <c r="BI259" i="14"/>
  <c r="BH259" i="14"/>
  <c r="BI255" i="14"/>
  <c r="BH255" i="14"/>
  <c r="BH247" i="14"/>
  <c r="BI247" i="14"/>
  <c r="BI243" i="14"/>
  <c r="BH243" i="14"/>
  <c r="BH239" i="14"/>
  <c r="BI239" i="14"/>
  <c r="BI235" i="14"/>
  <c r="BH235" i="14"/>
  <c r="BH231" i="14"/>
  <c r="BI231" i="14"/>
  <c r="BI223" i="14"/>
  <c r="BH223" i="14"/>
  <c r="BH219" i="14"/>
  <c r="BI219" i="14"/>
  <c r="BI211" i="14"/>
  <c r="BH211" i="14"/>
  <c r="BI207" i="14"/>
  <c r="BH207" i="14"/>
  <c r="BI199" i="14"/>
  <c r="BH199" i="14"/>
  <c r="BI195" i="14"/>
  <c r="BH195" i="14"/>
  <c r="BI191" i="14"/>
  <c r="BH191" i="14"/>
  <c r="BI187" i="14"/>
  <c r="BH187" i="14"/>
  <c r="BI183" i="14"/>
  <c r="BH183" i="14"/>
  <c r="BI179" i="14"/>
  <c r="BH179" i="14"/>
  <c r="BI175" i="14"/>
  <c r="BH175" i="14"/>
  <c r="BH171" i="14"/>
  <c r="BI171" i="14"/>
  <c r="BH167" i="14"/>
  <c r="BI167" i="14"/>
  <c r="BH163" i="14"/>
  <c r="BI163" i="14"/>
  <c r="BH159" i="14"/>
  <c r="BI159" i="14"/>
  <c r="BH155" i="14"/>
  <c r="BI155" i="14"/>
  <c r="BH151" i="14"/>
  <c r="BI151" i="14"/>
  <c r="BH147" i="14"/>
  <c r="BI147" i="14"/>
  <c r="BH143" i="14"/>
  <c r="BI143" i="14"/>
  <c r="BH139" i="14"/>
  <c r="BI139" i="14"/>
  <c r="BH135" i="14"/>
  <c r="BI135" i="14"/>
  <c r="BH131" i="14"/>
  <c r="BI131" i="14"/>
  <c r="BH127" i="14"/>
  <c r="BI127" i="14"/>
  <c r="BH123" i="14"/>
  <c r="BI123" i="14"/>
  <c r="BH119" i="14"/>
  <c r="BI119" i="14"/>
  <c r="BH115" i="14"/>
  <c r="BI115" i="14"/>
  <c r="BH111" i="14"/>
  <c r="BI111" i="14"/>
  <c r="BH107" i="14"/>
  <c r="BI107" i="14"/>
  <c r="BH103" i="14"/>
  <c r="BI103" i="14"/>
  <c r="BH99" i="14"/>
  <c r="BI99" i="14"/>
  <c r="BH95" i="14"/>
  <c r="BI95" i="14"/>
  <c r="BH91" i="14"/>
  <c r="BI91" i="14"/>
  <c r="BH87" i="14"/>
  <c r="BI87" i="14"/>
  <c r="BH83" i="14"/>
  <c r="BL181" i="14" s="1"/>
  <c r="BI83" i="14"/>
  <c r="BH79" i="14"/>
  <c r="BL177" i="14" s="1"/>
  <c r="BI79" i="14"/>
  <c r="BM177" i="14" s="1"/>
  <c r="BH75" i="14"/>
  <c r="BI75" i="14"/>
  <c r="BH71" i="14"/>
  <c r="BI71" i="14"/>
  <c r="BH67" i="14"/>
  <c r="BL41" i="14" s="1"/>
  <c r="BI67" i="14"/>
  <c r="BM41" i="14" s="1"/>
  <c r="BH63" i="14"/>
  <c r="BI63" i="14"/>
  <c r="BH59" i="14"/>
  <c r="BI59" i="14"/>
  <c r="BH55" i="14"/>
  <c r="BI55" i="14"/>
  <c r="BH51" i="14"/>
  <c r="BL141" i="14" s="1"/>
  <c r="BI51" i="14"/>
  <c r="BH47" i="14"/>
  <c r="BI47" i="14"/>
  <c r="BH43" i="14"/>
  <c r="BI43" i="14"/>
  <c r="BH39" i="14"/>
  <c r="BI39" i="14"/>
  <c r="BH35" i="14"/>
  <c r="BI35" i="14"/>
  <c r="BH31" i="14"/>
  <c r="BI31" i="14"/>
  <c r="BH27" i="14"/>
  <c r="BI27" i="14"/>
  <c r="BH23" i="14"/>
  <c r="BI23" i="14"/>
  <c r="BI19" i="14"/>
  <c r="BH19" i="14"/>
  <c r="BI15" i="14"/>
  <c r="BH15" i="14"/>
  <c r="BI11" i="14"/>
  <c r="BH11" i="14"/>
  <c r="BI7" i="14"/>
  <c r="BH7" i="14"/>
  <c r="BI760" i="14"/>
  <c r="BH3" i="14"/>
  <c r="BI3" i="14"/>
  <c r="BI970" i="14"/>
  <c r="BH970" i="14"/>
  <c r="BI966" i="14"/>
  <c r="BH966" i="14"/>
  <c r="BI962" i="14"/>
  <c r="BH962" i="14"/>
  <c r="BI958" i="14"/>
  <c r="BH958" i="14"/>
  <c r="BI954" i="14"/>
  <c r="BH954" i="14"/>
  <c r="BI950" i="14"/>
  <c r="BH950" i="14"/>
  <c r="BI946" i="14"/>
  <c r="BH946" i="14"/>
  <c r="BI942" i="14"/>
  <c r="BH942" i="14"/>
  <c r="BI938" i="14"/>
  <c r="BH938" i="14"/>
  <c r="BI934" i="14"/>
  <c r="BH934" i="14"/>
  <c r="BI930" i="14"/>
  <c r="BH930" i="14"/>
  <c r="BH926" i="14"/>
  <c r="BH922" i="14"/>
  <c r="BI922" i="14"/>
  <c r="BI918" i="14"/>
  <c r="BH918" i="14"/>
  <c r="BH914" i="14"/>
  <c r="BI914" i="14"/>
  <c r="BI910" i="14"/>
  <c r="BH910" i="14"/>
  <c r="BH906" i="14"/>
  <c r="BI906" i="14"/>
  <c r="BI902" i="14"/>
  <c r="BH902" i="14"/>
  <c r="BI898" i="14"/>
  <c r="BH898" i="14"/>
  <c r="BI894" i="14"/>
  <c r="BH894" i="14"/>
  <c r="BH890" i="14"/>
  <c r="BI890" i="14"/>
  <c r="BI886" i="14"/>
  <c r="BH886" i="14"/>
  <c r="BH882" i="14"/>
  <c r="BI882" i="14"/>
  <c r="BI878" i="14"/>
  <c r="BH878" i="14"/>
  <c r="BH874" i="14"/>
  <c r="BI874" i="14"/>
  <c r="BI870" i="14"/>
  <c r="BH870" i="14"/>
  <c r="BI866" i="14"/>
  <c r="BH866" i="14"/>
  <c r="BI862" i="14"/>
  <c r="BH862" i="14"/>
  <c r="BH858" i="14"/>
  <c r="BI858" i="14"/>
  <c r="BI854" i="14"/>
  <c r="BH854" i="14"/>
  <c r="BH850" i="14"/>
  <c r="BI850" i="14"/>
  <c r="BI846" i="14"/>
  <c r="BH846" i="14"/>
  <c r="BH842" i="14"/>
  <c r="BI842" i="14"/>
  <c r="BI838" i="14"/>
  <c r="BH838" i="14"/>
  <c r="BI830" i="14"/>
  <c r="BH830" i="14"/>
  <c r="BI826" i="14"/>
  <c r="BH826" i="14"/>
  <c r="BH822" i="14"/>
  <c r="BI822" i="14"/>
  <c r="BI818" i="14"/>
  <c r="BH818" i="14"/>
  <c r="BH814" i="14"/>
  <c r="BI814" i="14"/>
  <c r="BI810" i="14"/>
  <c r="BH810" i="14"/>
  <c r="BH806" i="14"/>
  <c r="BI806" i="14"/>
  <c r="BI802" i="14"/>
  <c r="BH802" i="14"/>
  <c r="BI798" i="14"/>
  <c r="BH798" i="14"/>
  <c r="BI794" i="14"/>
  <c r="BH794" i="14"/>
  <c r="BI790" i="14"/>
  <c r="BH790" i="14"/>
  <c r="BI786" i="14"/>
  <c r="BH786" i="14"/>
  <c r="BI782" i="14"/>
  <c r="BH782" i="14"/>
  <c r="BI778" i="14"/>
  <c r="BH778" i="14"/>
  <c r="BI774" i="14"/>
  <c r="BH774" i="14"/>
  <c r="BI770" i="14"/>
  <c r="BH770" i="14"/>
  <c r="BI766" i="14"/>
  <c r="BH766" i="14"/>
  <c r="BI762" i="14"/>
  <c r="BH762" i="14"/>
  <c r="BH758" i="14"/>
  <c r="BI758" i="14"/>
  <c r="BH754" i="14"/>
  <c r="BI754" i="14"/>
  <c r="BH750" i="14"/>
  <c r="BI750" i="14"/>
  <c r="BI746" i="14"/>
  <c r="BH746" i="14"/>
  <c r="BH742" i="14"/>
  <c r="BI742" i="14"/>
  <c r="BI730" i="14"/>
  <c r="BH730" i="14"/>
  <c r="BH722" i="14"/>
  <c r="BI722" i="14"/>
  <c r="BI718" i="14"/>
  <c r="BM200" i="14" s="1"/>
  <c r="BH718" i="14"/>
  <c r="BL200" i="14" s="1"/>
  <c r="BH714" i="14"/>
  <c r="BI714" i="14"/>
  <c r="BI710" i="14"/>
  <c r="BH710" i="14"/>
  <c r="BH702" i="14"/>
  <c r="BI702" i="14"/>
  <c r="BI698" i="14"/>
  <c r="BH698" i="14"/>
  <c r="BH690" i="14"/>
  <c r="BH686" i="14"/>
  <c r="BI686" i="14"/>
  <c r="BI682" i="14"/>
  <c r="BH682" i="14"/>
  <c r="BH678" i="14"/>
  <c r="BI678" i="14"/>
  <c r="BH674" i="14"/>
  <c r="BI674" i="14"/>
  <c r="BH670" i="14"/>
  <c r="BI670" i="14"/>
  <c r="BI666" i="14"/>
  <c r="BH666" i="14"/>
  <c r="BH658" i="14"/>
  <c r="BI658" i="14"/>
  <c r="BH654" i="14"/>
  <c r="BI654" i="14"/>
  <c r="BH650" i="14"/>
  <c r="BI650" i="14"/>
  <c r="BH646" i="14"/>
  <c r="BI646" i="14"/>
  <c r="BH642" i="14"/>
  <c r="BI642" i="14"/>
  <c r="BH638" i="14"/>
  <c r="BI638" i="14"/>
  <c r="BH634" i="14"/>
  <c r="BI634" i="14"/>
  <c r="BH630" i="14"/>
  <c r="BI630" i="14"/>
  <c r="BH626" i="14"/>
  <c r="BI626" i="14"/>
  <c r="BH622" i="14"/>
  <c r="BI622" i="14"/>
  <c r="BH618" i="14"/>
  <c r="BI618" i="14"/>
  <c r="BH614" i="14"/>
  <c r="BI614" i="14"/>
  <c r="BH610" i="14"/>
  <c r="BI610" i="14"/>
  <c r="BH606" i="14"/>
  <c r="BI606" i="14"/>
  <c r="BH602" i="14"/>
  <c r="BI602" i="14"/>
  <c r="BH598" i="14"/>
  <c r="BI598" i="14"/>
  <c r="BH594" i="14"/>
  <c r="BI594" i="14"/>
  <c r="BH590" i="14"/>
  <c r="BI590" i="14"/>
  <c r="BH586" i="14"/>
  <c r="BI586" i="14"/>
  <c r="BH582" i="14"/>
  <c r="BI582" i="14"/>
  <c r="BH574" i="14"/>
  <c r="BI574" i="14"/>
  <c r="BI570" i="14"/>
  <c r="BH570" i="14"/>
  <c r="BH566" i="14"/>
  <c r="BI566" i="14"/>
  <c r="BI562" i="14"/>
  <c r="BH562" i="14"/>
  <c r="BH558" i="14"/>
  <c r="BI558" i="14"/>
  <c r="BI554" i="14"/>
  <c r="BH554" i="14"/>
  <c r="BH550" i="14"/>
  <c r="BI550" i="14"/>
  <c r="BI546" i="14"/>
  <c r="BH546" i="14"/>
  <c r="BH542" i="14"/>
  <c r="BI542" i="14"/>
  <c r="BI538" i="14"/>
  <c r="BH538" i="14"/>
  <c r="BH534" i="14"/>
  <c r="BI534" i="14"/>
  <c r="BI530" i="14"/>
  <c r="BH530" i="14"/>
  <c r="BH526" i="14"/>
  <c r="BI526" i="14"/>
  <c r="BI522" i="14"/>
  <c r="BM126" i="14" s="1"/>
  <c r="BH522" i="14"/>
  <c r="BH518" i="14"/>
  <c r="BI518" i="14"/>
  <c r="BI514" i="14"/>
  <c r="BH514" i="14"/>
  <c r="BH510" i="14"/>
  <c r="BI510" i="14"/>
  <c r="BH506" i="14"/>
  <c r="BI506" i="14"/>
  <c r="BH502" i="14"/>
  <c r="BI502" i="14"/>
  <c r="BH498" i="14"/>
  <c r="BI498" i="14"/>
  <c r="BH494" i="14"/>
  <c r="BI494" i="14"/>
  <c r="BH490" i="14"/>
  <c r="BI490" i="14"/>
  <c r="BH486" i="14"/>
  <c r="BI486" i="14"/>
  <c r="BH482" i="14"/>
  <c r="BI482" i="14"/>
  <c r="BH478" i="14"/>
  <c r="BI478" i="14"/>
  <c r="BH474" i="14"/>
  <c r="BI474" i="14"/>
  <c r="BH470" i="14"/>
  <c r="BI470" i="14"/>
  <c r="BH466" i="14"/>
  <c r="BI466" i="14"/>
  <c r="BH462" i="14"/>
  <c r="BI462" i="14"/>
  <c r="BI454" i="14"/>
  <c r="BH454" i="14"/>
  <c r="BI450" i="14"/>
  <c r="BH450" i="14"/>
  <c r="BI446" i="14"/>
  <c r="BH446" i="14"/>
  <c r="BI442" i="14"/>
  <c r="BH442" i="14"/>
  <c r="BI438" i="14"/>
  <c r="BH438" i="14"/>
  <c r="BI434" i="14"/>
  <c r="BH434" i="14"/>
  <c r="BI430" i="14"/>
  <c r="BH430" i="14"/>
  <c r="BI426" i="14"/>
  <c r="BH426" i="14"/>
  <c r="BI422" i="14"/>
  <c r="BH422" i="14"/>
  <c r="BI418" i="14"/>
  <c r="BH418" i="14"/>
  <c r="BI414" i="14"/>
  <c r="BH414" i="14"/>
  <c r="BH410" i="14"/>
  <c r="BI410" i="14"/>
  <c r="BH406" i="14"/>
  <c r="BI406" i="14"/>
  <c r="BH398" i="14"/>
  <c r="BI398" i="14"/>
  <c r="BI394" i="14"/>
  <c r="BH394" i="14"/>
  <c r="BL45" i="14" s="1"/>
  <c r="BH390" i="14"/>
  <c r="BI390" i="14"/>
  <c r="BI386" i="14"/>
  <c r="BH386" i="14"/>
  <c r="BH382" i="14"/>
  <c r="BH374" i="14"/>
  <c r="BI374" i="14"/>
  <c r="BH370" i="14"/>
  <c r="BI370" i="14"/>
  <c r="BI362" i="14"/>
  <c r="BH362" i="14"/>
  <c r="BI358" i="14"/>
  <c r="BH358" i="14"/>
  <c r="BI354" i="14"/>
  <c r="BH354" i="14"/>
  <c r="BI350" i="14"/>
  <c r="BH350" i="14"/>
  <c r="BH342" i="14"/>
  <c r="BI342" i="14"/>
  <c r="BI338" i="14"/>
  <c r="BH338" i="14"/>
  <c r="BH334" i="14"/>
  <c r="BI334" i="14"/>
  <c r="BH330" i="14"/>
  <c r="BI330" i="14"/>
  <c r="BH326" i="14"/>
  <c r="BI326" i="14"/>
  <c r="BH322" i="14"/>
  <c r="BI322" i="14"/>
  <c r="BH318" i="14"/>
  <c r="BI318" i="14"/>
  <c r="BH314" i="14"/>
  <c r="BI314" i="14"/>
  <c r="BH310" i="14"/>
  <c r="BI310" i="14"/>
  <c r="BI306" i="14"/>
  <c r="BH306" i="14"/>
  <c r="BH302" i="14"/>
  <c r="BI302" i="14"/>
  <c r="BH298" i="14"/>
  <c r="BI298" i="14"/>
  <c r="BH294" i="14"/>
  <c r="BI294" i="14"/>
  <c r="BH290" i="14"/>
  <c r="BI290" i="14"/>
  <c r="BH286" i="14"/>
  <c r="BI286" i="14"/>
  <c r="BH282" i="14"/>
  <c r="BI282" i="14"/>
  <c r="BH278" i="14"/>
  <c r="BI278" i="14"/>
  <c r="BI274" i="14"/>
  <c r="BH274" i="14"/>
  <c r="BH270" i="14"/>
  <c r="BI270" i="14"/>
  <c r="BH266" i="14"/>
  <c r="BI266" i="14"/>
  <c r="BH262" i="14"/>
  <c r="BI262" i="14"/>
  <c r="BH258" i="14"/>
  <c r="BI258" i="14"/>
  <c r="BH254" i="14"/>
  <c r="BI254" i="14"/>
  <c r="BI246" i="14"/>
  <c r="BH246" i="14"/>
  <c r="BI242" i="14"/>
  <c r="BH242" i="14"/>
  <c r="BI238" i="14"/>
  <c r="BH238" i="14"/>
  <c r="BI234" i="14"/>
  <c r="BH234" i="14"/>
  <c r="BI226" i="14"/>
  <c r="BH226" i="14"/>
  <c r="BI222" i="14"/>
  <c r="BH222" i="14"/>
  <c r="BI210" i="14"/>
  <c r="BH210" i="14"/>
  <c r="BH206" i="14"/>
  <c r="BI206" i="14"/>
  <c r="BI202" i="14"/>
  <c r="BH202" i="14"/>
  <c r="BH198" i="14"/>
  <c r="BI198" i="14"/>
  <c r="BI194" i="14"/>
  <c r="BH194" i="14"/>
  <c r="BH190" i="14"/>
  <c r="BI190" i="14"/>
  <c r="BI186" i="14"/>
  <c r="BH186" i="14"/>
  <c r="BH182" i="14"/>
  <c r="BI182" i="14"/>
  <c r="BI178" i="14"/>
  <c r="BH178" i="14"/>
  <c r="BH174" i="14"/>
  <c r="BI174" i="14"/>
  <c r="BI170" i="14"/>
  <c r="BH170" i="14"/>
  <c r="BI166" i="14"/>
  <c r="BH166" i="14"/>
  <c r="BI162" i="14"/>
  <c r="BH162" i="14"/>
  <c r="BI158" i="14"/>
  <c r="BH158" i="14"/>
  <c r="BI154" i="14"/>
  <c r="BH154" i="14"/>
  <c r="BI150" i="14"/>
  <c r="BH150" i="14"/>
  <c r="BI146" i="14"/>
  <c r="BH146" i="14"/>
  <c r="BI142" i="14"/>
  <c r="BH142" i="14"/>
  <c r="BI138" i="14"/>
  <c r="BH138" i="14"/>
  <c r="BI134" i="14"/>
  <c r="BH134" i="14"/>
  <c r="BH130" i="14"/>
  <c r="BI130" i="14"/>
  <c r="BH126" i="14"/>
  <c r="BI126" i="14"/>
  <c r="BH122" i="14"/>
  <c r="BI122" i="14"/>
  <c r="BH118" i="14"/>
  <c r="BI118" i="14"/>
  <c r="BH114" i="14"/>
  <c r="BI114" i="14"/>
  <c r="BH110" i="14"/>
  <c r="BI110" i="14"/>
  <c r="BH106" i="14"/>
  <c r="BI106" i="14"/>
  <c r="BH102" i="14"/>
  <c r="BI102" i="14"/>
  <c r="BH98" i="14"/>
  <c r="BI98" i="14"/>
  <c r="BH94" i="14"/>
  <c r="BI94" i="14"/>
  <c r="BH90" i="14"/>
  <c r="BI90" i="14"/>
  <c r="BH86" i="14"/>
  <c r="BI86" i="14"/>
  <c r="BH82" i="14"/>
  <c r="BI82" i="14"/>
  <c r="BH78" i="14"/>
  <c r="BI78" i="14"/>
  <c r="BH74" i="14"/>
  <c r="BI74" i="14"/>
  <c r="BH70" i="14"/>
  <c r="BI70" i="14"/>
  <c r="BH66" i="14"/>
  <c r="BI66" i="14"/>
  <c r="BH62" i="14"/>
  <c r="BI62" i="14"/>
  <c r="BH58" i="14"/>
  <c r="BI58" i="14"/>
  <c r="BH54" i="14"/>
  <c r="BI54" i="14"/>
  <c r="BH50" i="14"/>
  <c r="BI50" i="14"/>
  <c r="BH46" i="14"/>
  <c r="BI46" i="14"/>
  <c r="BH42" i="14"/>
  <c r="BI42" i="14"/>
  <c r="BH38" i="14"/>
  <c r="BI38" i="14"/>
  <c r="BH34" i="14"/>
  <c r="BI34" i="14"/>
  <c r="BH30" i="14"/>
  <c r="BI30" i="14"/>
  <c r="BH26" i="14"/>
  <c r="BI26" i="14"/>
  <c r="BH22" i="14"/>
  <c r="BH18" i="14"/>
  <c r="BI18" i="14"/>
  <c r="BH14" i="14"/>
  <c r="BI14" i="14"/>
  <c r="BH10" i="14"/>
  <c r="BI10" i="14"/>
  <c r="BH6" i="14"/>
  <c r="BI6" i="14"/>
  <c r="BI928" i="14"/>
  <c r="BI805" i="14"/>
  <c r="BH769" i="14"/>
  <c r="BI637" i="14"/>
  <c r="BH765" i="14"/>
  <c r="BI765" i="14"/>
  <c r="BH761" i="14"/>
  <c r="BI761" i="14"/>
  <c r="BH757" i="14"/>
  <c r="BI757" i="14"/>
  <c r="BH753" i="14"/>
  <c r="BI753" i="14"/>
  <c r="BH749" i="14"/>
  <c r="BI749" i="14"/>
  <c r="BH745" i="14"/>
  <c r="BI745" i="14"/>
  <c r="BH741" i="14"/>
  <c r="BI741" i="14"/>
  <c r="BH733" i="14"/>
  <c r="BI733" i="14"/>
  <c r="BH729" i="14"/>
  <c r="BH721" i="14"/>
  <c r="BI721" i="14"/>
  <c r="BH717" i="14"/>
  <c r="BL199" i="14" s="1"/>
  <c r="BI717" i="14"/>
  <c r="BM199" i="14" s="1"/>
  <c r="BH713" i="14"/>
  <c r="BI713" i="14"/>
  <c r="BH705" i="14"/>
  <c r="BH701" i="14"/>
  <c r="BI701" i="14"/>
  <c r="BH697" i="14"/>
  <c r="BI697" i="14"/>
  <c r="BH693" i="14"/>
  <c r="BL3" i="14" s="1"/>
  <c r="BI693" i="14"/>
  <c r="BI685" i="14"/>
  <c r="BM164" i="14" s="1"/>
  <c r="BH685" i="14"/>
  <c r="BL164" i="14" s="1"/>
  <c r="BI681" i="14"/>
  <c r="BH681" i="14"/>
  <c r="BI677" i="14"/>
  <c r="BH677" i="14"/>
  <c r="BI673" i="14"/>
  <c r="BH673" i="14"/>
  <c r="BI669" i="14"/>
  <c r="BH669" i="14"/>
  <c r="BI665" i="14"/>
  <c r="BH665" i="14"/>
  <c r="BH661" i="14"/>
  <c r="BI661" i="14"/>
  <c r="BI657" i="14"/>
  <c r="BH657" i="14"/>
  <c r="BH653" i="14"/>
  <c r="BI649" i="14"/>
  <c r="BH649" i="14"/>
  <c r="BH645" i="14"/>
  <c r="BI645" i="14"/>
  <c r="BI641" i="14"/>
  <c r="BH641" i="14"/>
  <c r="BI633" i="14"/>
  <c r="BH633" i="14"/>
  <c r="BH629" i="14"/>
  <c r="BI629" i="14"/>
  <c r="BI625" i="14"/>
  <c r="BH625" i="14"/>
  <c r="BH621" i="14"/>
  <c r="BI617" i="14"/>
  <c r="BH617" i="14"/>
  <c r="BH613" i="14"/>
  <c r="BI613" i="14"/>
  <c r="BI609" i="14"/>
  <c r="BH609" i="14"/>
  <c r="BH605" i="14"/>
  <c r="BI605" i="14"/>
  <c r="BI601" i="14"/>
  <c r="BH601" i="14"/>
  <c r="BH597" i="14"/>
  <c r="BI597" i="14"/>
  <c r="BI593" i="14"/>
  <c r="BH593" i="14"/>
  <c r="BH589" i="14"/>
  <c r="BI589" i="14"/>
  <c r="BI585" i="14"/>
  <c r="BH585" i="14"/>
  <c r="BH581" i="14"/>
  <c r="BI581" i="14"/>
  <c r="BI573" i="14"/>
  <c r="BH573" i="14"/>
  <c r="BI569" i="14"/>
  <c r="BH569" i="14"/>
  <c r="BI565" i="14"/>
  <c r="BH565" i="14"/>
  <c r="BI561" i="14"/>
  <c r="BH561" i="14"/>
  <c r="BI557" i="14"/>
  <c r="BH557" i="14"/>
  <c r="BI553" i="14"/>
  <c r="BH553" i="14"/>
  <c r="BI549" i="14"/>
  <c r="BH549" i="14"/>
  <c r="BI545" i="14"/>
  <c r="BH545" i="14"/>
  <c r="BI541" i="14"/>
  <c r="BH541" i="14"/>
  <c r="BI537" i="14"/>
  <c r="BH537" i="14"/>
  <c r="BI533" i="14"/>
  <c r="BH533" i="14"/>
  <c r="BI529" i="14"/>
  <c r="BH529" i="14"/>
  <c r="BI525" i="14"/>
  <c r="BH525" i="14"/>
  <c r="BI521" i="14"/>
  <c r="BH521" i="14"/>
  <c r="BI517" i="14"/>
  <c r="BH517" i="14"/>
  <c r="BI513" i="14"/>
  <c r="BH513" i="14"/>
  <c r="BH509" i="14"/>
  <c r="BI509" i="14"/>
  <c r="BI505" i="14"/>
  <c r="BH505" i="14"/>
  <c r="BH501" i="14"/>
  <c r="BI501" i="14"/>
  <c r="BI497" i="14"/>
  <c r="BH497" i="14"/>
  <c r="BI493" i="14"/>
  <c r="BH493" i="14"/>
  <c r="BI489" i="14"/>
  <c r="BH489" i="14"/>
  <c r="BH485" i="14"/>
  <c r="BI485" i="14"/>
  <c r="BI481" i="14"/>
  <c r="BH481" i="14"/>
  <c r="BH477" i="14"/>
  <c r="BI477" i="14"/>
  <c r="BI473" i="14"/>
  <c r="BM193" i="14" s="1"/>
  <c r="BH473" i="14"/>
  <c r="BH469" i="14"/>
  <c r="BI469" i="14"/>
  <c r="BI465" i="14"/>
  <c r="BH465" i="14"/>
  <c r="BI461" i="14"/>
  <c r="BH461" i="14"/>
  <c r="BH453" i="14"/>
  <c r="BI453" i="14"/>
  <c r="BH449" i="14"/>
  <c r="BI449" i="14"/>
  <c r="BH445" i="14"/>
  <c r="BI445" i="14"/>
  <c r="BH441" i="14"/>
  <c r="BI441" i="14"/>
  <c r="BH437" i="14"/>
  <c r="BI437" i="14"/>
  <c r="BH433" i="14"/>
  <c r="BI433" i="14"/>
  <c r="BI429" i="14"/>
  <c r="BH429" i="14"/>
  <c r="BH425" i="14"/>
  <c r="BI425" i="14"/>
  <c r="BH421" i="14"/>
  <c r="BI421" i="14"/>
  <c r="BH417" i="14"/>
  <c r="BI417" i="14"/>
  <c r="BI409" i="14"/>
  <c r="BH409" i="14"/>
  <c r="BI405" i="14"/>
  <c r="BH405" i="14"/>
  <c r="BH401" i="14"/>
  <c r="BL5" i="14" s="1"/>
  <c r="BI397" i="14"/>
  <c r="BH397" i="14"/>
  <c r="BI393" i="14"/>
  <c r="BH393" i="14"/>
  <c r="BI389" i="14"/>
  <c r="BH389" i="14"/>
  <c r="BI385" i="14"/>
  <c r="BH385" i="14"/>
  <c r="BH377" i="14"/>
  <c r="BI377" i="14"/>
  <c r="BH369" i="14"/>
  <c r="BI369" i="14"/>
  <c r="BI365" i="14"/>
  <c r="BI361" i="14"/>
  <c r="BH361" i="14"/>
  <c r="BI357" i="14"/>
  <c r="BH357" i="14"/>
  <c r="BH353" i="14"/>
  <c r="BI353" i="14"/>
  <c r="BI349" i="14"/>
  <c r="BH349" i="14"/>
  <c r="BI341" i="14"/>
  <c r="BH341" i="14"/>
  <c r="BI337" i="14"/>
  <c r="BH337" i="14"/>
  <c r="BI333" i="14"/>
  <c r="BH333" i="14"/>
  <c r="BI329" i="14"/>
  <c r="BH329" i="14"/>
  <c r="BI325" i="14"/>
  <c r="BH325" i="14"/>
  <c r="BI321" i="14"/>
  <c r="BH321" i="14"/>
  <c r="BI317" i="14"/>
  <c r="BH317" i="14"/>
  <c r="BI313" i="14"/>
  <c r="BH313" i="14"/>
  <c r="BI309" i="14"/>
  <c r="BH309" i="14"/>
  <c r="BI305" i="14"/>
  <c r="BH305" i="14"/>
  <c r="BI301" i="14"/>
  <c r="BH301" i="14"/>
  <c r="BI297" i="14"/>
  <c r="BH297" i="14"/>
  <c r="BI293" i="14"/>
  <c r="BH293" i="14"/>
  <c r="BI289" i="14"/>
  <c r="BH289" i="14"/>
  <c r="BI285" i="14"/>
  <c r="BH285" i="14"/>
  <c r="BI281" i="14"/>
  <c r="BH281" i="14"/>
  <c r="BI277" i="14"/>
  <c r="BH277" i="14"/>
  <c r="BI273" i="14"/>
  <c r="BH273" i="14"/>
  <c r="BI269" i="14"/>
  <c r="BH269" i="14"/>
  <c r="BI265" i="14"/>
  <c r="BH265" i="14"/>
  <c r="BI261" i="14"/>
  <c r="BH261" i="14"/>
  <c r="BI257" i="14"/>
  <c r="BH257" i="14"/>
  <c r="BI253" i="14"/>
  <c r="BH253" i="14"/>
  <c r="BH249" i="14"/>
  <c r="BH245" i="14"/>
  <c r="BI245" i="14"/>
  <c r="BH241" i="14"/>
  <c r="BI241" i="14"/>
  <c r="BH237" i="14"/>
  <c r="BI237" i="14"/>
  <c r="BH233" i="14"/>
  <c r="BI233" i="14"/>
  <c r="BI225" i="14"/>
  <c r="BH225" i="14"/>
  <c r="BH221" i="14"/>
  <c r="BI221" i="14"/>
  <c r="BI213" i="14"/>
  <c r="BH213" i="14"/>
  <c r="BI209" i="14"/>
  <c r="BH209" i="14"/>
  <c r="BI205" i="14"/>
  <c r="BH205" i="14"/>
  <c r="BI201" i="14"/>
  <c r="BH201" i="14"/>
  <c r="BI197" i="14"/>
  <c r="BH197" i="14"/>
  <c r="BI193" i="14"/>
  <c r="BH193" i="14"/>
  <c r="BI189" i="14"/>
  <c r="BH189" i="14"/>
  <c r="BI185" i="14"/>
  <c r="BH185" i="14"/>
  <c r="BI181" i="14"/>
  <c r="BH181" i="14"/>
  <c r="BI177" i="14"/>
  <c r="BH177" i="14"/>
  <c r="BI173" i="14"/>
  <c r="BH173" i="14"/>
  <c r="BH169" i="14"/>
  <c r="BI169" i="14"/>
  <c r="BH165" i="14"/>
  <c r="BI165" i="14"/>
  <c r="BH161" i="14"/>
  <c r="BI161" i="14"/>
  <c r="BH157" i="14"/>
  <c r="BI157" i="14"/>
  <c r="BH153" i="14"/>
  <c r="BI153" i="14"/>
  <c r="BH149" i="14"/>
  <c r="BI149" i="14"/>
  <c r="BH145" i="14"/>
  <c r="BI145" i="14"/>
  <c r="BH141" i="14"/>
  <c r="BI141" i="14"/>
  <c r="BH137" i="14"/>
  <c r="BI137" i="14"/>
  <c r="BH133" i="14"/>
  <c r="BI133" i="14"/>
  <c r="BH129" i="14"/>
  <c r="BI129" i="14"/>
  <c r="BH125" i="14"/>
  <c r="BI125" i="14"/>
  <c r="BH121" i="14"/>
  <c r="BI121" i="14"/>
  <c r="BH117" i="14"/>
  <c r="BI117" i="14"/>
  <c r="BH113" i="14"/>
  <c r="BI113" i="14"/>
  <c r="BH109" i="14"/>
  <c r="BI109" i="14"/>
  <c r="BH105" i="14"/>
  <c r="BI105" i="14"/>
  <c r="BH101" i="14"/>
  <c r="BI101" i="14"/>
  <c r="BH97" i="14"/>
  <c r="BI97" i="14"/>
  <c r="BH93" i="14"/>
  <c r="BI93" i="14"/>
  <c r="BH89" i="14"/>
  <c r="BI89" i="14"/>
  <c r="BH85" i="14"/>
  <c r="BI85" i="14"/>
  <c r="BH81" i="14"/>
  <c r="BL179" i="14" s="1"/>
  <c r="BI81" i="14"/>
  <c r="BM179" i="14" s="1"/>
  <c r="BH77" i="14"/>
  <c r="BI77" i="14"/>
  <c r="BM175" i="14" s="1"/>
  <c r="BH73" i="14"/>
  <c r="BI73" i="14"/>
  <c r="BH69" i="14"/>
  <c r="BI69" i="14"/>
  <c r="BH65" i="14"/>
  <c r="BI65" i="14"/>
  <c r="BH61" i="14"/>
  <c r="BI61" i="14"/>
  <c r="BH57" i="14"/>
  <c r="BI57" i="14"/>
  <c r="BH53" i="14"/>
  <c r="BI53" i="14"/>
  <c r="BH49" i="14"/>
  <c r="BI49" i="14"/>
  <c r="BH45" i="14"/>
  <c r="BI45" i="14"/>
  <c r="BH41" i="14"/>
  <c r="BI41" i="14"/>
  <c r="BH37" i="14"/>
  <c r="BI37" i="14"/>
  <c r="BH33" i="14"/>
  <c r="BI33" i="14"/>
  <c r="BH29" i="14"/>
  <c r="BI29" i="14"/>
  <c r="BH25" i="14"/>
  <c r="BI25" i="14"/>
  <c r="BH21" i="14"/>
  <c r="BI21" i="14"/>
  <c r="BI17" i="14"/>
  <c r="BH17" i="14"/>
  <c r="BI13" i="14"/>
  <c r="BH13" i="14"/>
  <c r="BI9" i="14"/>
  <c r="BH9" i="14"/>
  <c r="BI5" i="14"/>
  <c r="BH5" i="14"/>
  <c r="BI663" i="14"/>
  <c r="BH709" i="14"/>
  <c r="BI833" i="14"/>
  <c r="BG834" i="14"/>
  <c r="BI834" i="14" s="1"/>
  <c r="BI705" i="14"/>
  <c r="BI653" i="14"/>
  <c r="BI927" i="14"/>
  <c r="BI926" i="14"/>
  <c r="BI739" i="14"/>
  <c r="BH344" i="14"/>
  <c r="BI22" i="14"/>
  <c r="BH833" i="14"/>
  <c r="BF834" i="14"/>
  <c r="BH834" i="14" s="1"/>
  <c r="BI832" i="14"/>
  <c r="BI831" i="14"/>
  <c r="BH735" i="14"/>
  <c r="BI735" i="14"/>
  <c r="BH724" i="14"/>
  <c r="BI708" i="14"/>
  <c r="BG709" i="14"/>
  <c r="BI709" i="14" s="1"/>
  <c r="BH707" i="14"/>
  <c r="BI706" i="14"/>
  <c r="BH708" i="14"/>
  <c r="BH696" i="14"/>
  <c r="BI381" i="14"/>
  <c r="BI372" i="14"/>
  <c r="BI371" i="14"/>
  <c r="BI366" i="14"/>
  <c r="BG367" i="14"/>
  <c r="BH364" i="14"/>
  <c r="BG251" i="14"/>
  <c r="BI250" i="14"/>
  <c r="BI248" i="14"/>
  <c r="BF251" i="14"/>
  <c r="BI249" i="14"/>
  <c r="BH228" i="14"/>
  <c r="BH691" i="14"/>
  <c r="BI380" i="14"/>
  <c r="BH380" i="14"/>
  <c r="BH805" i="14"/>
  <c r="BH804" i="14"/>
  <c r="BI803" i="14"/>
  <c r="BI690" i="14"/>
  <c r="BI403" i="14"/>
  <c r="BI404" i="14"/>
  <c r="BH403" i="14"/>
  <c r="BH379" i="14"/>
  <c r="BI378" i="14"/>
  <c r="BH216" i="14"/>
  <c r="BL10" i="14" s="1"/>
  <c r="BI734" i="14"/>
  <c r="BF736" i="14"/>
  <c r="BG736" i="14"/>
  <c r="BI725" i="14"/>
  <c r="BG726" i="14"/>
  <c r="BI726" i="14" s="1"/>
  <c r="BH723" i="14"/>
  <c r="BF725" i="14"/>
  <c r="BG696" i="14"/>
  <c r="BI696" i="14" s="1"/>
  <c r="BI695" i="14"/>
  <c r="BI694" i="14"/>
  <c r="BG692" i="14"/>
  <c r="BI692" i="14" s="1"/>
  <c r="BI691" i="14"/>
  <c r="BF692" i="14"/>
  <c r="BH692" i="14" s="1"/>
  <c r="BI689" i="14"/>
  <c r="BI662" i="14"/>
  <c r="BH577" i="14"/>
  <c r="BL13" i="14" s="1"/>
  <c r="BF578" i="14"/>
  <c r="BI577" i="14"/>
  <c r="BG578" i="14"/>
  <c r="BI575" i="14"/>
  <c r="BF458" i="14"/>
  <c r="BH458" i="14" s="1"/>
  <c r="BH457" i="14"/>
  <c r="BI457" i="14"/>
  <c r="BG458" i="14"/>
  <c r="BI458" i="14" s="1"/>
  <c r="BH455" i="14"/>
  <c r="BH411" i="14"/>
  <c r="BI412" i="14"/>
  <c r="BM9" i="14" s="1"/>
  <c r="BH402" i="14"/>
  <c r="BH400" i="14"/>
  <c r="BI401" i="14"/>
  <c r="BI399" i="14"/>
  <c r="BF345" i="14"/>
  <c r="BG346" i="14"/>
  <c r="BI343" i="14"/>
  <c r="BF229" i="14"/>
  <c r="BI227" i="14"/>
  <c r="BG229" i="14"/>
  <c r="BI217" i="14"/>
  <c r="BG218" i="14"/>
  <c r="BI218" i="14" s="1"/>
  <c r="BF217" i="14"/>
  <c r="BI216" i="14"/>
  <c r="BI214" i="14"/>
  <c r="BI215" i="14"/>
  <c r="BM6" i="14" s="1"/>
  <c r="AL859" i="14"/>
  <c r="AK859" i="14"/>
  <c r="AJ859" i="14"/>
  <c r="AI859" i="14"/>
  <c r="AH859" i="14"/>
  <c r="AL847" i="14"/>
  <c r="AK847" i="14"/>
  <c r="AJ847" i="14"/>
  <c r="AI847" i="14"/>
  <c r="AH847" i="14"/>
  <c r="AL844" i="14"/>
  <c r="AK844" i="14"/>
  <c r="AK845" i="14" s="1"/>
  <c r="AJ844" i="14"/>
  <c r="AJ845" i="14" s="1"/>
  <c r="AI844" i="14"/>
  <c r="AI845" i="14" s="1"/>
  <c r="AH844" i="14"/>
  <c r="AH845" i="14" s="1"/>
  <c r="AL826" i="14"/>
  <c r="AK826" i="14"/>
  <c r="AJ826" i="14"/>
  <c r="AI826" i="14"/>
  <c r="AH826" i="14"/>
  <c r="AL811" i="14"/>
  <c r="AK811" i="14"/>
  <c r="AJ811" i="14"/>
  <c r="AI811" i="14"/>
  <c r="AH811" i="14"/>
  <c r="AL809" i="14"/>
  <c r="AK809" i="14"/>
  <c r="AJ809" i="14"/>
  <c r="AI809" i="14"/>
  <c r="AH809" i="14"/>
  <c r="AL806" i="14"/>
  <c r="AL807" i="14" s="1"/>
  <c r="AK806" i="14"/>
  <c r="AK807" i="14" s="1"/>
  <c r="AJ806" i="14"/>
  <c r="AJ807" i="14" s="1"/>
  <c r="AI806" i="14"/>
  <c r="AI807" i="14" s="1"/>
  <c r="AH806" i="14"/>
  <c r="AH807" i="14" s="1"/>
  <c r="AL799" i="14"/>
  <c r="AK799" i="14"/>
  <c r="AJ799" i="14"/>
  <c r="AI799" i="14"/>
  <c r="AH799" i="14"/>
  <c r="AL779" i="14"/>
  <c r="AK779" i="14"/>
  <c r="AJ779" i="14"/>
  <c r="AI779" i="14"/>
  <c r="AH779" i="14"/>
  <c r="AL765" i="14"/>
  <c r="AL766" i="14" s="1"/>
  <c r="AK765" i="14"/>
  <c r="AK766" i="14" s="1"/>
  <c r="AJ765" i="14"/>
  <c r="AJ766" i="14" s="1"/>
  <c r="AI765" i="14"/>
  <c r="AI766" i="14" s="1"/>
  <c r="AH765" i="14"/>
  <c r="AH766" i="14" s="1"/>
  <c r="AL758" i="14"/>
  <c r="AL759" i="14" s="1"/>
  <c r="AK758" i="14"/>
  <c r="AK759" i="14" s="1"/>
  <c r="AJ758" i="14"/>
  <c r="AJ759" i="14" s="1"/>
  <c r="AI758" i="14"/>
  <c r="AI759" i="14" s="1"/>
  <c r="AH758" i="14"/>
  <c r="AH759" i="14" s="1"/>
  <c r="AL730" i="14"/>
  <c r="AK730" i="14"/>
  <c r="AJ730" i="14"/>
  <c r="AI730" i="14"/>
  <c r="AH730" i="14"/>
  <c r="AL725" i="14"/>
  <c r="AK725" i="14"/>
  <c r="AJ725" i="14"/>
  <c r="AI725" i="14"/>
  <c r="AH725" i="14"/>
  <c r="AL701" i="14"/>
  <c r="AK701" i="14"/>
  <c r="AJ701" i="14"/>
  <c r="AI701" i="14"/>
  <c r="AH701" i="14"/>
  <c r="AL684" i="14"/>
  <c r="AK684" i="14"/>
  <c r="AJ684" i="14"/>
  <c r="AI684" i="14"/>
  <c r="AH684" i="14"/>
  <c r="AL661" i="14"/>
  <c r="AK661" i="14"/>
  <c r="AJ661" i="14"/>
  <c r="AI661" i="14"/>
  <c r="AH661" i="14"/>
  <c r="AL656" i="14"/>
  <c r="AL657" i="14" s="1"/>
  <c r="AL658" i="14" s="1"/>
  <c r="AL659" i="14" s="1"/>
  <c r="AK656" i="14"/>
  <c r="AJ656" i="14"/>
  <c r="AJ657" i="14" s="1"/>
  <c r="AJ658" i="14" s="1"/>
  <c r="AJ659" i="14" s="1"/>
  <c r="AI656" i="14"/>
  <c r="AI657" i="14" s="1"/>
  <c r="AI658" i="14" s="1"/>
  <c r="AI659" i="14" s="1"/>
  <c r="AH656" i="14"/>
  <c r="AH657" i="14" s="1"/>
  <c r="AH658" i="14" s="1"/>
  <c r="AH659" i="14" s="1"/>
  <c r="AL650" i="14"/>
  <c r="AL651" i="14" s="1"/>
  <c r="AK650" i="14"/>
  <c r="AK651" i="14" s="1"/>
  <c r="AJ650" i="14"/>
  <c r="AJ651" i="14" s="1"/>
  <c r="AI650" i="14"/>
  <c r="AI651" i="14" s="1"/>
  <c r="AH650" i="14"/>
  <c r="AH651" i="14" s="1"/>
  <c r="AL639" i="14"/>
  <c r="AK639" i="14"/>
  <c r="AJ639" i="14"/>
  <c r="AI639" i="14"/>
  <c r="AH639" i="14"/>
  <c r="AL624" i="14"/>
  <c r="AK624" i="14"/>
  <c r="AJ624" i="14"/>
  <c r="AI624" i="14"/>
  <c r="AH624" i="14"/>
  <c r="AL612" i="14"/>
  <c r="AL613" i="14" s="1"/>
  <c r="AK612" i="14"/>
  <c r="AK613" i="14" s="1"/>
  <c r="AJ612" i="14"/>
  <c r="AJ613" i="14" s="1"/>
  <c r="AI612" i="14"/>
  <c r="AI613" i="14" s="1"/>
  <c r="AH612" i="14"/>
  <c r="AH613" i="14" s="1"/>
  <c r="AL604" i="14"/>
  <c r="AK604" i="14"/>
  <c r="AJ604" i="14"/>
  <c r="AI604" i="14"/>
  <c r="AH604" i="14"/>
  <c r="AL600" i="14"/>
  <c r="AL601" i="14" s="1"/>
  <c r="AK600" i="14"/>
  <c r="AK601" i="14" s="1"/>
  <c r="AJ600" i="14"/>
  <c r="AJ601" i="14" s="1"/>
  <c r="AI600" i="14"/>
  <c r="AI601" i="14" s="1"/>
  <c r="AH600" i="14"/>
  <c r="AH601" i="14" s="1"/>
  <c r="AL592" i="14"/>
  <c r="AK592" i="14"/>
  <c r="AJ592" i="14"/>
  <c r="AI592" i="14"/>
  <c r="AH592" i="14"/>
  <c r="AL567" i="14"/>
  <c r="AK567" i="14"/>
  <c r="AJ567" i="14"/>
  <c r="AI567" i="14"/>
  <c r="AH567" i="14"/>
  <c r="AL540" i="14"/>
  <c r="AK540" i="14"/>
  <c r="AJ540" i="14"/>
  <c r="AI540" i="14"/>
  <c r="AH540" i="14"/>
  <c r="AL510" i="14"/>
  <c r="AK510" i="14"/>
  <c r="AJ510" i="14"/>
  <c r="AI510" i="14"/>
  <c r="AH510" i="14"/>
  <c r="AL490" i="14"/>
  <c r="AL491" i="14" s="1"/>
  <c r="AK490" i="14"/>
  <c r="AK491" i="14" s="1"/>
  <c r="AJ490" i="14"/>
  <c r="AJ491" i="14" s="1"/>
  <c r="AI490" i="14"/>
  <c r="AI491" i="14" s="1"/>
  <c r="AH490" i="14"/>
  <c r="AH491" i="14" s="1"/>
  <c r="AL476" i="14"/>
  <c r="AL477" i="14" s="1"/>
  <c r="AK476" i="14"/>
  <c r="AK477" i="14" s="1"/>
  <c r="AJ476" i="14"/>
  <c r="AJ477" i="14" s="1"/>
  <c r="AI476" i="14"/>
  <c r="AI477" i="14" s="1"/>
  <c r="AH476" i="14"/>
  <c r="AH477" i="14" s="1"/>
  <c r="AL473" i="14"/>
  <c r="AL474" i="14" s="1"/>
  <c r="AK473" i="14"/>
  <c r="AK474" i="14" s="1"/>
  <c r="AJ473" i="14"/>
  <c r="AJ474" i="14" s="1"/>
  <c r="AI473" i="14"/>
  <c r="AI474" i="14" s="1"/>
  <c r="AH473" i="14"/>
  <c r="AH474" i="14" s="1"/>
  <c r="AL464" i="14"/>
  <c r="AL465" i="14" s="1"/>
  <c r="AK464" i="14"/>
  <c r="AK465" i="14" s="1"/>
  <c r="AJ464" i="14"/>
  <c r="AJ465" i="14" s="1"/>
  <c r="AI464" i="14"/>
  <c r="AI465" i="14" s="1"/>
  <c r="AH464" i="14"/>
  <c r="AH465" i="14" s="1"/>
  <c r="AL461" i="14"/>
  <c r="AL462" i="14" s="1"/>
  <c r="AK461" i="14"/>
  <c r="AK462" i="14" s="1"/>
  <c r="AJ461" i="14"/>
  <c r="AJ462" i="14" s="1"/>
  <c r="AI461" i="14"/>
  <c r="AI462" i="14" s="1"/>
  <c r="AH461" i="14"/>
  <c r="AH462" i="14" s="1"/>
  <c r="AL444" i="14"/>
  <c r="AK444" i="14"/>
  <c r="AJ444" i="14"/>
  <c r="AI444" i="14"/>
  <c r="AH444" i="14"/>
  <c r="AL438" i="14"/>
  <c r="AL439" i="14" s="1"/>
  <c r="AL440" i="14" s="1"/>
  <c r="AK438" i="14"/>
  <c r="AK439" i="14" s="1"/>
  <c r="AK440" i="14" s="1"/>
  <c r="AJ438" i="14"/>
  <c r="AJ439" i="14" s="1"/>
  <c r="AJ440" i="14" s="1"/>
  <c r="AI438" i="14"/>
  <c r="AI439" i="14" s="1"/>
  <c r="AI440" i="14" s="1"/>
  <c r="AH438" i="14"/>
  <c r="AH439" i="14" s="1"/>
  <c r="AH440" i="14" s="1"/>
  <c r="AL427" i="14"/>
  <c r="AL428" i="14" s="1"/>
  <c r="AK427" i="14"/>
  <c r="AK428" i="14" s="1"/>
  <c r="AJ427" i="14"/>
  <c r="AJ428" i="14" s="1"/>
  <c r="AI427" i="14"/>
  <c r="AI428" i="14" s="1"/>
  <c r="AH427" i="14"/>
  <c r="AH428" i="14" s="1"/>
  <c r="AL425" i="14"/>
  <c r="AK425" i="14"/>
  <c r="AJ425" i="14"/>
  <c r="AI425" i="14"/>
  <c r="AH425" i="14"/>
  <c r="AL373" i="14"/>
  <c r="AL374" i="14" s="1"/>
  <c r="AK373" i="14"/>
  <c r="AK374" i="14" s="1"/>
  <c r="AJ373" i="14"/>
  <c r="AJ374" i="14" s="1"/>
  <c r="AI373" i="14"/>
  <c r="AI374" i="14" s="1"/>
  <c r="AH373" i="14"/>
  <c r="AH374" i="14" s="1"/>
  <c r="AL369" i="14"/>
  <c r="AL370" i="14" s="1"/>
  <c r="AL371" i="14" s="1"/>
  <c r="AK369" i="14"/>
  <c r="AK370" i="14" s="1"/>
  <c r="AK371" i="14" s="1"/>
  <c r="AJ369" i="14"/>
  <c r="AJ370" i="14" s="1"/>
  <c r="AJ371" i="14" s="1"/>
  <c r="AI369" i="14"/>
  <c r="AI370" i="14" s="1"/>
  <c r="AI371" i="14" s="1"/>
  <c r="AH369" i="14"/>
  <c r="AH370" i="14" s="1"/>
  <c r="AH371" i="14" s="1"/>
  <c r="AL353" i="14"/>
  <c r="AK353" i="14"/>
  <c r="AJ353" i="14"/>
  <c r="AI353" i="14"/>
  <c r="AH353" i="14"/>
  <c r="AL345" i="14"/>
  <c r="AK345" i="14"/>
  <c r="AK346" i="14" s="1"/>
  <c r="AK347" i="14" s="1"/>
  <c r="AJ345" i="14"/>
  <c r="AJ346" i="14" s="1"/>
  <c r="AJ347" i="14" s="1"/>
  <c r="AI345" i="14"/>
  <c r="AI346" i="14" s="1"/>
  <c r="AI347" i="14" s="1"/>
  <c r="AH345" i="14"/>
  <c r="AL338" i="14"/>
  <c r="AL339" i="14" s="1"/>
  <c r="AK338" i="14"/>
  <c r="AK339" i="14" s="1"/>
  <c r="AJ338" i="14"/>
  <c r="AJ339" i="14" s="1"/>
  <c r="AI338" i="14"/>
  <c r="AI339" i="14" s="1"/>
  <c r="AH338" i="14"/>
  <c r="AH339" i="14" s="1"/>
  <c r="AL336" i="14"/>
  <c r="AK336" i="14"/>
  <c r="AJ336" i="14"/>
  <c r="AI336" i="14"/>
  <c r="AH336" i="14"/>
  <c r="AL318" i="14"/>
  <c r="AL319" i="14" s="1"/>
  <c r="AK318" i="14"/>
  <c r="AK319" i="14" s="1"/>
  <c r="AJ318" i="14"/>
  <c r="AJ319" i="14" s="1"/>
  <c r="AI318" i="14"/>
  <c r="AI319" i="14" s="1"/>
  <c r="AH318" i="14"/>
  <c r="AH319" i="14" s="1"/>
  <c r="AL289" i="14"/>
  <c r="AK289" i="14"/>
  <c r="AJ289" i="14"/>
  <c r="AI289" i="14"/>
  <c r="AH289" i="14"/>
  <c r="AL278" i="14"/>
  <c r="AK278" i="14"/>
  <c r="AJ278" i="14"/>
  <c r="AI278" i="14"/>
  <c r="AH278" i="14"/>
  <c r="AL276" i="14"/>
  <c r="AK276" i="14"/>
  <c r="AJ276" i="14"/>
  <c r="AI276" i="14"/>
  <c r="AH276" i="14"/>
  <c r="AL274" i="14"/>
  <c r="AK274" i="14"/>
  <c r="AJ274" i="14"/>
  <c r="AI274" i="14"/>
  <c r="AH274" i="14"/>
  <c r="AL267" i="14"/>
  <c r="AL268" i="14" s="1"/>
  <c r="AL269" i="14" s="1"/>
  <c r="AK267" i="14"/>
  <c r="AK268" i="14" s="1"/>
  <c r="AJ267" i="14"/>
  <c r="AJ268" i="14" s="1"/>
  <c r="AJ269" i="14" s="1"/>
  <c r="AI267" i="14"/>
  <c r="AI268" i="14" s="1"/>
  <c r="AI269" i="14" s="1"/>
  <c r="AH267" i="14"/>
  <c r="AH268" i="14" s="1"/>
  <c r="AH269" i="14" s="1"/>
  <c r="AL228" i="14"/>
  <c r="AK228" i="14"/>
  <c r="AJ228" i="14"/>
  <c r="AI228" i="14"/>
  <c r="AH228" i="14"/>
  <c r="AL197" i="14"/>
  <c r="AL198" i="14" s="1"/>
  <c r="AL199" i="14" s="1"/>
  <c r="AL200" i="14" s="1"/>
  <c r="AL201" i="14" s="1"/>
  <c r="AK197" i="14"/>
  <c r="AK198" i="14" s="1"/>
  <c r="AK199" i="14" s="1"/>
  <c r="AK200" i="14" s="1"/>
  <c r="AK201" i="14" s="1"/>
  <c r="AJ197" i="14"/>
  <c r="AJ198" i="14" s="1"/>
  <c r="AJ199" i="14" s="1"/>
  <c r="AJ200" i="14" s="1"/>
  <c r="AJ201" i="14" s="1"/>
  <c r="AI197" i="14"/>
  <c r="AI198" i="14" s="1"/>
  <c r="AI199" i="14" s="1"/>
  <c r="AI200" i="14" s="1"/>
  <c r="AI201" i="14" s="1"/>
  <c r="AH197" i="14"/>
  <c r="AH198" i="14" s="1"/>
  <c r="AH199" i="14" s="1"/>
  <c r="AH200" i="14" s="1"/>
  <c r="AH201" i="14" s="1"/>
  <c r="AL158" i="14"/>
  <c r="AK158" i="14"/>
  <c r="AJ158" i="14"/>
  <c r="AI158" i="14"/>
  <c r="AH158" i="14"/>
  <c r="AL145" i="14"/>
  <c r="AL146" i="14" s="1"/>
  <c r="AK145" i="14"/>
  <c r="AK146" i="14" s="1"/>
  <c r="AJ145" i="14"/>
  <c r="AJ146" i="14" s="1"/>
  <c r="AI145" i="14"/>
  <c r="AI146" i="14" s="1"/>
  <c r="AH145" i="14"/>
  <c r="AH146" i="14" s="1"/>
  <c r="AL143" i="14"/>
  <c r="AK143" i="14"/>
  <c r="AJ143" i="14"/>
  <c r="AI143" i="14"/>
  <c r="AH143" i="14"/>
  <c r="AL35" i="14"/>
  <c r="AK35" i="14"/>
  <c r="AJ35" i="14"/>
  <c r="AI35" i="14"/>
  <c r="AH35" i="14"/>
  <c r="AL15" i="14"/>
  <c r="AK15" i="14"/>
  <c r="AJ15" i="14"/>
  <c r="AI15" i="14"/>
  <c r="AH15" i="14"/>
  <c r="AI876" i="14"/>
  <c r="AI877" i="14" s="1"/>
  <c r="AI878" i="14" s="1"/>
  <c r="AI879" i="14" s="1"/>
  <c r="AI880" i="14" s="1"/>
  <c r="AJ876" i="14"/>
  <c r="AJ877" i="14" s="1"/>
  <c r="AJ878" i="14" s="1"/>
  <c r="AJ879" i="14" s="1"/>
  <c r="AJ880" i="14" s="1"/>
  <c r="AK876" i="14"/>
  <c r="AK877" i="14" s="1"/>
  <c r="AK878" i="14" s="1"/>
  <c r="AK879" i="14" s="1"/>
  <c r="AK880" i="14" s="1"/>
  <c r="AL876" i="14"/>
  <c r="AL877" i="14" s="1"/>
  <c r="AL878" i="14" s="1"/>
  <c r="AL879" i="14" s="1"/>
  <c r="AL880" i="14" s="1"/>
  <c r="AI881" i="14"/>
  <c r="AJ881" i="14"/>
  <c r="AK881" i="14"/>
  <c r="AL881" i="14"/>
  <c r="AI882" i="14"/>
  <c r="AI883" i="14" s="1"/>
  <c r="AI884" i="14" s="1"/>
  <c r="AI885" i="14" s="1"/>
  <c r="AJ882" i="14"/>
  <c r="AJ883" i="14" s="1"/>
  <c r="AJ884" i="14" s="1"/>
  <c r="AJ885" i="14" s="1"/>
  <c r="AK882" i="14"/>
  <c r="AK883" i="14" s="1"/>
  <c r="AL882" i="14"/>
  <c r="AL883" i="14" s="1"/>
  <c r="AL884" i="14" s="1"/>
  <c r="AL885" i="14" s="1"/>
  <c r="AI886" i="14"/>
  <c r="AJ886" i="14"/>
  <c r="AK886" i="14"/>
  <c r="AL886" i="14"/>
  <c r="AI887" i="14"/>
  <c r="AI888" i="14" s="1"/>
  <c r="AJ887" i="14"/>
  <c r="AJ888" i="14" s="1"/>
  <c r="AK887" i="14"/>
  <c r="AK888" i="14" s="1"/>
  <c r="AL887" i="14"/>
  <c r="AL888" i="14" s="1"/>
  <c r="AI889" i="14"/>
  <c r="AJ889" i="14"/>
  <c r="AK889" i="14"/>
  <c r="AL889" i="14"/>
  <c r="AH889" i="14"/>
  <c r="AH887" i="14"/>
  <c r="AH888" i="14" s="1"/>
  <c r="AH886" i="14"/>
  <c r="AH882" i="14"/>
  <c r="AH883" i="14" s="1"/>
  <c r="AH884" i="14" s="1"/>
  <c r="AH885" i="14" s="1"/>
  <c r="AH881" i="14"/>
  <c r="AH876" i="14"/>
  <c r="AH877" i="14" s="1"/>
  <c r="AH878" i="14" s="1"/>
  <c r="AH879" i="14" s="1"/>
  <c r="AH880" i="14" s="1"/>
  <c r="AI873" i="14"/>
  <c r="AI874" i="14" s="1"/>
  <c r="AJ873" i="14"/>
  <c r="AJ874" i="14" s="1"/>
  <c r="AK873" i="14"/>
  <c r="AK874" i="14" s="1"/>
  <c r="AL873" i="14"/>
  <c r="AL874" i="14" s="1"/>
  <c r="AH873" i="14"/>
  <c r="AH874" i="14" s="1"/>
  <c r="AI860" i="14"/>
  <c r="AI861" i="14" s="1"/>
  <c r="AI862" i="14" s="1"/>
  <c r="AI863" i="14" s="1"/>
  <c r="AJ860" i="14"/>
  <c r="AJ861" i="14" s="1"/>
  <c r="AJ862" i="14" s="1"/>
  <c r="AJ863" i="14" s="1"/>
  <c r="AK860" i="14"/>
  <c r="AK861" i="14" s="1"/>
  <c r="AK862" i="14" s="1"/>
  <c r="AK863" i="14" s="1"/>
  <c r="AL860" i="14"/>
  <c r="AL861" i="14" s="1"/>
  <c r="AL862" i="14" s="1"/>
  <c r="AL863" i="14" s="1"/>
  <c r="AI864" i="14"/>
  <c r="AI865" i="14" s="1"/>
  <c r="AI866" i="14" s="1"/>
  <c r="AI867" i="14" s="1"/>
  <c r="AJ864" i="14"/>
  <c r="AJ865" i="14" s="1"/>
  <c r="AJ866" i="14" s="1"/>
  <c r="AJ867" i="14" s="1"/>
  <c r="AK864" i="14"/>
  <c r="AK865" i="14" s="1"/>
  <c r="AK866" i="14" s="1"/>
  <c r="AK867" i="14" s="1"/>
  <c r="AL864" i="14"/>
  <c r="AL865" i="14" s="1"/>
  <c r="AL866" i="14" s="1"/>
  <c r="AL867" i="14" s="1"/>
  <c r="AI868" i="14"/>
  <c r="AI869" i="14" s="1"/>
  <c r="AI870" i="14" s="1"/>
  <c r="AI871" i="14" s="1"/>
  <c r="AJ868" i="14"/>
  <c r="AJ869" i="14" s="1"/>
  <c r="AJ870" i="14" s="1"/>
  <c r="AJ871" i="14" s="1"/>
  <c r="AK868" i="14"/>
  <c r="AK869" i="14" s="1"/>
  <c r="AL868" i="14"/>
  <c r="AL869" i="14" s="1"/>
  <c r="AL870" i="14" s="1"/>
  <c r="AL871" i="14" s="1"/>
  <c r="AH868" i="14"/>
  <c r="AH869" i="14" s="1"/>
  <c r="AH870" i="14" s="1"/>
  <c r="AH871" i="14" s="1"/>
  <c r="AH864" i="14"/>
  <c r="AH865" i="14" s="1"/>
  <c r="AH866" i="14" s="1"/>
  <c r="AH867" i="14" s="1"/>
  <c r="AH860" i="14"/>
  <c r="AH861" i="14" s="1"/>
  <c r="AH862" i="14" s="1"/>
  <c r="AH863" i="14" s="1"/>
  <c r="AI848" i="14"/>
  <c r="AI849" i="14" s="1"/>
  <c r="AI850" i="14" s="1"/>
  <c r="AJ848" i="14"/>
  <c r="AJ849" i="14" s="1"/>
  <c r="AJ850" i="14" s="1"/>
  <c r="AK848" i="14"/>
  <c r="AK849" i="14" s="1"/>
  <c r="AK850" i="14" s="1"/>
  <c r="AL848" i="14"/>
  <c r="AL849" i="14" s="1"/>
  <c r="AL850" i="14" s="1"/>
  <c r="AI851" i="14"/>
  <c r="AI852" i="14" s="1"/>
  <c r="AI853" i="14" s="1"/>
  <c r="AJ851" i="14"/>
  <c r="AJ852" i="14" s="1"/>
  <c r="AJ853" i="14" s="1"/>
  <c r="AK851" i="14"/>
  <c r="AK852" i="14" s="1"/>
  <c r="AK853" i="14" s="1"/>
  <c r="AL851" i="14"/>
  <c r="AL852" i="14" s="1"/>
  <c r="AL853" i="14" s="1"/>
  <c r="AI854" i="14"/>
  <c r="AI855" i="14" s="1"/>
  <c r="AI856" i="14" s="1"/>
  <c r="AJ854" i="14"/>
  <c r="AJ855" i="14" s="1"/>
  <c r="AJ856" i="14" s="1"/>
  <c r="AK854" i="14"/>
  <c r="AK855" i="14" s="1"/>
  <c r="AK856" i="14" s="1"/>
  <c r="AL854" i="14"/>
  <c r="AL855" i="14" s="1"/>
  <c r="AL856" i="14" s="1"/>
  <c r="AH854" i="14"/>
  <c r="AH855" i="14" s="1"/>
  <c r="AH856" i="14" s="1"/>
  <c r="AH851" i="14"/>
  <c r="AH852" i="14" s="1"/>
  <c r="AH853" i="14" s="1"/>
  <c r="AH848" i="14"/>
  <c r="AH849" i="14" s="1"/>
  <c r="AH850" i="14" s="1"/>
  <c r="AI832" i="14"/>
  <c r="AI833" i="14" s="1"/>
  <c r="AI834" i="14" s="1"/>
  <c r="AJ832" i="14"/>
  <c r="AJ833" i="14" s="1"/>
  <c r="AJ834" i="14" s="1"/>
  <c r="AK832" i="14"/>
  <c r="AK833" i="14" s="1"/>
  <c r="AK834" i="14" s="1"/>
  <c r="AL832" i="14"/>
  <c r="AL833" i="14" s="1"/>
  <c r="AI835" i="14"/>
  <c r="AI836" i="14" s="1"/>
  <c r="AI837" i="14" s="1"/>
  <c r="AJ835" i="14"/>
  <c r="AJ836" i="14" s="1"/>
  <c r="AJ837" i="14" s="1"/>
  <c r="AK835" i="14"/>
  <c r="AK836" i="14" s="1"/>
  <c r="AK837" i="14" s="1"/>
  <c r="AL835" i="14"/>
  <c r="AL836" i="14" s="1"/>
  <c r="AL837" i="14" s="1"/>
  <c r="AI838" i="14"/>
  <c r="AI839" i="14" s="1"/>
  <c r="AJ838" i="14"/>
  <c r="AJ839" i="14" s="1"/>
  <c r="AK838" i="14"/>
  <c r="AK839" i="14" s="1"/>
  <c r="AL838" i="14"/>
  <c r="AL839" i="14" s="1"/>
  <c r="AI840" i="14"/>
  <c r="AI841" i="14" s="1"/>
  <c r="AI842" i="14" s="1"/>
  <c r="AJ840" i="14"/>
  <c r="AJ841" i="14" s="1"/>
  <c r="AJ842" i="14" s="1"/>
  <c r="AK840" i="14"/>
  <c r="AK841" i="14" s="1"/>
  <c r="AK842" i="14" s="1"/>
  <c r="AL840" i="14"/>
  <c r="AL841" i="14" s="1"/>
  <c r="AL842" i="14" s="1"/>
  <c r="AH840" i="14"/>
  <c r="AH841" i="14" s="1"/>
  <c r="AH842" i="14" s="1"/>
  <c r="AH838" i="14"/>
  <c r="AH839" i="14" s="1"/>
  <c r="AH835" i="14"/>
  <c r="AH836" i="14" s="1"/>
  <c r="AH837" i="14" s="1"/>
  <c r="AH832" i="14"/>
  <c r="AH833" i="14" s="1"/>
  <c r="AH834" i="14" s="1"/>
  <c r="AI827" i="14"/>
  <c r="AI828" i="14" s="1"/>
  <c r="AJ827" i="14"/>
  <c r="AJ828" i="14" s="1"/>
  <c r="AK827" i="14"/>
  <c r="AK828" i="14" s="1"/>
  <c r="AL827" i="14"/>
  <c r="AL828" i="14" s="1"/>
  <c r="AI829" i="14"/>
  <c r="AI830" i="14" s="1"/>
  <c r="AJ829" i="14"/>
  <c r="AJ830" i="14" s="1"/>
  <c r="AK829" i="14"/>
  <c r="AK830" i="14" s="1"/>
  <c r="AL829" i="14"/>
  <c r="AL830" i="14" s="1"/>
  <c r="AH829" i="14"/>
  <c r="AH830" i="14" s="1"/>
  <c r="AH827" i="14"/>
  <c r="AH828" i="14" s="1"/>
  <c r="AI822" i="14"/>
  <c r="AI823" i="14" s="1"/>
  <c r="AJ822" i="14"/>
  <c r="AJ823" i="14" s="1"/>
  <c r="AK822" i="14"/>
  <c r="AK823" i="14" s="1"/>
  <c r="AL822" i="14"/>
  <c r="AL823" i="14" s="1"/>
  <c r="AI824" i="14"/>
  <c r="AJ824" i="14"/>
  <c r="AK824" i="14"/>
  <c r="AL824" i="14"/>
  <c r="AH824" i="14"/>
  <c r="AH822" i="14"/>
  <c r="AH823" i="14" s="1"/>
  <c r="AI816" i="14"/>
  <c r="AI817" i="14" s="1"/>
  <c r="AI818" i="14" s="1"/>
  <c r="AJ816" i="14"/>
  <c r="AJ817" i="14" s="1"/>
  <c r="AJ818" i="14" s="1"/>
  <c r="AK816" i="14"/>
  <c r="AK817" i="14" s="1"/>
  <c r="AK818" i="14" s="1"/>
  <c r="AL816" i="14"/>
  <c r="AL817" i="14" s="1"/>
  <c r="AL818" i="14" s="1"/>
  <c r="AI819" i="14"/>
  <c r="AI820" i="14" s="1"/>
  <c r="AI821" i="14" s="1"/>
  <c r="AJ819" i="14"/>
  <c r="AJ820" i="14" s="1"/>
  <c r="AJ821" i="14" s="1"/>
  <c r="AK819" i="14"/>
  <c r="AK820" i="14" s="1"/>
  <c r="AK821" i="14" s="1"/>
  <c r="AL819" i="14"/>
  <c r="AL820" i="14" s="1"/>
  <c r="AL821" i="14" s="1"/>
  <c r="AH819" i="14"/>
  <c r="AH820" i="14" s="1"/>
  <c r="AH821" i="14" s="1"/>
  <c r="AH816" i="14"/>
  <c r="AH817" i="14" s="1"/>
  <c r="AH818" i="14" s="1"/>
  <c r="AI800" i="14"/>
  <c r="AI801" i="14" s="1"/>
  <c r="AI802" i="14" s="1"/>
  <c r="AI803" i="14" s="1"/>
  <c r="AI804" i="14" s="1"/>
  <c r="AJ800" i="14"/>
  <c r="AJ801" i="14" s="1"/>
  <c r="AJ802" i="14" s="1"/>
  <c r="AJ803" i="14" s="1"/>
  <c r="AJ804" i="14" s="1"/>
  <c r="AK800" i="14"/>
  <c r="AK801" i="14" s="1"/>
  <c r="AK802" i="14" s="1"/>
  <c r="AL800" i="14"/>
  <c r="AL801" i="14" s="1"/>
  <c r="AL802" i="14" s="1"/>
  <c r="AL803" i="14" s="1"/>
  <c r="AL804" i="14" s="1"/>
  <c r="AH800" i="14"/>
  <c r="AH801" i="14" s="1"/>
  <c r="AH802" i="14" s="1"/>
  <c r="AH803" i="14" s="1"/>
  <c r="AH804" i="14" s="1"/>
  <c r="AI812" i="14"/>
  <c r="AI813" i="14" s="1"/>
  <c r="AJ812" i="14"/>
  <c r="AJ813" i="14" s="1"/>
  <c r="AK812" i="14"/>
  <c r="AK813" i="14" s="1"/>
  <c r="AL812" i="14"/>
  <c r="AL813" i="14" s="1"/>
  <c r="AI814" i="14"/>
  <c r="AI815" i="14" s="1"/>
  <c r="AJ814" i="14"/>
  <c r="AJ815" i="14" s="1"/>
  <c r="AK814" i="14"/>
  <c r="AK815" i="14" s="1"/>
  <c r="AL814" i="14"/>
  <c r="AL815" i="14" s="1"/>
  <c r="AH814" i="14"/>
  <c r="AH815" i="14" s="1"/>
  <c r="AH812" i="14"/>
  <c r="AH813" i="14" s="1"/>
  <c r="AI780" i="14"/>
  <c r="AI781" i="14" s="1"/>
  <c r="AI782" i="14" s="1"/>
  <c r="AI783" i="14" s="1"/>
  <c r="AJ780" i="14"/>
  <c r="AJ781" i="14" s="1"/>
  <c r="AJ782" i="14" s="1"/>
  <c r="AJ783" i="14" s="1"/>
  <c r="AK780" i="14"/>
  <c r="AK781" i="14" s="1"/>
  <c r="AK782" i="14" s="1"/>
  <c r="AK783" i="14" s="1"/>
  <c r="AL780" i="14"/>
  <c r="AL781" i="14" s="1"/>
  <c r="AI784" i="14"/>
  <c r="AI785" i="14" s="1"/>
  <c r="AI786" i="14" s="1"/>
  <c r="AJ784" i="14"/>
  <c r="AJ785" i="14" s="1"/>
  <c r="AJ786" i="14" s="1"/>
  <c r="AJ787" i="14" s="1"/>
  <c r="AK784" i="14"/>
  <c r="AK785" i="14" s="1"/>
  <c r="AK786" i="14" s="1"/>
  <c r="AK787" i="14" s="1"/>
  <c r="AL784" i="14"/>
  <c r="AL785" i="14" s="1"/>
  <c r="AL786" i="14" s="1"/>
  <c r="AL787" i="14" s="1"/>
  <c r="AI788" i="14"/>
  <c r="AI789" i="14" s="1"/>
  <c r="AI790" i="14" s="1"/>
  <c r="AJ788" i="14"/>
  <c r="AJ789" i="14" s="1"/>
  <c r="AJ790" i="14" s="1"/>
  <c r="AK788" i="14"/>
  <c r="AK789" i="14" s="1"/>
  <c r="AK790" i="14" s="1"/>
  <c r="AL788" i="14"/>
  <c r="AL789" i="14" s="1"/>
  <c r="AL790" i="14" s="1"/>
  <c r="AI791" i="14"/>
  <c r="AI792" i="14" s="1"/>
  <c r="AI793" i="14" s="1"/>
  <c r="AI794" i="14" s="1"/>
  <c r="AI795" i="14" s="1"/>
  <c r="AJ791" i="14"/>
  <c r="AJ792" i="14" s="1"/>
  <c r="AJ793" i="14" s="1"/>
  <c r="AJ794" i="14" s="1"/>
  <c r="AJ795" i="14" s="1"/>
  <c r="AK791" i="14"/>
  <c r="AK792" i="14" s="1"/>
  <c r="AK793" i="14" s="1"/>
  <c r="AK794" i="14" s="1"/>
  <c r="AK795" i="14" s="1"/>
  <c r="AL791" i="14"/>
  <c r="AL792" i="14" s="1"/>
  <c r="AL793" i="14" s="1"/>
  <c r="AL794" i="14" s="1"/>
  <c r="AL795" i="14" s="1"/>
  <c r="AI796" i="14"/>
  <c r="AJ796" i="14"/>
  <c r="AK796" i="14"/>
  <c r="AL796" i="14"/>
  <c r="AH796" i="14"/>
  <c r="AH791" i="14"/>
  <c r="AH792" i="14" s="1"/>
  <c r="AH793" i="14" s="1"/>
  <c r="AH794" i="14" s="1"/>
  <c r="AH795" i="14" s="1"/>
  <c r="AH788" i="14"/>
  <c r="AH789" i="14" s="1"/>
  <c r="AH790" i="14" s="1"/>
  <c r="AH784" i="14"/>
  <c r="AH785" i="14" s="1"/>
  <c r="AH786" i="14" s="1"/>
  <c r="AH787" i="14" s="1"/>
  <c r="AH780" i="14"/>
  <c r="AH781" i="14" s="1"/>
  <c r="AH782" i="14" s="1"/>
  <c r="AI767" i="14"/>
  <c r="AI768" i="14" s="1"/>
  <c r="AI769" i="14" s="1"/>
  <c r="AI770" i="14" s="1"/>
  <c r="AJ767" i="14"/>
  <c r="AJ768" i="14" s="1"/>
  <c r="AJ769" i="14" s="1"/>
  <c r="AJ770" i="14" s="1"/>
  <c r="AK767" i="14"/>
  <c r="AK768" i="14" s="1"/>
  <c r="AK769" i="14" s="1"/>
  <c r="AK770" i="14" s="1"/>
  <c r="AL767" i="14"/>
  <c r="AL768" i="14" s="1"/>
  <c r="AL769" i="14" s="1"/>
  <c r="AL770" i="14" s="1"/>
  <c r="AI771" i="14"/>
  <c r="AJ771" i="14"/>
  <c r="AK771" i="14"/>
  <c r="AL771" i="14"/>
  <c r="AI772" i="14"/>
  <c r="AI773" i="14" s="1"/>
  <c r="AJ772" i="14"/>
  <c r="AJ773" i="14" s="1"/>
  <c r="AK772" i="14"/>
  <c r="AK773" i="14" s="1"/>
  <c r="AL772" i="14"/>
  <c r="AL773" i="14" s="1"/>
  <c r="AI774" i="14"/>
  <c r="AI775" i="14" s="1"/>
  <c r="AI776" i="14" s="1"/>
  <c r="AI777" i="14" s="1"/>
  <c r="AJ774" i="14"/>
  <c r="AJ775" i="14" s="1"/>
  <c r="AJ776" i="14" s="1"/>
  <c r="AJ777" i="14" s="1"/>
  <c r="AK774" i="14"/>
  <c r="AK775" i="14" s="1"/>
  <c r="AK776" i="14" s="1"/>
  <c r="AK777" i="14" s="1"/>
  <c r="AL774" i="14"/>
  <c r="AL775" i="14" s="1"/>
  <c r="AL776" i="14" s="1"/>
  <c r="AL777" i="14" s="1"/>
  <c r="AH774" i="14"/>
  <c r="AH775" i="14" s="1"/>
  <c r="AH776" i="14" s="1"/>
  <c r="AH777" i="14" s="1"/>
  <c r="AH772" i="14"/>
  <c r="AH773" i="14" s="1"/>
  <c r="AH771" i="14"/>
  <c r="AH767" i="14"/>
  <c r="AH768" i="14" s="1"/>
  <c r="AH769" i="14" s="1"/>
  <c r="AH770" i="14" s="1"/>
  <c r="AI760" i="14"/>
  <c r="AI761" i="14" s="1"/>
  <c r="AI762" i="14" s="1"/>
  <c r="AJ760" i="14"/>
  <c r="AJ761" i="14" s="1"/>
  <c r="AJ762" i="14" s="1"/>
  <c r="AK760" i="14"/>
  <c r="AK761" i="14" s="1"/>
  <c r="AK762" i="14" s="1"/>
  <c r="AL760" i="14"/>
  <c r="AL761" i="14" s="1"/>
  <c r="AL762" i="14" s="1"/>
  <c r="AI763" i="14"/>
  <c r="AJ763" i="14"/>
  <c r="AK763" i="14"/>
  <c r="AL763" i="14"/>
  <c r="AH763" i="14"/>
  <c r="AH760" i="14"/>
  <c r="AH761" i="14" s="1"/>
  <c r="AH762" i="14" s="1"/>
  <c r="AI731" i="14"/>
  <c r="AI732" i="14" s="1"/>
  <c r="AJ731" i="14"/>
  <c r="AJ732" i="14" s="1"/>
  <c r="AK731" i="14"/>
  <c r="AK732" i="14" s="1"/>
  <c r="AL731" i="14"/>
  <c r="AL732" i="14" s="1"/>
  <c r="AI733" i="14"/>
  <c r="AI734" i="14" s="1"/>
  <c r="AJ733" i="14"/>
  <c r="AJ734" i="14" s="1"/>
  <c r="AK733" i="14"/>
  <c r="AK734" i="14" s="1"/>
  <c r="AL733" i="14"/>
  <c r="AL734" i="14" s="1"/>
  <c r="AI735" i="14"/>
  <c r="AI736" i="14" s="1"/>
  <c r="AJ735" i="14"/>
  <c r="AJ736" i="14" s="1"/>
  <c r="AK735" i="14"/>
  <c r="AK736" i="14" s="1"/>
  <c r="AL735" i="14"/>
  <c r="AL736" i="14" s="1"/>
  <c r="AI737" i="14"/>
  <c r="AI738" i="14" s="1"/>
  <c r="AJ737" i="14"/>
  <c r="AJ738" i="14" s="1"/>
  <c r="AK737" i="14"/>
  <c r="AK738" i="14" s="1"/>
  <c r="AL737" i="14"/>
  <c r="AL738" i="14" s="1"/>
  <c r="AI739" i="14"/>
  <c r="AI740" i="14" s="1"/>
  <c r="AI741" i="14" s="1"/>
  <c r="AI742" i="14" s="1"/>
  <c r="AI743" i="14" s="1"/>
  <c r="AJ739" i="14"/>
  <c r="AJ740" i="14" s="1"/>
  <c r="AJ741" i="14" s="1"/>
  <c r="AJ742" i="14" s="1"/>
  <c r="AJ743" i="14" s="1"/>
  <c r="AK739" i="14"/>
  <c r="AK740" i="14" s="1"/>
  <c r="AK741" i="14" s="1"/>
  <c r="AK742" i="14" s="1"/>
  <c r="AK743" i="14" s="1"/>
  <c r="AL739" i="14"/>
  <c r="AL740" i="14" s="1"/>
  <c r="AL741" i="14" s="1"/>
  <c r="AL742" i="14" s="1"/>
  <c r="AL743" i="14" s="1"/>
  <c r="AI744" i="14"/>
  <c r="AI745" i="14" s="1"/>
  <c r="AI746" i="14" s="1"/>
  <c r="AI747" i="14" s="1"/>
  <c r="AI748" i="14" s="1"/>
  <c r="AJ744" i="14"/>
  <c r="AJ745" i="14" s="1"/>
  <c r="AJ746" i="14" s="1"/>
  <c r="AJ747" i="14" s="1"/>
  <c r="AJ748" i="14" s="1"/>
  <c r="AK744" i="14"/>
  <c r="AK745" i="14" s="1"/>
  <c r="AK746" i="14" s="1"/>
  <c r="AK747" i="14" s="1"/>
  <c r="AK748" i="14" s="1"/>
  <c r="AL744" i="14"/>
  <c r="AL745" i="14" s="1"/>
  <c r="AL746" i="14" s="1"/>
  <c r="AL747" i="14" s="1"/>
  <c r="AL748" i="14" s="1"/>
  <c r="AI749" i="14"/>
  <c r="AI750" i="14" s="1"/>
  <c r="AI751" i="14" s="1"/>
  <c r="AI752" i="14" s="1"/>
  <c r="AJ749" i="14"/>
  <c r="AJ750" i="14" s="1"/>
  <c r="AJ751" i="14" s="1"/>
  <c r="AJ752" i="14" s="1"/>
  <c r="AK749" i="14"/>
  <c r="AK750" i="14" s="1"/>
  <c r="AK751" i="14" s="1"/>
  <c r="AK752" i="14" s="1"/>
  <c r="AL749" i="14"/>
  <c r="AL750" i="14" s="1"/>
  <c r="AL751" i="14" s="1"/>
  <c r="AL752" i="14" s="1"/>
  <c r="AI753" i="14"/>
  <c r="AI754" i="14" s="1"/>
  <c r="AI755" i="14" s="1"/>
  <c r="AI756" i="14" s="1"/>
  <c r="AJ753" i="14"/>
  <c r="AJ754" i="14" s="1"/>
  <c r="AJ755" i="14" s="1"/>
  <c r="AJ756" i="14" s="1"/>
  <c r="AK753" i="14"/>
  <c r="AK754" i="14" s="1"/>
  <c r="AK755" i="14" s="1"/>
  <c r="AK756" i="14" s="1"/>
  <c r="AL753" i="14"/>
  <c r="AL754" i="14" s="1"/>
  <c r="AL755" i="14" s="1"/>
  <c r="AL756" i="14" s="1"/>
  <c r="AH753" i="14"/>
  <c r="AH754" i="14" s="1"/>
  <c r="AH755" i="14" s="1"/>
  <c r="AH756" i="14" s="1"/>
  <c r="AH749" i="14"/>
  <c r="AH750" i="14" s="1"/>
  <c r="AH751" i="14" s="1"/>
  <c r="AH752" i="14" s="1"/>
  <c r="AH744" i="14"/>
  <c r="AH745" i="14" s="1"/>
  <c r="AH746" i="14" s="1"/>
  <c r="AH747" i="14" s="1"/>
  <c r="AH748" i="14" s="1"/>
  <c r="AH739" i="14"/>
  <c r="AH740" i="14" s="1"/>
  <c r="AH741" i="14" s="1"/>
  <c r="AH742" i="14" s="1"/>
  <c r="AH743" i="14" s="1"/>
  <c r="AH737" i="14"/>
  <c r="AH738" i="14" s="1"/>
  <c r="AH735" i="14"/>
  <c r="AH736" i="14" s="1"/>
  <c r="AH733" i="14"/>
  <c r="AH734" i="14" s="1"/>
  <c r="AH731" i="14"/>
  <c r="AH732" i="14" s="1"/>
  <c r="AI727" i="14"/>
  <c r="AI728" i="14" s="1"/>
  <c r="AJ727" i="14"/>
  <c r="AJ728" i="14" s="1"/>
  <c r="AK727" i="14"/>
  <c r="AK728" i="14" s="1"/>
  <c r="AL727" i="14"/>
  <c r="AL728" i="14" s="1"/>
  <c r="AH727" i="14"/>
  <c r="AH728" i="14" s="1"/>
  <c r="AI713" i="14"/>
  <c r="AI714" i="14" s="1"/>
  <c r="AI715" i="14" s="1"/>
  <c r="AI716" i="14" s="1"/>
  <c r="AI717" i="14" s="1"/>
  <c r="AI718" i="14" s="1"/>
  <c r="AJ713" i="14"/>
  <c r="AJ714" i="14" s="1"/>
  <c r="AJ715" i="14" s="1"/>
  <c r="AJ716" i="14" s="1"/>
  <c r="AJ717" i="14" s="1"/>
  <c r="AJ718" i="14" s="1"/>
  <c r="AK713" i="14"/>
  <c r="AK714" i="14" s="1"/>
  <c r="AL713" i="14"/>
  <c r="AL714" i="14" s="1"/>
  <c r="AL715" i="14" s="1"/>
  <c r="AL716" i="14" s="1"/>
  <c r="AL717" i="14" s="1"/>
  <c r="AL718" i="14" s="1"/>
  <c r="AI719" i="14"/>
  <c r="AJ719" i="14"/>
  <c r="AK719" i="14"/>
  <c r="AL719" i="14"/>
  <c r="AI720" i="14"/>
  <c r="AI721" i="14" s="1"/>
  <c r="AJ720" i="14"/>
  <c r="AJ721" i="14" s="1"/>
  <c r="AK720" i="14"/>
  <c r="AK721" i="14" s="1"/>
  <c r="AL720" i="14"/>
  <c r="AL721" i="14" s="1"/>
  <c r="AI722" i="14"/>
  <c r="AI723" i="14" s="1"/>
  <c r="AJ722" i="14"/>
  <c r="AJ723" i="14" s="1"/>
  <c r="AK722" i="14"/>
  <c r="AK723" i="14" s="1"/>
  <c r="AL722" i="14"/>
  <c r="AL723" i="14" s="1"/>
  <c r="AH722" i="14"/>
  <c r="AH723" i="14" s="1"/>
  <c r="AH720" i="14"/>
  <c r="AH721" i="14" s="1"/>
  <c r="AH719" i="14"/>
  <c r="AH713" i="14"/>
  <c r="AH714" i="14" s="1"/>
  <c r="AH715" i="14" s="1"/>
  <c r="AH716" i="14" s="1"/>
  <c r="AH717" i="14" s="1"/>
  <c r="AH718" i="14" s="1"/>
  <c r="AI702" i="14"/>
  <c r="AI703" i="14" s="1"/>
  <c r="AI704" i="14" s="1"/>
  <c r="AI705" i="14" s="1"/>
  <c r="AI706" i="14" s="1"/>
  <c r="AI707" i="14" s="1"/>
  <c r="AJ702" i="14"/>
  <c r="AJ703" i="14" s="1"/>
  <c r="AJ704" i="14" s="1"/>
  <c r="AJ705" i="14" s="1"/>
  <c r="AJ706" i="14" s="1"/>
  <c r="AJ707" i="14" s="1"/>
  <c r="AK702" i="14"/>
  <c r="AK703" i="14" s="1"/>
  <c r="AK704" i="14" s="1"/>
  <c r="AL702" i="14"/>
  <c r="AL703" i="14" s="1"/>
  <c r="AL704" i="14" s="1"/>
  <c r="AL705" i="14" s="1"/>
  <c r="AL706" i="14" s="1"/>
  <c r="AL707" i="14" s="1"/>
  <c r="AI708" i="14"/>
  <c r="AI709" i="14" s="1"/>
  <c r="AJ708" i="14"/>
  <c r="AJ709" i="14" s="1"/>
  <c r="AK708" i="14"/>
  <c r="AK709" i="14" s="1"/>
  <c r="AL708" i="14"/>
  <c r="AL709" i="14" s="1"/>
  <c r="AI710" i="14"/>
  <c r="AI711" i="14" s="1"/>
  <c r="AI712" i="14" s="1"/>
  <c r="AJ710" i="14"/>
  <c r="AJ711" i="14" s="1"/>
  <c r="AJ712" i="14" s="1"/>
  <c r="AK710" i="14"/>
  <c r="AK711" i="14" s="1"/>
  <c r="AK712" i="14" s="1"/>
  <c r="AL710" i="14"/>
  <c r="AL711" i="14" s="1"/>
  <c r="AL712" i="14" s="1"/>
  <c r="AH710" i="14"/>
  <c r="AH711" i="14" s="1"/>
  <c r="AH712" i="14" s="1"/>
  <c r="AH708" i="14"/>
  <c r="AH709" i="14" s="1"/>
  <c r="AH702" i="14"/>
  <c r="AH703" i="14" s="1"/>
  <c r="AH704" i="14" s="1"/>
  <c r="AH705" i="14" s="1"/>
  <c r="AH706" i="14" s="1"/>
  <c r="AH707" i="14" s="1"/>
  <c r="AI698" i="14"/>
  <c r="AI699" i="14" s="1"/>
  <c r="AJ698" i="14"/>
  <c r="AJ699" i="14" s="1"/>
  <c r="AK698" i="14"/>
  <c r="AK699" i="14" s="1"/>
  <c r="AL698" i="14"/>
  <c r="AL699" i="14" s="1"/>
  <c r="AH698" i="14"/>
  <c r="AH699" i="14" s="1"/>
  <c r="AI696" i="14"/>
  <c r="AI697" i="14" s="1"/>
  <c r="AJ696" i="14"/>
  <c r="AJ697" i="14" s="1"/>
  <c r="AK696" i="14"/>
  <c r="AK697" i="14" s="1"/>
  <c r="AL696" i="14"/>
  <c r="AL697" i="14" s="1"/>
  <c r="AH696" i="14"/>
  <c r="AH697" i="14" s="1"/>
  <c r="AI694" i="14"/>
  <c r="AI695" i="14" s="1"/>
  <c r="AJ694" i="14"/>
  <c r="AJ695" i="14" s="1"/>
  <c r="AK694" i="14"/>
  <c r="AK695" i="14" s="1"/>
  <c r="AL694" i="14"/>
  <c r="AL695" i="14" s="1"/>
  <c r="AH694" i="14"/>
  <c r="AH695" i="14" s="1"/>
  <c r="AI685" i="14"/>
  <c r="AI686" i="14" s="1"/>
  <c r="AI687" i="14" s="1"/>
  <c r="AI688" i="14" s="1"/>
  <c r="AI689" i="14" s="1"/>
  <c r="AI690" i="14" s="1"/>
  <c r="AJ685" i="14"/>
  <c r="AJ686" i="14" s="1"/>
  <c r="AK685" i="14"/>
  <c r="AK686" i="14" s="1"/>
  <c r="AL685" i="14"/>
  <c r="AL686" i="14" s="1"/>
  <c r="AL687" i="14" s="1"/>
  <c r="AL688" i="14" s="1"/>
  <c r="AL689" i="14" s="1"/>
  <c r="AL690" i="14" s="1"/>
  <c r="AI691" i="14"/>
  <c r="AI692" i="14" s="1"/>
  <c r="AI693" i="14" s="1"/>
  <c r="AJ691" i="14"/>
  <c r="AJ692" i="14" s="1"/>
  <c r="AJ693" i="14" s="1"/>
  <c r="AK691" i="14"/>
  <c r="AK692" i="14" s="1"/>
  <c r="AK693" i="14" s="1"/>
  <c r="AL691" i="14"/>
  <c r="AL692" i="14" s="1"/>
  <c r="AL693" i="14" s="1"/>
  <c r="AH691" i="14"/>
  <c r="AH692" i="14" s="1"/>
  <c r="AH693" i="14" s="1"/>
  <c r="AH685" i="14"/>
  <c r="AH686" i="14" s="1"/>
  <c r="AH687" i="14" s="1"/>
  <c r="AH688" i="14" s="1"/>
  <c r="AH689" i="14" s="1"/>
  <c r="AH690" i="14" s="1"/>
  <c r="AI673" i="14"/>
  <c r="AI674" i="14" s="1"/>
  <c r="AI675" i="14" s="1"/>
  <c r="AI676" i="14" s="1"/>
  <c r="AI677" i="14" s="1"/>
  <c r="AI678" i="14" s="1"/>
  <c r="AJ673" i="14"/>
  <c r="AJ674" i="14" s="1"/>
  <c r="AJ675" i="14" s="1"/>
  <c r="AJ676" i="14" s="1"/>
  <c r="AJ677" i="14" s="1"/>
  <c r="AJ678" i="14" s="1"/>
  <c r="AK673" i="14"/>
  <c r="AK674" i="14" s="1"/>
  <c r="AK675" i="14" s="1"/>
  <c r="AK676" i="14" s="1"/>
  <c r="AK677" i="14" s="1"/>
  <c r="AK678" i="14" s="1"/>
  <c r="AL673" i="14"/>
  <c r="AL674" i="14" s="1"/>
  <c r="AL675" i="14" s="1"/>
  <c r="AL676" i="14" s="1"/>
  <c r="AL677" i="14" s="1"/>
  <c r="AL678" i="14" s="1"/>
  <c r="AI679" i="14"/>
  <c r="AI680" i="14" s="1"/>
  <c r="AI681" i="14" s="1"/>
  <c r="AI682" i="14" s="1"/>
  <c r="AJ679" i="14"/>
  <c r="AJ680" i="14" s="1"/>
  <c r="AJ681" i="14" s="1"/>
  <c r="AJ682" i="14" s="1"/>
  <c r="AK679" i="14"/>
  <c r="AK680" i="14" s="1"/>
  <c r="AK681" i="14" s="1"/>
  <c r="AK682" i="14" s="1"/>
  <c r="AL679" i="14"/>
  <c r="AL680" i="14" s="1"/>
  <c r="AH679" i="14"/>
  <c r="AH680" i="14" s="1"/>
  <c r="AH681" i="14" s="1"/>
  <c r="AH682" i="14" s="1"/>
  <c r="AH673" i="14"/>
  <c r="AH674" i="14" s="1"/>
  <c r="AH675" i="14" s="1"/>
  <c r="AH676" i="14" s="1"/>
  <c r="AH677" i="14" s="1"/>
  <c r="AH678" i="14" s="1"/>
  <c r="AI662" i="14"/>
  <c r="AI663" i="14" s="1"/>
  <c r="AI664" i="14" s="1"/>
  <c r="AI665" i="14" s="1"/>
  <c r="AI666" i="14" s="1"/>
  <c r="AJ662" i="14"/>
  <c r="AJ663" i="14" s="1"/>
  <c r="AJ664" i="14" s="1"/>
  <c r="AJ665" i="14" s="1"/>
  <c r="AJ666" i="14" s="1"/>
  <c r="AK662" i="14"/>
  <c r="AK663" i="14" s="1"/>
  <c r="AK664" i="14" s="1"/>
  <c r="AK665" i="14" s="1"/>
  <c r="AK666" i="14" s="1"/>
  <c r="AL662" i="14"/>
  <c r="AL663" i="14" s="1"/>
  <c r="AL664" i="14" s="1"/>
  <c r="AL665" i="14" s="1"/>
  <c r="AL666" i="14" s="1"/>
  <c r="AI667" i="14"/>
  <c r="AJ667" i="14"/>
  <c r="AK667" i="14"/>
  <c r="AL667" i="14"/>
  <c r="AI668" i="14"/>
  <c r="AI669" i="14" s="1"/>
  <c r="AI670" i="14" s="1"/>
  <c r="AI671" i="14" s="1"/>
  <c r="AJ668" i="14"/>
  <c r="AJ669" i="14" s="1"/>
  <c r="AJ670" i="14" s="1"/>
  <c r="AK668" i="14"/>
  <c r="AK669" i="14" s="1"/>
  <c r="AK670" i="14" s="1"/>
  <c r="AK671" i="14" s="1"/>
  <c r="AL668" i="14"/>
  <c r="AL669" i="14" s="1"/>
  <c r="AL670" i="14" s="1"/>
  <c r="AL671" i="14" s="1"/>
  <c r="AI672" i="14"/>
  <c r="AJ672" i="14"/>
  <c r="AK672" i="14"/>
  <c r="AL672" i="14"/>
  <c r="AH672" i="14"/>
  <c r="AH668" i="14"/>
  <c r="AH669" i="14" s="1"/>
  <c r="AH670" i="14" s="1"/>
  <c r="AH671" i="14" s="1"/>
  <c r="AH667" i="14"/>
  <c r="AH662" i="14"/>
  <c r="AH663" i="14" s="1"/>
  <c r="AH664" i="14" s="1"/>
  <c r="AH665" i="14" s="1"/>
  <c r="AH666" i="14" s="1"/>
  <c r="AI652" i="14"/>
  <c r="AI653" i="14" s="1"/>
  <c r="AI654" i="14" s="1"/>
  <c r="AJ652" i="14"/>
  <c r="AJ653" i="14" s="1"/>
  <c r="AJ654" i="14" s="1"/>
  <c r="AK652" i="14"/>
  <c r="AK653" i="14" s="1"/>
  <c r="AK654" i="14" s="1"/>
  <c r="AL652" i="14"/>
  <c r="AL653" i="14" s="1"/>
  <c r="AL654" i="14" s="1"/>
  <c r="AH652" i="14"/>
  <c r="AH653" i="14" s="1"/>
  <c r="AH654" i="14" s="1"/>
  <c r="AI641" i="14"/>
  <c r="AI642" i="14" s="1"/>
  <c r="AI643" i="14" s="1"/>
  <c r="AJ641" i="14"/>
  <c r="AJ642" i="14" s="1"/>
  <c r="AJ643" i="14" s="1"/>
  <c r="AK641" i="14"/>
  <c r="AK642" i="14" s="1"/>
  <c r="AK643" i="14" s="1"/>
  <c r="AL641" i="14"/>
  <c r="AL642" i="14" s="1"/>
  <c r="AL643" i="14" s="1"/>
  <c r="AI644" i="14"/>
  <c r="AI645" i="14" s="1"/>
  <c r="AI646" i="14" s="1"/>
  <c r="AI647" i="14" s="1"/>
  <c r="AJ644" i="14"/>
  <c r="AJ645" i="14" s="1"/>
  <c r="AJ646" i="14" s="1"/>
  <c r="AJ647" i="14" s="1"/>
  <c r="AK644" i="14"/>
  <c r="AK645" i="14" s="1"/>
  <c r="AK646" i="14" s="1"/>
  <c r="AK647" i="14" s="1"/>
  <c r="AL644" i="14"/>
  <c r="AL645" i="14" s="1"/>
  <c r="AL646" i="14" s="1"/>
  <c r="AL647" i="14" s="1"/>
  <c r="AI648" i="14"/>
  <c r="AJ648" i="14"/>
  <c r="AK648" i="14"/>
  <c r="AL648" i="14"/>
  <c r="AH648" i="14"/>
  <c r="AH644" i="14"/>
  <c r="AH645" i="14" s="1"/>
  <c r="AH646" i="14" s="1"/>
  <c r="AH647" i="14" s="1"/>
  <c r="AH641" i="14"/>
  <c r="AH642" i="14" s="1"/>
  <c r="AH643" i="14" s="1"/>
  <c r="AI628" i="14"/>
  <c r="AI629" i="14" s="1"/>
  <c r="AJ628" i="14"/>
  <c r="AJ629" i="14" s="1"/>
  <c r="AK628" i="14"/>
  <c r="AK629" i="14" s="1"/>
  <c r="AL628" i="14"/>
  <c r="AL629" i="14" s="1"/>
  <c r="AI630" i="14"/>
  <c r="AI631" i="14" s="1"/>
  <c r="AJ630" i="14"/>
  <c r="AJ631" i="14" s="1"/>
  <c r="AK630" i="14"/>
  <c r="AK631" i="14" s="1"/>
  <c r="AL630" i="14"/>
  <c r="AL631" i="14" s="1"/>
  <c r="AI632" i="14"/>
  <c r="AJ632" i="14"/>
  <c r="AK632" i="14"/>
  <c r="AL632" i="14"/>
  <c r="AI633" i="14"/>
  <c r="AI634" i="14" s="1"/>
  <c r="AI635" i="14" s="1"/>
  <c r="AJ633" i="14"/>
  <c r="AJ634" i="14" s="1"/>
  <c r="AJ635" i="14" s="1"/>
  <c r="AK633" i="14"/>
  <c r="AK634" i="14" s="1"/>
  <c r="AK635" i="14" s="1"/>
  <c r="AL633" i="14"/>
  <c r="AL634" i="14" s="1"/>
  <c r="AL635" i="14" s="1"/>
  <c r="AI636" i="14"/>
  <c r="AI637" i="14" s="1"/>
  <c r="AJ636" i="14"/>
  <c r="AJ637" i="14" s="1"/>
  <c r="AK636" i="14"/>
  <c r="AK637" i="14" s="1"/>
  <c r="AL636" i="14"/>
  <c r="AL637" i="14" s="1"/>
  <c r="AH636" i="14"/>
  <c r="AH637" i="14" s="1"/>
  <c r="AH633" i="14"/>
  <c r="AH634" i="14" s="1"/>
  <c r="AH635" i="14" s="1"/>
  <c r="AH632" i="14"/>
  <c r="AH630" i="14"/>
  <c r="AH631" i="14" s="1"/>
  <c r="AH628" i="14"/>
  <c r="AH629" i="14" s="1"/>
  <c r="AI625" i="14"/>
  <c r="AI626" i="14" s="1"/>
  <c r="AJ625" i="14"/>
  <c r="AJ626" i="14" s="1"/>
  <c r="AK625" i="14"/>
  <c r="AK626" i="14" s="1"/>
  <c r="AL625" i="14"/>
  <c r="AL626" i="14" s="1"/>
  <c r="AI627" i="14"/>
  <c r="AJ627" i="14"/>
  <c r="AK627" i="14"/>
  <c r="AL627" i="14"/>
  <c r="AH627" i="14"/>
  <c r="AI621" i="14"/>
  <c r="AI622" i="14" s="1"/>
  <c r="AJ621" i="14"/>
  <c r="AJ622" i="14" s="1"/>
  <c r="AK621" i="14"/>
  <c r="AK622" i="14" s="1"/>
  <c r="AL621" i="14"/>
  <c r="AL622" i="14" s="1"/>
  <c r="AH621" i="14"/>
  <c r="AH622" i="14" s="1"/>
  <c r="AH625" i="14"/>
  <c r="AH626" i="14" s="1"/>
  <c r="BL198" i="14" l="1"/>
  <c r="BL51" i="14"/>
  <c r="BL113" i="14"/>
  <c r="BM4" i="14"/>
  <c r="BL105" i="14"/>
  <c r="BL145" i="14"/>
  <c r="BM198" i="14"/>
  <c r="BL140" i="14"/>
  <c r="BL152" i="14"/>
  <c r="BL123" i="14"/>
  <c r="BM109" i="14"/>
  <c r="BL147" i="14"/>
  <c r="CC194" i="14"/>
  <c r="CC21" i="14"/>
  <c r="BW297" i="14"/>
  <c r="CC150" i="14"/>
  <c r="BW296" i="14"/>
  <c r="CB185" i="14" s="1"/>
  <c r="CD28" i="14"/>
  <c r="CB187" i="14"/>
  <c r="BM194" i="14"/>
  <c r="CD63" i="14"/>
  <c r="CD111" i="14"/>
  <c r="BL194" i="14"/>
  <c r="CC159" i="14"/>
  <c r="BM170" i="14"/>
  <c r="BM35" i="14"/>
  <c r="BM165" i="14"/>
  <c r="BM181" i="14"/>
  <c r="BM176" i="14"/>
  <c r="CB143" i="14"/>
  <c r="BL165" i="14"/>
  <c r="BL9" i="14"/>
  <c r="CB47" i="14"/>
  <c r="BM158" i="14"/>
  <c r="BL203" i="14"/>
  <c r="BM59" i="14"/>
  <c r="BL126" i="14"/>
  <c r="BL8" i="14"/>
  <c r="BL157" i="14"/>
  <c r="BL122" i="14"/>
  <c r="BM189" i="14"/>
  <c r="BL156" i="14"/>
  <c r="BL90" i="14"/>
  <c r="BM155" i="14"/>
  <c r="BL153" i="14"/>
  <c r="BL175" i="14"/>
  <c r="BL169" i="14"/>
  <c r="BL170" i="14"/>
  <c r="BM51" i="14"/>
  <c r="BL176" i="14"/>
  <c r="BL35" i="14"/>
  <c r="CB28" i="14"/>
  <c r="BH366" i="14"/>
  <c r="BM129" i="14"/>
  <c r="BM152" i="14"/>
  <c r="BL155" i="14"/>
  <c r="CC140" i="14"/>
  <c r="BM183" i="14"/>
  <c r="BM196" i="14"/>
  <c r="BL197" i="14"/>
  <c r="BM134" i="14"/>
  <c r="BL189" i="14"/>
  <c r="BL109" i="14"/>
  <c r="BM180" i="14"/>
  <c r="BM153" i="14"/>
  <c r="CB65" i="14"/>
  <c r="CB162" i="14"/>
  <c r="BL16" i="14"/>
  <c r="BM197" i="14"/>
  <c r="BL159" i="14"/>
  <c r="BL132" i="14"/>
  <c r="BL124" i="14"/>
  <c r="BL180" i="14"/>
  <c r="BL183" i="14"/>
  <c r="CD17" i="14"/>
  <c r="CB13" i="14"/>
  <c r="CC13" i="14"/>
  <c r="CB63" i="14"/>
  <c r="CD71" i="14"/>
  <c r="CB71" i="14"/>
  <c r="CB161" i="14"/>
  <c r="CD91" i="14"/>
  <c r="BM154" i="14"/>
  <c r="BM85" i="14"/>
  <c r="BM72" i="14"/>
  <c r="BL193" i="14"/>
  <c r="BM161" i="14"/>
  <c r="BL201" i="14"/>
  <c r="BL206" i="14"/>
  <c r="CC71" i="14"/>
  <c r="CD95" i="14"/>
  <c r="BV298" i="14"/>
  <c r="BY298" i="14" s="1"/>
  <c r="BY297" i="14"/>
  <c r="CB111" i="14"/>
  <c r="BL196" i="14"/>
  <c r="BL37" i="14"/>
  <c r="BL207" i="14"/>
  <c r="BL171" i="14"/>
  <c r="BL167" i="14"/>
  <c r="BL204" i="14"/>
  <c r="BL160" i="14"/>
  <c r="BL174" i="14"/>
  <c r="BL202" i="14"/>
  <c r="BL195" i="14"/>
  <c r="BM205" i="14"/>
  <c r="BM182" i="14"/>
  <c r="BM162" i="14"/>
  <c r="BM192" i="14"/>
  <c r="BL168" i="14"/>
  <c r="BL173" i="14"/>
  <c r="CD13" i="14"/>
  <c r="BL190" i="14"/>
  <c r="BL191" i="14"/>
  <c r="BL166" i="14"/>
  <c r="BL188" i="14"/>
  <c r="BM202" i="14"/>
  <c r="BM195" i="14"/>
  <c r="BL205" i="14"/>
  <c r="BL182" i="14"/>
  <c r="BL162" i="14"/>
  <c r="BL192" i="14"/>
  <c r="BM187" i="14"/>
  <c r="BM163" i="14"/>
  <c r="BL161" i="14"/>
  <c r="BL158" i="14"/>
  <c r="BM201" i="14"/>
  <c r="BM190" i="14"/>
  <c r="BM191" i="14"/>
  <c r="BM166" i="14"/>
  <c r="BM188" i="14"/>
  <c r="BM206" i="14"/>
  <c r="BL172" i="14"/>
  <c r="BM185" i="14"/>
  <c r="BL187" i="14"/>
  <c r="BL163" i="14"/>
  <c r="BM13" i="14"/>
  <c r="BM169" i="14"/>
  <c r="BM203" i="14"/>
  <c r="BM159" i="14"/>
  <c r="BM207" i="14"/>
  <c r="BM171" i="14"/>
  <c r="BM45" i="14"/>
  <c r="BM167" i="14"/>
  <c r="BM204" i="14"/>
  <c r="BM160" i="14"/>
  <c r="BM174" i="14"/>
  <c r="BM172" i="14"/>
  <c r="BL185" i="14"/>
  <c r="BM168" i="14"/>
  <c r="BM173" i="14"/>
  <c r="CD65" i="14"/>
  <c r="CB95" i="14"/>
  <c r="CB120" i="14"/>
  <c r="CB114" i="14"/>
  <c r="BT373" i="14"/>
  <c r="BW373" i="14" s="1"/>
  <c r="BW372" i="14"/>
  <c r="CB117" i="14" s="1"/>
  <c r="CB64" i="14"/>
  <c r="CD64" i="14"/>
  <c r="CC47" i="14"/>
  <c r="CD57" i="14"/>
  <c r="CC91" i="14"/>
  <c r="BM101" i="14"/>
  <c r="CB130" i="14"/>
  <c r="CB121" i="14"/>
  <c r="CB97" i="14"/>
  <c r="CC95" i="14"/>
  <c r="BL112" i="14"/>
  <c r="BX1032" i="14"/>
  <c r="BU1033" i="14"/>
  <c r="BT1034" i="14"/>
  <c r="BW1034" i="14" s="1"/>
  <c r="BW1033" i="14"/>
  <c r="CB129" i="14" s="1"/>
  <c r="BV1034" i="14"/>
  <c r="BY1034" i="14" s="1"/>
  <c r="BY1033" i="14"/>
  <c r="CD129" i="14" s="1"/>
  <c r="CB131" i="14"/>
  <c r="BU711" i="14"/>
  <c r="BX710" i="14"/>
  <c r="BL4" i="14"/>
  <c r="BM105" i="14"/>
  <c r="BM123" i="14"/>
  <c r="BM124" i="14"/>
  <c r="CD97" i="14"/>
  <c r="BM37" i="14"/>
  <c r="CD121" i="14"/>
  <c r="BX54" i="14"/>
  <c r="BU55" i="14"/>
  <c r="BY54" i="14"/>
  <c r="BV55" i="14"/>
  <c r="BW54" i="14"/>
  <c r="BT55" i="14"/>
  <c r="CC60" i="14"/>
  <c r="BV373" i="14"/>
  <c r="BY373" i="14" s="1"/>
  <c r="BY372" i="14"/>
  <c r="CD117" i="14" s="1"/>
  <c r="BX681" i="14"/>
  <c r="BU682" i="14"/>
  <c r="BY681" i="14"/>
  <c r="BV682" i="14"/>
  <c r="BW681" i="14"/>
  <c r="BT682" i="14"/>
  <c r="BX416" i="14"/>
  <c r="BU417" i="14"/>
  <c r="BX417" i="14" s="1"/>
  <c r="BY416" i="14"/>
  <c r="CD103" i="14" s="1"/>
  <c r="BV417" i="14"/>
  <c r="BY417" i="14" s="1"/>
  <c r="BW416" i="14"/>
  <c r="CB103" i="14" s="1"/>
  <c r="BT417" i="14"/>
  <c r="BW417" i="14" s="1"/>
  <c r="BX208" i="14"/>
  <c r="BU209" i="14"/>
  <c r="BX209" i="14" s="1"/>
  <c r="BL48" i="14"/>
  <c r="BT946" i="14"/>
  <c r="BW946" i="14" s="1"/>
  <c r="CB119" i="14" s="1"/>
  <c r="BW945" i="14"/>
  <c r="BV946" i="14"/>
  <c r="BY946" i="14" s="1"/>
  <c r="CD119" i="14" s="1"/>
  <c r="BY945" i="14"/>
  <c r="CD118" i="14" s="1"/>
  <c r="BX945" i="14"/>
  <c r="CC118" i="14" s="1"/>
  <c r="BU946" i="14"/>
  <c r="BX946" i="14" s="1"/>
  <c r="CC119" i="14" s="1"/>
  <c r="CB122" i="14"/>
  <c r="BV846" i="14"/>
  <c r="BY846" i="14" s="1"/>
  <c r="CD122" i="14" s="1"/>
  <c r="BY845" i="14"/>
  <c r="CD120" i="14" s="1"/>
  <c r="BV865" i="14"/>
  <c r="BY865" i="14" s="1"/>
  <c r="BY864" i="14"/>
  <c r="CD125" i="14" s="1"/>
  <c r="BU865" i="14"/>
  <c r="BX865" i="14" s="1"/>
  <c r="BX864" i="14"/>
  <c r="BT865" i="14"/>
  <c r="BW865" i="14" s="1"/>
  <c r="BW864" i="14"/>
  <c r="CB125" i="14" s="1"/>
  <c r="BX845" i="14"/>
  <c r="BU846" i="14"/>
  <c r="BX846" i="14" s="1"/>
  <c r="CC122" i="14" s="1"/>
  <c r="BT698" i="14"/>
  <c r="BW698" i="14" s="1"/>
  <c r="CB128" i="14" s="1"/>
  <c r="BW697" i="14"/>
  <c r="CB126" i="14" s="1"/>
  <c r="BU698" i="14"/>
  <c r="BX698" i="14" s="1"/>
  <c r="BX697" i="14"/>
  <c r="CC126" i="14" s="1"/>
  <c r="BY697" i="14"/>
  <c r="CD126" i="14" s="1"/>
  <c r="BV698" i="14"/>
  <c r="BY698" i="14" s="1"/>
  <c r="BX199" i="14"/>
  <c r="CC123" i="14" s="1"/>
  <c r="BU200" i="14"/>
  <c r="BX200" i="14" s="1"/>
  <c r="CC124" i="14" s="1"/>
  <c r="BW199" i="14"/>
  <c r="CB123" i="14" s="1"/>
  <c r="BT200" i="14"/>
  <c r="BW200" i="14" s="1"/>
  <c r="CB124" i="14" s="1"/>
  <c r="BY199" i="14"/>
  <c r="CD123" i="14" s="1"/>
  <c r="BV200" i="14"/>
  <c r="BY200" i="14" s="1"/>
  <c r="CD124" i="14" s="1"/>
  <c r="BM7" i="14"/>
  <c r="BW120" i="14"/>
  <c r="CB145" i="14" s="1"/>
  <c r="BT121" i="14"/>
  <c r="BY120" i="14"/>
  <c r="BV121" i="14"/>
  <c r="BX120" i="14"/>
  <c r="CC145" i="14" s="1"/>
  <c r="BU121" i="14"/>
  <c r="BV951" i="14"/>
  <c r="BY951" i="14" s="1"/>
  <c r="BY950" i="14"/>
  <c r="BU951" i="14"/>
  <c r="BX951" i="14" s="1"/>
  <c r="CC139" i="14" s="1"/>
  <c r="BX950" i="14"/>
  <c r="CC127" i="14"/>
  <c r="BX580" i="14"/>
  <c r="BU581" i="14"/>
  <c r="BX581" i="14" s="1"/>
  <c r="CC130" i="14" s="1"/>
  <c r="BY580" i="14"/>
  <c r="BV581" i="14"/>
  <c r="BY581" i="14" s="1"/>
  <c r="CD130" i="14" s="1"/>
  <c r="BV575" i="14"/>
  <c r="BY574" i="14"/>
  <c r="BT575" i="14"/>
  <c r="BW574" i="14"/>
  <c r="BU575" i="14"/>
  <c r="BX574" i="14"/>
  <c r="CC137" i="14" s="1"/>
  <c r="BT367" i="14"/>
  <c r="BW367" i="14" s="1"/>
  <c r="CB139" i="14" s="1"/>
  <c r="BW366" i="14"/>
  <c r="CB137" i="14" s="1"/>
  <c r="BV367" i="14"/>
  <c r="BY367" i="14" s="1"/>
  <c r="BY366" i="14"/>
  <c r="CD137" i="14" s="1"/>
  <c r="CD185" i="14"/>
  <c r="BU295" i="14"/>
  <c r="BX294" i="14"/>
  <c r="CC152" i="14" s="1"/>
  <c r="BU188" i="14"/>
  <c r="BX188" i="14" s="1"/>
  <c r="CC136" i="14" s="1"/>
  <c r="BX187" i="14"/>
  <c r="BV1012" i="14"/>
  <c r="BY1012" i="14" s="1"/>
  <c r="CD145" i="14" s="1"/>
  <c r="BY1011" i="14"/>
  <c r="CD136" i="14" s="1"/>
  <c r="BU934" i="14"/>
  <c r="BX934" i="14" s="1"/>
  <c r="CC112" i="14" s="1"/>
  <c r="BX933" i="14"/>
  <c r="CC110" i="14" s="1"/>
  <c r="BV934" i="14"/>
  <c r="BY934" i="14" s="1"/>
  <c r="CD112" i="14" s="1"/>
  <c r="BY933" i="14"/>
  <c r="CD110" i="14" s="1"/>
  <c r="BW933" i="14"/>
  <c r="CB110" i="14" s="1"/>
  <c r="BT934" i="14"/>
  <c r="BW934" i="14" s="1"/>
  <c r="CB112" i="14" s="1"/>
  <c r="BU651" i="14"/>
  <c r="BX650" i="14"/>
  <c r="CC85" i="14" s="1"/>
  <c r="BW650" i="14"/>
  <c r="CB85" i="14" s="1"/>
  <c r="BT651" i="14"/>
  <c r="BY650" i="14"/>
  <c r="CD85" i="14" s="1"/>
  <c r="BV651" i="14"/>
  <c r="BU362" i="14"/>
  <c r="BX362" i="14" s="1"/>
  <c r="CC108" i="14" s="1"/>
  <c r="BX361" i="14"/>
  <c r="BY361" i="14"/>
  <c r="BV362" i="14"/>
  <c r="BY362" i="14" s="1"/>
  <c r="CD108" i="14" s="1"/>
  <c r="BW361" i="14"/>
  <c r="BT362" i="14"/>
  <c r="BW362" i="14" s="1"/>
  <c r="CB108" i="14" s="1"/>
  <c r="BV88" i="14"/>
  <c r="BY87" i="14"/>
  <c r="CD177" i="14" s="1"/>
  <c r="BT88" i="14"/>
  <c r="BW87" i="14"/>
  <c r="CB177" i="14" s="1"/>
  <c r="BX87" i="14"/>
  <c r="CC177" i="14" s="1"/>
  <c r="BU88" i="14"/>
  <c r="BV138" i="14"/>
  <c r="BY138" i="14" s="1"/>
  <c r="BY137" i="14"/>
  <c r="CD21" i="14" s="1"/>
  <c r="BV561" i="14"/>
  <c r="BY561" i="14" s="1"/>
  <c r="BY560" i="14"/>
  <c r="BV262" i="14"/>
  <c r="BY262" i="14" s="1"/>
  <c r="BY261" i="14"/>
  <c r="CD143" i="14" s="1"/>
  <c r="BU262" i="14"/>
  <c r="BX262" i="14" s="1"/>
  <c r="BX261" i="14"/>
  <c r="CC143" i="14" s="1"/>
  <c r="BX1038" i="14"/>
  <c r="CC144" i="14" s="1"/>
  <c r="BU1039" i="14"/>
  <c r="BX1039" i="14" s="1"/>
  <c r="BV1039" i="14"/>
  <c r="BY1039" i="14" s="1"/>
  <c r="BY1038" i="14"/>
  <c r="BY832" i="14"/>
  <c r="CD150" i="14" s="1"/>
  <c r="BV833" i="14"/>
  <c r="BY833" i="14" s="1"/>
  <c r="CD151" i="14" s="1"/>
  <c r="BW79" i="14"/>
  <c r="CB133" i="14" s="1"/>
  <c r="BT80" i="14"/>
  <c r="BW80" i="14" s="1"/>
  <c r="CB134" i="14" s="1"/>
  <c r="BY79" i="14"/>
  <c r="CD133" i="14" s="1"/>
  <c r="BV80" i="14"/>
  <c r="BY80" i="14" s="1"/>
  <c r="CD134" i="14" s="1"/>
  <c r="BX79" i="14"/>
  <c r="BU80" i="14"/>
  <c r="BX80" i="14" s="1"/>
  <c r="CC134" i="14" s="1"/>
  <c r="BY992" i="14"/>
  <c r="BV993" i="14"/>
  <c r="BY993" i="14" s="1"/>
  <c r="BW992" i="14"/>
  <c r="BT993" i="14"/>
  <c r="BW993" i="14" s="1"/>
  <c r="BW432" i="14"/>
  <c r="CB76" i="14" s="1"/>
  <c r="BT433" i="14"/>
  <c r="BX433" i="14"/>
  <c r="BU434" i="14"/>
  <c r="BY432" i="14"/>
  <c r="CD76" i="14" s="1"/>
  <c r="BV433" i="14"/>
  <c r="BX336" i="14"/>
  <c r="BU337" i="14"/>
  <c r="BX337" i="14" s="1"/>
  <c r="BV1007" i="14"/>
  <c r="BY1007" i="14" s="1"/>
  <c r="CD205" i="14" s="1"/>
  <c r="BY1006" i="14"/>
  <c r="CD204" i="14" s="1"/>
  <c r="BT1007" i="14"/>
  <c r="BW1007" i="14" s="1"/>
  <c r="CB205" i="14" s="1"/>
  <c r="BW1006" i="14"/>
  <c r="CB204" i="14" s="1"/>
  <c r="BY967" i="14"/>
  <c r="CD155" i="14" s="1"/>
  <c r="BV968" i="14"/>
  <c r="BW967" i="14"/>
  <c r="CB155" i="14" s="1"/>
  <c r="BT968" i="14"/>
  <c r="BU969" i="14"/>
  <c r="BX969" i="14" s="1"/>
  <c r="CC158" i="14" s="1"/>
  <c r="BX968" i="14"/>
  <c r="CC157" i="14" s="1"/>
  <c r="BV164" i="14"/>
  <c r="BY164" i="14" s="1"/>
  <c r="CD61" i="14" s="1"/>
  <c r="BY163" i="14"/>
  <c r="BT164" i="14"/>
  <c r="BW164" i="14" s="1"/>
  <c r="CB61" i="14" s="1"/>
  <c r="BW163" i="14"/>
  <c r="BY687" i="14"/>
  <c r="BV688" i="14"/>
  <c r="BY688" i="14" s="1"/>
  <c r="CD162" i="14" s="1"/>
  <c r="BX687" i="14"/>
  <c r="BU688" i="14"/>
  <c r="BX688" i="14" s="1"/>
  <c r="CC162" i="14" s="1"/>
  <c r="BY692" i="14"/>
  <c r="CD160" i="14" s="1"/>
  <c r="BV693" i="14"/>
  <c r="BY693" i="14" s="1"/>
  <c r="BX692" i="14"/>
  <c r="CC160" i="14" s="1"/>
  <c r="BU693" i="14"/>
  <c r="BX693" i="14" s="1"/>
  <c r="BY751" i="14"/>
  <c r="CD164" i="14" s="1"/>
  <c r="BV752" i="14"/>
  <c r="BT754" i="14"/>
  <c r="BW754" i="14" s="1"/>
  <c r="CB167" i="14" s="1"/>
  <c r="BW753" i="14"/>
  <c r="CB166" i="14" s="1"/>
  <c r="BX752" i="14"/>
  <c r="CC165" i="14" s="1"/>
  <c r="BU753" i="14"/>
  <c r="BX397" i="14"/>
  <c r="BU398" i="14"/>
  <c r="BX398" i="14" s="1"/>
  <c r="BL58" i="14"/>
  <c r="BW739" i="14"/>
  <c r="BT740" i="14"/>
  <c r="BW740" i="14" s="1"/>
  <c r="CB70" i="14" s="1"/>
  <c r="BY739" i="14"/>
  <c r="BV740" i="14"/>
  <c r="BY740" i="14" s="1"/>
  <c r="CD70" i="14" s="1"/>
  <c r="BX739" i="14"/>
  <c r="BU740" i="14"/>
  <c r="BX740" i="14" s="1"/>
  <c r="CC70" i="14" s="1"/>
  <c r="BT631" i="14"/>
  <c r="BW631" i="14" s="1"/>
  <c r="CB100" i="14" s="1"/>
  <c r="BW630" i="14"/>
  <c r="BV631" i="14"/>
  <c r="BY631" i="14" s="1"/>
  <c r="CD100" i="14" s="1"/>
  <c r="BY630" i="14"/>
  <c r="BX630" i="14"/>
  <c r="BU631" i="14"/>
  <c r="BX631" i="14" s="1"/>
  <c r="BX242" i="14"/>
  <c r="CC65" i="14" s="1"/>
  <c r="BU243" i="14"/>
  <c r="BW243" i="14"/>
  <c r="BT244" i="14"/>
  <c r="BW244" i="14" s="1"/>
  <c r="BY243" i="14"/>
  <c r="BV244" i="14"/>
  <c r="BY244" i="14" s="1"/>
  <c r="CB57" i="14"/>
  <c r="CD60" i="14"/>
  <c r="CB60" i="14"/>
  <c r="BW623" i="14"/>
  <c r="CB75" i="14" s="1"/>
  <c r="BT624" i="14"/>
  <c r="BX624" i="14"/>
  <c r="CC77" i="14" s="1"/>
  <c r="BU625" i="14"/>
  <c r="BY623" i="14"/>
  <c r="CD75" i="14" s="1"/>
  <c r="BV624" i="14"/>
  <c r="BV926" i="14"/>
  <c r="BY925" i="14"/>
  <c r="BW925" i="14"/>
  <c r="BT926" i="14"/>
  <c r="BU926" i="14"/>
  <c r="BX925" i="14"/>
  <c r="BW801" i="14"/>
  <c r="CB176" i="14" s="1"/>
  <c r="BT802" i="14"/>
  <c r="BY801" i="14"/>
  <c r="CD176" i="14" s="1"/>
  <c r="BV802" i="14"/>
  <c r="BX801" i="14"/>
  <c r="CC176" i="14" s="1"/>
  <c r="BU802" i="14"/>
  <c r="BY973" i="14"/>
  <c r="CD186" i="14" s="1"/>
  <c r="BV974" i="14"/>
  <c r="BT976" i="14"/>
  <c r="BW975" i="14"/>
  <c r="CB201" i="14" s="1"/>
  <c r="BX974" i="14"/>
  <c r="BU975" i="14"/>
  <c r="BW1049" i="14"/>
  <c r="BT1050" i="14"/>
  <c r="BW1050" i="14" s="1"/>
  <c r="BY1049" i="14"/>
  <c r="BV1050" i="14"/>
  <c r="BY1050" i="14" s="1"/>
  <c r="BL129" i="14"/>
  <c r="BW502" i="14"/>
  <c r="BT503" i="14"/>
  <c r="BW503" i="14" s="1"/>
  <c r="CB67" i="14" s="1"/>
  <c r="BY502" i="14"/>
  <c r="CD66" i="14" s="1"/>
  <c r="BV503" i="14"/>
  <c r="BY503" i="14" s="1"/>
  <c r="CD67" i="14" s="1"/>
  <c r="BX502" i="14"/>
  <c r="BU503" i="14"/>
  <c r="BX503" i="14" s="1"/>
  <c r="CC67" i="14" s="1"/>
  <c r="BW483" i="14"/>
  <c r="BT484" i="14"/>
  <c r="BY483" i="14"/>
  <c r="BV484" i="14"/>
  <c r="BX484" i="14"/>
  <c r="BU485" i="14"/>
  <c r="BX485" i="14" s="1"/>
  <c r="CC51" i="14" s="1"/>
  <c r="BV440" i="14"/>
  <c r="BY440" i="14" s="1"/>
  <c r="BY439" i="14"/>
  <c r="CD48" i="14" s="1"/>
  <c r="BX439" i="14"/>
  <c r="CC48" i="14" s="1"/>
  <c r="BU440" i="14"/>
  <c r="BX440" i="14" s="1"/>
  <c r="BT440" i="14"/>
  <c r="BW440" i="14" s="1"/>
  <c r="BW439" i="14"/>
  <c r="CB48" i="14" s="1"/>
  <c r="BT342" i="14"/>
  <c r="BW342" i="14" s="1"/>
  <c r="BW341" i="14"/>
  <c r="BX341" i="14"/>
  <c r="CC46" i="14" s="1"/>
  <c r="BU342" i="14"/>
  <c r="BX342" i="14" s="1"/>
  <c r="BV342" i="14"/>
  <c r="BY342" i="14" s="1"/>
  <c r="BY341" i="14"/>
  <c r="BV47" i="14"/>
  <c r="BY47" i="14" s="1"/>
  <c r="BY46" i="14"/>
  <c r="BT47" i="14"/>
  <c r="BW47" i="14" s="1"/>
  <c r="BW46" i="14"/>
  <c r="BX46" i="14"/>
  <c r="CC36" i="14" s="1"/>
  <c r="BU47" i="14"/>
  <c r="BX47" i="14" s="1"/>
  <c r="BL74" i="14"/>
  <c r="BY1058" i="14"/>
  <c r="CD92" i="14" s="1"/>
  <c r="BV1059" i="14"/>
  <c r="BY1059" i="14" s="1"/>
  <c r="BW1058" i="14"/>
  <c r="CB92" i="14" s="1"/>
  <c r="BT1059" i="14"/>
  <c r="BW1059" i="14" s="1"/>
  <c r="BX1058" i="14"/>
  <c r="CC92" i="14" s="1"/>
  <c r="BU1059" i="14"/>
  <c r="BX1059" i="14" s="1"/>
  <c r="BX720" i="14"/>
  <c r="CC63" i="14" s="1"/>
  <c r="BU721" i="14"/>
  <c r="BX721" i="14" s="1"/>
  <c r="CC64" i="14" s="1"/>
  <c r="BT21" i="14"/>
  <c r="BW21" i="14" s="1"/>
  <c r="BW20" i="14"/>
  <c r="BV21" i="14"/>
  <c r="BY21" i="14" s="1"/>
  <c r="BY20" i="14"/>
  <c r="BU21" i="14"/>
  <c r="BX21" i="14" s="1"/>
  <c r="BX20" i="14"/>
  <c r="BU1026" i="14"/>
  <c r="BX1026" i="14" s="1"/>
  <c r="CC35" i="14" s="1"/>
  <c r="BX1025" i="14"/>
  <c r="CC34" i="14" s="1"/>
  <c r="BW1025" i="14"/>
  <c r="CB34" i="14" s="1"/>
  <c r="BT1026" i="14"/>
  <c r="BW1026" i="14" s="1"/>
  <c r="CB35" i="14" s="1"/>
  <c r="BY1025" i="14"/>
  <c r="CD34" i="14" s="1"/>
  <c r="BV1026" i="14"/>
  <c r="BY1026" i="14" s="1"/>
  <c r="CD35" i="14" s="1"/>
  <c r="BW328" i="14"/>
  <c r="BT329" i="14"/>
  <c r="BW329" i="14" s="1"/>
  <c r="BY328" i="14"/>
  <c r="BV329" i="14"/>
  <c r="BY329" i="14" s="1"/>
  <c r="BT267" i="14"/>
  <c r="BW266" i="14"/>
  <c r="BV267" i="14"/>
  <c r="BY266" i="14"/>
  <c r="BX266" i="14"/>
  <c r="BU267" i="14"/>
  <c r="BW213" i="14"/>
  <c r="CB30" i="14" s="1"/>
  <c r="BT214" i="14"/>
  <c r="BW214" i="14" s="1"/>
  <c r="CB32" i="14" s="1"/>
  <c r="BY213" i="14"/>
  <c r="CD30" i="14" s="1"/>
  <c r="BV214" i="14"/>
  <c r="BY214" i="14" s="1"/>
  <c r="CD32" i="14" s="1"/>
  <c r="BX213" i="14"/>
  <c r="CC30" i="14" s="1"/>
  <c r="BU214" i="14"/>
  <c r="BX214" i="14" s="1"/>
  <c r="CC32" i="14" s="1"/>
  <c r="BW827" i="14"/>
  <c r="BT828" i="14"/>
  <c r="BW828" i="14" s="1"/>
  <c r="BY827" i="14"/>
  <c r="BV828" i="14"/>
  <c r="BY828" i="14" s="1"/>
  <c r="BX826" i="14"/>
  <c r="BU827" i="14"/>
  <c r="BY781" i="14"/>
  <c r="BV782" i="14"/>
  <c r="BT784" i="14"/>
  <c r="BW783" i="14"/>
  <c r="CB193" i="14" s="1"/>
  <c r="BU782" i="14"/>
  <c r="BX781" i="14"/>
  <c r="BT1017" i="14"/>
  <c r="BW1017" i="14" s="1"/>
  <c r="BW1016" i="14"/>
  <c r="BV1017" i="14"/>
  <c r="BY1017" i="14" s="1"/>
  <c r="BY1016" i="14"/>
  <c r="BX1016" i="14"/>
  <c r="BU1017" i="14"/>
  <c r="BX1017" i="14" s="1"/>
  <c r="BU407" i="14"/>
  <c r="BX406" i="14"/>
  <c r="CC83" i="14" s="1"/>
  <c r="BV407" i="14"/>
  <c r="BY406" i="14"/>
  <c r="CD83" i="14" s="1"/>
  <c r="BT407" i="14"/>
  <c r="BW406" i="14"/>
  <c r="CB83" i="14" s="1"/>
  <c r="BU278" i="14"/>
  <c r="BX277" i="14"/>
  <c r="CC22" i="14" s="1"/>
  <c r="BY277" i="14"/>
  <c r="CD22" i="14" s="1"/>
  <c r="BV278" i="14"/>
  <c r="BW277" i="14"/>
  <c r="CB22" i="14" s="1"/>
  <c r="BT278" i="14"/>
  <c r="BL21" i="14"/>
  <c r="BW809" i="14"/>
  <c r="CB18" i="14" s="1"/>
  <c r="BT810" i="14"/>
  <c r="BX810" i="14"/>
  <c r="CC19" i="14" s="1"/>
  <c r="BU811" i="14"/>
  <c r="BX811" i="14" s="1"/>
  <c r="BY809" i="14"/>
  <c r="CD18" i="14" s="1"/>
  <c r="BV810" i="14"/>
  <c r="BW635" i="14"/>
  <c r="CB14" i="14" s="1"/>
  <c r="BT636" i="14"/>
  <c r="BW636" i="14" s="1"/>
  <c r="CB15" i="14" s="1"/>
  <c r="BY635" i="14"/>
  <c r="CD14" i="14" s="1"/>
  <c r="BV636" i="14"/>
  <c r="BY636" i="14" s="1"/>
  <c r="CD15" i="14" s="1"/>
  <c r="BX635" i="14"/>
  <c r="CC14" i="14" s="1"/>
  <c r="BU636" i="14"/>
  <c r="BX636" i="14" s="1"/>
  <c r="CC15" i="14" s="1"/>
  <c r="BW455" i="14"/>
  <c r="BT456" i="14"/>
  <c r="BW456" i="14" s="1"/>
  <c r="BY455" i="14"/>
  <c r="BV456" i="14"/>
  <c r="BY456" i="14" s="1"/>
  <c r="BW444" i="14"/>
  <c r="CB6" i="14" s="1"/>
  <c r="BT445" i="14"/>
  <c r="BX445" i="14"/>
  <c r="CC7" i="14" s="1"/>
  <c r="BU446" i="14"/>
  <c r="BY444" i="14"/>
  <c r="CD6" i="14" s="1"/>
  <c r="BV445" i="14"/>
  <c r="BY385" i="14"/>
  <c r="CD24" i="14" s="1"/>
  <c r="BV386" i="14"/>
  <c r="BW385" i="14"/>
  <c r="CB24" i="14" s="1"/>
  <c r="BT386" i="14"/>
  <c r="BX385" i="14"/>
  <c r="CC24" i="14" s="1"/>
  <c r="BU386" i="14"/>
  <c r="BL20" i="14"/>
  <c r="BU237" i="14"/>
  <c r="BX236" i="14"/>
  <c r="CC10" i="14" s="1"/>
  <c r="BY236" i="14"/>
  <c r="CD10" i="14" s="1"/>
  <c r="BV237" i="14"/>
  <c r="BW236" i="14"/>
  <c r="CB10" i="14" s="1"/>
  <c r="BT237" i="14"/>
  <c r="BM16" i="14"/>
  <c r="BH367" i="14"/>
  <c r="BL83" i="14" s="1"/>
  <c r="BL102" i="14"/>
  <c r="BL108" i="14"/>
  <c r="BL30" i="14"/>
  <c r="BL32" i="14"/>
  <c r="BM3" i="14"/>
  <c r="BM156" i="14"/>
  <c r="BM40" i="14"/>
  <c r="BM74" i="14"/>
  <c r="BM128" i="14"/>
  <c r="BM48" i="14"/>
  <c r="BM112" i="14"/>
  <c r="BL34" i="14"/>
  <c r="BL120" i="14"/>
  <c r="BM96" i="14"/>
  <c r="BL40" i="14"/>
  <c r="BL150" i="14"/>
  <c r="BM90" i="14"/>
  <c r="BM157" i="14"/>
  <c r="BL148" i="14"/>
  <c r="BM103" i="14"/>
  <c r="BM141" i="14"/>
  <c r="BM143" i="14"/>
  <c r="BM34" i="14"/>
  <c r="BM148" i="14"/>
  <c r="BL61" i="14"/>
  <c r="BM61" i="14"/>
  <c r="BM97" i="14"/>
  <c r="BM31" i="14"/>
  <c r="BM86" i="14"/>
  <c r="BL115" i="14"/>
  <c r="BM115" i="14"/>
  <c r="BM136" i="14"/>
  <c r="BM70" i="14"/>
  <c r="BL85" i="14"/>
  <c r="BL80" i="14"/>
  <c r="BL82" i="14"/>
  <c r="BM11" i="14"/>
  <c r="BM20" i="14"/>
  <c r="BM82" i="14"/>
  <c r="BM80" i="14"/>
  <c r="BM140" i="14"/>
  <c r="BM44" i="14"/>
  <c r="BL55" i="14"/>
  <c r="BM108" i="14"/>
  <c r="BL38" i="14"/>
  <c r="BL91" i="14"/>
  <c r="BL136" i="14"/>
  <c r="BM145" i="14"/>
  <c r="BM147" i="14"/>
  <c r="BL142" i="14"/>
  <c r="BL70" i="14"/>
  <c r="BL154" i="14"/>
  <c r="BM122" i="14"/>
  <c r="BM150" i="14"/>
  <c r="BM151" i="14"/>
  <c r="BL151" i="14"/>
  <c r="BL149" i="14"/>
  <c r="BM149" i="14"/>
  <c r="BL98" i="14"/>
  <c r="BL146" i="14"/>
  <c r="BM146" i="14"/>
  <c r="BL107" i="14"/>
  <c r="BM107" i="14"/>
  <c r="BL31" i="14"/>
  <c r="BM142" i="14"/>
  <c r="BL144" i="14"/>
  <c r="BM144" i="14"/>
  <c r="BL143" i="14"/>
  <c r="BM30" i="14"/>
  <c r="BM137" i="14"/>
  <c r="BM139" i="14"/>
  <c r="BL138" i="14"/>
  <c r="BM55" i="14"/>
  <c r="BL139" i="14"/>
  <c r="BM138" i="14"/>
  <c r="BM78" i="14"/>
  <c r="BL78" i="14"/>
  <c r="BL137" i="14"/>
  <c r="BL135" i="14"/>
  <c r="BM135" i="14"/>
  <c r="BM133" i="14"/>
  <c r="BL134" i="14"/>
  <c r="BL133" i="14"/>
  <c r="BM132" i="14"/>
  <c r="BM131" i="14"/>
  <c r="BL131" i="14"/>
  <c r="BL128" i="14"/>
  <c r="BM125" i="14"/>
  <c r="BL127" i="14"/>
  <c r="BM127" i="14"/>
  <c r="BM130" i="14"/>
  <c r="BL130" i="14"/>
  <c r="BL125" i="14"/>
  <c r="BL116" i="14"/>
  <c r="BL118" i="14"/>
  <c r="BM118" i="14"/>
  <c r="BL119" i="14"/>
  <c r="BM119" i="14"/>
  <c r="BM116" i="14"/>
  <c r="BM120" i="14"/>
  <c r="BL117" i="14"/>
  <c r="BM117" i="14"/>
  <c r="BM121" i="14"/>
  <c r="BL121" i="14"/>
  <c r="BM114" i="14"/>
  <c r="BL114" i="14"/>
  <c r="BM113" i="14"/>
  <c r="BM111" i="14"/>
  <c r="BL111" i="14"/>
  <c r="BL110" i="14"/>
  <c r="BM110" i="14"/>
  <c r="BM93" i="14"/>
  <c r="BL93" i="14"/>
  <c r="BM104" i="14"/>
  <c r="BL103" i="14"/>
  <c r="BL104" i="14"/>
  <c r="BM102" i="14"/>
  <c r="BM106" i="14"/>
  <c r="BL106" i="14"/>
  <c r="BL71" i="14"/>
  <c r="BM71" i="14"/>
  <c r="BM79" i="14"/>
  <c r="BL77" i="14"/>
  <c r="BL100" i="14"/>
  <c r="BM100" i="14"/>
  <c r="BL101" i="14"/>
  <c r="BL99" i="14"/>
  <c r="BM99" i="14"/>
  <c r="BM98" i="14"/>
  <c r="BM52" i="14"/>
  <c r="BL96" i="14"/>
  <c r="BL97" i="14"/>
  <c r="BM95" i="14"/>
  <c r="BL95" i="14"/>
  <c r="BM94" i="14"/>
  <c r="BL94" i="14"/>
  <c r="BL92" i="14"/>
  <c r="BM92" i="14"/>
  <c r="BM89" i="14"/>
  <c r="BM91" i="14"/>
  <c r="BL89" i="14"/>
  <c r="BL86" i="14"/>
  <c r="BL84" i="14"/>
  <c r="BL87" i="14"/>
  <c r="BL88" i="14"/>
  <c r="BM87" i="14"/>
  <c r="BM88" i="14"/>
  <c r="BL79" i="14"/>
  <c r="BM77" i="14"/>
  <c r="BM81" i="14"/>
  <c r="BL81" i="14"/>
  <c r="BL76" i="14"/>
  <c r="BM76" i="14"/>
  <c r="BM75" i="14"/>
  <c r="BL75" i="14"/>
  <c r="BL73" i="14"/>
  <c r="BM73" i="14"/>
  <c r="BL72" i="14"/>
  <c r="BL64" i="14"/>
  <c r="BM64" i="14"/>
  <c r="BL67" i="14"/>
  <c r="BM67" i="14"/>
  <c r="BL69" i="14"/>
  <c r="BM68" i="14"/>
  <c r="BM69" i="14"/>
  <c r="BL68" i="14"/>
  <c r="BL66" i="14"/>
  <c r="BM66" i="14"/>
  <c r="BM62" i="14"/>
  <c r="BL62" i="14"/>
  <c r="BL63" i="14"/>
  <c r="BM63" i="14"/>
  <c r="BM65" i="14"/>
  <c r="BL65" i="14"/>
  <c r="BM43" i="14"/>
  <c r="BL59" i="14"/>
  <c r="BL60" i="14"/>
  <c r="BM60" i="14"/>
  <c r="BL57" i="14"/>
  <c r="BM57" i="14"/>
  <c r="BL56" i="14"/>
  <c r="BM56" i="14"/>
  <c r="BM58" i="14"/>
  <c r="BM54" i="14"/>
  <c r="BL54" i="14"/>
  <c r="BM50" i="14"/>
  <c r="BL52" i="14"/>
  <c r="BM53" i="14"/>
  <c r="BL53" i="14"/>
  <c r="BL49" i="14"/>
  <c r="BM49" i="14"/>
  <c r="BL50" i="14"/>
  <c r="BL44" i="14"/>
  <c r="BM46" i="14"/>
  <c r="BL46" i="14"/>
  <c r="BM47" i="14"/>
  <c r="BL47" i="14"/>
  <c r="BL43" i="14"/>
  <c r="BM42" i="14"/>
  <c r="BL42" i="14"/>
  <c r="BM39" i="14"/>
  <c r="BL39" i="14"/>
  <c r="BL36" i="14"/>
  <c r="BM36" i="14"/>
  <c r="BM38" i="14"/>
  <c r="BL33" i="14"/>
  <c r="BM33" i="14"/>
  <c r="BM32" i="14"/>
  <c r="BL27" i="14"/>
  <c r="BM26" i="14"/>
  <c r="BM27" i="14"/>
  <c r="BM28" i="14"/>
  <c r="BM29" i="14"/>
  <c r="BL29" i="14"/>
  <c r="BM12" i="14"/>
  <c r="BL7" i="14"/>
  <c r="BL28" i="14"/>
  <c r="BL26" i="14"/>
  <c r="BM21" i="14"/>
  <c r="BI367" i="14"/>
  <c r="BM83" i="14" s="1"/>
  <c r="BG368" i="14"/>
  <c r="BI368" i="14" s="1"/>
  <c r="BM84" i="14" s="1"/>
  <c r="BH251" i="14"/>
  <c r="BL22" i="14" s="1"/>
  <c r="BF252" i="14"/>
  <c r="BH252" i="14" s="1"/>
  <c r="BI251" i="14"/>
  <c r="BM22" i="14" s="1"/>
  <c r="BG252" i="14"/>
  <c r="BI252" i="14" s="1"/>
  <c r="BM23" i="14" s="1"/>
  <c r="BM10" i="14"/>
  <c r="BG737" i="14"/>
  <c r="BI736" i="14"/>
  <c r="BH736" i="14"/>
  <c r="BF737" i="14"/>
  <c r="BF726" i="14"/>
  <c r="BH726" i="14" s="1"/>
  <c r="BH725" i="14"/>
  <c r="BM8" i="14"/>
  <c r="BG579" i="14"/>
  <c r="BI579" i="14" s="1"/>
  <c r="BM15" i="14" s="1"/>
  <c r="BI578" i="14"/>
  <c r="BM14" i="14" s="1"/>
  <c r="BF579" i="14"/>
  <c r="BH579" i="14" s="1"/>
  <c r="BL15" i="14" s="1"/>
  <c r="BH578" i="14"/>
  <c r="BL14" i="14" s="1"/>
  <c r="BM5" i="14"/>
  <c r="BG347" i="14"/>
  <c r="BI347" i="14" s="1"/>
  <c r="BM25" i="14" s="1"/>
  <c r="BI346" i="14"/>
  <c r="BM24" i="14" s="1"/>
  <c r="BH345" i="14"/>
  <c r="BF346" i="14"/>
  <c r="BG230" i="14"/>
  <c r="BI230" i="14" s="1"/>
  <c r="BI229" i="14"/>
  <c r="BM17" i="14" s="1"/>
  <c r="BH229" i="14"/>
  <c r="BF230" i="14"/>
  <c r="BH230" i="14" s="1"/>
  <c r="BH217" i="14"/>
  <c r="BL11" i="14" s="1"/>
  <c r="BF218" i="14"/>
  <c r="BH218" i="14" s="1"/>
  <c r="BL12" i="14" s="1"/>
  <c r="AL845" i="14"/>
  <c r="AK884" i="14"/>
  <c r="AH783" i="14"/>
  <c r="AL782" i="14"/>
  <c r="AK803" i="14"/>
  <c r="AK870" i="14"/>
  <c r="AL681" i="14"/>
  <c r="AK269" i="14"/>
  <c r="AL834" i="14"/>
  <c r="AK705" i="14"/>
  <c r="AK715" i="14"/>
  <c r="AK657" i="14"/>
  <c r="AI787" i="14"/>
  <c r="AL346" i="14"/>
  <c r="AH346" i="14"/>
  <c r="AJ687" i="14"/>
  <c r="AK687" i="14"/>
  <c r="AJ671" i="14"/>
  <c r="AI614" i="14"/>
  <c r="AI615" i="14" s="1"/>
  <c r="AI616" i="14" s="1"/>
  <c r="AI617" i="14" s="1"/>
  <c r="AJ614" i="14"/>
  <c r="AJ615" i="14" s="1"/>
  <c r="AJ616" i="14" s="1"/>
  <c r="AJ617" i="14" s="1"/>
  <c r="AK614" i="14"/>
  <c r="AK615" i="14" s="1"/>
  <c r="AK616" i="14" s="1"/>
  <c r="AK617" i="14" s="1"/>
  <c r="AL614" i="14"/>
  <c r="AL615" i="14" s="1"/>
  <c r="AL616" i="14" s="1"/>
  <c r="AL617" i="14" s="1"/>
  <c r="AI618" i="14"/>
  <c r="AI619" i="14" s="1"/>
  <c r="AJ618" i="14"/>
  <c r="AJ619" i="14" s="1"/>
  <c r="AK618" i="14"/>
  <c r="AK619" i="14" s="1"/>
  <c r="AL618" i="14"/>
  <c r="AL619" i="14" s="1"/>
  <c r="AH618" i="14"/>
  <c r="AH619" i="14" s="1"/>
  <c r="AH614" i="14"/>
  <c r="AH615" i="14" s="1"/>
  <c r="AH616" i="14" s="1"/>
  <c r="AH617" i="14" s="1"/>
  <c r="AI605" i="14"/>
  <c r="AI606" i="14" s="1"/>
  <c r="AI607" i="14" s="1"/>
  <c r="AJ605" i="14"/>
  <c r="AJ606" i="14" s="1"/>
  <c r="AJ607" i="14" s="1"/>
  <c r="AK605" i="14"/>
  <c r="AK606" i="14" s="1"/>
  <c r="AK607" i="14" s="1"/>
  <c r="AL605" i="14"/>
  <c r="AL606" i="14" s="1"/>
  <c r="AL607" i="14" s="1"/>
  <c r="AI608" i="14"/>
  <c r="AI609" i="14" s="1"/>
  <c r="AI610" i="14" s="1"/>
  <c r="AJ608" i="14"/>
  <c r="AJ609" i="14" s="1"/>
  <c r="AJ610" i="14" s="1"/>
  <c r="AK608" i="14"/>
  <c r="AK609" i="14" s="1"/>
  <c r="AK610" i="14" s="1"/>
  <c r="AL608" i="14"/>
  <c r="AL609" i="14" s="1"/>
  <c r="AL610" i="14" s="1"/>
  <c r="AH608" i="14"/>
  <c r="AH609" i="14" s="1"/>
  <c r="AH610" i="14" s="1"/>
  <c r="AH605" i="14"/>
  <c r="AH606" i="14" s="1"/>
  <c r="AH607" i="14" s="1"/>
  <c r="AI602" i="14"/>
  <c r="AJ602" i="14"/>
  <c r="AK602" i="14"/>
  <c r="AL602" i="14"/>
  <c r="AH602" i="14"/>
  <c r="AI593" i="14"/>
  <c r="AI594" i="14" s="1"/>
  <c r="AI595" i="14" s="1"/>
  <c r="AI596" i="14" s="1"/>
  <c r="AJ593" i="14"/>
  <c r="AJ594" i="14" s="1"/>
  <c r="AJ595" i="14" s="1"/>
  <c r="AJ596" i="14" s="1"/>
  <c r="AK593" i="14"/>
  <c r="AK594" i="14" s="1"/>
  <c r="AK595" i="14" s="1"/>
  <c r="AK596" i="14" s="1"/>
  <c r="AL593" i="14"/>
  <c r="AL594" i="14" s="1"/>
  <c r="AL595" i="14" s="1"/>
  <c r="AL596" i="14" s="1"/>
  <c r="AI597" i="14"/>
  <c r="AI598" i="14" s="1"/>
  <c r="AJ597" i="14"/>
  <c r="AJ598" i="14" s="1"/>
  <c r="AK597" i="14"/>
  <c r="AK598" i="14" s="1"/>
  <c r="AL597" i="14"/>
  <c r="AL598" i="14" s="1"/>
  <c r="AH597" i="14"/>
  <c r="AH598" i="14" s="1"/>
  <c r="AH593" i="14"/>
  <c r="AH594" i="14" s="1"/>
  <c r="AH595" i="14" s="1"/>
  <c r="AH596" i="14" s="1"/>
  <c r="AI589" i="14"/>
  <c r="AI590" i="14" s="1"/>
  <c r="AJ589" i="14"/>
  <c r="AJ590" i="14" s="1"/>
  <c r="AK589" i="14"/>
  <c r="AK590" i="14" s="1"/>
  <c r="AL589" i="14"/>
  <c r="AL590" i="14" s="1"/>
  <c r="AH589" i="14"/>
  <c r="AH590" i="14" s="1"/>
  <c r="AI585" i="14"/>
  <c r="AI586" i="14" s="1"/>
  <c r="AI587" i="14" s="1"/>
  <c r="AJ585" i="14"/>
  <c r="AJ586" i="14" s="1"/>
  <c r="AJ587" i="14" s="1"/>
  <c r="AK585" i="14"/>
  <c r="AK586" i="14" s="1"/>
  <c r="AK587" i="14" s="1"/>
  <c r="AL585" i="14"/>
  <c r="AL586" i="14" s="1"/>
  <c r="AL587" i="14" s="1"/>
  <c r="AH585" i="14"/>
  <c r="AH586" i="14" s="1"/>
  <c r="AH587" i="14" s="1"/>
  <c r="AI575" i="14"/>
  <c r="AI576" i="14" s="1"/>
  <c r="AI577" i="14" s="1"/>
  <c r="AJ575" i="14"/>
  <c r="AJ576" i="14" s="1"/>
  <c r="AJ577" i="14" s="1"/>
  <c r="AK575" i="14"/>
  <c r="AK576" i="14" s="1"/>
  <c r="AK577" i="14" s="1"/>
  <c r="AL575" i="14"/>
  <c r="AL576" i="14" s="1"/>
  <c r="AL577" i="14" s="1"/>
  <c r="AI578" i="14"/>
  <c r="AI579" i="14" s="1"/>
  <c r="AI580" i="14" s="1"/>
  <c r="AJ578" i="14"/>
  <c r="AJ579" i="14" s="1"/>
  <c r="AJ580" i="14" s="1"/>
  <c r="AK578" i="14"/>
  <c r="AK579" i="14" s="1"/>
  <c r="AK580" i="14" s="1"/>
  <c r="AL578" i="14"/>
  <c r="AL579" i="14" s="1"/>
  <c r="AL580" i="14" s="1"/>
  <c r="AI581" i="14"/>
  <c r="AI582" i="14" s="1"/>
  <c r="AJ581" i="14"/>
  <c r="AJ582" i="14" s="1"/>
  <c r="AK581" i="14"/>
  <c r="AK582" i="14" s="1"/>
  <c r="AL581" i="14"/>
  <c r="AL582" i="14" s="1"/>
  <c r="AI583" i="14"/>
  <c r="AI584" i="14" s="1"/>
  <c r="AJ583" i="14"/>
  <c r="AJ584" i="14" s="1"/>
  <c r="AK583" i="14"/>
  <c r="AK584" i="14" s="1"/>
  <c r="AL583" i="14"/>
  <c r="AL584" i="14" s="1"/>
  <c r="AH583" i="14"/>
  <c r="AH584" i="14" s="1"/>
  <c r="AH581" i="14"/>
  <c r="AH582" i="14" s="1"/>
  <c r="AH578" i="14"/>
  <c r="AH579" i="14" s="1"/>
  <c r="AH580" i="14" s="1"/>
  <c r="AH575" i="14"/>
  <c r="AH576" i="14" s="1"/>
  <c r="AH577" i="14" s="1"/>
  <c r="AI573" i="14"/>
  <c r="AI574" i="14" s="1"/>
  <c r="AJ573" i="14"/>
  <c r="AJ574" i="14" s="1"/>
  <c r="AK573" i="14"/>
  <c r="AK574" i="14" s="1"/>
  <c r="AL573" i="14"/>
  <c r="AL574" i="14" s="1"/>
  <c r="AH573" i="14"/>
  <c r="AH574" i="14" s="1"/>
  <c r="AI568" i="14"/>
  <c r="AI569" i="14" s="1"/>
  <c r="AJ568" i="14"/>
  <c r="AJ569" i="14" s="1"/>
  <c r="AK568" i="14"/>
  <c r="AK569" i="14" s="1"/>
  <c r="AL568" i="14"/>
  <c r="AL569" i="14" s="1"/>
  <c r="AI570" i="14"/>
  <c r="AI571" i="14" s="1"/>
  <c r="AJ570" i="14"/>
  <c r="AJ571" i="14" s="1"/>
  <c r="AK570" i="14"/>
  <c r="AK571" i="14" s="1"/>
  <c r="AL570" i="14"/>
  <c r="AL571" i="14" s="1"/>
  <c r="AH570" i="14"/>
  <c r="AH571" i="14" s="1"/>
  <c r="AH568" i="14"/>
  <c r="AH569" i="14" s="1"/>
  <c r="AI547" i="14"/>
  <c r="AI548" i="14" s="1"/>
  <c r="AJ547" i="14"/>
  <c r="AJ548" i="14" s="1"/>
  <c r="AK547" i="14"/>
  <c r="AK548" i="14" s="1"/>
  <c r="AL547" i="14"/>
  <c r="AL548" i="14" s="1"/>
  <c r="AI549" i="14"/>
  <c r="AI550" i="14" s="1"/>
  <c r="AI551" i="14" s="1"/>
  <c r="AI552" i="14" s="1"/>
  <c r="AJ549" i="14"/>
  <c r="AJ550" i="14" s="1"/>
  <c r="AJ551" i="14" s="1"/>
  <c r="AJ552" i="14" s="1"/>
  <c r="AK549" i="14"/>
  <c r="AK550" i="14" s="1"/>
  <c r="AK551" i="14" s="1"/>
  <c r="AK552" i="14" s="1"/>
  <c r="AL549" i="14"/>
  <c r="AL550" i="14" s="1"/>
  <c r="AL551" i="14" s="1"/>
  <c r="AL552" i="14" s="1"/>
  <c r="AI553" i="14"/>
  <c r="AI554" i="14" s="1"/>
  <c r="AI555" i="14" s="1"/>
  <c r="AI556" i="14" s="1"/>
  <c r="AJ553" i="14"/>
  <c r="AJ554" i="14" s="1"/>
  <c r="AJ555" i="14" s="1"/>
  <c r="AJ556" i="14" s="1"/>
  <c r="AK553" i="14"/>
  <c r="AK554" i="14" s="1"/>
  <c r="AK555" i="14" s="1"/>
  <c r="AK556" i="14" s="1"/>
  <c r="AL553" i="14"/>
  <c r="AL554" i="14" s="1"/>
  <c r="AL555" i="14" s="1"/>
  <c r="AL556" i="14" s="1"/>
  <c r="AI557" i="14"/>
  <c r="AI558" i="14" s="1"/>
  <c r="AJ557" i="14"/>
  <c r="AJ558" i="14" s="1"/>
  <c r="AK557" i="14"/>
  <c r="AK558" i="14" s="1"/>
  <c r="AL557" i="14"/>
  <c r="AL558" i="14" s="1"/>
  <c r="AI559" i="14"/>
  <c r="AI560" i="14" s="1"/>
  <c r="AJ559" i="14"/>
  <c r="AJ560" i="14" s="1"/>
  <c r="AK559" i="14"/>
  <c r="AK560" i="14" s="1"/>
  <c r="AL559" i="14"/>
  <c r="AL560" i="14" s="1"/>
  <c r="AI561" i="14"/>
  <c r="AI562" i="14" s="1"/>
  <c r="AJ561" i="14"/>
  <c r="AJ562" i="14" s="1"/>
  <c r="AK561" i="14"/>
  <c r="AK562" i="14" s="1"/>
  <c r="AL561" i="14"/>
  <c r="AL562" i="14" s="1"/>
  <c r="AI563" i="14"/>
  <c r="AI564" i="14" s="1"/>
  <c r="AI565" i="14" s="1"/>
  <c r="AJ563" i="14"/>
  <c r="AJ564" i="14" s="1"/>
  <c r="AJ565" i="14" s="1"/>
  <c r="AK563" i="14"/>
  <c r="AK564" i="14" s="1"/>
  <c r="AK565" i="14" s="1"/>
  <c r="AL563" i="14"/>
  <c r="AL564" i="14" s="1"/>
  <c r="AL565" i="14" s="1"/>
  <c r="AH563" i="14"/>
  <c r="AH564" i="14" s="1"/>
  <c r="AH565" i="14" s="1"/>
  <c r="AH561" i="14"/>
  <c r="AH562" i="14" s="1"/>
  <c r="AH559" i="14"/>
  <c r="AH560" i="14" s="1"/>
  <c r="AH557" i="14"/>
  <c r="AH558" i="14" s="1"/>
  <c r="AH553" i="14"/>
  <c r="AH554" i="14" s="1"/>
  <c r="AH555" i="14" s="1"/>
  <c r="AH556" i="14" s="1"/>
  <c r="AH549" i="14"/>
  <c r="AH550" i="14" s="1"/>
  <c r="AH551" i="14" s="1"/>
  <c r="AH552" i="14" s="1"/>
  <c r="AH547" i="14"/>
  <c r="AH548" i="14" s="1"/>
  <c r="AI543" i="14"/>
  <c r="AI544" i="14" s="1"/>
  <c r="AJ543" i="14"/>
  <c r="AJ544" i="14" s="1"/>
  <c r="AK543" i="14"/>
  <c r="AK544" i="14" s="1"/>
  <c r="AL543" i="14"/>
  <c r="AL544" i="14" s="1"/>
  <c r="AI545" i="14"/>
  <c r="AI546" i="14" s="1"/>
  <c r="AJ545" i="14"/>
  <c r="AJ546" i="14" s="1"/>
  <c r="AK545" i="14"/>
  <c r="AK546" i="14" s="1"/>
  <c r="AL545" i="14"/>
  <c r="AL546" i="14" s="1"/>
  <c r="AH545" i="14"/>
  <c r="AH546" i="14" s="1"/>
  <c r="AH543" i="14"/>
  <c r="AH544" i="14" s="1"/>
  <c r="AI541" i="14"/>
  <c r="AI542" i="14" s="1"/>
  <c r="AJ541" i="14"/>
  <c r="AJ542" i="14" s="1"/>
  <c r="AK541" i="14"/>
  <c r="AK542" i="14" s="1"/>
  <c r="AL541" i="14"/>
  <c r="AL542" i="14" s="1"/>
  <c r="AH541" i="14"/>
  <c r="AH542" i="14" s="1"/>
  <c r="AI531" i="14"/>
  <c r="AI532" i="14" s="1"/>
  <c r="AJ531" i="14"/>
  <c r="AJ532" i="14" s="1"/>
  <c r="AK531" i="14"/>
  <c r="AK532" i="14" s="1"/>
  <c r="AL531" i="14"/>
  <c r="AL532" i="14" s="1"/>
  <c r="AI533" i="14"/>
  <c r="AI534" i="14" s="1"/>
  <c r="AI535" i="14" s="1"/>
  <c r="AJ533" i="14"/>
  <c r="AJ534" i="14" s="1"/>
  <c r="AJ535" i="14" s="1"/>
  <c r="AK533" i="14"/>
  <c r="AK534" i="14" s="1"/>
  <c r="AK535" i="14" s="1"/>
  <c r="AL533" i="14"/>
  <c r="AL534" i="14" s="1"/>
  <c r="AL535" i="14" s="1"/>
  <c r="AI536" i="14"/>
  <c r="AI537" i="14" s="1"/>
  <c r="AI538" i="14" s="1"/>
  <c r="AJ536" i="14"/>
  <c r="AJ537" i="14" s="1"/>
  <c r="AJ538" i="14" s="1"/>
  <c r="AK536" i="14"/>
  <c r="AK537" i="14" s="1"/>
  <c r="AK538" i="14" s="1"/>
  <c r="AL536" i="14"/>
  <c r="AL537" i="14" s="1"/>
  <c r="AL538" i="14" s="1"/>
  <c r="AH536" i="14"/>
  <c r="AH537" i="14" s="1"/>
  <c r="AH538" i="14" s="1"/>
  <c r="AH533" i="14"/>
  <c r="AH534" i="14" s="1"/>
  <c r="AH535" i="14" s="1"/>
  <c r="AH531" i="14"/>
  <c r="AH532" i="14" s="1"/>
  <c r="AI524" i="14"/>
  <c r="AI525" i="14" s="1"/>
  <c r="AI526" i="14" s="1"/>
  <c r="AJ524" i="14"/>
  <c r="AJ525" i="14" s="1"/>
  <c r="AJ526" i="14" s="1"/>
  <c r="AK524" i="14"/>
  <c r="AK525" i="14" s="1"/>
  <c r="AK526" i="14" s="1"/>
  <c r="AL524" i="14"/>
  <c r="AL525" i="14" s="1"/>
  <c r="AL526" i="14" s="1"/>
  <c r="AI527" i="14"/>
  <c r="AI528" i="14" s="1"/>
  <c r="AI529" i="14" s="1"/>
  <c r="AJ527" i="14"/>
  <c r="AJ528" i="14" s="1"/>
  <c r="AJ529" i="14" s="1"/>
  <c r="AK527" i="14"/>
  <c r="AK528" i="14" s="1"/>
  <c r="AK529" i="14" s="1"/>
  <c r="AL527" i="14"/>
  <c r="AL528" i="14" s="1"/>
  <c r="AL529" i="14" s="1"/>
  <c r="AH527" i="14"/>
  <c r="AH528" i="14" s="1"/>
  <c r="AH529" i="14" s="1"/>
  <c r="AH524" i="14"/>
  <c r="AH525" i="14" s="1"/>
  <c r="AH526" i="14" s="1"/>
  <c r="AI517" i="14"/>
  <c r="AI518" i="14" s="1"/>
  <c r="AJ517" i="14"/>
  <c r="AJ518" i="14" s="1"/>
  <c r="AK517" i="14"/>
  <c r="AK518" i="14" s="1"/>
  <c r="AL517" i="14"/>
  <c r="AL518" i="14" s="1"/>
  <c r="AI519" i="14"/>
  <c r="AI520" i="14" s="1"/>
  <c r="AJ519" i="14"/>
  <c r="AJ520" i="14" s="1"/>
  <c r="AK519" i="14"/>
  <c r="AK520" i="14" s="1"/>
  <c r="AL519" i="14"/>
  <c r="AL520" i="14" s="1"/>
  <c r="AI521" i="14"/>
  <c r="AI522" i="14" s="1"/>
  <c r="AJ521" i="14"/>
  <c r="AJ522" i="14" s="1"/>
  <c r="AK521" i="14"/>
  <c r="AK522" i="14" s="1"/>
  <c r="AL521" i="14"/>
  <c r="AL522" i="14" s="1"/>
  <c r="AI523" i="14"/>
  <c r="AJ523" i="14"/>
  <c r="AK523" i="14"/>
  <c r="AL523" i="14"/>
  <c r="AH523" i="14"/>
  <c r="AH521" i="14"/>
  <c r="AH522" i="14" s="1"/>
  <c r="AH519" i="14"/>
  <c r="AH520" i="14" s="1"/>
  <c r="AH517" i="14"/>
  <c r="AH518" i="14" s="1"/>
  <c r="AI514" i="14"/>
  <c r="AI515" i="14" s="1"/>
  <c r="AJ514" i="14"/>
  <c r="AJ515" i="14" s="1"/>
  <c r="AK514" i="14"/>
  <c r="AK515" i="14" s="1"/>
  <c r="AL514" i="14"/>
  <c r="AL515" i="14" s="1"/>
  <c r="AI516" i="14"/>
  <c r="AJ516" i="14"/>
  <c r="AK516" i="14"/>
  <c r="AL516" i="14"/>
  <c r="AH516" i="14"/>
  <c r="AH514" i="14"/>
  <c r="AH515" i="14" s="1"/>
  <c r="AI511" i="14"/>
  <c r="AI512" i="14" s="1"/>
  <c r="AJ511" i="14"/>
  <c r="AJ512" i="14" s="1"/>
  <c r="AK511" i="14"/>
  <c r="AK512" i="14" s="1"/>
  <c r="AL511" i="14"/>
  <c r="AL512" i="14" s="1"/>
  <c r="AI513" i="14"/>
  <c r="AJ513" i="14"/>
  <c r="AK513" i="14"/>
  <c r="AL513" i="14"/>
  <c r="AH513" i="14"/>
  <c r="AH511" i="14"/>
  <c r="AH512" i="14" s="1"/>
  <c r="AI492" i="14"/>
  <c r="AJ492" i="14"/>
  <c r="AK492" i="14"/>
  <c r="AL492" i="14"/>
  <c r="AI493" i="14"/>
  <c r="AJ493" i="14"/>
  <c r="AK493" i="14"/>
  <c r="AL493" i="14"/>
  <c r="AI494" i="14"/>
  <c r="AI495" i="14" s="1"/>
  <c r="AJ494" i="14"/>
  <c r="AJ495" i="14" s="1"/>
  <c r="AK494" i="14"/>
  <c r="AK495" i="14" s="1"/>
  <c r="AL494" i="14"/>
  <c r="AL495" i="14" s="1"/>
  <c r="AI496" i="14"/>
  <c r="AI497" i="14" s="1"/>
  <c r="AI498" i="14" s="1"/>
  <c r="AI499" i="14" s="1"/>
  <c r="AJ496" i="14"/>
  <c r="AJ497" i="14" s="1"/>
  <c r="AJ498" i="14" s="1"/>
  <c r="AJ499" i="14" s="1"/>
  <c r="AK496" i="14"/>
  <c r="AK497" i="14" s="1"/>
  <c r="AK498" i="14" s="1"/>
  <c r="AK499" i="14" s="1"/>
  <c r="AL496" i="14"/>
  <c r="AL497" i="14" s="1"/>
  <c r="AL498" i="14" s="1"/>
  <c r="AL499" i="14" s="1"/>
  <c r="AI500" i="14"/>
  <c r="AI501" i="14" s="1"/>
  <c r="AJ500" i="14"/>
  <c r="AJ501" i="14" s="1"/>
  <c r="AK500" i="14"/>
  <c r="AK501" i="14" s="1"/>
  <c r="AL500" i="14"/>
  <c r="AL501" i="14" s="1"/>
  <c r="AI502" i="14"/>
  <c r="AI503" i="14" s="1"/>
  <c r="AI504" i="14" s="1"/>
  <c r="AJ502" i="14"/>
  <c r="AJ503" i="14" s="1"/>
  <c r="AJ504" i="14" s="1"/>
  <c r="AK502" i="14"/>
  <c r="AK503" i="14" s="1"/>
  <c r="AK504" i="14" s="1"/>
  <c r="AL502" i="14"/>
  <c r="AL503" i="14" s="1"/>
  <c r="AL504" i="14" s="1"/>
  <c r="AI505" i="14"/>
  <c r="AI506" i="14" s="1"/>
  <c r="AJ505" i="14"/>
  <c r="AJ506" i="14" s="1"/>
  <c r="AK505" i="14"/>
  <c r="AK506" i="14" s="1"/>
  <c r="AL505" i="14"/>
  <c r="AL506" i="14" s="1"/>
  <c r="AI507" i="14"/>
  <c r="AI508" i="14" s="1"/>
  <c r="AJ507" i="14"/>
  <c r="AJ508" i="14" s="1"/>
  <c r="AK507" i="14"/>
  <c r="AK508" i="14" s="1"/>
  <c r="AL507" i="14"/>
  <c r="AL508" i="14" s="1"/>
  <c r="AH507" i="14"/>
  <c r="AH508" i="14" s="1"/>
  <c r="AH505" i="14"/>
  <c r="AH506" i="14" s="1"/>
  <c r="AH502" i="14"/>
  <c r="AH503" i="14" s="1"/>
  <c r="AH504" i="14" s="1"/>
  <c r="AH500" i="14"/>
  <c r="AH501" i="14" s="1"/>
  <c r="AH496" i="14"/>
  <c r="AH497" i="14" s="1"/>
  <c r="AH498" i="14" s="1"/>
  <c r="AH499" i="14" s="1"/>
  <c r="AH494" i="14"/>
  <c r="AH495" i="14" s="1"/>
  <c r="AH493" i="14"/>
  <c r="AH492" i="14"/>
  <c r="AI485" i="14"/>
  <c r="AI486" i="14" s="1"/>
  <c r="AI487" i="14" s="1"/>
  <c r="AI488" i="14" s="1"/>
  <c r="AJ485" i="14"/>
  <c r="AJ486" i="14" s="1"/>
  <c r="AJ487" i="14" s="1"/>
  <c r="AJ488" i="14" s="1"/>
  <c r="AK485" i="14"/>
  <c r="AK486" i="14" s="1"/>
  <c r="AK487" i="14" s="1"/>
  <c r="AL485" i="14"/>
  <c r="AL486" i="14" s="1"/>
  <c r="AL487" i="14" s="1"/>
  <c r="AH485" i="14"/>
  <c r="AH486" i="14" s="1"/>
  <c r="AH487" i="14" s="1"/>
  <c r="AH488" i="14" s="1"/>
  <c r="AI480" i="14"/>
  <c r="AI481" i="14" s="1"/>
  <c r="AI482" i="14" s="1"/>
  <c r="AI483" i="14" s="1"/>
  <c r="AJ480" i="14"/>
  <c r="AJ481" i="14" s="1"/>
  <c r="AJ482" i="14" s="1"/>
  <c r="AJ483" i="14" s="1"/>
  <c r="AK480" i="14"/>
  <c r="AK481" i="14" s="1"/>
  <c r="AK482" i="14" s="1"/>
  <c r="AK483" i="14" s="1"/>
  <c r="AL480" i="14"/>
  <c r="AL481" i="14" s="1"/>
  <c r="AL482" i="14" s="1"/>
  <c r="AL483" i="14" s="1"/>
  <c r="AH480" i="14"/>
  <c r="AH481" i="14" s="1"/>
  <c r="AH482" i="14" s="1"/>
  <c r="AH483" i="14" s="1"/>
  <c r="AJ478" i="14"/>
  <c r="AJ479" i="14" s="1"/>
  <c r="AI478" i="14"/>
  <c r="AI479" i="14" s="1"/>
  <c r="AK478" i="14"/>
  <c r="AK479" i="14" s="1"/>
  <c r="AL478" i="14"/>
  <c r="AL479" i="14" s="1"/>
  <c r="AH478" i="14"/>
  <c r="AH479" i="14" s="1"/>
  <c r="AI468" i="14"/>
  <c r="AI469" i="14" s="1"/>
  <c r="AI470" i="14" s="1"/>
  <c r="AI471" i="14" s="1"/>
  <c r="AJ468" i="14"/>
  <c r="AJ469" i="14" s="1"/>
  <c r="AJ470" i="14" s="1"/>
  <c r="AJ471" i="14" s="1"/>
  <c r="AK468" i="14"/>
  <c r="AK469" i="14" s="1"/>
  <c r="AK470" i="14" s="1"/>
  <c r="AK471" i="14" s="1"/>
  <c r="AL468" i="14"/>
  <c r="AL469" i="14" s="1"/>
  <c r="AL470" i="14" s="1"/>
  <c r="AL471" i="14" s="1"/>
  <c r="AH468" i="14"/>
  <c r="AH469" i="14" s="1"/>
  <c r="AH470" i="14" s="1"/>
  <c r="AH471" i="14" s="1"/>
  <c r="AI445" i="14"/>
  <c r="AI446" i="14" s="1"/>
  <c r="AI447" i="14" s="1"/>
  <c r="AJ445" i="14"/>
  <c r="AJ446" i="14" s="1"/>
  <c r="AJ447" i="14" s="1"/>
  <c r="AK445" i="14"/>
  <c r="AK446" i="14" s="1"/>
  <c r="AK447" i="14" s="1"/>
  <c r="AL445" i="14"/>
  <c r="AL446" i="14" s="1"/>
  <c r="AL447" i="14" s="1"/>
  <c r="AI448" i="14"/>
  <c r="AI449" i="14" s="1"/>
  <c r="AI450" i="14" s="1"/>
  <c r="AJ448" i="14"/>
  <c r="AJ449" i="14" s="1"/>
  <c r="AJ450" i="14" s="1"/>
  <c r="AK448" i="14"/>
  <c r="AK449" i="14" s="1"/>
  <c r="AK450" i="14" s="1"/>
  <c r="AL448" i="14"/>
  <c r="AL449" i="14" s="1"/>
  <c r="AL450" i="14" s="1"/>
  <c r="AI451" i="14"/>
  <c r="AI452" i="14" s="1"/>
  <c r="AI453" i="14" s="1"/>
  <c r="AI454" i="14" s="1"/>
  <c r="AJ451" i="14"/>
  <c r="AJ452" i="14" s="1"/>
  <c r="AJ453" i="14" s="1"/>
  <c r="AJ454" i="14" s="1"/>
  <c r="AK451" i="14"/>
  <c r="AK452" i="14" s="1"/>
  <c r="AK453" i="14" s="1"/>
  <c r="AK454" i="14" s="1"/>
  <c r="AL451" i="14"/>
  <c r="AL452" i="14" s="1"/>
  <c r="AL453" i="14" s="1"/>
  <c r="AI455" i="14"/>
  <c r="AI456" i="14" s="1"/>
  <c r="AI457" i="14" s="1"/>
  <c r="AJ455" i="14"/>
  <c r="AJ456" i="14" s="1"/>
  <c r="AJ457" i="14" s="1"/>
  <c r="AK455" i="14"/>
  <c r="AK456" i="14" s="1"/>
  <c r="AK457" i="14" s="1"/>
  <c r="AL455" i="14"/>
  <c r="AL456" i="14" s="1"/>
  <c r="AL457" i="14" s="1"/>
  <c r="AI458" i="14"/>
  <c r="AI459" i="14" s="1"/>
  <c r="AJ458" i="14"/>
  <c r="AJ459" i="14" s="1"/>
  <c r="AK458" i="14"/>
  <c r="AK459" i="14" s="1"/>
  <c r="AL458" i="14"/>
  <c r="AL459" i="14" s="1"/>
  <c r="AH458" i="14"/>
  <c r="AH459" i="14" s="1"/>
  <c r="AH455" i="14"/>
  <c r="AH456" i="14" s="1"/>
  <c r="AH457" i="14" s="1"/>
  <c r="AH451" i="14"/>
  <c r="AH452" i="14" s="1"/>
  <c r="AH453" i="14" s="1"/>
  <c r="AH454" i="14" s="1"/>
  <c r="AH448" i="14"/>
  <c r="AH449" i="14" s="1"/>
  <c r="AH450" i="14" s="1"/>
  <c r="AH445" i="14"/>
  <c r="AH446" i="14" s="1"/>
  <c r="AH447" i="14" s="1"/>
  <c r="AI441" i="14"/>
  <c r="AI442" i="14" s="1"/>
  <c r="AJ441" i="14"/>
  <c r="AJ442" i="14" s="1"/>
  <c r="AK441" i="14"/>
  <c r="AK442" i="14" s="1"/>
  <c r="AL441" i="14"/>
  <c r="AL442" i="14" s="1"/>
  <c r="AH441" i="14"/>
  <c r="AH442" i="14" s="1"/>
  <c r="AI430" i="14"/>
  <c r="AI431" i="14" s="1"/>
  <c r="AI432" i="14" s="1"/>
  <c r="AI433" i="14" s="1"/>
  <c r="AI434" i="14" s="1"/>
  <c r="AI435" i="14" s="1"/>
  <c r="AI436" i="14" s="1"/>
  <c r="AJ430" i="14"/>
  <c r="AJ431" i="14" s="1"/>
  <c r="AJ432" i="14" s="1"/>
  <c r="AJ433" i="14" s="1"/>
  <c r="AJ434" i="14" s="1"/>
  <c r="AJ435" i="14" s="1"/>
  <c r="AJ436" i="14" s="1"/>
  <c r="AK430" i="14"/>
  <c r="AK431" i="14" s="1"/>
  <c r="AK432" i="14" s="1"/>
  <c r="AK433" i="14" s="1"/>
  <c r="AK434" i="14" s="1"/>
  <c r="AK435" i="14" s="1"/>
  <c r="AK436" i="14" s="1"/>
  <c r="AL430" i="14"/>
  <c r="AL431" i="14" s="1"/>
  <c r="AL432" i="14" s="1"/>
  <c r="AL433" i="14" s="1"/>
  <c r="AL434" i="14" s="1"/>
  <c r="AL435" i="14" s="1"/>
  <c r="AL436" i="14" s="1"/>
  <c r="AH430" i="14"/>
  <c r="AH431" i="14" s="1"/>
  <c r="AH432" i="14" s="1"/>
  <c r="AH433" i="14" s="1"/>
  <c r="AH434" i="14" s="1"/>
  <c r="AH435" i="14" s="1"/>
  <c r="AH436" i="14" s="1"/>
  <c r="AI419" i="14"/>
  <c r="AI420" i="14" s="1"/>
  <c r="AI421" i="14" s="1"/>
  <c r="AJ419" i="14"/>
  <c r="AJ420" i="14" s="1"/>
  <c r="AJ421" i="14" s="1"/>
  <c r="AK419" i="14"/>
  <c r="AK420" i="14" s="1"/>
  <c r="AK421" i="14" s="1"/>
  <c r="AL419" i="14"/>
  <c r="AL420" i="14" s="1"/>
  <c r="AL421" i="14" s="1"/>
  <c r="AI422" i="14"/>
  <c r="AI423" i="14" s="1"/>
  <c r="AJ422" i="14"/>
  <c r="AJ423" i="14" s="1"/>
  <c r="AK422" i="14"/>
  <c r="AK423" i="14" s="1"/>
  <c r="AL422" i="14"/>
  <c r="AL423" i="14" s="1"/>
  <c r="AI395" i="14"/>
  <c r="AI396" i="14" s="1"/>
  <c r="AI397" i="14" s="1"/>
  <c r="AI398" i="14" s="1"/>
  <c r="AJ395" i="14"/>
  <c r="AJ396" i="14" s="1"/>
  <c r="AJ397" i="14" s="1"/>
  <c r="AJ398" i="14" s="1"/>
  <c r="AK395" i="14"/>
  <c r="AK396" i="14" s="1"/>
  <c r="AK397" i="14" s="1"/>
  <c r="AK398" i="14" s="1"/>
  <c r="AL395" i="14"/>
  <c r="AL396" i="14" s="1"/>
  <c r="AL397" i="14" s="1"/>
  <c r="AL398" i="14" s="1"/>
  <c r="AI399" i="14"/>
  <c r="AI400" i="14" s="1"/>
  <c r="AI401" i="14" s="1"/>
  <c r="AI402" i="14" s="1"/>
  <c r="AJ399" i="14"/>
  <c r="AJ400" i="14" s="1"/>
  <c r="AJ401" i="14" s="1"/>
  <c r="AJ402" i="14" s="1"/>
  <c r="AK399" i="14"/>
  <c r="AK400" i="14" s="1"/>
  <c r="AK401" i="14" s="1"/>
  <c r="AK402" i="14" s="1"/>
  <c r="AL399" i="14"/>
  <c r="AL400" i="14" s="1"/>
  <c r="AL401" i="14" s="1"/>
  <c r="AL402" i="14" s="1"/>
  <c r="AI403" i="14"/>
  <c r="AI404" i="14" s="1"/>
  <c r="AJ403" i="14"/>
  <c r="AJ404" i="14" s="1"/>
  <c r="AK403" i="14"/>
  <c r="AK404" i="14" s="1"/>
  <c r="AL403" i="14"/>
  <c r="AL404" i="14" s="1"/>
  <c r="AI405" i="14"/>
  <c r="AI406" i="14" s="1"/>
  <c r="AI407" i="14" s="1"/>
  <c r="AI408" i="14" s="1"/>
  <c r="AJ405" i="14"/>
  <c r="AJ406" i="14" s="1"/>
  <c r="AJ407" i="14" s="1"/>
  <c r="AJ408" i="14" s="1"/>
  <c r="AK405" i="14"/>
  <c r="AK406" i="14" s="1"/>
  <c r="AK407" i="14" s="1"/>
  <c r="AK408" i="14" s="1"/>
  <c r="AL405" i="14"/>
  <c r="AL406" i="14" s="1"/>
  <c r="AL407" i="14" s="1"/>
  <c r="AL408" i="14" s="1"/>
  <c r="AI409" i="14"/>
  <c r="AJ409" i="14"/>
  <c r="AK409" i="14"/>
  <c r="AL409" i="14"/>
  <c r="AI410" i="14"/>
  <c r="AJ410" i="14"/>
  <c r="AK410" i="14"/>
  <c r="AL410" i="14"/>
  <c r="AI411" i="14"/>
  <c r="AJ411" i="14"/>
  <c r="AK411" i="14"/>
  <c r="AL411" i="14"/>
  <c r="AI412" i="14"/>
  <c r="AI413" i="14" s="1"/>
  <c r="AJ412" i="14"/>
  <c r="AJ413" i="14" s="1"/>
  <c r="AK412" i="14"/>
  <c r="AK413" i="14" s="1"/>
  <c r="AL412" i="14"/>
  <c r="AL413" i="14" s="1"/>
  <c r="AI414" i="14"/>
  <c r="AJ414" i="14"/>
  <c r="AK414" i="14"/>
  <c r="AL414" i="14"/>
  <c r="AI415" i="14"/>
  <c r="AI416" i="14" s="1"/>
  <c r="AI417" i="14" s="1"/>
  <c r="AI418" i="14" s="1"/>
  <c r="AJ415" i="14"/>
  <c r="AJ416" i="14" s="1"/>
  <c r="AJ417" i="14" s="1"/>
  <c r="AJ418" i="14" s="1"/>
  <c r="AK415" i="14"/>
  <c r="AK416" i="14" s="1"/>
  <c r="AK417" i="14" s="1"/>
  <c r="AK418" i="14" s="1"/>
  <c r="AL415" i="14"/>
  <c r="AL416" i="14" s="1"/>
  <c r="AL417" i="14" s="1"/>
  <c r="AH422" i="14"/>
  <c r="AH423" i="14" s="1"/>
  <c r="AH419" i="14"/>
  <c r="AH420" i="14" s="1"/>
  <c r="AH421" i="14" s="1"/>
  <c r="AH415" i="14"/>
  <c r="AH416" i="14" s="1"/>
  <c r="AH417" i="14" s="1"/>
  <c r="AH418" i="14" s="1"/>
  <c r="AH414" i="14"/>
  <c r="AH412" i="14"/>
  <c r="AH413" i="14" s="1"/>
  <c r="AH410" i="14"/>
  <c r="AH411" i="14"/>
  <c r="AH409" i="14"/>
  <c r="AH405" i="14"/>
  <c r="AH406" i="14" s="1"/>
  <c r="AH407" i="14" s="1"/>
  <c r="AH408" i="14" s="1"/>
  <c r="AH403" i="14"/>
  <c r="AH404" i="14" s="1"/>
  <c r="AH399" i="14"/>
  <c r="AH400" i="14" s="1"/>
  <c r="AH401" i="14" s="1"/>
  <c r="AH402" i="14" s="1"/>
  <c r="AH395" i="14"/>
  <c r="AH396" i="14" s="1"/>
  <c r="AH397" i="14" s="1"/>
  <c r="AH398" i="14" s="1"/>
  <c r="AI394" i="14"/>
  <c r="AJ394" i="14"/>
  <c r="AK394" i="14"/>
  <c r="AL394" i="14"/>
  <c r="AH394" i="14"/>
  <c r="AI381" i="14"/>
  <c r="AJ381" i="14"/>
  <c r="AK381" i="14"/>
  <c r="AL381" i="14"/>
  <c r="AI382" i="14"/>
  <c r="AI383" i="14" s="1"/>
  <c r="AI384" i="14" s="1"/>
  <c r="AJ382" i="14"/>
  <c r="AJ383" i="14" s="1"/>
  <c r="AJ384" i="14" s="1"/>
  <c r="AK382" i="14"/>
  <c r="AK383" i="14" s="1"/>
  <c r="AK384" i="14" s="1"/>
  <c r="AL382" i="14"/>
  <c r="AL383" i="14" s="1"/>
  <c r="AL384" i="14" s="1"/>
  <c r="AI385" i="14"/>
  <c r="AJ385" i="14"/>
  <c r="AK385" i="14"/>
  <c r="AL385" i="14"/>
  <c r="AI386" i="14"/>
  <c r="AI387" i="14" s="1"/>
  <c r="AI388" i="14" s="1"/>
  <c r="AI389" i="14" s="1"/>
  <c r="AJ386" i="14"/>
  <c r="AJ387" i="14" s="1"/>
  <c r="AJ388" i="14" s="1"/>
  <c r="AJ389" i="14" s="1"/>
  <c r="AK386" i="14"/>
  <c r="AK387" i="14" s="1"/>
  <c r="AK388" i="14" s="1"/>
  <c r="AK389" i="14" s="1"/>
  <c r="AL386" i="14"/>
  <c r="AL387" i="14" s="1"/>
  <c r="AL388" i="14" s="1"/>
  <c r="AL389" i="14" s="1"/>
  <c r="AI390" i="14"/>
  <c r="AI391" i="14" s="1"/>
  <c r="AI392" i="14" s="1"/>
  <c r="AI393" i="14" s="1"/>
  <c r="AJ390" i="14"/>
  <c r="AJ391" i="14" s="1"/>
  <c r="AJ392" i="14" s="1"/>
  <c r="AJ393" i="14" s="1"/>
  <c r="AK390" i="14"/>
  <c r="AK391" i="14" s="1"/>
  <c r="AK392" i="14" s="1"/>
  <c r="AK393" i="14" s="1"/>
  <c r="AL390" i="14"/>
  <c r="AL391" i="14" s="1"/>
  <c r="AL392" i="14" s="1"/>
  <c r="AH390" i="14"/>
  <c r="AH391" i="14" s="1"/>
  <c r="AH392" i="14" s="1"/>
  <c r="AH393" i="14" s="1"/>
  <c r="AH386" i="14"/>
  <c r="AH387" i="14" s="1"/>
  <c r="AH388" i="14" s="1"/>
  <c r="AH389" i="14" s="1"/>
  <c r="AH385" i="14"/>
  <c r="AH382" i="14"/>
  <c r="AH383" i="14" s="1"/>
  <c r="AH384" i="14" s="1"/>
  <c r="AH381" i="14"/>
  <c r="AI375" i="14"/>
  <c r="AJ375" i="14"/>
  <c r="AK375" i="14"/>
  <c r="AL375" i="14"/>
  <c r="AI376" i="14"/>
  <c r="AJ376" i="14"/>
  <c r="AK376" i="14"/>
  <c r="AL376" i="14"/>
  <c r="AI377" i="14"/>
  <c r="AI378" i="14" s="1"/>
  <c r="AI379" i="14" s="1"/>
  <c r="AI380" i="14" s="1"/>
  <c r="AJ377" i="14"/>
  <c r="AJ378" i="14" s="1"/>
  <c r="AJ379" i="14" s="1"/>
  <c r="AJ380" i="14" s="1"/>
  <c r="AK377" i="14"/>
  <c r="AK378" i="14" s="1"/>
  <c r="AK379" i="14" s="1"/>
  <c r="AK380" i="14" s="1"/>
  <c r="AL377" i="14"/>
  <c r="AL378" i="14" s="1"/>
  <c r="AL379" i="14" s="1"/>
  <c r="AL380" i="14" s="1"/>
  <c r="AH377" i="14"/>
  <c r="AH378" i="14" s="1"/>
  <c r="AH379" i="14" s="1"/>
  <c r="AH380" i="14" s="1"/>
  <c r="AH376" i="14"/>
  <c r="AH375" i="14"/>
  <c r="AI354" i="14"/>
  <c r="AI355" i="14" s="1"/>
  <c r="AI356" i="14" s="1"/>
  <c r="AJ354" i="14"/>
  <c r="AJ355" i="14" s="1"/>
  <c r="AJ356" i="14" s="1"/>
  <c r="AK354" i="14"/>
  <c r="AK355" i="14" s="1"/>
  <c r="AK356" i="14" s="1"/>
  <c r="AL354" i="14"/>
  <c r="AL355" i="14" s="1"/>
  <c r="AL356" i="14" s="1"/>
  <c r="AI357" i="14"/>
  <c r="AI358" i="14" s="1"/>
  <c r="AI359" i="14" s="1"/>
  <c r="AI360" i="14" s="1"/>
  <c r="AJ357" i="14"/>
  <c r="AJ358" i="14" s="1"/>
  <c r="AJ359" i="14" s="1"/>
  <c r="AJ360" i="14" s="1"/>
  <c r="AK357" i="14"/>
  <c r="AK358" i="14" s="1"/>
  <c r="AK359" i="14" s="1"/>
  <c r="AK360" i="14" s="1"/>
  <c r="AL357" i="14"/>
  <c r="AL358" i="14" s="1"/>
  <c r="AL359" i="14" s="1"/>
  <c r="AL360" i="14" s="1"/>
  <c r="AI361" i="14"/>
  <c r="AI362" i="14" s="1"/>
  <c r="AI363" i="14" s="1"/>
  <c r="AI364" i="14" s="1"/>
  <c r="AI365" i="14" s="1"/>
  <c r="AI366" i="14" s="1"/>
  <c r="AI367" i="14" s="1"/>
  <c r="AJ361" i="14"/>
  <c r="AJ362" i="14" s="1"/>
  <c r="AJ363" i="14" s="1"/>
  <c r="AJ364" i="14" s="1"/>
  <c r="AJ365" i="14" s="1"/>
  <c r="AJ366" i="14" s="1"/>
  <c r="AJ367" i="14" s="1"/>
  <c r="AK361" i="14"/>
  <c r="AK362" i="14" s="1"/>
  <c r="AK363" i="14" s="1"/>
  <c r="AK364" i="14" s="1"/>
  <c r="AK365" i="14" s="1"/>
  <c r="AK366" i="14" s="1"/>
  <c r="AK367" i="14" s="1"/>
  <c r="AL361" i="14"/>
  <c r="AL362" i="14" s="1"/>
  <c r="AL363" i="14" s="1"/>
  <c r="AH361" i="14"/>
  <c r="AH362" i="14" s="1"/>
  <c r="AH363" i="14" s="1"/>
  <c r="AH364" i="14" s="1"/>
  <c r="AH365" i="14" s="1"/>
  <c r="AH366" i="14" s="1"/>
  <c r="AH367" i="14" s="1"/>
  <c r="AH357" i="14"/>
  <c r="AH358" i="14" s="1"/>
  <c r="AH359" i="14" s="1"/>
  <c r="AH360" i="14" s="1"/>
  <c r="AH354" i="14"/>
  <c r="AH355" i="14" s="1"/>
  <c r="AH356" i="14" s="1"/>
  <c r="AI348" i="14"/>
  <c r="AI349" i="14" s="1"/>
  <c r="AI350" i="14" s="1"/>
  <c r="AI351" i="14" s="1"/>
  <c r="AJ348" i="14"/>
  <c r="AJ349" i="14" s="1"/>
  <c r="AJ350" i="14" s="1"/>
  <c r="AJ351" i="14" s="1"/>
  <c r="AK348" i="14"/>
  <c r="AK349" i="14" s="1"/>
  <c r="AK350" i="14" s="1"/>
  <c r="AK351" i="14" s="1"/>
  <c r="AL348" i="14"/>
  <c r="AL349" i="14" s="1"/>
  <c r="AL350" i="14" s="1"/>
  <c r="AL351" i="14" s="1"/>
  <c r="AI340" i="14"/>
  <c r="AI341" i="14" s="1"/>
  <c r="AI342" i="14" s="1"/>
  <c r="AJ340" i="14"/>
  <c r="AJ341" i="14" s="1"/>
  <c r="AJ342" i="14" s="1"/>
  <c r="AK340" i="14"/>
  <c r="AK341" i="14" s="1"/>
  <c r="AK342" i="14" s="1"/>
  <c r="AL340" i="14"/>
  <c r="AL341" i="14" s="1"/>
  <c r="AL342" i="14" s="1"/>
  <c r="AH348" i="14"/>
  <c r="AH349" i="14" s="1"/>
  <c r="AH350" i="14" s="1"/>
  <c r="AH351" i="14" s="1"/>
  <c r="AH340" i="14"/>
  <c r="AH341" i="14" s="1"/>
  <c r="AH342" i="14" s="1"/>
  <c r="AI321" i="14"/>
  <c r="AI322" i="14" s="1"/>
  <c r="AJ321" i="14"/>
  <c r="AJ322" i="14" s="1"/>
  <c r="AK321" i="14"/>
  <c r="AK322" i="14" s="1"/>
  <c r="AL321" i="14"/>
  <c r="AL322" i="14" s="1"/>
  <c r="AI323" i="14"/>
  <c r="AI324" i="14" s="1"/>
  <c r="AJ323" i="14"/>
  <c r="AJ324" i="14" s="1"/>
  <c r="AK323" i="14"/>
  <c r="AK324" i="14" s="1"/>
  <c r="AL323" i="14"/>
  <c r="AL324" i="14" s="1"/>
  <c r="AI325" i="14"/>
  <c r="AI326" i="14" s="1"/>
  <c r="AJ325" i="14"/>
  <c r="AJ326" i="14" s="1"/>
  <c r="AK325" i="14"/>
  <c r="AK326" i="14" s="1"/>
  <c r="AL325" i="14"/>
  <c r="AL326" i="14" s="1"/>
  <c r="AI327" i="14"/>
  <c r="AI328" i="14" s="1"/>
  <c r="AI329" i="14" s="1"/>
  <c r="AJ327" i="14"/>
  <c r="AJ328" i="14" s="1"/>
  <c r="AJ329" i="14" s="1"/>
  <c r="AJ330" i="14" s="1"/>
  <c r="AK327" i="14"/>
  <c r="AK328" i="14" s="1"/>
  <c r="AK329" i="14" s="1"/>
  <c r="AK330" i="14" s="1"/>
  <c r="AL327" i="14"/>
  <c r="AL328" i="14" s="1"/>
  <c r="AL329" i="14" s="1"/>
  <c r="AL330" i="14" s="1"/>
  <c r="AI331" i="14"/>
  <c r="AI332" i="14" s="1"/>
  <c r="AJ331" i="14"/>
  <c r="AJ332" i="14" s="1"/>
  <c r="AK331" i="14"/>
  <c r="AK332" i="14" s="1"/>
  <c r="AL331" i="14"/>
  <c r="AL332" i="14" s="1"/>
  <c r="AI333" i="14"/>
  <c r="AI334" i="14" s="1"/>
  <c r="AJ333" i="14"/>
  <c r="AJ334" i="14" s="1"/>
  <c r="AK333" i="14"/>
  <c r="AK334" i="14" s="1"/>
  <c r="AL333" i="14"/>
  <c r="AL334" i="14" s="1"/>
  <c r="AH333" i="14"/>
  <c r="AH334" i="14" s="1"/>
  <c r="AH331" i="14"/>
  <c r="AH332" i="14" s="1"/>
  <c r="AH327" i="14"/>
  <c r="AH328" i="14" s="1"/>
  <c r="AH329" i="14" s="1"/>
  <c r="AH330" i="14" s="1"/>
  <c r="AH325" i="14"/>
  <c r="AH326" i="14" s="1"/>
  <c r="AH323" i="14"/>
  <c r="AH324" i="14" s="1"/>
  <c r="AH321" i="14"/>
  <c r="AH322" i="14" s="1"/>
  <c r="AI308" i="14"/>
  <c r="AI309" i="14" s="1"/>
  <c r="AI310" i="14" s="1"/>
  <c r="AI311" i="14" s="1"/>
  <c r="AI312" i="14" s="1"/>
  <c r="AJ308" i="14"/>
  <c r="AJ309" i="14" s="1"/>
  <c r="AJ310" i="14" s="1"/>
  <c r="AJ311" i="14" s="1"/>
  <c r="AJ312" i="14" s="1"/>
  <c r="AK308" i="14"/>
  <c r="AK309" i="14" s="1"/>
  <c r="AK310" i="14" s="1"/>
  <c r="AK311" i="14" s="1"/>
  <c r="AK312" i="14" s="1"/>
  <c r="AL308" i="14"/>
  <c r="AL309" i="14" s="1"/>
  <c r="AL310" i="14" s="1"/>
  <c r="AL311" i="14" s="1"/>
  <c r="AL312" i="14" s="1"/>
  <c r="AI313" i="14"/>
  <c r="AJ313" i="14"/>
  <c r="AK313" i="14"/>
  <c r="AL313" i="14"/>
  <c r="AI314" i="14"/>
  <c r="AI315" i="14" s="1"/>
  <c r="AI316" i="14" s="1"/>
  <c r="AJ314" i="14"/>
  <c r="AJ315" i="14" s="1"/>
  <c r="AJ316" i="14" s="1"/>
  <c r="AK314" i="14"/>
  <c r="AK315" i="14" s="1"/>
  <c r="AK316" i="14" s="1"/>
  <c r="AL314" i="14"/>
  <c r="AL315" i="14" s="1"/>
  <c r="AL316" i="14" s="1"/>
  <c r="AI290" i="14"/>
  <c r="AI291" i="14" s="1"/>
  <c r="AJ290" i="14"/>
  <c r="AJ291" i="14" s="1"/>
  <c r="AK290" i="14"/>
  <c r="AK291" i="14" s="1"/>
  <c r="AL290" i="14"/>
  <c r="AL291" i="14" s="1"/>
  <c r="AI292" i="14"/>
  <c r="AI293" i="14" s="1"/>
  <c r="AI294" i="14" s="1"/>
  <c r="AI295" i="14" s="1"/>
  <c r="AJ292" i="14"/>
  <c r="AJ293" i="14" s="1"/>
  <c r="AJ294" i="14" s="1"/>
  <c r="AJ295" i="14" s="1"/>
  <c r="AK292" i="14"/>
  <c r="AK293" i="14" s="1"/>
  <c r="AK294" i="14" s="1"/>
  <c r="AK295" i="14" s="1"/>
  <c r="AL292" i="14"/>
  <c r="AL293" i="14" s="1"/>
  <c r="AL294" i="14" s="1"/>
  <c r="AL295" i="14" s="1"/>
  <c r="AI296" i="14"/>
  <c r="AI297" i="14" s="1"/>
  <c r="AI298" i="14" s="1"/>
  <c r="AI299" i="14" s="1"/>
  <c r="AJ296" i="14"/>
  <c r="AJ297" i="14" s="1"/>
  <c r="AJ298" i="14" s="1"/>
  <c r="AJ299" i="14" s="1"/>
  <c r="AK296" i="14"/>
  <c r="AK297" i="14" s="1"/>
  <c r="AK298" i="14" s="1"/>
  <c r="AK299" i="14" s="1"/>
  <c r="AL296" i="14"/>
  <c r="AL297" i="14" s="1"/>
  <c r="AL298" i="14" s="1"/>
  <c r="AI300" i="14"/>
  <c r="AI301" i="14" s="1"/>
  <c r="AI302" i="14" s="1"/>
  <c r="AJ300" i="14"/>
  <c r="AJ301" i="14" s="1"/>
  <c r="AJ302" i="14" s="1"/>
  <c r="AK300" i="14"/>
  <c r="AK301" i="14" s="1"/>
  <c r="AK302" i="14" s="1"/>
  <c r="AL300" i="14"/>
  <c r="AL301" i="14" s="1"/>
  <c r="AL302" i="14" s="1"/>
  <c r="AI303" i="14"/>
  <c r="AI304" i="14" s="1"/>
  <c r="AI305" i="14" s="1"/>
  <c r="AI306" i="14" s="1"/>
  <c r="AI307" i="14" s="1"/>
  <c r="AJ303" i="14"/>
  <c r="AJ304" i="14" s="1"/>
  <c r="AJ305" i="14" s="1"/>
  <c r="AJ306" i="14" s="1"/>
  <c r="AJ307" i="14" s="1"/>
  <c r="AK303" i="14"/>
  <c r="AK304" i="14" s="1"/>
  <c r="AK305" i="14" s="1"/>
  <c r="AK306" i="14" s="1"/>
  <c r="AK307" i="14" s="1"/>
  <c r="AL303" i="14"/>
  <c r="AL304" i="14" s="1"/>
  <c r="AL305" i="14" s="1"/>
  <c r="AL306" i="14" s="1"/>
  <c r="AL307" i="14" s="1"/>
  <c r="AH314" i="14"/>
  <c r="AH315" i="14" s="1"/>
  <c r="AH316" i="14" s="1"/>
  <c r="AH313" i="14"/>
  <c r="AH308" i="14"/>
  <c r="AH309" i="14" s="1"/>
  <c r="AH310" i="14" s="1"/>
  <c r="AH311" i="14" s="1"/>
  <c r="AH312" i="14" s="1"/>
  <c r="AH300" i="14"/>
  <c r="AH301" i="14" s="1"/>
  <c r="AH302" i="14" s="1"/>
  <c r="AH303" i="14"/>
  <c r="AH304" i="14" s="1"/>
  <c r="AH305" i="14" s="1"/>
  <c r="AH306" i="14" s="1"/>
  <c r="AH307" i="14" s="1"/>
  <c r="AH296" i="14"/>
  <c r="AH297" i="14" s="1"/>
  <c r="AH298" i="14" s="1"/>
  <c r="AH299" i="14" s="1"/>
  <c r="AH292" i="14"/>
  <c r="AH293" i="14" s="1"/>
  <c r="AH294" i="14" s="1"/>
  <c r="AH295" i="14" s="1"/>
  <c r="AH290" i="14"/>
  <c r="AH291" i="14" s="1"/>
  <c r="AI279" i="14"/>
  <c r="AJ279" i="14"/>
  <c r="AK279" i="14"/>
  <c r="AL279" i="14"/>
  <c r="AI280" i="14"/>
  <c r="AI281" i="14" s="1"/>
  <c r="AI282" i="14" s="1"/>
  <c r="AI283" i="14" s="1"/>
  <c r="AI284" i="14" s="1"/>
  <c r="AJ280" i="14"/>
  <c r="AJ281" i="14" s="1"/>
  <c r="AJ282" i="14" s="1"/>
  <c r="AJ283" i="14" s="1"/>
  <c r="AJ284" i="14" s="1"/>
  <c r="AK280" i="14"/>
  <c r="AK281" i="14" s="1"/>
  <c r="AK282" i="14" s="1"/>
  <c r="AK283" i="14" s="1"/>
  <c r="AL280" i="14"/>
  <c r="AL281" i="14" s="1"/>
  <c r="AL282" i="14" s="1"/>
  <c r="AL283" i="14" s="1"/>
  <c r="AL284" i="14" s="1"/>
  <c r="AI285" i="14"/>
  <c r="AI286" i="14" s="1"/>
  <c r="AI287" i="14" s="1"/>
  <c r="AJ285" i="14"/>
  <c r="AJ286" i="14" s="1"/>
  <c r="AJ287" i="14" s="1"/>
  <c r="AK285" i="14"/>
  <c r="AK286" i="14" s="1"/>
  <c r="AK287" i="14" s="1"/>
  <c r="AL285" i="14"/>
  <c r="AL286" i="14" s="1"/>
  <c r="AL287" i="14" s="1"/>
  <c r="AH285" i="14"/>
  <c r="AH286" i="14" s="1"/>
  <c r="AH287" i="14" s="1"/>
  <c r="AH280" i="14"/>
  <c r="AH281" i="14" s="1"/>
  <c r="AH282" i="14" s="1"/>
  <c r="AH283" i="14" s="1"/>
  <c r="AH284" i="14" s="1"/>
  <c r="AH279" i="14"/>
  <c r="AI270" i="14"/>
  <c r="AI271" i="14" s="1"/>
  <c r="AI272" i="14" s="1"/>
  <c r="AJ270" i="14"/>
  <c r="AJ271" i="14" s="1"/>
  <c r="AJ272" i="14" s="1"/>
  <c r="AK270" i="14"/>
  <c r="AK271" i="14" s="1"/>
  <c r="AK272" i="14" s="1"/>
  <c r="AL270" i="14"/>
  <c r="AL271" i="14" s="1"/>
  <c r="AL272" i="14" s="1"/>
  <c r="AH270" i="14"/>
  <c r="AH271" i="14" s="1"/>
  <c r="AH272" i="14" s="1"/>
  <c r="AI261" i="14"/>
  <c r="AI262" i="14" s="1"/>
  <c r="AI263" i="14" s="1"/>
  <c r="AI264" i="14" s="1"/>
  <c r="AI265" i="14" s="1"/>
  <c r="AJ261" i="14"/>
  <c r="AJ262" i="14" s="1"/>
  <c r="AJ263" i="14" s="1"/>
  <c r="AJ264" i="14" s="1"/>
  <c r="AJ265" i="14" s="1"/>
  <c r="AK261" i="14"/>
  <c r="AK262" i="14" s="1"/>
  <c r="AK263" i="14" s="1"/>
  <c r="AL261" i="14"/>
  <c r="AL262" i="14" s="1"/>
  <c r="AL263" i="14" s="1"/>
  <c r="AL264" i="14" s="1"/>
  <c r="AH261" i="14"/>
  <c r="AH262" i="14" s="1"/>
  <c r="AH263" i="14" s="1"/>
  <c r="AH264" i="14" s="1"/>
  <c r="AI257" i="14"/>
  <c r="AI258" i="14" s="1"/>
  <c r="AI259" i="14" s="1"/>
  <c r="AJ257" i="14"/>
  <c r="AJ258" i="14" s="1"/>
  <c r="AJ259" i="14" s="1"/>
  <c r="AK257" i="14"/>
  <c r="AK258" i="14" s="1"/>
  <c r="AK259" i="14" s="1"/>
  <c r="AL257" i="14"/>
  <c r="AL258" i="14" s="1"/>
  <c r="AL259" i="14" s="1"/>
  <c r="AI260" i="14"/>
  <c r="AJ260" i="14"/>
  <c r="AK260" i="14"/>
  <c r="AL260" i="14"/>
  <c r="AI236" i="14"/>
  <c r="AI237" i="14" s="1"/>
  <c r="AI238" i="14" s="1"/>
  <c r="AI239" i="14" s="1"/>
  <c r="AJ236" i="14"/>
  <c r="AJ237" i="14" s="1"/>
  <c r="AJ238" i="14" s="1"/>
  <c r="AJ239" i="14" s="1"/>
  <c r="AK236" i="14"/>
  <c r="AK237" i="14" s="1"/>
  <c r="AK238" i="14" s="1"/>
  <c r="AK239" i="14" s="1"/>
  <c r="AL236" i="14"/>
  <c r="AL237" i="14" s="1"/>
  <c r="AL238" i="14" s="1"/>
  <c r="AL239" i="14" s="1"/>
  <c r="AI240" i="14"/>
  <c r="AJ240" i="14"/>
  <c r="AK240" i="14"/>
  <c r="AL240" i="14"/>
  <c r="AI241" i="14"/>
  <c r="AI242" i="14" s="1"/>
  <c r="AI243" i="14" s="1"/>
  <c r="AI244" i="14" s="1"/>
  <c r="AJ241" i="14"/>
  <c r="AJ242" i="14" s="1"/>
  <c r="AJ243" i="14" s="1"/>
  <c r="AJ244" i="14" s="1"/>
  <c r="AK241" i="14"/>
  <c r="AK242" i="14" s="1"/>
  <c r="AK243" i="14" s="1"/>
  <c r="AK244" i="14" s="1"/>
  <c r="AL241" i="14"/>
  <c r="AL242" i="14" s="1"/>
  <c r="AL243" i="14" s="1"/>
  <c r="AL244" i="14" s="1"/>
  <c r="AI245" i="14"/>
  <c r="AI246" i="14" s="1"/>
  <c r="AI247" i="14" s="1"/>
  <c r="AI248" i="14" s="1"/>
  <c r="AJ245" i="14"/>
  <c r="AJ246" i="14" s="1"/>
  <c r="AJ247" i="14" s="1"/>
  <c r="AJ248" i="14" s="1"/>
  <c r="AK245" i="14"/>
  <c r="AK246" i="14" s="1"/>
  <c r="AK247" i="14" s="1"/>
  <c r="AK248" i="14" s="1"/>
  <c r="AL245" i="14"/>
  <c r="AL246" i="14" s="1"/>
  <c r="AL247" i="14" s="1"/>
  <c r="AL248" i="14" s="1"/>
  <c r="AI249" i="14"/>
  <c r="AI250" i="14" s="1"/>
  <c r="AI251" i="14" s="1"/>
  <c r="AI252" i="14" s="1"/>
  <c r="AJ249" i="14"/>
  <c r="AJ250" i="14" s="1"/>
  <c r="AJ251" i="14" s="1"/>
  <c r="AJ252" i="14" s="1"/>
  <c r="AK249" i="14"/>
  <c r="AK250" i="14" s="1"/>
  <c r="AK251" i="14" s="1"/>
  <c r="AK252" i="14" s="1"/>
  <c r="AL249" i="14"/>
  <c r="AL250" i="14" s="1"/>
  <c r="AL251" i="14" s="1"/>
  <c r="AL252" i="14" s="1"/>
  <c r="AI253" i="14"/>
  <c r="AI254" i="14" s="1"/>
  <c r="AI255" i="14" s="1"/>
  <c r="AI256" i="14" s="1"/>
  <c r="AJ253" i="14"/>
  <c r="AJ254" i="14" s="1"/>
  <c r="AJ255" i="14" s="1"/>
  <c r="AJ256" i="14" s="1"/>
  <c r="AK253" i="14"/>
  <c r="AK254" i="14" s="1"/>
  <c r="AK255" i="14" s="1"/>
  <c r="AK256" i="14" s="1"/>
  <c r="AL253" i="14"/>
  <c r="AL254" i="14" s="1"/>
  <c r="AL255" i="14" s="1"/>
  <c r="AL256" i="14" s="1"/>
  <c r="AH260" i="14"/>
  <c r="AH257" i="14"/>
  <c r="AH258" i="14" s="1"/>
  <c r="AH259" i="14" s="1"/>
  <c r="AH253" i="14"/>
  <c r="AH254" i="14" s="1"/>
  <c r="AH255" i="14" s="1"/>
  <c r="AH256" i="14" s="1"/>
  <c r="AH249" i="14"/>
  <c r="AH250" i="14" s="1"/>
  <c r="AH251" i="14" s="1"/>
  <c r="AH252" i="14" s="1"/>
  <c r="AH245" i="14"/>
  <c r="AH246" i="14" s="1"/>
  <c r="AH247" i="14" s="1"/>
  <c r="AH248" i="14" s="1"/>
  <c r="AH241" i="14"/>
  <c r="AH242" i="14" s="1"/>
  <c r="AH243" i="14" s="1"/>
  <c r="AH244" i="14" s="1"/>
  <c r="AH240" i="14"/>
  <c r="AH236" i="14"/>
  <c r="AH237" i="14" s="1"/>
  <c r="AH238" i="14" s="1"/>
  <c r="AH239" i="14" s="1"/>
  <c r="AI229" i="14"/>
  <c r="AI230" i="14" s="1"/>
  <c r="AI231" i="14" s="1"/>
  <c r="AJ229" i="14"/>
  <c r="AJ230" i="14" s="1"/>
  <c r="AJ231" i="14" s="1"/>
  <c r="AK229" i="14"/>
  <c r="AK230" i="14" s="1"/>
  <c r="AK231" i="14" s="1"/>
  <c r="AL229" i="14"/>
  <c r="AL230" i="14" s="1"/>
  <c r="AL231" i="14" s="1"/>
  <c r="AI232" i="14"/>
  <c r="AJ232" i="14"/>
  <c r="AK232" i="14"/>
  <c r="AL232" i="14"/>
  <c r="AI233" i="14"/>
  <c r="AI234" i="14" s="1"/>
  <c r="AJ233" i="14"/>
  <c r="AJ234" i="14" s="1"/>
  <c r="AK233" i="14"/>
  <c r="AK234" i="14" s="1"/>
  <c r="AL233" i="14"/>
  <c r="AL234" i="14" s="1"/>
  <c r="AH233" i="14"/>
  <c r="AH234" i="14" s="1"/>
  <c r="AH232" i="14"/>
  <c r="AH229" i="14"/>
  <c r="AH230" i="14" s="1"/>
  <c r="AH231" i="14" s="1"/>
  <c r="AI222" i="14"/>
  <c r="AI223" i="14" s="1"/>
  <c r="AJ222" i="14"/>
  <c r="AJ223" i="14" s="1"/>
  <c r="AK222" i="14"/>
  <c r="AK223" i="14" s="1"/>
  <c r="AL222" i="14"/>
  <c r="AL223" i="14" s="1"/>
  <c r="AI224" i="14"/>
  <c r="AI225" i="14" s="1"/>
  <c r="AI226" i="14" s="1"/>
  <c r="AJ224" i="14"/>
  <c r="AJ225" i="14" s="1"/>
  <c r="AJ226" i="14" s="1"/>
  <c r="AK224" i="14"/>
  <c r="AK225" i="14" s="1"/>
  <c r="AK226" i="14" s="1"/>
  <c r="AL224" i="14"/>
  <c r="AL225" i="14" s="1"/>
  <c r="AL226" i="14" s="1"/>
  <c r="AI202" i="14"/>
  <c r="AI203" i="14" s="1"/>
  <c r="AI204" i="14" s="1"/>
  <c r="AI205" i="14" s="1"/>
  <c r="AI206" i="14" s="1"/>
  <c r="AJ202" i="14"/>
  <c r="AJ203" i="14" s="1"/>
  <c r="AJ204" i="14" s="1"/>
  <c r="AJ205" i="14" s="1"/>
  <c r="AJ206" i="14" s="1"/>
  <c r="AK202" i="14"/>
  <c r="AK203" i="14" s="1"/>
  <c r="AK204" i="14" s="1"/>
  <c r="AK205" i="14" s="1"/>
  <c r="AK206" i="14" s="1"/>
  <c r="AL202" i="14"/>
  <c r="AL203" i="14" s="1"/>
  <c r="AL204" i="14" s="1"/>
  <c r="AI207" i="14"/>
  <c r="AI208" i="14" s="1"/>
  <c r="AI209" i="14" s="1"/>
  <c r="AI210" i="14" s="1"/>
  <c r="AI211" i="14" s="1"/>
  <c r="AI212" i="14" s="1"/>
  <c r="AJ207" i="14"/>
  <c r="AJ208" i="14" s="1"/>
  <c r="AJ209" i="14" s="1"/>
  <c r="AJ210" i="14" s="1"/>
  <c r="AJ211" i="14" s="1"/>
  <c r="AJ212" i="14" s="1"/>
  <c r="AK207" i="14"/>
  <c r="AK208" i="14" s="1"/>
  <c r="AK209" i="14" s="1"/>
  <c r="AK210" i="14" s="1"/>
  <c r="AK211" i="14" s="1"/>
  <c r="AK212" i="14" s="1"/>
  <c r="AL207" i="14"/>
  <c r="AL208" i="14" s="1"/>
  <c r="AL209" i="14" s="1"/>
  <c r="AL210" i="14" s="1"/>
  <c r="AI213" i="14"/>
  <c r="AJ213" i="14"/>
  <c r="AK213" i="14"/>
  <c r="AL213" i="14"/>
  <c r="AI214" i="14"/>
  <c r="AI215" i="14" s="1"/>
  <c r="AI216" i="14" s="1"/>
  <c r="AI217" i="14" s="1"/>
  <c r="AJ214" i="14"/>
  <c r="AJ215" i="14" s="1"/>
  <c r="AJ216" i="14" s="1"/>
  <c r="AJ217" i="14" s="1"/>
  <c r="AK214" i="14"/>
  <c r="AK215" i="14" s="1"/>
  <c r="AK216" i="14" s="1"/>
  <c r="AK217" i="14" s="1"/>
  <c r="AL214" i="14"/>
  <c r="AL215" i="14" s="1"/>
  <c r="AL216" i="14" s="1"/>
  <c r="AL217" i="14" s="1"/>
  <c r="AI218" i="14"/>
  <c r="AI219" i="14" s="1"/>
  <c r="AI220" i="14" s="1"/>
  <c r="AI221" i="14" s="1"/>
  <c r="AJ218" i="14"/>
  <c r="AJ219" i="14" s="1"/>
  <c r="AJ220" i="14" s="1"/>
  <c r="AJ221" i="14" s="1"/>
  <c r="AK218" i="14"/>
  <c r="AK219" i="14" s="1"/>
  <c r="AK220" i="14" s="1"/>
  <c r="AK221" i="14" s="1"/>
  <c r="AL218" i="14"/>
  <c r="AL219" i="14" s="1"/>
  <c r="AL220" i="14" s="1"/>
  <c r="AH224" i="14"/>
  <c r="AH225" i="14" s="1"/>
  <c r="AH226" i="14" s="1"/>
  <c r="AH222" i="14"/>
  <c r="AH223" i="14" s="1"/>
  <c r="AH218" i="14"/>
  <c r="AH219" i="14" s="1"/>
  <c r="AH220" i="14" s="1"/>
  <c r="AH214" i="14"/>
  <c r="AH215" i="14" s="1"/>
  <c r="AH216" i="14" s="1"/>
  <c r="AH217" i="14" s="1"/>
  <c r="AH213" i="14"/>
  <c r="AH207" i="14"/>
  <c r="AH208" i="14" s="1"/>
  <c r="AH209" i="14" s="1"/>
  <c r="AH210" i="14" s="1"/>
  <c r="AH211" i="14" s="1"/>
  <c r="AH212" i="14" s="1"/>
  <c r="AH202" i="14"/>
  <c r="AH203" i="14" s="1"/>
  <c r="AH204" i="14" s="1"/>
  <c r="AH205" i="14" s="1"/>
  <c r="AH206" i="14" s="1"/>
  <c r="AI184" i="14"/>
  <c r="AJ184" i="14"/>
  <c r="AK184" i="14"/>
  <c r="AL184" i="14"/>
  <c r="AI185" i="14"/>
  <c r="AI186" i="14" s="1"/>
  <c r="AI187" i="14" s="1"/>
  <c r="AI188" i="14" s="1"/>
  <c r="AJ185" i="14"/>
  <c r="AJ186" i="14" s="1"/>
  <c r="AJ187" i="14" s="1"/>
  <c r="AJ188" i="14" s="1"/>
  <c r="AK185" i="14"/>
  <c r="AK186" i="14" s="1"/>
  <c r="AK187" i="14" s="1"/>
  <c r="AK188" i="14" s="1"/>
  <c r="AL185" i="14"/>
  <c r="AL186" i="14" s="1"/>
  <c r="AL187" i="14" s="1"/>
  <c r="AL188" i="14" s="1"/>
  <c r="AI189" i="14"/>
  <c r="AI190" i="14" s="1"/>
  <c r="AJ189" i="14"/>
  <c r="AJ190" i="14" s="1"/>
  <c r="AK189" i="14"/>
  <c r="AK190" i="14" s="1"/>
  <c r="AL189" i="14"/>
  <c r="AL190" i="14" s="1"/>
  <c r="AI191" i="14"/>
  <c r="AI192" i="14" s="1"/>
  <c r="AI193" i="14" s="1"/>
  <c r="AJ191" i="14"/>
  <c r="AJ192" i="14" s="1"/>
  <c r="AJ193" i="14" s="1"/>
  <c r="AK191" i="14"/>
  <c r="AK192" i="14" s="1"/>
  <c r="AK193" i="14" s="1"/>
  <c r="AL191" i="14"/>
  <c r="AL192" i="14" s="1"/>
  <c r="AL193" i="14" s="1"/>
  <c r="AI194" i="14"/>
  <c r="AI195" i="14" s="1"/>
  <c r="AJ194" i="14"/>
  <c r="AJ195" i="14" s="1"/>
  <c r="AK194" i="14"/>
  <c r="AK195" i="14" s="1"/>
  <c r="AL194" i="14"/>
  <c r="AL195" i="14" s="1"/>
  <c r="AH194" i="14"/>
  <c r="AH195" i="14" s="1"/>
  <c r="AH191" i="14"/>
  <c r="AH192" i="14" s="1"/>
  <c r="AH193" i="14" s="1"/>
  <c r="AH189" i="14"/>
  <c r="AH190" i="14" s="1"/>
  <c r="AH185" i="14"/>
  <c r="AH186" i="14" s="1"/>
  <c r="AH187" i="14" s="1"/>
  <c r="AH188" i="14" s="1"/>
  <c r="AH184" i="14"/>
  <c r="AI179" i="14"/>
  <c r="AI180" i="14" s="1"/>
  <c r="AI181" i="14" s="1"/>
  <c r="AI182" i="14" s="1"/>
  <c r="AJ179" i="14"/>
  <c r="AJ180" i="14" s="1"/>
  <c r="AJ181" i="14" s="1"/>
  <c r="AJ182" i="14" s="1"/>
  <c r="AK179" i="14"/>
  <c r="AK180" i="14" s="1"/>
  <c r="AK181" i="14" s="1"/>
  <c r="AK182" i="14" s="1"/>
  <c r="AL179" i="14"/>
  <c r="AL180" i="14" s="1"/>
  <c r="AL181" i="14" s="1"/>
  <c r="AL182" i="14" s="1"/>
  <c r="AH179" i="14"/>
  <c r="AH180" i="14" s="1"/>
  <c r="AH181" i="14" s="1"/>
  <c r="AH182" i="14" s="1"/>
  <c r="AI159" i="14"/>
  <c r="AI160" i="14" s="1"/>
  <c r="AI161" i="14" s="1"/>
  <c r="AJ159" i="14"/>
  <c r="AJ160" i="14" s="1"/>
  <c r="AJ161" i="14" s="1"/>
  <c r="AK159" i="14"/>
  <c r="AK160" i="14" s="1"/>
  <c r="AK161" i="14" s="1"/>
  <c r="AL159" i="14"/>
  <c r="AL160" i="14" s="1"/>
  <c r="AL161" i="14" s="1"/>
  <c r="AI162" i="14"/>
  <c r="AI163" i="14" s="1"/>
  <c r="AJ162" i="14"/>
  <c r="AJ163" i="14" s="1"/>
  <c r="AK162" i="14"/>
  <c r="AK163" i="14" s="1"/>
  <c r="AL162" i="14"/>
  <c r="AL163" i="14" s="1"/>
  <c r="AI164" i="14"/>
  <c r="AI165" i="14" s="1"/>
  <c r="AJ164" i="14"/>
  <c r="AJ165" i="14" s="1"/>
  <c r="AK164" i="14"/>
  <c r="AK165" i="14" s="1"/>
  <c r="AL164" i="14"/>
  <c r="AL165" i="14" s="1"/>
  <c r="AI166" i="14"/>
  <c r="AI167" i="14" s="1"/>
  <c r="AI168" i="14" s="1"/>
  <c r="AI169" i="14" s="1"/>
  <c r="AI170" i="14" s="1"/>
  <c r="AJ166" i="14"/>
  <c r="AJ167" i="14" s="1"/>
  <c r="AJ168" i="14" s="1"/>
  <c r="AJ169" i="14" s="1"/>
  <c r="AJ170" i="14" s="1"/>
  <c r="AK166" i="14"/>
  <c r="AK167" i="14" s="1"/>
  <c r="AK168" i="14" s="1"/>
  <c r="AK169" i="14" s="1"/>
  <c r="AK170" i="14" s="1"/>
  <c r="AL166" i="14"/>
  <c r="AL167" i="14" s="1"/>
  <c r="AL168" i="14" s="1"/>
  <c r="AL169" i="14" s="1"/>
  <c r="AI171" i="14"/>
  <c r="AI172" i="14" s="1"/>
  <c r="AJ171" i="14"/>
  <c r="AJ172" i="14" s="1"/>
  <c r="AK171" i="14"/>
  <c r="AK172" i="14" s="1"/>
  <c r="AL171" i="14"/>
  <c r="AL172" i="14" s="1"/>
  <c r="AI173" i="14"/>
  <c r="AJ173" i="14"/>
  <c r="AK173" i="14"/>
  <c r="AL173" i="14"/>
  <c r="AI174" i="14"/>
  <c r="AI175" i="14" s="1"/>
  <c r="AI176" i="14" s="1"/>
  <c r="AI177" i="14" s="1"/>
  <c r="AI178" i="14" s="1"/>
  <c r="AJ174" i="14"/>
  <c r="AJ175" i="14" s="1"/>
  <c r="AJ176" i="14" s="1"/>
  <c r="AJ177" i="14" s="1"/>
  <c r="AJ178" i="14" s="1"/>
  <c r="AK174" i="14"/>
  <c r="AK175" i="14" s="1"/>
  <c r="AK176" i="14" s="1"/>
  <c r="AK177" i="14" s="1"/>
  <c r="AK178" i="14" s="1"/>
  <c r="AL174" i="14"/>
  <c r="AL175" i="14" s="1"/>
  <c r="AL176" i="14" s="1"/>
  <c r="AL177" i="14" s="1"/>
  <c r="AL178" i="14" s="1"/>
  <c r="AH174" i="14"/>
  <c r="AH175" i="14" s="1"/>
  <c r="AH176" i="14" s="1"/>
  <c r="AH177" i="14" s="1"/>
  <c r="AH178" i="14" s="1"/>
  <c r="AH173" i="14"/>
  <c r="AH171" i="14"/>
  <c r="AH172" i="14" s="1"/>
  <c r="AH166" i="14"/>
  <c r="AH167" i="14" s="1"/>
  <c r="AH168" i="14" s="1"/>
  <c r="AH169" i="14" s="1"/>
  <c r="AH170" i="14" s="1"/>
  <c r="AH164" i="14"/>
  <c r="AH165" i="14" s="1"/>
  <c r="AH162" i="14"/>
  <c r="AH163" i="14" s="1"/>
  <c r="AH159" i="14"/>
  <c r="AH160" i="14" s="1"/>
  <c r="AH161" i="14" s="1"/>
  <c r="AI149" i="14"/>
  <c r="AI150" i="14" s="1"/>
  <c r="AI151" i="14" s="1"/>
  <c r="AI152" i="14" s="1"/>
  <c r="AJ149" i="14"/>
  <c r="AJ150" i="14" s="1"/>
  <c r="AJ151" i="14" s="1"/>
  <c r="AJ152" i="14" s="1"/>
  <c r="AK149" i="14"/>
  <c r="AK150" i="14" s="1"/>
  <c r="AK151" i="14" s="1"/>
  <c r="AK152" i="14" s="1"/>
  <c r="AL149" i="14"/>
  <c r="AL150" i="14" s="1"/>
  <c r="AL151" i="14" s="1"/>
  <c r="AL152" i="14" s="1"/>
  <c r="AI153" i="14"/>
  <c r="AI154" i="14" s="1"/>
  <c r="AI155" i="14" s="1"/>
  <c r="AI156" i="14" s="1"/>
  <c r="AJ153" i="14"/>
  <c r="AJ154" i="14" s="1"/>
  <c r="AJ155" i="14" s="1"/>
  <c r="AJ156" i="14" s="1"/>
  <c r="AK153" i="14"/>
  <c r="AK154" i="14" s="1"/>
  <c r="AK155" i="14" s="1"/>
  <c r="AK156" i="14" s="1"/>
  <c r="AL153" i="14"/>
  <c r="AL154" i="14" s="1"/>
  <c r="AL155" i="14" s="1"/>
  <c r="AL156" i="14" s="1"/>
  <c r="AH153" i="14"/>
  <c r="AH154" i="14" s="1"/>
  <c r="AH155" i="14" s="1"/>
  <c r="AH156" i="14" s="1"/>
  <c r="AH149" i="14"/>
  <c r="AH150" i="14" s="1"/>
  <c r="AH151" i="14" s="1"/>
  <c r="AH152" i="14" s="1"/>
  <c r="AI147" i="14"/>
  <c r="AJ147" i="14"/>
  <c r="AK147" i="14"/>
  <c r="AL147" i="14"/>
  <c r="AH147" i="14"/>
  <c r="AI139" i="14"/>
  <c r="AI140" i="14" s="1"/>
  <c r="AI141" i="14" s="1"/>
  <c r="AJ139" i="14"/>
  <c r="AJ140" i="14" s="1"/>
  <c r="AJ141" i="14" s="1"/>
  <c r="AK139" i="14"/>
  <c r="AK140" i="14" s="1"/>
  <c r="AK141" i="14" s="1"/>
  <c r="AL139" i="14"/>
  <c r="AL140" i="14" s="1"/>
  <c r="AL141" i="14" s="1"/>
  <c r="AH139" i="14"/>
  <c r="AH140" i="14" s="1"/>
  <c r="AH141" i="14" s="1"/>
  <c r="AI130" i="14"/>
  <c r="AI131" i="14" s="1"/>
  <c r="AI132" i="14" s="1"/>
  <c r="AJ130" i="14"/>
  <c r="AJ131" i="14" s="1"/>
  <c r="AJ132" i="14" s="1"/>
  <c r="AK130" i="14"/>
  <c r="AK131" i="14" s="1"/>
  <c r="AK132" i="14" s="1"/>
  <c r="AL130" i="14"/>
  <c r="AL131" i="14" s="1"/>
  <c r="AL132" i="14" s="1"/>
  <c r="AI133" i="14"/>
  <c r="AI134" i="14" s="1"/>
  <c r="AJ133" i="14"/>
  <c r="AJ134" i="14" s="1"/>
  <c r="AK133" i="14"/>
  <c r="AK134" i="14" s="1"/>
  <c r="AL133" i="14"/>
  <c r="AL134" i="14" s="1"/>
  <c r="AI135" i="14"/>
  <c r="AI136" i="14" s="1"/>
  <c r="AI137" i="14" s="1"/>
  <c r="AI138" i="14" s="1"/>
  <c r="AJ135" i="14"/>
  <c r="AJ136" i="14" s="1"/>
  <c r="AJ137" i="14" s="1"/>
  <c r="AJ138" i="14" s="1"/>
  <c r="AK135" i="14"/>
  <c r="AK136" i="14" s="1"/>
  <c r="AK137" i="14" s="1"/>
  <c r="AK138" i="14" s="1"/>
  <c r="AL135" i="14"/>
  <c r="AL136" i="14" s="1"/>
  <c r="AL137" i="14" s="1"/>
  <c r="AL138" i="14" s="1"/>
  <c r="AH135" i="14"/>
  <c r="AH136" i="14" s="1"/>
  <c r="AH137" i="14" s="1"/>
  <c r="AH138" i="14" s="1"/>
  <c r="AH133" i="14"/>
  <c r="AH134" i="14" s="1"/>
  <c r="AH130" i="14"/>
  <c r="AH131" i="14" s="1"/>
  <c r="AH132" i="14" s="1"/>
  <c r="AI124" i="14"/>
  <c r="AI125" i="14" s="1"/>
  <c r="AI126" i="14" s="1"/>
  <c r="AI127" i="14" s="1"/>
  <c r="AJ124" i="14"/>
  <c r="AJ125" i="14" s="1"/>
  <c r="AJ126" i="14" s="1"/>
  <c r="AJ127" i="14" s="1"/>
  <c r="AK124" i="14"/>
  <c r="AK125" i="14" s="1"/>
  <c r="AK126" i="14" s="1"/>
  <c r="AK127" i="14" s="1"/>
  <c r="AL124" i="14"/>
  <c r="AL125" i="14" s="1"/>
  <c r="AL126" i="14" s="1"/>
  <c r="AI128" i="14"/>
  <c r="AI129" i="14" s="1"/>
  <c r="AJ128" i="14"/>
  <c r="AJ129" i="14" s="1"/>
  <c r="AK128" i="14"/>
  <c r="AK129" i="14" s="1"/>
  <c r="AL128" i="14"/>
  <c r="AL129" i="14" s="1"/>
  <c r="AH128" i="14"/>
  <c r="AH129" i="14" s="1"/>
  <c r="AH124" i="14"/>
  <c r="AH125" i="14" s="1"/>
  <c r="AH126" i="14" s="1"/>
  <c r="AH127" i="14" s="1"/>
  <c r="AI116" i="14"/>
  <c r="AJ116" i="14"/>
  <c r="AK116" i="14"/>
  <c r="AL116" i="14"/>
  <c r="AI117" i="14"/>
  <c r="AI118" i="14" s="1"/>
  <c r="AJ117" i="14"/>
  <c r="AJ118" i="14" s="1"/>
  <c r="AK117" i="14"/>
  <c r="AK118" i="14" s="1"/>
  <c r="AL117" i="14"/>
  <c r="AL118" i="14" s="1"/>
  <c r="AI119" i="14"/>
  <c r="AI120" i="14" s="1"/>
  <c r="AI121" i="14" s="1"/>
  <c r="AI122" i="14" s="1"/>
  <c r="AI123" i="14" s="1"/>
  <c r="AJ119" i="14"/>
  <c r="AJ120" i="14" s="1"/>
  <c r="AJ121" i="14" s="1"/>
  <c r="AJ122" i="14" s="1"/>
  <c r="AJ123" i="14" s="1"/>
  <c r="AK119" i="14"/>
  <c r="AK120" i="14" s="1"/>
  <c r="AK121" i="14" s="1"/>
  <c r="AK122" i="14" s="1"/>
  <c r="AK123" i="14" s="1"/>
  <c r="AL119" i="14"/>
  <c r="AL120" i="14" s="1"/>
  <c r="AL121" i="14" s="1"/>
  <c r="AL122" i="14" s="1"/>
  <c r="AL123" i="14" s="1"/>
  <c r="AH119" i="14"/>
  <c r="AH120" i="14" s="1"/>
  <c r="AH121" i="14" s="1"/>
  <c r="AH122" i="14" s="1"/>
  <c r="AH123" i="14" s="1"/>
  <c r="AH117" i="14"/>
  <c r="AH118" i="14" s="1"/>
  <c r="AH116" i="14"/>
  <c r="AI101" i="14"/>
  <c r="AI102" i="14" s="1"/>
  <c r="AI103" i="14" s="1"/>
  <c r="AI104" i="14" s="1"/>
  <c r="AI105" i="14" s="1"/>
  <c r="AJ101" i="14"/>
  <c r="AJ102" i="14" s="1"/>
  <c r="AJ103" i="14" s="1"/>
  <c r="AJ104" i="14" s="1"/>
  <c r="AJ105" i="14" s="1"/>
  <c r="AK101" i="14"/>
  <c r="AK102" i="14" s="1"/>
  <c r="AK103" i="14" s="1"/>
  <c r="AK104" i="14" s="1"/>
  <c r="AK105" i="14" s="1"/>
  <c r="AL101" i="14"/>
  <c r="AL102" i="14" s="1"/>
  <c r="AL103" i="14" s="1"/>
  <c r="AL104" i="14" s="1"/>
  <c r="AL105" i="14" s="1"/>
  <c r="AI106" i="14"/>
  <c r="AI107" i="14" s="1"/>
  <c r="AI108" i="14" s="1"/>
  <c r="AI109" i="14" s="1"/>
  <c r="AI110" i="14" s="1"/>
  <c r="AJ106" i="14"/>
  <c r="AJ107" i="14" s="1"/>
  <c r="AJ108" i="14" s="1"/>
  <c r="AJ109" i="14" s="1"/>
  <c r="AJ110" i="14" s="1"/>
  <c r="AK106" i="14"/>
  <c r="AK107" i="14" s="1"/>
  <c r="AK108" i="14" s="1"/>
  <c r="AK109" i="14" s="1"/>
  <c r="AK110" i="14" s="1"/>
  <c r="AL106" i="14"/>
  <c r="AL107" i="14" s="1"/>
  <c r="AL108" i="14" s="1"/>
  <c r="AL109" i="14" s="1"/>
  <c r="AL110" i="14" s="1"/>
  <c r="AI111" i="14"/>
  <c r="AI112" i="14" s="1"/>
  <c r="AI113" i="14" s="1"/>
  <c r="AJ111" i="14"/>
  <c r="AJ112" i="14" s="1"/>
  <c r="AJ113" i="14" s="1"/>
  <c r="AK111" i="14"/>
  <c r="AK112" i="14" s="1"/>
  <c r="AK113" i="14" s="1"/>
  <c r="AL111" i="14"/>
  <c r="AL112" i="14" s="1"/>
  <c r="AL113" i="14" s="1"/>
  <c r="AI114" i="14"/>
  <c r="AI115" i="14" s="1"/>
  <c r="AJ114" i="14"/>
  <c r="AJ115" i="14" s="1"/>
  <c r="AK114" i="14"/>
  <c r="AK115" i="14" s="1"/>
  <c r="AL114" i="14"/>
  <c r="AL115" i="14" s="1"/>
  <c r="AH114" i="14"/>
  <c r="AH115" i="14" s="1"/>
  <c r="AH111" i="14"/>
  <c r="AH112" i="14" s="1"/>
  <c r="AH113" i="14" s="1"/>
  <c r="AH106" i="14"/>
  <c r="AH107" i="14" s="1"/>
  <c r="AH108" i="14" s="1"/>
  <c r="AH109" i="14" s="1"/>
  <c r="AH110" i="14" s="1"/>
  <c r="AH101" i="14"/>
  <c r="AH102" i="14" s="1"/>
  <c r="AH103" i="14" s="1"/>
  <c r="AH104" i="14" s="1"/>
  <c r="AH105" i="14" s="1"/>
  <c r="AI93" i="14"/>
  <c r="AI94" i="14" s="1"/>
  <c r="AJ93" i="14"/>
  <c r="AJ94" i="14" s="1"/>
  <c r="AK93" i="14"/>
  <c r="AK94" i="14" s="1"/>
  <c r="AL93" i="14"/>
  <c r="AL94" i="14" s="1"/>
  <c r="AI95" i="14"/>
  <c r="AI96" i="14" s="1"/>
  <c r="AJ95" i="14"/>
  <c r="AJ96" i="14" s="1"/>
  <c r="AK95" i="14"/>
  <c r="AK96" i="14" s="1"/>
  <c r="AL95" i="14"/>
  <c r="AL96" i="14" s="1"/>
  <c r="AI97" i="14"/>
  <c r="AI98" i="14" s="1"/>
  <c r="AJ97" i="14"/>
  <c r="AJ98" i="14" s="1"/>
  <c r="AK97" i="14"/>
  <c r="AK98" i="14" s="1"/>
  <c r="AL97" i="14"/>
  <c r="AL98" i="14" s="1"/>
  <c r="AI99" i="14"/>
  <c r="AI100" i="14" s="1"/>
  <c r="AJ99" i="14"/>
  <c r="AJ100" i="14" s="1"/>
  <c r="AK99" i="14"/>
  <c r="AK100" i="14" s="1"/>
  <c r="AL99" i="14"/>
  <c r="AL100" i="14" s="1"/>
  <c r="AH99" i="14"/>
  <c r="AH100" i="14" s="1"/>
  <c r="AH97" i="14"/>
  <c r="AH98" i="14" s="1"/>
  <c r="AH95" i="14"/>
  <c r="AH96" i="14" s="1"/>
  <c r="AH93" i="14"/>
  <c r="AH94" i="14" s="1"/>
  <c r="AI91" i="14"/>
  <c r="AJ91" i="14"/>
  <c r="AK91" i="14"/>
  <c r="AL91" i="14"/>
  <c r="AH91" i="14"/>
  <c r="AI87" i="14"/>
  <c r="AI88" i="14" s="1"/>
  <c r="AI89" i="14" s="1"/>
  <c r="AI90" i="14" s="1"/>
  <c r="AJ87" i="14"/>
  <c r="AJ88" i="14" s="1"/>
  <c r="AJ89" i="14" s="1"/>
  <c r="AJ90" i="14" s="1"/>
  <c r="AK87" i="14"/>
  <c r="AK88" i="14" s="1"/>
  <c r="AK89" i="14" s="1"/>
  <c r="AK90" i="14" s="1"/>
  <c r="AL87" i="14"/>
  <c r="AL88" i="14" s="1"/>
  <c r="AL89" i="14" s="1"/>
  <c r="AH87" i="14"/>
  <c r="AH88" i="14" s="1"/>
  <c r="AH89" i="14" s="1"/>
  <c r="AH90" i="14" s="1"/>
  <c r="AI76" i="14"/>
  <c r="AI77" i="14" s="1"/>
  <c r="AI78" i="14" s="1"/>
  <c r="AJ76" i="14"/>
  <c r="AJ77" i="14" s="1"/>
  <c r="AJ78" i="14" s="1"/>
  <c r="AK76" i="14"/>
  <c r="AK77" i="14" s="1"/>
  <c r="AK78" i="14" s="1"/>
  <c r="AL76" i="14"/>
  <c r="AL77" i="14" s="1"/>
  <c r="AL78" i="14" s="1"/>
  <c r="AI79" i="14"/>
  <c r="AI80" i="14" s="1"/>
  <c r="AI81" i="14" s="1"/>
  <c r="AI82" i="14" s="1"/>
  <c r="AI83" i="14" s="1"/>
  <c r="AJ79" i="14"/>
  <c r="AJ80" i="14" s="1"/>
  <c r="AJ81" i="14" s="1"/>
  <c r="AJ82" i="14" s="1"/>
  <c r="AJ83" i="14" s="1"/>
  <c r="AK79" i="14"/>
  <c r="AK80" i="14" s="1"/>
  <c r="AK81" i="14" s="1"/>
  <c r="AK82" i="14" s="1"/>
  <c r="AL79" i="14"/>
  <c r="AL80" i="14" s="1"/>
  <c r="AL81" i="14" s="1"/>
  <c r="AI84" i="14"/>
  <c r="AI85" i="14" s="1"/>
  <c r="AJ84" i="14"/>
  <c r="AJ85" i="14" s="1"/>
  <c r="AK84" i="14"/>
  <c r="AK85" i="14" s="1"/>
  <c r="AL84" i="14"/>
  <c r="AL85" i="14" s="1"/>
  <c r="AH84" i="14"/>
  <c r="AH85" i="14" s="1"/>
  <c r="AH79" i="14"/>
  <c r="AH80" i="14" s="1"/>
  <c r="AH81" i="14" s="1"/>
  <c r="AH82" i="14" s="1"/>
  <c r="AH83" i="14" s="1"/>
  <c r="AH76" i="14"/>
  <c r="AH77" i="14" s="1"/>
  <c r="AH78" i="14" s="1"/>
  <c r="AI66" i="14"/>
  <c r="AI67" i="14" s="1"/>
  <c r="AI68" i="14" s="1"/>
  <c r="AJ66" i="14"/>
  <c r="AJ67" i="14" s="1"/>
  <c r="AJ68" i="14" s="1"/>
  <c r="AK66" i="14"/>
  <c r="AK67" i="14" s="1"/>
  <c r="AK68" i="14" s="1"/>
  <c r="AL66" i="14"/>
  <c r="AL67" i="14" s="1"/>
  <c r="AL68" i="14" s="1"/>
  <c r="AI69" i="14"/>
  <c r="AI70" i="14" s="1"/>
  <c r="AJ69" i="14"/>
  <c r="AJ70" i="14" s="1"/>
  <c r="AK69" i="14"/>
  <c r="AK70" i="14" s="1"/>
  <c r="AL69" i="14"/>
  <c r="AL70" i="14" s="1"/>
  <c r="AI71" i="14"/>
  <c r="AI72" i="14" s="1"/>
  <c r="AJ71" i="14"/>
  <c r="AJ72" i="14" s="1"/>
  <c r="AK71" i="14"/>
  <c r="AK72" i="14" s="1"/>
  <c r="AL71" i="14"/>
  <c r="AL72" i="14" s="1"/>
  <c r="AI73" i="14"/>
  <c r="AI74" i="14" s="1"/>
  <c r="AI75" i="14" s="1"/>
  <c r="AJ73" i="14"/>
  <c r="AJ74" i="14" s="1"/>
  <c r="AJ75" i="14" s="1"/>
  <c r="AK73" i="14"/>
  <c r="AK74" i="14" s="1"/>
  <c r="AK75" i="14" s="1"/>
  <c r="AL73" i="14"/>
  <c r="AL74" i="14" s="1"/>
  <c r="AL75" i="14" s="1"/>
  <c r="AH73" i="14"/>
  <c r="AH74" i="14" s="1"/>
  <c r="AH75" i="14" s="1"/>
  <c r="AH71" i="14"/>
  <c r="AH72" i="14" s="1"/>
  <c r="AH69" i="14"/>
  <c r="AH70" i="14" s="1"/>
  <c r="AH66" i="14"/>
  <c r="AH67" i="14" s="1"/>
  <c r="AH68" i="14" s="1"/>
  <c r="AI63" i="14"/>
  <c r="AI64" i="14" s="1"/>
  <c r="AI65" i="14" s="1"/>
  <c r="AJ63" i="14"/>
  <c r="AJ64" i="14" s="1"/>
  <c r="AJ65" i="14" s="1"/>
  <c r="AK63" i="14"/>
  <c r="AK64" i="14" s="1"/>
  <c r="AK65" i="14" s="1"/>
  <c r="AL63" i="14"/>
  <c r="AL64" i="14" s="1"/>
  <c r="AL65" i="14" s="1"/>
  <c r="AH63" i="14"/>
  <c r="AH64" i="14" s="1"/>
  <c r="AH65" i="14" s="1"/>
  <c r="AI57" i="14"/>
  <c r="AI58" i="14" s="1"/>
  <c r="AJ57" i="14"/>
  <c r="AJ58" i="14" s="1"/>
  <c r="AK57" i="14"/>
  <c r="AK58" i="14" s="1"/>
  <c r="AL57" i="14"/>
  <c r="AL58" i="14" s="1"/>
  <c r="AI59" i="14"/>
  <c r="AI60" i="14" s="1"/>
  <c r="AJ59" i="14"/>
  <c r="AJ60" i="14" s="1"/>
  <c r="AK59" i="14"/>
  <c r="AK60" i="14" s="1"/>
  <c r="AL59" i="14"/>
  <c r="AL60" i="14" s="1"/>
  <c r="AH59" i="14"/>
  <c r="AH60" i="14" s="1"/>
  <c r="AH57" i="14"/>
  <c r="AH58" i="14" s="1"/>
  <c r="AI44" i="14"/>
  <c r="AI45" i="14" s="1"/>
  <c r="AI46" i="14" s="1"/>
  <c r="AI47" i="14" s="1"/>
  <c r="AI48" i="14" s="1"/>
  <c r="AJ44" i="14"/>
  <c r="AJ45" i="14" s="1"/>
  <c r="AJ46" i="14" s="1"/>
  <c r="AJ47" i="14" s="1"/>
  <c r="AJ48" i="14" s="1"/>
  <c r="AK44" i="14"/>
  <c r="AK45" i="14" s="1"/>
  <c r="AK46" i="14" s="1"/>
  <c r="AK47" i="14" s="1"/>
  <c r="AK48" i="14" s="1"/>
  <c r="AL44" i="14"/>
  <c r="AL45" i="14" s="1"/>
  <c r="AL46" i="14" s="1"/>
  <c r="AL47" i="14" s="1"/>
  <c r="AL48" i="14" s="1"/>
  <c r="AI49" i="14"/>
  <c r="AI50" i="14" s="1"/>
  <c r="AI51" i="14" s="1"/>
  <c r="AI52" i="14" s="1"/>
  <c r="AJ49" i="14"/>
  <c r="AJ50" i="14" s="1"/>
  <c r="AJ51" i="14" s="1"/>
  <c r="AJ52" i="14" s="1"/>
  <c r="AK49" i="14"/>
  <c r="AK50" i="14" s="1"/>
  <c r="AK51" i="14" s="1"/>
  <c r="AK52" i="14" s="1"/>
  <c r="AL49" i="14"/>
  <c r="AL50" i="14" s="1"/>
  <c r="AL51" i="14" s="1"/>
  <c r="AL52" i="14" s="1"/>
  <c r="AI53" i="14"/>
  <c r="AJ53" i="14"/>
  <c r="AK53" i="14"/>
  <c r="AL53" i="14"/>
  <c r="AI54" i="14"/>
  <c r="AI55" i="14" s="1"/>
  <c r="AI56" i="14" s="1"/>
  <c r="AJ54" i="14"/>
  <c r="AJ55" i="14" s="1"/>
  <c r="AJ56" i="14" s="1"/>
  <c r="AK54" i="14"/>
  <c r="AK55" i="14" s="1"/>
  <c r="AK56" i="14" s="1"/>
  <c r="AL54" i="14"/>
  <c r="AL55" i="14" s="1"/>
  <c r="AL56" i="14" s="1"/>
  <c r="AH54" i="14"/>
  <c r="AH55" i="14" s="1"/>
  <c r="AH56" i="14" s="1"/>
  <c r="AH53" i="14"/>
  <c r="AH49" i="14"/>
  <c r="AH50" i="14" s="1"/>
  <c r="AH51" i="14" s="1"/>
  <c r="AH52" i="14" s="1"/>
  <c r="AH44" i="14"/>
  <c r="AH45" i="14" s="1"/>
  <c r="AH46" i="14" s="1"/>
  <c r="AH47" i="14" s="1"/>
  <c r="AH48" i="14" s="1"/>
  <c r="AI36" i="14"/>
  <c r="AI37" i="14" s="1"/>
  <c r="AI38" i="14" s="1"/>
  <c r="AJ36" i="14"/>
  <c r="AJ37" i="14" s="1"/>
  <c r="AJ38" i="14" s="1"/>
  <c r="AK36" i="14"/>
  <c r="AK37" i="14" s="1"/>
  <c r="AK38" i="14" s="1"/>
  <c r="AL36" i="14"/>
  <c r="AL37" i="14" s="1"/>
  <c r="AL38" i="14" s="1"/>
  <c r="AI39" i="14"/>
  <c r="AI40" i="14" s="1"/>
  <c r="AI41" i="14" s="1"/>
  <c r="AJ39" i="14"/>
  <c r="AJ40" i="14" s="1"/>
  <c r="AJ41" i="14" s="1"/>
  <c r="AK39" i="14"/>
  <c r="AK40" i="14" s="1"/>
  <c r="AK41" i="14" s="1"/>
  <c r="AL39" i="14"/>
  <c r="AL40" i="14" s="1"/>
  <c r="AL41" i="14" s="1"/>
  <c r="AI42" i="14"/>
  <c r="AJ42" i="14"/>
  <c r="AK42" i="14"/>
  <c r="AL42" i="14"/>
  <c r="AH42" i="14"/>
  <c r="AH39" i="14"/>
  <c r="AH40" i="14" s="1"/>
  <c r="AH41" i="14" s="1"/>
  <c r="AH36" i="14"/>
  <c r="AH37" i="14" s="1"/>
  <c r="AH38" i="14" s="1"/>
  <c r="AI33" i="14"/>
  <c r="AJ33" i="14"/>
  <c r="AK33" i="14"/>
  <c r="AL33" i="14"/>
  <c r="AH33" i="14"/>
  <c r="AI24" i="14"/>
  <c r="AI25" i="14" s="1"/>
  <c r="AI26" i="14" s="1"/>
  <c r="AJ24" i="14"/>
  <c r="AJ25" i="14" s="1"/>
  <c r="AJ26" i="14" s="1"/>
  <c r="AK24" i="14"/>
  <c r="AK25" i="14" s="1"/>
  <c r="AK26" i="14" s="1"/>
  <c r="AL24" i="14"/>
  <c r="AL25" i="14" s="1"/>
  <c r="AL26" i="14" s="1"/>
  <c r="AI27" i="14"/>
  <c r="AI28" i="14" s="1"/>
  <c r="AI29" i="14" s="1"/>
  <c r="AJ27" i="14"/>
  <c r="AJ28" i="14" s="1"/>
  <c r="AJ29" i="14" s="1"/>
  <c r="AK27" i="14"/>
  <c r="AK28" i="14" s="1"/>
  <c r="AK29" i="14" s="1"/>
  <c r="AL27" i="14"/>
  <c r="AL28" i="14" s="1"/>
  <c r="AL29" i="14" s="1"/>
  <c r="AI30" i="14"/>
  <c r="AI31" i="14" s="1"/>
  <c r="AI32" i="14" s="1"/>
  <c r="AJ30" i="14"/>
  <c r="AJ31" i="14" s="1"/>
  <c r="AJ32" i="14" s="1"/>
  <c r="AK30" i="14"/>
  <c r="AK31" i="14" s="1"/>
  <c r="AK32" i="14" s="1"/>
  <c r="AL30" i="14"/>
  <c r="AL31" i="14" s="1"/>
  <c r="AL32" i="14" s="1"/>
  <c r="AH30" i="14"/>
  <c r="AH31" i="14" s="1"/>
  <c r="AH32" i="14" s="1"/>
  <c r="AH27" i="14"/>
  <c r="AH28" i="14" s="1"/>
  <c r="AH29" i="14" s="1"/>
  <c r="AH24" i="14"/>
  <c r="AH25" i="14" s="1"/>
  <c r="AH26" i="14" s="1"/>
  <c r="AI22" i="14"/>
  <c r="AI23" i="14" s="1"/>
  <c r="AJ22" i="14"/>
  <c r="AJ23" i="14" s="1"/>
  <c r="AK22" i="14"/>
  <c r="AK23" i="14" s="1"/>
  <c r="AL22" i="14"/>
  <c r="AL23" i="14" s="1"/>
  <c r="AH22" i="14"/>
  <c r="AH23" i="14" s="1"/>
  <c r="AI16" i="14"/>
  <c r="AI17" i="14" s="1"/>
  <c r="AI18" i="14" s="1"/>
  <c r="AJ16" i="14"/>
  <c r="AJ17" i="14" s="1"/>
  <c r="AJ18" i="14" s="1"/>
  <c r="AK16" i="14"/>
  <c r="AK17" i="14" s="1"/>
  <c r="AK18" i="14" s="1"/>
  <c r="AL16" i="14"/>
  <c r="AL17" i="14" s="1"/>
  <c r="AL18" i="14" s="1"/>
  <c r="AI19" i="14"/>
  <c r="AI20" i="14" s="1"/>
  <c r="AI21" i="14" s="1"/>
  <c r="AJ19" i="14"/>
  <c r="AJ20" i="14" s="1"/>
  <c r="AJ21" i="14" s="1"/>
  <c r="AK19" i="14"/>
  <c r="AK20" i="14" s="1"/>
  <c r="AK21" i="14" s="1"/>
  <c r="AL19" i="14"/>
  <c r="AL20" i="14" s="1"/>
  <c r="AL21" i="14" s="1"/>
  <c r="AH19" i="14"/>
  <c r="AH20" i="14" s="1"/>
  <c r="AH21" i="14" s="1"/>
  <c r="AH16" i="14"/>
  <c r="AH17" i="14" s="1"/>
  <c r="AH18" i="14" s="1"/>
  <c r="AI10" i="14"/>
  <c r="AI11" i="14" s="1"/>
  <c r="AI12" i="14" s="1"/>
  <c r="AI13" i="14" s="1"/>
  <c r="AJ10" i="14"/>
  <c r="AJ11" i="14" s="1"/>
  <c r="AJ12" i="14" s="1"/>
  <c r="AJ13" i="14" s="1"/>
  <c r="AK10" i="14"/>
  <c r="AK11" i="14" s="1"/>
  <c r="AK12" i="14" s="1"/>
  <c r="AK13" i="14" s="1"/>
  <c r="AL10" i="14"/>
  <c r="AL11" i="14" s="1"/>
  <c r="AL12" i="14" s="1"/>
  <c r="AL13" i="14" s="1"/>
  <c r="AH10" i="14"/>
  <c r="AH11" i="14" s="1"/>
  <c r="AH12" i="14" s="1"/>
  <c r="AH13" i="14" s="1"/>
  <c r="AI3" i="14"/>
  <c r="AI4" i="14" s="1"/>
  <c r="AJ3" i="14"/>
  <c r="AJ4" i="14" s="1"/>
  <c r="AK3" i="14"/>
  <c r="AK4" i="14" s="1"/>
  <c r="AL3" i="14"/>
  <c r="AL4" i="14" s="1"/>
  <c r="AI5" i="14"/>
  <c r="AI6" i="14" s="1"/>
  <c r="AI7" i="14" s="1"/>
  <c r="AJ5" i="14"/>
  <c r="AJ6" i="14" s="1"/>
  <c r="AJ7" i="14" s="1"/>
  <c r="AK5" i="14"/>
  <c r="AK6" i="14" s="1"/>
  <c r="AK7" i="14" s="1"/>
  <c r="AL5" i="14"/>
  <c r="AL6" i="14" s="1"/>
  <c r="AL7" i="14" s="1"/>
  <c r="AI8" i="14"/>
  <c r="AI9" i="14" s="1"/>
  <c r="AJ8" i="14"/>
  <c r="AJ9" i="14" s="1"/>
  <c r="AK8" i="14"/>
  <c r="AK9" i="14" s="1"/>
  <c r="AL8" i="14"/>
  <c r="AL9" i="14" s="1"/>
  <c r="AH8" i="14"/>
  <c r="AH9" i="14" s="1"/>
  <c r="AH5" i="14"/>
  <c r="AH6" i="14" s="1"/>
  <c r="AH7" i="14" s="1"/>
  <c r="AH3" i="14"/>
  <c r="AH4" i="14" s="1"/>
  <c r="Y36" i="14"/>
  <c r="Y92" i="14"/>
  <c r="Y171" i="14"/>
  <c r="Y174" i="14"/>
  <c r="Y175" i="14"/>
  <c r="Y176" i="14"/>
  <c r="Y190" i="14"/>
  <c r="Y192" i="14"/>
  <c r="CB36" i="14" l="1"/>
  <c r="CD69" i="14"/>
  <c r="CD98" i="14"/>
  <c r="CB118" i="14"/>
  <c r="BL17" i="14"/>
  <c r="CD36" i="14"/>
  <c r="CB98" i="14"/>
  <c r="CB94" i="14"/>
  <c r="CD131" i="14"/>
  <c r="CD128" i="14"/>
  <c r="CC128" i="14"/>
  <c r="CC103" i="14"/>
  <c r="CC161" i="14"/>
  <c r="CD139" i="14"/>
  <c r="CB69" i="14"/>
  <c r="CC120" i="14"/>
  <c r="CB66" i="14"/>
  <c r="CC94" i="14"/>
  <c r="CD94" i="14"/>
  <c r="CC98" i="14"/>
  <c r="CC133" i="14"/>
  <c r="CB104" i="14"/>
  <c r="CD104" i="14"/>
  <c r="CC104" i="14"/>
  <c r="BU1034" i="14"/>
  <c r="BX1034" i="14" s="1"/>
  <c r="CC131" i="14" s="1"/>
  <c r="BX1033" i="14"/>
  <c r="CC129" i="14" s="1"/>
  <c r="BX711" i="14"/>
  <c r="CC121" i="14" s="1"/>
  <c r="BU712" i="14"/>
  <c r="BX712" i="14" s="1"/>
  <c r="CC125" i="14" s="1"/>
  <c r="CC100" i="14"/>
  <c r="BW55" i="14"/>
  <c r="BT56" i="14"/>
  <c r="BW56" i="14" s="1"/>
  <c r="CB106" i="14" s="1"/>
  <c r="BY55" i="14"/>
  <c r="BV56" i="14"/>
  <c r="BY56" i="14" s="1"/>
  <c r="CD106" i="14" s="1"/>
  <c r="BX55" i="14"/>
  <c r="BU56" i="14"/>
  <c r="BX56" i="14" s="1"/>
  <c r="CC106" i="14" s="1"/>
  <c r="CD46" i="14"/>
  <c r="CC50" i="14"/>
  <c r="BW682" i="14"/>
  <c r="CB102" i="14" s="1"/>
  <c r="BT683" i="14"/>
  <c r="BW683" i="14" s="1"/>
  <c r="BY682" i="14"/>
  <c r="CD102" i="14" s="1"/>
  <c r="BV683" i="14"/>
  <c r="BY683" i="14" s="1"/>
  <c r="BX682" i="14"/>
  <c r="CC102" i="14" s="1"/>
  <c r="BU683" i="14"/>
  <c r="BX683" i="14" s="1"/>
  <c r="BX121" i="14"/>
  <c r="CC146" i="14" s="1"/>
  <c r="BU122" i="14"/>
  <c r="BV122" i="14"/>
  <c r="BY121" i="14"/>
  <c r="CD146" i="14" s="1"/>
  <c r="BT122" i="14"/>
  <c r="BW121" i="14"/>
  <c r="CB146" i="14" s="1"/>
  <c r="BU576" i="14"/>
  <c r="BX576" i="14" s="1"/>
  <c r="BX575" i="14"/>
  <c r="CC142" i="14" s="1"/>
  <c r="BT576" i="14"/>
  <c r="BW576" i="14" s="1"/>
  <c r="BW575" i="14"/>
  <c r="CB142" i="14" s="1"/>
  <c r="BV576" i="14"/>
  <c r="BY576" i="14" s="1"/>
  <c r="BY575" i="14"/>
  <c r="CD142" i="14" s="1"/>
  <c r="BU296" i="14"/>
  <c r="BX295" i="14"/>
  <c r="CC153" i="14" s="1"/>
  <c r="BX651" i="14"/>
  <c r="BU652" i="14"/>
  <c r="BX652" i="14" s="1"/>
  <c r="BV652" i="14"/>
  <c r="BY652" i="14" s="1"/>
  <c r="BY651" i="14"/>
  <c r="BT652" i="14"/>
  <c r="BW652" i="14" s="1"/>
  <c r="BW651" i="14"/>
  <c r="BU89" i="14"/>
  <c r="BX88" i="14"/>
  <c r="CC178" i="14" s="1"/>
  <c r="BY88" i="14"/>
  <c r="CD178" i="14" s="1"/>
  <c r="BV89" i="14"/>
  <c r="BT89" i="14"/>
  <c r="BW88" i="14"/>
  <c r="CB178" i="14" s="1"/>
  <c r="CD144" i="14"/>
  <c r="CD161" i="14"/>
  <c r="BY433" i="14"/>
  <c r="BV434" i="14"/>
  <c r="BX434" i="14"/>
  <c r="CC80" i="14" s="1"/>
  <c r="BU435" i="14"/>
  <c r="BX435" i="14" s="1"/>
  <c r="CC101" i="14" s="1"/>
  <c r="BW433" i="14"/>
  <c r="BT434" i="14"/>
  <c r="BT969" i="14"/>
  <c r="BW969" i="14" s="1"/>
  <c r="CB158" i="14" s="1"/>
  <c r="BW968" i="14"/>
  <c r="CB157" i="14" s="1"/>
  <c r="BV969" i="14"/>
  <c r="BY969" i="14" s="1"/>
  <c r="CD158" i="14" s="1"/>
  <c r="BY968" i="14"/>
  <c r="CD157" i="14" s="1"/>
  <c r="BU754" i="14"/>
  <c r="BX754" i="14" s="1"/>
  <c r="CC167" i="14" s="1"/>
  <c r="BX753" i="14"/>
  <c r="CC166" i="14" s="1"/>
  <c r="BY752" i="14"/>
  <c r="CD165" i="14" s="1"/>
  <c r="BV753" i="14"/>
  <c r="BX243" i="14"/>
  <c r="CC66" i="14" s="1"/>
  <c r="BU244" i="14"/>
  <c r="BX244" i="14" s="1"/>
  <c r="CC69" i="14" s="1"/>
  <c r="BY624" i="14"/>
  <c r="CD77" i="14" s="1"/>
  <c r="BV625" i="14"/>
  <c r="BU626" i="14"/>
  <c r="BX626" i="14" s="1"/>
  <c r="CC79" i="14" s="1"/>
  <c r="BX625" i="14"/>
  <c r="CC78" i="14" s="1"/>
  <c r="BW624" i="14"/>
  <c r="CB77" i="14" s="1"/>
  <c r="BT625" i="14"/>
  <c r="BW926" i="14"/>
  <c r="CB184" i="14" s="1"/>
  <c r="BT927" i="14"/>
  <c r="BU927" i="14"/>
  <c r="BX926" i="14"/>
  <c r="CC184" i="14" s="1"/>
  <c r="BV927" i="14"/>
  <c r="BY926" i="14"/>
  <c r="CD184" i="14" s="1"/>
  <c r="BU803" i="14"/>
  <c r="BX803" i="14" s="1"/>
  <c r="BX802" i="14"/>
  <c r="CC189" i="14" s="1"/>
  <c r="BV803" i="14"/>
  <c r="BY803" i="14" s="1"/>
  <c r="BY802" i="14"/>
  <c r="CD189" i="14" s="1"/>
  <c r="BT803" i="14"/>
  <c r="BW803" i="14" s="1"/>
  <c r="BW802" i="14"/>
  <c r="CB189" i="14" s="1"/>
  <c r="BU976" i="14"/>
  <c r="BX975" i="14"/>
  <c r="CC201" i="14" s="1"/>
  <c r="BY974" i="14"/>
  <c r="CD187" i="14" s="1"/>
  <c r="BV975" i="14"/>
  <c r="BT977" i="14"/>
  <c r="BW977" i="14" s="1"/>
  <c r="CB203" i="14" s="1"/>
  <c r="BW976" i="14"/>
  <c r="CB46" i="14"/>
  <c r="BY484" i="14"/>
  <c r="CD50" i="14" s="1"/>
  <c r="BV485" i="14"/>
  <c r="BY485" i="14" s="1"/>
  <c r="CD51" i="14" s="1"/>
  <c r="BW484" i="14"/>
  <c r="CB50" i="14" s="1"/>
  <c r="BT485" i="14"/>
  <c r="BW485" i="14" s="1"/>
  <c r="CB51" i="14" s="1"/>
  <c r="BU268" i="14"/>
  <c r="BX268" i="14" s="1"/>
  <c r="CC89" i="14" s="1"/>
  <c r="BX267" i="14"/>
  <c r="BY267" i="14"/>
  <c r="BV268" i="14"/>
  <c r="BY268" i="14" s="1"/>
  <c r="CD89" i="14" s="1"/>
  <c r="BW267" i="14"/>
  <c r="BT268" i="14"/>
  <c r="BW268" i="14" s="1"/>
  <c r="CB89" i="14" s="1"/>
  <c r="BX827" i="14"/>
  <c r="BU828" i="14"/>
  <c r="BX828" i="14" s="1"/>
  <c r="BY782" i="14"/>
  <c r="CD191" i="14" s="1"/>
  <c r="BV783" i="14"/>
  <c r="BX782" i="14"/>
  <c r="CC191" i="14" s="1"/>
  <c r="BU783" i="14"/>
  <c r="BT785" i="14"/>
  <c r="BW784" i="14"/>
  <c r="CB195" i="14" s="1"/>
  <c r="BT408" i="14"/>
  <c r="BW407" i="14"/>
  <c r="CB84" i="14" s="1"/>
  <c r="BV408" i="14"/>
  <c r="BY407" i="14"/>
  <c r="CD84" i="14" s="1"/>
  <c r="BU408" i="14"/>
  <c r="BX407" i="14"/>
  <c r="CC84" i="14" s="1"/>
  <c r="BT279" i="14"/>
  <c r="BW279" i="14" s="1"/>
  <c r="BW278" i="14"/>
  <c r="BV279" i="14"/>
  <c r="BY279" i="14" s="1"/>
  <c r="BY278" i="14"/>
  <c r="BX278" i="14"/>
  <c r="CC23" i="14" s="1"/>
  <c r="BU279" i="14"/>
  <c r="BX279" i="14" s="1"/>
  <c r="BY810" i="14"/>
  <c r="CD19" i="14" s="1"/>
  <c r="BV811" i="14"/>
  <c r="BY811" i="14" s="1"/>
  <c r="BW810" i="14"/>
  <c r="CB19" i="14" s="1"/>
  <c r="BT811" i="14"/>
  <c r="BW811" i="14" s="1"/>
  <c r="BV446" i="14"/>
  <c r="BY445" i="14"/>
  <c r="CD7" i="14" s="1"/>
  <c r="BU447" i="14"/>
  <c r="BX447" i="14" s="1"/>
  <c r="BX446" i="14"/>
  <c r="BT446" i="14"/>
  <c r="BW445" i="14"/>
  <c r="CB7" i="14" s="1"/>
  <c r="BX386" i="14"/>
  <c r="BU387" i="14"/>
  <c r="BX387" i="14" s="1"/>
  <c r="CC38" i="14" s="1"/>
  <c r="BW386" i="14"/>
  <c r="BT387" i="14"/>
  <c r="BW387" i="14" s="1"/>
  <c r="CB38" i="14" s="1"/>
  <c r="BY386" i="14"/>
  <c r="BV387" i="14"/>
  <c r="BY387" i="14" s="1"/>
  <c r="CD38" i="14" s="1"/>
  <c r="BT238" i="14"/>
  <c r="BW238" i="14" s="1"/>
  <c r="BW237" i="14"/>
  <c r="BV238" i="14"/>
  <c r="BY238" i="14" s="1"/>
  <c r="BY237" i="14"/>
  <c r="BX237" i="14"/>
  <c r="BU238" i="14"/>
  <c r="BX238" i="14" s="1"/>
  <c r="BL23" i="14"/>
  <c r="BH737" i="14"/>
  <c r="BL18" i="14" s="1"/>
  <c r="BF738" i="14"/>
  <c r="BH738" i="14" s="1"/>
  <c r="BL19" i="14" s="1"/>
  <c r="BI737" i="14"/>
  <c r="BM18" i="14" s="1"/>
  <c r="BG738" i="14"/>
  <c r="BI738" i="14" s="1"/>
  <c r="BM19" i="14" s="1"/>
  <c r="BH346" i="14"/>
  <c r="BL24" i="14" s="1"/>
  <c r="BF347" i="14"/>
  <c r="BH347" i="14" s="1"/>
  <c r="BL25" i="14" s="1"/>
  <c r="AK885" i="14"/>
  <c r="AL783" i="14"/>
  <c r="AL299" i="14"/>
  <c r="AL90" i="14"/>
  <c r="AK804" i="14"/>
  <c r="AL127" i="14"/>
  <c r="AL82" i="14"/>
  <c r="AK83" i="14"/>
  <c r="AK871" i="14"/>
  <c r="AL454" i="14"/>
  <c r="AL211" i="14"/>
  <c r="AK284" i="14"/>
  <c r="AL170" i="14"/>
  <c r="AL682" i="14"/>
  <c r="AL418" i="14"/>
  <c r="AL393" i="14"/>
  <c r="AL488" i="14"/>
  <c r="AK488" i="14"/>
  <c r="AI330" i="14"/>
  <c r="AL265" i="14"/>
  <c r="AK264" i="14"/>
  <c r="AH265" i="14"/>
  <c r="AK716" i="14"/>
  <c r="AK706" i="14"/>
  <c r="AK658" i="14"/>
  <c r="AH347" i="14"/>
  <c r="AL347" i="14"/>
  <c r="AL205" i="14"/>
  <c r="AK688" i="14"/>
  <c r="AJ688" i="14"/>
  <c r="AL364" i="14"/>
  <c r="AH221" i="14"/>
  <c r="AL221" i="14"/>
  <c r="H3" i="14"/>
  <c r="H4" i="14" s="1"/>
  <c r="H5" i="14" s="1"/>
  <c r="I1081" i="14"/>
  <c r="I1082" i="14" s="1"/>
  <c r="I1083" i="14" s="1"/>
  <c r="I1084" i="14" s="1"/>
  <c r="J1081" i="14"/>
  <c r="J1082" i="14" s="1"/>
  <c r="J1083" i="14" s="1"/>
  <c r="K1081" i="14"/>
  <c r="K1082" i="14" s="1"/>
  <c r="L1081" i="14"/>
  <c r="L1082" i="14" s="1"/>
  <c r="L1083" i="14" s="1"/>
  <c r="H1081" i="14"/>
  <c r="H1082" i="14" s="1"/>
  <c r="H1083" i="14" s="1"/>
  <c r="H1084" i="14" s="1"/>
  <c r="I1077" i="14"/>
  <c r="I1078" i="14" s="1"/>
  <c r="I1079" i="14" s="1"/>
  <c r="I1080" i="14" s="1"/>
  <c r="J1077" i="14"/>
  <c r="J1078" i="14" s="1"/>
  <c r="J1079" i="14" s="1"/>
  <c r="K1077" i="14"/>
  <c r="K1078" i="14" s="1"/>
  <c r="K1079" i="14" s="1"/>
  <c r="K1080" i="14" s="1"/>
  <c r="L1077" i="14"/>
  <c r="L1078" i="14" s="1"/>
  <c r="H1077" i="14"/>
  <c r="H1078" i="14" s="1"/>
  <c r="H1079" i="14" s="1"/>
  <c r="H1080" i="14" s="1"/>
  <c r="I1072" i="14"/>
  <c r="I1073" i="14" s="1"/>
  <c r="J1072" i="14"/>
  <c r="J1073" i="14" s="1"/>
  <c r="J1074" i="14" s="1"/>
  <c r="J1075" i="14" s="1"/>
  <c r="K1072" i="14"/>
  <c r="K1073" i="14" s="1"/>
  <c r="K1074" i="14" s="1"/>
  <c r="L1072" i="14"/>
  <c r="L1073" i="14" s="1"/>
  <c r="L1074" i="14" s="1"/>
  <c r="H1072" i="14"/>
  <c r="H1073" i="14" s="1"/>
  <c r="H1074" i="14" s="1"/>
  <c r="I1068" i="14"/>
  <c r="I1069" i="14" s="1"/>
  <c r="I1070" i="14" s="1"/>
  <c r="I1071" i="14" s="1"/>
  <c r="J1068" i="14"/>
  <c r="J1069" i="14" s="1"/>
  <c r="J1070" i="14" s="1"/>
  <c r="K1068" i="14"/>
  <c r="K1069" i="14" s="1"/>
  <c r="K1070" i="14" s="1"/>
  <c r="L1068" i="14"/>
  <c r="L1069" i="14" s="1"/>
  <c r="H1068" i="14"/>
  <c r="H1069" i="14" s="1"/>
  <c r="H1070" i="14" s="1"/>
  <c r="H1071" i="14" s="1"/>
  <c r="I1067" i="14"/>
  <c r="J1067" i="14"/>
  <c r="K1067" i="14"/>
  <c r="L1067" i="14"/>
  <c r="H1067" i="14"/>
  <c r="I1065" i="14"/>
  <c r="I1066" i="14" s="1"/>
  <c r="J1065" i="14"/>
  <c r="J1066" i="14" s="1"/>
  <c r="K1065" i="14"/>
  <c r="K1066" i="14" s="1"/>
  <c r="L1065" i="14"/>
  <c r="L1066" i="14" s="1"/>
  <c r="H1065" i="14"/>
  <c r="H1066" i="14" s="1"/>
  <c r="I1060" i="14"/>
  <c r="I1061" i="14" s="1"/>
  <c r="I1062" i="14" s="1"/>
  <c r="J1060" i="14"/>
  <c r="J1061" i="14" s="1"/>
  <c r="J1062" i="14" s="1"/>
  <c r="K1060" i="14"/>
  <c r="K1061" i="14" s="1"/>
  <c r="L1060" i="14"/>
  <c r="L1061" i="14" s="1"/>
  <c r="H1060" i="14"/>
  <c r="H1061" i="14" s="1"/>
  <c r="H1062" i="14" s="1"/>
  <c r="I1054" i="14"/>
  <c r="I1055" i="14" s="1"/>
  <c r="J1054" i="14"/>
  <c r="J1055" i="14" s="1"/>
  <c r="J1056" i="14" s="1"/>
  <c r="K1054" i="14"/>
  <c r="K1055" i="14" s="1"/>
  <c r="K1056" i="14" s="1"/>
  <c r="L1054" i="14"/>
  <c r="L1055" i="14" s="1"/>
  <c r="H1054" i="14"/>
  <c r="H1055" i="14" s="1"/>
  <c r="H1056" i="14" s="1"/>
  <c r="I1049" i="14"/>
  <c r="I1050" i="14" s="1"/>
  <c r="I1051" i="14" s="1"/>
  <c r="J1049" i="14"/>
  <c r="J1050" i="14" s="1"/>
  <c r="K1049" i="14"/>
  <c r="K1050" i="14" s="1"/>
  <c r="K1051" i="14" s="1"/>
  <c r="K1052" i="14" s="1"/>
  <c r="L1049" i="14"/>
  <c r="L1050" i="14" s="1"/>
  <c r="L1051" i="14" s="1"/>
  <c r="L1052" i="14" s="1"/>
  <c r="H1049" i="14"/>
  <c r="H1050" i="14" s="1"/>
  <c r="H1051" i="14" s="1"/>
  <c r="H1052" i="14" s="1"/>
  <c r="I1046" i="14"/>
  <c r="I1047" i="14" s="1"/>
  <c r="I1048" i="14" s="1"/>
  <c r="J1046" i="14"/>
  <c r="J1047" i="14" s="1"/>
  <c r="K1046" i="14"/>
  <c r="K1047" i="14" s="1"/>
  <c r="K1048" i="14" s="1"/>
  <c r="L1046" i="14"/>
  <c r="L1047" i="14" s="1"/>
  <c r="H1046" i="14"/>
  <c r="H1047" i="14" s="1"/>
  <c r="I1044" i="14"/>
  <c r="I1045" i="14" s="1"/>
  <c r="J1044" i="14"/>
  <c r="J1045" i="14" s="1"/>
  <c r="K1044" i="14"/>
  <c r="K1045" i="14" s="1"/>
  <c r="L1044" i="14"/>
  <c r="L1045" i="14" s="1"/>
  <c r="H1044" i="14"/>
  <c r="H1045" i="14" s="1"/>
  <c r="I1040" i="14"/>
  <c r="I1041" i="14" s="1"/>
  <c r="I1042" i="14" s="1"/>
  <c r="J1040" i="14"/>
  <c r="J1041" i="14" s="1"/>
  <c r="K1040" i="14"/>
  <c r="K1041" i="14" s="1"/>
  <c r="K1042" i="14" s="1"/>
  <c r="L1040" i="14"/>
  <c r="L1041" i="14" s="1"/>
  <c r="L1042" i="14" s="1"/>
  <c r="H1040" i="14"/>
  <c r="H1041" i="14" s="1"/>
  <c r="H1042" i="14" s="1"/>
  <c r="H1043" i="14" s="1"/>
  <c r="I1037" i="14"/>
  <c r="I1038" i="14" s="1"/>
  <c r="I1039" i="14" s="1"/>
  <c r="J1037" i="14"/>
  <c r="J1038" i="14" s="1"/>
  <c r="J1039" i="14" s="1"/>
  <c r="K1037" i="14"/>
  <c r="K1038" i="14" s="1"/>
  <c r="K1039" i="14" s="1"/>
  <c r="L1037" i="14"/>
  <c r="L1038" i="14" s="1"/>
  <c r="L1039" i="14" s="1"/>
  <c r="H1037" i="14"/>
  <c r="H1038" i="14" s="1"/>
  <c r="H1039" i="14" s="1"/>
  <c r="I1032" i="14"/>
  <c r="I1033" i="14" s="1"/>
  <c r="J1032" i="14"/>
  <c r="J1033" i="14" s="1"/>
  <c r="K1032" i="14"/>
  <c r="K1033" i="14" s="1"/>
  <c r="L1032" i="14"/>
  <c r="L1033" i="14" s="1"/>
  <c r="L1034" i="14" s="1"/>
  <c r="H1032" i="14"/>
  <c r="H1033" i="14" s="1"/>
  <c r="H1034" i="14" s="1"/>
  <c r="I1027" i="14"/>
  <c r="I1028" i="14" s="1"/>
  <c r="J1027" i="14"/>
  <c r="J1028" i="14" s="1"/>
  <c r="J1029" i="14" s="1"/>
  <c r="K1027" i="14"/>
  <c r="K1028" i="14" s="1"/>
  <c r="L1027" i="14"/>
  <c r="L1028" i="14" s="1"/>
  <c r="H1027" i="14"/>
  <c r="H1028" i="14" s="1"/>
  <c r="I1023" i="14"/>
  <c r="I1024" i="14" s="1"/>
  <c r="J1023" i="14"/>
  <c r="J1024" i="14" s="1"/>
  <c r="K1023" i="14"/>
  <c r="K1024" i="14" s="1"/>
  <c r="K1025" i="14" s="1"/>
  <c r="L1023" i="14"/>
  <c r="L1024" i="14" s="1"/>
  <c r="L1025" i="14" s="1"/>
  <c r="I1020" i="14"/>
  <c r="I1021" i="14" s="1"/>
  <c r="J1020" i="14"/>
  <c r="J1021" i="14" s="1"/>
  <c r="K1020" i="14"/>
  <c r="K1021" i="14" s="1"/>
  <c r="K1022" i="14" s="1"/>
  <c r="L1020" i="14"/>
  <c r="L1021" i="14" s="1"/>
  <c r="L1022" i="14" s="1"/>
  <c r="H1023" i="14"/>
  <c r="H1024" i="14" s="1"/>
  <c r="H1025" i="14" s="1"/>
  <c r="H1020" i="14"/>
  <c r="H1021" i="14" s="1"/>
  <c r="H1022" i="14" s="1"/>
  <c r="I1016" i="14"/>
  <c r="I1017" i="14" s="1"/>
  <c r="I1018" i="14" s="1"/>
  <c r="I1019" i="14" s="1"/>
  <c r="J1016" i="14"/>
  <c r="J1017" i="14" s="1"/>
  <c r="J1018" i="14" s="1"/>
  <c r="K1016" i="14"/>
  <c r="K1017" i="14" s="1"/>
  <c r="L1016" i="14"/>
  <c r="L1017" i="14" s="1"/>
  <c r="H1016" i="14"/>
  <c r="H1017" i="14" s="1"/>
  <c r="H1018" i="14" s="1"/>
  <c r="H1019" i="14" s="1"/>
  <c r="I1012" i="14"/>
  <c r="I1013" i="14" s="1"/>
  <c r="J1012" i="14"/>
  <c r="J1013" i="14" s="1"/>
  <c r="J1014" i="14" s="1"/>
  <c r="K1012" i="14"/>
  <c r="K1013" i="14" s="1"/>
  <c r="L1012" i="14"/>
  <c r="L1013" i="14" s="1"/>
  <c r="L1014" i="14" s="1"/>
  <c r="H1012" i="14"/>
  <c r="H1013" i="14" s="1"/>
  <c r="H1014" i="14" s="1"/>
  <c r="I1007" i="14"/>
  <c r="I1008" i="14" s="1"/>
  <c r="I1009" i="14" s="1"/>
  <c r="J1007" i="14"/>
  <c r="J1008" i="14" s="1"/>
  <c r="J1009" i="14" s="1"/>
  <c r="K1007" i="14"/>
  <c r="K1008" i="14" s="1"/>
  <c r="L1007" i="14"/>
  <c r="L1008" i="14" s="1"/>
  <c r="L1009" i="14" s="1"/>
  <c r="L1010" i="14" s="1"/>
  <c r="H1007" i="14"/>
  <c r="H1008" i="14" s="1"/>
  <c r="H1009" i="14" s="1"/>
  <c r="H1010" i="14" s="1"/>
  <c r="I1004" i="14"/>
  <c r="I1005" i="14" s="1"/>
  <c r="I1006" i="14" s="1"/>
  <c r="J1004" i="14"/>
  <c r="J1005" i="14" s="1"/>
  <c r="J1006" i="14" s="1"/>
  <c r="K1004" i="14"/>
  <c r="K1005" i="14" s="1"/>
  <c r="L1004" i="14"/>
  <c r="L1005" i="14" s="1"/>
  <c r="H1004" i="14"/>
  <c r="H1005" i="14" s="1"/>
  <c r="I999" i="14"/>
  <c r="I1000" i="14" s="1"/>
  <c r="I1001" i="14" s="1"/>
  <c r="J999" i="14"/>
  <c r="J1000" i="14" s="1"/>
  <c r="J1001" i="14" s="1"/>
  <c r="K999" i="14"/>
  <c r="K1000" i="14" s="1"/>
  <c r="L999" i="14"/>
  <c r="L1000" i="14" s="1"/>
  <c r="L1001" i="14" s="1"/>
  <c r="H999" i="14"/>
  <c r="H1000" i="14" s="1"/>
  <c r="H1001" i="14" s="1"/>
  <c r="I996" i="14"/>
  <c r="I997" i="14" s="1"/>
  <c r="I998" i="14" s="1"/>
  <c r="J996" i="14"/>
  <c r="J997" i="14" s="1"/>
  <c r="J998" i="14" s="1"/>
  <c r="K996" i="14"/>
  <c r="K997" i="14" s="1"/>
  <c r="K998" i="14" s="1"/>
  <c r="L996" i="14"/>
  <c r="L997" i="14" s="1"/>
  <c r="L998" i="14" s="1"/>
  <c r="H996" i="14"/>
  <c r="H997" i="14" s="1"/>
  <c r="H998" i="14" s="1"/>
  <c r="I988" i="14"/>
  <c r="I989" i="14" s="1"/>
  <c r="J988" i="14"/>
  <c r="J989" i="14" s="1"/>
  <c r="J990" i="14" s="1"/>
  <c r="K988" i="14"/>
  <c r="K989" i="14" s="1"/>
  <c r="L988" i="14"/>
  <c r="L989" i="14" s="1"/>
  <c r="L990" i="14" s="1"/>
  <c r="H988" i="14"/>
  <c r="H989" i="14" s="1"/>
  <c r="H990" i="14" s="1"/>
  <c r="I986" i="14"/>
  <c r="I987" i="14" s="1"/>
  <c r="J986" i="14"/>
  <c r="J987" i="14" s="1"/>
  <c r="K986" i="14"/>
  <c r="K987" i="14" s="1"/>
  <c r="L986" i="14"/>
  <c r="L987" i="14" s="1"/>
  <c r="H986" i="14"/>
  <c r="H987" i="14" s="1"/>
  <c r="I982" i="14"/>
  <c r="I983" i="14" s="1"/>
  <c r="J982" i="14"/>
  <c r="J983" i="14" s="1"/>
  <c r="J984" i="14" s="1"/>
  <c r="K982" i="14"/>
  <c r="K983" i="14" s="1"/>
  <c r="K984" i="14" s="1"/>
  <c r="K985" i="14" s="1"/>
  <c r="L982" i="14"/>
  <c r="L983" i="14" s="1"/>
  <c r="L984" i="14" s="1"/>
  <c r="H982" i="14"/>
  <c r="H983" i="14" s="1"/>
  <c r="H984" i="14" s="1"/>
  <c r="H985" i="14" s="1"/>
  <c r="I976" i="14"/>
  <c r="I977" i="14" s="1"/>
  <c r="I978" i="14" s="1"/>
  <c r="J976" i="14"/>
  <c r="J977" i="14" s="1"/>
  <c r="K976" i="14"/>
  <c r="K977" i="14" s="1"/>
  <c r="L976" i="14"/>
  <c r="L977" i="14" s="1"/>
  <c r="H976" i="14"/>
  <c r="H977" i="14" s="1"/>
  <c r="H978" i="14" s="1"/>
  <c r="H979" i="14" s="1"/>
  <c r="H980" i="14" s="1"/>
  <c r="H981" i="14" s="1"/>
  <c r="I974" i="14"/>
  <c r="I975" i="14" s="1"/>
  <c r="J974" i="14"/>
  <c r="J975" i="14" s="1"/>
  <c r="K974" i="14"/>
  <c r="K975" i="14" s="1"/>
  <c r="L974" i="14"/>
  <c r="L975" i="14" s="1"/>
  <c r="H974" i="14"/>
  <c r="H975" i="14" s="1"/>
  <c r="I973" i="14"/>
  <c r="J973" i="14"/>
  <c r="K973" i="14"/>
  <c r="L973" i="14"/>
  <c r="H973" i="14"/>
  <c r="I969" i="14"/>
  <c r="I970" i="14" s="1"/>
  <c r="I971" i="14" s="1"/>
  <c r="J969" i="14"/>
  <c r="J970" i="14" s="1"/>
  <c r="K969" i="14"/>
  <c r="K970" i="14" s="1"/>
  <c r="K971" i="14" s="1"/>
  <c r="L969" i="14"/>
  <c r="L970" i="14" s="1"/>
  <c r="H969" i="14"/>
  <c r="H970" i="14" s="1"/>
  <c r="I968" i="14"/>
  <c r="J968" i="14"/>
  <c r="K968" i="14"/>
  <c r="L968" i="14"/>
  <c r="H968" i="14"/>
  <c r="I965" i="14"/>
  <c r="I966" i="14" s="1"/>
  <c r="I967" i="14" s="1"/>
  <c r="J965" i="14"/>
  <c r="J966" i="14" s="1"/>
  <c r="K965" i="14"/>
  <c r="K966" i="14" s="1"/>
  <c r="K967" i="14" s="1"/>
  <c r="L965" i="14"/>
  <c r="L966" i="14" s="1"/>
  <c r="H965" i="14"/>
  <c r="H966" i="14" s="1"/>
  <c r="H967" i="14" s="1"/>
  <c r="I962" i="14"/>
  <c r="I963" i="14" s="1"/>
  <c r="J962" i="14"/>
  <c r="J963" i="14" s="1"/>
  <c r="J964" i="14" s="1"/>
  <c r="K962" i="14"/>
  <c r="K963" i="14" s="1"/>
  <c r="L962" i="14"/>
  <c r="L963" i="14" s="1"/>
  <c r="L964" i="14" s="1"/>
  <c r="H962" i="14"/>
  <c r="H963" i="14" s="1"/>
  <c r="H964" i="14" s="1"/>
  <c r="I960" i="14"/>
  <c r="I961" i="14" s="1"/>
  <c r="J960" i="14"/>
  <c r="J961" i="14" s="1"/>
  <c r="K960" i="14"/>
  <c r="K961" i="14" s="1"/>
  <c r="L960" i="14"/>
  <c r="L961" i="14" s="1"/>
  <c r="H960" i="14"/>
  <c r="H961" i="14" s="1"/>
  <c r="I955" i="14"/>
  <c r="I956" i="14" s="1"/>
  <c r="I957" i="14" s="1"/>
  <c r="I958" i="14" s="1"/>
  <c r="I959" i="14" s="1"/>
  <c r="J955" i="14"/>
  <c r="J956" i="14" s="1"/>
  <c r="J957" i="14" s="1"/>
  <c r="J958" i="14" s="1"/>
  <c r="J959" i="14" s="1"/>
  <c r="K955" i="14"/>
  <c r="K956" i="14" s="1"/>
  <c r="K957" i="14" s="1"/>
  <c r="L955" i="14"/>
  <c r="L956" i="14" s="1"/>
  <c r="L957" i="14" s="1"/>
  <c r="L958" i="14" s="1"/>
  <c r="L959" i="14" s="1"/>
  <c r="H955" i="14"/>
  <c r="H956" i="14" s="1"/>
  <c r="H957" i="14" s="1"/>
  <c r="H958" i="14" s="1"/>
  <c r="H959" i="14" s="1"/>
  <c r="I952" i="14"/>
  <c r="I953" i="14" s="1"/>
  <c r="I954" i="14" s="1"/>
  <c r="J952" i="14"/>
  <c r="J953" i="14" s="1"/>
  <c r="J954" i="14" s="1"/>
  <c r="K952" i="14"/>
  <c r="K953" i="14" s="1"/>
  <c r="K954" i="14" s="1"/>
  <c r="L952" i="14"/>
  <c r="L953" i="14" s="1"/>
  <c r="H952" i="14"/>
  <c r="H953" i="14" s="1"/>
  <c r="I947" i="14"/>
  <c r="I948" i="14" s="1"/>
  <c r="I949" i="14" s="1"/>
  <c r="J947" i="14"/>
  <c r="J948" i="14" s="1"/>
  <c r="J949" i="14" s="1"/>
  <c r="K947" i="14"/>
  <c r="K948" i="14" s="1"/>
  <c r="K949" i="14" s="1"/>
  <c r="L947" i="14"/>
  <c r="L948" i="14" s="1"/>
  <c r="L949" i="14" s="1"/>
  <c r="L950" i="14" s="1"/>
  <c r="H947" i="14"/>
  <c r="H948" i="14" s="1"/>
  <c r="H949" i="14" s="1"/>
  <c r="H950" i="14" s="1"/>
  <c r="H951" i="14" s="1"/>
  <c r="I943" i="14"/>
  <c r="J943" i="14"/>
  <c r="K943" i="14"/>
  <c r="L943" i="14"/>
  <c r="I944" i="14"/>
  <c r="I945" i="14" s="1"/>
  <c r="J944" i="14"/>
  <c r="J945" i="14" s="1"/>
  <c r="J946" i="14" s="1"/>
  <c r="K944" i="14"/>
  <c r="K945" i="14" s="1"/>
  <c r="L944" i="14"/>
  <c r="L945" i="14" s="1"/>
  <c r="H944" i="14"/>
  <c r="H945" i="14" s="1"/>
  <c r="H946" i="14" s="1"/>
  <c r="H943" i="14"/>
  <c r="I938" i="14"/>
  <c r="I939" i="14" s="1"/>
  <c r="J938" i="14"/>
  <c r="J939" i="14" s="1"/>
  <c r="J940" i="14" s="1"/>
  <c r="K938" i="14"/>
  <c r="K939" i="14" s="1"/>
  <c r="L938" i="14"/>
  <c r="L939" i="14" s="1"/>
  <c r="L940" i="14" s="1"/>
  <c r="H938" i="14"/>
  <c r="H939" i="14" s="1"/>
  <c r="H940" i="14" s="1"/>
  <c r="I930" i="14"/>
  <c r="I931" i="14" s="1"/>
  <c r="J930" i="14"/>
  <c r="J931" i="14" s="1"/>
  <c r="K930" i="14"/>
  <c r="K931" i="14" s="1"/>
  <c r="L930" i="14"/>
  <c r="L931" i="14" s="1"/>
  <c r="H930" i="14"/>
  <c r="H931" i="14" s="1"/>
  <c r="H932" i="14" s="1"/>
  <c r="H933" i="14" s="1"/>
  <c r="H934" i="14" s="1"/>
  <c r="H935" i="14" s="1"/>
  <c r="I926" i="14"/>
  <c r="J926" i="14"/>
  <c r="K926" i="14"/>
  <c r="L926" i="14"/>
  <c r="I927" i="14"/>
  <c r="I928" i="14" s="1"/>
  <c r="J927" i="14"/>
  <c r="J928" i="14" s="1"/>
  <c r="K927" i="14"/>
  <c r="K928" i="14" s="1"/>
  <c r="L927" i="14"/>
  <c r="L928" i="14" s="1"/>
  <c r="L929" i="14" s="1"/>
  <c r="H927" i="14"/>
  <c r="H928" i="14" s="1"/>
  <c r="H929" i="14" s="1"/>
  <c r="H926" i="14"/>
  <c r="I923" i="14"/>
  <c r="I924" i="14" s="1"/>
  <c r="J923" i="14"/>
  <c r="J924" i="14" s="1"/>
  <c r="J925" i="14" s="1"/>
  <c r="K923" i="14"/>
  <c r="K924" i="14" s="1"/>
  <c r="L923" i="14"/>
  <c r="L924" i="14" s="1"/>
  <c r="H923" i="14"/>
  <c r="H924" i="14" s="1"/>
  <c r="I919" i="14"/>
  <c r="I920" i="14" s="1"/>
  <c r="J919" i="14"/>
  <c r="J920" i="14" s="1"/>
  <c r="J921" i="14" s="1"/>
  <c r="K919" i="14"/>
  <c r="K920" i="14" s="1"/>
  <c r="L919" i="14"/>
  <c r="L920" i="14" s="1"/>
  <c r="L921" i="14" s="1"/>
  <c r="H919" i="14"/>
  <c r="H920" i="14" s="1"/>
  <c r="H921" i="14" s="1"/>
  <c r="H922" i="14" s="1"/>
  <c r="I915" i="14"/>
  <c r="I916" i="14" s="1"/>
  <c r="I917" i="14" s="1"/>
  <c r="J915" i="14"/>
  <c r="J916" i="14" s="1"/>
  <c r="J917" i="14" s="1"/>
  <c r="K915" i="14"/>
  <c r="K916" i="14" s="1"/>
  <c r="L915" i="14"/>
  <c r="L916" i="14" s="1"/>
  <c r="L917" i="14" s="1"/>
  <c r="H915" i="14"/>
  <c r="H916" i="14" s="1"/>
  <c r="H917" i="14" s="1"/>
  <c r="I911" i="14"/>
  <c r="I912" i="14" s="1"/>
  <c r="I913" i="14" s="1"/>
  <c r="I914" i="14" s="1"/>
  <c r="J911" i="14"/>
  <c r="J912" i="14" s="1"/>
  <c r="J913" i="14" s="1"/>
  <c r="J914" i="14" s="1"/>
  <c r="K911" i="14"/>
  <c r="K912" i="14" s="1"/>
  <c r="L911" i="14"/>
  <c r="L912" i="14" s="1"/>
  <c r="L913" i="14" s="1"/>
  <c r="L914" i="14" s="1"/>
  <c r="H911" i="14"/>
  <c r="H912" i="14" s="1"/>
  <c r="H913" i="14" s="1"/>
  <c r="H914" i="14" s="1"/>
  <c r="I907" i="14"/>
  <c r="I908" i="14" s="1"/>
  <c r="I909" i="14" s="1"/>
  <c r="J907" i="14"/>
  <c r="J908" i="14" s="1"/>
  <c r="K907" i="14"/>
  <c r="K908" i="14" s="1"/>
  <c r="K909" i="14" s="1"/>
  <c r="K910" i="14" s="1"/>
  <c r="L907" i="14"/>
  <c r="L908" i="14" s="1"/>
  <c r="L909" i="14" s="1"/>
  <c r="H907" i="14"/>
  <c r="H908" i="14" s="1"/>
  <c r="H909" i="14" s="1"/>
  <c r="I903" i="14"/>
  <c r="I904" i="14" s="1"/>
  <c r="I905" i="14" s="1"/>
  <c r="J903" i="14"/>
  <c r="J904" i="14" s="1"/>
  <c r="J905" i="14" s="1"/>
  <c r="J906" i="14" s="1"/>
  <c r="K903" i="14"/>
  <c r="K904" i="14" s="1"/>
  <c r="K905" i="14" s="1"/>
  <c r="L903" i="14"/>
  <c r="L904" i="14" s="1"/>
  <c r="H903" i="14"/>
  <c r="H904" i="14" s="1"/>
  <c r="H905" i="14" s="1"/>
  <c r="I902" i="14"/>
  <c r="J902" i="14"/>
  <c r="K902" i="14"/>
  <c r="L902" i="14"/>
  <c r="H902" i="14"/>
  <c r="I899" i="14"/>
  <c r="I900" i="14" s="1"/>
  <c r="J899" i="14"/>
  <c r="J900" i="14" s="1"/>
  <c r="J901" i="14" s="1"/>
  <c r="K899" i="14"/>
  <c r="K900" i="14" s="1"/>
  <c r="L899" i="14"/>
  <c r="L900" i="14" s="1"/>
  <c r="L901" i="14" s="1"/>
  <c r="H899" i="14"/>
  <c r="H900" i="14" s="1"/>
  <c r="H901" i="14" s="1"/>
  <c r="I896" i="14"/>
  <c r="I897" i="14" s="1"/>
  <c r="J896" i="14"/>
  <c r="J897" i="14" s="1"/>
  <c r="K896" i="14"/>
  <c r="K897" i="14" s="1"/>
  <c r="L896" i="14"/>
  <c r="L897" i="14" s="1"/>
  <c r="L898" i="14" s="1"/>
  <c r="H896" i="14"/>
  <c r="H897" i="14" s="1"/>
  <c r="H898" i="14" s="1"/>
  <c r="I892" i="14"/>
  <c r="I893" i="14" s="1"/>
  <c r="J892" i="14"/>
  <c r="J893" i="14" s="1"/>
  <c r="J894" i="14" s="1"/>
  <c r="K892" i="14"/>
  <c r="K893" i="14" s="1"/>
  <c r="K894" i="14" s="1"/>
  <c r="K895" i="14" s="1"/>
  <c r="L892" i="14"/>
  <c r="L893" i="14" s="1"/>
  <c r="L894" i="14" s="1"/>
  <c r="H892" i="14"/>
  <c r="H893" i="14" s="1"/>
  <c r="H894" i="14" s="1"/>
  <c r="I889" i="14"/>
  <c r="I890" i="14" s="1"/>
  <c r="I891" i="14" s="1"/>
  <c r="J889" i="14"/>
  <c r="J890" i="14" s="1"/>
  <c r="J891" i="14" s="1"/>
  <c r="K889" i="14"/>
  <c r="K890" i="14" s="1"/>
  <c r="K891" i="14" s="1"/>
  <c r="L889" i="14"/>
  <c r="L890" i="14" s="1"/>
  <c r="H889" i="14"/>
  <c r="H890" i="14" s="1"/>
  <c r="H891" i="14" s="1"/>
  <c r="I886" i="14"/>
  <c r="I887" i="14" s="1"/>
  <c r="I888" i="14" s="1"/>
  <c r="J886" i="14"/>
  <c r="J887" i="14" s="1"/>
  <c r="K886" i="14"/>
  <c r="K887" i="14" s="1"/>
  <c r="K888" i="14" s="1"/>
  <c r="L886" i="14"/>
  <c r="L887" i="14" s="1"/>
  <c r="H886" i="14"/>
  <c r="H887" i="14" s="1"/>
  <c r="H888" i="14" s="1"/>
  <c r="I882" i="14"/>
  <c r="I883" i="14" s="1"/>
  <c r="I884" i="14" s="1"/>
  <c r="J882" i="14"/>
  <c r="J883" i="14" s="1"/>
  <c r="K882" i="14"/>
  <c r="K883" i="14" s="1"/>
  <c r="L882" i="14"/>
  <c r="L883" i="14" s="1"/>
  <c r="L884" i="14" s="1"/>
  <c r="H882" i="14"/>
  <c r="H883" i="14" s="1"/>
  <c r="H884" i="14" s="1"/>
  <c r="H885" i="14" s="1"/>
  <c r="I878" i="14"/>
  <c r="I879" i="14" s="1"/>
  <c r="J878" i="14"/>
  <c r="J879" i="14" s="1"/>
  <c r="J880" i="14" s="1"/>
  <c r="K878" i="14"/>
  <c r="K879" i="14" s="1"/>
  <c r="L878" i="14"/>
  <c r="L879" i="14" s="1"/>
  <c r="L880" i="14" s="1"/>
  <c r="H878" i="14"/>
  <c r="H879" i="14" s="1"/>
  <c r="H880" i="14" s="1"/>
  <c r="I875" i="14"/>
  <c r="I876" i="14" s="1"/>
  <c r="I877" i="14" s="1"/>
  <c r="J875" i="14"/>
  <c r="J876" i="14" s="1"/>
  <c r="K875" i="14"/>
  <c r="K876" i="14" s="1"/>
  <c r="K877" i="14" s="1"/>
  <c r="L875" i="14"/>
  <c r="L876" i="14" s="1"/>
  <c r="L877" i="14" s="1"/>
  <c r="H875" i="14"/>
  <c r="H876" i="14" s="1"/>
  <c r="H877" i="14" s="1"/>
  <c r="I873" i="14"/>
  <c r="I874" i="14" s="1"/>
  <c r="J873" i="14"/>
  <c r="J874" i="14" s="1"/>
  <c r="K873" i="14"/>
  <c r="K874" i="14" s="1"/>
  <c r="L873" i="14"/>
  <c r="L874" i="14" s="1"/>
  <c r="H873" i="14"/>
  <c r="H874" i="14" s="1"/>
  <c r="I871" i="14"/>
  <c r="I872" i="14" s="1"/>
  <c r="J871" i="14"/>
  <c r="J872" i="14" s="1"/>
  <c r="K871" i="14"/>
  <c r="K872" i="14" s="1"/>
  <c r="L871" i="14"/>
  <c r="L872" i="14" s="1"/>
  <c r="H871" i="14"/>
  <c r="H872" i="14" s="1"/>
  <c r="I869" i="14"/>
  <c r="I870" i="14" s="1"/>
  <c r="J869" i="14"/>
  <c r="J870" i="14" s="1"/>
  <c r="K869" i="14"/>
  <c r="K870" i="14" s="1"/>
  <c r="L869" i="14"/>
  <c r="L870" i="14" s="1"/>
  <c r="H869" i="14"/>
  <c r="H870" i="14" s="1"/>
  <c r="I866" i="14"/>
  <c r="I867" i="14" s="1"/>
  <c r="I868" i="14" s="1"/>
  <c r="J866" i="14"/>
  <c r="J867" i="14" s="1"/>
  <c r="J868" i="14" s="1"/>
  <c r="K866" i="14"/>
  <c r="K867" i="14" s="1"/>
  <c r="K868" i="14" s="1"/>
  <c r="L866" i="14"/>
  <c r="L867" i="14" s="1"/>
  <c r="L868" i="14" s="1"/>
  <c r="H866" i="14"/>
  <c r="H867" i="14" s="1"/>
  <c r="H868" i="14" s="1"/>
  <c r="I865" i="14"/>
  <c r="J865" i="14"/>
  <c r="K865" i="14"/>
  <c r="L865" i="14"/>
  <c r="H865" i="14"/>
  <c r="I863" i="14"/>
  <c r="I864" i="14" s="1"/>
  <c r="J863" i="14"/>
  <c r="J864" i="14" s="1"/>
  <c r="K863" i="14"/>
  <c r="K864" i="14" s="1"/>
  <c r="L863" i="14"/>
  <c r="L864" i="14" s="1"/>
  <c r="H863" i="14"/>
  <c r="H864" i="14" s="1"/>
  <c r="I860" i="14"/>
  <c r="I861" i="14" s="1"/>
  <c r="J860" i="14"/>
  <c r="J861" i="14" s="1"/>
  <c r="J862" i="14" s="1"/>
  <c r="K860" i="14"/>
  <c r="K861" i="14" s="1"/>
  <c r="L860" i="14"/>
  <c r="L861" i="14" s="1"/>
  <c r="L862" i="14" s="1"/>
  <c r="H860" i="14"/>
  <c r="H861" i="14" s="1"/>
  <c r="H862" i="14" s="1"/>
  <c r="I855" i="14"/>
  <c r="I856" i="14" s="1"/>
  <c r="I857" i="14" s="1"/>
  <c r="J855" i="14"/>
  <c r="J856" i="14" s="1"/>
  <c r="K855" i="14"/>
  <c r="K856" i="14" s="1"/>
  <c r="K857" i="14" s="1"/>
  <c r="L855" i="14"/>
  <c r="L856" i="14" s="1"/>
  <c r="H855" i="14"/>
  <c r="H856" i="14" s="1"/>
  <c r="I849" i="14"/>
  <c r="I850" i="14" s="1"/>
  <c r="I851" i="14" s="1"/>
  <c r="J849" i="14"/>
  <c r="J850" i="14" s="1"/>
  <c r="K849" i="14"/>
  <c r="K850" i="14" s="1"/>
  <c r="K851" i="14" s="1"/>
  <c r="L849" i="14"/>
  <c r="L850" i="14" s="1"/>
  <c r="H849" i="14"/>
  <c r="H850" i="14" s="1"/>
  <c r="H851" i="14" s="1"/>
  <c r="H852" i="14" s="1"/>
  <c r="I844" i="14"/>
  <c r="I845" i="14" s="1"/>
  <c r="J844" i="14"/>
  <c r="J845" i="14" s="1"/>
  <c r="K844" i="14"/>
  <c r="K845" i="14" s="1"/>
  <c r="L844" i="14"/>
  <c r="L845" i="14" s="1"/>
  <c r="H844" i="14"/>
  <c r="H845" i="14" s="1"/>
  <c r="H846" i="14" s="1"/>
  <c r="H847" i="14" s="1"/>
  <c r="I841" i="14"/>
  <c r="I842" i="14" s="1"/>
  <c r="I843" i="14" s="1"/>
  <c r="J841" i="14"/>
  <c r="J842" i="14" s="1"/>
  <c r="J843" i="14" s="1"/>
  <c r="K841" i="14"/>
  <c r="K842" i="14" s="1"/>
  <c r="L841" i="14"/>
  <c r="L842" i="14" s="1"/>
  <c r="H841" i="14"/>
  <c r="H842" i="14" s="1"/>
  <c r="H843" i="14" s="1"/>
  <c r="I840" i="14"/>
  <c r="J840" i="14"/>
  <c r="K840" i="14"/>
  <c r="L840" i="14"/>
  <c r="H840" i="14"/>
  <c r="I835" i="14"/>
  <c r="I836" i="14" s="1"/>
  <c r="I837" i="14" s="1"/>
  <c r="J835" i="14"/>
  <c r="J836" i="14" s="1"/>
  <c r="K835" i="14"/>
  <c r="K836" i="14" s="1"/>
  <c r="K837" i="14" s="1"/>
  <c r="L835" i="14"/>
  <c r="L836" i="14" s="1"/>
  <c r="H835" i="14"/>
  <c r="H836" i="14" s="1"/>
  <c r="H837" i="14" s="1"/>
  <c r="I832" i="14"/>
  <c r="I833" i="14" s="1"/>
  <c r="J832" i="14"/>
  <c r="J833" i="14" s="1"/>
  <c r="K832" i="14"/>
  <c r="K833" i="14" s="1"/>
  <c r="L832" i="14"/>
  <c r="L833" i="14" s="1"/>
  <c r="H832" i="14"/>
  <c r="H833" i="14" s="1"/>
  <c r="I826" i="14"/>
  <c r="I827" i="14" s="1"/>
  <c r="I828" i="14" s="1"/>
  <c r="J826" i="14"/>
  <c r="J827" i="14" s="1"/>
  <c r="K826" i="14"/>
  <c r="K827" i="14" s="1"/>
  <c r="L826" i="14"/>
  <c r="L827" i="14" s="1"/>
  <c r="H826" i="14"/>
  <c r="H827" i="14" s="1"/>
  <c r="I824" i="14"/>
  <c r="I825" i="14" s="1"/>
  <c r="J824" i="14"/>
  <c r="J825" i="14" s="1"/>
  <c r="K824" i="14"/>
  <c r="K825" i="14" s="1"/>
  <c r="L824" i="14"/>
  <c r="L825" i="14" s="1"/>
  <c r="H824" i="14"/>
  <c r="H825" i="14" s="1"/>
  <c r="I820" i="14"/>
  <c r="I821" i="14" s="1"/>
  <c r="I822" i="14" s="1"/>
  <c r="I823" i="14" s="1"/>
  <c r="J820" i="14"/>
  <c r="J821" i="14" s="1"/>
  <c r="K820" i="14"/>
  <c r="K821" i="14" s="1"/>
  <c r="L820" i="14"/>
  <c r="L821" i="14" s="1"/>
  <c r="H820" i="14"/>
  <c r="H821" i="14" s="1"/>
  <c r="H822" i="14" s="1"/>
  <c r="H823" i="14" s="1"/>
  <c r="I816" i="14"/>
  <c r="I817" i="14" s="1"/>
  <c r="J816" i="14"/>
  <c r="J817" i="14" s="1"/>
  <c r="J818" i="14" s="1"/>
  <c r="K816" i="14"/>
  <c r="K817" i="14" s="1"/>
  <c r="K818" i="14" s="1"/>
  <c r="L816" i="14"/>
  <c r="L817" i="14" s="1"/>
  <c r="L818" i="14" s="1"/>
  <c r="H816" i="14"/>
  <c r="H817" i="14" s="1"/>
  <c r="H818" i="14" s="1"/>
  <c r="H819" i="14" s="1"/>
  <c r="I810" i="14"/>
  <c r="I811" i="14" s="1"/>
  <c r="J810" i="14"/>
  <c r="J811" i="14" s="1"/>
  <c r="K810" i="14"/>
  <c r="K811" i="14" s="1"/>
  <c r="L810" i="14"/>
  <c r="L811" i="14" s="1"/>
  <c r="H810" i="14"/>
  <c r="H811" i="14" s="1"/>
  <c r="I798" i="14"/>
  <c r="I799" i="14" s="1"/>
  <c r="J798" i="14"/>
  <c r="J799" i="14" s="1"/>
  <c r="K798" i="14"/>
  <c r="K799" i="14" s="1"/>
  <c r="L798" i="14"/>
  <c r="L799" i="14" s="1"/>
  <c r="H798" i="14"/>
  <c r="H799" i="14" s="1"/>
  <c r="H800" i="14" s="1"/>
  <c r="H801" i="14" s="1"/>
  <c r="H802" i="14" s="1"/>
  <c r="I794" i="14"/>
  <c r="I795" i="14" s="1"/>
  <c r="J794" i="14"/>
  <c r="J795" i="14" s="1"/>
  <c r="K794" i="14"/>
  <c r="K795" i="14" s="1"/>
  <c r="L794" i="14"/>
  <c r="L795" i="14" s="1"/>
  <c r="L796" i="14" s="1"/>
  <c r="H794" i="14"/>
  <c r="H795" i="14" s="1"/>
  <c r="H796" i="14" s="1"/>
  <c r="I791" i="14"/>
  <c r="I792" i="14" s="1"/>
  <c r="I793" i="14" s="1"/>
  <c r="J791" i="14"/>
  <c r="J792" i="14" s="1"/>
  <c r="J793" i="14" s="1"/>
  <c r="K791" i="14"/>
  <c r="K792" i="14" s="1"/>
  <c r="L791" i="14"/>
  <c r="L792" i="14" s="1"/>
  <c r="L793" i="14" s="1"/>
  <c r="H791" i="14"/>
  <c r="H792" i="14" s="1"/>
  <c r="H793" i="14" s="1"/>
  <c r="I787" i="14"/>
  <c r="J787" i="14"/>
  <c r="K787" i="14"/>
  <c r="L787" i="14"/>
  <c r="I788" i="14"/>
  <c r="I789" i="14" s="1"/>
  <c r="J788" i="14"/>
  <c r="J789" i="14" s="1"/>
  <c r="J790" i="14" s="1"/>
  <c r="K788" i="14"/>
  <c r="K789" i="14" s="1"/>
  <c r="K790" i="14" s="1"/>
  <c r="L788" i="14"/>
  <c r="L789" i="14" s="1"/>
  <c r="L790" i="14" s="1"/>
  <c r="H788" i="14"/>
  <c r="H789" i="14" s="1"/>
  <c r="H790" i="14" s="1"/>
  <c r="H787" i="14"/>
  <c r="I783" i="14"/>
  <c r="I784" i="14" s="1"/>
  <c r="J783" i="14"/>
  <c r="J784" i="14" s="1"/>
  <c r="J785" i="14" s="1"/>
  <c r="J786" i="14" s="1"/>
  <c r="K783" i="14"/>
  <c r="K784" i="14" s="1"/>
  <c r="K785" i="14" s="1"/>
  <c r="L783" i="14"/>
  <c r="L784" i="14" s="1"/>
  <c r="H783" i="14"/>
  <c r="H784" i="14" s="1"/>
  <c r="I779" i="14"/>
  <c r="I780" i="14" s="1"/>
  <c r="I781" i="14" s="1"/>
  <c r="J779" i="14"/>
  <c r="J780" i="14" s="1"/>
  <c r="K779" i="14"/>
  <c r="K780" i="14" s="1"/>
  <c r="L779" i="14"/>
  <c r="L780" i="14" s="1"/>
  <c r="H779" i="14"/>
  <c r="H780" i="14" s="1"/>
  <c r="H781" i="14" s="1"/>
  <c r="H782" i="14" s="1"/>
  <c r="I775" i="14"/>
  <c r="I776" i="14" s="1"/>
  <c r="I777" i="14" s="1"/>
  <c r="J775" i="14"/>
  <c r="J776" i="14" s="1"/>
  <c r="J777" i="14" s="1"/>
  <c r="K775" i="14"/>
  <c r="K776" i="14" s="1"/>
  <c r="L775" i="14"/>
  <c r="L776" i="14" s="1"/>
  <c r="H775" i="14"/>
  <c r="H776" i="14" s="1"/>
  <c r="I770" i="14"/>
  <c r="I771" i="14" s="1"/>
  <c r="J770" i="14"/>
  <c r="J771" i="14" s="1"/>
  <c r="J772" i="14" s="1"/>
  <c r="K770" i="14"/>
  <c r="K771" i="14" s="1"/>
  <c r="L770" i="14"/>
  <c r="L771" i="14" s="1"/>
  <c r="L772" i="14" s="1"/>
  <c r="H770" i="14"/>
  <c r="H771" i="14" s="1"/>
  <c r="H772" i="14" s="1"/>
  <c r="I769" i="14"/>
  <c r="J769" i="14"/>
  <c r="K769" i="14"/>
  <c r="L769" i="14"/>
  <c r="H769" i="14"/>
  <c r="I765" i="14"/>
  <c r="I766" i="14" s="1"/>
  <c r="I767" i="14" s="1"/>
  <c r="J765" i="14"/>
  <c r="J766" i="14" s="1"/>
  <c r="K765" i="14"/>
  <c r="K766" i="14" s="1"/>
  <c r="L765" i="14"/>
  <c r="L766" i="14" s="1"/>
  <c r="H765" i="14"/>
  <c r="H766" i="14" s="1"/>
  <c r="I762" i="14"/>
  <c r="I763" i="14" s="1"/>
  <c r="J762" i="14"/>
  <c r="J763" i="14" s="1"/>
  <c r="K762" i="14"/>
  <c r="K763" i="14" s="1"/>
  <c r="K764" i="14" s="1"/>
  <c r="L762" i="14"/>
  <c r="L763" i="14" s="1"/>
  <c r="L764" i="14" s="1"/>
  <c r="H762" i="14"/>
  <c r="H763" i="14" s="1"/>
  <c r="H764" i="14" s="1"/>
  <c r="I757" i="14"/>
  <c r="I758" i="14" s="1"/>
  <c r="J757" i="14"/>
  <c r="J758" i="14" s="1"/>
  <c r="J759" i="14" s="1"/>
  <c r="K757" i="14"/>
  <c r="K758" i="14" s="1"/>
  <c r="L757" i="14"/>
  <c r="L758" i="14" s="1"/>
  <c r="L759" i="14" s="1"/>
  <c r="H757" i="14"/>
  <c r="H758" i="14" s="1"/>
  <c r="H759" i="14" s="1"/>
  <c r="H760" i="14" s="1"/>
  <c r="H761" i="14" s="1"/>
  <c r="I755" i="14"/>
  <c r="I756" i="14" s="1"/>
  <c r="J755" i="14"/>
  <c r="J756" i="14" s="1"/>
  <c r="K755" i="14"/>
  <c r="K756" i="14" s="1"/>
  <c r="L755" i="14"/>
  <c r="L756" i="14" s="1"/>
  <c r="H755" i="14"/>
  <c r="H756" i="14" s="1"/>
  <c r="I754" i="14"/>
  <c r="J754" i="14"/>
  <c r="K754" i="14"/>
  <c r="L754" i="14"/>
  <c r="H754" i="14"/>
  <c r="I752" i="14"/>
  <c r="I753" i="14" s="1"/>
  <c r="J752" i="14"/>
  <c r="J753" i="14" s="1"/>
  <c r="K752" i="14"/>
  <c r="K753" i="14" s="1"/>
  <c r="L752" i="14"/>
  <c r="L753" i="14" s="1"/>
  <c r="H752" i="14"/>
  <c r="H753" i="14" s="1"/>
  <c r="I749" i="14"/>
  <c r="I750" i="14" s="1"/>
  <c r="J749" i="14"/>
  <c r="K749" i="14"/>
  <c r="L749" i="14"/>
  <c r="L750" i="14" s="1"/>
  <c r="L751" i="14" s="1"/>
  <c r="H749" i="14"/>
  <c r="H750" i="14" s="1"/>
  <c r="H751" i="14" s="1"/>
  <c r="I746" i="14"/>
  <c r="I747" i="14" s="1"/>
  <c r="J746" i="14"/>
  <c r="J747" i="14" s="1"/>
  <c r="K746" i="14"/>
  <c r="K747" i="14" s="1"/>
  <c r="L746" i="14"/>
  <c r="L747" i="14" s="1"/>
  <c r="H746" i="14"/>
  <c r="H747" i="14" s="1"/>
  <c r="I743" i="14"/>
  <c r="I744" i="14" s="1"/>
  <c r="I745" i="14" s="1"/>
  <c r="J743" i="14"/>
  <c r="J744" i="14" s="1"/>
  <c r="K743" i="14"/>
  <c r="K744" i="14" s="1"/>
  <c r="K745" i="14" s="1"/>
  <c r="L743" i="14"/>
  <c r="L744" i="14" s="1"/>
  <c r="L745" i="14" s="1"/>
  <c r="H743" i="14"/>
  <c r="H744" i="14" s="1"/>
  <c r="H745" i="14" s="1"/>
  <c r="I739" i="14"/>
  <c r="I740" i="14" s="1"/>
  <c r="J739" i="14"/>
  <c r="J740" i="14" s="1"/>
  <c r="K739" i="14"/>
  <c r="K740" i="14" s="1"/>
  <c r="K741" i="14" s="1"/>
  <c r="L739" i="14"/>
  <c r="L740" i="14" s="1"/>
  <c r="L741" i="14" s="1"/>
  <c r="H739" i="14"/>
  <c r="H740" i="14" s="1"/>
  <c r="H741" i="14" s="1"/>
  <c r="I733" i="14"/>
  <c r="I734" i="14" s="1"/>
  <c r="I735" i="14" s="1"/>
  <c r="J733" i="14"/>
  <c r="J734" i="14" s="1"/>
  <c r="K733" i="14"/>
  <c r="K734" i="14" s="1"/>
  <c r="K735" i="14" s="1"/>
  <c r="L733" i="14"/>
  <c r="L734" i="14" s="1"/>
  <c r="H733" i="14"/>
  <c r="H734" i="14" s="1"/>
  <c r="H735" i="14" s="1"/>
  <c r="H736" i="14" s="1"/>
  <c r="I729" i="14"/>
  <c r="I730" i="14" s="1"/>
  <c r="I731" i="14" s="1"/>
  <c r="J729" i="14"/>
  <c r="J730" i="14" s="1"/>
  <c r="K729" i="14"/>
  <c r="K730" i="14" s="1"/>
  <c r="K731" i="14" s="1"/>
  <c r="L729" i="14"/>
  <c r="L730" i="14" s="1"/>
  <c r="L731" i="14" s="1"/>
  <c r="L732" i="14" s="1"/>
  <c r="H729" i="14"/>
  <c r="H730" i="14" s="1"/>
  <c r="H731" i="14" s="1"/>
  <c r="H732" i="14" s="1"/>
  <c r="I727" i="14"/>
  <c r="I728" i="14" s="1"/>
  <c r="J727" i="14"/>
  <c r="J728" i="14" s="1"/>
  <c r="K727" i="14"/>
  <c r="K728" i="14" s="1"/>
  <c r="L727" i="14"/>
  <c r="L728" i="14" s="1"/>
  <c r="H727" i="14"/>
  <c r="H728" i="14" s="1"/>
  <c r="I723" i="14"/>
  <c r="I724" i="14" s="1"/>
  <c r="I725" i="14" s="1"/>
  <c r="J723" i="14"/>
  <c r="J724" i="14" s="1"/>
  <c r="K723" i="14"/>
  <c r="K724" i="14" s="1"/>
  <c r="L723" i="14"/>
  <c r="L724" i="14" s="1"/>
  <c r="H723" i="14"/>
  <c r="H724" i="14" s="1"/>
  <c r="H725" i="14" s="1"/>
  <c r="I722" i="14"/>
  <c r="J722" i="14"/>
  <c r="K722" i="14"/>
  <c r="L722" i="14"/>
  <c r="H722" i="14"/>
  <c r="I717" i="14"/>
  <c r="I718" i="14" s="1"/>
  <c r="I719" i="14" s="1"/>
  <c r="J717" i="14"/>
  <c r="J718" i="14" s="1"/>
  <c r="K717" i="14"/>
  <c r="K718" i="14" s="1"/>
  <c r="L717" i="14"/>
  <c r="L718" i="14" s="1"/>
  <c r="H717" i="14"/>
  <c r="H718" i="14" s="1"/>
  <c r="H719" i="14" s="1"/>
  <c r="H720" i="14" s="1"/>
  <c r="I712" i="14"/>
  <c r="I713" i="14" s="1"/>
  <c r="I714" i="14" s="1"/>
  <c r="I715" i="14" s="1"/>
  <c r="I716" i="14" s="1"/>
  <c r="J712" i="14"/>
  <c r="J713" i="14" s="1"/>
  <c r="J714" i="14" s="1"/>
  <c r="J715" i="14" s="1"/>
  <c r="J716" i="14" s="1"/>
  <c r="K712" i="14"/>
  <c r="K713" i="14" s="1"/>
  <c r="K714" i="14" s="1"/>
  <c r="L712" i="14"/>
  <c r="L713" i="14" s="1"/>
  <c r="H712" i="14"/>
  <c r="H713" i="14" s="1"/>
  <c r="I711" i="14"/>
  <c r="J711" i="14"/>
  <c r="K711" i="14"/>
  <c r="L711" i="14"/>
  <c r="H711" i="14"/>
  <c r="I706" i="14"/>
  <c r="I707" i="14" s="1"/>
  <c r="J706" i="14"/>
  <c r="J707" i="14" s="1"/>
  <c r="K706" i="14"/>
  <c r="K707" i="14" s="1"/>
  <c r="K708" i="14" s="1"/>
  <c r="L706" i="14"/>
  <c r="L707" i="14" s="1"/>
  <c r="L708" i="14" s="1"/>
  <c r="H706" i="14"/>
  <c r="H707" i="14" s="1"/>
  <c r="H708" i="14" s="1"/>
  <c r="I701" i="14"/>
  <c r="I702" i="14" s="1"/>
  <c r="J701" i="14"/>
  <c r="J702" i="14" s="1"/>
  <c r="J703" i="14" s="1"/>
  <c r="K701" i="14"/>
  <c r="K702" i="14" s="1"/>
  <c r="K703" i="14" s="1"/>
  <c r="L701" i="14"/>
  <c r="L702" i="14" s="1"/>
  <c r="L703" i="14" s="1"/>
  <c r="H701" i="14"/>
  <c r="H702" i="14" s="1"/>
  <c r="H703" i="14" s="1"/>
  <c r="I699" i="14"/>
  <c r="I700" i="14" s="1"/>
  <c r="J699" i="14"/>
  <c r="J700" i="14" s="1"/>
  <c r="K699" i="14"/>
  <c r="K700" i="14" s="1"/>
  <c r="L699" i="14"/>
  <c r="L700" i="14" s="1"/>
  <c r="H699" i="14"/>
  <c r="H700" i="14" s="1"/>
  <c r="I695" i="14"/>
  <c r="I696" i="14" s="1"/>
  <c r="J695" i="14"/>
  <c r="J696" i="14" s="1"/>
  <c r="J697" i="14" s="1"/>
  <c r="J698" i="14" s="1"/>
  <c r="K695" i="14"/>
  <c r="K696" i="14" s="1"/>
  <c r="L695" i="14"/>
  <c r="L696" i="14" s="1"/>
  <c r="L697" i="14" s="1"/>
  <c r="H695" i="14"/>
  <c r="H696" i="14" s="1"/>
  <c r="H697" i="14" s="1"/>
  <c r="H698" i="14" s="1"/>
  <c r="I689" i="14"/>
  <c r="I690" i="14" s="1"/>
  <c r="I691" i="14" s="1"/>
  <c r="I692" i="14" s="1"/>
  <c r="J689" i="14"/>
  <c r="J690" i="14" s="1"/>
  <c r="K689" i="14"/>
  <c r="K690" i="14" s="1"/>
  <c r="K691" i="14" s="1"/>
  <c r="L689" i="14"/>
  <c r="L690" i="14" s="1"/>
  <c r="H689" i="14"/>
  <c r="H690" i="14" s="1"/>
  <c r="H691" i="14" s="1"/>
  <c r="H692" i="14" s="1"/>
  <c r="I686" i="14"/>
  <c r="I687" i="14" s="1"/>
  <c r="J686" i="14"/>
  <c r="J687" i="14" s="1"/>
  <c r="J688" i="14" s="1"/>
  <c r="K686" i="14"/>
  <c r="K687" i="14" s="1"/>
  <c r="K688" i="14" s="1"/>
  <c r="L686" i="14"/>
  <c r="L687" i="14" s="1"/>
  <c r="H686" i="14"/>
  <c r="H687" i="14" s="1"/>
  <c r="H688" i="14" s="1"/>
  <c r="I684" i="14"/>
  <c r="I685" i="14" s="1"/>
  <c r="J684" i="14"/>
  <c r="J685" i="14" s="1"/>
  <c r="K684" i="14"/>
  <c r="K685" i="14" s="1"/>
  <c r="L684" i="14"/>
  <c r="L685" i="14" s="1"/>
  <c r="H684" i="14"/>
  <c r="H685" i="14" s="1"/>
  <c r="I680" i="14"/>
  <c r="I681" i="14" s="1"/>
  <c r="J680" i="14"/>
  <c r="J681" i="14" s="1"/>
  <c r="K680" i="14"/>
  <c r="K681" i="14" s="1"/>
  <c r="K682" i="14" s="1"/>
  <c r="L680" i="14"/>
  <c r="L681" i="14" s="1"/>
  <c r="H680" i="14"/>
  <c r="H681" i="14" s="1"/>
  <c r="I679" i="14"/>
  <c r="J679" i="14"/>
  <c r="K679" i="14"/>
  <c r="L679" i="14"/>
  <c r="H679" i="14"/>
  <c r="I677" i="14"/>
  <c r="I678" i="14" s="1"/>
  <c r="J677" i="14"/>
  <c r="J678" i="14" s="1"/>
  <c r="K677" i="14"/>
  <c r="K678" i="14" s="1"/>
  <c r="L677" i="14"/>
  <c r="L678" i="14" s="1"/>
  <c r="H677" i="14"/>
  <c r="H678" i="14" s="1"/>
  <c r="I673" i="14"/>
  <c r="I674" i="14" s="1"/>
  <c r="I675" i="14" s="1"/>
  <c r="I676" i="14" s="1"/>
  <c r="J673" i="14"/>
  <c r="J674" i="14" s="1"/>
  <c r="J675" i="14" s="1"/>
  <c r="J676" i="14" s="1"/>
  <c r="K673" i="14"/>
  <c r="K674" i="14" s="1"/>
  <c r="K675" i="14" s="1"/>
  <c r="K676" i="14" s="1"/>
  <c r="L673" i="14"/>
  <c r="L674" i="14" s="1"/>
  <c r="L675" i="14" s="1"/>
  <c r="L676" i="14" s="1"/>
  <c r="H673" i="14"/>
  <c r="H674" i="14" s="1"/>
  <c r="H675" i="14" s="1"/>
  <c r="H676" i="14" s="1"/>
  <c r="I670" i="14"/>
  <c r="I671" i="14" s="1"/>
  <c r="I672" i="14" s="1"/>
  <c r="J670" i="14"/>
  <c r="J671" i="14" s="1"/>
  <c r="J672" i="14" s="1"/>
  <c r="K670" i="14"/>
  <c r="K671" i="14" s="1"/>
  <c r="L670" i="14"/>
  <c r="L671" i="14" s="1"/>
  <c r="H670" i="14"/>
  <c r="H671" i="14" s="1"/>
  <c r="H672" i="14" s="1"/>
  <c r="I668" i="14"/>
  <c r="I669" i="14" s="1"/>
  <c r="J668" i="14"/>
  <c r="J669" i="14" s="1"/>
  <c r="K668" i="14"/>
  <c r="K669" i="14" s="1"/>
  <c r="L668" i="14"/>
  <c r="L669" i="14" s="1"/>
  <c r="H668" i="14"/>
  <c r="H669" i="14" s="1"/>
  <c r="I664" i="14"/>
  <c r="I665" i="14" s="1"/>
  <c r="I666" i="14" s="1"/>
  <c r="J664" i="14"/>
  <c r="J665" i="14" s="1"/>
  <c r="K664" i="14"/>
  <c r="K665" i="14" s="1"/>
  <c r="K666" i="14" s="1"/>
  <c r="L664" i="14"/>
  <c r="L665" i="14" s="1"/>
  <c r="H664" i="14"/>
  <c r="H665" i="14" s="1"/>
  <c r="H666" i="14" s="1"/>
  <c r="I658" i="14"/>
  <c r="I659" i="14" s="1"/>
  <c r="J658" i="14"/>
  <c r="J659" i="14" s="1"/>
  <c r="J660" i="14" s="1"/>
  <c r="K658" i="14"/>
  <c r="K659" i="14" s="1"/>
  <c r="L658" i="14"/>
  <c r="L659" i="14" s="1"/>
  <c r="H658" i="14"/>
  <c r="H659" i="14" s="1"/>
  <c r="H660" i="14" s="1"/>
  <c r="H661" i="14" s="1"/>
  <c r="H662" i="14" s="1"/>
  <c r="H663" i="14" s="1"/>
  <c r="I656" i="14"/>
  <c r="I657" i="14" s="1"/>
  <c r="J656" i="14"/>
  <c r="J657" i="14" s="1"/>
  <c r="K656" i="14"/>
  <c r="K657" i="14" s="1"/>
  <c r="L656" i="14"/>
  <c r="L657" i="14" s="1"/>
  <c r="H656" i="14"/>
  <c r="H657" i="14" s="1"/>
  <c r="I651" i="14"/>
  <c r="I652" i="14" s="1"/>
  <c r="I653" i="14" s="1"/>
  <c r="J651" i="14"/>
  <c r="J652" i="14" s="1"/>
  <c r="K651" i="14"/>
  <c r="K652" i="14" s="1"/>
  <c r="K653" i="14" s="1"/>
  <c r="L651" i="14"/>
  <c r="L652" i="14" s="1"/>
  <c r="H651" i="14"/>
  <c r="H652" i="14" s="1"/>
  <c r="I646" i="14"/>
  <c r="I647" i="14" s="1"/>
  <c r="I648" i="14" s="1"/>
  <c r="I649" i="14" s="1"/>
  <c r="I650" i="14" s="1"/>
  <c r="J646" i="14"/>
  <c r="J647" i="14" s="1"/>
  <c r="K646" i="14"/>
  <c r="K647" i="14" s="1"/>
  <c r="K648" i="14" s="1"/>
  <c r="L646" i="14"/>
  <c r="L647" i="14" s="1"/>
  <c r="H646" i="14"/>
  <c r="H647" i="14" s="1"/>
  <c r="H648" i="14" s="1"/>
  <c r="I642" i="14"/>
  <c r="I643" i="14" s="1"/>
  <c r="I644" i="14" s="1"/>
  <c r="J642" i="14"/>
  <c r="J643" i="14" s="1"/>
  <c r="K642" i="14"/>
  <c r="K643" i="14" s="1"/>
  <c r="K644" i="14" s="1"/>
  <c r="L642" i="14"/>
  <c r="L643" i="14" s="1"/>
  <c r="H642" i="14"/>
  <c r="H643" i="14" s="1"/>
  <c r="I639" i="14"/>
  <c r="I640" i="14" s="1"/>
  <c r="I641" i="14" s="1"/>
  <c r="J639" i="14"/>
  <c r="J640" i="14" s="1"/>
  <c r="J641" i="14" s="1"/>
  <c r="K639" i="14"/>
  <c r="K640" i="14" s="1"/>
  <c r="K641" i="14" s="1"/>
  <c r="L639" i="14"/>
  <c r="L640" i="14" s="1"/>
  <c r="H639" i="14"/>
  <c r="H640" i="14" s="1"/>
  <c r="I632" i="14"/>
  <c r="I633" i="14" s="1"/>
  <c r="I634" i="14" s="1"/>
  <c r="I635" i="14" s="1"/>
  <c r="I636" i="14" s="1"/>
  <c r="I637" i="14" s="1"/>
  <c r="I638" i="14" s="1"/>
  <c r="J632" i="14"/>
  <c r="J633" i="14" s="1"/>
  <c r="J634" i="14" s="1"/>
  <c r="J635" i="14" s="1"/>
  <c r="J636" i="14" s="1"/>
  <c r="J637" i="14" s="1"/>
  <c r="J638" i="14" s="1"/>
  <c r="K632" i="14"/>
  <c r="K633" i="14" s="1"/>
  <c r="K634" i="14" s="1"/>
  <c r="K635" i="14" s="1"/>
  <c r="K636" i="14" s="1"/>
  <c r="K637" i="14" s="1"/>
  <c r="K638" i="14" s="1"/>
  <c r="L632" i="14"/>
  <c r="L633" i="14" s="1"/>
  <c r="L634" i="14" s="1"/>
  <c r="L635" i="14" s="1"/>
  <c r="L636" i="14" s="1"/>
  <c r="L637" i="14" s="1"/>
  <c r="L638" i="14" s="1"/>
  <c r="H632" i="14"/>
  <c r="H633" i="14" s="1"/>
  <c r="H634" i="14" s="1"/>
  <c r="H635" i="14" s="1"/>
  <c r="H636" i="14" s="1"/>
  <c r="H637" i="14" s="1"/>
  <c r="H638" i="14" s="1"/>
  <c r="I627" i="14"/>
  <c r="I628" i="14" s="1"/>
  <c r="I629" i="14" s="1"/>
  <c r="I630" i="14" s="1"/>
  <c r="J627" i="14"/>
  <c r="J628" i="14" s="1"/>
  <c r="K627" i="14"/>
  <c r="K628" i="14" s="1"/>
  <c r="K629" i="14" s="1"/>
  <c r="K630" i="14" s="1"/>
  <c r="L627" i="14"/>
  <c r="L628" i="14" s="1"/>
  <c r="L629" i="14" s="1"/>
  <c r="L630" i="14" s="1"/>
  <c r="L631" i="14" s="1"/>
  <c r="H627" i="14"/>
  <c r="H628" i="14" s="1"/>
  <c r="H629" i="14" s="1"/>
  <c r="H630" i="14" s="1"/>
  <c r="H631" i="14" s="1"/>
  <c r="I623" i="14"/>
  <c r="I624" i="14" s="1"/>
  <c r="J623" i="14"/>
  <c r="J624" i="14" s="1"/>
  <c r="J625" i="14" s="1"/>
  <c r="K623" i="14"/>
  <c r="K624" i="14" s="1"/>
  <c r="L623" i="14"/>
  <c r="L624" i="14" s="1"/>
  <c r="H623" i="14"/>
  <c r="H624" i="14" s="1"/>
  <c r="H625" i="14" s="1"/>
  <c r="I620" i="14"/>
  <c r="I621" i="14" s="1"/>
  <c r="J620" i="14"/>
  <c r="J621" i="14" s="1"/>
  <c r="J622" i="14" s="1"/>
  <c r="K620" i="14"/>
  <c r="K621" i="14" s="1"/>
  <c r="L620" i="14"/>
  <c r="L621" i="14" s="1"/>
  <c r="L622" i="14" s="1"/>
  <c r="H620" i="14"/>
  <c r="H621" i="14" s="1"/>
  <c r="H622" i="14" s="1"/>
  <c r="I616" i="14"/>
  <c r="I617" i="14" s="1"/>
  <c r="I618" i="14" s="1"/>
  <c r="J616" i="14"/>
  <c r="J617" i="14" s="1"/>
  <c r="J618" i="14" s="1"/>
  <c r="K616" i="14"/>
  <c r="K617" i="14" s="1"/>
  <c r="K618" i="14" s="1"/>
  <c r="L616" i="14"/>
  <c r="L617" i="14" s="1"/>
  <c r="H616" i="14"/>
  <c r="H617" i="14" s="1"/>
  <c r="H618" i="14" s="1"/>
  <c r="H619" i="14" s="1"/>
  <c r="I612" i="14"/>
  <c r="I613" i="14" s="1"/>
  <c r="J612" i="14"/>
  <c r="J613" i="14" s="1"/>
  <c r="J614" i="14" s="1"/>
  <c r="J615" i="14" s="1"/>
  <c r="K612" i="14"/>
  <c r="K613" i="14" s="1"/>
  <c r="K614" i="14" s="1"/>
  <c r="L612" i="14"/>
  <c r="L613" i="14" s="1"/>
  <c r="H612" i="14"/>
  <c r="H613" i="14" s="1"/>
  <c r="H614" i="14" s="1"/>
  <c r="I609" i="14"/>
  <c r="I610" i="14" s="1"/>
  <c r="J609" i="14"/>
  <c r="J610" i="14" s="1"/>
  <c r="J611" i="14" s="1"/>
  <c r="K609" i="14"/>
  <c r="K610" i="14" s="1"/>
  <c r="L609" i="14"/>
  <c r="L610" i="14" s="1"/>
  <c r="H609" i="14"/>
  <c r="H610" i="14" s="1"/>
  <c r="H611" i="14" s="1"/>
  <c r="I605" i="14"/>
  <c r="I606" i="14" s="1"/>
  <c r="I607" i="14" s="1"/>
  <c r="I608" i="14" s="1"/>
  <c r="J605" i="14"/>
  <c r="J606" i="14" s="1"/>
  <c r="J607" i="14" s="1"/>
  <c r="K605" i="14"/>
  <c r="K606" i="14" s="1"/>
  <c r="K607" i="14" s="1"/>
  <c r="L605" i="14"/>
  <c r="L606" i="14" s="1"/>
  <c r="H605" i="14"/>
  <c r="H606" i="14" s="1"/>
  <c r="H607" i="14" s="1"/>
  <c r="H608" i="14" s="1"/>
  <c r="I602" i="14"/>
  <c r="I603" i="14" s="1"/>
  <c r="J602" i="14"/>
  <c r="J603" i="14" s="1"/>
  <c r="K602" i="14"/>
  <c r="K603" i="14" s="1"/>
  <c r="L602" i="14"/>
  <c r="L603" i="14" s="1"/>
  <c r="H602" i="14"/>
  <c r="H603" i="14" s="1"/>
  <c r="H604" i="14" s="1"/>
  <c r="I598" i="14"/>
  <c r="I599" i="14" s="1"/>
  <c r="I600" i="14" s="1"/>
  <c r="J598" i="14"/>
  <c r="J599" i="14" s="1"/>
  <c r="J600" i="14" s="1"/>
  <c r="K598" i="14"/>
  <c r="K599" i="14" s="1"/>
  <c r="L598" i="14"/>
  <c r="L599" i="14" s="1"/>
  <c r="L600" i="14" s="1"/>
  <c r="H598" i="14"/>
  <c r="H599" i="14" s="1"/>
  <c r="H600" i="14" s="1"/>
  <c r="H601" i="14" s="1"/>
  <c r="I595" i="14"/>
  <c r="I596" i="14" s="1"/>
  <c r="I597" i="14" s="1"/>
  <c r="J595" i="14"/>
  <c r="J596" i="14" s="1"/>
  <c r="J597" i="14" s="1"/>
  <c r="K595" i="14"/>
  <c r="K596" i="14" s="1"/>
  <c r="K597" i="14" s="1"/>
  <c r="L595" i="14"/>
  <c r="L596" i="14" s="1"/>
  <c r="L597" i="14" s="1"/>
  <c r="H595" i="14"/>
  <c r="H596" i="14" s="1"/>
  <c r="H597" i="14" s="1"/>
  <c r="I594" i="14"/>
  <c r="J594" i="14"/>
  <c r="K594" i="14"/>
  <c r="L594" i="14"/>
  <c r="H594" i="14"/>
  <c r="I589" i="14"/>
  <c r="I590" i="14" s="1"/>
  <c r="J589" i="14"/>
  <c r="J590" i="14" s="1"/>
  <c r="K589" i="14"/>
  <c r="K590" i="14" s="1"/>
  <c r="L589" i="14"/>
  <c r="L590" i="14" s="1"/>
  <c r="L591" i="14" s="1"/>
  <c r="H589" i="14"/>
  <c r="H590" i="14" s="1"/>
  <c r="H591" i="14" s="1"/>
  <c r="I586" i="14"/>
  <c r="I587" i="14" s="1"/>
  <c r="J586" i="14"/>
  <c r="J587" i="14" s="1"/>
  <c r="K586" i="14"/>
  <c r="K587" i="14" s="1"/>
  <c r="K588" i="14" s="1"/>
  <c r="L586" i="14"/>
  <c r="L587" i="14" s="1"/>
  <c r="H586" i="14"/>
  <c r="H587" i="14" s="1"/>
  <c r="I580" i="14"/>
  <c r="I581" i="14" s="1"/>
  <c r="I582" i="14" s="1"/>
  <c r="J580" i="14"/>
  <c r="J581" i="14" s="1"/>
  <c r="K580" i="14"/>
  <c r="K581" i="14" s="1"/>
  <c r="K582" i="14" s="1"/>
  <c r="L580" i="14"/>
  <c r="L581" i="14" s="1"/>
  <c r="H580" i="14"/>
  <c r="H581" i="14" s="1"/>
  <c r="H582" i="14" s="1"/>
  <c r="H583" i="14" s="1"/>
  <c r="I579" i="14"/>
  <c r="J579" i="14"/>
  <c r="K579" i="14"/>
  <c r="L579" i="14"/>
  <c r="H579" i="14"/>
  <c r="I575" i="14"/>
  <c r="I576" i="14" s="1"/>
  <c r="J575" i="14"/>
  <c r="J576" i="14" s="1"/>
  <c r="K575" i="14"/>
  <c r="K576" i="14" s="1"/>
  <c r="L575" i="14"/>
  <c r="L576" i="14" s="1"/>
  <c r="H575" i="14"/>
  <c r="H576" i="14" s="1"/>
  <c r="H577" i="14" s="1"/>
  <c r="H578" i="14" s="1"/>
  <c r="I570" i="14"/>
  <c r="I571" i="14" s="1"/>
  <c r="J570" i="14"/>
  <c r="J571" i="14" s="1"/>
  <c r="K570" i="14"/>
  <c r="K571" i="14" s="1"/>
  <c r="L570" i="14"/>
  <c r="L571" i="14" s="1"/>
  <c r="L572" i="14" s="1"/>
  <c r="H570" i="14"/>
  <c r="H571" i="14" s="1"/>
  <c r="H572" i="14" s="1"/>
  <c r="I567" i="14"/>
  <c r="I568" i="14" s="1"/>
  <c r="J567" i="14"/>
  <c r="J568" i="14" s="1"/>
  <c r="K567" i="14"/>
  <c r="K568" i="14" s="1"/>
  <c r="K569" i="14" s="1"/>
  <c r="L567" i="14"/>
  <c r="L568" i="14" s="1"/>
  <c r="L569" i="14" s="1"/>
  <c r="H567" i="14"/>
  <c r="H568" i="14" s="1"/>
  <c r="H569" i="14" s="1"/>
  <c r="I560" i="14"/>
  <c r="I561" i="14" s="1"/>
  <c r="J560" i="14"/>
  <c r="J561" i="14" s="1"/>
  <c r="J562" i="14" s="1"/>
  <c r="J563" i="14" s="1"/>
  <c r="K560" i="14"/>
  <c r="K561" i="14" s="1"/>
  <c r="L560" i="14"/>
  <c r="L561" i="14" s="1"/>
  <c r="L562" i="14" s="1"/>
  <c r="H560" i="14"/>
  <c r="H561" i="14" s="1"/>
  <c r="H562" i="14" s="1"/>
  <c r="I555" i="14"/>
  <c r="I556" i="14" s="1"/>
  <c r="I557" i="14" s="1"/>
  <c r="J555" i="14"/>
  <c r="J556" i="14" s="1"/>
  <c r="J557" i="14" s="1"/>
  <c r="K555" i="14"/>
  <c r="K556" i="14" s="1"/>
  <c r="L555" i="14"/>
  <c r="L556" i="14" s="1"/>
  <c r="H555" i="14"/>
  <c r="H556" i="14" s="1"/>
  <c r="I552" i="14"/>
  <c r="I553" i="14" s="1"/>
  <c r="J552" i="14"/>
  <c r="J553" i="14" s="1"/>
  <c r="J554" i="14" s="1"/>
  <c r="K552" i="14"/>
  <c r="K553" i="14" s="1"/>
  <c r="L552" i="14"/>
  <c r="L553" i="14" s="1"/>
  <c r="H552" i="14"/>
  <c r="H553" i="14" s="1"/>
  <c r="I548" i="14"/>
  <c r="I549" i="14" s="1"/>
  <c r="J548" i="14"/>
  <c r="J549" i="14" s="1"/>
  <c r="J550" i="14" s="1"/>
  <c r="J551" i="14" s="1"/>
  <c r="K548" i="14"/>
  <c r="K549" i="14" s="1"/>
  <c r="K550" i="14" s="1"/>
  <c r="L548" i="14"/>
  <c r="L549" i="14" s="1"/>
  <c r="L550" i="14" s="1"/>
  <c r="H548" i="14"/>
  <c r="H549" i="14" s="1"/>
  <c r="H550" i="14" s="1"/>
  <c r="I544" i="14"/>
  <c r="I545" i="14" s="1"/>
  <c r="I546" i="14" s="1"/>
  <c r="J544" i="14"/>
  <c r="J545" i="14" s="1"/>
  <c r="K544" i="14"/>
  <c r="K545" i="14" s="1"/>
  <c r="L544" i="14"/>
  <c r="L545" i="14" s="1"/>
  <c r="H544" i="14"/>
  <c r="H545" i="14" s="1"/>
  <c r="I540" i="14"/>
  <c r="I541" i="14" s="1"/>
  <c r="J540" i="14"/>
  <c r="J541" i="14" s="1"/>
  <c r="K540" i="14"/>
  <c r="K541" i="14" s="1"/>
  <c r="L540" i="14"/>
  <c r="L541" i="14" s="1"/>
  <c r="H540" i="14"/>
  <c r="H541" i="14" s="1"/>
  <c r="H542" i="14" s="1"/>
  <c r="I536" i="14"/>
  <c r="I537" i="14" s="1"/>
  <c r="J536" i="14"/>
  <c r="J537" i="14" s="1"/>
  <c r="J538" i="14" s="1"/>
  <c r="J539" i="14" s="1"/>
  <c r="K536" i="14"/>
  <c r="K537" i="14" s="1"/>
  <c r="K538" i="14" s="1"/>
  <c r="L536" i="14"/>
  <c r="L537" i="14" s="1"/>
  <c r="H536" i="14"/>
  <c r="H537" i="14" s="1"/>
  <c r="H538" i="14" s="1"/>
  <c r="I535" i="14"/>
  <c r="J535" i="14"/>
  <c r="K535" i="14"/>
  <c r="L535" i="14"/>
  <c r="H535" i="14"/>
  <c r="I530" i="14"/>
  <c r="I531" i="14" s="1"/>
  <c r="J530" i="14"/>
  <c r="J531" i="14" s="1"/>
  <c r="J532" i="14" s="1"/>
  <c r="K530" i="14"/>
  <c r="K531" i="14" s="1"/>
  <c r="L530" i="14"/>
  <c r="L531" i="14" s="1"/>
  <c r="L532" i="14" s="1"/>
  <c r="H530" i="14"/>
  <c r="H531" i="14" s="1"/>
  <c r="H532" i="14" s="1"/>
  <c r="I527" i="14"/>
  <c r="I528" i="14" s="1"/>
  <c r="I529" i="14" s="1"/>
  <c r="J527" i="14"/>
  <c r="J528" i="14" s="1"/>
  <c r="J529" i="14" s="1"/>
  <c r="K527" i="14"/>
  <c r="K528" i="14" s="1"/>
  <c r="L527" i="14"/>
  <c r="L528" i="14" s="1"/>
  <c r="H527" i="14"/>
  <c r="H528" i="14" s="1"/>
  <c r="I523" i="14"/>
  <c r="I524" i="14" s="1"/>
  <c r="J523" i="14"/>
  <c r="J524" i="14" s="1"/>
  <c r="K523" i="14"/>
  <c r="K524" i="14" s="1"/>
  <c r="L523" i="14"/>
  <c r="L524" i="14" s="1"/>
  <c r="L525" i="14" s="1"/>
  <c r="H523" i="14"/>
  <c r="H524" i="14" s="1"/>
  <c r="H525" i="14" s="1"/>
  <c r="I521" i="14"/>
  <c r="I522" i="14" s="1"/>
  <c r="J521" i="14"/>
  <c r="J522" i="14" s="1"/>
  <c r="K521" i="14"/>
  <c r="K522" i="14" s="1"/>
  <c r="L521" i="14"/>
  <c r="L522" i="14" s="1"/>
  <c r="H521" i="14"/>
  <c r="H522" i="14" s="1"/>
  <c r="I519" i="14"/>
  <c r="I520" i="14" s="1"/>
  <c r="J519" i="14"/>
  <c r="J520" i="14" s="1"/>
  <c r="K519" i="14"/>
  <c r="K520" i="14" s="1"/>
  <c r="L519" i="14"/>
  <c r="L520" i="14" s="1"/>
  <c r="H519" i="14"/>
  <c r="H520" i="14" s="1"/>
  <c r="I515" i="14"/>
  <c r="I516" i="14" s="1"/>
  <c r="J515" i="14"/>
  <c r="J516" i="14" s="1"/>
  <c r="J517" i="14" s="1"/>
  <c r="J518" i="14" s="1"/>
  <c r="K515" i="14"/>
  <c r="K516" i="14" s="1"/>
  <c r="K517" i="14" s="1"/>
  <c r="L515" i="14"/>
  <c r="L516" i="14" s="1"/>
  <c r="H515" i="14"/>
  <c r="H516" i="14" s="1"/>
  <c r="H517" i="14" s="1"/>
  <c r="I512" i="14"/>
  <c r="I513" i="14" s="1"/>
  <c r="I514" i="14" s="1"/>
  <c r="J512" i="14"/>
  <c r="J513" i="14" s="1"/>
  <c r="J514" i="14" s="1"/>
  <c r="K512" i="14"/>
  <c r="K513" i="14" s="1"/>
  <c r="K514" i="14" s="1"/>
  <c r="L512" i="14"/>
  <c r="L513" i="14" s="1"/>
  <c r="L514" i="14" s="1"/>
  <c r="H512" i="14"/>
  <c r="H513" i="14" s="1"/>
  <c r="H514" i="14" s="1"/>
  <c r="I510" i="14"/>
  <c r="I511" i="14" s="1"/>
  <c r="J510" i="14"/>
  <c r="J511" i="14" s="1"/>
  <c r="K510" i="14"/>
  <c r="K511" i="14" s="1"/>
  <c r="L510" i="14"/>
  <c r="L511" i="14" s="1"/>
  <c r="H510" i="14"/>
  <c r="H511" i="14" s="1"/>
  <c r="I506" i="14"/>
  <c r="I507" i="14" s="1"/>
  <c r="I508" i="14" s="1"/>
  <c r="J506" i="14"/>
  <c r="J507" i="14" s="1"/>
  <c r="J508" i="14" s="1"/>
  <c r="K506" i="14"/>
  <c r="K507" i="14" s="1"/>
  <c r="L506" i="14"/>
  <c r="L507" i="14" s="1"/>
  <c r="L508" i="14" s="1"/>
  <c r="H506" i="14"/>
  <c r="H507" i="14" s="1"/>
  <c r="H508" i="14" s="1"/>
  <c r="H509" i="14" s="1"/>
  <c r="I503" i="14"/>
  <c r="I504" i="14" s="1"/>
  <c r="J503" i="14"/>
  <c r="J504" i="14" s="1"/>
  <c r="K503" i="14"/>
  <c r="K504" i="14" s="1"/>
  <c r="L503" i="14"/>
  <c r="L504" i="14" s="1"/>
  <c r="L505" i="14" s="1"/>
  <c r="H503" i="14"/>
  <c r="H504" i="14" s="1"/>
  <c r="H505" i="14" s="1"/>
  <c r="I499" i="14"/>
  <c r="I500" i="14" s="1"/>
  <c r="J499" i="14"/>
  <c r="J500" i="14" s="1"/>
  <c r="J501" i="14" s="1"/>
  <c r="K499" i="14"/>
  <c r="K500" i="14" s="1"/>
  <c r="L499" i="14"/>
  <c r="L500" i="14" s="1"/>
  <c r="L501" i="14" s="1"/>
  <c r="H499" i="14"/>
  <c r="H500" i="14" s="1"/>
  <c r="H501" i="14" s="1"/>
  <c r="I495" i="14"/>
  <c r="I496" i="14" s="1"/>
  <c r="I497" i="14" s="1"/>
  <c r="J495" i="14"/>
  <c r="J496" i="14" s="1"/>
  <c r="K495" i="14"/>
  <c r="K496" i="14" s="1"/>
  <c r="K497" i="14" s="1"/>
  <c r="L495" i="14"/>
  <c r="L496" i="14" s="1"/>
  <c r="H495" i="14"/>
  <c r="H496" i="14" s="1"/>
  <c r="H497" i="14" s="1"/>
  <c r="I492" i="14"/>
  <c r="I493" i="14" s="1"/>
  <c r="J492" i="14"/>
  <c r="J493" i="14" s="1"/>
  <c r="K492" i="14"/>
  <c r="K493" i="14" s="1"/>
  <c r="K494" i="14" s="1"/>
  <c r="L492" i="14"/>
  <c r="L493" i="14" s="1"/>
  <c r="L494" i="14" s="1"/>
  <c r="H492" i="14"/>
  <c r="H493" i="14" s="1"/>
  <c r="H494" i="14" s="1"/>
  <c r="I488" i="14"/>
  <c r="I489" i="14" s="1"/>
  <c r="J488" i="14"/>
  <c r="J489" i="14" s="1"/>
  <c r="J490" i="14" s="1"/>
  <c r="K488" i="14"/>
  <c r="K489" i="14" s="1"/>
  <c r="L488" i="14"/>
  <c r="L489" i="14" s="1"/>
  <c r="L490" i="14" s="1"/>
  <c r="H488" i="14"/>
  <c r="H489" i="14" s="1"/>
  <c r="H490" i="14" s="1"/>
  <c r="H491" i="14" s="1"/>
  <c r="I484" i="14"/>
  <c r="I485" i="14" s="1"/>
  <c r="J484" i="14"/>
  <c r="J485" i="14" s="1"/>
  <c r="K484" i="14"/>
  <c r="K485" i="14" s="1"/>
  <c r="K486" i="14" s="1"/>
  <c r="L484" i="14"/>
  <c r="L485" i="14" s="1"/>
  <c r="L486" i="14" s="1"/>
  <c r="H484" i="14"/>
  <c r="H485" i="14" s="1"/>
  <c r="H486" i="14" s="1"/>
  <c r="I480" i="14"/>
  <c r="I481" i="14" s="1"/>
  <c r="J480" i="14"/>
  <c r="J481" i="14" s="1"/>
  <c r="K480" i="14"/>
  <c r="K481" i="14" s="1"/>
  <c r="L480" i="14"/>
  <c r="L481" i="14" s="1"/>
  <c r="H480" i="14"/>
  <c r="H481" i="14" s="1"/>
  <c r="H482" i="14" s="1"/>
  <c r="I476" i="14"/>
  <c r="I477" i="14" s="1"/>
  <c r="J476" i="14"/>
  <c r="J477" i="14" s="1"/>
  <c r="J478" i="14" s="1"/>
  <c r="K476" i="14"/>
  <c r="K477" i="14" s="1"/>
  <c r="L476" i="14"/>
  <c r="L477" i="14" s="1"/>
  <c r="L478" i="14" s="1"/>
  <c r="H476" i="14"/>
  <c r="H477" i="14" s="1"/>
  <c r="H478" i="14" s="1"/>
  <c r="I471" i="14"/>
  <c r="I472" i="14" s="1"/>
  <c r="J471" i="14"/>
  <c r="J472" i="14" s="1"/>
  <c r="K471" i="14"/>
  <c r="K472" i="14" s="1"/>
  <c r="L471" i="14"/>
  <c r="L472" i="14" s="1"/>
  <c r="L473" i="14" s="1"/>
  <c r="H471" i="14"/>
  <c r="H472" i="14" s="1"/>
  <c r="H473" i="14" s="1"/>
  <c r="I468" i="14"/>
  <c r="I469" i="14" s="1"/>
  <c r="J468" i="14"/>
  <c r="J469" i="14" s="1"/>
  <c r="K468" i="14"/>
  <c r="K469" i="14" s="1"/>
  <c r="K470" i="14" s="1"/>
  <c r="L468" i="14"/>
  <c r="L469" i="14" s="1"/>
  <c r="H468" i="14"/>
  <c r="H469" i="14" s="1"/>
  <c r="H470" i="14" s="1"/>
  <c r="I467" i="14"/>
  <c r="J467" i="14"/>
  <c r="K467" i="14"/>
  <c r="L467" i="14"/>
  <c r="H467" i="14"/>
  <c r="I465" i="14"/>
  <c r="I466" i="14" s="1"/>
  <c r="J465" i="14"/>
  <c r="J466" i="14" s="1"/>
  <c r="K465" i="14"/>
  <c r="K466" i="14" s="1"/>
  <c r="L465" i="14"/>
  <c r="L466" i="14" s="1"/>
  <c r="H465" i="14"/>
  <c r="H466" i="14" s="1"/>
  <c r="I462" i="14"/>
  <c r="I463" i="14" s="1"/>
  <c r="I464" i="14" s="1"/>
  <c r="J462" i="14"/>
  <c r="J463" i="14" s="1"/>
  <c r="K462" i="14"/>
  <c r="K463" i="14" s="1"/>
  <c r="L462" i="14"/>
  <c r="L463" i="14" s="1"/>
  <c r="H462" i="14"/>
  <c r="H463" i="14" s="1"/>
  <c r="I455" i="14"/>
  <c r="I456" i="14" s="1"/>
  <c r="J455" i="14"/>
  <c r="J456" i="14" s="1"/>
  <c r="J457" i="14" s="1"/>
  <c r="K455" i="14"/>
  <c r="K456" i="14" s="1"/>
  <c r="K457" i="14" s="1"/>
  <c r="K458" i="14" s="1"/>
  <c r="L455" i="14"/>
  <c r="L456" i="14" s="1"/>
  <c r="L457" i="14" s="1"/>
  <c r="H455" i="14"/>
  <c r="H456" i="14" s="1"/>
  <c r="H457" i="14" s="1"/>
  <c r="H458" i="14" s="1"/>
  <c r="H459" i="14" s="1"/>
  <c r="H460" i="14" s="1"/>
  <c r="I450" i="14"/>
  <c r="I451" i="14" s="1"/>
  <c r="J450" i="14"/>
  <c r="J451" i="14" s="1"/>
  <c r="K450" i="14"/>
  <c r="K451" i="14" s="1"/>
  <c r="L450" i="14"/>
  <c r="L451" i="14" s="1"/>
  <c r="L452" i="14" s="1"/>
  <c r="H450" i="14"/>
  <c r="H451" i="14" s="1"/>
  <c r="H452" i="14" s="1"/>
  <c r="H453" i="14" s="1"/>
  <c r="H454" i="14" s="1"/>
  <c r="I442" i="14"/>
  <c r="J442" i="14"/>
  <c r="K442" i="14"/>
  <c r="L442" i="14"/>
  <c r="I443" i="14"/>
  <c r="I444" i="14" s="1"/>
  <c r="I445" i="14" s="1"/>
  <c r="J443" i="14"/>
  <c r="J444" i="14" s="1"/>
  <c r="K443" i="14"/>
  <c r="K444" i="14" s="1"/>
  <c r="K445" i="14" s="1"/>
  <c r="L443" i="14"/>
  <c r="L444" i="14" s="1"/>
  <c r="H443" i="14"/>
  <c r="H444" i="14" s="1"/>
  <c r="H445" i="14" s="1"/>
  <c r="H446" i="14" s="1"/>
  <c r="H447" i="14" s="1"/>
  <c r="H442" i="14"/>
  <c r="I438" i="14"/>
  <c r="I439" i="14" s="1"/>
  <c r="J438" i="14"/>
  <c r="J439" i="14" s="1"/>
  <c r="J440" i="14" s="1"/>
  <c r="K438" i="14"/>
  <c r="K439" i="14" s="1"/>
  <c r="L438" i="14"/>
  <c r="L439" i="14" s="1"/>
  <c r="L440" i="14" s="1"/>
  <c r="H438" i="14"/>
  <c r="H439" i="14" s="1"/>
  <c r="H440" i="14" s="1"/>
  <c r="H441" i="14" s="1"/>
  <c r="I435" i="14"/>
  <c r="I436" i="14" s="1"/>
  <c r="J435" i="14"/>
  <c r="J436" i="14" s="1"/>
  <c r="J437" i="14" s="1"/>
  <c r="K435" i="14"/>
  <c r="K436" i="14" s="1"/>
  <c r="L435" i="14"/>
  <c r="L436" i="14" s="1"/>
  <c r="H435" i="14"/>
  <c r="H436" i="14" s="1"/>
  <c r="I431" i="14"/>
  <c r="I432" i="14" s="1"/>
  <c r="I433" i="14" s="1"/>
  <c r="J431" i="14"/>
  <c r="J432" i="14" s="1"/>
  <c r="K431" i="14"/>
  <c r="K432" i="14" s="1"/>
  <c r="L431" i="14"/>
  <c r="L432" i="14" s="1"/>
  <c r="L433" i="14" s="1"/>
  <c r="H431" i="14"/>
  <c r="H432" i="14" s="1"/>
  <c r="H433" i="14" s="1"/>
  <c r="I426" i="14"/>
  <c r="I427" i="14" s="1"/>
  <c r="J426" i="14"/>
  <c r="J427" i="14" s="1"/>
  <c r="J428" i="14" s="1"/>
  <c r="J429" i="14" s="1"/>
  <c r="K426" i="14"/>
  <c r="K427" i="14" s="1"/>
  <c r="K428" i="14" s="1"/>
  <c r="L426" i="14"/>
  <c r="L427" i="14" s="1"/>
  <c r="L428" i="14" s="1"/>
  <c r="H426" i="14"/>
  <c r="H427" i="14" s="1"/>
  <c r="H428" i="14" s="1"/>
  <c r="I424" i="14"/>
  <c r="I425" i="14" s="1"/>
  <c r="J424" i="14"/>
  <c r="J425" i="14" s="1"/>
  <c r="K424" i="14"/>
  <c r="K425" i="14" s="1"/>
  <c r="L424" i="14"/>
  <c r="L425" i="14" s="1"/>
  <c r="H424" i="14"/>
  <c r="H425" i="14" s="1"/>
  <c r="I417" i="14"/>
  <c r="I418" i="14" s="1"/>
  <c r="I419" i="14" s="1"/>
  <c r="J417" i="14"/>
  <c r="J418" i="14" s="1"/>
  <c r="J419" i="14" s="1"/>
  <c r="K417" i="14"/>
  <c r="K418" i="14" s="1"/>
  <c r="K419" i="14" s="1"/>
  <c r="L417" i="14"/>
  <c r="L418" i="14" s="1"/>
  <c r="H417" i="14"/>
  <c r="H418" i="14" s="1"/>
  <c r="I415" i="14"/>
  <c r="I416" i="14" s="1"/>
  <c r="J415" i="14"/>
  <c r="J416" i="14" s="1"/>
  <c r="K415" i="14"/>
  <c r="K416" i="14" s="1"/>
  <c r="L415" i="14"/>
  <c r="L416" i="14" s="1"/>
  <c r="H415" i="14"/>
  <c r="H416" i="14" s="1"/>
  <c r="I413" i="14"/>
  <c r="I414" i="14" s="1"/>
  <c r="J413" i="14"/>
  <c r="J414" i="14" s="1"/>
  <c r="K413" i="14"/>
  <c r="K414" i="14" s="1"/>
  <c r="L413" i="14"/>
  <c r="L414" i="14" s="1"/>
  <c r="H413" i="14"/>
  <c r="H414" i="14" s="1"/>
  <c r="I409" i="14"/>
  <c r="I410" i="14" s="1"/>
  <c r="I411" i="14" s="1"/>
  <c r="J409" i="14"/>
  <c r="J410" i="14" s="1"/>
  <c r="J411" i="14" s="1"/>
  <c r="K409" i="14"/>
  <c r="K410" i="14" s="1"/>
  <c r="L409" i="14"/>
  <c r="L410" i="14" s="1"/>
  <c r="H409" i="14"/>
  <c r="H410" i="14" s="1"/>
  <c r="H411" i="14" s="1"/>
  <c r="I404" i="14"/>
  <c r="I405" i="14" s="1"/>
  <c r="J404" i="14"/>
  <c r="J405" i="14" s="1"/>
  <c r="K404" i="14"/>
  <c r="K405" i="14" s="1"/>
  <c r="L404" i="14"/>
  <c r="L405" i="14" s="1"/>
  <c r="H404" i="14"/>
  <c r="H405" i="14" s="1"/>
  <c r="I402" i="14"/>
  <c r="I403" i="14" s="1"/>
  <c r="J402" i="14"/>
  <c r="J403" i="14" s="1"/>
  <c r="K402" i="14"/>
  <c r="K403" i="14" s="1"/>
  <c r="L402" i="14"/>
  <c r="L403" i="14" s="1"/>
  <c r="H402" i="14"/>
  <c r="H403" i="14" s="1"/>
  <c r="I398" i="14"/>
  <c r="I399" i="14" s="1"/>
  <c r="I400" i="14" s="1"/>
  <c r="J398" i="14"/>
  <c r="J399" i="14" s="1"/>
  <c r="K398" i="14"/>
  <c r="K399" i="14" s="1"/>
  <c r="K400" i="14" s="1"/>
  <c r="L398" i="14"/>
  <c r="L399" i="14" s="1"/>
  <c r="L400" i="14" s="1"/>
  <c r="H398" i="14"/>
  <c r="H399" i="14" s="1"/>
  <c r="H400" i="14" s="1"/>
  <c r="I392" i="14"/>
  <c r="I393" i="14" s="1"/>
  <c r="I394" i="14" s="1"/>
  <c r="J392" i="14"/>
  <c r="J393" i="14" s="1"/>
  <c r="K392" i="14"/>
  <c r="K393" i="14" s="1"/>
  <c r="K394" i="14" s="1"/>
  <c r="K395" i="14" s="1"/>
  <c r="L392" i="14"/>
  <c r="L393" i="14" s="1"/>
  <c r="H392" i="14"/>
  <c r="H393" i="14" s="1"/>
  <c r="H394" i="14" s="1"/>
  <c r="I389" i="14"/>
  <c r="I390" i="14" s="1"/>
  <c r="I391" i="14" s="1"/>
  <c r="J389" i="14"/>
  <c r="J390" i="14" s="1"/>
  <c r="K389" i="14"/>
  <c r="K390" i="14" s="1"/>
  <c r="K391" i="14" s="1"/>
  <c r="L389" i="14"/>
  <c r="L390" i="14" s="1"/>
  <c r="H389" i="14"/>
  <c r="H390" i="14" s="1"/>
  <c r="L386" i="14"/>
  <c r="L387" i="14" s="1"/>
  <c r="L388" i="14" s="1"/>
  <c r="I386" i="14"/>
  <c r="I387" i="14" s="1"/>
  <c r="J386" i="14"/>
  <c r="J387" i="14" s="1"/>
  <c r="J388" i="14" s="1"/>
  <c r="K386" i="14"/>
  <c r="K387" i="14" s="1"/>
  <c r="H386" i="14"/>
  <c r="H387" i="14" s="1"/>
  <c r="H388" i="14" s="1"/>
  <c r="I382" i="14"/>
  <c r="I383" i="14" s="1"/>
  <c r="I384" i="14" s="1"/>
  <c r="J382" i="14"/>
  <c r="J383" i="14" s="1"/>
  <c r="K382" i="14"/>
  <c r="K383" i="14" s="1"/>
  <c r="L382" i="14"/>
  <c r="L383" i="14" s="1"/>
  <c r="H382" i="14"/>
  <c r="H383" i="14" s="1"/>
  <c r="H384" i="14" s="1"/>
  <c r="I379" i="14"/>
  <c r="I380" i="14" s="1"/>
  <c r="I381" i="14" s="1"/>
  <c r="J379" i="14"/>
  <c r="J380" i="14" s="1"/>
  <c r="K379" i="14"/>
  <c r="K380" i="14" s="1"/>
  <c r="L379" i="14"/>
  <c r="L380" i="14" s="1"/>
  <c r="H379" i="14"/>
  <c r="H380" i="14" s="1"/>
  <c r="H381" i="14" s="1"/>
  <c r="I374" i="14"/>
  <c r="I375" i="14" s="1"/>
  <c r="J374" i="14"/>
  <c r="J375" i="14" s="1"/>
  <c r="K374" i="14"/>
  <c r="K375" i="14" s="1"/>
  <c r="K376" i="14" s="1"/>
  <c r="K377" i="14" s="1"/>
  <c r="L374" i="14"/>
  <c r="L375" i="14" s="1"/>
  <c r="L376" i="14" s="1"/>
  <c r="H374" i="14"/>
  <c r="H375" i="14" s="1"/>
  <c r="H376" i="14" s="1"/>
  <c r="H377" i="14" s="1"/>
  <c r="I371" i="14"/>
  <c r="I372" i="14" s="1"/>
  <c r="J371" i="14"/>
  <c r="J372" i="14" s="1"/>
  <c r="J373" i="14" s="1"/>
  <c r="K371" i="14"/>
  <c r="K372" i="14" s="1"/>
  <c r="L371" i="14"/>
  <c r="L372" i="14" s="1"/>
  <c r="H371" i="14"/>
  <c r="H372" i="14" s="1"/>
  <c r="H373" i="14" s="1"/>
  <c r="I366" i="14"/>
  <c r="I367" i="14" s="1"/>
  <c r="I368" i="14" s="1"/>
  <c r="J366" i="14"/>
  <c r="J367" i="14" s="1"/>
  <c r="J368" i="14" s="1"/>
  <c r="K366" i="14"/>
  <c r="K367" i="14" s="1"/>
  <c r="L366" i="14"/>
  <c r="L367" i="14" s="1"/>
  <c r="H366" i="14"/>
  <c r="H367" i="14" s="1"/>
  <c r="H368" i="14" s="1"/>
  <c r="H369" i="14" s="1"/>
  <c r="I362" i="14"/>
  <c r="I363" i="14" s="1"/>
  <c r="J362" i="14"/>
  <c r="J363" i="14" s="1"/>
  <c r="J364" i="14" s="1"/>
  <c r="K362" i="14"/>
  <c r="K363" i="14" s="1"/>
  <c r="L362" i="14"/>
  <c r="L363" i="14" s="1"/>
  <c r="L364" i="14" s="1"/>
  <c r="H362" i="14"/>
  <c r="H363" i="14" s="1"/>
  <c r="H364" i="14" s="1"/>
  <c r="H365" i="14" s="1"/>
  <c r="I361" i="14"/>
  <c r="J361" i="14"/>
  <c r="K361" i="14"/>
  <c r="L361" i="14"/>
  <c r="H361" i="14"/>
  <c r="I357" i="14"/>
  <c r="I358" i="14" s="1"/>
  <c r="I359" i="14" s="1"/>
  <c r="J357" i="14"/>
  <c r="J358" i="14" s="1"/>
  <c r="K357" i="14"/>
  <c r="K358" i="14" s="1"/>
  <c r="K359" i="14" s="1"/>
  <c r="L357" i="14"/>
  <c r="L358" i="14" s="1"/>
  <c r="H357" i="14"/>
  <c r="H358" i="14" s="1"/>
  <c r="H359" i="14" s="1"/>
  <c r="H360" i="14" s="1"/>
  <c r="I352" i="14"/>
  <c r="I353" i="14" s="1"/>
  <c r="I354" i="14" s="1"/>
  <c r="J352" i="14"/>
  <c r="J353" i="14" s="1"/>
  <c r="J354" i="14" s="1"/>
  <c r="K352" i="14"/>
  <c r="K353" i="14" s="1"/>
  <c r="L352" i="14"/>
  <c r="L353" i="14" s="1"/>
  <c r="H352" i="14"/>
  <c r="H353" i="14" s="1"/>
  <c r="H354" i="14" s="1"/>
  <c r="H355" i="14" s="1"/>
  <c r="H356" i="14" s="1"/>
  <c r="I348" i="14"/>
  <c r="I349" i="14" s="1"/>
  <c r="I350" i="14" s="1"/>
  <c r="J348" i="14"/>
  <c r="J349" i="14" s="1"/>
  <c r="K348" i="14"/>
  <c r="K349" i="14" s="1"/>
  <c r="K350" i="14" s="1"/>
  <c r="L348" i="14"/>
  <c r="L349" i="14" s="1"/>
  <c r="H348" i="14"/>
  <c r="H349" i="14" s="1"/>
  <c r="H350" i="14" s="1"/>
  <c r="I345" i="14"/>
  <c r="I346" i="14" s="1"/>
  <c r="J345" i="14"/>
  <c r="J346" i="14" s="1"/>
  <c r="J347" i="14" s="1"/>
  <c r="K345" i="14"/>
  <c r="K346" i="14" s="1"/>
  <c r="K347" i="14" s="1"/>
  <c r="L345" i="14"/>
  <c r="L346" i="14" s="1"/>
  <c r="H345" i="14"/>
  <c r="H346" i="14" s="1"/>
  <c r="H347" i="14" s="1"/>
  <c r="I340" i="14"/>
  <c r="I341" i="14" s="1"/>
  <c r="I342" i="14" s="1"/>
  <c r="J340" i="14"/>
  <c r="J341" i="14" s="1"/>
  <c r="K340" i="14"/>
  <c r="K341" i="14" s="1"/>
  <c r="K342" i="14" s="1"/>
  <c r="L340" i="14"/>
  <c r="L341" i="14" s="1"/>
  <c r="H340" i="14"/>
  <c r="H341" i="14" s="1"/>
  <c r="I337" i="14"/>
  <c r="I338" i="14" s="1"/>
  <c r="J337" i="14"/>
  <c r="J338" i="14" s="1"/>
  <c r="J339" i="14" s="1"/>
  <c r="K337" i="14"/>
  <c r="K338" i="14" s="1"/>
  <c r="L337" i="14"/>
  <c r="L338" i="14" s="1"/>
  <c r="L339" i="14" s="1"/>
  <c r="H337" i="14"/>
  <c r="H338" i="14" s="1"/>
  <c r="H339" i="14" s="1"/>
  <c r="I332" i="14"/>
  <c r="I333" i="14" s="1"/>
  <c r="J332" i="14"/>
  <c r="J333" i="14" s="1"/>
  <c r="K332" i="14"/>
  <c r="K333" i="14" s="1"/>
  <c r="K334" i="14" s="1"/>
  <c r="L332" i="14"/>
  <c r="L333" i="14" s="1"/>
  <c r="L334" i="14" s="1"/>
  <c r="H332" i="14"/>
  <c r="H333" i="14" s="1"/>
  <c r="H334" i="14" s="1"/>
  <c r="I329" i="14"/>
  <c r="I330" i="14" s="1"/>
  <c r="J329" i="14"/>
  <c r="J330" i="14" s="1"/>
  <c r="J331" i="14" s="1"/>
  <c r="K329" i="14"/>
  <c r="K330" i="14" s="1"/>
  <c r="L329" i="14"/>
  <c r="L330" i="14" s="1"/>
  <c r="H329" i="14"/>
  <c r="H330" i="14" s="1"/>
  <c r="I323" i="14"/>
  <c r="I324" i="14" s="1"/>
  <c r="I325" i="14" s="1"/>
  <c r="J323" i="14"/>
  <c r="J324" i="14" s="1"/>
  <c r="J325" i="14" s="1"/>
  <c r="K323" i="14"/>
  <c r="K324" i="14" s="1"/>
  <c r="L323" i="14"/>
  <c r="L324" i="14" s="1"/>
  <c r="L325" i="14" s="1"/>
  <c r="H323" i="14"/>
  <c r="H324" i="14" s="1"/>
  <c r="H325" i="14" s="1"/>
  <c r="I319" i="14"/>
  <c r="I320" i="14" s="1"/>
  <c r="J319" i="14"/>
  <c r="J320" i="14" s="1"/>
  <c r="J321" i="14" s="1"/>
  <c r="K319" i="14"/>
  <c r="K320" i="14" s="1"/>
  <c r="K321" i="14" s="1"/>
  <c r="L319" i="14"/>
  <c r="L320" i="14" s="1"/>
  <c r="H319" i="14"/>
  <c r="H320" i="14" s="1"/>
  <c r="I316" i="14"/>
  <c r="I317" i="14" s="1"/>
  <c r="I318" i="14" s="1"/>
  <c r="J316" i="14"/>
  <c r="J317" i="14" s="1"/>
  <c r="K316" i="14"/>
  <c r="K317" i="14" s="1"/>
  <c r="K318" i="14" s="1"/>
  <c r="L316" i="14"/>
  <c r="L317" i="14" s="1"/>
  <c r="H316" i="14"/>
  <c r="H317" i="14" s="1"/>
  <c r="I313" i="14"/>
  <c r="I314" i="14" s="1"/>
  <c r="I315" i="14" s="1"/>
  <c r="J313" i="14"/>
  <c r="J314" i="14" s="1"/>
  <c r="K313" i="14"/>
  <c r="K314" i="14" s="1"/>
  <c r="L313" i="14"/>
  <c r="L314" i="14" s="1"/>
  <c r="L315" i="14" s="1"/>
  <c r="H313" i="14"/>
  <c r="H314" i="14" s="1"/>
  <c r="H315" i="14" s="1"/>
  <c r="I312" i="14"/>
  <c r="J312" i="14"/>
  <c r="K312" i="14"/>
  <c r="L312" i="14"/>
  <c r="H312" i="14"/>
  <c r="I308" i="14"/>
  <c r="I309" i="14" s="1"/>
  <c r="I310" i="14" s="1"/>
  <c r="J308" i="14"/>
  <c r="J309" i="14" s="1"/>
  <c r="J310" i="14" s="1"/>
  <c r="K308" i="14"/>
  <c r="K309" i="14" s="1"/>
  <c r="L308" i="14"/>
  <c r="L309" i="14" s="1"/>
  <c r="H308" i="14"/>
  <c r="H309" i="14" s="1"/>
  <c r="H310" i="14" s="1"/>
  <c r="H311" i="14" s="1"/>
  <c r="I304" i="14"/>
  <c r="I305" i="14" s="1"/>
  <c r="I306" i="14" s="1"/>
  <c r="J304" i="14"/>
  <c r="J305" i="14" s="1"/>
  <c r="K304" i="14"/>
  <c r="K305" i="14" s="1"/>
  <c r="K306" i="14" s="1"/>
  <c r="L304" i="14"/>
  <c r="L305" i="14" s="1"/>
  <c r="H304" i="14"/>
  <c r="H305" i="14" s="1"/>
  <c r="H306" i="14" s="1"/>
  <c r="H307" i="14" s="1"/>
  <c r="CD88" i="14" l="1"/>
  <c r="CC11" i="14"/>
  <c r="CB88" i="14"/>
  <c r="CC12" i="14"/>
  <c r="CC105" i="14"/>
  <c r="CD105" i="14"/>
  <c r="CB105" i="14"/>
  <c r="CC88" i="14"/>
  <c r="BX122" i="14"/>
  <c r="CC147" i="14" s="1"/>
  <c r="BU123" i="14"/>
  <c r="BT123" i="14"/>
  <c r="BW122" i="14"/>
  <c r="CB147" i="14" s="1"/>
  <c r="BV123" i="14"/>
  <c r="BY122" i="14"/>
  <c r="CD147" i="14" s="1"/>
  <c r="BU297" i="14"/>
  <c r="BX296" i="14"/>
  <c r="CC185" i="14" s="1"/>
  <c r="BT90" i="14"/>
  <c r="BW89" i="14"/>
  <c r="CB179" i="14" s="1"/>
  <c r="BV90" i="14"/>
  <c r="BY89" i="14"/>
  <c r="CD179" i="14" s="1"/>
  <c r="BU90" i="14"/>
  <c r="BX89" i="14"/>
  <c r="CC179" i="14" s="1"/>
  <c r="BW434" i="14"/>
  <c r="CB80" i="14" s="1"/>
  <c r="BT435" i="14"/>
  <c r="BW435" i="14" s="1"/>
  <c r="CB101" i="14" s="1"/>
  <c r="BV435" i="14"/>
  <c r="BY435" i="14" s="1"/>
  <c r="CD101" i="14" s="1"/>
  <c r="BY434" i="14"/>
  <c r="CD80" i="14" s="1"/>
  <c r="BY753" i="14"/>
  <c r="CD166" i="14" s="1"/>
  <c r="BV754" i="14"/>
  <c r="BY754" i="14" s="1"/>
  <c r="CD167" i="14" s="1"/>
  <c r="BW625" i="14"/>
  <c r="CB78" i="14" s="1"/>
  <c r="BT626" i="14"/>
  <c r="BW626" i="14" s="1"/>
  <c r="CB79" i="14" s="1"/>
  <c r="BV626" i="14"/>
  <c r="BY626" i="14" s="1"/>
  <c r="CD79" i="14" s="1"/>
  <c r="BY625" i="14"/>
  <c r="CD78" i="14" s="1"/>
  <c r="BT928" i="14"/>
  <c r="BW927" i="14"/>
  <c r="BV928" i="14"/>
  <c r="BY927" i="14"/>
  <c r="BU928" i="14"/>
  <c r="BX927" i="14"/>
  <c r="BV976" i="14"/>
  <c r="BY975" i="14"/>
  <c r="CD201" i="14" s="1"/>
  <c r="BU977" i="14"/>
  <c r="BX977" i="14" s="1"/>
  <c r="BX976" i="14"/>
  <c r="BU784" i="14"/>
  <c r="BX783" i="14"/>
  <c r="CC193" i="14" s="1"/>
  <c r="BY783" i="14"/>
  <c r="CD193" i="14" s="1"/>
  <c r="BV784" i="14"/>
  <c r="BT786" i="14"/>
  <c r="BW785" i="14"/>
  <c r="CD23" i="14"/>
  <c r="CB23" i="14"/>
  <c r="CC25" i="14"/>
  <c r="CD25" i="14"/>
  <c r="CB25" i="14"/>
  <c r="BU409" i="14"/>
  <c r="BX409" i="14" s="1"/>
  <c r="CC87" i="14" s="1"/>
  <c r="BX408" i="14"/>
  <c r="CC86" i="14" s="1"/>
  <c r="BV409" i="14"/>
  <c r="BY409" i="14" s="1"/>
  <c r="CD87" i="14" s="1"/>
  <c r="BY408" i="14"/>
  <c r="CD86" i="14" s="1"/>
  <c r="BT409" i="14"/>
  <c r="BW409" i="14" s="1"/>
  <c r="CB87" i="14" s="1"/>
  <c r="BW408" i="14"/>
  <c r="CB86" i="14" s="1"/>
  <c r="BT447" i="14"/>
  <c r="BW447" i="14" s="1"/>
  <c r="CB12" i="14" s="1"/>
  <c r="BW446" i="14"/>
  <c r="CB11" i="14" s="1"/>
  <c r="BY446" i="14"/>
  <c r="CD11" i="14" s="1"/>
  <c r="BV447" i="14"/>
  <c r="BY447" i="14" s="1"/>
  <c r="CD12" i="14" s="1"/>
  <c r="AL83" i="14"/>
  <c r="AL212" i="14"/>
  <c r="AK265" i="14"/>
  <c r="AK707" i="14"/>
  <c r="AK717" i="14"/>
  <c r="AK659" i="14"/>
  <c r="AL206" i="14"/>
  <c r="AJ689" i="14"/>
  <c r="AK689" i="14"/>
  <c r="AL365" i="14"/>
  <c r="H1015" i="14"/>
  <c r="J1015" i="14"/>
  <c r="L1015" i="14"/>
  <c r="I1014" i="14"/>
  <c r="K1014" i="14"/>
  <c r="H853" i="14"/>
  <c r="I852" i="14"/>
  <c r="K852" i="14"/>
  <c r="J851" i="14"/>
  <c r="L851" i="14"/>
  <c r="H848" i="14"/>
  <c r="I846" i="14"/>
  <c r="K846" i="14"/>
  <c r="J846" i="14"/>
  <c r="L846" i="14"/>
  <c r="I812" i="14"/>
  <c r="K812" i="14"/>
  <c r="H812" i="14"/>
  <c r="J812" i="14"/>
  <c r="L812" i="14"/>
  <c r="H533" i="14"/>
  <c r="J533" i="14"/>
  <c r="L533" i="14"/>
  <c r="I532" i="14"/>
  <c r="K532" i="14"/>
  <c r="H991" i="14"/>
  <c r="J991" i="14"/>
  <c r="L991" i="14"/>
  <c r="I990" i="14"/>
  <c r="K990" i="14"/>
  <c r="H936" i="14"/>
  <c r="I932" i="14"/>
  <c r="K932" i="14"/>
  <c r="J932" i="14"/>
  <c r="L932" i="14"/>
  <c r="H803" i="14"/>
  <c r="J800" i="14"/>
  <c r="L800" i="14"/>
  <c r="I800" i="14"/>
  <c r="K800" i="14"/>
  <c r="I1025" i="14"/>
  <c r="I1026" i="14" s="1"/>
  <c r="I901" i="14"/>
  <c r="K901" i="14"/>
  <c r="J604" i="14"/>
  <c r="L604" i="14"/>
  <c r="I604" i="14"/>
  <c r="K604" i="14"/>
  <c r="J577" i="14"/>
  <c r="L577" i="14"/>
  <c r="I577" i="14"/>
  <c r="K577" i="14"/>
  <c r="H543" i="14"/>
  <c r="J542" i="14"/>
  <c r="L542" i="14"/>
  <c r="I542" i="14"/>
  <c r="K542" i="14"/>
  <c r="H483" i="14"/>
  <c r="J482" i="14"/>
  <c r="L482" i="14"/>
  <c r="I482" i="14"/>
  <c r="K482" i="14"/>
  <c r="I834" i="14"/>
  <c r="K834" i="14"/>
  <c r="H834" i="14"/>
  <c r="J834" i="14"/>
  <c r="L834" i="14"/>
  <c r="L1084" i="14"/>
  <c r="K1083" i="14"/>
  <c r="J1084" i="14"/>
  <c r="K1026" i="14"/>
  <c r="J1025" i="14"/>
  <c r="H1026" i="14"/>
  <c r="L1026" i="14"/>
  <c r="J1022" i="14"/>
  <c r="I1022" i="14"/>
  <c r="J985" i="14"/>
  <c r="I979" i="14"/>
  <c r="J978" i="14"/>
  <c r="K978" i="14"/>
  <c r="I984" i="14"/>
  <c r="L978" i="14"/>
  <c r="L985" i="14"/>
  <c r="J773" i="14"/>
  <c r="H773" i="14"/>
  <c r="L773" i="14"/>
  <c r="K772" i="14"/>
  <c r="I772" i="14"/>
  <c r="L698" i="14"/>
  <c r="K697" i="14"/>
  <c r="I697" i="14"/>
  <c r="K611" i="14"/>
  <c r="L611" i="14"/>
  <c r="I611" i="14"/>
  <c r="J601" i="14"/>
  <c r="L601" i="14"/>
  <c r="I601" i="14"/>
  <c r="K600" i="14"/>
  <c r="I547" i="14"/>
  <c r="J546" i="14"/>
  <c r="K546" i="14"/>
  <c r="H546" i="14"/>
  <c r="L546" i="14"/>
  <c r="J355" i="14"/>
  <c r="I355" i="14"/>
  <c r="K354" i="14"/>
  <c r="L354" i="14"/>
  <c r="J881" i="14"/>
  <c r="K880" i="14"/>
  <c r="H881" i="14"/>
  <c r="L881" i="14"/>
  <c r="I880" i="14"/>
  <c r="I654" i="14"/>
  <c r="J653" i="14"/>
  <c r="K654" i="14"/>
  <c r="H653" i="14"/>
  <c r="L653" i="14"/>
  <c r="K1062" i="14"/>
  <c r="K1063" i="14" s="1"/>
  <c r="L1062" i="14"/>
  <c r="L1063" i="14" s="1"/>
  <c r="K858" i="14"/>
  <c r="H857" i="14"/>
  <c r="L857" i="14"/>
  <c r="J857" i="14"/>
  <c r="I858" i="14"/>
  <c r="K715" i="14"/>
  <c r="L714" i="14"/>
  <c r="H714" i="14"/>
  <c r="H709" i="14"/>
  <c r="L709" i="14"/>
  <c r="K709" i="14"/>
  <c r="I708" i="14"/>
  <c r="J708" i="14"/>
  <c r="H704" i="14"/>
  <c r="L704" i="14"/>
  <c r="J704" i="14"/>
  <c r="K704" i="14"/>
  <c r="I703" i="14"/>
  <c r="J1063" i="14"/>
  <c r="I1063" i="14"/>
  <c r="H1063" i="14"/>
  <c r="J564" i="14"/>
  <c r="H563" i="14"/>
  <c r="L563" i="14"/>
  <c r="K562" i="14"/>
  <c r="I562" i="14"/>
  <c r="I558" i="14"/>
  <c r="H557" i="14"/>
  <c r="L557" i="14"/>
  <c r="J558" i="14"/>
  <c r="K557" i="14"/>
  <c r="I412" i="14"/>
  <c r="J412" i="14"/>
  <c r="H412" i="14"/>
  <c r="K411" i="14"/>
  <c r="L411" i="14"/>
  <c r="I385" i="14"/>
  <c r="H385" i="14"/>
  <c r="L384" i="14"/>
  <c r="J384" i="14"/>
  <c r="K384" i="14"/>
  <c r="I1002" i="14"/>
  <c r="J1002" i="14"/>
  <c r="K1001" i="14"/>
  <c r="H1002" i="14"/>
  <c r="L1002" i="14"/>
  <c r="H626" i="14"/>
  <c r="J626" i="14"/>
  <c r="L625" i="14"/>
  <c r="I625" i="14"/>
  <c r="K625" i="14"/>
  <c r="H526" i="14"/>
  <c r="L526" i="14"/>
  <c r="I525" i="14"/>
  <c r="J525" i="14"/>
  <c r="K525" i="14"/>
  <c r="J391" i="14"/>
  <c r="H391" i="14"/>
  <c r="L391" i="14"/>
  <c r="K388" i="14"/>
  <c r="I388" i="14"/>
  <c r="I321" i="14"/>
  <c r="I322" i="14" s="1"/>
  <c r="I682" i="14"/>
  <c r="I683" i="14" s="1"/>
  <c r="J1030" i="14"/>
  <c r="K1029" i="14"/>
  <c r="H1029" i="14"/>
  <c r="L1029" i="14"/>
  <c r="I1029" i="14"/>
  <c r="K683" i="14"/>
  <c r="H682" i="14"/>
  <c r="L682" i="14"/>
  <c r="J682" i="14"/>
  <c r="J322" i="14"/>
  <c r="K322" i="14"/>
  <c r="H321" i="14"/>
  <c r="L321" i="14"/>
  <c r="K913" i="14"/>
  <c r="K914" i="14" s="1"/>
  <c r="H838" i="14"/>
  <c r="I838" i="14"/>
  <c r="J837" i="14"/>
  <c r="K838" i="14"/>
  <c r="L837" i="14"/>
  <c r="K591" i="14"/>
  <c r="K592" i="14" s="1"/>
  <c r="K593" i="14" s="1"/>
  <c r="H588" i="14"/>
  <c r="L588" i="14"/>
  <c r="I588" i="14"/>
  <c r="J588" i="14"/>
  <c r="K583" i="14"/>
  <c r="H584" i="14"/>
  <c r="L582" i="14"/>
  <c r="I583" i="14"/>
  <c r="J582" i="14"/>
  <c r="H573" i="14"/>
  <c r="L573" i="14"/>
  <c r="J572" i="14"/>
  <c r="K572" i="14"/>
  <c r="I572" i="14"/>
  <c r="I569" i="14"/>
  <c r="J569" i="14"/>
  <c r="I470" i="14"/>
  <c r="J470" i="14"/>
  <c r="L470" i="14"/>
  <c r="L373" i="14"/>
  <c r="I373" i="14"/>
  <c r="K373" i="14"/>
  <c r="H370" i="14"/>
  <c r="I369" i="14"/>
  <c r="J369" i="14"/>
  <c r="K368" i="14"/>
  <c r="L368" i="14"/>
  <c r="J950" i="14"/>
  <c r="K950" i="14"/>
  <c r="L951" i="14"/>
  <c r="I950" i="14"/>
  <c r="I929" i="14"/>
  <c r="J929" i="14"/>
  <c r="L885" i="14"/>
  <c r="I885" i="14"/>
  <c r="J884" i="14"/>
  <c r="K884" i="14"/>
  <c r="H721" i="14"/>
  <c r="I720" i="14"/>
  <c r="K719" i="14"/>
  <c r="L719" i="14"/>
  <c r="J719" i="14"/>
  <c r="I688" i="14"/>
  <c r="L688" i="14"/>
  <c r="H592" i="14"/>
  <c r="L592" i="14"/>
  <c r="J591" i="14"/>
  <c r="I591" i="14"/>
  <c r="J1080" i="14"/>
  <c r="L1079" i="14"/>
  <c r="K972" i="14"/>
  <c r="H971" i="14"/>
  <c r="L971" i="14"/>
  <c r="I972" i="14"/>
  <c r="J971" i="14"/>
  <c r="H906" i="14"/>
  <c r="K906" i="14"/>
  <c r="L905" i="14"/>
  <c r="I906" i="14"/>
  <c r="K767" i="14"/>
  <c r="K768" i="14" s="1"/>
  <c r="H726" i="14"/>
  <c r="I726" i="14"/>
  <c r="K725" i="14"/>
  <c r="L725" i="14"/>
  <c r="J725" i="14"/>
  <c r="I509" i="14"/>
  <c r="J509" i="14"/>
  <c r="K508" i="14"/>
  <c r="L509" i="14"/>
  <c r="I505" i="14"/>
  <c r="J505" i="14"/>
  <c r="K505" i="14"/>
  <c r="K381" i="14"/>
  <c r="L381" i="14"/>
  <c r="J381" i="14"/>
  <c r="H378" i="14"/>
  <c r="L377" i="14"/>
  <c r="K378" i="14"/>
  <c r="J376" i="14"/>
  <c r="I376" i="14"/>
  <c r="K360" i="14"/>
  <c r="L359" i="14"/>
  <c r="J359" i="14"/>
  <c r="I360" i="14"/>
  <c r="L1056" i="14"/>
  <c r="L1057" i="14" s="1"/>
  <c r="L1053" i="14"/>
  <c r="K1053" i="14"/>
  <c r="I1052" i="14"/>
  <c r="H1053" i="14"/>
  <c r="J1051" i="14"/>
  <c r="K958" i="14"/>
  <c r="H954" i="14"/>
  <c r="L954" i="14"/>
  <c r="K736" i="14"/>
  <c r="H737" i="14"/>
  <c r="L735" i="14"/>
  <c r="J735" i="14"/>
  <c r="I736" i="14"/>
  <c r="I622" i="14"/>
  <c r="K622" i="14"/>
  <c r="J1057" i="14"/>
  <c r="H1057" i="14"/>
  <c r="I1056" i="14"/>
  <c r="K1057" i="14"/>
  <c r="H1048" i="14"/>
  <c r="L1048" i="14"/>
  <c r="J1048" i="14"/>
  <c r="L1018" i="14"/>
  <c r="J1019" i="14"/>
  <c r="K1018" i="14"/>
  <c r="K732" i="14"/>
  <c r="J731" i="14"/>
  <c r="I732" i="14"/>
  <c r="J629" i="14"/>
  <c r="J630" i="14" s="1"/>
  <c r="J631" i="14" s="1"/>
  <c r="J326" i="14"/>
  <c r="I326" i="14"/>
  <c r="K325" i="14"/>
  <c r="H326" i="14"/>
  <c r="L326" i="14"/>
  <c r="K315" i="14"/>
  <c r="J898" i="14"/>
  <c r="K898" i="14"/>
  <c r="I898" i="14"/>
  <c r="I693" i="14"/>
  <c r="K692" i="14"/>
  <c r="H693" i="14"/>
  <c r="L691" i="14"/>
  <c r="J691" i="14"/>
  <c r="J430" i="14"/>
  <c r="K429" i="14"/>
  <c r="H429" i="14"/>
  <c r="L429" i="14"/>
  <c r="I428" i="14"/>
  <c r="J315" i="14"/>
  <c r="I311" i="14"/>
  <c r="J311" i="14"/>
  <c r="K310" i="14"/>
  <c r="L310" i="14"/>
  <c r="K929" i="14"/>
  <c r="H925" i="14"/>
  <c r="L925" i="14"/>
  <c r="I925" i="14"/>
  <c r="K925" i="14"/>
  <c r="I768" i="14"/>
  <c r="J767" i="14"/>
  <c r="H767" i="14"/>
  <c r="L767" i="14"/>
  <c r="H941" i="14"/>
  <c r="L941" i="14"/>
  <c r="J941" i="14"/>
  <c r="I940" i="14"/>
  <c r="K940" i="14"/>
  <c r="H910" i="14"/>
  <c r="L910" i="14"/>
  <c r="I910" i="14"/>
  <c r="J909" i="14"/>
  <c r="H667" i="14"/>
  <c r="K667" i="14"/>
  <c r="J661" i="14"/>
  <c r="L666" i="14"/>
  <c r="K660" i="14"/>
  <c r="L660" i="14"/>
  <c r="J666" i="14"/>
  <c r="I660" i="14"/>
  <c r="I667" i="14"/>
  <c r="J619" i="14"/>
  <c r="K619" i="14"/>
  <c r="L618" i="14"/>
  <c r="I619" i="14"/>
  <c r="K554" i="14"/>
  <c r="H554" i="14"/>
  <c r="L554" i="14"/>
  <c r="I554" i="14"/>
  <c r="J491" i="14"/>
  <c r="K490" i="14"/>
  <c r="I490" i="14"/>
  <c r="L491" i="14"/>
  <c r="J464" i="14"/>
  <c r="K464" i="14"/>
  <c r="H464" i="14"/>
  <c r="L464" i="14"/>
  <c r="J365" i="14"/>
  <c r="L365" i="14"/>
  <c r="I364" i="14"/>
  <c r="K364" i="14"/>
  <c r="H331" i="14"/>
  <c r="L331" i="14"/>
  <c r="I331" i="14"/>
  <c r="K331" i="14"/>
  <c r="H1011" i="14"/>
  <c r="J1010" i="14"/>
  <c r="L1011" i="14"/>
  <c r="I1010" i="14"/>
  <c r="K1009" i="14"/>
  <c r="J745" i="14"/>
  <c r="H448" i="14"/>
  <c r="I446" i="14"/>
  <c r="J445" i="14"/>
  <c r="K446" i="14"/>
  <c r="L445" i="14"/>
  <c r="I406" i="14"/>
  <c r="I407" i="14" s="1"/>
  <c r="I408" i="14" s="1"/>
  <c r="J406" i="14"/>
  <c r="K343" i="14"/>
  <c r="H342" i="14"/>
  <c r="L342" i="14"/>
  <c r="J342" i="14"/>
  <c r="I343" i="14"/>
  <c r="K1006" i="14"/>
  <c r="H1006" i="14"/>
  <c r="L1006" i="14"/>
  <c r="J877" i="14"/>
  <c r="H641" i="14"/>
  <c r="L641" i="14"/>
  <c r="I631" i="14"/>
  <c r="K631" i="14"/>
  <c r="H406" i="14"/>
  <c r="L406" i="14"/>
  <c r="J407" i="14"/>
  <c r="K406" i="14"/>
  <c r="J1071" i="14"/>
  <c r="K1071" i="14"/>
  <c r="L1070" i="14"/>
  <c r="L922" i="14"/>
  <c r="I921" i="14"/>
  <c r="K921" i="14"/>
  <c r="J922" i="14"/>
  <c r="K793" i="14"/>
  <c r="L760" i="14"/>
  <c r="I759" i="14"/>
  <c r="K759" i="14"/>
  <c r="J760" i="14"/>
  <c r="K645" i="14"/>
  <c r="H644" i="14"/>
  <c r="L644" i="14"/>
  <c r="I645" i="14"/>
  <c r="J644" i="14"/>
  <c r="K551" i="14"/>
  <c r="H551" i="14"/>
  <c r="L551" i="14"/>
  <c r="I550" i="14"/>
  <c r="I494" i="14"/>
  <c r="J494" i="14"/>
  <c r="K487" i="14"/>
  <c r="H487" i="14"/>
  <c r="L487" i="14"/>
  <c r="I486" i="14"/>
  <c r="J486" i="14"/>
  <c r="H351" i="14"/>
  <c r="I351" i="14"/>
  <c r="J350" i="14"/>
  <c r="K351" i="14"/>
  <c r="L350" i="14"/>
  <c r="I307" i="14"/>
  <c r="J306" i="14"/>
  <c r="L306" i="14"/>
  <c r="K307" i="14"/>
  <c r="K964" i="14"/>
  <c r="I964" i="14"/>
  <c r="J819" i="14"/>
  <c r="K819" i="14"/>
  <c r="L819" i="14"/>
  <c r="I818" i="14"/>
  <c r="K539" i="14"/>
  <c r="H539" i="14"/>
  <c r="I538" i="14"/>
  <c r="L538" i="14"/>
  <c r="H502" i="14"/>
  <c r="L502" i="14"/>
  <c r="I501" i="14"/>
  <c r="J502" i="14"/>
  <c r="K501" i="14"/>
  <c r="J479" i="14"/>
  <c r="K478" i="14"/>
  <c r="I478" i="14"/>
  <c r="H479" i="14"/>
  <c r="L479" i="14"/>
  <c r="L441" i="14"/>
  <c r="I440" i="14"/>
  <c r="K440" i="14"/>
  <c r="J441" i="14"/>
  <c r="J895" i="14"/>
  <c r="H895" i="14"/>
  <c r="L895" i="14"/>
  <c r="I894" i="14"/>
  <c r="J888" i="14"/>
  <c r="L888" i="14"/>
  <c r="K786" i="14"/>
  <c r="I785" i="14"/>
  <c r="H785" i="14"/>
  <c r="L785" i="14"/>
  <c r="J764" i="14"/>
  <c r="I764" i="14"/>
  <c r="K529" i="14"/>
  <c r="H529" i="14"/>
  <c r="L529" i="14"/>
  <c r="K1075" i="14"/>
  <c r="J1076" i="14"/>
  <c r="H1075" i="14"/>
  <c r="L1075" i="14"/>
  <c r="I1074" i="14"/>
  <c r="L967" i="14"/>
  <c r="J967" i="14"/>
  <c r="I946" i="14"/>
  <c r="L946" i="14"/>
  <c r="K946" i="14"/>
  <c r="I790" i="14"/>
  <c r="I751" i="14"/>
  <c r="K750" i="14"/>
  <c r="J750" i="14"/>
  <c r="K672" i="14"/>
  <c r="L672" i="14"/>
  <c r="H498" i="14"/>
  <c r="I498" i="14"/>
  <c r="J497" i="14"/>
  <c r="K498" i="14"/>
  <c r="L497" i="14"/>
  <c r="L453" i="14"/>
  <c r="J452" i="14"/>
  <c r="K452" i="14"/>
  <c r="I452" i="14"/>
  <c r="L347" i="14"/>
  <c r="I347" i="14"/>
  <c r="K843" i="14"/>
  <c r="L843" i="14"/>
  <c r="K615" i="14"/>
  <c r="H615" i="14"/>
  <c r="I614" i="14"/>
  <c r="L614" i="14"/>
  <c r="H318" i="14"/>
  <c r="L318" i="14"/>
  <c r="J318" i="14"/>
  <c r="J741" i="14"/>
  <c r="J742" i="14" s="1"/>
  <c r="K742" i="14"/>
  <c r="H742" i="14"/>
  <c r="L742" i="14"/>
  <c r="I741" i="14"/>
  <c r="K608" i="14"/>
  <c r="J608" i="14"/>
  <c r="L607" i="14"/>
  <c r="H401" i="14"/>
  <c r="I401" i="14"/>
  <c r="L401" i="14"/>
  <c r="J400" i="14"/>
  <c r="K401" i="14"/>
  <c r="K1043" i="14"/>
  <c r="I1043" i="14"/>
  <c r="J1042" i="14"/>
  <c r="L1043" i="14"/>
  <c r="I339" i="14"/>
  <c r="K339" i="14"/>
  <c r="H335" i="14"/>
  <c r="L335" i="14"/>
  <c r="J334" i="14"/>
  <c r="K335" i="14"/>
  <c r="I334" i="14"/>
  <c r="I1034" i="14"/>
  <c r="J1034" i="14"/>
  <c r="J1035" i="14" s="1"/>
  <c r="L1035" i="14"/>
  <c r="H1035" i="14"/>
  <c r="K1034" i="14"/>
  <c r="J918" i="14"/>
  <c r="K917" i="14"/>
  <c r="I918" i="14"/>
  <c r="H918" i="14"/>
  <c r="L918" i="14"/>
  <c r="K828" i="14"/>
  <c r="L822" i="14"/>
  <c r="L823" i="14" s="1"/>
  <c r="L797" i="14"/>
  <c r="H797" i="14"/>
  <c r="I796" i="14"/>
  <c r="J796" i="14"/>
  <c r="K796" i="14"/>
  <c r="H437" i="14"/>
  <c r="L437" i="14"/>
  <c r="I437" i="14"/>
  <c r="K437" i="14"/>
  <c r="J420" i="14"/>
  <c r="K420" i="14"/>
  <c r="H419" i="14"/>
  <c r="L419" i="14"/>
  <c r="I420" i="14"/>
  <c r="L891" i="14"/>
  <c r="I862" i="14"/>
  <c r="K862" i="14"/>
  <c r="I829" i="14"/>
  <c r="H828" i="14"/>
  <c r="L828" i="14"/>
  <c r="J828" i="14"/>
  <c r="K822" i="14"/>
  <c r="J822" i="14"/>
  <c r="I782" i="14"/>
  <c r="J781" i="14"/>
  <c r="K781" i="14"/>
  <c r="L781" i="14"/>
  <c r="I778" i="14"/>
  <c r="J778" i="14"/>
  <c r="K777" i="14"/>
  <c r="H777" i="14"/>
  <c r="L777" i="14"/>
  <c r="H649" i="14"/>
  <c r="K649" i="14"/>
  <c r="L648" i="14"/>
  <c r="J648" i="14"/>
  <c r="K518" i="14"/>
  <c r="H518" i="14"/>
  <c r="I517" i="14"/>
  <c r="L517" i="14"/>
  <c r="H474" i="14"/>
  <c r="L474" i="14"/>
  <c r="J473" i="14"/>
  <c r="I473" i="14"/>
  <c r="K473" i="14"/>
  <c r="H461" i="14"/>
  <c r="L458" i="14"/>
  <c r="K459" i="14"/>
  <c r="I457" i="14"/>
  <c r="J458" i="14"/>
  <c r="I434" i="14"/>
  <c r="H434" i="14"/>
  <c r="L434" i="14"/>
  <c r="J433" i="14"/>
  <c r="K433" i="14"/>
  <c r="I395" i="14"/>
  <c r="K396" i="14"/>
  <c r="H395" i="14"/>
  <c r="J394" i="14"/>
  <c r="L394" i="14"/>
  <c r="I301" i="14"/>
  <c r="I302" i="14" s="1"/>
  <c r="I303" i="14" s="1"/>
  <c r="J301" i="14"/>
  <c r="J302" i="14" s="1"/>
  <c r="J303" i="14" s="1"/>
  <c r="K301" i="14"/>
  <c r="K302" i="14" s="1"/>
  <c r="K303" i="14" s="1"/>
  <c r="L301" i="14"/>
  <c r="L302" i="14" s="1"/>
  <c r="L303" i="14" s="1"/>
  <c r="H301" i="14"/>
  <c r="H302" i="14" s="1"/>
  <c r="H303" i="14" s="1"/>
  <c r="I293" i="14"/>
  <c r="I294" i="14" s="1"/>
  <c r="I295" i="14" s="1"/>
  <c r="J293" i="14"/>
  <c r="J294" i="14" s="1"/>
  <c r="J295" i="14" s="1"/>
  <c r="K293" i="14"/>
  <c r="K294" i="14" s="1"/>
  <c r="K295" i="14" s="1"/>
  <c r="K296" i="14" s="1"/>
  <c r="L293" i="14"/>
  <c r="L294" i="14" s="1"/>
  <c r="L295" i="14" s="1"/>
  <c r="L296" i="14" s="1"/>
  <c r="H293" i="14"/>
  <c r="H294" i="14" s="1"/>
  <c r="H295" i="14" s="1"/>
  <c r="H296" i="14" s="1"/>
  <c r="H297" i="14" s="1"/>
  <c r="I292" i="14"/>
  <c r="J292" i="14"/>
  <c r="K292" i="14"/>
  <c r="L292" i="14"/>
  <c r="H292" i="14"/>
  <c r="I290" i="14"/>
  <c r="I291" i="14" s="1"/>
  <c r="J290" i="14"/>
  <c r="J291" i="14" s="1"/>
  <c r="K290" i="14"/>
  <c r="K291" i="14" s="1"/>
  <c r="L290" i="14"/>
  <c r="L291" i="14" s="1"/>
  <c r="H290" i="14"/>
  <c r="H291" i="14" s="1"/>
  <c r="I288" i="14"/>
  <c r="I289" i="14" s="1"/>
  <c r="J288" i="14"/>
  <c r="J289" i="14" s="1"/>
  <c r="K288" i="14"/>
  <c r="K289" i="14" s="1"/>
  <c r="L288" i="14"/>
  <c r="L289" i="14" s="1"/>
  <c r="H288" i="14"/>
  <c r="H289" i="14" s="1"/>
  <c r="I284" i="14"/>
  <c r="I285" i="14" s="1"/>
  <c r="I286" i="14" s="1"/>
  <c r="J284" i="14"/>
  <c r="J285" i="14" s="1"/>
  <c r="J286" i="14" s="1"/>
  <c r="J287" i="14" s="1"/>
  <c r="K284" i="14"/>
  <c r="K285" i="14" s="1"/>
  <c r="K286" i="14" s="1"/>
  <c r="K287" i="14" s="1"/>
  <c r="L284" i="14"/>
  <c r="L285" i="14" s="1"/>
  <c r="L286" i="14" s="1"/>
  <c r="L287" i="14" s="1"/>
  <c r="H284" i="14"/>
  <c r="H285" i="14" s="1"/>
  <c r="H286" i="14" s="1"/>
  <c r="H287" i="14" s="1"/>
  <c r="I279" i="14"/>
  <c r="I280" i="14" s="1"/>
  <c r="I281" i="14" s="1"/>
  <c r="I282" i="14" s="1"/>
  <c r="J279" i="14"/>
  <c r="J280" i="14" s="1"/>
  <c r="J281" i="14" s="1"/>
  <c r="K279" i="14"/>
  <c r="K280" i="14" s="1"/>
  <c r="K281" i="14" s="1"/>
  <c r="L279" i="14"/>
  <c r="L280" i="14" s="1"/>
  <c r="L281" i="14" s="1"/>
  <c r="H279" i="14"/>
  <c r="H280" i="14" s="1"/>
  <c r="H281" i="14" s="1"/>
  <c r="H282" i="14" s="1"/>
  <c r="I278" i="14"/>
  <c r="J278" i="14"/>
  <c r="K278" i="14"/>
  <c r="L278" i="14"/>
  <c r="H278" i="14"/>
  <c r="I272" i="14"/>
  <c r="I273" i="14" s="1"/>
  <c r="I274" i="14" s="1"/>
  <c r="J272" i="14"/>
  <c r="J273" i="14" s="1"/>
  <c r="J274" i="14" s="1"/>
  <c r="J275" i="14" s="1"/>
  <c r="K272" i="14"/>
  <c r="K273" i="14" s="1"/>
  <c r="K274" i="14" s="1"/>
  <c r="L272" i="14"/>
  <c r="L273" i="14" s="1"/>
  <c r="L274" i="14" s="1"/>
  <c r="L275" i="14" s="1"/>
  <c r="H272" i="14"/>
  <c r="H273" i="14" s="1"/>
  <c r="H274" i="14" s="1"/>
  <c r="H275" i="14" s="1"/>
  <c r="I267" i="14"/>
  <c r="I268" i="14" s="1"/>
  <c r="I269" i="14" s="1"/>
  <c r="J267" i="14"/>
  <c r="J268" i="14" s="1"/>
  <c r="J269" i="14" s="1"/>
  <c r="J270" i="14" s="1"/>
  <c r="K267" i="14"/>
  <c r="K268" i="14" s="1"/>
  <c r="K269" i="14" s="1"/>
  <c r="K270" i="14" s="1"/>
  <c r="L267" i="14"/>
  <c r="L268" i="14" s="1"/>
  <c r="L269" i="14" s="1"/>
  <c r="H267" i="14"/>
  <c r="H268" i="14" s="1"/>
  <c r="H269" i="14" s="1"/>
  <c r="H270" i="14" s="1"/>
  <c r="H271" i="14" s="1"/>
  <c r="I266" i="14"/>
  <c r="J266" i="14"/>
  <c r="K266" i="14"/>
  <c r="L266" i="14"/>
  <c r="H266" i="14"/>
  <c r="I263" i="14"/>
  <c r="I264" i="14" s="1"/>
  <c r="I265" i="14" s="1"/>
  <c r="J263" i="14"/>
  <c r="J264" i="14" s="1"/>
  <c r="J265" i="14" s="1"/>
  <c r="K263" i="14"/>
  <c r="K264" i="14" s="1"/>
  <c r="K265" i="14" s="1"/>
  <c r="L263" i="14"/>
  <c r="L264" i="14" s="1"/>
  <c r="L265" i="14" s="1"/>
  <c r="H263" i="14"/>
  <c r="H264" i="14" s="1"/>
  <c r="H265" i="14" s="1"/>
  <c r="I258" i="14"/>
  <c r="I259" i="14" s="1"/>
  <c r="I260" i="14" s="1"/>
  <c r="J258" i="14"/>
  <c r="J259" i="14" s="1"/>
  <c r="J260" i="14" s="1"/>
  <c r="J261" i="14" s="1"/>
  <c r="K258" i="14"/>
  <c r="K259" i="14" s="1"/>
  <c r="K260" i="14" s="1"/>
  <c r="K261" i="14" s="1"/>
  <c r="L258" i="14"/>
  <c r="L259" i="14" s="1"/>
  <c r="L260" i="14" s="1"/>
  <c r="H258" i="14"/>
  <c r="H259" i="14" s="1"/>
  <c r="H260" i="14" s="1"/>
  <c r="I255" i="14"/>
  <c r="I256" i="14" s="1"/>
  <c r="I257" i="14" s="1"/>
  <c r="J255" i="14"/>
  <c r="J256" i="14" s="1"/>
  <c r="J257" i="14" s="1"/>
  <c r="K255" i="14"/>
  <c r="K256" i="14" s="1"/>
  <c r="K257" i="14" s="1"/>
  <c r="L255" i="14"/>
  <c r="L256" i="14" s="1"/>
  <c r="L257" i="14" s="1"/>
  <c r="H255" i="14"/>
  <c r="H256" i="14" s="1"/>
  <c r="H257" i="14" s="1"/>
  <c r="I251" i="14"/>
  <c r="I252" i="14" s="1"/>
  <c r="I253" i="14" s="1"/>
  <c r="I254" i="14" s="1"/>
  <c r="J251" i="14"/>
  <c r="J252" i="14" s="1"/>
  <c r="J253" i="14" s="1"/>
  <c r="K251" i="14"/>
  <c r="K252" i="14" s="1"/>
  <c r="K253" i="14" s="1"/>
  <c r="K254" i="14" s="1"/>
  <c r="L251" i="14"/>
  <c r="L252" i="14" s="1"/>
  <c r="L253" i="14" s="1"/>
  <c r="H251" i="14"/>
  <c r="H252" i="14" s="1"/>
  <c r="H253" i="14" s="1"/>
  <c r="I247" i="14"/>
  <c r="I248" i="14" s="1"/>
  <c r="I249" i="14" s="1"/>
  <c r="J247" i="14"/>
  <c r="J248" i="14" s="1"/>
  <c r="J249" i="14" s="1"/>
  <c r="J250" i="14" s="1"/>
  <c r="K247" i="14"/>
  <c r="K248" i="14" s="1"/>
  <c r="K249" i="14" s="1"/>
  <c r="L247" i="14"/>
  <c r="L248" i="14" s="1"/>
  <c r="L249" i="14" s="1"/>
  <c r="L250" i="14" s="1"/>
  <c r="H247" i="14"/>
  <c r="H248" i="14" s="1"/>
  <c r="H249" i="14" s="1"/>
  <c r="H250" i="14" s="1"/>
  <c r="I241" i="14"/>
  <c r="I242" i="14" s="1"/>
  <c r="I243" i="14" s="1"/>
  <c r="I244" i="14" s="1"/>
  <c r="J241" i="14"/>
  <c r="J242" i="14" s="1"/>
  <c r="J243" i="14" s="1"/>
  <c r="J244" i="14" s="1"/>
  <c r="K241" i="14"/>
  <c r="K242" i="14" s="1"/>
  <c r="K243" i="14" s="1"/>
  <c r="L241" i="14"/>
  <c r="L242" i="14" s="1"/>
  <c r="L243" i="14" s="1"/>
  <c r="H241" i="14"/>
  <c r="H242" i="14" s="1"/>
  <c r="H243" i="14" s="1"/>
  <c r="H244" i="14" s="1"/>
  <c r="H245" i="14" s="1"/>
  <c r="H246" i="14" s="1"/>
  <c r="I235" i="14"/>
  <c r="I236" i="14" s="1"/>
  <c r="I237" i="14" s="1"/>
  <c r="J235" i="14"/>
  <c r="J236" i="14" s="1"/>
  <c r="J237" i="14" s="1"/>
  <c r="J238" i="14" s="1"/>
  <c r="J239" i="14" s="1"/>
  <c r="K235" i="14"/>
  <c r="K236" i="14" s="1"/>
  <c r="K237" i="14" s="1"/>
  <c r="K238" i="14" s="1"/>
  <c r="L235" i="14"/>
  <c r="L236" i="14" s="1"/>
  <c r="L237" i="14" s="1"/>
  <c r="L238" i="14" s="1"/>
  <c r="H235" i="14"/>
  <c r="H236" i="14" s="1"/>
  <c r="H237" i="14" s="1"/>
  <c r="H238" i="14" s="1"/>
  <c r="H239" i="14" s="1"/>
  <c r="I233" i="14"/>
  <c r="I234" i="14" s="1"/>
  <c r="J233" i="14"/>
  <c r="J234" i="14" s="1"/>
  <c r="K233" i="14"/>
  <c r="K234" i="14" s="1"/>
  <c r="L233" i="14"/>
  <c r="L234" i="14" s="1"/>
  <c r="H233" i="14"/>
  <c r="H234" i="14" s="1"/>
  <c r="I229" i="14"/>
  <c r="I230" i="14" s="1"/>
  <c r="I231" i="14" s="1"/>
  <c r="J229" i="14"/>
  <c r="J230" i="14" s="1"/>
  <c r="J231" i="14" s="1"/>
  <c r="J232" i="14" s="1"/>
  <c r="K229" i="14"/>
  <c r="K230" i="14" s="1"/>
  <c r="K231" i="14" s="1"/>
  <c r="L229" i="14"/>
  <c r="L230" i="14" s="1"/>
  <c r="L231" i="14" s="1"/>
  <c r="H229" i="14"/>
  <c r="H230" i="14" s="1"/>
  <c r="H231" i="14" s="1"/>
  <c r="I223" i="14"/>
  <c r="I224" i="14" s="1"/>
  <c r="I225" i="14" s="1"/>
  <c r="I226" i="14" s="1"/>
  <c r="J223" i="14"/>
  <c r="J224" i="14" s="1"/>
  <c r="J225" i="14" s="1"/>
  <c r="J226" i="14" s="1"/>
  <c r="K223" i="14"/>
  <c r="K224" i="14" s="1"/>
  <c r="K225" i="14" s="1"/>
  <c r="L223" i="14"/>
  <c r="L224" i="14" s="1"/>
  <c r="L225" i="14" s="1"/>
  <c r="L226" i="14" s="1"/>
  <c r="H223" i="14"/>
  <c r="H224" i="14" s="1"/>
  <c r="H225" i="14" s="1"/>
  <c r="H226" i="14" s="1"/>
  <c r="I221" i="14"/>
  <c r="I222" i="14" s="1"/>
  <c r="J221" i="14"/>
  <c r="J222" i="14" s="1"/>
  <c r="K221" i="14"/>
  <c r="K222" i="14" s="1"/>
  <c r="L221" i="14"/>
  <c r="L222" i="14" s="1"/>
  <c r="H221" i="14"/>
  <c r="H222" i="14" s="1"/>
  <c r="I216" i="14"/>
  <c r="I217" i="14" s="1"/>
  <c r="I218" i="14" s="1"/>
  <c r="I219" i="14" s="1"/>
  <c r="J216" i="14"/>
  <c r="J217" i="14" s="1"/>
  <c r="J218" i="14" s="1"/>
  <c r="K216" i="14"/>
  <c r="K217" i="14" s="1"/>
  <c r="K218" i="14" s="1"/>
  <c r="K219" i="14" s="1"/>
  <c r="L216" i="14"/>
  <c r="L217" i="14" s="1"/>
  <c r="L218" i="14" s="1"/>
  <c r="H216" i="14"/>
  <c r="H217" i="14" s="1"/>
  <c r="H218" i="14" s="1"/>
  <c r="H219" i="14" s="1"/>
  <c r="I212" i="14"/>
  <c r="I213" i="14" s="1"/>
  <c r="I214" i="14" s="1"/>
  <c r="J212" i="14"/>
  <c r="J213" i="14" s="1"/>
  <c r="J214" i="14" s="1"/>
  <c r="J215" i="14" s="1"/>
  <c r="K212" i="14"/>
  <c r="K213" i="14" s="1"/>
  <c r="K214" i="14" s="1"/>
  <c r="L212" i="14"/>
  <c r="L213" i="14" s="1"/>
  <c r="L214" i="14" s="1"/>
  <c r="H212" i="14"/>
  <c r="H213" i="14" s="1"/>
  <c r="H214" i="14" s="1"/>
  <c r="H215" i="14" s="1"/>
  <c r="I208" i="14"/>
  <c r="I209" i="14" s="1"/>
  <c r="I210" i="14" s="1"/>
  <c r="J208" i="14"/>
  <c r="J209" i="14" s="1"/>
  <c r="J210" i="14" s="1"/>
  <c r="K208" i="14"/>
  <c r="K209" i="14" s="1"/>
  <c r="K210" i="14" s="1"/>
  <c r="L208" i="14"/>
  <c r="L209" i="14" s="1"/>
  <c r="L210" i="14" s="1"/>
  <c r="L211" i="14" s="1"/>
  <c r="H208" i="14"/>
  <c r="H209" i="14" s="1"/>
  <c r="H210" i="14" s="1"/>
  <c r="H211" i="14" s="1"/>
  <c r="I205" i="14"/>
  <c r="I206" i="14" s="1"/>
  <c r="I207" i="14" s="1"/>
  <c r="J205" i="14"/>
  <c r="J206" i="14" s="1"/>
  <c r="J207" i="14" s="1"/>
  <c r="K205" i="14"/>
  <c r="K206" i="14" s="1"/>
  <c r="K207" i="14" s="1"/>
  <c r="L205" i="14"/>
  <c r="L206" i="14" s="1"/>
  <c r="L207" i="14" s="1"/>
  <c r="H205" i="14"/>
  <c r="H206" i="14" s="1"/>
  <c r="H207" i="14" s="1"/>
  <c r="I201" i="14"/>
  <c r="I202" i="14" s="1"/>
  <c r="I203" i="14" s="1"/>
  <c r="J201" i="14"/>
  <c r="J202" i="14" s="1"/>
  <c r="J203" i="14" s="1"/>
  <c r="J204" i="14" s="1"/>
  <c r="K201" i="14"/>
  <c r="K202" i="14" s="1"/>
  <c r="K203" i="14" s="1"/>
  <c r="L201" i="14"/>
  <c r="L202" i="14" s="1"/>
  <c r="L203" i="14" s="1"/>
  <c r="L204" i="14" s="1"/>
  <c r="H201" i="14"/>
  <c r="H202" i="14" s="1"/>
  <c r="H203" i="14" s="1"/>
  <c r="H204" i="14" s="1"/>
  <c r="I198" i="14"/>
  <c r="I199" i="14" s="1"/>
  <c r="I200" i="14" s="1"/>
  <c r="J198" i="14"/>
  <c r="J199" i="14" s="1"/>
  <c r="J200" i="14" s="1"/>
  <c r="K198" i="14"/>
  <c r="K199" i="14" s="1"/>
  <c r="K200" i="14" s="1"/>
  <c r="L198" i="14"/>
  <c r="L199" i="14" s="1"/>
  <c r="L200" i="14" s="1"/>
  <c r="H198" i="14"/>
  <c r="H199" i="14" s="1"/>
  <c r="H200" i="14" s="1"/>
  <c r="I193" i="14"/>
  <c r="I194" i="14" s="1"/>
  <c r="I195" i="14" s="1"/>
  <c r="J193" i="14"/>
  <c r="J194" i="14" s="1"/>
  <c r="J195" i="14" s="1"/>
  <c r="J196" i="14" s="1"/>
  <c r="K193" i="14"/>
  <c r="K194" i="14" s="1"/>
  <c r="K195" i="14" s="1"/>
  <c r="L193" i="14"/>
  <c r="L194" i="14" s="1"/>
  <c r="L195" i="14" s="1"/>
  <c r="L196" i="14" s="1"/>
  <c r="H193" i="14"/>
  <c r="H194" i="14" s="1"/>
  <c r="H195" i="14" s="1"/>
  <c r="H196" i="14" s="1"/>
  <c r="I190" i="14"/>
  <c r="I191" i="14" s="1"/>
  <c r="I192" i="14" s="1"/>
  <c r="J190" i="14"/>
  <c r="J191" i="14" s="1"/>
  <c r="J192" i="14" s="1"/>
  <c r="K190" i="14"/>
  <c r="K191" i="14" s="1"/>
  <c r="K192" i="14" s="1"/>
  <c r="L190" i="14"/>
  <c r="L191" i="14" s="1"/>
  <c r="L192" i="14" s="1"/>
  <c r="H190" i="14"/>
  <c r="H191" i="14" s="1"/>
  <c r="H192" i="14" s="1"/>
  <c r="I187" i="14"/>
  <c r="I188" i="14" s="1"/>
  <c r="I189" i="14" s="1"/>
  <c r="J187" i="14"/>
  <c r="J188" i="14" s="1"/>
  <c r="J189" i="14" s="1"/>
  <c r="K187" i="14"/>
  <c r="K188" i="14" s="1"/>
  <c r="K189" i="14" s="1"/>
  <c r="L187" i="14"/>
  <c r="L188" i="14" s="1"/>
  <c r="L189" i="14" s="1"/>
  <c r="H187" i="14"/>
  <c r="H188" i="14" s="1"/>
  <c r="H189" i="14" s="1"/>
  <c r="I183" i="14"/>
  <c r="I184" i="14" s="1"/>
  <c r="I185" i="14" s="1"/>
  <c r="J183" i="14"/>
  <c r="J184" i="14" s="1"/>
  <c r="J185" i="14" s="1"/>
  <c r="K183" i="14"/>
  <c r="K184" i="14" s="1"/>
  <c r="K185" i="14" s="1"/>
  <c r="L183" i="14"/>
  <c r="L184" i="14" s="1"/>
  <c r="L185" i="14" s="1"/>
  <c r="H183" i="14"/>
  <c r="H184" i="14" s="1"/>
  <c r="H185" i="14" s="1"/>
  <c r="H186" i="14" s="1"/>
  <c r="I182" i="14"/>
  <c r="J182" i="14"/>
  <c r="K182" i="14"/>
  <c r="L182" i="14"/>
  <c r="H182" i="14"/>
  <c r="I178" i="14"/>
  <c r="I179" i="14" s="1"/>
  <c r="I180" i="14" s="1"/>
  <c r="J178" i="14"/>
  <c r="J179" i="14" s="1"/>
  <c r="J180" i="14" s="1"/>
  <c r="K178" i="14"/>
  <c r="K179" i="14" s="1"/>
  <c r="K180" i="14" s="1"/>
  <c r="L178" i="14"/>
  <c r="L179" i="14" s="1"/>
  <c r="L180" i="14" s="1"/>
  <c r="H178" i="14"/>
  <c r="H179" i="14" s="1"/>
  <c r="H180" i="14" s="1"/>
  <c r="H181" i="14" s="1"/>
  <c r="I175" i="14"/>
  <c r="I176" i="14" s="1"/>
  <c r="I177" i="14" s="1"/>
  <c r="J175" i="14"/>
  <c r="J176" i="14" s="1"/>
  <c r="J177" i="14" s="1"/>
  <c r="K175" i="14"/>
  <c r="K176" i="14" s="1"/>
  <c r="K177" i="14" s="1"/>
  <c r="L175" i="14"/>
  <c r="L176" i="14" s="1"/>
  <c r="L177" i="14" s="1"/>
  <c r="H175" i="14"/>
  <c r="H176" i="14" s="1"/>
  <c r="H177" i="14" s="1"/>
  <c r="I172" i="14"/>
  <c r="I173" i="14" s="1"/>
  <c r="I174" i="14" s="1"/>
  <c r="J172" i="14"/>
  <c r="J173" i="14" s="1"/>
  <c r="J174" i="14" s="1"/>
  <c r="K172" i="14"/>
  <c r="K173" i="14" s="1"/>
  <c r="K174" i="14" s="1"/>
  <c r="L172" i="14"/>
  <c r="L173" i="14" s="1"/>
  <c r="L174" i="14" s="1"/>
  <c r="H172" i="14"/>
  <c r="H173" i="14" s="1"/>
  <c r="H174" i="14" s="1"/>
  <c r="I170" i="14"/>
  <c r="I171" i="14" s="1"/>
  <c r="J170" i="14"/>
  <c r="J171" i="14" s="1"/>
  <c r="K170" i="14"/>
  <c r="K171" i="14" s="1"/>
  <c r="L170" i="14"/>
  <c r="L171" i="14" s="1"/>
  <c r="H170" i="14"/>
  <c r="H171" i="14" s="1"/>
  <c r="I167" i="14"/>
  <c r="I168" i="14" s="1"/>
  <c r="I169" i="14" s="1"/>
  <c r="J167" i="14"/>
  <c r="J168" i="14" s="1"/>
  <c r="J169" i="14" s="1"/>
  <c r="K167" i="14"/>
  <c r="K168" i="14" s="1"/>
  <c r="K169" i="14" s="1"/>
  <c r="L167" i="14"/>
  <c r="L168" i="14" s="1"/>
  <c r="L169" i="14" s="1"/>
  <c r="H167" i="14"/>
  <c r="H168" i="14" s="1"/>
  <c r="H169" i="14" s="1"/>
  <c r="I163" i="14"/>
  <c r="I164" i="14" s="1"/>
  <c r="I165" i="14" s="1"/>
  <c r="J163" i="14"/>
  <c r="J164" i="14" s="1"/>
  <c r="J165" i="14" s="1"/>
  <c r="K163" i="14"/>
  <c r="K164" i="14" s="1"/>
  <c r="K165" i="14" s="1"/>
  <c r="L163" i="14"/>
  <c r="L164" i="14" s="1"/>
  <c r="L165" i="14" s="1"/>
  <c r="H163" i="14"/>
  <c r="H164" i="14" s="1"/>
  <c r="H165" i="14" s="1"/>
  <c r="H166" i="14" s="1"/>
  <c r="I158" i="14"/>
  <c r="I159" i="14" s="1"/>
  <c r="I160" i="14" s="1"/>
  <c r="I161" i="14" s="1"/>
  <c r="J158" i="14"/>
  <c r="J159" i="14" s="1"/>
  <c r="J160" i="14" s="1"/>
  <c r="K158" i="14"/>
  <c r="K159" i="14" s="1"/>
  <c r="K160" i="14" s="1"/>
  <c r="L158" i="14"/>
  <c r="L159" i="14" s="1"/>
  <c r="L160" i="14" s="1"/>
  <c r="L161" i="14" s="1"/>
  <c r="H158" i="14"/>
  <c r="H159" i="14" s="1"/>
  <c r="H160" i="14" s="1"/>
  <c r="H161" i="14" s="1"/>
  <c r="I153" i="14"/>
  <c r="I154" i="14" s="1"/>
  <c r="I155" i="14" s="1"/>
  <c r="J153" i="14"/>
  <c r="J154" i="14" s="1"/>
  <c r="J155" i="14" s="1"/>
  <c r="J156" i="14" s="1"/>
  <c r="K153" i="14"/>
  <c r="K154" i="14" s="1"/>
  <c r="K155" i="14" s="1"/>
  <c r="L153" i="14"/>
  <c r="L154" i="14" s="1"/>
  <c r="L155" i="14" s="1"/>
  <c r="L156" i="14" s="1"/>
  <c r="H153" i="14"/>
  <c r="H154" i="14" s="1"/>
  <c r="H155" i="14" s="1"/>
  <c r="H156" i="14" s="1"/>
  <c r="H157" i="14" s="1"/>
  <c r="I148" i="14"/>
  <c r="I149" i="14" s="1"/>
  <c r="I150" i="14" s="1"/>
  <c r="I151" i="14" s="1"/>
  <c r="J148" i="14"/>
  <c r="J149" i="14" s="1"/>
  <c r="J150" i="14" s="1"/>
  <c r="K148" i="14"/>
  <c r="K149" i="14" s="1"/>
  <c r="K150" i="14" s="1"/>
  <c r="K151" i="14" s="1"/>
  <c r="L148" i="14"/>
  <c r="L149" i="14" s="1"/>
  <c r="L150" i="14" s="1"/>
  <c r="H148" i="14"/>
  <c r="H149" i="14" s="1"/>
  <c r="H150" i="14" s="1"/>
  <c r="H151" i="14" s="1"/>
  <c r="H152" i="14" s="1"/>
  <c r="I146" i="14"/>
  <c r="I147" i="14" s="1"/>
  <c r="J146" i="14"/>
  <c r="J147" i="14" s="1"/>
  <c r="K146" i="14"/>
  <c r="K147" i="14" s="1"/>
  <c r="L146" i="14"/>
  <c r="L147" i="14" s="1"/>
  <c r="H146" i="14"/>
  <c r="H147" i="14" s="1"/>
  <c r="I144" i="14"/>
  <c r="I145" i="14" s="1"/>
  <c r="J144" i="14"/>
  <c r="J145" i="14" s="1"/>
  <c r="K144" i="14"/>
  <c r="K145" i="14" s="1"/>
  <c r="L144" i="14"/>
  <c r="L145" i="14" s="1"/>
  <c r="H144" i="14"/>
  <c r="H145" i="14" s="1"/>
  <c r="I139" i="14"/>
  <c r="I140" i="14" s="1"/>
  <c r="I141" i="14" s="1"/>
  <c r="I142" i="14" s="1"/>
  <c r="I143" i="14" s="1"/>
  <c r="J139" i="14"/>
  <c r="J140" i="14" s="1"/>
  <c r="J141" i="14" s="1"/>
  <c r="J142" i="14" s="1"/>
  <c r="K139" i="14"/>
  <c r="K140" i="14" s="1"/>
  <c r="K141" i="14" s="1"/>
  <c r="K142" i="14" s="1"/>
  <c r="L139" i="14"/>
  <c r="L140" i="14" s="1"/>
  <c r="L141" i="14" s="1"/>
  <c r="H139" i="14"/>
  <c r="H140" i="14" s="1"/>
  <c r="H141" i="14" s="1"/>
  <c r="H142" i="14" s="1"/>
  <c r="I132" i="14"/>
  <c r="I133" i="14" s="1"/>
  <c r="I134" i="14" s="1"/>
  <c r="J132" i="14"/>
  <c r="J133" i="14" s="1"/>
  <c r="J134" i="14" s="1"/>
  <c r="J135" i="14" s="1"/>
  <c r="K132" i="14"/>
  <c r="K133" i="14" s="1"/>
  <c r="K134" i="14" s="1"/>
  <c r="K135" i="14" s="1"/>
  <c r="L132" i="14"/>
  <c r="L133" i="14" s="1"/>
  <c r="L134" i="14" s="1"/>
  <c r="H132" i="14"/>
  <c r="H133" i="14" s="1"/>
  <c r="H134" i="14" s="1"/>
  <c r="I131" i="14"/>
  <c r="J131" i="14"/>
  <c r="K131" i="14"/>
  <c r="L131" i="14"/>
  <c r="H131" i="14"/>
  <c r="I130" i="14"/>
  <c r="J130" i="14"/>
  <c r="K130" i="14"/>
  <c r="L130" i="14"/>
  <c r="H130" i="14"/>
  <c r="I127" i="14"/>
  <c r="I128" i="14" s="1"/>
  <c r="I129" i="14" s="1"/>
  <c r="J127" i="14"/>
  <c r="J128" i="14" s="1"/>
  <c r="J129" i="14" s="1"/>
  <c r="K127" i="14"/>
  <c r="K128" i="14" s="1"/>
  <c r="K129" i="14" s="1"/>
  <c r="L127" i="14"/>
  <c r="L128" i="14" s="1"/>
  <c r="L129" i="14" s="1"/>
  <c r="H127" i="14"/>
  <c r="H128" i="14" s="1"/>
  <c r="H129" i="14" s="1"/>
  <c r="I122" i="14"/>
  <c r="I123" i="14" s="1"/>
  <c r="I124" i="14" s="1"/>
  <c r="J122" i="14"/>
  <c r="J123" i="14" s="1"/>
  <c r="J124" i="14" s="1"/>
  <c r="J125" i="14" s="1"/>
  <c r="K122" i="14"/>
  <c r="K123" i="14" s="1"/>
  <c r="K124" i="14" s="1"/>
  <c r="L122" i="14"/>
  <c r="L123" i="14" s="1"/>
  <c r="L124" i="14" s="1"/>
  <c r="H122" i="14"/>
  <c r="H123" i="14" s="1"/>
  <c r="H124" i="14" s="1"/>
  <c r="H125" i="14" s="1"/>
  <c r="I121" i="14"/>
  <c r="J121" i="14"/>
  <c r="K121" i="14"/>
  <c r="L121" i="14"/>
  <c r="H121" i="14"/>
  <c r="I119" i="14"/>
  <c r="I120" i="14" s="1"/>
  <c r="J119" i="14"/>
  <c r="J120" i="14" s="1"/>
  <c r="K119" i="14"/>
  <c r="K120" i="14" s="1"/>
  <c r="L119" i="14"/>
  <c r="L120" i="14" s="1"/>
  <c r="H119" i="14"/>
  <c r="H120" i="14" s="1"/>
  <c r="I117" i="14"/>
  <c r="I118" i="14" s="1"/>
  <c r="J117" i="14"/>
  <c r="J118" i="14" s="1"/>
  <c r="K117" i="14"/>
  <c r="K118" i="14" s="1"/>
  <c r="L117" i="14"/>
  <c r="L118" i="14" s="1"/>
  <c r="H117" i="14"/>
  <c r="H118" i="14" s="1"/>
  <c r="I114" i="14"/>
  <c r="I115" i="14" s="1"/>
  <c r="I116" i="14" s="1"/>
  <c r="J114" i="14"/>
  <c r="J115" i="14" s="1"/>
  <c r="J116" i="14" s="1"/>
  <c r="K114" i="14"/>
  <c r="K115" i="14" s="1"/>
  <c r="K116" i="14" s="1"/>
  <c r="L114" i="14"/>
  <c r="L115" i="14" s="1"/>
  <c r="L116" i="14" s="1"/>
  <c r="H114" i="14"/>
  <c r="H115" i="14" s="1"/>
  <c r="H116" i="14" s="1"/>
  <c r="L110" i="14"/>
  <c r="L111" i="14" s="1"/>
  <c r="L112" i="14" s="1"/>
  <c r="I110" i="14"/>
  <c r="I111" i="14" s="1"/>
  <c r="I112" i="14" s="1"/>
  <c r="I113" i="14" s="1"/>
  <c r="J110" i="14"/>
  <c r="J111" i="14" s="1"/>
  <c r="J112" i="14" s="1"/>
  <c r="J113" i="14" s="1"/>
  <c r="K110" i="14"/>
  <c r="K111" i="14" s="1"/>
  <c r="K112" i="14" s="1"/>
  <c r="H110" i="14"/>
  <c r="H111" i="14" s="1"/>
  <c r="H112" i="14" s="1"/>
  <c r="H113" i="14" s="1"/>
  <c r="I102" i="14"/>
  <c r="I103" i="14" s="1"/>
  <c r="I104" i="14" s="1"/>
  <c r="J102" i="14"/>
  <c r="J103" i="14" s="1"/>
  <c r="J104" i="14" s="1"/>
  <c r="J105" i="14" s="1"/>
  <c r="K102" i="14"/>
  <c r="K103" i="14" s="1"/>
  <c r="K104" i="14" s="1"/>
  <c r="L102" i="14"/>
  <c r="L103" i="14" s="1"/>
  <c r="L104" i="14" s="1"/>
  <c r="L105" i="14" s="1"/>
  <c r="H102" i="14"/>
  <c r="H103" i="14" s="1"/>
  <c r="H104" i="14" s="1"/>
  <c r="H105" i="14" s="1"/>
  <c r="I100" i="14"/>
  <c r="I101" i="14" s="1"/>
  <c r="J100" i="14"/>
  <c r="J101" i="14" s="1"/>
  <c r="K100" i="14"/>
  <c r="K101" i="14" s="1"/>
  <c r="L100" i="14"/>
  <c r="L101" i="14" s="1"/>
  <c r="H100" i="14"/>
  <c r="H101" i="14" s="1"/>
  <c r="I98" i="14"/>
  <c r="I99" i="14" s="1"/>
  <c r="J98" i="14"/>
  <c r="J99" i="14" s="1"/>
  <c r="K98" i="14"/>
  <c r="K99" i="14" s="1"/>
  <c r="L98" i="14"/>
  <c r="L99" i="14" s="1"/>
  <c r="H98" i="14"/>
  <c r="H99" i="14" s="1"/>
  <c r="I93" i="14"/>
  <c r="I94" i="14" s="1"/>
  <c r="I95" i="14" s="1"/>
  <c r="I96" i="14" s="1"/>
  <c r="J93" i="14"/>
  <c r="J94" i="14" s="1"/>
  <c r="J95" i="14" s="1"/>
  <c r="K93" i="14"/>
  <c r="K94" i="14" s="1"/>
  <c r="K95" i="14" s="1"/>
  <c r="K96" i="14" s="1"/>
  <c r="L93" i="14"/>
  <c r="L94" i="14" s="1"/>
  <c r="L95" i="14" s="1"/>
  <c r="H93" i="14"/>
  <c r="H94" i="14" s="1"/>
  <c r="H95" i="14" s="1"/>
  <c r="I90" i="14"/>
  <c r="I91" i="14" s="1"/>
  <c r="I92" i="14" s="1"/>
  <c r="J90" i="14"/>
  <c r="J91" i="14" s="1"/>
  <c r="J92" i="14" s="1"/>
  <c r="K90" i="14"/>
  <c r="K91" i="14" s="1"/>
  <c r="K92" i="14" s="1"/>
  <c r="L90" i="14"/>
  <c r="L91" i="14" s="1"/>
  <c r="L92" i="14" s="1"/>
  <c r="H90" i="14"/>
  <c r="H91" i="14" s="1"/>
  <c r="H92" i="14" s="1"/>
  <c r="I87" i="14"/>
  <c r="I88" i="14" s="1"/>
  <c r="I89" i="14" s="1"/>
  <c r="J87" i="14"/>
  <c r="J88" i="14" s="1"/>
  <c r="J89" i="14" s="1"/>
  <c r="K87" i="14"/>
  <c r="K88" i="14" s="1"/>
  <c r="K89" i="14" s="1"/>
  <c r="L87" i="14"/>
  <c r="L88" i="14" s="1"/>
  <c r="L89" i="14" s="1"/>
  <c r="H87" i="14"/>
  <c r="H88" i="14" s="1"/>
  <c r="H89" i="14" s="1"/>
  <c r="I84" i="14"/>
  <c r="I85" i="14" s="1"/>
  <c r="I86" i="14" s="1"/>
  <c r="J84" i="14"/>
  <c r="J85" i="14" s="1"/>
  <c r="J86" i="14" s="1"/>
  <c r="K84" i="14"/>
  <c r="K85" i="14" s="1"/>
  <c r="K86" i="14" s="1"/>
  <c r="L84" i="14"/>
  <c r="L85" i="14" s="1"/>
  <c r="L86" i="14" s="1"/>
  <c r="H84" i="14"/>
  <c r="H85" i="14" s="1"/>
  <c r="H86" i="14" s="1"/>
  <c r="I79" i="14"/>
  <c r="I80" i="14" s="1"/>
  <c r="I81" i="14" s="1"/>
  <c r="J79" i="14"/>
  <c r="J80" i="14" s="1"/>
  <c r="J81" i="14" s="1"/>
  <c r="J82" i="14" s="1"/>
  <c r="K79" i="14"/>
  <c r="K80" i="14" s="1"/>
  <c r="K81" i="14" s="1"/>
  <c r="L79" i="14"/>
  <c r="L80" i="14" s="1"/>
  <c r="L81" i="14" s="1"/>
  <c r="H79" i="14"/>
  <c r="H80" i="14" s="1"/>
  <c r="H81" i="14" s="1"/>
  <c r="I77" i="14"/>
  <c r="I78" i="14" s="1"/>
  <c r="J77" i="14"/>
  <c r="J78" i="14" s="1"/>
  <c r="K77" i="14"/>
  <c r="K78" i="14" s="1"/>
  <c r="L77" i="14"/>
  <c r="L78" i="14" s="1"/>
  <c r="H77" i="14"/>
  <c r="H78" i="14" s="1"/>
  <c r="I73" i="14"/>
  <c r="I74" i="14" s="1"/>
  <c r="I75" i="14" s="1"/>
  <c r="I76" i="14" s="1"/>
  <c r="J73" i="14"/>
  <c r="J74" i="14" s="1"/>
  <c r="J75" i="14" s="1"/>
  <c r="K73" i="14"/>
  <c r="K74" i="14" s="1"/>
  <c r="K75" i="14" s="1"/>
  <c r="L73" i="14"/>
  <c r="L74" i="14" s="1"/>
  <c r="L75" i="14" s="1"/>
  <c r="H73" i="14"/>
  <c r="H74" i="14" s="1"/>
  <c r="H75" i="14" s="1"/>
  <c r="I72" i="14"/>
  <c r="J72" i="14"/>
  <c r="K72" i="14"/>
  <c r="L72" i="14"/>
  <c r="H72" i="14"/>
  <c r="I68" i="14"/>
  <c r="I69" i="14" s="1"/>
  <c r="I70" i="14" s="1"/>
  <c r="J68" i="14"/>
  <c r="J69" i="14" s="1"/>
  <c r="J70" i="14" s="1"/>
  <c r="K68" i="14"/>
  <c r="K69" i="14" s="1"/>
  <c r="K70" i="14" s="1"/>
  <c r="K71" i="14" s="1"/>
  <c r="L68" i="14"/>
  <c r="L69" i="14" s="1"/>
  <c r="L70" i="14" s="1"/>
  <c r="H68" i="14"/>
  <c r="H69" i="14" s="1"/>
  <c r="H70" i="14" s="1"/>
  <c r="I63" i="14"/>
  <c r="I64" i="14" s="1"/>
  <c r="I65" i="14" s="1"/>
  <c r="J63" i="14"/>
  <c r="J64" i="14" s="1"/>
  <c r="J65" i="14" s="1"/>
  <c r="J66" i="14" s="1"/>
  <c r="K63" i="14"/>
  <c r="K64" i="14" s="1"/>
  <c r="K65" i="14" s="1"/>
  <c r="L63" i="14"/>
  <c r="L64" i="14" s="1"/>
  <c r="L65" i="14" s="1"/>
  <c r="L66" i="14" s="1"/>
  <c r="L67" i="14" s="1"/>
  <c r="H63" i="14"/>
  <c r="H64" i="14" s="1"/>
  <c r="H65" i="14" s="1"/>
  <c r="H66" i="14" s="1"/>
  <c r="I57" i="14"/>
  <c r="I58" i="14" s="1"/>
  <c r="I59" i="14" s="1"/>
  <c r="J57" i="14"/>
  <c r="J58" i="14" s="1"/>
  <c r="J59" i="14" s="1"/>
  <c r="K57" i="14"/>
  <c r="K58" i="14" s="1"/>
  <c r="K59" i="14" s="1"/>
  <c r="L57" i="14"/>
  <c r="L58" i="14" s="1"/>
  <c r="L59" i="14" s="1"/>
  <c r="L60" i="14" s="1"/>
  <c r="H57" i="14"/>
  <c r="H58" i="14" s="1"/>
  <c r="H59" i="14" s="1"/>
  <c r="H60" i="14" s="1"/>
  <c r="I55" i="14"/>
  <c r="I56" i="14" s="1"/>
  <c r="J55" i="14"/>
  <c r="J56" i="14" s="1"/>
  <c r="K55" i="14"/>
  <c r="K56" i="14" s="1"/>
  <c r="L55" i="14"/>
  <c r="L56" i="14" s="1"/>
  <c r="H55" i="14"/>
  <c r="H56" i="14" s="1"/>
  <c r="I51" i="14"/>
  <c r="J51" i="14"/>
  <c r="K51" i="14"/>
  <c r="L51" i="14"/>
  <c r="I52" i="14"/>
  <c r="I53" i="14" s="1"/>
  <c r="I54" i="14" s="1"/>
  <c r="J52" i="14"/>
  <c r="J53" i="14" s="1"/>
  <c r="J54" i="14" s="1"/>
  <c r="K52" i="14"/>
  <c r="K53" i="14" s="1"/>
  <c r="K54" i="14" s="1"/>
  <c r="L52" i="14"/>
  <c r="L53" i="14" s="1"/>
  <c r="L54" i="14" s="1"/>
  <c r="H52" i="14"/>
  <c r="H53" i="14" s="1"/>
  <c r="H54" i="14" s="1"/>
  <c r="H51" i="14"/>
  <c r="I49" i="14"/>
  <c r="I50" i="14" s="1"/>
  <c r="J49" i="14"/>
  <c r="J50" i="14" s="1"/>
  <c r="K49" i="14"/>
  <c r="K50" i="14" s="1"/>
  <c r="L49" i="14"/>
  <c r="L50" i="14" s="1"/>
  <c r="H49" i="14"/>
  <c r="H50" i="14" s="1"/>
  <c r="I48" i="14"/>
  <c r="J48" i="14"/>
  <c r="K48" i="14"/>
  <c r="L48" i="14"/>
  <c r="H48" i="14"/>
  <c r="I45" i="14"/>
  <c r="I46" i="14" s="1"/>
  <c r="I47" i="14" s="1"/>
  <c r="J45" i="14"/>
  <c r="J46" i="14" s="1"/>
  <c r="J47" i="14" s="1"/>
  <c r="K45" i="14"/>
  <c r="K46" i="14" s="1"/>
  <c r="K47" i="14" s="1"/>
  <c r="L45" i="14"/>
  <c r="L46" i="14" s="1"/>
  <c r="L47" i="14" s="1"/>
  <c r="H45" i="14"/>
  <c r="H46" i="14" s="1"/>
  <c r="H47" i="14" s="1"/>
  <c r="I40" i="14"/>
  <c r="I41" i="14" s="1"/>
  <c r="I42" i="14" s="1"/>
  <c r="I43" i="14" s="1"/>
  <c r="J40" i="14"/>
  <c r="J41" i="14" s="1"/>
  <c r="J42" i="14" s="1"/>
  <c r="K40" i="14"/>
  <c r="K41" i="14" s="1"/>
  <c r="K42" i="14" s="1"/>
  <c r="K43" i="14" s="1"/>
  <c r="L40" i="14"/>
  <c r="L41" i="14" s="1"/>
  <c r="L42" i="14" s="1"/>
  <c r="L43" i="14" s="1"/>
  <c r="H40" i="14"/>
  <c r="H41" i="14" s="1"/>
  <c r="H42" i="14" s="1"/>
  <c r="H43" i="14" s="1"/>
  <c r="I36" i="14"/>
  <c r="I37" i="14" s="1"/>
  <c r="I38" i="14" s="1"/>
  <c r="J36" i="14"/>
  <c r="J37" i="14" s="1"/>
  <c r="J38" i="14" s="1"/>
  <c r="K36" i="14"/>
  <c r="K37" i="14" s="1"/>
  <c r="K38" i="14" s="1"/>
  <c r="L36" i="14"/>
  <c r="L37" i="14" s="1"/>
  <c r="L38" i="14" s="1"/>
  <c r="L39" i="14" s="1"/>
  <c r="H36" i="14"/>
  <c r="H37" i="14" s="1"/>
  <c r="H38" i="14" s="1"/>
  <c r="H39" i="14" s="1"/>
  <c r="I34" i="14"/>
  <c r="I35" i="14" s="1"/>
  <c r="J34" i="14"/>
  <c r="J35" i="14" s="1"/>
  <c r="K34" i="14"/>
  <c r="K35" i="14" s="1"/>
  <c r="L34" i="14"/>
  <c r="L35" i="14" s="1"/>
  <c r="H34" i="14"/>
  <c r="H35" i="14" s="1"/>
  <c r="I30" i="14"/>
  <c r="J30" i="14"/>
  <c r="K30" i="14"/>
  <c r="L30" i="14"/>
  <c r="I31" i="14"/>
  <c r="I32" i="14" s="1"/>
  <c r="I33" i="14" s="1"/>
  <c r="J31" i="14"/>
  <c r="J32" i="14" s="1"/>
  <c r="J33" i="14" s="1"/>
  <c r="K31" i="14"/>
  <c r="K32" i="14" s="1"/>
  <c r="K33" i="14" s="1"/>
  <c r="L31" i="14"/>
  <c r="L32" i="14" s="1"/>
  <c r="L33" i="14" s="1"/>
  <c r="H31" i="14"/>
  <c r="H32" i="14" s="1"/>
  <c r="H33" i="14" s="1"/>
  <c r="H30" i="14"/>
  <c r="I28" i="14"/>
  <c r="I29" i="14" s="1"/>
  <c r="J28" i="14"/>
  <c r="J29" i="14" s="1"/>
  <c r="K28" i="14"/>
  <c r="K29" i="14" s="1"/>
  <c r="L28" i="14"/>
  <c r="L29" i="14" s="1"/>
  <c r="H28" i="14"/>
  <c r="H29" i="14" s="1"/>
  <c r="I24" i="14"/>
  <c r="I25" i="14" s="1"/>
  <c r="I26" i="14" s="1"/>
  <c r="J24" i="14"/>
  <c r="J25" i="14" s="1"/>
  <c r="J26" i="14" s="1"/>
  <c r="J27" i="14" s="1"/>
  <c r="K24" i="14"/>
  <c r="K25" i="14" s="1"/>
  <c r="K26" i="14" s="1"/>
  <c r="L24" i="14"/>
  <c r="L25" i="14" s="1"/>
  <c r="L26" i="14" s="1"/>
  <c r="H24" i="14"/>
  <c r="H25" i="14" s="1"/>
  <c r="H26" i="14" s="1"/>
  <c r="I21" i="14"/>
  <c r="I22" i="14" s="1"/>
  <c r="I23" i="14" s="1"/>
  <c r="J21" i="14"/>
  <c r="J22" i="14" s="1"/>
  <c r="J23" i="14" s="1"/>
  <c r="K21" i="14"/>
  <c r="K22" i="14" s="1"/>
  <c r="K23" i="14" s="1"/>
  <c r="L21" i="14"/>
  <c r="L22" i="14" s="1"/>
  <c r="L23" i="14" s="1"/>
  <c r="H21" i="14"/>
  <c r="H22" i="14" s="1"/>
  <c r="H23" i="14" s="1"/>
  <c r="I18" i="14"/>
  <c r="I19" i="14" s="1"/>
  <c r="I20" i="14" s="1"/>
  <c r="J18" i="14"/>
  <c r="J19" i="14" s="1"/>
  <c r="J20" i="14" s="1"/>
  <c r="K18" i="14"/>
  <c r="K19" i="14" s="1"/>
  <c r="K20" i="14" s="1"/>
  <c r="L18" i="14"/>
  <c r="L19" i="14" s="1"/>
  <c r="L20" i="14" s="1"/>
  <c r="H18" i="14"/>
  <c r="H19" i="14" s="1"/>
  <c r="H20" i="14" s="1"/>
  <c r="I15" i="14"/>
  <c r="I16" i="14" s="1"/>
  <c r="I17" i="14" s="1"/>
  <c r="J15" i="14"/>
  <c r="J16" i="14" s="1"/>
  <c r="J17" i="14" s="1"/>
  <c r="K15" i="14"/>
  <c r="K16" i="14" s="1"/>
  <c r="K17" i="14" s="1"/>
  <c r="L15" i="14"/>
  <c r="L16" i="14" s="1"/>
  <c r="L17" i="14" s="1"/>
  <c r="H15" i="14"/>
  <c r="H16" i="14" s="1"/>
  <c r="H17" i="14" s="1"/>
  <c r="I12" i="14"/>
  <c r="I13" i="14" s="1"/>
  <c r="I14" i="14" s="1"/>
  <c r="J12" i="14"/>
  <c r="J13" i="14" s="1"/>
  <c r="J14" i="14" s="1"/>
  <c r="K12" i="14"/>
  <c r="K13" i="14" s="1"/>
  <c r="K14" i="14" s="1"/>
  <c r="L12" i="14"/>
  <c r="L13" i="14" s="1"/>
  <c r="L14" i="14" s="1"/>
  <c r="H12" i="14"/>
  <c r="H13" i="14" s="1"/>
  <c r="H14" i="14" s="1"/>
  <c r="I8" i="14"/>
  <c r="I9" i="14" s="1"/>
  <c r="I10" i="14" s="1"/>
  <c r="J8" i="14"/>
  <c r="J9" i="14" s="1"/>
  <c r="J10" i="14" s="1"/>
  <c r="J11" i="14" s="1"/>
  <c r="K8" i="14"/>
  <c r="K9" i="14" s="1"/>
  <c r="K10" i="14" s="1"/>
  <c r="L8" i="14"/>
  <c r="L9" i="14" s="1"/>
  <c r="L10" i="14" s="1"/>
  <c r="L11" i="14" s="1"/>
  <c r="H8" i="14"/>
  <c r="H9" i="14" s="1"/>
  <c r="H10" i="14" s="1"/>
  <c r="H11" i="14" s="1"/>
  <c r="I6" i="14"/>
  <c r="I7" i="14" s="1"/>
  <c r="J6" i="14"/>
  <c r="J7" i="14" s="1"/>
  <c r="K6" i="14"/>
  <c r="K7" i="14" s="1"/>
  <c r="L6" i="14"/>
  <c r="L7" i="14" s="1"/>
  <c r="H6" i="14"/>
  <c r="H7" i="14" s="1"/>
  <c r="L3" i="14"/>
  <c r="L4" i="14" s="1"/>
  <c r="L5" i="14" s="1"/>
  <c r="I3" i="14"/>
  <c r="I4" i="14" s="1"/>
  <c r="I5" i="14" s="1"/>
  <c r="J3" i="14"/>
  <c r="J4" i="14" s="1"/>
  <c r="J5" i="14" s="1"/>
  <c r="K3" i="14"/>
  <c r="K4" i="14" s="1"/>
  <c r="K5" i="14" s="1"/>
  <c r="AF889" i="14"/>
  <c r="AF886" i="14"/>
  <c r="AF881" i="14"/>
  <c r="AF771" i="14"/>
  <c r="AF173" i="14"/>
  <c r="AF313" i="14"/>
  <c r="AF411" i="14"/>
  <c r="AF385" i="14"/>
  <c r="AF213" i="14"/>
  <c r="AF184" i="14"/>
  <c r="AF414" i="14"/>
  <c r="AF241" i="14"/>
  <c r="F902" i="14"/>
  <c r="F722" i="14"/>
  <c r="F679" i="14"/>
  <c r="F594" i="14"/>
  <c r="F266" i="14"/>
  <c r="F182" i="14"/>
  <c r="F968" i="14"/>
  <c r="F973" i="14"/>
  <c r="F769" i="14"/>
  <c r="F72" i="14"/>
  <c r="F865" i="14"/>
  <c r="F711" i="14"/>
  <c r="F467" i="14"/>
  <c r="F130" i="14"/>
  <c r="F121" i="14"/>
  <c r="F442" i="14"/>
  <c r="F30" i="14"/>
  <c r="F51" i="14"/>
  <c r="F48" i="14"/>
  <c r="BU124" i="14" l="1"/>
  <c r="BX124" i="14" s="1"/>
  <c r="CC149" i="14" s="1"/>
  <c r="BX123" i="14"/>
  <c r="CC148" i="14" s="1"/>
  <c r="BV124" i="14"/>
  <c r="BY124" i="14" s="1"/>
  <c r="CD149" i="14" s="1"/>
  <c r="BY123" i="14"/>
  <c r="CD148" i="14" s="1"/>
  <c r="BT124" i="14"/>
  <c r="BW124" i="14" s="1"/>
  <c r="CB149" i="14" s="1"/>
  <c r="BW123" i="14"/>
  <c r="CB148" i="14" s="1"/>
  <c r="BU298" i="14"/>
  <c r="BX298" i="14" s="1"/>
  <c r="CC203" i="14" s="1"/>
  <c r="BX297" i="14"/>
  <c r="CC187" i="14" s="1"/>
  <c r="BU91" i="14"/>
  <c r="BX90" i="14"/>
  <c r="CC180" i="14" s="1"/>
  <c r="BV91" i="14"/>
  <c r="BY90" i="14"/>
  <c r="CD180" i="14" s="1"/>
  <c r="BT91" i="14"/>
  <c r="BW90" i="14"/>
  <c r="CB180" i="14" s="1"/>
  <c r="BU929" i="14"/>
  <c r="BX929" i="14" s="1"/>
  <c r="CC202" i="14" s="1"/>
  <c r="BX928" i="14"/>
  <c r="BV929" i="14"/>
  <c r="BY929" i="14" s="1"/>
  <c r="BY928" i="14"/>
  <c r="BT929" i="14"/>
  <c r="BW929" i="14" s="1"/>
  <c r="CB202" i="14" s="1"/>
  <c r="BW928" i="14"/>
  <c r="BV977" i="14"/>
  <c r="BY977" i="14" s="1"/>
  <c r="CD203" i="14" s="1"/>
  <c r="BY976" i="14"/>
  <c r="BV785" i="14"/>
  <c r="BY784" i="14"/>
  <c r="CD195" i="14" s="1"/>
  <c r="BT787" i="14"/>
  <c r="BW786" i="14"/>
  <c r="BU785" i="14"/>
  <c r="BX784" i="14"/>
  <c r="CC195" i="14" s="1"/>
  <c r="AM213" i="14"/>
  <c r="AQ213" i="14"/>
  <c r="AN213" i="14"/>
  <c r="AO213" i="14"/>
  <c r="AP213" i="14"/>
  <c r="AP385" i="14"/>
  <c r="AM385" i="14"/>
  <c r="AQ385" i="14"/>
  <c r="AN385" i="14"/>
  <c r="AO385" i="14"/>
  <c r="AM313" i="14"/>
  <c r="AQ313" i="14"/>
  <c r="AN313" i="14"/>
  <c r="AO313" i="14"/>
  <c r="AP313" i="14"/>
  <c r="AN886" i="14"/>
  <c r="AO886" i="14"/>
  <c r="AP886" i="14"/>
  <c r="AM886" i="14"/>
  <c r="AQ886" i="14"/>
  <c r="AM889" i="14"/>
  <c r="AQ889" i="14"/>
  <c r="AN889" i="14"/>
  <c r="AP889" i="14"/>
  <c r="AO889" i="14"/>
  <c r="AO881" i="14"/>
  <c r="AP881" i="14"/>
  <c r="AM881" i="14"/>
  <c r="AQ881" i="14"/>
  <c r="AN881" i="14"/>
  <c r="AM771" i="14"/>
  <c r="AQ771" i="14"/>
  <c r="AN771" i="14"/>
  <c r="AO771" i="14"/>
  <c r="AP771" i="14"/>
  <c r="AO411" i="14"/>
  <c r="AP411" i="14"/>
  <c r="AM411" i="14"/>
  <c r="AQ411" i="14"/>
  <c r="AN411" i="14"/>
  <c r="AO184" i="14"/>
  <c r="AP184" i="14"/>
  <c r="AM184" i="14"/>
  <c r="AQ184" i="14"/>
  <c r="AN184" i="14"/>
  <c r="AM173" i="14"/>
  <c r="AQ173" i="14"/>
  <c r="AN173" i="14"/>
  <c r="AO173" i="14"/>
  <c r="AP173" i="14"/>
  <c r="AM414" i="14"/>
  <c r="AQ414" i="14"/>
  <c r="AN414" i="14"/>
  <c r="AO414" i="14"/>
  <c r="AP414" i="14"/>
  <c r="AO241" i="14"/>
  <c r="AP241" i="14"/>
  <c r="AM241" i="14"/>
  <c r="AQ241" i="14"/>
  <c r="AN241" i="14"/>
  <c r="AK718" i="14"/>
  <c r="AK690" i="14"/>
  <c r="AJ690" i="14"/>
  <c r="AL366" i="14"/>
  <c r="K204" i="14"/>
  <c r="I204" i="14"/>
  <c r="M968" i="14"/>
  <c r="O968" i="14"/>
  <c r="Q968" i="14"/>
  <c r="N968" i="14"/>
  <c r="P968" i="14"/>
  <c r="K1015" i="14"/>
  <c r="I1015" i="14"/>
  <c r="L852" i="14"/>
  <c r="K853" i="14"/>
  <c r="I853" i="14"/>
  <c r="H854" i="14"/>
  <c r="J852" i="14"/>
  <c r="L847" i="14"/>
  <c r="K847" i="14"/>
  <c r="J847" i="14"/>
  <c r="I847" i="14"/>
  <c r="J813" i="14"/>
  <c r="K813" i="14"/>
  <c r="L813" i="14"/>
  <c r="H813" i="14"/>
  <c r="I813" i="14"/>
  <c r="K196" i="14"/>
  <c r="L197" i="14"/>
  <c r="J197" i="14"/>
  <c r="H197" i="14"/>
  <c r="I196" i="14"/>
  <c r="K533" i="14"/>
  <c r="L534" i="14"/>
  <c r="J534" i="14"/>
  <c r="H534" i="14"/>
  <c r="I533" i="14"/>
  <c r="K991" i="14"/>
  <c r="L992" i="14"/>
  <c r="J992" i="14"/>
  <c r="H992" i="14"/>
  <c r="I991" i="14"/>
  <c r="L933" i="14"/>
  <c r="I933" i="14"/>
  <c r="J933" i="14"/>
  <c r="K933" i="14"/>
  <c r="H937" i="14"/>
  <c r="K801" i="14"/>
  <c r="L801" i="14"/>
  <c r="H804" i="14"/>
  <c r="I801" i="14"/>
  <c r="J801" i="14"/>
  <c r="M182" i="14"/>
  <c r="O182" i="14"/>
  <c r="Q182" i="14"/>
  <c r="N182" i="14"/>
  <c r="P182" i="14"/>
  <c r="K181" i="14"/>
  <c r="L186" i="14"/>
  <c r="L181" i="14"/>
  <c r="K186" i="14"/>
  <c r="I181" i="14"/>
  <c r="J186" i="14"/>
  <c r="J181" i="14"/>
  <c r="I186" i="14"/>
  <c r="K105" i="14"/>
  <c r="L106" i="14"/>
  <c r="J106" i="14"/>
  <c r="H106" i="14"/>
  <c r="I105" i="14"/>
  <c r="K578" i="14"/>
  <c r="J578" i="14"/>
  <c r="I578" i="14"/>
  <c r="L578" i="14"/>
  <c r="K543" i="14"/>
  <c r="L543" i="14"/>
  <c r="I543" i="14"/>
  <c r="J543" i="14"/>
  <c r="I483" i="14"/>
  <c r="J483" i="14"/>
  <c r="K483" i="14"/>
  <c r="L483" i="14"/>
  <c r="K166" i="14"/>
  <c r="L166" i="14"/>
  <c r="I166" i="14"/>
  <c r="J166" i="14"/>
  <c r="K1084" i="14"/>
  <c r="J1026" i="14"/>
  <c r="K979" i="14"/>
  <c r="J979" i="14"/>
  <c r="L979" i="14"/>
  <c r="I980" i="14"/>
  <c r="I985" i="14"/>
  <c r="K773" i="14"/>
  <c r="H774" i="14"/>
  <c r="I773" i="14"/>
  <c r="L774" i="14"/>
  <c r="J774" i="14"/>
  <c r="I698" i="14"/>
  <c r="O711" i="14"/>
  <c r="P711" i="14"/>
  <c r="M711" i="14"/>
  <c r="Q711" i="14"/>
  <c r="N711" i="14"/>
  <c r="K698" i="14"/>
  <c r="K601" i="14"/>
  <c r="K547" i="14"/>
  <c r="J547" i="14"/>
  <c r="H547" i="14"/>
  <c r="L547" i="14"/>
  <c r="K355" i="14"/>
  <c r="J356" i="14"/>
  <c r="L355" i="14"/>
  <c r="I356" i="14"/>
  <c r="J282" i="14"/>
  <c r="L282" i="14"/>
  <c r="I283" i="14"/>
  <c r="H283" i="14"/>
  <c r="K282" i="14"/>
  <c r="K271" i="14"/>
  <c r="L270" i="14"/>
  <c r="J271" i="14"/>
  <c r="I270" i="14"/>
  <c r="P72" i="14"/>
  <c r="M72" i="14"/>
  <c r="Q72" i="14"/>
  <c r="N72" i="14"/>
  <c r="O72" i="14"/>
  <c r="O51" i="14"/>
  <c r="P51" i="14"/>
  <c r="M51" i="14"/>
  <c r="Q51" i="14"/>
  <c r="N51" i="14"/>
  <c r="H162" i="14"/>
  <c r="J161" i="14"/>
  <c r="I162" i="14"/>
  <c r="K161" i="14"/>
  <c r="L162" i="14"/>
  <c r="I156" i="14"/>
  <c r="J157" i="14"/>
  <c r="K156" i="14"/>
  <c r="L157" i="14"/>
  <c r="I881" i="14"/>
  <c r="K881" i="14"/>
  <c r="K655" i="14"/>
  <c r="J654" i="14"/>
  <c r="H654" i="14"/>
  <c r="L654" i="14"/>
  <c r="I655" i="14"/>
  <c r="J151" i="14"/>
  <c r="K152" i="14"/>
  <c r="I152" i="14"/>
  <c r="L151" i="14"/>
  <c r="L858" i="14"/>
  <c r="H858" i="14"/>
  <c r="I859" i="14"/>
  <c r="K859" i="14"/>
  <c r="J858" i="14"/>
  <c r="L715" i="14"/>
  <c r="K716" i="14"/>
  <c r="H715" i="14"/>
  <c r="I709" i="14"/>
  <c r="L710" i="14"/>
  <c r="J709" i="14"/>
  <c r="K710" i="14"/>
  <c r="H710" i="14"/>
  <c r="K705" i="14"/>
  <c r="I704" i="14"/>
  <c r="J705" i="14"/>
  <c r="L705" i="14"/>
  <c r="H705" i="14"/>
  <c r="L27" i="14"/>
  <c r="K27" i="14"/>
  <c r="I27" i="14"/>
  <c r="H27" i="14"/>
  <c r="K76" i="14"/>
  <c r="J76" i="14"/>
  <c r="H76" i="14"/>
  <c r="L76" i="14"/>
  <c r="L71" i="14"/>
  <c r="I71" i="14"/>
  <c r="H71" i="14"/>
  <c r="J71" i="14"/>
  <c r="I66" i="14"/>
  <c r="J67" i="14"/>
  <c r="H67" i="14"/>
  <c r="K66" i="14"/>
  <c r="L1064" i="14"/>
  <c r="I1064" i="14"/>
  <c r="J1064" i="14"/>
  <c r="H1064" i="14"/>
  <c r="K1064" i="14"/>
  <c r="J565" i="14"/>
  <c r="L564" i="14"/>
  <c r="K563" i="14"/>
  <c r="H564" i="14"/>
  <c r="I563" i="14"/>
  <c r="L558" i="14"/>
  <c r="H558" i="14"/>
  <c r="K558" i="14"/>
  <c r="J559" i="14"/>
  <c r="I559" i="14"/>
  <c r="L412" i="14"/>
  <c r="K412" i="14"/>
  <c r="J385" i="14"/>
  <c r="K385" i="14"/>
  <c r="L385" i="14"/>
  <c r="K143" i="14"/>
  <c r="L142" i="14"/>
  <c r="J143" i="14"/>
  <c r="H143" i="14"/>
  <c r="M130" i="14"/>
  <c r="Q130" i="14"/>
  <c r="O130" i="14"/>
  <c r="N130" i="14"/>
  <c r="P130" i="14"/>
  <c r="I44" i="14"/>
  <c r="J43" i="14"/>
  <c r="L44" i="14"/>
  <c r="H44" i="14"/>
  <c r="K44" i="14"/>
  <c r="K39" i="14"/>
  <c r="I39" i="14"/>
  <c r="J39" i="14"/>
  <c r="L1003" i="14"/>
  <c r="J1003" i="14"/>
  <c r="H1003" i="14"/>
  <c r="K1002" i="14"/>
  <c r="I1003" i="14"/>
  <c r="L626" i="14"/>
  <c r="K626" i="14"/>
  <c r="I626" i="14"/>
  <c r="I526" i="14"/>
  <c r="K526" i="14"/>
  <c r="J526" i="14"/>
  <c r="I261" i="14"/>
  <c r="K262" i="14"/>
  <c r="L261" i="14"/>
  <c r="H261" i="14"/>
  <c r="J262" i="14"/>
  <c r="J136" i="14"/>
  <c r="L135" i="14"/>
  <c r="K136" i="14"/>
  <c r="I135" i="14"/>
  <c r="H135" i="14"/>
  <c r="H1030" i="14"/>
  <c r="K1030" i="14"/>
  <c r="I1030" i="14"/>
  <c r="L1030" i="14"/>
  <c r="J1031" i="14"/>
  <c r="H683" i="14"/>
  <c r="L683" i="14"/>
  <c r="J683" i="14"/>
  <c r="L322" i="14"/>
  <c r="H322" i="14"/>
  <c r="O48" i="14"/>
  <c r="P48" i="14"/>
  <c r="M48" i="14"/>
  <c r="Q48" i="14"/>
  <c r="N48" i="14"/>
  <c r="O30" i="14"/>
  <c r="P30" i="14"/>
  <c r="M30" i="14"/>
  <c r="Q30" i="14"/>
  <c r="N30" i="14"/>
  <c r="J838" i="14"/>
  <c r="I839" i="14"/>
  <c r="L838" i="14"/>
  <c r="H839" i="14"/>
  <c r="K839" i="14"/>
  <c r="O722" i="14"/>
  <c r="P722" i="14"/>
  <c r="M722" i="14"/>
  <c r="Q722" i="14"/>
  <c r="N722" i="14"/>
  <c r="N679" i="14"/>
  <c r="O679" i="14"/>
  <c r="P679" i="14"/>
  <c r="M679" i="14"/>
  <c r="Q679" i="14"/>
  <c r="O594" i="14"/>
  <c r="P594" i="14"/>
  <c r="M594" i="14"/>
  <c r="Q594" i="14"/>
  <c r="N594" i="14"/>
  <c r="J583" i="14"/>
  <c r="H585" i="14"/>
  <c r="K584" i="14"/>
  <c r="I584" i="14"/>
  <c r="L583" i="14"/>
  <c r="K573" i="14"/>
  <c r="L574" i="14"/>
  <c r="H574" i="14"/>
  <c r="I573" i="14"/>
  <c r="J573" i="14"/>
  <c r="O467" i="14"/>
  <c r="P467" i="14"/>
  <c r="M467" i="14"/>
  <c r="Q467" i="14"/>
  <c r="N467" i="14"/>
  <c r="J370" i="14"/>
  <c r="I370" i="14"/>
  <c r="L369" i="14"/>
  <c r="K369" i="14"/>
  <c r="K297" i="14"/>
  <c r="L297" i="14"/>
  <c r="J296" i="14"/>
  <c r="I296" i="14"/>
  <c r="H298" i="14"/>
  <c r="L82" i="14"/>
  <c r="K82" i="14"/>
  <c r="I82" i="14"/>
  <c r="J83" i="14"/>
  <c r="H82" i="14"/>
  <c r="K951" i="14"/>
  <c r="I951" i="14"/>
  <c r="J951" i="14"/>
  <c r="J885" i="14"/>
  <c r="K885" i="14"/>
  <c r="K720" i="14"/>
  <c r="J720" i="14"/>
  <c r="L720" i="14"/>
  <c r="I721" i="14"/>
  <c r="H593" i="14"/>
  <c r="I592" i="14"/>
  <c r="J592" i="14"/>
  <c r="L593" i="14"/>
  <c r="H227" i="14"/>
  <c r="J227" i="14"/>
  <c r="K226" i="14"/>
  <c r="L227" i="14"/>
  <c r="I227" i="14"/>
  <c r="K211" i="14"/>
  <c r="J211" i="14"/>
  <c r="I211" i="14"/>
  <c r="K125" i="14"/>
  <c r="O121" i="14"/>
  <c r="P121" i="14"/>
  <c r="M121" i="14"/>
  <c r="Q121" i="14"/>
  <c r="N121" i="14"/>
  <c r="I125" i="14"/>
  <c r="J126" i="14"/>
  <c r="H126" i="14"/>
  <c r="L125" i="14"/>
  <c r="L1080" i="14"/>
  <c r="P973" i="14"/>
  <c r="M973" i="14"/>
  <c r="Q973" i="14"/>
  <c r="N973" i="14"/>
  <c r="O973" i="14"/>
  <c r="L972" i="14"/>
  <c r="H972" i="14"/>
  <c r="J972" i="14"/>
  <c r="L906" i="14"/>
  <c r="M865" i="14"/>
  <c r="Q865" i="14"/>
  <c r="N865" i="14"/>
  <c r="O865" i="14"/>
  <c r="P865" i="14"/>
  <c r="M769" i="14"/>
  <c r="Q769" i="14"/>
  <c r="N769" i="14"/>
  <c r="O769" i="14"/>
  <c r="P769" i="14"/>
  <c r="K726" i="14"/>
  <c r="J726" i="14"/>
  <c r="L726" i="14"/>
  <c r="K509" i="14"/>
  <c r="I377" i="14"/>
  <c r="J377" i="14"/>
  <c r="L378" i="14"/>
  <c r="L360" i="14"/>
  <c r="J360" i="14"/>
  <c r="K113" i="14"/>
  <c r="L113" i="14"/>
  <c r="K11" i="14"/>
  <c r="I11" i="14"/>
  <c r="I1053" i="14"/>
  <c r="J1052" i="14"/>
  <c r="K959" i="14"/>
  <c r="K737" i="14"/>
  <c r="H738" i="14"/>
  <c r="I737" i="14"/>
  <c r="J736" i="14"/>
  <c r="L736" i="14"/>
  <c r="L1058" i="14"/>
  <c r="H1058" i="14"/>
  <c r="I1057" i="14"/>
  <c r="K1058" i="14"/>
  <c r="J1058" i="14"/>
  <c r="L1019" i="14"/>
  <c r="K1019" i="14"/>
  <c r="J732" i="14"/>
  <c r="N442" i="14"/>
  <c r="O442" i="14"/>
  <c r="P442" i="14"/>
  <c r="M442" i="14"/>
  <c r="Q442" i="14"/>
  <c r="K326" i="14"/>
  <c r="L327" i="14"/>
  <c r="J327" i="14"/>
  <c r="H327" i="14"/>
  <c r="I327" i="14"/>
  <c r="H61" i="14"/>
  <c r="J60" i="14"/>
  <c r="K60" i="14"/>
  <c r="I60" i="14"/>
  <c r="L61" i="14"/>
  <c r="P902" i="14"/>
  <c r="M902" i="14"/>
  <c r="Q902" i="14"/>
  <c r="N902" i="14"/>
  <c r="O902" i="14"/>
  <c r="J692" i="14"/>
  <c r="K693" i="14"/>
  <c r="I694" i="14"/>
  <c r="L692" i="14"/>
  <c r="H694" i="14"/>
  <c r="I429" i="14"/>
  <c r="H430" i="14"/>
  <c r="L430" i="14"/>
  <c r="K430" i="14"/>
  <c r="K311" i="14"/>
  <c r="L311" i="14"/>
  <c r="L219" i="14"/>
  <c r="H220" i="14"/>
  <c r="J219" i="14"/>
  <c r="K220" i="14"/>
  <c r="I220" i="14"/>
  <c r="J768" i="14"/>
  <c r="L768" i="14"/>
  <c r="H768" i="14"/>
  <c r="I287" i="14"/>
  <c r="H96" i="14"/>
  <c r="I97" i="14"/>
  <c r="K97" i="14"/>
  <c r="J96" i="14"/>
  <c r="L96" i="14"/>
  <c r="I941" i="14"/>
  <c r="L942" i="14"/>
  <c r="J942" i="14"/>
  <c r="K941" i="14"/>
  <c r="H942" i="14"/>
  <c r="J910" i="14"/>
  <c r="L661" i="14"/>
  <c r="J662" i="14"/>
  <c r="I661" i="14"/>
  <c r="K661" i="14"/>
  <c r="J667" i="14"/>
  <c r="L667" i="14"/>
  <c r="L619" i="14"/>
  <c r="I491" i="14"/>
  <c r="K491" i="14"/>
  <c r="I365" i="14"/>
  <c r="K365" i="14"/>
  <c r="M266" i="14"/>
  <c r="Q266" i="14"/>
  <c r="O266" i="14"/>
  <c r="N266" i="14"/>
  <c r="P266" i="14"/>
  <c r="I250" i="14"/>
  <c r="K250" i="14"/>
  <c r="K1010" i="14"/>
  <c r="I1011" i="14"/>
  <c r="J1011" i="14"/>
  <c r="L446" i="14"/>
  <c r="I447" i="14"/>
  <c r="K447" i="14"/>
  <c r="H449" i="14"/>
  <c r="J446" i="14"/>
  <c r="L343" i="14"/>
  <c r="H343" i="14"/>
  <c r="K344" i="14"/>
  <c r="I344" i="14"/>
  <c r="J343" i="14"/>
  <c r="H407" i="14"/>
  <c r="L407" i="14"/>
  <c r="K407" i="14"/>
  <c r="J408" i="14"/>
  <c r="L1071" i="14"/>
  <c r="K922" i="14"/>
  <c r="I922" i="14"/>
  <c r="L761" i="14"/>
  <c r="J761" i="14"/>
  <c r="I760" i="14"/>
  <c r="K760" i="14"/>
  <c r="L645" i="14"/>
  <c r="H645" i="14"/>
  <c r="J645" i="14"/>
  <c r="I551" i="14"/>
  <c r="J487" i="14"/>
  <c r="I487" i="14"/>
  <c r="J351" i="14"/>
  <c r="L351" i="14"/>
  <c r="L307" i="14"/>
  <c r="J307" i="14"/>
  <c r="J245" i="14"/>
  <c r="K244" i="14"/>
  <c r="L244" i="14"/>
  <c r="I245" i="14"/>
  <c r="I819" i="14"/>
  <c r="I539" i="14"/>
  <c r="L539" i="14"/>
  <c r="I502" i="14"/>
  <c r="K502" i="14"/>
  <c r="K479" i="14"/>
  <c r="I479" i="14"/>
  <c r="I441" i="14"/>
  <c r="K441" i="14"/>
  <c r="I895" i="14"/>
  <c r="I786" i="14"/>
  <c r="H786" i="14"/>
  <c r="L786" i="14"/>
  <c r="H1076" i="14"/>
  <c r="K1076" i="14"/>
  <c r="I1075" i="14"/>
  <c r="L1076" i="14"/>
  <c r="K751" i="14"/>
  <c r="J751" i="14"/>
  <c r="J498" i="14"/>
  <c r="L498" i="14"/>
  <c r="K453" i="14"/>
  <c r="L454" i="14"/>
  <c r="J453" i="14"/>
  <c r="I453" i="14"/>
  <c r="I615" i="14"/>
  <c r="L615" i="14"/>
  <c r="I742" i="14"/>
  <c r="L608" i="14"/>
  <c r="J401" i="14"/>
  <c r="L215" i="14"/>
  <c r="K215" i="14"/>
  <c r="I215" i="14"/>
  <c r="J1043" i="14"/>
  <c r="J335" i="14"/>
  <c r="I335" i="14"/>
  <c r="L336" i="14"/>
  <c r="K336" i="14"/>
  <c r="H336" i="14"/>
  <c r="H232" i="14"/>
  <c r="I232" i="14"/>
  <c r="K232" i="14"/>
  <c r="L232" i="14"/>
  <c r="I1035" i="14"/>
  <c r="H1036" i="14"/>
  <c r="J1036" i="14"/>
  <c r="L1036" i="14"/>
  <c r="K1035" i="14"/>
  <c r="K918" i="14"/>
  <c r="K829" i="14"/>
  <c r="K830" i="14" s="1"/>
  <c r="I797" i="14"/>
  <c r="K797" i="14"/>
  <c r="J797" i="14"/>
  <c r="I421" i="14"/>
  <c r="L420" i="14"/>
  <c r="K421" i="14"/>
  <c r="H420" i="14"/>
  <c r="J421" i="14"/>
  <c r="L276" i="14"/>
  <c r="J276" i="14"/>
  <c r="K275" i="14"/>
  <c r="H276" i="14"/>
  <c r="I275" i="14"/>
  <c r="L829" i="14"/>
  <c r="J829" i="14"/>
  <c r="H829" i="14"/>
  <c r="I830" i="14"/>
  <c r="J823" i="14"/>
  <c r="K823" i="14"/>
  <c r="J782" i="14"/>
  <c r="K782" i="14"/>
  <c r="L782" i="14"/>
  <c r="L778" i="14"/>
  <c r="H778" i="14"/>
  <c r="K778" i="14"/>
  <c r="L649" i="14"/>
  <c r="J649" i="14"/>
  <c r="K650" i="14"/>
  <c r="H650" i="14"/>
  <c r="I518" i="14"/>
  <c r="L518" i="14"/>
  <c r="J474" i="14"/>
  <c r="L475" i="14"/>
  <c r="K474" i="14"/>
  <c r="H475" i="14"/>
  <c r="I474" i="14"/>
  <c r="J459" i="14"/>
  <c r="L459" i="14"/>
  <c r="I458" i="14"/>
  <c r="K460" i="14"/>
  <c r="J434" i="14"/>
  <c r="K434" i="14"/>
  <c r="L395" i="14"/>
  <c r="K397" i="14"/>
  <c r="I396" i="14"/>
  <c r="J395" i="14"/>
  <c r="H396" i="14"/>
  <c r="H254" i="14"/>
  <c r="J254" i="14"/>
  <c r="L254" i="14"/>
  <c r="I238" i="14"/>
  <c r="K239" i="14"/>
  <c r="H240" i="14"/>
  <c r="J240" i="14"/>
  <c r="L239" i="14"/>
  <c r="AF4" i="14"/>
  <c r="AF5" i="14"/>
  <c r="AF6" i="14"/>
  <c r="AF7" i="14"/>
  <c r="AF8" i="14"/>
  <c r="AF9" i="14"/>
  <c r="AF10" i="14"/>
  <c r="AF11" i="14"/>
  <c r="AF12" i="14"/>
  <c r="AF13" i="14"/>
  <c r="AF14" i="14"/>
  <c r="AF15" i="14"/>
  <c r="AF16" i="14"/>
  <c r="AF17" i="14"/>
  <c r="AF18" i="14"/>
  <c r="AF19" i="14"/>
  <c r="AF20" i="14"/>
  <c r="AF21" i="14"/>
  <c r="AF22"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F134" i="14"/>
  <c r="AF135" i="14"/>
  <c r="AF136" i="14"/>
  <c r="AF137" i="14"/>
  <c r="AF138" i="14"/>
  <c r="AF139" i="14"/>
  <c r="AF140" i="14"/>
  <c r="AF141" i="14"/>
  <c r="AF142" i="14"/>
  <c r="AF143" i="14"/>
  <c r="AF144" i="14"/>
  <c r="AF145" i="14"/>
  <c r="AF146" i="14"/>
  <c r="AF147" i="14"/>
  <c r="AF148" i="14"/>
  <c r="AF149" i="14"/>
  <c r="AF150" i="14"/>
  <c r="AF151" i="14"/>
  <c r="AF152" i="14"/>
  <c r="AF153" i="14"/>
  <c r="AF154" i="14"/>
  <c r="AF155" i="14"/>
  <c r="AF156" i="14"/>
  <c r="AF157" i="14"/>
  <c r="AF158" i="14"/>
  <c r="AF159" i="14"/>
  <c r="AF160" i="14"/>
  <c r="AF161" i="14"/>
  <c r="AF162" i="14"/>
  <c r="AF163" i="14"/>
  <c r="AF164" i="14"/>
  <c r="AF165" i="14"/>
  <c r="AF166" i="14"/>
  <c r="AF167" i="14"/>
  <c r="AF168" i="14"/>
  <c r="AF169" i="14"/>
  <c r="AF170" i="14"/>
  <c r="AF171" i="14"/>
  <c r="AF172" i="14"/>
  <c r="AF174" i="14"/>
  <c r="AF175" i="14"/>
  <c r="AF176" i="14"/>
  <c r="AF177" i="14"/>
  <c r="AF178" i="14"/>
  <c r="AF179" i="14"/>
  <c r="AF180" i="14"/>
  <c r="AF181" i="14"/>
  <c r="AF182" i="14"/>
  <c r="AF183" i="14"/>
  <c r="AF185" i="14"/>
  <c r="AF186" i="14"/>
  <c r="AF187" i="14"/>
  <c r="AF188" i="14"/>
  <c r="AF189" i="14"/>
  <c r="AF190" i="14"/>
  <c r="AF191" i="14"/>
  <c r="AF192" i="14"/>
  <c r="AF193" i="14"/>
  <c r="AF194" i="14"/>
  <c r="AF195" i="14"/>
  <c r="AF196" i="14"/>
  <c r="AF197" i="14"/>
  <c r="AF198" i="14"/>
  <c r="AF199" i="14"/>
  <c r="AF200" i="14"/>
  <c r="AF201" i="14"/>
  <c r="AF202" i="14"/>
  <c r="AF203" i="14"/>
  <c r="AF204" i="14"/>
  <c r="AF205" i="14"/>
  <c r="AF206" i="14"/>
  <c r="AF207" i="14"/>
  <c r="AF208" i="14"/>
  <c r="AF209" i="14"/>
  <c r="AF210" i="14"/>
  <c r="AF211" i="14"/>
  <c r="AF212" i="14"/>
  <c r="AF214" i="14"/>
  <c r="AF215" i="14"/>
  <c r="AF216" i="14"/>
  <c r="AF217" i="14"/>
  <c r="AF218" i="14"/>
  <c r="AF219" i="14"/>
  <c r="AF220" i="14"/>
  <c r="AF221" i="14"/>
  <c r="AF222" i="14"/>
  <c r="AF223" i="14"/>
  <c r="AF224" i="14"/>
  <c r="AF225" i="14"/>
  <c r="AF226" i="14"/>
  <c r="AF227" i="14"/>
  <c r="AF228" i="14"/>
  <c r="AF229" i="14"/>
  <c r="AF230" i="14"/>
  <c r="AF231" i="14"/>
  <c r="AF232" i="14"/>
  <c r="AF233" i="14"/>
  <c r="AF234" i="14"/>
  <c r="AF235" i="14"/>
  <c r="AF236" i="14"/>
  <c r="AF237" i="14"/>
  <c r="AF238" i="14"/>
  <c r="AF239" i="14"/>
  <c r="AF240" i="14"/>
  <c r="AF242" i="14"/>
  <c r="AF243" i="14"/>
  <c r="AF244" i="14"/>
  <c r="AF245" i="14"/>
  <c r="AF246" i="14"/>
  <c r="AF247" i="14"/>
  <c r="AF248" i="14"/>
  <c r="AF249" i="14"/>
  <c r="AF250" i="14"/>
  <c r="AF251" i="14"/>
  <c r="AF252" i="14"/>
  <c r="AF253" i="14"/>
  <c r="AF254" i="14"/>
  <c r="AF255" i="14"/>
  <c r="AF256" i="14"/>
  <c r="AF257" i="14"/>
  <c r="AF258" i="14"/>
  <c r="AF259" i="14"/>
  <c r="AF260" i="14"/>
  <c r="AF261" i="14"/>
  <c r="AF262" i="14"/>
  <c r="AF263" i="14"/>
  <c r="AF264" i="14"/>
  <c r="AF265" i="14"/>
  <c r="AF266" i="14"/>
  <c r="AF267" i="14"/>
  <c r="AF268" i="14"/>
  <c r="AF269" i="14"/>
  <c r="AF270" i="14"/>
  <c r="AF271" i="14"/>
  <c r="AF272" i="14"/>
  <c r="AF273" i="14"/>
  <c r="AF274" i="14"/>
  <c r="AF275" i="14"/>
  <c r="AF276" i="14"/>
  <c r="AF277" i="14"/>
  <c r="AF278" i="14"/>
  <c r="AF279" i="14"/>
  <c r="AF280" i="14"/>
  <c r="AF281" i="14"/>
  <c r="AF282" i="14"/>
  <c r="AF283" i="14"/>
  <c r="AF284" i="14"/>
  <c r="AF285" i="14"/>
  <c r="AF286" i="14"/>
  <c r="AF287" i="14"/>
  <c r="AF288" i="14"/>
  <c r="AF289" i="14"/>
  <c r="AF290" i="14"/>
  <c r="AF291" i="14"/>
  <c r="AF292" i="14"/>
  <c r="AF293" i="14"/>
  <c r="AF294" i="14"/>
  <c r="AF295" i="14"/>
  <c r="AF296" i="14"/>
  <c r="AF297" i="14"/>
  <c r="AF298" i="14"/>
  <c r="AF299" i="14"/>
  <c r="AF300" i="14"/>
  <c r="AF301" i="14"/>
  <c r="AF302" i="14"/>
  <c r="AF303" i="14"/>
  <c r="AF304" i="14"/>
  <c r="AF305" i="14"/>
  <c r="AF306" i="14"/>
  <c r="AF307" i="14"/>
  <c r="AF308" i="14"/>
  <c r="AF309" i="14"/>
  <c r="AF310" i="14"/>
  <c r="AF311" i="14"/>
  <c r="AF312" i="14"/>
  <c r="AF314" i="14"/>
  <c r="AF315" i="14"/>
  <c r="AF316" i="14"/>
  <c r="AF317" i="14"/>
  <c r="AF318" i="14"/>
  <c r="AF319" i="14"/>
  <c r="AF320" i="14"/>
  <c r="AF321" i="14"/>
  <c r="AF322" i="14"/>
  <c r="AF323" i="14"/>
  <c r="AF324" i="14"/>
  <c r="AF325" i="14"/>
  <c r="AF326" i="14"/>
  <c r="AF327" i="14"/>
  <c r="AF328" i="14"/>
  <c r="AF329" i="14"/>
  <c r="AF330" i="14"/>
  <c r="AF331" i="14"/>
  <c r="AF332" i="14"/>
  <c r="AF333" i="14"/>
  <c r="AF334" i="14"/>
  <c r="AF335" i="14"/>
  <c r="AF336" i="14"/>
  <c r="AF337" i="14"/>
  <c r="AF338" i="14"/>
  <c r="AF339" i="14"/>
  <c r="AF340" i="14"/>
  <c r="AF341" i="14"/>
  <c r="AF342" i="14"/>
  <c r="AF343" i="14"/>
  <c r="AF344" i="14"/>
  <c r="AF345" i="14"/>
  <c r="AF346" i="14"/>
  <c r="AF347" i="14"/>
  <c r="AF348" i="14"/>
  <c r="AF349" i="14"/>
  <c r="AF350" i="14"/>
  <c r="AF351" i="14"/>
  <c r="AF352" i="14"/>
  <c r="AF353" i="14"/>
  <c r="AF354" i="14"/>
  <c r="AF355" i="14"/>
  <c r="AF356" i="14"/>
  <c r="AF357" i="14"/>
  <c r="AF358" i="14"/>
  <c r="AF359" i="14"/>
  <c r="AF360" i="14"/>
  <c r="AF361" i="14"/>
  <c r="AF362" i="14"/>
  <c r="AF363" i="14"/>
  <c r="AF364" i="14"/>
  <c r="AF365" i="14"/>
  <c r="AQ365" i="14" s="1"/>
  <c r="AF366" i="14"/>
  <c r="AF367" i="14"/>
  <c r="AF368" i="14"/>
  <c r="AF369" i="14"/>
  <c r="AF370" i="14"/>
  <c r="AF371" i="14"/>
  <c r="AF372" i="14"/>
  <c r="AF373" i="14"/>
  <c r="AF374" i="14"/>
  <c r="AF375" i="14"/>
  <c r="AF376" i="14"/>
  <c r="AF377" i="14"/>
  <c r="AF378" i="14"/>
  <c r="AF379" i="14"/>
  <c r="AF380" i="14"/>
  <c r="AF381" i="14"/>
  <c r="AF382" i="14"/>
  <c r="AF383" i="14"/>
  <c r="AF384" i="14"/>
  <c r="AF386" i="14"/>
  <c r="AF387" i="14"/>
  <c r="AF388" i="14"/>
  <c r="AF389" i="14"/>
  <c r="AF390" i="14"/>
  <c r="AF391" i="14"/>
  <c r="AF392" i="14"/>
  <c r="AF393" i="14"/>
  <c r="AF394" i="14"/>
  <c r="AF395" i="14"/>
  <c r="AF396" i="14"/>
  <c r="AF397" i="14"/>
  <c r="AF398" i="14"/>
  <c r="AF399" i="14"/>
  <c r="AF400" i="14"/>
  <c r="AF401" i="14"/>
  <c r="AF402" i="14"/>
  <c r="AF403" i="14"/>
  <c r="AF404" i="14"/>
  <c r="AF405" i="14"/>
  <c r="AF406" i="14"/>
  <c r="AF407" i="14"/>
  <c r="AF408" i="14"/>
  <c r="AF409" i="14"/>
  <c r="AF410" i="14"/>
  <c r="AF412" i="14"/>
  <c r="AF413" i="14"/>
  <c r="AF415" i="14"/>
  <c r="AF416" i="14"/>
  <c r="AF417" i="14"/>
  <c r="AF418" i="14"/>
  <c r="AF419" i="14"/>
  <c r="AF420" i="14"/>
  <c r="AF421" i="14"/>
  <c r="AF422" i="14"/>
  <c r="AF423" i="14"/>
  <c r="AF424" i="14"/>
  <c r="AF425" i="14"/>
  <c r="AF426" i="14"/>
  <c r="AF427" i="14"/>
  <c r="AF428" i="14"/>
  <c r="AF429" i="14"/>
  <c r="AF430" i="14"/>
  <c r="AF431" i="14"/>
  <c r="AF432" i="14"/>
  <c r="AF433" i="14"/>
  <c r="AF434" i="14"/>
  <c r="AF435" i="14"/>
  <c r="AF436" i="14"/>
  <c r="AF437" i="14"/>
  <c r="AF438" i="14"/>
  <c r="AF439" i="14"/>
  <c r="AF440" i="14"/>
  <c r="AF441" i="14"/>
  <c r="AF442" i="14"/>
  <c r="AF443" i="14"/>
  <c r="AF444" i="14"/>
  <c r="AF445" i="14"/>
  <c r="AF446" i="14"/>
  <c r="AF447" i="14"/>
  <c r="AF448" i="14"/>
  <c r="AF449" i="14"/>
  <c r="AF450" i="14"/>
  <c r="AF451" i="14"/>
  <c r="AF452" i="14"/>
  <c r="AF453" i="14"/>
  <c r="AF454" i="14"/>
  <c r="AF455" i="14"/>
  <c r="AF456" i="14"/>
  <c r="AF457" i="14"/>
  <c r="AF458" i="14"/>
  <c r="AF459" i="14"/>
  <c r="AF460" i="14"/>
  <c r="AF461" i="14"/>
  <c r="AF462" i="14"/>
  <c r="AF463" i="14"/>
  <c r="AF464" i="14"/>
  <c r="AF465" i="14"/>
  <c r="AF466" i="14"/>
  <c r="AF467" i="14"/>
  <c r="AF468" i="14"/>
  <c r="AF469" i="14"/>
  <c r="AF470" i="14"/>
  <c r="AF471" i="14"/>
  <c r="AF472" i="14"/>
  <c r="AF473" i="14"/>
  <c r="AF474" i="14"/>
  <c r="AF475" i="14"/>
  <c r="AF476" i="14"/>
  <c r="AF477" i="14"/>
  <c r="AF478" i="14"/>
  <c r="AF479" i="14"/>
  <c r="AF480" i="14"/>
  <c r="AF481" i="14"/>
  <c r="AF482" i="14"/>
  <c r="AF483" i="14"/>
  <c r="AF484" i="14"/>
  <c r="AF485" i="14"/>
  <c r="AF486" i="14"/>
  <c r="AF487" i="14"/>
  <c r="AF488" i="14"/>
  <c r="AF489" i="14"/>
  <c r="AF490" i="14"/>
  <c r="AF491" i="14"/>
  <c r="AF492" i="14"/>
  <c r="AF493" i="14"/>
  <c r="AF494" i="14"/>
  <c r="AF495" i="14"/>
  <c r="AF496" i="14"/>
  <c r="AF497" i="14"/>
  <c r="AF498" i="14"/>
  <c r="AF499" i="14"/>
  <c r="AF500" i="14"/>
  <c r="AF501" i="14"/>
  <c r="AF502" i="14"/>
  <c r="AF503" i="14"/>
  <c r="AF504" i="14"/>
  <c r="AF505" i="14"/>
  <c r="AF506" i="14"/>
  <c r="AF507" i="14"/>
  <c r="AF508" i="14"/>
  <c r="AF509" i="14"/>
  <c r="AF510" i="14"/>
  <c r="AF511" i="14"/>
  <c r="AF512" i="14"/>
  <c r="AF513" i="14"/>
  <c r="AF514" i="14"/>
  <c r="AF515" i="14"/>
  <c r="AF516" i="14"/>
  <c r="AF517" i="14"/>
  <c r="AF518" i="14"/>
  <c r="AF519" i="14"/>
  <c r="AF520" i="14"/>
  <c r="AF521" i="14"/>
  <c r="AF522" i="14"/>
  <c r="AF523" i="14"/>
  <c r="AF524" i="14"/>
  <c r="AF525" i="14"/>
  <c r="AF526" i="14"/>
  <c r="AF527" i="14"/>
  <c r="AF528" i="14"/>
  <c r="AF529" i="14"/>
  <c r="AF530" i="14"/>
  <c r="AF531" i="14"/>
  <c r="AF532" i="14"/>
  <c r="AF533" i="14"/>
  <c r="AF534" i="14"/>
  <c r="AF535" i="14"/>
  <c r="AF536" i="14"/>
  <c r="AF537" i="14"/>
  <c r="AF538" i="14"/>
  <c r="AF539" i="14"/>
  <c r="AF540" i="14"/>
  <c r="AF541" i="14"/>
  <c r="AF542" i="14"/>
  <c r="AF543" i="14"/>
  <c r="AF544" i="14"/>
  <c r="AF545" i="14"/>
  <c r="AF546" i="14"/>
  <c r="AF547" i="14"/>
  <c r="AF548" i="14"/>
  <c r="AF549" i="14"/>
  <c r="AF550" i="14"/>
  <c r="AF551" i="14"/>
  <c r="AF552" i="14"/>
  <c r="AF553" i="14"/>
  <c r="AF554" i="14"/>
  <c r="AF555" i="14"/>
  <c r="AF556" i="14"/>
  <c r="AF557" i="14"/>
  <c r="AF558" i="14"/>
  <c r="AF559" i="14"/>
  <c r="AF560" i="14"/>
  <c r="AF561" i="14"/>
  <c r="AF562" i="14"/>
  <c r="AF563" i="14"/>
  <c r="AF564" i="14"/>
  <c r="AF565" i="14"/>
  <c r="AF566" i="14"/>
  <c r="AF567" i="14"/>
  <c r="AF568" i="14"/>
  <c r="AF569" i="14"/>
  <c r="AF570" i="14"/>
  <c r="AF571" i="14"/>
  <c r="AF572" i="14"/>
  <c r="AF573" i="14"/>
  <c r="AF574" i="14"/>
  <c r="AF575" i="14"/>
  <c r="AF576" i="14"/>
  <c r="AF577" i="14"/>
  <c r="AF578" i="14"/>
  <c r="AF579" i="14"/>
  <c r="AF580" i="14"/>
  <c r="AF581" i="14"/>
  <c r="AF582" i="14"/>
  <c r="AF583" i="14"/>
  <c r="AF584" i="14"/>
  <c r="AF585" i="14"/>
  <c r="AF586" i="14"/>
  <c r="AF587" i="14"/>
  <c r="AF588" i="14"/>
  <c r="AF589" i="14"/>
  <c r="AF590" i="14"/>
  <c r="AF591" i="14"/>
  <c r="AF592" i="14"/>
  <c r="AF593" i="14"/>
  <c r="AF594" i="14"/>
  <c r="AF595" i="14"/>
  <c r="AF596" i="14"/>
  <c r="AF597" i="14"/>
  <c r="AF598" i="14"/>
  <c r="AF599" i="14"/>
  <c r="AF600" i="14"/>
  <c r="AF601" i="14"/>
  <c r="AF602" i="14"/>
  <c r="AF603" i="14"/>
  <c r="AF604" i="14"/>
  <c r="AF605" i="14"/>
  <c r="AF606" i="14"/>
  <c r="AF607" i="14"/>
  <c r="AF608" i="14"/>
  <c r="AF609" i="14"/>
  <c r="AF610" i="14"/>
  <c r="AF611" i="14"/>
  <c r="AF612" i="14"/>
  <c r="AF613" i="14"/>
  <c r="AF614" i="14"/>
  <c r="AF615" i="14"/>
  <c r="AF616" i="14"/>
  <c r="AF617" i="14"/>
  <c r="AF618" i="14"/>
  <c r="AF619" i="14"/>
  <c r="AF620" i="14"/>
  <c r="AF621" i="14"/>
  <c r="AF622" i="14"/>
  <c r="AF623" i="14"/>
  <c r="AF624" i="14"/>
  <c r="AF625" i="14"/>
  <c r="AF626" i="14"/>
  <c r="AF627" i="14"/>
  <c r="AF628" i="14"/>
  <c r="AF629" i="14"/>
  <c r="AF630" i="14"/>
  <c r="AF631" i="14"/>
  <c r="AF632" i="14"/>
  <c r="AF633" i="14"/>
  <c r="AF634" i="14"/>
  <c r="AF635" i="14"/>
  <c r="AF636" i="14"/>
  <c r="AF637" i="14"/>
  <c r="AF638" i="14"/>
  <c r="AF639" i="14"/>
  <c r="AF640" i="14"/>
  <c r="AF641" i="14"/>
  <c r="AF642" i="14"/>
  <c r="AF643" i="14"/>
  <c r="AF644" i="14"/>
  <c r="AF645" i="14"/>
  <c r="AF646" i="14"/>
  <c r="AF647" i="14"/>
  <c r="AF648" i="14"/>
  <c r="AF649" i="14"/>
  <c r="AF650" i="14"/>
  <c r="AF651" i="14"/>
  <c r="AF652" i="14"/>
  <c r="AF653" i="14"/>
  <c r="AF654" i="14"/>
  <c r="AF655" i="14"/>
  <c r="AF656" i="14"/>
  <c r="AF657" i="14"/>
  <c r="AF658" i="14"/>
  <c r="AF659" i="14"/>
  <c r="AF660" i="14"/>
  <c r="AF661" i="14"/>
  <c r="AF662" i="14"/>
  <c r="AF663" i="14"/>
  <c r="AF664" i="14"/>
  <c r="AF665" i="14"/>
  <c r="AF666" i="14"/>
  <c r="AF667" i="14"/>
  <c r="AF668" i="14"/>
  <c r="AF669" i="14"/>
  <c r="AF670" i="14"/>
  <c r="AF671" i="14"/>
  <c r="AF672" i="14"/>
  <c r="AF673" i="14"/>
  <c r="AF674" i="14"/>
  <c r="AF675" i="14"/>
  <c r="AF676" i="14"/>
  <c r="AF677" i="14"/>
  <c r="AF678" i="14"/>
  <c r="AF679" i="14"/>
  <c r="AF680" i="14"/>
  <c r="AF681" i="14"/>
  <c r="AF682" i="14"/>
  <c r="AF683" i="14"/>
  <c r="AF684" i="14"/>
  <c r="AF685" i="14"/>
  <c r="AF686" i="14"/>
  <c r="AF687" i="14"/>
  <c r="AF688" i="14"/>
  <c r="AF689" i="14"/>
  <c r="AP689" i="14" s="1"/>
  <c r="AF690" i="14"/>
  <c r="AF691" i="14"/>
  <c r="AF692" i="14"/>
  <c r="AF693" i="14"/>
  <c r="AF694" i="14"/>
  <c r="AF695" i="14"/>
  <c r="AF696" i="14"/>
  <c r="AF697" i="14"/>
  <c r="AF698" i="14"/>
  <c r="AF699" i="14"/>
  <c r="AF700" i="14"/>
  <c r="AF701" i="14"/>
  <c r="AF702" i="14"/>
  <c r="AF703" i="14"/>
  <c r="AF704" i="14"/>
  <c r="AF705" i="14"/>
  <c r="AF706" i="14"/>
  <c r="AF707" i="14"/>
  <c r="AF708" i="14"/>
  <c r="AF709" i="14"/>
  <c r="AF710" i="14"/>
  <c r="AF711" i="14"/>
  <c r="AF712" i="14"/>
  <c r="AF713" i="14"/>
  <c r="AF714" i="14"/>
  <c r="AF715" i="14"/>
  <c r="AF716" i="14"/>
  <c r="AF717" i="14"/>
  <c r="AF718" i="14"/>
  <c r="AF719" i="14"/>
  <c r="AF720" i="14"/>
  <c r="AF721" i="14"/>
  <c r="AF722" i="14"/>
  <c r="AF723" i="14"/>
  <c r="AF724" i="14"/>
  <c r="AF725" i="14"/>
  <c r="AF726" i="14"/>
  <c r="AF727" i="14"/>
  <c r="AF728" i="14"/>
  <c r="AF729" i="14"/>
  <c r="AF730" i="14"/>
  <c r="AF731" i="14"/>
  <c r="AF732" i="14"/>
  <c r="AF733" i="14"/>
  <c r="AF734" i="14"/>
  <c r="AF735" i="14"/>
  <c r="AF736" i="14"/>
  <c r="AF737" i="14"/>
  <c r="AF738" i="14"/>
  <c r="AF739" i="14"/>
  <c r="AF740" i="14"/>
  <c r="AF741" i="14"/>
  <c r="AF742" i="14"/>
  <c r="AF743" i="14"/>
  <c r="AF744" i="14"/>
  <c r="AF745" i="14"/>
  <c r="AF746" i="14"/>
  <c r="AF747" i="14"/>
  <c r="AF748" i="14"/>
  <c r="AF749" i="14"/>
  <c r="AF750" i="14"/>
  <c r="AF751" i="14"/>
  <c r="AF752" i="14"/>
  <c r="AF753" i="14"/>
  <c r="AF754" i="14"/>
  <c r="AF755" i="14"/>
  <c r="AF756" i="14"/>
  <c r="AF757" i="14"/>
  <c r="AF758" i="14"/>
  <c r="AF759" i="14"/>
  <c r="AF760" i="14"/>
  <c r="AF761" i="14"/>
  <c r="AF762" i="14"/>
  <c r="AF763" i="14"/>
  <c r="AF764" i="14"/>
  <c r="AF765" i="14"/>
  <c r="AF766" i="14"/>
  <c r="AF767" i="14"/>
  <c r="AF768" i="14"/>
  <c r="AF769" i="14"/>
  <c r="AF770" i="14"/>
  <c r="AF772" i="14"/>
  <c r="AF773" i="14"/>
  <c r="AF774" i="14"/>
  <c r="AF775" i="14"/>
  <c r="AF776" i="14"/>
  <c r="AF777" i="14"/>
  <c r="AF778" i="14"/>
  <c r="AF779" i="14"/>
  <c r="AF780" i="14"/>
  <c r="AF781" i="14"/>
  <c r="AF782" i="14"/>
  <c r="AF783" i="14"/>
  <c r="AF784" i="14"/>
  <c r="AF785" i="14"/>
  <c r="AF786" i="14"/>
  <c r="AF787" i="14"/>
  <c r="AF788" i="14"/>
  <c r="AF789" i="14"/>
  <c r="AF790" i="14"/>
  <c r="AF791" i="14"/>
  <c r="AF792" i="14"/>
  <c r="AF793" i="14"/>
  <c r="AF794" i="14"/>
  <c r="AF795" i="14"/>
  <c r="AF796" i="14"/>
  <c r="AF797" i="14"/>
  <c r="AF798" i="14"/>
  <c r="AF799" i="14"/>
  <c r="AF800" i="14"/>
  <c r="AF801" i="14"/>
  <c r="AF802" i="14"/>
  <c r="AF803" i="14"/>
  <c r="AF804" i="14"/>
  <c r="AF805" i="14"/>
  <c r="AF806" i="14"/>
  <c r="AF807" i="14"/>
  <c r="AF808" i="14"/>
  <c r="AF809" i="14"/>
  <c r="AF810" i="14"/>
  <c r="AF811" i="14"/>
  <c r="AF812" i="14"/>
  <c r="AF813" i="14"/>
  <c r="AF814" i="14"/>
  <c r="AF815" i="14"/>
  <c r="AF816" i="14"/>
  <c r="AF817" i="14"/>
  <c r="AF818" i="14"/>
  <c r="AF819" i="14"/>
  <c r="AF820" i="14"/>
  <c r="AF821" i="14"/>
  <c r="AF822" i="14"/>
  <c r="AF823" i="14"/>
  <c r="AF824" i="14"/>
  <c r="AF825" i="14"/>
  <c r="AF826" i="14"/>
  <c r="AF827" i="14"/>
  <c r="AF828" i="14"/>
  <c r="AF829" i="14"/>
  <c r="AF830" i="14"/>
  <c r="AF831" i="14"/>
  <c r="AF832" i="14"/>
  <c r="AF833" i="14"/>
  <c r="AF834" i="14"/>
  <c r="AF835" i="14"/>
  <c r="AF836" i="14"/>
  <c r="AF837" i="14"/>
  <c r="AF838" i="14"/>
  <c r="AF839" i="14"/>
  <c r="AF840" i="14"/>
  <c r="AF841" i="14"/>
  <c r="AF842" i="14"/>
  <c r="AF843" i="14"/>
  <c r="AF844" i="14"/>
  <c r="AF845" i="14"/>
  <c r="AF846" i="14"/>
  <c r="AF847" i="14"/>
  <c r="AF848" i="14"/>
  <c r="AF849" i="14"/>
  <c r="AF850" i="14"/>
  <c r="AF851" i="14"/>
  <c r="AF852" i="14"/>
  <c r="AF853" i="14"/>
  <c r="AF854" i="14"/>
  <c r="AF855" i="14"/>
  <c r="AF856" i="14"/>
  <c r="AF857" i="14"/>
  <c r="AF858" i="14"/>
  <c r="AF859" i="14"/>
  <c r="AF860" i="14"/>
  <c r="AF861" i="14"/>
  <c r="AF862" i="14"/>
  <c r="AF863" i="14"/>
  <c r="AF864" i="14"/>
  <c r="AF865" i="14"/>
  <c r="AF866" i="14"/>
  <c r="AF867" i="14"/>
  <c r="AF868" i="14"/>
  <c r="AF869" i="14"/>
  <c r="AF870" i="14"/>
  <c r="AF871" i="14"/>
  <c r="AF872" i="14"/>
  <c r="AF873" i="14"/>
  <c r="AF874" i="14"/>
  <c r="AF875" i="14"/>
  <c r="AF876" i="14"/>
  <c r="AF877" i="14"/>
  <c r="AF878" i="14"/>
  <c r="AF879" i="14"/>
  <c r="AF880" i="14"/>
  <c r="AF882" i="14"/>
  <c r="AF883" i="14"/>
  <c r="AF884" i="14"/>
  <c r="AF885" i="14"/>
  <c r="AF887" i="14"/>
  <c r="AF888" i="14"/>
  <c r="AF3" i="14"/>
  <c r="CD202" i="14" l="1"/>
  <c r="BT92" i="14"/>
  <c r="BW91" i="14"/>
  <c r="CB181" i="14" s="1"/>
  <c r="BV92" i="14"/>
  <c r="BY91" i="14"/>
  <c r="CD181" i="14" s="1"/>
  <c r="BU92" i="14"/>
  <c r="BX91" i="14"/>
  <c r="CC181" i="14" s="1"/>
  <c r="BU786" i="14"/>
  <c r="BX785" i="14"/>
  <c r="BT788" i="14"/>
  <c r="BW787" i="14"/>
  <c r="CB198" i="14" s="1"/>
  <c r="BV786" i="14"/>
  <c r="BY785" i="14"/>
  <c r="AM858" i="14"/>
  <c r="AQ858" i="14"/>
  <c r="AN858" i="14"/>
  <c r="AO858" i="14"/>
  <c r="AP858" i="14"/>
  <c r="AO107" i="14"/>
  <c r="AM107" i="14"/>
  <c r="AN107" i="14"/>
  <c r="AQ107" i="14"/>
  <c r="AP107" i="14"/>
  <c r="AN805" i="14"/>
  <c r="AO805" i="14"/>
  <c r="AP805" i="14"/>
  <c r="AM805" i="14"/>
  <c r="AQ805" i="14"/>
  <c r="AP106" i="14"/>
  <c r="AM106" i="14"/>
  <c r="AQ106" i="14"/>
  <c r="AN106" i="14"/>
  <c r="AO106" i="14"/>
  <c r="AP102" i="14"/>
  <c r="AQ102" i="14"/>
  <c r="AN102" i="14"/>
  <c r="AO102" i="14"/>
  <c r="AM102" i="14"/>
  <c r="AQ604" i="14"/>
  <c r="AM604" i="14"/>
  <c r="AN604" i="14"/>
  <c r="AP604" i="14"/>
  <c r="AO604" i="14"/>
  <c r="AN607" i="14"/>
  <c r="AM607" i="14"/>
  <c r="AP607" i="14"/>
  <c r="AQ607" i="14"/>
  <c r="AO607" i="14"/>
  <c r="AP105" i="14"/>
  <c r="AM105" i="14"/>
  <c r="AN105" i="14"/>
  <c r="AO105" i="14"/>
  <c r="AQ105" i="14"/>
  <c r="AM608" i="14"/>
  <c r="AQ608" i="14"/>
  <c r="AN608" i="14"/>
  <c r="AO608" i="14"/>
  <c r="AP608" i="14"/>
  <c r="AP611" i="14"/>
  <c r="AM611" i="14"/>
  <c r="AQ611" i="14"/>
  <c r="AN611" i="14"/>
  <c r="AO611" i="14"/>
  <c r="AP511" i="14"/>
  <c r="AM511" i="14"/>
  <c r="AQ511" i="14"/>
  <c r="AN511" i="14"/>
  <c r="AO511" i="14"/>
  <c r="AM509" i="14"/>
  <c r="AQ509" i="14"/>
  <c r="AN509" i="14"/>
  <c r="AO509" i="14"/>
  <c r="AP509" i="14"/>
  <c r="AO111" i="14"/>
  <c r="AP111" i="14"/>
  <c r="AM111" i="14"/>
  <c r="AQ111" i="14"/>
  <c r="AN111" i="14"/>
  <c r="AN507" i="14"/>
  <c r="AO507" i="14"/>
  <c r="AP507" i="14"/>
  <c r="AM507" i="14"/>
  <c r="AQ507" i="14"/>
  <c r="AO104" i="14"/>
  <c r="AQ104" i="14"/>
  <c r="AN104" i="14"/>
  <c r="AM104" i="14"/>
  <c r="AP104" i="14"/>
  <c r="AP101" i="14"/>
  <c r="AM101" i="14"/>
  <c r="AQ101" i="14"/>
  <c r="AN101" i="14"/>
  <c r="AO101" i="14"/>
  <c r="AO103" i="14"/>
  <c r="AP103" i="14"/>
  <c r="AM103" i="14"/>
  <c r="AQ103" i="14"/>
  <c r="AN103" i="14"/>
  <c r="AM99" i="14"/>
  <c r="AQ99" i="14"/>
  <c r="AN99" i="14"/>
  <c r="AO99" i="14"/>
  <c r="AP99" i="14"/>
  <c r="AN842" i="14"/>
  <c r="AM842" i="14"/>
  <c r="AP842" i="14"/>
  <c r="AQ842" i="14"/>
  <c r="AO842" i="14"/>
  <c r="AM830" i="14"/>
  <c r="AQ830" i="14"/>
  <c r="AN830" i="14"/>
  <c r="AP830" i="14"/>
  <c r="AO830" i="14"/>
  <c r="AN274" i="14"/>
  <c r="AQ274" i="14"/>
  <c r="AO274" i="14"/>
  <c r="AP274" i="14"/>
  <c r="AM274" i="14"/>
  <c r="AP33" i="14"/>
  <c r="AM33" i="14"/>
  <c r="AQ33" i="14"/>
  <c r="AN33" i="14"/>
  <c r="AO33" i="14"/>
  <c r="AN849" i="14"/>
  <c r="AM849" i="14"/>
  <c r="AP849" i="14"/>
  <c r="AO849" i="14"/>
  <c r="AQ849" i="14"/>
  <c r="AO846" i="14"/>
  <c r="AP846" i="14"/>
  <c r="AM846" i="14"/>
  <c r="AQ846" i="14"/>
  <c r="AN846" i="14"/>
  <c r="AN848" i="14"/>
  <c r="AO848" i="14"/>
  <c r="AP848" i="14"/>
  <c r="AM848" i="14"/>
  <c r="AQ848" i="14"/>
  <c r="AM844" i="14"/>
  <c r="AN844" i="14"/>
  <c r="AO844" i="14"/>
  <c r="AQ844" i="14"/>
  <c r="AP844" i="14"/>
  <c r="AM843" i="14"/>
  <c r="AQ843" i="14"/>
  <c r="AN843" i="14"/>
  <c r="AO843" i="14"/>
  <c r="AP843" i="14"/>
  <c r="AM841" i="14"/>
  <c r="AN841" i="14"/>
  <c r="AO841" i="14"/>
  <c r="AP841" i="14"/>
  <c r="AQ841" i="14"/>
  <c r="AM840" i="14"/>
  <c r="AQ840" i="14"/>
  <c r="AN840" i="14"/>
  <c r="AO840" i="14"/>
  <c r="AP840" i="14"/>
  <c r="AO829" i="14"/>
  <c r="AP829" i="14"/>
  <c r="AM829" i="14"/>
  <c r="AQ829" i="14"/>
  <c r="AN829" i="14"/>
  <c r="AN721" i="14"/>
  <c r="AO721" i="14"/>
  <c r="AM721" i="14"/>
  <c r="AP721" i="14"/>
  <c r="AQ721" i="14"/>
  <c r="AO720" i="14"/>
  <c r="AP720" i="14"/>
  <c r="AM720" i="14"/>
  <c r="AQ720" i="14"/>
  <c r="AN720" i="14"/>
  <c r="AM723" i="14"/>
  <c r="AN723" i="14"/>
  <c r="AO723" i="14"/>
  <c r="AP723" i="14"/>
  <c r="AQ723" i="14"/>
  <c r="AP719" i="14"/>
  <c r="AM719" i="14"/>
  <c r="AQ719" i="14"/>
  <c r="AN719" i="14"/>
  <c r="AO719" i="14"/>
  <c r="AM722" i="14"/>
  <c r="AQ722" i="14"/>
  <c r="AN722" i="14"/>
  <c r="AO722" i="14"/>
  <c r="AP722" i="14"/>
  <c r="AO606" i="14"/>
  <c r="AP606" i="14"/>
  <c r="AN606" i="14"/>
  <c r="AQ606" i="14"/>
  <c r="AM606" i="14"/>
  <c r="AN605" i="14"/>
  <c r="AO605" i="14"/>
  <c r="AP605" i="14"/>
  <c r="AM605" i="14"/>
  <c r="AQ605" i="14"/>
  <c r="AO603" i="14"/>
  <c r="AP603" i="14"/>
  <c r="AM603" i="14"/>
  <c r="AQ603" i="14"/>
  <c r="AN603" i="14"/>
  <c r="AO587" i="14"/>
  <c r="AP587" i="14"/>
  <c r="AM587" i="14"/>
  <c r="AQ587" i="14"/>
  <c r="AN587" i="14"/>
  <c r="AP529" i="14"/>
  <c r="AM529" i="14"/>
  <c r="AO529" i="14"/>
  <c r="AQ529" i="14"/>
  <c r="AN529" i="14"/>
  <c r="AM521" i="14"/>
  <c r="AQ521" i="14"/>
  <c r="AN521" i="14"/>
  <c r="AO521" i="14"/>
  <c r="AP521" i="14"/>
  <c r="AO517" i="14"/>
  <c r="AP517" i="14"/>
  <c r="AM517" i="14"/>
  <c r="AQ517" i="14"/>
  <c r="AN517" i="14"/>
  <c r="AN560" i="14"/>
  <c r="AM560" i="14"/>
  <c r="AO560" i="14"/>
  <c r="AQ560" i="14"/>
  <c r="AP560" i="14"/>
  <c r="AP516" i="14"/>
  <c r="AM516" i="14"/>
  <c r="AQ516" i="14"/>
  <c r="AN516" i="14"/>
  <c r="AO516" i="14"/>
  <c r="AN519" i="14"/>
  <c r="AO519" i="14"/>
  <c r="AP519" i="14"/>
  <c r="AM519" i="14"/>
  <c r="AQ519" i="14"/>
  <c r="AM562" i="14"/>
  <c r="AQ562" i="14"/>
  <c r="AN562" i="14"/>
  <c r="AP562" i="14"/>
  <c r="AO562" i="14"/>
  <c r="AN558" i="14"/>
  <c r="AP558" i="14"/>
  <c r="AM558" i="14"/>
  <c r="AQ558" i="14"/>
  <c r="AO558" i="14"/>
  <c r="AN526" i="14"/>
  <c r="AM526" i="14"/>
  <c r="AP526" i="14"/>
  <c r="AO526" i="14"/>
  <c r="AQ526" i="14"/>
  <c r="AM342" i="14"/>
  <c r="AQ342" i="14"/>
  <c r="AN342" i="14"/>
  <c r="AP342" i="14"/>
  <c r="AO342" i="14"/>
  <c r="AN334" i="14"/>
  <c r="AO334" i="14"/>
  <c r="AP334" i="14"/>
  <c r="AM334" i="14"/>
  <c r="AQ334" i="14"/>
  <c r="AO333" i="14"/>
  <c r="AP333" i="14"/>
  <c r="AM333" i="14"/>
  <c r="AQ333" i="14"/>
  <c r="AN333" i="14"/>
  <c r="AO336" i="14"/>
  <c r="AP336" i="14"/>
  <c r="AM336" i="14"/>
  <c r="AN336" i="14"/>
  <c r="AQ336" i="14"/>
  <c r="AM339" i="14"/>
  <c r="AP339" i="14"/>
  <c r="AN339" i="14"/>
  <c r="AO339" i="14"/>
  <c r="AQ339" i="14"/>
  <c r="AP253" i="14"/>
  <c r="AM253" i="14"/>
  <c r="AQ253" i="14"/>
  <c r="AN253" i="14"/>
  <c r="AO253" i="14"/>
  <c r="AM249" i="14"/>
  <c r="AQ249" i="14"/>
  <c r="AN249" i="14"/>
  <c r="AO249" i="14"/>
  <c r="AP249" i="14"/>
  <c r="AN245" i="14"/>
  <c r="AO245" i="14"/>
  <c r="AP245" i="14"/>
  <c r="AM245" i="14"/>
  <c r="AQ245" i="14"/>
  <c r="AO240" i="14"/>
  <c r="AP240" i="14"/>
  <c r="AM240" i="14"/>
  <c r="AQ240" i="14"/>
  <c r="AN240" i="14"/>
  <c r="AO100" i="14"/>
  <c r="AP100" i="14"/>
  <c r="AM100" i="14"/>
  <c r="AQ100" i="14"/>
  <c r="AN100" i="14"/>
  <c r="AP72" i="14"/>
  <c r="AM72" i="14"/>
  <c r="AQ72" i="14"/>
  <c r="AO72" i="14"/>
  <c r="AN72" i="14"/>
  <c r="AQ68" i="14"/>
  <c r="AN68" i="14"/>
  <c r="AO68" i="14"/>
  <c r="AM68" i="14"/>
  <c r="AP68" i="14"/>
  <c r="AP75" i="14"/>
  <c r="AN75" i="14"/>
  <c r="AO75" i="14"/>
  <c r="AQ75" i="14"/>
  <c r="AM75" i="14"/>
  <c r="AP70" i="14"/>
  <c r="AM70" i="14"/>
  <c r="AO70" i="14"/>
  <c r="AQ70" i="14"/>
  <c r="AN70" i="14"/>
  <c r="AN96" i="14"/>
  <c r="AO96" i="14"/>
  <c r="AP96" i="14"/>
  <c r="AM96" i="14"/>
  <c r="AQ96" i="14"/>
  <c r="AM98" i="14"/>
  <c r="AN98" i="14"/>
  <c r="AO98" i="14"/>
  <c r="AQ98" i="14"/>
  <c r="AP98" i="14"/>
  <c r="AN94" i="14"/>
  <c r="AO94" i="14"/>
  <c r="AM94" i="14"/>
  <c r="AP94" i="14"/>
  <c r="AQ94" i="14"/>
  <c r="AP74" i="14"/>
  <c r="AM74" i="14"/>
  <c r="AQ74" i="14"/>
  <c r="AN74" i="14"/>
  <c r="AO74" i="14"/>
  <c r="AO36" i="14"/>
  <c r="AP36" i="14"/>
  <c r="AM36" i="14"/>
  <c r="AQ36" i="14"/>
  <c r="AN36" i="14"/>
  <c r="AO67" i="14"/>
  <c r="AP67" i="14"/>
  <c r="AM67" i="14"/>
  <c r="AQ67" i="14"/>
  <c r="AN67" i="14"/>
  <c r="AN39" i="14"/>
  <c r="AO39" i="14"/>
  <c r="AP39" i="14"/>
  <c r="AM39" i="14"/>
  <c r="AQ39" i="14"/>
  <c r="AP97" i="14"/>
  <c r="AM97" i="14"/>
  <c r="AQ97" i="14"/>
  <c r="AN97" i="14"/>
  <c r="AO97" i="14"/>
  <c r="AM95" i="14"/>
  <c r="AQ95" i="14"/>
  <c r="AO95" i="14"/>
  <c r="AN95" i="14"/>
  <c r="AP95" i="14"/>
  <c r="AM93" i="14"/>
  <c r="AQ93" i="14"/>
  <c r="AN93" i="14"/>
  <c r="AO93" i="14"/>
  <c r="AP93" i="14"/>
  <c r="AM73" i="14"/>
  <c r="AQ73" i="14"/>
  <c r="AN73" i="14"/>
  <c r="AO73" i="14"/>
  <c r="AP73" i="14"/>
  <c r="AM71" i="14"/>
  <c r="AQ71" i="14"/>
  <c r="AN71" i="14"/>
  <c r="AO71" i="14"/>
  <c r="AP71" i="14"/>
  <c r="AM69" i="14"/>
  <c r="AQ69" i="14"/>
  <c r="AN69" i="14"/>
  <c r="AO69" i="14"/>
  <c r="AP69" i="14"/>
  <c r="AM66" i="14"/>
  <c r="AQ66" i="14"/>
  <c r="AN66" i="14"/>
  <c r="AO66" i="14"/>
  <c r="AP66" i="14"/>
  <c r="AP588" i="14"/>
  <c r="AM588" i="14"/>
  <c r="AQ588" i="14"/>
  <c r="AN588" i="14"/>
  <c r="AO588" i="14"/>
  <c r="AP585" i="14"/>
  <c r="AM585" i="14"/>
  <c r="AQ585" i="14"/>
  <c r="AN585" i="14"/>
  <c r="AO585" i="14"/>
  <c r="AO586" i="14"/>
  <c r="AM586" i="14"/>
  <c r="AN586" i="14"/>
  <c r="AQ586" i="14"/>
  <c r="AP586" i="14"/>
  <c r="AM381" i="14"/>
  <c r="AQ381" i="14"/>
  <c r="AN381" i="14"/>
  <c r="AO381" i="14"/>
  <c r="AP381" i="14"/>
  <c r="AO447" i="14"/>
  <c r="AM447" i="14"/>
  <c r="AN447" i="14"/>
  <c r="AP447" i="14"/>
  <c r="AQ447" i="14"/>
  <c r="AM384" i="14"/>
  <c r="AQ384" i="14"/>
  <c r="AO384" i="14"/>
  <c r="AN384" i="14"/>
  <c r="AP384" i="14"/>
  <c r="AP61" i="14"/>
  <c r="AM61" i="14"/>
  <c r="AQ61" i="14"/>
  <c r="AN61" i="14"/>
  <c r="AO61" i="14"/>
  <c r="AO782" i="14"/>
  <c r="AP782" i="14"/>
  <c r="AM782" i="14"/>
  <c r="AN782" i="14"/>
  <c r="AQ782" i="14"/>
  <c r="AM761" i="14"/>
  <c r="AQ761" i="14"/>
  <c r="AP761" i="14"/>
  <c r="AO761" i="14"/>
  <c r="AN761" i="14"/>
  <c r="AN783" i="14"/>
  <c r="AO783" i="14"/>
  <c r="AP783" i="14"/>
  <c r="AM783" i="14"/>
  <c r="AQ783" i="14"/>
  <c r="AN641" i="14"/>
  <c r="AO641" i="14"/>
  <c r="AP641" i="14"/>
  <c r="AM641" i="14"/>
  <c r="AQ641" i="14"/>
  <c r="AO640" i="14"/>
  <c r="AP640" i="14"/>
  <c r="AM640" i="14"/>
  <c r="AQ640" i="14"/>
  <c r="AN640" i="14"/>
  <c r="AP614" i="14"/>
  <c r="AM614" i="14"/>
  <c r="AQ614" i="14"/>
  <c r="AN614" i="14"/>
  <c r="AO614" i="14"/>
  <c r="AP449" i="14"/>
  <c r="AQ449" i="14"/>
  <c r="AO449" i="14"/>
  <c r="AM449" i="14"/>
  <c r="AN449" i="14"/>
  <c r="AO488" i="14"/>
  <c r="AN488" i="14"/>
  <c r="AM488" i="14"/>
  <c r="AQ488" i="14"/>
  <c r="AP488" i="14"/>
  <c r="AP491" i="14"/>
  <c r="AM491" i="14"/>
  <c r="AN491" i="14"/>
  <c r="AQ491" i="14"/>
  <c r="AO491" i="14"/>
  <c r="AP450" i="14"/>
  <c r="AQ450" i="14"/>
  <c r="AN450" i="14"/>
  <c r="AM450" i="14"/>
  <c r="AO450" i="14"/>
  <c r="AN260" i="14"/>
  <c r="AO260" i="14"/>
  <c r="AP260" i="14"/>
  <c r="AM260" i="14"/>
  <c r="AQ260" i="14"/>
  <c r="AO259" i="14"/>
  <c r="AP259" i="14"/>
  <c r="AM259" i="14"/>
  <c r="AQ259" i="14"/>
  <c r="AN259" i="14"/>
  <c r="AO258" i="14"/>
  <c r="AP258" i="14"/>
  <c r="AN258" i="14"/>
  <c r="AQ258" i="14"/>
  <c r="AM258" i="14"/>
  <c r="AP89" i="14"/>
  <c r="AM89" i="14"/>
  <c r="AO89" i="14"/>
  <c r="AN89" i="14"/>
  <c r="AQ89" i="14"/>
  <c r="AO92" i="14"/>
  <c r="AP92" i="14"/>
  <c r="AM92" i="14"/>
  <c r="AQ92" i="14"/>
  <c r="AN92" i="14"/>
  <c r="AP91" i="14"/>
  <c r="AM91" i="14"/>
  <c r="AQ91" i="14"/>
  <c r="AN91" i="14"/>
  <c r="AO91" i="14"/>
  <c r="AN90" i="14"/>
  <c r="AP90" i="14"/>
  <c r="AM90" i="14"/>
  <c r="AO90" i="14"/>
  <c r="AQ90" i="14"/>
  <c r="AO883" i="14"/>
  <c r="AM883" i="14"/>
  <c r="AN883" i="14"/>
  <c r="AP883" i="14"/>
  <c r="AQ883" i="14"/>
  <c r="AP882" i="14"/>
  <c r="AM882" i="14"/>
  <c r="AQ882" i="14"/>
  <c r="AN882" i="14"/>
  <c r="AO882" i="14"/>
  <c r="AM873" i="14"/>
  <c r="AQ873" i="14"/>
  <c r="AN873" i="14"/>
  <c r="AO873" i="14"/>
  <c r="AP873" i="14"/>
  <c r="AM885" i="14"/>
  <c r="AN885" i="14"/>
  <c r="AO885" i="14"/>
  <c r="AQ885" i="14"/>
  <c r="AP885" i="14"/>
  <c r="AN884" i="14"/>
  <c r="AO884" i="14"/>
  <c r="AM884" i="14"/>
  <c r="AQ884" i="14"/>
  <c r="AP884" i="14"/>
  <c r="AO794" i="14"/>
  <c r="AP794" i="14"/>
  <c r="AQ794" i="14"/>
  <c r="AM794" i="14"/>
  <c r="AN794" i="14"/>
  <c r="AP793" i="14"/>
  <c r="AO793" i="14"/>
  <c r="AQ793" i="14"/>
  <c r="AM793" i="14"/>
  <c r="AN793" i="14"/>
  <c r="AO792" i="14"/>
  <c r="AQ792" i="14"/>
  <c r="AP792" i="14"/>
  <c r="AM792" i="14"/>
  <c r="AN792" i="14"/>
  <c r="AO795" i="14"/>
  <c r="AP795" i="14"/>
  <c r="AM795" i="14"/>
  <c r="AQ795" i="14"/>
  <c r="AN795" i="14"/>
  <c r="AO774" i="14"/>
  <c r="AP774" i="14"/>
  <c r="AM774" i="14"/>
  <c r="AQ774" i="14"/>
  <c r="AN774" i="14"/>
  <c r="AP763" i="14"/>
  <c r="AM763" i="14"/>
  <c r="AQ763" i="14"/>
  <c r="AN763" i="14"/>
  <c r="AO763" i="14"/>
  <c r="AN775" i="14"/>
  <c r="AO775" i="14"/>
  <c r="AP775" i="14"/>
  <c r="AM775" i="14"/>
  <c r="AQ775" i="14"/>
  <c r="AQ762" i="14"/>
  <c r="AM762" i="14"/>
  <c r="AN762" i="14"/>
  <c r="AO762" i="14"/>
  <c r="AP762" i="14"/>
  <c r="AM643" i="14"/>
  <c r="AQ643" i="14"/>
  <c r="AN643" i="14"/>
  <c r="AO643" i="14"/>
  <c r="AP643" i="14"/>
  <c r="AM642" i="14"/>
  <c r="AQ642" i="14"/>
  <c r="AN642" i="14"/>
  <c r="AO642" i="14"/>
  <c r="AP642" i="14"/>
  <c r="AM617" i="14"/>
  <c r="AN617" i="14"/>
  <c r="AO617" i="14"/>
  <c r="AP617" i="14"/>
  <c r="AQ617" i="14"/>
  <c r="AN616" i="14"/>
  <c r="AO616" i="14"/>
  <c r="AM616" i="14"/>
  <c r="AQ616" i="14"/>
  <c r="AP616" i="14"/>
  <c r="AO615" i="14"/>
  <c r="AM615" i="14"/>
  <c r="AQ615" i="14"/>
  <c r="AN615" i="14"/>
  <c r="AP615" i="14"/>
  <c r="AO602" i="14"/>
  <c r="AP602" i="14"/>
  <c r="AM602" i="14"/>
  <c r="AQ602" i="14"/>
  <c r="AN602" i="14"/>
  <c r="AN567" i="14"/>
  <c r="AO567" i="14"/>
  <c r="AM567" i="14"/>
  <c r="AQ567" i="14"/>
  <c r="AP567" i="14"/>
  <c r="AO566" i="14"/>
  <c r="AP566" i="14"/>
  <c r="AM566" i="14"/>
  <c r="AQ566" i="14"/>
  <c r="AN566" i="14"/>
  <c r="AM556" i="14"/>
  <c r="AQ556" i="14"/>
  <c r="AP556" i="14"/>
  <c r="AN556" i="14"/>
  <c r="AO556" i="14"/>
  <c r="AM555" i="14"/>
  <c r="AQ555" i="14"/>
  <c r="AP555" i="14"/>
  <c r="AO555" i="14"/>
  <c r="AN555" i="14"/>
  <c r="AM407" i="14"/>
  <c r="AN407" i="14"/>
  <c r="AO407" i="14"/>
  <c r="AQ407" i="14"/>
  <c r="AP407" i="14"/>
  <c r="AM406" i="14"/>
  <c r="AN406" i="14"/>
  <c r="AO406" i="14"/>
  <c r="AP406" i="14"/>
  <c r="AQ406" i="14"/>
  <c r="AN405" i="14"/>
  <c r="AO405" i="14"/>
  <c r="AP405" i="14"/>
  <c r="AM405" i="14"/>
  <c r="AQ405" i="14"/>
  <c r="AO389" i="14"/>
  <c r="AM389" i="14"/>
  <c r="AP389" i="14"/>
  <c r="AQ389" i="14"/>
  <c r="AN389" i="14"/>
  <c r="AN293" i="14"/>
  <c r="AO293" i="14"/>
  <c r="AM293" i="14"/>
  <c r="AP293" i="14"/>
  <c r="AQ293" i="14"/>
  <c r="AM317" i="14"/>
  <c r="AQ317" i="14"/>
  <c r="AN317" i="14"/>
  <c r="AO317" i="14"/>
  <c r="AP317" i="14"/>
  <c r="AO292" i="14"/>
  <c r="AP292" i="14"/>
  <c r="AM292" i="14"/>
  <c r="AQ292" i="14"/>
  <c r="AN292" i="14"/>
  <c r="AM295" i="14"/>
  <c r="AN295" i="14"/>
  <c r="AO295" i="14"/>
  <c r="AQ295" i="14"/>
  <c r="AP295" i="14"/>
  <c r="AM291" i="14"/>
  <c r="AN291" i="14"/>
  <c r="AO291" i="14"/>
  <c r="AP291" i="14"/>
  <c r="AQ291" i="14"/>
  <c r="AM302" i="14"/>
  <c r="AQ302" i="14"/>
  <c r="AO302" i="14"/>
  <c r="AN302" i="14"/>
  <c r="AP302" i="14"/>
  <c r="AM294" i="14"/>
  <c r="AN294" i="14"/>
  <c r="AO294" i="14"/>
  <c r="AP294" i="14"/>
  <c r="AQ294" i="14"/>
  <c r="AM290" i="14"/>
  <c r="AQ290" i="14"/>
  <c r="AN290" i="14"/>
  <c r="AO290" i="14"/>
  <c r="AP290" i="14"/>
  <c r="AQ216" i="14"/>
  <c r="AO216" i="14"/>
  <c r="AM216" i="14"/>
  <c r="AP216" i="14"/>
  <c r="AN216" i="14"/>
  <c r="AO141" i="14"/>
  <c r="AP141" i="14"/>
  <c r="AN141" i="14"/>
  <c r="AM141" i="14"/>
  <c r="AQ141" i="14"/>
  <c r="AM113" i="14"/>
  <c r="AN113" i="14"/>
  <c r="AO113" i="14"/>
  <c r="AP113" i="14"/>
  <c r="AQ113" i="14"/>
  <c r="AM215" i="14"/>
  <c r="AN215" i="14"/>
  <c r="AP215" i="14"/>
  <c r="AQ215" i="14"/>
  <c r="AO215" i="14"/>
  <c r="AM112" i="14"/>
  <c r="AQ112" i="14"/>
  <c r="AN112" i="14"/>
  <c r="AO112" i="14"/>
  <c r="AP112" i="14"/>
  <c r="AP233" i="14"/>
  <c r="AM233" i="14"/>
  <c r="AQ233" i="14"/>
  <c r="AN233" i="14"/>
  <c r="AO233" i="14"/>
  <c r="AQ217" i="14"/>
  <c r="AO217" i="14"/>
  <c r="AN217" i="14"/>
  <c r="AM217" i="14"/>
  <c r="AP217" i="14"/>
  <c r="AN142" i="14"/>
  <c r="AO142" i="14"/>
  <c r="AP142" i="14"/>
  <c r="AM142" i="14"/>
  <c r="AQ142" i="14"/>
  <c r="AO114" i="14"/>
  <c r="AP114" i="14"/>
  <c r="AM114" i="14"/>
  <c r="AQ114" i="14"/>
  <c r="AN114" i="14"/>
  <c r="AM110" i="14"/>
  <c r="AN110" i="14"/>
  <c r="AO110" i="14"/>
  <c r="AP110" i="14"/>
  <c r="AQ110" i="14"/>
  <c r="AM109" i="14"/>
  <c r="AN109" i="14"/>
  <c r="AO109" i="14"/>
  <c r="AP109" i="14"/>
  <c r="AQ109" i="14"/>
  <c r="AN108" i="14"/>
  <c r="AO108" i="14"/>
  <c r="AP108" i="14"/>
  <c r="AM108" i="14"/>
  <c r="AQ108" i="14"/>
  <c r="AP58" i="14"/>
  <c r="AO58" i="14"/>
  <c r="AM58" i="14"/>
  <c r="AN58" i="14"/>
  <c r="AQ58" i="14"/>
  <c r="AN60" i="14"/>
  <c r="AP60" i="14"/>
  <c r="AO60" i="14"/>
  <c r="AM60" i="14"/>
  <c r="AQ60" i="14"/>
  <c r="AM10" i="14"/>
  <c r="AQ10" i="14"/>
  <c r="AN10" i="14"/>
  <c r="AO10" i="14"/>
  <c r="AP10" i="14"/>
  <c r="AO12" i="14"/>
  <c r="AM12" i="14"/>
  <c r="AN12" i="14"/>
  <c r="AQ12" i="14"/>
  <c r="AP12" i="14"/>
  <c r="AM11" i="14"/>
  <c r="AN11" i="14"/>
  <c r="AO11" i="14"/>
  <c r="AQ11" i="14"/>
  <c r="AP11" i="14"/>
  <c r="AM791" i="14"/>
  <c r="AQ791" i="14"/>
  <c r="AN791" i="14"/>
  <c r="AO791" i="14"/>
  <c r="AP791" i="14"/>
  <c r="AP787" i="14"/>
  <c r="AM787" i="14"/>
  <c r="AQ787" i="14"/>
  <c r="AO787" i="14"/>
  <c r="AN787" i="14"/>
  <c r="AM781" i="14"/>
  <c r="AN781" i="14"/>
  <c r="AO781" i="14"/>
  <c r="AQ781" i="14"/>
  <c r="AP781" i="14"/>
  <c r="AN780" i="14"/>
  <c r="AO780" i="14"/>
  <c r="AP780" i="14"/>
  <c r="AM780" i="14"/>
  <c r="AQ780" i="14"/>
  <c r="AM760" i="14"/>
  <c r="AQ760" i="14"/>
  <c r="AN760" i="14"/>
  <c r="AO760" i="14"/>
  <c r="AP760" i="14"/>
  <c r="AN650" i="14"/>
  <c r="AQ650" i="14"/>
  <c r="AM650" i="14"/>
  <c r="AP650" i="14"/>
  <c r="AO650" i="14"/>
  <c r="AO651" i="14"/>
  <c r="AN651" i="14"/>
  <c r="AP651" i="14"/>
  <c r="AM651" i="14"/>
  <c r="AQ651" i="14"/>
  <c r="AM554" i="14"/>
  <c r="AN554" i="14"/>
  <c r="AO554" i="14"/>
  <c r="AP554" i="14"/>
  <c r="AQ554" i="14"/>
  <c r="AM550" i="14"/>
  <c r="AN550" i="14"/>
  <c r="AO550" i="14"/>
  <c r="AQ550" i="14"/>
  <c r="AP550" i="14"/>
  <c r="AN553" i="14"/>
  <c r="AO553" i="14"/>
  <c r="AP553" i="14"/>
  <c r="AM553" i="14"/>
  <c r="AQ553" i="14"/>
  <c r="AN549" i="14"/>
  <c r="AO549" i="14"/>
  <c r="AP549" i="14"/>
  <c r="AM549" i="14"/>
  <c r="AQ549" i="14"/>
  <c r="AO552" i="14"/>
  <c r="AM552" i="14"/>
  <c r="AN552" i="14"/>
  <c r="AP552" i="14"/>
  <c r="AQ552" i="14"/>
  <c r="AM551" i="14"/>
  <c r="AN551" i="14"/>
  <c r="AO551" i="14"/>
  <c r="AQ551" i="14"/>
  <c r="AP551" i="14"/>
  <c r="AM506" i="14"/>
  <c r="AN506" i="14"/>
  <c r="AO506" i="14"/>
  <c r="AP506" i="14"/>
  <c r="AQ506" i="14"/>
  <c r="AM505" i="14"/>
  <c r="AQ505" i="14"/>
  <c r="AN505" i="14"/>
  <c r="AO505" i="14"/>
  <c r="AP505" i="14"/>
  <c r="AO470" i="14"/>
  <c r="AM470" i="14"/>
  <c r="AN470" i="14"/>
  <c r="AP470" i="14"/>
  <c r="AQ470" i="14"/>
  <c r="AM469" i="14"/>
  <c r="AN469" i="14"/>
  <c r="AO469" i="14"/>
  <c r="AQ469" i="14"/>
  <c r="AP469" i="14"/>
  <c r="AM468" i="14"/>
  <c r="AQ468" i="14"/>
  <c r="AN468" i="14"/>
  <c r="AO468" i="14"/>
  <c r="AP468" i="14"/>
  <c r="AO487" i="14"/>
  <c r="AM487" i="14"/>
  <c r="AN487" i="14"/>
  <c r="AQ487" i="14"/>
  <c r="AP487" i="14"/>
  <c r="AN471" i="14"/>
  <c r="AO471" i="14"/>
  <c r="AM471" i="14"/>
  <c r="AQ471" i="14"/>
  <c r="AP471" i="14"/>
  <c r="AN467" i="14"/>
  <c r="AO467" i="14"/>
  <c r="AP467" i="14"/>
  <c r="AM467" i="14"/>
  <c r="AQ467" i="14"/>
  <c r="AP448" i="14"/>
  <c r="AM448" i="14"/>
  <c r="AQ448" i="14"/>
  <c r="AN448" i="14"/>
  <c r="AO448" i="14"/>
  <c r="AM388" i="14"/>
  <c r="AN388" i="14"/>
  <c r="AO388" i="14"/>
  <c r="AP388" i="14"/>
  <c r="AQ388" i="14"/>
  <c r="AN387" i="14"/>
  <c r="AO387" i="14"/>
  <c r="AM387" i="14"/>
  <c r="AP387" i="14"/>
  <c r="AQ387" i="14"/>
  <c r="AO386" i="14"/>
  <c r="AP386" i="14"/>
  <c r="AM386" i="14"/>
  <c r="AQ386" i="14"/>
  <c r="AN386" i="14"/>
  <c r="AM348" i="14"/>
  <c r="AQ348" i="14"/>
  <c r="AN348" i="14"/>
  <c r="AO348" i="14"/>
  <c r="AP348" i="14"/>
  <c r="AN351" i="14"/>
  <c r="AO351" i="14"/>
  <c r="AM351" i="14"/>
  <c r="AP351" i="14"/>
  <c r="AQ351" i="14"/>
  <c r="AO347" i="14"/>
  <c r="AN347" i="14"/>
  <c r="AP347" i="14"/>
  <c r="AM347" i="14"/>
  <c r="AQ347" i="14"/>
  <c r="AO350" i="14"/>
  <c r="AM350" i="14"/>
  <c r="AN350" i="14"/>
  <c r="AP350" i="14"/>
  <c r="AQ350" i="14"/>
  <c r="AN346" i="14"/>
  <c r="AP346" i="14"/>
  <c r="AO346" i="14"/>
  <c r="AQ346" i="14"/>
  <c r="AM346" i="14"/>
  <c r="AM349" i="14"/>
  <c r="AN349" i="14"/>
  <c r="AO349" i="14"/>
  <c r="AP349" i="14"/>
  <c r="AQ349" i="14"/>
  <c r="AO299" i="14"/>
  <c r="AM299" i="14"/>
  <c r="AN299" i="14"/>
  <c r="AP299" i="14"/>
  <c r="AQ299" i="14"/>
  <c r="AM298" i="14"/>
  <c r="AN298" i="14"/>
  <c r="AO298" i="14"/>
  <c r="AP298" i="14"/>
  <c r="AQ298" i="14"/>
  <c r="AM301" i="14"/>
  <c r="AN301" i="14"/>
  <c r="AO301" i="14"/>
  <c r="AQ301" i="14"/>
  <c r="AP301" i="14"/>
  <c r="AM297" i="14"/>
  <c r="AN297" i="14"/>
  <c r="AO297" i="14"/>
  <c r="AP297" i="14"/>
  <c r="AQ297" i="14"/>
  <c r="AN300" i="14"/>
  <c r="AO300" i="14"/>
  <c r="AP300" i="14"/>
  <c r="AM300" i="14"/>
  <c r="AQ300" i="14"/>
  <c r="AN296" i="14"/>
  <c r="AO296" i="14"/>
  <c r="AP296" i="14"/>
  <c r="AM296" i="14"/>
  <c r="AQ296" i="14"/>
  <c r="AM269" i="14"/>
  <c r="AN269" i="14"/>
  <c r="AQ269" i="14"/>
  <c r="AO269" i="14"/>
  <c r="AP269" i="14"/>
  <c r="AN265" i="14"/>
  <c r="AO265" i="14"/>
  <c r="AM265" i="14"/>
  <c r="AQ265" i="14"/>
  <c r="AP268" i="14"/>
  <c r="AQ268" i="14"/>
  <c r="AM268" i="14"/>
  <c r="AO268" i="14"/>
  <c r="AN268" i="14"/>
  <c r="AO264" i="14"/>
  <c r="AN264" i="14"/>
  <c r="AQ264" i="14"/>
  <c r="AM264" i="14"/>
  <c r="AP264" i="14"/>
  <c r="AQ263" i="14"/>
  <c r="AN263" i="14"/>
  <c r="AO263" i="14"/>
  <c r="AM263" i="14"/>
  <c r="AP263" i="14"/>
  <c r="AP265" i="14"/>
  <c r="AN257" i="14"/>
  <c r="AO257" i="14"/>
  <c r="AP257" i="14"/>
  <c r="AM257" i="14"/>
  <c r="AQ257" i="14"/>
  <c r="AO230" i="14"/>
  <c r="AM230" i="14"/>
  <c r="AP230" i="14"/>
  <c r="AN230" i="14"/>
  <c r="AQ230" i="14"/>
  <c r="AO231" i="14"/>
  <c r="AN231" i="14"/>
  <c r="AP231" i="14"/>
  <c r="AM231" i="14"/>
  <c r="AQ231" i="14"/>
  <c r="AO214" i="14"/>
  <c r="AP214" i="14"/>
  <c r="AM214" i="14"/>
  <c r="AQ214" i="14"/>
  <c r="AN214" i="14"/>
  <c r="AP180" i="14"/>
  <c r="AQ180" i="14"/>
  <c r="AM180" i="14"/>
  <c r="AO180" i="14"/>
  <c r="AN180" i="14"/>
  <c r="AM183" i="14"/>
  <c r="AQ183" i="14"/>
  <c r="AN183" i="14"/>
  <c r="AO183" i="14"/>
  <c r="AP183" i="14"/>
  <c r="AM182" i="14"/>
  <c r="AP182" i="14"/>
  <c r="AQ182" i="14"/>
  <c r="AN182" i="14"/>
  <c r="AO182" i="14"/>
  <c r="AP181" i="14"/>
  <c r="AQ181" i="14"/>
  <c r="AN181" i="14"/>
  <c r="AM181" i="14"/>
  <c r="AO181" i="14"/>
  <c r="AN139" i="14"/>
  <c r="AO139" i="14"/>
  <c r="AP139" i="14"/>
  <c r="AM139" i="14"/>
  <c r="AQ139" i="14"/>
  <c r="AM140" i="14"/>
  <c r="AN140" i="14"/>
  <c r="AO140" i="14"/>
  <c r="AQ140" i="14"/>
  <c r="AP140" i="14"/>
  <c r="AM87" i="14"/>
  <c r="AQ87" i="14"/>
  <c r="AN87" i="14"/>
  <c r="AO87" i="14"/>
  <c r="AP87" i="14"/>
  <c r="AN86" i="14"/>
  <c r="AO86" i="14"/>
  <c r="AP86" i="14"/>
  <c r="AM86" i="14"/>
  <c r="AQ86" i="14"/>
  <c r="AM88" i="14"/>
  <c r="AN88" i="14"/>
  <c r="AO88" i="14"/>
  <c r="AQ88" i="14"/>
  <c r="AP88" i="14"/>
  <c r="AO85" i="14"/>
  <c r="AM85" i="14"/>
  <c r="AN85" i="14"/>
  <c r="AP85" i="14"/>
  <c r="AQ85" i="14"/>
  <c r="AP84" i="14"/>
  <c r="AM84" i="14"/>
  <c r="AQ84" i="14"/>
  <c r="AN84" i="14"/>
  <c r="AO84" i="14"/>
  <c r="AP59" i="14"/>
  <c r="AM59" i="14"/>
  <c r="AQ59" i="14"/>
  <c r="AN59" i="14"/>
  <c r="AO59" i="14"/>
  <c r="AO57" i="14"/>
  <c r="AP57" i="14"/>
  <c r="AM57" i="14"/>
  <c r="AQ57" i="14"/>
  <c r="AN57" i="14"/>
  <c r="AN83" i="14"/>
  <c r="AM83" i="14"/>
  <c r="AO83" i="14"/>
  <c r="AP83" i="14"/>
  <c r="AQ83" i="14"/>
  <c r="AM35" i="14"/>
  <c r="AP35" i="14"/>
  <c r="AQ35" i="14"/>
  <c r="AN35" i="14"/>
  <c r="AO35" i="14"/>
  <c r="AO82" i="14"/>
  <c r="AM82" i="14"/>
  <c r="AN82" i="14"/>
  <c r="AP82" i="14"/>
  <c r="AQ82" i="14"/>
  <c r="AN34" i="14"/>
  <c r="AO34" i="14"/>
  <c r="AP34" i="14"/>
  <c r="AM34" i="14"/>
  <c r="AQ34" i="14"/>
  <c r="AO819" i="14"/>
  <c r="AP819" i="14"/>
  <c r="AM819" i="14"/>
  <c r="AQ819" i="14"/>
  <c r="AN819" i="14"/>
  <c r="AN804" i="14"/>
  <c r="AO804" i="14"/>
  <c r="AM804" i="14"/>
  <c r="AQ804" i="14"/>
  <c r="AP804" i="14"/>
  <c r="AN800" i="14"/>
  <c r="AO800" i="14"/>
  <c r="AP800" i="14"/>
  <c r="AM800" i="14"/>
  <c r="AQ800" i="14"/>
  <c r="AO803" i="14"/>
  <c r="AM803" i="14"/>
  <c r="AN803" i="14"/>
  <c r="AQ803" i="14"/>
  <c r="AP803" i="14"/>
  <c r="AO799" i="14"/>
  <c r="AP799" i="14"/>
  <c r="AM799" i="14"/>
  <c r="AN799" i="14"/>
  <c r="AQ799" i="14"/>
  <c r="AM802" i="14"/>
  <c r="AN802" i="14"/>
  <c r="AO802" i="14"/>
  <c r="AP802" i="14"/>
  <c r="AQ802" i="14"/>
  <c r="AP798" i="14"/>
  <c r="AM798" i="14"/>
  <c r="AQ798" i="14"/>
  <c r="AN798" i="14"/>
  <c r="AO798" i="14"/>
  <c r="AM801" i="14"/>
  <c r="AN801" i="14"/>
  <c r="AO801" i="14"/>
  <c r="AP801" i="14"/>
  <c r="AQ801" i="14"/>
  <c r="AM776" i="14"/>
  <c r="AQ776" i="14"/>
  <c r="AN776" i="14"/>
  <c r="AO776" i="14"/>
  <c r="AP776" i="14"/>
  <c r="AN779" i="14"/>
  <c r="AO779" i="14"/>
  <c r="AM779" i="14"/>
  <c r="AP779" i="14"/>
  <c r="AQ779" i="14"/>
  <c r="AO778" i="14"/>
  <c r="AP778" i="14"/>
  <c r="AM778" i="14"/>
  <c r="AQ778" i="14"/>
  <c r="AN778" i="14"/>
  <c r="AM777" i="14"/>
  <c r="AN777" i="14"/>
  <c r="AO777" i="14"/>
  <c r="AQ777" i="14"/>
  <c r="AP777" i="14"/>
  <c r="AM759" i="14"/>
  <c r="AN759" i="14"/>
  <c r="AO759" i="14"/>
  <c r="AQ759" i="14"/>
  <c r="AP759" i="14"/>
  <c r="AM751" i="14"/>
  <c r="AN751" i="14"/>
  <c r="AO751" i="14"/>
  <c r="AP751" i="14"/>
  <c r="AQ751" i="14"/>
  <c r="AM739" i="14"/>
  <c r="AQ739" i="14"/>
  <c r="AN739" i="14"/>
  <c r="AO739" i="14"/>
  <c r="AP739" i="14"/>
  <c r="AO727" i="14"/>
  <c r="AP727" i="14"/>
  <c r="AM727" i="14"/>
  <c r="AQ727" i="14"/>
  <c r="AN727" i="14"/>
  <c r="AM758" i="14"/>
  <c r="AN758" i="14"/>
  <c r="AO758" i="14"/>
  <c r="AP758" i="14"/>
  <c r="AQ758" i="14"/>
  <c r="AO754" i="14"/>
  <c r="AP754" i="14"/>
  <c r="AM754" i="14"/>
  <c r="AN754" i="14"/>
  <c r="AQ754" i="14"/>
  <c r="AN750" i="14"/>
  <c r="AO750" i="14"/>
  <c r="AM750" i="14"/>
  <c r="AQ750" i="14"/>
  <c r="AP750" i="14"/>
  <c r="AM746" i="14"/>
  <c r="AN746" i="14"/>
  <c r="AO746" i="14"/>
  <c r="AQ746" i="14"/>
  <c r="AP746" i="14"/>
  <c r="AN757" i="14"/>
  <c r="AO757" i="14"/>
  <c r="AP757" i="14"/>
  <c r="AM757" i="14"/>
  <c r="AQ757" i="14"/>
  <c r="AP753" i="14"/>
  <c r="AM753" i="14"/>
  <c r="AQ753" i="14"/>
  <c r="AN753" i="14"/>
  <c r="AO753" i="14"/>
  <c r="AO749" i="14"/>
  <c r="AP749" i="14"/>
  <c r="AM749" i="14"/>
  <c r="AQ749" i="14"/>
  <c r="AN749" i="14"/>
  <c r="AM745" i="14"/>
  <c r="AN745" i="14"/>
  <c r="AO745" i="14"/>
  <c r="AP745" i="14"/>
  <c r="AQ745" i="14"/>
  <c r="AO741" i="14"/>
  <c r="AM741" i="14"/>
  <c r="AN741" i="14"/>
  <c r="AQ741" i="14"/>
  <c r="AP741" i="14"/>
  <c r="AN744" i="14"/>
  <c r="AO744" i="14"/>
  <c r="AP744" i="14"/>
  <c r="AM744" i="14"/>
  <c r="AQ744" i="14"/>
  <c r="AM740" i="14"/>
  <c r="AN740" i="14"/>
  <c r="AO740" i="14"/>
  <c r="AP740" i="14"/>
  <c r="AQ740" i="14"/>
  <c r="AN728" i="14"/>
  <c r="AO728" i="14"/>
  <c r="AP728" i="14"/>
  <c r="AM728" i="14"/>
  <c r="AQ728" i="14"/>
  <c r="AP691" i="14"/>
  <c r="AM691" i="14"/>
  <c r="AQ691" i="14"/>
  <c r="AN691" i="14"/>
  <c r="AO691" i="14"/>
  <c r="AM612" i="14"/>
  <c r="AQ612" i="14"/>
  <c r="AN612" i="14"/>
  <c r="AO612" i="14"/>
  <c r="AP612" i="14"/>
  <c r="AN609" i="14"/>
  <c r="AO609" i="14"/>
  <c r="AP609" i="14"/>
  <c r="AM609" i="14"/>
  <c r="AQ609" i="14"/>
  <c r="AP599" i="14"/>
  <c r="AM599" i="14"/>
  <c r="AQ599" i="14"/>
  <c r="AN599" i="14"/>
  <c r="AO599" i="14"/>
  <c r="AM597" i="14"/>
  <c r="AQ597" i="14"/>
  <c r="AN597" i="14"/>
  <c r="AO597" i="14"/>
  <c r="AP597" i="14"/>
  <c r="AO600" i="14"/>
  <c r="AM600" i="14"/>
  <c r="AN600" i="14"/>
  <c r="AQ600" i="14"/>
  <c r="AP600" i="14"/>
  <c r="AM583" i="14"/>
  <c r="AQ583" i="14"/>
  <c r="AN583" i="14"/>
  <c r="AO583" i="14"/>
  <c r="AP583" i="14"/>
  <c r="AM579" i="14"/>
  <c r="AN579" i="14"/>
  <c r="AO579" i="14"/>
  <c r="AQ579" i="14"/>
  <c r="AP579" i="14"/>
  <c r="AM575" i="14"/>
  <c r="AQ575" i="14"/>
  <c r="AN575" i="14"/>
  <c r="AO575" i="14"/>
  <c r="AP575" i="14"/>
  <c r="AN582" i="14"/>
  <c r="AO582" i="14"/>
  <c r="AM582" i="14"/>
  <c r="AQ582" i="14"/>
  <c r="AP582" i="14"/>
  <c r="AN578" i="14"/>
  <c r="AO578" i="14"/>
  <c r="AP578" i="14"/>
  <c r="AM578" i="14"/>
  <c r="AQ578" i="14"/>
  <c r="AO570" i="14"/>
  <c r="AP570" i="14"/>
  <c r="AM570" i="14"/>
  <c r="AQ570" i="14"/>
  <c r="AN570" i="14"/>
  <c r="AO581" i="14"/>
  <c r="AP581" i="14"/>
  <c r="AM581" i="14"/>
  <c r="AQ581" i="14"/>
  <c r="AN581" i="14"/>
  <c r="AO577" i="14"/>
  <c r="AP577" i="14"/>
  <c r="AM577" i="14"/>
  <c r="AN577" i="14"/>
  <c r="AQ577" i="14"/>
  <c r="AN573" i="14"/>
  <c r="AO573" i="14"/>
  <c r="AP573" i="14"/>
  <c r="AM573" i="14"/>
  <c r="AQ573" i="14"/>
  <c r="AM584" i="14"/>
  <c r="AN584" i="14"/>
  <c r="AO584" i="14"/>
  <c r="AP584" i="14"/>
  <c r="AQ584" i="14"/>
  <c r="AM580" i="14"/>
  <c r="AN580" i="14"/>
  <c r="AO580" i="14"/>
  <c r="AQ580" i="14"/>
  <c r="AP580" i="14"/>
  <c r="AM576" i="14"/>
  <c r="AN576" i="14"/>
  <c r="AO576" i="14"/>
  <c r="AP576" i="14"/>
  <c r="AQ576" i="14"/>
  <c r="AP568" i="14"/>
  <c r="AM568" i="14"/>
  <c r="AQ568" i="14"/>
  <c r="AN568" i="14"/>
  <c r="AO568" i="14"/>
  <c r="AM423" i="14"/>
  <c r="AN423" i="14"/>
  <c r="AO423" i="14"/>
  <c r="AP423" i="14"/>
  <c r="AQ423" i="14"/>
  <c r="AN422" i="14"/>
  <c r="AO422" i="14"/>
  <c r="AP422" i="14"/>
  <c r="AM422" i="14"/>
  <c r="AQ422" i="14"/>
  <c r="AO408" i="14"/>
  <c r="AP408" i="14"/>
  <c r="AM408" i="14"/>
  <c r="AQ408" i="14"/>
  <c r="AN408" i="14"/>
  <c r="AO425" i="14"/>
  <c r="AM425" i="14"/>
  <c r="AN425" i="14"/>
  <c r="AQ425" i="14"/>
  <c r="AP425" i="14"/>
  <c r="AP424" i="14"/>
  <c r="AM424" i="14"/>
  <c r="AQ424" i="14"/>
  <c r="AN424" i="14"/>
  <c r="AO424" i="14"/>
  <c r="AP320" i="14"/>
  <c r="AM320" i="14"/>
  <c r="AQ320" i="14"/>
  <c r="AN320" i="14"/>
  <c r="AO320" i="14"/>
  <c r="AM319" i="14"/>
  <c r="AN319" i="14"/>
  <c r="AO319" i="14"/>
  <c r="AP319" i="14"/>
  <c r="AQ319" i="14"/>
  <c r="AN318" i="14"/>
  <c r="AO318" i="14"/>
  <c r="AP318" i="14"/>
  <c r="AM318" i="14"/>
  <c r="AQ318" i="14"/>
  <c r="AP175" i="14"/>
  <c r="AM175" i="14"/>
  <c r="AN175" i="14"/>
  <c r="AO175" i="14"/>
  <c r="AQ175" i="14"/>
  <c r="AM163" i="14"/>
  <c r="AN163" i="14"/>
  <c r="AO163" i="14"/>
  <c r="AP163" i="14"/>
  <c r="AQ163" i="14"/>
  <c r="AM159" i="14"/>
  <c r="AQ159" i="14"/>
  <c r="AN159" i="14"/>
  <c r="AO159" i="14"/>
  <c r="AP159" i="14"/>
  <c r="AM147" i="14"/>
  <c r="AQ147" i="14"/>
  <c r="AN147" i="14"/>
  <c r="AO147" i="14"/>
  <c r="AP147" i="14"/>
  <c r="AM143" i="14"/>
  <c r="AQ143" i="14"/>
  <c r="AN143" i="14"/>
  <c r="AO143" i="14"/>
  <c r="AP143" i="14"/>
  <c r="AN162" i="14"/>
  <c r="AO162" i="14"/>
  <c r="AP162" i="14"/>
  <c r="AM162" i="14"/>
  <c r="AQ162" i="14"/>
  <c r="AN158" i="14"/>
  <c r="AO158" i="14"/>
  <c r="AM158" i="14"/>
  <c r="AQ158" i="14"/>
  <c r="AP158" i="14"/>
  <c r="AN146" i="14"/>
  <c r="AO146" i="14"/>
  <c r="AM146" i="14"/>
  <c r="AP146" i="14"/>
  <c r="AQ146" i="14"/>
  <c r="AP174" i="14"/>
  <c r="AM174" i="14"/>
  <c r="AQ174" i="14"/>
  <c r="AN174" i="14"/>
  <c r="AO174" i="14"/>
  <c r="AO161" i="14"/>
  <c r="AM161" i="14"/>
  <c r="AN161" i="14"/>
  <c r="AQ161" i="14"/>
  <c r="AP161" i="14"/>
  <c r="AO157" i="14"/>
  <c r="AP157" i="14"/>
  <c r="AM157" i="14"/>
  <c r="AQ157" i="14"/>
  <c r="AN157" i="14"/>
  <c r="AO145" i="14"/>
  <c r="AM145" i="14"/>
  <c r="AN145" i="14"/>
  <c r="AQ145" i="14"/>
  <c r="AP145" i="14"/>
  <c r="AM160" i="14"/>
  <c r="AN160" i="14"/>
  <c r="AO160" i="14"/>
  <c r="AP160" i="14"/>
  <c r="AQ160" i="14"/>
  <c r="AP148" i="14"/>
  <c r="AM148" i="14"/>
  <c r="AQ148" i="14"/>
  <c r="AN148" i="14"/>
  <c r="AO148" i="14"/>
  <c r="AP144" i="14"/>
  <c r="AM144" i="14"/>
  <c r="AQ144" i="14"/>
  <c r="AN144" i="14"/>
  <c r="AO144" i="14"/>
  <c r="AM123" i="14"/>
  <c r="AN123" i="14"/>
  <c r="AO123" i="14"/>
  <c r="AQ123" i="14"/>
  <c r="AP123" i="14"/>
  <c r="AP119" i="14"/>
  <c r="AM119" i="14"/>
  <c r="AQ119" i="14"/>
  <c r="AN119" i="14"/>
  <c r="AO119" i="14"/>
  <c r="AP115" i="14"/>
  <c r="AM115" i="14"/>
  <c r="AQ115" i="14"/>
  <c r="AN115" i="14"/>
  <c r="AO115" i="14"/>
  <c r="AM122" i="14"/>
  <c r="AN122" i="14"/>
  <c r="AO122" i="14"/>
  <c r="AP122" i="14"/>
  <c r="AQ122" i="14"/>
  <c r="AM118" i="14"/>
  <c r="AN118" i="14"/>
  <c r="AO118" i="14"/>
  <c r="AP118" i="14"/>
  <c r="AQ118" i="14"/>
  <c r="AN121" i="14"/>
  <c r="AO121" i="14"/>
  <c r="AM121" i="14"/>
  <c r="AQ121" i="14"/>
  <c r="AP121" i="14"/>
  <c r="AN117" i="14"/>
  <c r="AO117" i="14"/>
  <c r="AP117" i="14"/>
  <c r="AM117" i="14"/>
  <c r="AQ117" i="14"/>
  <c r="AO124" i="14"/>
  <c r="AP124" i="14"/>
  <c r="AM124" i="14"/>
  <c r="AQ124" i="14"/>
  <c r="AN124" i="14"/>
  <c r="AO120" i="14"/>
  <c r="AM120" i="14"/>
  <c r="AN120" i="14"/>
  <c r="AQ120" i="14"/>
  <c r="AP120" i="14"/>
  <c r="AO116" i="14"/>
  <c r="AP116" i="14"/>
  <c r="AM116" i="14"/>
  <c r="AQ116" i="14"/>
  <c r="AN116" i="14"/>
  <c r="AO859" i="14"/>
  <c r="AP859" i="14"/>
  <c r="AM859" i="14"/>
  <c r="AQ859" i="14"/>
  <c r="AN859" i="14"/>
  <c r="AN807" i="14"/>
  <c r="AO807" i="14"/>
  <c r="AM807" i="14"/>
  <c r="AQ807" i="14"/>
  <c r="AP807" i="14"/>
  <c r="AO806" i="14"/>
  <c r="AP806" i="14"/>
  <c r="AM806" i="14"/>
  <c r="AQ806" i="14"/>
  <c r="AN806" i="14"/>
  <c r="AM755" i="14"/>
  <c r="AQ755" i="14"/>
  <c r="AN755" i="14"/>
  <c r="AO755" i="14"/>
  <c r="AP755" i="14"/>
  <c r="AM756" i="14"/>
  <c r="AN756" i="14"/>
  <c r="AO756" i="14"/>
  <c r="AQ756" i="14"/>
  <c r="AP756" i="14"/>
  <c r="AO752" i="14"/>
  <c r="AP752" i="14"/>
  <c r="AM752" i="14"/>
  <c r="AQ752" i="14"/>
  <c r="AN752" i="14"/>
  <c r="AN747" i="14"/>
  <c r="AO747" i="14"/>
  <c r="AP747" i="14"/>
  <c r="AM747" i="14"/>
  <c r="AQ747" i="14"/>
  <c r="AM748" i="14"/>
  <c r="AN748" i="14"/>
  <c r="AO748" i="14"/>
  <c r="AP748" i="14"/>
  <c r="AQ748" i="14"/>
  <c r="AM743" i="14"/>
  <c r="AQ743" i="14"/>
  <c r="AN743" i="14"/>
  <c r="AO743" i="14"/>
  <c r="AP743" i="14"/>
  <c r="AM742" i="14"/>
  <c r="AQ742" i="14"/>
  <c r="AN742" i="14"/>
  <c r="AO742" i="14"/>
  <c r="AP742" i="14"/>
  <c r="AM613" i="14"/>
  <c r="AQ613" i="14"/>
  <c r="AN613" i="14"/>
  <c r="AO613" i="14"/>
  <c r="AP613" i="14"/>
  <c r="AO610" i="14"/>
  <c r="AP610" i="14"/>
  <c r="AM610" i="14"/>
  <c r="AQ610" i="14"/>
  <c r="AN610" i="14"/>
  <c r="AO601" i="14"/>
  <c r="AP601" i="14"/>
  <c r="AM601" i="14"/>
  <c r="AQ601" i="14"/>
  <c r="AN601" i="14"/>
  <c r="AM598" i="14"/>
  <c r="AQ598" i="14"/>
  <c r="AN598" i="14"/>
  <c r="AO598" i="14"/>
  <c r="AP598" i="14"/>
  <c r="AP574" i="14"/>
  <c r="AM574" i="14"/>
  <c r="AQ574" i="14"/>
  <c r="AN574" i="14"/>
  <c r="AO574" i="14"/>
  <c r="AM571" i="14"/>
  <c r="AQ571" i="14"/>
  <c r="AN571" i="14"/>
  <c r="AO571" i="14"/>
  <c r="AP571" i="14"/>
  <c r="AP572" i="14"/>
  <c r="AO572" i="14"/>
  <c r="AM572" i="14"/>
  <c r="AQ572" i="14"/>
  <c r="AN572" i="14"/>
  <c r="AN569" i="14"/>
  <c r="AO569" i="14"/>
  <c r="AP569" i="14"/>
  <c r="AM569" i="14"/>
  <c r="AQ569" i="14"/>
  <c r="AM539" i="14"/>
  <c r="AQ539" i="14"/>
  <c r="AN539" i="14"/>
  <c r="AO539" i="14"/>
  <c r="AP539" i="14"/>
  <c r="AM535" i="14"/>
  <c r="AN535" i="14"/>
  <c r="AO535" i="14"/>
  <c r="AQ535" i="14"/>
  <c r="AP535" i="14"/>
  <c r="AN542" i="14"/>
  <c r="AO542" i="14"/>
  <c r="AM542" i="14"/>
  <c r="AQ542" i="14"/>
  <c r="AP542" i="14"/>
  <c r="AN538" i="14"/>
  <c r="AO538" i="14"/>
  <c r="AM538" i="14"/>
  <c r="AP538" i="14"/>
  <c r="AQ538" i="14"/>
  <c r="AN534" i="14"/>
  <c r="AO534" i="14"/>
  <c r="AM534" i="14"/>
  <c r="AP534" i="14"/>
  <c r="AQ534" i="14"/>
  <c r="AO541" i="14"/>
  <c r="AP541" i="14"/>
  <c r="AM541" i="14"/>
  <c r="AQ541" i="14"/>
  <c r="AN541" i="14"/>
  <c r="AO537" i="14"/>
  <c r="AM537" i="14"/>
  <c r="AQ537" i="14"/>
  <c r="AN537" i="14"/>
  <c r="AP537" i="14"/>
  <c r="AO533" i="14"/>
  <c r="AP533" i="14"/>
  <c r="AM533" i="14"/>
  <c r="AQ533" i="14"/>
  <c r="AN533" i="14"/>
  <c r="AM540" i="14"/>
  <c r="AN540" i="14"/>
  <c r="AO540" i="14"/>
  <c r="AQ540" i="14"/>
  <c r="AP540" i="14"/>
  <c r="AP536" i="14"/>
  <c r="AM536" i="14"/>
  <c r="AQ536" i="14"/>
  <c r="AN536" i="14"/>
  <c r="AO536" i="14"/>
  <c r="AN513" i="14"/>
  <c r="AO513" i="14"/>
  <c r="AP513" i="14"/>
  <c r="AM513" i="14"/>
  <c r="AQ513" i="14"/>
  <c r="AO512" i="14"/>
  <c r="AP512" i="14"/>
  <c r="AM512" i="14"/>
  <c r="AQ512" i="14"/>
  <c r="AN512" i="14"/>
  <c r="AP510" i="14"/>
  <c r="AM510" i="14"/>
  <c r="AQ510" i="14"/>
  <c r="AN510" i="14"/>
  <c r="AO510" i="14"/>
  <c r="AM508" i="14"/>
  <c r="AQ508" i="14"/>
  <c r="AN508" i="14"/>
  <c r="AO508" i="14"/>
  <c r="AP508" i="14"/>
  <c r="AO483" i="14"/>
  <c r="AM483" i="14"/>
  <c r="AN483" i="14"/>
  <c r="AQ483" i="14"/>
  <c r="AP483" i="14"/>
  <c r="AO479" i="14"/>
  <c r="AM479" i="14"/>
  <c r="AN479" i="14"/>
  <c r="AQ479" i="14"/>
  <c r="AP479" i="14"/>
  <c r="AN475" i="14"/>
  <c r="AO475" i="14"/>
  <c r="AP475" i="14"/>
  <c r="AM475" i="14"/>
  <c r="AQ475" i="14"/>
  <c r="AM482" i="14"/>
  <c r="AN482" i="14"/>
  <c r="AO482" i="14"/>
  <c r="AQ482" i="14"/>
  <c r="AP482" i="14"/>
  <c r="AP478" i="14"/>
  <c r="AM478" i="14"/>
  <c r="AQ478" i="14"/>
  <c r="AN478" i="14"/>
  <c r="AO478" i="14"/>
  <c r="AM481" i="14"/>
  <c r="AN481" i="14"/>
  <c r="AO481" i="14"/>
  <c r="AP481" i="14"/>
  <c r="AQ481" i="14"/>
  <c r="AO473" i="14"/>
  <c r="AM473" i="14"/>
  <c r="AN473" i="14"/>
  <c r="AQ473" i="14"/>
  <c r="AP473" i="14"/>
  <c r="AN484" i="14"/>
  <c r="AO484" i="14"/>
  <c r="AP484" i="14"/>
  <c r="AM484" i="14"/>
  <c r="AQ484" i="14"/>
  <c r="AN480" i="14"/>
  <c r="AO480" i="14"/>
  <c r="AP480" i="14"/>
  <c r="AM480" i="14"/>
  <c r="AQ480" i="14"/>
  <c r="AM476" i="14"/>
  <c r="AN476" i="14"/>
  <c r="AO476" i="14"/>
  <c r="AP476" i="14"/>
  <c r="AQ476" i="14"/>
  <c r="AP472" i="14"/>
  <c r="AM472" i="14"/>
  <c r="AQ472" i="14"/>
  <c r="AN472" i="14"/>
  <c r="AO472" i="14"/>
  <c r="AP463" i="14"/>
  <c r="AM463" i="14"/>
  <c r="AQ463" i="14"/>
  <c r="AN463" i="14"/>
  <c r="AO463" i="14"/>
  <c r="AO466" i="14"/>
  <c r="AP466" i="14"/>
  <c r="AM466" i="14"/>
  <c r="AQ466" i="14"/>
  <c r="AN466" i="14"/>
  <c r="AM460" i="14"/>
  <c r="AQ460" i="14"/>
  <c r="AN460" i="14"/>
  <c r="AO460" i="14"/>
  <c r="AP460" i="14"/>
  <c r="AN372" i="14"/>
  <c r="AO372" i="14"/>
  <c r="AP372" i="14"/>
  <c r="AM372" i="14"/>
  <c r="AQ372" i="14"/>
  <c r="AM373" i="14"/>
  <c r="AN373" i="14"/>
  <c r="AO373" i="14"/>
  <c r="AP373" i="14"/>
  <c r="AQ373" i="14"/>
  <c r="AN316" i="14"/>
  <c r="AO316" i="14"/>
  <c r="AM316" i="14"/>
  <c r="AP316" i="14"/>
  <c r="AQ316" i="14"/>
  <c r="AO303" i="14"/>
  <c r="AP303" i="14"/>
  <c r="AM303" i="14"/>
  <c r="AQ303" i="14"/>
  <c r="AN303" i="14"/>
  <c r="AO315" i="14"/>
  <c r="AM315" i="14"/>
  <c r="AN315" i="14"/>
  <c r="AQ315" i="14"/>
  <c r="AP315" i="14"/>
  <c r="AN310" i="14"/>
  <c r="AO310" i="14"/>
  <c r="AM310" i="14"/>
  <c r="AP310" i="14"/>
  <c r="AQ310" i="14"/>
  <c r="AP314" i="14"/>
  <c r="AM314" i="14"/>
  <c r="AQ314" i="14"/>
  <c r="AN314" i="14"/>
  <c r="AO314" i="14"/>
  <c r="AO309" i="14"/>
  <c r="AM309" i="14"/>
  <c r="AN309" i="14"/>
  <c r="AP309" i="14"/>
  <c r="AQ309" i="14"/>
  <c r="AM305" i="14"/>
  <c r="AN305" i="14"/>
  <c r="AO305" i="14"/>
  <c r="AQ305" i="14"/>
  <c r="AP305" i="14"/>
  <c r="AP308" i="14"/>
  <c r="AM308" i="14"/>
  <c r="AQ308" i="14"/>
  <c r="AN308" i="14"/>
  <c r="AO308" i="14"/>
  <c r="AN304" i="14"/>
  <c r="AO304" i="14"/>
  <c r="AM304" i="14"/>
  <c r="AQ304" i="14"/>
  <c r="AP304" i="14"/>
  <c r="AO128" i="14"/>
  <c r="AP128" i="14"/>
  <c r="AM128" i="14"/>
  <c r="AQ128" i="14"/>
  <c r="AN128" i="14"/>
  <c r="AM127" i="14"/>
  <c r="AN127" i="14"/>
  <c r="AO127" i="14"/>
  <c r="AP127" i="14"/>
  <c r="AQ127" i="14"/>
  <c r="AM130" i="14"/>
  <c r="AQ130" i="14"/>
  <c r="AN130" i="14"/>
  <c r="AO130" i="14"/>
  <c r="AP130" i="14"/>
  <c r="AM126" i="14"/>
  <c r="AN126" i="14"/>
  <c r="AO126" i="14"/>
  <c r="AP126" i="14"/>
  <c r="AQ126" i="14"/>
  <c r="AN129" i="14"/>
  <c r="AO129" i="14"/>
  <c r="AM129" i="14"/>
  <c r="AP129" i="14"/>
  <c r="AQ129" i="14"/>
  <c r="AN125" i="14"/>
  <c r="AO125" i="14"/>
  <c r="AM125" i="14"/>
  <c r="AQ125" i="14"/>
  <c r="AP125" i="14"/>
  <c r="AN56" i="14"/>
  <c r="AO56" i="14"/>
  <c r="AM56" i="14"/>
  <c r="AP56" i="14"/>
  <c r="AQ56" i="14"/>
  <c r="AO44" i="14"/>
  <c r="AP44" i="14"/>
  <c r="AM44" i="14"/>
  <c r="AQ44" i="14"/>
  <c r="AN44" i="14"/>
  <c r="AO55" i="14"/>
  <c r="AM55" i="14"/>
  <c r="AN55" i="14"/>
  <c r="AP55" i="14"/>
  <c r="AQ55" i="14"/>
  <c r="AN51" i="14"/>
  <c r="AO51" i="14"/>
  <c r="AM51" i="14"/>
  <c r="AP51" i="14"/>
  <c r="AQ51" i="14"/>
  <c r="AP54" i="14"/>
  <c r="AM54" i="14"/>
  <c r="AQ54" i="14"/>
  <c r="AN54" i="14"/>
  <c r="AO54" i="14"/>
  <c r="AO50" i="14"/>
  <c r="AM50" i="14"/>
  <c r="AN50" i="14"/>
  <c r="AP50" i="14"/>
  <c r="AQ50" i="14"/>
  <c r="AM46" i="14"/>
  <c r="AN46" i="14"/>
  <c r="AO46" i="14"/>
  <c r="AP46" i="14"/>
  <c r="AQ46" i="14"/>
  <c r="AM53" i="14"/>
  <c r="AQ53" i="14"/>
  <c r="AN53" i="14"/>
  <c r="AO53" i="14"/>
  <c r="AP53" i="14"/>
  <c r="AP49" i="14"/>
  <c r="AM49" i="14"/>
  <c r="AQ49" i="14"/>
  <c r="AN49" i="14"/>
  <c r="AO49" i="14"/>
  <c r="AN45" i="14"/>
  <c r="AO45" i="14"/>
  <c r="AM45" i="14"/>
  <c r="AP45" i="14"/>
  <c r="AQ45" i="14"/>
  <c r="AN850" i="14"/>
  <c r="AO850" i="14"/>
  <c r="AP850" i="14"/>
  <c r="AM850" i="14"/>
  <c r="AQ850" i="14"/>
  <c r="AP847" i="14"/>
  <c r="AM847" i="14"/>
  <c r="AQ847" i="14"/>
  <c r="AN847" i="14"/>
  <c r="AO847" i="14"/>
  <c r="AM845" i="14"/>
  <c r="AQ845" i="14"/>
  <c r="AN845" i="14"/>
  <c r="AO845" i="14"/>
  <c r="AP845" i="14"/>
  <c r="AP522" i="14"/>
  <c r="AM522" i="14"/>
  <c r="AQ522" i="14"/>
  <c r="AN522" i="14"/>
  <c r="AO522" i="14"/>
  <c r="AM520" i="14"/>
  <c r="AQ520" i="14"/>
  <c r="AN520" i="14"/>
  <c r="AO520" i="14"/>
  <c r="AP520" i="14"/>
  <c r="AN518" i="14"/>
  <c r="AO518" i="14"/>
  <c r="AP518" i="14"/>
  <c r="AM518" i="14"/>
  <c r="AQ518" i="14"/>
  <c r="AN254" i="14"/>
  <c r="AO254" i="14"/>
  <c r="AP254" i="14"/>
  <c r="AM254" i="14"/>
  <c r="AQ254" i="14"/>
  <c r="AO250" i="14"/>
  <c r="AP250" i="14"/>
  <c r="AM250" i="14"/>
  <c r="AQ250" i="14"/>
  <c r="AN250" i="14"/>
  <c r="AP246" i="14"/>
  <c r="AM246" i="14"/>
  <c r="AQ246" i="14"/>
  <c r="AN246" i="14"/>
  <c r="AO246" i="14"/>
  <c r="AM40" i="14"/>
  <c r="AQ40" i="14"/>
  <c r="AN40" i="14"/>
  <c r="AO40" i="14"/>
  <c r="AP40" i="14"/>
  <c r="AP42" i="14"/>
  <c r="AM42" i="14"/>
  <c r="AQ42" i="14"/>
  <c r="AN42" i="14"/>
  <c r="AO42" i="14"/>
  <c r="AM37" i="14"/>
  <c r="AQ37" i="14"/>
  <c r="AN37" i="14"/>
  <c r="AO37" i="14"/>
  <c r="AP37" i="14"/>
  <c r="AM132" i="14"/>
  <c r="AN132" i="14"/>
  <c r="AO132" i="14"/>
  <c r="AP132" i="14"/>
  <c r="AQ132" i="14"/>
  <c r="AM131" i="14"/>
  <c r="AQ131" i="14"/>
  <c r="AN131" i="14"/>
  <c r="AO131" i="14"/>
  <c r="AP131" i="14"/>
  <c r="AO134" i="14"/>
  <c r="AM134" i="14"/>
  <c r="AN134" i="14"/>
  <c r="AP134" i="14"/>
  <c r="AQ134" i="14"/>
  <c r="AP133" i="14"/>
  <c r="AM133" i="14"/>
  <c r="AQ133" i="14"/>
  <c r="AN133" i="14"/>
  <c r="AO133" i="14"/>
  <c r="AO828" i="14"/>
  <c r="AQ828" i="14"/>
  <c r="AN828" i="14"/>
  <c r="AP828" i="14"/>
  <c r="AM828" i="14"/>
  <c r="AO826" i="14"/>
  <c r="AQ826" i="14"/>
  <c r="AP826" i="14"/>
  <c r="AN826" i="14"/>
  <c r="AM826" i="14"/>
  <c r="AO341" i="14"/>
  <c r="AM341" i="14"/>
  <c r="AP341" i="14"/>
  <c r="AN341" i="14"/>
  <c r="AQ341" i="14"/>
  <c r="AM338" i="14"/>
  <c r="AP338" i="14"/>
  <c r="AO338" i="14"/>
  <c r="AN338" i="14"/>
  <c r="AQ338" i="14"/>
  <c r="AN273" i="14"/>
  <c r="AO273" i="14"/>
  <c r="AP273" i="14"/>
  <c r="AM273" i="14"/>
  <c r="AQ273" i="14"/>
  <c r="AM80" i="14"/>
  <c r="AN80" i="14"/>
  <c r="AO80" i="14"/>
  <c r="AP80" i="14"/>
  <c r="AQ80" i="14"/>
  <c r="AM76" i="14"/>
  <c r="AQ76" i="14"/>
  <c r="AN76" i="14"/>
  <c r="AO76" i="14"/>
  <c r="AP76" i="14"/>
  <c r="AN79" i="14"/>
  <c r="AO79" i="14"/>
  <c r="AP79" i="14"/>
  <c r="AM79" i="14"/>
  <c r="AQ79" i="14"/>
  <c r="AO78" i="14"/>
  <c r="AM78" i="14"/>
  <c r="AN78" i="14"/>
  <c r="AQ78" i="14"/>
  <c r="AP78" i="14"/>
  <c r="AM81" i="14"/>
  <c r="AN81" i="14"/>
  <c r="AO81" i="14"/>
  <c r="AP81" i="14"/>
  <c r="AQ81" i="14"/>
  <c r="AM77" i="14"/>
  <c r="AN77" i="14"/>
  <c r="AO77" i="14"/>
  <c r="AQ77" i="14"/>
  <c r="AP77" i="14"/>
  <c r="AN514" i="14"/>
  <c r="AO514" i="14"/>
  <c r="AP514" i="14"/>
  <c r="AM514" i="14"/>
  <c r="AQ514" i="14"/>
  <c r="AP325" i="14"/>
  <c r="AM325" i="14"/>
  <c r="AQ325" i="14"/>
  <c r="AN325" i="14"/>
  <c r="AO325" i="14"/>
  <c r="AM255" i="14"/>
  <c r="AQ255" i="14"/>
  <c r="AN255" i="14"/>
  <c r="AO255" i="14"/>
  <c r="AP255" i="14"/>
  <c r="AO251" i="14"/>
  <c r="AP251" i="14"/>
  <c r="AM251" i="14"/>
  <c r="AQ251" i="14"/>
  <c r="AN251" i="14"/>
  <c r="AP247" i="14"/>
  <c r="AM247" i="14"/>
  <c r="AQ247" i="14"/>
  <c r="AN247" i="14"/>
  <c r="AO247" i="14"/>
  <c r="AM136" i="14"/>
  <c r="AN136" i="14"/>
  <c r="AO136" i="14"/>
  <c r="AP136" i="14"/>
  <c r="AQ136" i="14"/>
  <c r="AN135" i="14"/>
  <c r="AO135" i="14"/>
  <c r="AP135" i="14"/>
  <c r="AM135" i="14"/>
  <c r="AQ135" i="14"/>
  <c r="AP868" i="14"/>
  <c r="AM868" i="14"/>
  <c r="AQ868" i="14"/>
  <c r="AN868" i="14"/>
  <c r="AO868" i="14"/>
  <c r="AO864" i="14"/>
  <c r="AP864" i="14"/>
  <c r="AM864" i="14"/>
  <c r="AQ864" i="14"/>
  <c r="AN864" i="14"/>
  <c r="AP860" i="14"/>
  <c r="AM860" i="14"/>
  <c r="AQ860" i="14"/>
  <c r="AN860" i="14"/>
  <c r="AO860" i="14"/>
  <c r="AO515" i="14"/>
  <c r="AP515" i="14"/>
  <c r="AM515" i="14"/>
  <c r="AQ515" i="14"/>
  <c r="AN515" i="14"/>
  <c r="AN477" i="14"/>
  <c r="AO477" i="14"/>
  <c r="AP477" i="14"/>
  <c r="AM477" i="14"/>
  <c r="AQ477" i="14"/>
  <c r="AP474" i="14"/>
  <c r="AM474" i="14"/>
  <c r="AQ474" i="14"/>
  <c r="AN474" i="14"/>
  <c r="AO474" i="14"/>
  <c r="AP464" i="14"/>
  <c r="AM464" i="14"/>
  <c r="AQ464" i="14"/>
  <c r="AN464" i="14"/>
  <c r="AO464" i="14"/>
  <c r="AO465" i="14"/>
  <c r="AM465" i="14"/>
  <c r="AN465" i="14"/>
  <c r="AP465" i="14"/>
  <c r="AQ465" i="14"/>
  <c r="AM462" i="14"/>
  <c r="AN462" i="14"/>
  <c r="AO462" i="14"/>
  <c r="AP462" i="14"/>
  <c r="AQ462" i="14"/>
  <c r="AM461" i="14"/>
  <c r="AQ461" i="14"/>
  <c r="AN461" i="14"/>
  <c r="AO461" i="14"/>
  <c r="AP461" i="14"/>
  <c r="AN451" i="14"/>
  <c r="AO451" i="14"/>
  <c r="AP451" i="14"/>
  <c r="AM451" i="14"/>
  <c r="AQ451" i="14"/>
  <c r="AO374" i="14"/>
  <c r="AP374" i="14"/>
  <c r="AM374" i="14"/>
  <c r="AQ374" i="14"/>
  <c r="AN374" i="14"/>
  <c r="AM343" i="14"/>
  <c r="AQ343" i="14"/>
  <c r="AN343" i="14"/>
  <c r="AO343" i="14"/>
  <c r="AP343" i="14"/>
  <c r="AO326" i="14"/>
  <c r="AP326" i="14"/>
  <c r="AM326" i="14"/>
  <c r="AQ326" i="14"/>
  <c r="AN326" i="14"/>
  <c r="AP321" i="14"/>
  <c r="AM321" i="14"/>
  <c r="AQ321" i="14"/>
  <c r="AN321" i="14"/>
  <c r="AO321" i="14"/>
  <c r="AM324" i="14"/>
  <c r="AN324" i="14"/>
  <c r="AO324" i="14"/>
  <c r="AP324" i="14"/>
  <c r="AQ324" i="14"/>
  <c r="AN323" i="14"/>
  <c r="AO323" i="14"/>
  <c r="AP323" i="14"/>
  <c r="AM323" i="14"/>
  <c r="AQ323" i="14"/>
  <c r="AO322" i="14"/>
  <c r="AM322" i="14"/>
  <c r="AN322" i="14"/>
  <c r="AP322" i="14"/>
  <c r="AQ322" i="14"/>
  <c r="AO312" i="14"/>
  <c r="AM312" i="14"/>
  <c r="AN312" i="14"/>
  <c r="AP312" i="14"/>
  <c r="AQ312" i="14"/>
  <c r="AP311" i="14"/>
  <c r="AM311" i="14"/>
  <c r="AQ311" i="14"/>
  <c r="AN311" i="14"/>
  <c r="AO311" i="14"/>
  <c r="AN307" i="14"/>
  <c r="AO307" i="14"/>
  <c r="AM307" i="14"/>
  <c r="AP307" i="14"/>
  <c r="AQ307" i="14"/>
  <c r="AO306" i="14"/>
  <c r="AP306" i="14"/>
  <c r="AM306" i="14"/>
  <c r="AQ306" i="14"/>
  <c r="AN306" i="14"/>
  <c r="AM256" i="14"/>
  <c r="AQ256" i="14"/>
  <c r="AN256" i="14"/>
  <c r="AO256" i="14"/>
  <c r="AP256" i="14"/>
  <c r="AP252" i="14"/>
  <c r="AM252" i="14"/>
  <c r="AQ252" i="14"/>
  <c r="AN252" i="14"/>
  <c r="AO252" i="14"/>
  <c r="AO248" i="14"/>
  <c r="AP248" i="14"/>
  <c r="AM248" i="14"/>
  <c r="AQ248" i="14"/>
  <c r="AN248" i="14"/>
  <c r="AM138" i="14"/>
  <c r="AN138" i="14"/>
  <c r="AO138" i="14"/>
  <c r="AP138" i="14"/>
  <c r="AQ138" i="14"/>
  <c r="AN137" i="14"/>
  <c r="AO137" i="14"/>
  <c r="AP137" i="14"/>
  <c r="AM137" i="14"/>
  <c r="AQ137" i="14"/>
  <c r="AN52" i="14"/>
  <c r="AO52" i="14"/>
  <c r="AP52" i="14"/>
  <c r="AM52" i="14"/>
  <c r="AQ52" i="14"/>
  <c r="AN48" i="14"/>
  <c r="AO48" i="14"/>
  <c r="AM48" i="14"/>
  <c r="AQ48" i="14"/>
  <c r="AP48" i="14"/>
  <c r="AO47" i="14"/>
  <c r="AP47" i="14"/>
  <c r="AM47" i="14"/>
  <c r="AQ47" i="14"/>
  <c r="AN47" i="14"/>
  <c r="AO41" i="14"/>
  <c r="AP41" i="14"/>
  <c r="AM41" i="14"/>
  <c r="AQ41" i="14"/>
  <c r="AN41" i="14"/>
  <c r="AP38" i="14"/>
  <c r="AM38" i="14"/>
  <c r="AQ38" i="14"/>
  <c r="AN38" i="14"/>
  <c r="AO38" i="14"/>
  <c r="AM869" i="14"/>
  <c r="AO869" i="14"/>
  <c r="AN869" i="14"/>
  <c r="AP869" i="14"/>
  <c r="AQ869" i="14"/>
  <c r="AO870" i="14"/>
  <c r="AN870" i="14"/>
  <c r="AM870" i="14"/>
  <c r="AQ870" i="14"/>
  <c r="AP870" i="14"/>
  <c r="AM865" i="14"/>
  <c r="AN865" i="14"/>
  <c r="AO865" i="14"/>
  <c r="AP865" i="14"/>
  <c r="AQ865" i="14"/>
  <c r="AM866" i="14"/>
  <c r="AN866" i="14"/>
  <c r="AO866" i="14"/>
  <c r="AQ866" i="14"/>
  <c r="AP866" i="14"/>
  <c r="AN861" i="14"/>
  <c r="AO861" i="14"/>
  <c r="AM861" i="14"/>
  <c r="AQ861" i="14"/>
  <c r="AP861" i="14"/>
  <c r="AM862" i="14"/>
  <c r="AN862" i="14"/>
  <c r="AO862" i="14"/>
  <c r="AP862" i="14"/>
  <c r="AQ862" i="14"/>
  <c r="AN452" i="14"/>
  <c r="AO452" i="14"/>
  <c r="AM452" i="14"/>
  <c r="AQ452" i="14"/>
  <c r="AP452" i="14"/>
  <c r="AM453" i="14"/>
  <c r="AN453" i="14"/>
  <c r="AO453" i="14"/>
  <c r="AP453" i="14"/>
  <c r="AQ453" i="14"/>
  <c r="AO151" i="14"/>
  <c r="AM151" i="14"/>
  <c r="AN151" i="14"/>
  <c r="AQ151" i="14"/>
  <c r="AP151" i="14"/>
  <c r="AM150" i="14"/>
  <c r="AN150" i="14"/>
  <c r="AO150" i="14"/>
  <c r="AP150" i="14"/>
  <c r="AQ150" i="14"/>
  <c r="AM149" i="14"/>
  <c r="AQ149" i="14"/>
  <c r="AN149" i="14"/>
  <c r="AO149" i="14"/>
  <c r="AP149" i="14"/>
  <c r="AN827" i="14"/>
  <c r="AO827" i="14"/>
  <c r="AP827" i="14"/>
  <c r="AM827" i="14"/>
  <c r="AQ827" i="14"/>
  <c r="AM825" i="14"/>
  <c r="AQ825" i="14"/>
  <c r="AN825" i="14"/>
  <c r="AO825" i="14"/>
  <c r="AP825" i="14"/>
  <c r="AN824" i="14"/>
  <c r="AO824" i="14"/>
  <c r="AP824" i="14"/>
  <c r="AM824" i="14"/>
  <c r="AQ824" i="14"/>
  <c r="AN813" i="14"/>
  <c r="AO813" i="14"/>
  <c r="AP813" i="14"/>
  <c r="AM813" i="14"/>
  <c r="AQ813" i="14"/>
  <c r="AO809" i="14"/>
  <c r="AP809" i="14"/>
  <c r="AM809" i="14"/>
  <c r="AN809" i="14"/>
  <c r="AQ809" i="14"/>
  <c r="AO811" i="14"/>
  <c r="AP811" i="14"/>
  <c r="AQ811" i="14"/>
  <c r="AN811" i="14"/>
  <c r="AM811" i="14"/>
  <c r="AP561" i="14"/>
  <c r="AM561" i="14"/>
  <c r="AQ561" i="14"/>
  <c r="AN561" i="14"/>
  <c r="AO561" i="14"/>
  <c r="AP559" i="14"/>
  <c r="AM559" i="14"/>
  <c r="AQ559" i="14"/>
  <c r="AN559" i="14"/>
  <c r="AO559" i="14"/>
  <c r="AP557" i="14"/>
  <c r="AM557" i="14"/>
  <c r="AQ557" i="14"/>
  <c r="AN557" i="14"/>
  <c r="AO557" i="14"/>
  <c r="AN530" i="14"/>
  <c r="AO530" i="14"/>
  <c r="AP530" i="14"/>
  <c r="AM530" i="14"/>
  <c r="AQ530" i="14"/>
  <c r="AM528" i="14"/>
  <c r="AN528" i="14"/>
  <c r="AO528" i="14"/>
  <c r="AP528" i="14"/>
  <c r="AQ528" i="14"/>
  <c r="AN527" i="14"/>
  <c r="AO527" i="14"/>
  <c r="AP527" i="14"/>
  <c r="AM527" i="14"/>
  <c r="AQ527" i="14"/>
  <c r="AM524" i="14"/>
  <c r="AQ524" i="14"/>
  <c r="AN524" i="14"/>
  <c r="AO524" i="14"/>
  <c r="AP524" i="14"/>
  <c r="AN523" i="14"/>
  <c r="AO523" i="14"/>
  <c r="AP523" i="14"/>
  <c r="AM523" i="14"/>
  <c r="AQ523" i="14"/>
  <c r="AM525" i="14"/>
  <c r="AN525" i="14"/>
  <c r="AO525" i="14"/>
  <c r="AP525" i="14"/>
  <c r="AQ525" i="14"/>
  <c r="AO402" i="14"/>
  <c r="AP402" i="14"/>
  <c r="AM402" i="14"/>
  <c r="AN402" i="14"/>
  <c r="AQ402" i="14"/>
  <c r="AO398" i="14"/>
  <c r="AM398" i="14"/>
  <c r="AP398" i="14"/>
  <c r="AQ398" i="14"/>
  <c r="AN398" i="14"/>
  <c r="AM394" i="14"/>
  <c r="AQ394" i="14"/>
  <c r="AN394" i="14"/>
  <c r="AO394" i="14"/>
  <c r="AP394" i="14"/>
  <c r="AM401" i="14"/>
  <c r="AQ401" i="14"/>
  <c r="AO401" i="14"/>
  <c r="AN401" i="14"/>
  <c r="AP401" i="14"/>
  <c r="AM397" i="14"/>
  <c r="AN397" i="14"/>
  <c r="AP397" i="14"/>
  <c r="AO397" i="14"/>
  <c r="AQ397" i="14"/>
  <c r="AQ404" i="14"/>
  <c r="AP404" i="14"/>
  <c r="AM404" i="14"/>
  <c r="AN404" i="14"/>
  <c r="AO404" i="14"/>
  <c r="AO380" i="14"/>
  <c r="AP380" i="14"/>
  <c r="AM380" i="14"/>
  <c r="AQ380" i="14"/>
  <c r="AN380" i="14"/>
  <c r="AO376" i="14"/>
  <c r="AP376" i="14"/>
  <c r="AM376" i="14"/>
  <c r="AQ376" i="14"/>
  <c r="AN376" i="14"/>
  <c r="AO340" i="14"/>
  <c r="AP340" i="14"/>
  <c r="AM340" i="14"/>
  <c r="AQ340" i="14"/>
  <c r="AN340" i="14"/>
  <c r="AO337" i="14"/>
  <c r="AP337" i="14"/>
  <c r="AM337" i="14"/>
  <c r="AQ337" i="14"/>
  <c r="AN337" i="14"/>
  <c r="AN335" i="14"/>
  <c r="AO335" i="14"/>
  <c r="AP335" i="14"/>
  <c r="AM335" i="14"/>
  <c r="AQ335" i="14"/>
  <c r="AM279" i="14"/>
  <c r="AQ279" i="14"/>
  <c r="AN279" i="14"/>
  <c r="AO279" i="14"/>
  <c r="AP279" i="14"/>
  <c r="AN4" i="14"/>
  <c r="AP4" i="14"/>
  <c r="AO4" i="14"/>
  <c r="AQ4" i="14"/>
  <c r="AM4" i="14"/>
  <c r="AQ7" i="14"/>
  <c r="AO7" i="14"/>
  <c r="AP7" i="14"/>
  <c r="AN7" i="14"/>
  <c r="AM7" i="14"/>
  <c r="AP9" i="14"/>
  <c r="AQ9" i="14"/>
  <c r="AN9" i="14"/>
  <c r="AO9" i="14"/>
  <c r="AM9" i="14"/>
  <c r="AO789" i="14"/>
  <c r="AN789" i="14"/>
  <c r="AM789" i="14"/>
  <c r="AP789" i="14"/>
  <c r="AQ789" i="14"/>
  <c r="AP788" i="14"/>
  <c r="AM788" i="14"/>
  <c r="AQ788" i="14"/>
  <c r="AO788" i="14"/>
  <c r="AN788" i="14"/>
  <c r="AN790" i="14"/>
  <c r="AO790" i="14"/>
  <c r="AM790" i="14"/>
  <c r="AQ790" i="14"/>
  <c r="AP790" i="14"/>
  <c r="AO726" i="14"/>
  <c r="AP726" i="14"/>
  <c r="AM726" i="14"/>
  <c r="AQ726" i="14"/>
  <c r="AN726" i="14"/>
  <c r="AM725" i="14"/>
  <c r="AQ725" i="14"/>
  <c r="AO725" i="14"/>
  <c r="AP725" i="14"/>
  <c r="AN725" i="14"/>
  <c r="AM636" i="14"/>
  <c r="AQ636" i="14"/>
  <c r="AN636" i="14"/>
  <c r="AO636" i="14"/>
  <c r="AP636" i="14"/>
  <c r="AN635" i="14"/>
  <c r="AO635" i="14"/>
  <c r="AP635" i="14"/>
  <c r="AM635" i="14"/>
  <c r="AQ635" i="14"/>
  <c r="AO634" i="14"/>
  <c r="AP634" i="14"/>
  <c r="AM634" i="14"/>
  <c r="AN634" i="14"/>
  <c r="AQ634" i="14"/>
  <c r="AM637" i="14"/>
  <c r="AQ637" i="14"/>
  <c r="AN637" i="14"/>
  <c r="AO637" i="14"/>
  <c r="AP637" i="14"/>
  <c r="AP633" i="14"/>
  <c r="AM633" i="14"/>
  <c r="AQ633" i="14"/>
  <c r="AN633" i="14"/>
  <c r="AO633" i="14"/>
  <c r="AM456" i="14"/>
  <c r="AQ456" i="14"/>
  <c r="AO456" i="14"/>
  <c r="AN456" i="14"/>
  <c r="AP456" i="14"/>
  <c r="AN459" i="14"/>
  <c r="AO459" i="14"/>
  <c r="AM459" i="14"/>
  <c r="AP459" i="14"/>
  <c r="AQ459" i="14"/>
  <c r="AO458" i="14"/>
  <c r="AP458" i="14"/>
  <c r="AM458" i="14"/>
  <c r="AQ458" i="14"/>
  <c r="AN458" i="14"/>
  <c r="AN457" i="14"/>
  <c r="AO457" i="14"/>
  <c r="AM457" i="14"/>
  <c r="AP457" i="14"/>
  <c r="AQ457" i="14"/>
  <c r="AQ446" i="14"/>
  <c r="AO446" i="14"/>
  <c r="AP446" i="14"/>
  <c r="AN446" i="14"/>
  <c r="AM446" i="14"/>
  <c r="AO418" i="14"/>
  <c r="AN418" i="14"/>
  <c r="AP418" i="14"/>
  <c r="AM418" i="14"/>
  <c r="AQ418" i="14"/>
  <c r="AP421" i="14"/>
  <c r="AN421" i="14"/>
  <c r="AO421" i="14"/>
  <c r="AM421" i="14"/>
  <c r="AQ421" i="14"/>
  <c r="AO383" i="14"/>
  <c r="AM383" i="14"/>
  <c r="AN383" i="14"/>
  <c r="AQ383" i="14"/>
  <c r="AP383" i="14"/>
  <c r="AP382" i="14"/>
  <c r="AM382" i="14"/>
  <c r="AQ382" i="14"/>
  <c r="AN382" i="14"/>
  <c r="AO382" i="14"/>
  <c r="AQ379" i="14"/>
  <c r="AM379" i="14"/>
  <c r="AO379" i="14"/>
  <c r="AN379" i="14"/>
  <c r="AP379" i="14"/>
  <c r="AQ378" i="14"/>
  <c r="AO378" i="14"/>
  <c r="AM378" i="14"/>
  <c r="AN378" i="14"/>
  <c r="AP378" i="14"/>
  <c r="AM375" i="14"/>
  <c r="AQ375" i="14"/>
  <c r="AN375" i="14"/>
  <c r="AO375" i="14"/>
  <c r="AP375" i="14"/>
  <c r="AM329" i="14"/>
  <c r="AP329" i="14"/>
  <c r="AO329" i="14"/>
  <c r="AQ329" i="14"/>
  <c r="AN329" i="14"/>
  <c r="AO330" i="14"/>
  <c r="AP330" i="14"/>
  <c r="AM330" i="14"/>
  <c r="AQ330" i="14"/>
  <c r="AN330" i="14"/>
  <c r="AM244" i="14"/>
  <c r="AQ244" i="14"/>
  <c r="AN244" i="14"/>
  <c r="AP244" i="14"/>
  <c r="AO244" i="14"/>
  <c r="AO239" i="14"/>
  <c r="AP239" i="14"/>
  <c r="AM239" i="14"/>
  <c r="AN239" i="14"/>
  <c r="AQ239" i="14"/>
  <c r="AO235" i="14"/>
  <c r="AM235" i="14"/>
  <c r="AQ235" i="14"/>
  <c r="AP235" i="14"/>
  <c r="AN235" i="14"/>
  <c r="AN238" i="14"/>
  <c r="AQ238" i="14"/>
  <c r="AO238" i="14"/>
  <c r="AM238" i="14"/>
  <c r="AP238" i="14"/>
  <c r="AM237" i="14"/>
  <c r="AN237" i="14"/>
  <c r="AO237" i="14"/>
  <c r="AP237" i="14"/>
  <c r="AQ237" i="14"/>
  <c r="AN236" i="14"/>
  <c r="AP236" i="14"/>
  <c r="AM236" i="14"/>
  <c r="AQ236" i="14"/>
  <c r="AO236" i="14"/>
  <c r="AO226" i="14"/>
  <c r="AM226" i="14"/>
  <c r="AN226" i="14"/>
  <c r="AP226" i="14"/>
  <c r="AQ226" i="14"/>
  <c r="AM225" i="14"/>
  <c r="AN225" i="14"/>
  <c r="AO225" i="14"/>
  <c r="AQ225" i="14"/>
  <c r="AP225" i="14"/>
  <c r="AM224" i="14"/>
  <c r="AQ224" i="14"/>
  <c r="AN224" i="14"/>
  <c r="AO224" i="14"/>
  <c r="AP224" i="14"/>
  <c r="AM209" i="14"/>
  <c r="AN209" i="14"/>
  <c r="AO209" i="14"/>
  <c r="AQ209" i="14"/>
  <c r="AP209" i="14"/>
  <c r="AN212" i="14"/>
  <c r="AO212" i="14"/>
  <c r="AM212" i="14"/>
  <c r="AP212" i="14"/>
  <c r="AN208" i="14"/>
  <c r="AO208" i="14"/>
  <c r="AM208" i="14"/>
  <c r="AQ208" i="14"/>
  <c r="AP208" i="14"/>
  <c r="AO211" i="14"/>
  <c r="AM211" i="14"/>
  <c r="AN211" i="14"/>
  <c r="AP211" i="14"/>
  <c r="AQ211" i="14"/>
  <c r="AO207" i="14"/>
  <c r="AP207" i="14"/>
  <c r="AM207" i="14"/>
  <c r="AQ207" i="14"/>
  <c r="AN207" i="14"/>
  <c r="AM210" i="14"/>
  <c r="AN210" i="14"/>
  <c r="AO210" i="14"/>
  <c r="AP210" i="14"/>
  <c r="AQ210" i="14"/>
  <c r="AQ212" i="14"/>
  <c r="AO165" i="14"/>
  <c r="AN165" i="14"/>
  <c r="AP165" i="14"/>
  <c r="AM165" i="14"/>
  <c r="AQ165" i="14"/>
  <c r="AO152" i="14"/>
  <c r="AP152" i="14"/>
  <c r="AM152" i="14"/>
  <c r="AQ152" i="14"/>
  <c r="AN152" i="14"/>
  <c r="AN64" i="14"/>
  <c r="AO64" i="14"/>
  <c r="AM64" i="14"/>
  <c r="AP64" i="14"/>
  <c r="AQ64" i="14"/>
  <c r="AO63" i="14"/>
  <c r="AP63" i="14"/>
  <c r="AM63" i="14"/>
  <c r="AQ63" i="14"/>
  <c r="AN63" i="14"/>
  <c r="AP62" i="14"/>
  <c r="AM62" i="14"/>
  <c r="AQ62" i="14"/>
  <c r="AN62" i="14"/>
  <c r="AO62" i="14"/>
  <c r="AM65" i="14"/>
  <c r="AN65" i="14"/>
  <c r="AO65" i="14"/>
  <c r="AQ65" i="14"/>
  <c r="AP65" i="14"/>
  <c r="AP6" i="14"/>
  <c r="AN6" i="14"/>
  <c r="AO6" i="14"/>
  <c r="AQ6" i="14"/>
  <c r="AM6" i="14"/>
  <c r="AO871" i="14"/>
  <c r="AP871" i="14"/>
  <c r="AM871" i="14"/>
  <c r="AQ871" i="14"/>
  <c r="AN871" i="14"/>
  <c r="AN867" i="14"/>
  <c r="AO867" i="14"/>
  <c r="AP867" i="14"/>
  <c r="AM867" i="14"/>
  <c r="AQ867" i="14"/>
  <c r="AM863" i="14"/>
  <c r="AQ863" i="14"/>
  <c r="AN863" i="14"/>
  <c r="AO863" i="14"/>
  <c r="AP863" i="14"/>
  <c r="AN851" i="14"/>
  <c r="AO851" i="14"/>
  <c r="AP851" i="14"/>
  <c r="AM851" i="14"/>
  <c r="AQ851" i="14"/>
  <c r="AM594" i="14"/>
  <c r="AN594" i="14"/>
  <c r="AO594" i="14"/>
  <c r="AQ594" i="14"/>
  <c r="AP594" i="14"/>
  <c r="AM590" i="14"/>
  <c r="AN590" i="14"/>
  <c r="AO590" i="14"/>
  <c r="AP590" i="14"/>
  <c r="AQ590" i="14"/>
  <c r="AM593" i="14"/>
  <c r="AQ593" i="14"/>
  <c r="AN593" i="14"/>
  <c r="AO593" i="14"/>
  <c r="AP593" i="14"/>
  <c r="AM589" i="14"/>
  <c r="AQ589" i="14"/>
  <c r="AN589" i="14"/>
  <c r="AO589" i="14"/>
  <c r="AP589" i="14"/>
  <c r="AN596" i="14"/>
  <c r="AO596" i="14"/>
  <c r="AM596" i="14"/>
  <c r="AQ596" i="14"/>
  <c r="AP596" i="14"/>
  <c r="AN592" i="14"/>
  <c r="AO592" i="14"/>
  <c r="AM592" i="14"/>
  <c r="AQ592" i="14"/>
  <c r="AP592" i="14"/>
  <c r="AO595" i="14"/>
  <c r="AM595" i="14"/>
  <c r="AN595" i="14"/>
  <c r="AQ595" i="14"/>
  <c r="AP595" i="14"/>
  <c r="AO591" i="14"/>
  <c r="AP591" i="14"/>
  <c r="AM591" i="14"/>
  <c r="AQ591" i="14"/>
  <c r="AN591" i="14"/>
  <c r="AO532" i="14"/>
  <c r="AM532" i="14"/>
  <c r="AN532" i="14"/>
  <c r="AP532" i="14"/>
  <c r="AQ532" i="14"/>
  <c r="AP531" i="14"/>
  <c r="AM531" i="14"/>
  <c r="AQ531" i="14"/>
  <c r="AN531" i="14"/>
  <c r="AO531" i="14"/>
  <c r="AP494" i="14"/>
  <c r="AM494" i="14"/>
  <c r="AQ494" i="14"/>
  <c r="AN494" i="14"/>
  <c r="AO494" i="14"/>
  <c r="AM493" i="14"/>
  <c r="AQ493" i="14"/>
  <c r="AN493" i="14"/>
  <c r="AO493" i="14"/>
  <c r="AP493" i="14"/>
  <c r="AN492" i="14"/>
  <c r="AO492" i="14"/>
  <c r="AP492" i="14"/>
  <c r="AM492" i="14"/>
  <c r="AQ492" i="14"/>
  <c r="AO495" i="14"/>
  <c r="AM495" i="14"/>
  <c r="AN495" i="14"/>
  <c r="AP495" i="14"/>
  <c r="AQ495" i="14"/>
  <c r="AM454" i="14"/>
  <c r="AQ454" i="14"/>
  <c r="AN454" i="14"/>
  <c r="AO454" i="14"/>
  <c r="AP454" i="14"/>
  <c r="AM286" i="14"/>
  <c r="AN286" i="14"/>
  <c r="AO286" i="14"/>
  <c r="AP286" i="14"/>
  <c r="AQ286" i="14"/>
  <c r="AM282" i="14"/>
  <c r="AN282" i="14"/>
  <c r="AO282" i="14"/>
  <c r="AP282" i="14"/>
  <c r="AQ282" i="14"/>
  <c r="AN289" i="14"/>
  <c r="AO289" i="14"/>
  <c r="AM289" i="14"/>
  <c r="AQ289" i="14"/>
  <c r="AP289" i="14"/>
  <c r="AN285" i="14"/>
  <c r="AO285" i="14"/>
  <c r="AP285" i="14"/>
  <c r="AM285" i="14"/>
  <c r="AQ285" i="14"/>
  <c r="AN281" i="14"/>
  <c r="AO281" i="14"/>
  <c r="AM281" i="14"/>
  <c r="AQ281" i="14"/>
  <c r="AP281" i="14"/>
  <c r="AO288" i="14"/>
  <c r="AP288" i="14"/>
  <c r="AM288" i="14"/>
  <c r="AQ288" i="14"/>
  <c r="AN288" i="14"/>
  <c r="AO284" i="14"/>
  <c r="AM284" i="14"/>
  <c r="AN284" i="14"/>
  <c r="AQ284" i="14"/>
  <c r="AP284" i="14"/>
  <c r="AO280" i="14"/>
  <c r="AP280" i="14"/>
  <c r="AM280" i="14"/>
  <c r="AQ280" i="14"/>
  <c r="AN280" i="14"/>
  <c r="AM287" i="14"/>
  <c r="AN287" i="14"/>
  <c r="AO287" i="14"/>
  <c r="AQ287" i="14"/>
  <c r="AP287" i="14"/>
  <c r="AM283" i="14"/>
  <c r="AN283" i="14"/>
  <c r="AO283" i="14"/>
  <c r="AQ283" i="14"/>
  <c r="AP283" i="14"/>
  <c r="AP232" i="14"/>
  <c r="AM232" i="14"/>
  <c r="AQ232" i="14"/>
  <c r="AN232" i="14"/>
  <c r="AO232" i="14"/>
  <c r="AM154" i="14"/>
  <c r="AN154" i="14"/>
  <c r="AO154" i="14"/>
  <c r="AP154" i="14"/>
  <c r="AQ154" i="14"/>
  <c r="AM153" i="14"/>
  <c r="AQ153" i="14"/>
  <c r="AN153" i="14"/>
  <c r="AO153" i="14"/>
  <c r="AP153" i="14"/>
  <c r="AN156" i="14"/>
  <c r="AO156" i="14"/>
  <c r="AM156" i="14"/>
  <c r="AQ156" i="14"/>
  <c r="AP156" i="14"/>
  <c r="AO155" i="14"/>
  <c r="AM155" i="14"/>
  <c r="AN155" i="14"/>
  <c r="AP155" i="14"/>
  <c r="AQ155" i="14"/>
  <c r="AN43" i="14"/>
  <c r="AO43" i="14"/>
  <c r="AP43" i="14"/>
  <c r="AM43" i="14"/>
  <c r="AQ43" i="14"/>
  <c r="AO30" i="14"/>
  <c r="AP30" i="14"/>
  <c r="AM30" i="14"/>
  <c r="AQ30" i="14"/>
  <c r="AN30" i="14"/>
  <c r="AO26" i="14"/>
  <c r="AM26" i="14"/>
  <c r="AN26" i="14"/>
  <c r="AQ26" i="14"/>
  <c r="AP26" i="14"/>
  <c r="AM29" i="14"/>
  <c r="AN29" i="14"/>
  <c r="AO29" i="14"/>
  <c r="AQ29" i="14"/>
  <c r="AP29" i="14"/>
  <c r="AM25" i="14"/>
  <c r="AN25" i="14"/>
  <c r="AO25" i="14"/>
  <c r="AP25" i="14"/>
  <c r="AQ25" i="14"/>
  <c r="AM32" i="14"/>
  <c r="AN32" i="14"/>
  <c r="AO32" i="14"/>
  <c r="AQ32" i="14"/>
  <c r="AP32" i="14"/>
  <c r="AM28" i="14"/>
  <c r="AN28" i="14"/>
  <c r="AO28" i="14"/>
  <c r="AP28" i="14"/>
  <c r="AQ28" i="14"/>
  <c r="AM24" i="14"/>
  <c r="AQ24" i="14"/>
  <c r="AN24" i="14"/>
  <c r="AO24" i="14"/>
  <c r="AP24" i="14"/>
  <c r="AN31" i="14"/>
  <c r="AO31" i="14"/>
  <c r="AM31" i="14"/>
  <c r="AQ31" i="14"/>
  <c r="AP31" i="14"/>
  <c r="AN27" i="14"/>
  <c r="AO27" i="14"/>
  <c r="AP27" i="14"/>
  <c r="AM27" i="14"/>
  <c r="AQ27" i="14"/>
  <c r="AO170" i="14"/>
  <c r="AM170" i="14"/>
  <c r="AN170" i="14"/>
  <c r="AP170" i="14"/>
  <c r="AQ170" i="14"/>
  <c r="AO166" i="14"/>
  <c r="AP166" i="14"/>
  <c r="AM166" i="14"/>
  <c r="AQ166" i="14"/>
  <c r="AN166" i="14"/>
  <c r="AM169" i="14"/>
  <c r="AN169" i="14"/>
  <c r="AO169" i="14"/>
  <c r="AP169" i="14"/>
  <c r="AQ169" i="14"/>
  <c r="AM168" i="14"/>
  <c r="AN168" i="14"/>
  <c r="AO168" i="14"/>
  <c r="AQ168" i="14"/>
  <c r="AP168" i="14"/>
  <c r="AN167" i="14"/>
  <c r="AO167" i="14"/>
  <c r="AM167" i="14"/>
  <c r="AQ167" i="14"/>
  <c r="AP167" i="14"/>
  <c r="AO164" i="14"/>
  <c r="AP164" i="14"/>
  <c r="AM164" i="14"/>
  <c r="AQ164" i="14"/>
  <c r="AN164" i="14"/>
  <c r="AO823" i="14"/>
  <c r="AN823" i="14"/>
  <c r="AP823" i="14"/>
  <c r="AM823" i="14"/>
  <c r="AQ823" i="14"/>
  <c r="AM815" i="14"/>
  <c r="AN815" i="14"/>
  <c r="AO815" i="14"/>
  <c r="AQ815" i="14"/>
  <c r="AP815" i="14"/>
  <c r="AN814" i="14"/>
  <c r="AO814" i="14"/>
  <c r="AP814" i="14"/>
  <c r="AM814" i="14"/>
  <c r="AQ814" i="14"/>
  <c r="AN812" i="14"/>
  <c r="AO812" i="14"/>
  <c r="AP812" i="14"/>
  <c r="AM812" i="14"/>
  <c r="AQ812" i="14"/>
  <c r="AO810" i="14"/>
  <c r="AP810" i="14"/>
  <c r="AM810" i="14"/>
  <c r="AQ810" i="14"/>
  <c r="AN810" i="14"/>
  <c r="AO808" i="14"/>
  <c r="AP808" i="14"/>
  <c r="AM808" i="14"/>
  <c r="AQ808" i="14"/>
  <c r="AN808" i="14"/>
  <c r="AN770" i="14"/>
  <c r="AO770" i="14"/>
  <c r="AP770" i="14"/>
  <c r="AM770" i="14"/>
  <c r="AQ770" i="14"/>
  <c r="AO769" i="14"/>
  <c r="AP769" i="14"/>
  <c r="AN769" i="14"/>
  <c r="AQ769" i="14"/>
  <c r="AM769" i="14"/>
  <c r="AM736" i="14"/>
  <c r="AQ736" i="14"/>
  <c r="AO736" i="14"/>
  <c r="AN736" i="14"/>
  <c r="AP736" i="14"/>
  <c r="AP732" i="14"/>
  <c r="AN732" i="14"/>
  <c r="AO732" i="14"/>
  <c r="AM732" i="14"/>
  <c r="AQ732" i="14"/>
  <c r="AQ738" i="14"/>
  <c r="AO738" i="14"/>
  <c r="AP738" i="14"/>
  <c r="AN738" i="14"/>
  <c r="AM738" i="14"/>
  <c r="AP734" i="14"/>
  <c r="AO734" i="14"/>
  <c r="AM734" i="14"/>
  <c r="AQ734" i="14"/>
  <c r="AN734" i="14"/>
  <c r="AQ730" i="14"/>
  <c r="AP730" i="14"/>
  <c r="AN730" i="14"/>
  <c r="AM730" i="14"/>
  <c r="AO730" i="14"/>
  <c r="AO667" i="14"/>
  <c r="AP667" i="14"/>
  <c r="AM667" i="14"/>
  <c r="AQ667" i="14"/>
  <c r="AN667" i="14"/>
  <c r="AP639" i="14"/>
  <c r="AO639" i="14"/>
  <c r="AM639" i="14"/>
  <c r="AQ639" i="14"/>
  <c r="AN639" i="14"/>
  <c r="AP632" i="14"/>
  <c r="AM632" i="14"/>
  <c r="AQ632" i="14"/>
  <c r="AN632" i="14"/>
  <c r="AO632" i="14"/>
  <c r="AP628" i="14"/>
  <c r="AM628" i="14"/>
  <c r="AQ628" i="14"/>
  <c r="AN628" i="14"/>
  <c r="AO628" i="14"/>
  <c r="AM631" i="14"/>
  <c r="AN631" i="14"/>
  <c r="AO631" i="14"/>
  <c r="AQ631" i="14"/>
  <c r="AP631" i="14"/>
  <c r="AM627" i="14"/>
  <c r="AQ627" i="14"/>
  <c r="AN627" i="14"/>
  <c r="AO627" i="14"/>
  <c r="AP627" i="14"/>
  <c r="AN630" i="14"/>
  <c r="AO630" i="14"/>
  <c r="AP630" i="14"/>
  <c r="AM630" i="14"/>
  <c r="AQ630" i="14"/>
  <c r="AO629" i="14"/>
  <c r="AM629" i="14"/>
  <c r="AN629" i="14"/>
  <c r="AP629" i="14"/>
  <c r="AQ629" i="14"/>
  <c r="AM428" i="14"/>
  <c r="AN428" i="14"/>
  <c r="AO428" i="14"/>
  <c r="AP428" i="14"/>
  <c r="AQ428" i="14"/>
  <c r="AN427" i="14"/>
  <c r="AO427" i="14"/>
  <c r="AM427" i="14"/>
  <c r="AQ427" i="14"/>
  <c r="AP427" i="14"/>
  <c r="AO426" i="14"/>
  <c r="AP426" i="14"/>
  <c r="AM426" i="14"/>
  <c r="AQ426" i="14"/>
  <c r="AN426" i="14"/>
  <c r="AO403" i="14"/>
  <c r="AP403" i="14"/>
  <c r="AM403" i="14"/>
  <c r="AQ403" i="14"/>
  <c r="AN403" i="14"/>
  <c r="AM400" i="14"/>
  <c r="AN400" i="14"/>
  <c r="AO400" i="14"/>
  <c r="AQ400" i="14"/>
  <c r="AP400" i="14"/>
  <c r="AN399" i="14"/>
  <c r="AO399" i="14"/>
  <c r="AP399" i="14"/>
  <c r="AM399" i="14"/>
  <c r="AQ399" i="14"/>
  <c r="AM396" i="14"/>
  <c r="AN396" i="14"/>
  <c r="AO396" i="14"/>
  <c r="AP396" i="14"/>
  <c r="AQ396" i="14"/>
  <c r="AN395" i="14"/>
  <c r="AO395" i="14"/>
  <c r="AP395" i="14"/>
  <c r="AM395" i="14"/>
  <c r="AQ395" i="14"/>
  <c r="AP377" i="14"/>
  <c r="AM377" i="14"/>
  <c r="AQ377" i="14"/>
  <c r="AN377" i="14"/>
  <c r="AO377" i="14"/>
  <c r="AO15" i="14"/>
  <c r="AM15" i="14"/>
  <c r="AN15" i="14"/>
  <c r="AQ15" i="14"/>
  <c r="AP15" i="14"/>
  <c r="AN18" i="14"/>
  <c r="AM18" i="14"/>
  <c r="AO18" i="14"/>
  <c r="AQ18" i="14"/>
  <c r="AP18" i="14"/>
  <c r="AM21" i="14"/>
  <c r="AP21" i="14"/>
  <c r="AQ21" i="14"/>
  <c r="AO21" i="14"/>
  <c r="AN21" i="14"/>
  <c r="AM17" i="14"/>
  <c r="AQ17" i="14"/>
  <c r="AO17" i="14"/>
  <c r="AN17" i="14"/>
  <c r="AP17" i="14"/>
  <c r="AN20" i="14"/>
  <c r="AM20" i="14"/>
  <c r="AO20" i="14"/>
  <c r="AP20" i="14"/>
  <c r="AQ20" i="14"/>
  <c r="AM19" i="14"/>
  <c r="AQ19" i="14"/>
  <c r="AN19" i="14"/>
  <c r="AO19" i="14"/>
  <c r="AP19" i="14"/>
  <c r="AO16" i="14"/>
  <c r="AP16" i="14"/>
  <c r="AN16" i="14"/>
  <c r="AM16" i="14"/>
  <c r="AQ16" i="14"/>
  <c r="AN14" i="14"/>
  <c r="AO14" i="14"/>
  <c r="AP14" i="14"/>
  <c r="AM14" i="14"/>
  <c r="AQ14" i="14"/>
  <c r="AP8" i="14"/>
  <c r="AM8" i="14"/>
  <c r="AQ8" i="14"/>
  <c r="AN8" i="14"/>
  <c r="AO8" i="14"/>
  <c r="AP5" i="14"/>
  <c r="AM5" i="14"/>
  <c r="AQ5" i="14"/>
  <c r="AN5" i="14"/>
  <c r="AO5" i="14"/>
  <c r="AP3" i="14"/>
  <c r="AO3" i="14"/>
  <c r="AN3" i="14"/>
  <c r="AQ3" i="14"/>
  <c r="AM3" i="14"/>
  <c r="AP171" i="14"/>
  <c r="AM171" i="14"/>
  <c r="AQ171" i="14"/>
  <c r="AN171" i="14"/>
  <c r="AO171" i="14"/>
  <c r="AO172" i="14"/>
  <c r="AP172" i="14"/>
  <c r="AM172" i="14"/>
  <c r="AQ172" i="14"/>
  <c r="AN172" i="14"/>
  <c r="AM680" i="14"/>
  <c r="AN680" i="14"/>
  <c r="AO680" i="14"/>
  <c r="AQ680" i="14"/>
  <c r="AP680" i="14"/>
  <c r="AO676" i="14"/>
  <c r="AM676" i="14"/>
  <c r="AN676" i="14"/>
  <c r="AQ676" i="14"/>
  <c r="AP676" i="14"/>
  <c r="AN679" i="14"/>
  <c r="AO679" i="14"/>
  <c r="AP679" i="14"/>
  <c r="AM679" i="14"/>
  <c r="AQ679" i="14"/>
  <c r="AM675" i="14"/>
  <c r="AN675" i="14"/>
  <c r="AO675" i="14"/>
  <c r="AP675" i="14"/>
  <c r="AQ675" i="14"/>
  <c r="AM674" i="14"/>
  <c r="AN674" i="14"/>
  <c r="AO674" i="14"/>
  <c r="AP674" i="14"/>
  <c r="AQ674" i="14"/>
  <c r="AM681" i="14"/>
  <c r="AN681" i="14"/>
  <c r="AO681" i="14"/>
  <c r="AP681" i="14"/>
  <c r="AQ681" i="14"/>
  <c r="AN673" i="14"/>
  <c r="AO673" i="14"/>
  <c r="AP673" i="14"/>
  <c r="AM673" i="14"/>
  <c r="AQ673" i="14"/>
  <c r="AO431" i="14"/>
  <c r="AM431" i="14"/>
  <c r="AN431" i="14"/>
  <c r="AP431" i="14"/>
  <c r="AQ431" i="14"/>
  <c r="AP430" i="14"/>
  <c r="AM430" i="14"/>
  <c r="AQ430" i="14"/>
  <c r="AN430" i="14"/>
  <c r="AO430" i="14"/>
  <c r="AN441" i="14"/>
  <c r="AO441" i="14"/>
  <c r="AP441" i="14"/>
  <c r="AM441" i="14"/>
  <c r="AQ441" i="14"/>
  <c r="AN412" i="14"/>
  <c r="AO412" i="14"/>
  <c r="AP412" i="14"/>
  <c r="AM412" i="14"/>
  <c r="AQ412" i="14"/>
  <c r="AO194" i="14"/>
  <c r="AP194" i="14"/>
  <c r="AM194" i="14"/>
  <c r="AQ194" i="14"/>
  <c r="AN194" i="14"/>
  <c r="AP179" i="14"/>
  <c r="AM179" i="14"/>
  <c r="AQ179" i="14"/>
  <c r="AN179" i="14"/>
  <c r="AO179" i="14"/>
  <c r="AM178" i="14"/>
  <c r="AN178" i="14"/>
  <c r="AO178" i="14"/>
  <c r="AP178" i="14"/>
  <c r="AQ178" i="14"/>
  <c r="AN177" i="14"/>
  <c r="AO177" i="14"/>
  <c r="AM177" i="14"/>
  <c r="AQ177" i="14"/>
  <c r="AP177" i="14"/>
  <c r="AO176" i="14"/>
  <c r="AP176" i="14"/>
  <c r="AM176" i="14"/>
  <c r="AQ176" i="14"/>
  <c r="AN176" i="14"/>
  <c r="AO185" i="14"/>
  <c r="AP185" i="14"/>
  <c r="AM185" i="14"/>
  <c r="AQ185" i="14"/>
  <c r="AN185" i="14"/>
  <c r="AM187" i="14"/>
  <c r="AN187" i="14"/>
  <c r="AO187" i="14"/>
  <c r="AP187" i="14"/>
  <c r="AQ187" i="14"/>
  <c r="AN186" i="14"/>
  <c r="AO186" i="14"/>
  <c r="AM186" i="14"/>
  <c r="AQ186" i="14"/>
  <c r="AP186" i="14"/>
  <c r="AM880" i="14"/>
  <c r="AQ880" i="14"/>
  <c r="AN880" i="14"/>
  <c r="AP880" i="14"/>
  <c r="AO880" i="14"/>
  <c r="AN879" i="14"/>
  <c r="AQ879" i="14"/>
  <c r="AO879" i="14"/>
  <c r="AM879" i="14"/>
  <c r="AP879" i="14"/>
  <c r="AM878" i="14"/>
  <c r="AP878" i="14"/>
  <c r="AN878" i="14"/>
  <c r="AQ878" i="14"/>
  <c r="AO878" i="14"/>
  <c r="AP822" i="14"/>
  <c r="AM822" i="14"/>
  <c r="AQ822" i="14"/>
  <c r="AN822" i="14"/>
  <c r="AO822" i="14"/>
  <c r="AP818" i="14"/>
  <c r="AQ818" i="14"/>
  <c r="AM818" i="14"/>
  <c r="AN818" i="14"/>
  <c r="AO818" i="14"/>
  <c r="AP767" i="14"/>
  <c r="AN767" i="14"/>
  <c r="AM767" i="14"/>
  <c r="AQ767" i="14"/>
  <c r="AO767" i="14"/>
  <c r="AO768" i="14"/>
  <c r="AM768" i="14"/>
  <c r="AN768" i="14"/>
  <c r="AQ768" i="14"/>
  <c r="AP768" i="14"/>
  <c r="AM737" i="14"/>
  <c r="AQ737" i="14"/>
  <c r="AN737" i="14"/>
  <c r="AO737" i="14"/>
  <c r="AP737" i="14"/>
  <c r="AM735" i="14"/>
  <c r="AQ735" i="14"/>
  <c r="AN735" i="14"/>
  <c r="AO735" i="14"/>
  <c r="AP735" i="14"/>
  <c r="AM733" i="14"/>
  <c r="AQ733" i="14"/>
  <c r="AN733" i="14"/>
  <c r="AO733" i="14"/>
  <c r="AP733" i="14"/>
  <c r="AN731" i="14"/>
  <c r="AO731" i="14"/>
  <c r="AP731" i="14"/>
  <c r="AM731" i="14"/>
  <c r="AQ731" i="14"/>
  <c r="AN729" i="14"/>
  <c r="AO729" i="14"/>
  <c r="AP729" i="14"/>
  <c r="AM729" i="14"/>
  <c r="AQ729" i="14"/>
  <c r="AO724" i="14"/>
  <c r="AP724" i="14"/>
  <c r="AM724" i="14"/>
  <c r="AQ724" i="14"/>
  <c r="AN724" i="14"/>
  <c r="AM683" i="14"/>
  <c r="AQ683" i="14"/>
  <c r="AN683" i="14"/>
  <c r="AO683" i="14"/>
  <c r="AP683" i="14"/>
  <c r="AM684" i="14"/>
  <c r="AN684" i="14"/>
  <c r="AO684" i="14"/>
  <c r="AQ684" i="14"/>
  <c r="AP684" i="14"/>
  <c r="AM638" i="14"/>
  <c r="AQ638" i="14"/>
  <c r="AN638" i="14"/>
  <c r="AO638" i="14"/>
  <c r="AP638" i="14"/>
  <c r="AO455" i="14"/>
  <c r="AP455" i="14"/>
  <c r="AM455" i="14"/>
  <c r="AQ455" i="14"/>
  <c r="AN455" i="14"/>
  <c r="AM420" i="14"/>
  <c r="AO420" i="14"/>
  <c r="AP420" i="14"/>
  <c r="AN420" i="14"/>
  <c r="AQ420" i="14"/>
  <c r="AM417" i="14"/>
  <c r="AO417" i="14"/>
  <c r="AP417" i="14"/>
  <c r="AN417" i="14"/>
  <c r="AQ417" i="14"/>
  <c r="AQ416" i="14"/>
  <c r="AM416" i="14"/>
  <c r="AO416" i="14"/>
  <c r="AV201" i="14" s="1"/>
  <c r="AN416" i="14"/>
  <c r="AP416" i="14"/>
  <c r="AN393" i="14"/>
  <c r="AO393" i="14"/>
  <c r="AP393" i="14"/>
  <c r="AM393" i="14"/>
  <c r="AQ393" i="14"/>
  <c r="AM360" i="14"/>
  <c r="AQ360" i="14"/>
  <c r="AO360" i="14"/>
  <c r="AN360" i="14"/>
  <c r="AP360" i="14"/>
  <c r="AP332" i="14"/>
  <c r="AO332" i="14"/>
  <c r="AM332" i="14"/>
  <c r="AQ332" i="14"/>
  <c r="AN332" i="14"/>
  <c r="AN278" i="14"/>
  <c r="AQ278" i="14"/>
  <c r="AO278" i="14"/>
  <c r="AP278" i="14"/>
  <c r="AM278" i="14"/>
  <c r="AP195" i="14"/>
  <c r="AM195" i="14"/>
  <c r="AQ195" i="14"/>
  <c r="AN195" i="14"/>
  <c r="AO195" i="14"/>
  <c r="AP189" i="14"/>
  <c r="AM189" i="14"/>
  <c r="AQ189" i="14"/>
  <c r="AN189" i="14"/>
  <c r="AO189" i="14"/>
  <c r="AM188" i="14"/>
  <c r="AQ188" i="14"/>
  <c r="AN188" i="14"/>
  <c r="AO188" i="14"/>
  <c r="AP188" i="14"/>
  <c r="AM682" i="14"/>
  <c r="AQ682" i="14"/>
  <c r="AN682" i="14"/>
  <c r="AO682" i="14"/>
  <c r="AP682" i="14"/>
  <c r="AP677" i="14"/>
  <c r="AM677" i="14"/>
  <c r="AQ677" i="14"/>
  <c r="AN677" i="14"/>
  <c r="AO677" i="14"/>
  <c r="AN442" i="14"/>
  <c r="AO442" i="14"/>
  <c r="AP442" i="14"/>
  <c r="AM442" i="14"/>
  <c r="AQ442" i="14"/>
  <c r="AO432" i="14"/>
  <c r="AP432" i="14"/>
  <c r="AM432" i="14"/>
  <c r="AQ432" i="14"/>
  <c r="AN432" i="14"/>
  <c r="AP413" i="14"/>
  <c r="AM413" i="14"/>
  <c r="AQ413" i="14"/>
  <c r="AN413" i="14"/>
  <c r="AO413" i="14"/>
  <c r="AM409" i="14"/>
  <c r="AQ409" i="14"/>
  <c r="AN409" i="14"/>
  <c r="AO409" i="14"/>
  <c r="AP409" i="14"/>
  <c r="AP410" i="14"/>
  <c r="AM410" i="14"/>
  <c r="AQ410" i="14"/>
  <c r="AN410" i="14"/>
  <c r="AO410" i="14"/>
  <c r="AP876" i="14"/>
  <c r="AM876" i="14"/>
  <c r="AQ876" i="14"/>
  <c r="AN876" i="14"/>
  <c r="AO876" i="14"/>
  <c r="AO877" i="14"/>
  <c r="AP877" i="14"/>
  <c r="AM877" i="14"/>
  <c r="AN877" i="14"/>
  <c r="AQ877" i="14"/>
  <c r="AM816" i="14"/>
  <c r="AQ816" i="14"/>
  <c r="AN816" i="14"/>
  <c r="AO816" i="14"/>
  <c r="AP816" i="14"/>
  <c r="AM817" i="14"/>
  <c r="AQ817" i="14"/>
  <c r="AN817" i="14"/>
  <c r="AO817" i="14"/>
  <c r="AP817" i="14"/>
  <c r="AO796" i="14"/>
  <c r="AP796" i="14"/>
  <c r="AM796" i="14"/>
  <c r="AQ796" i="14"/>
  <c r="AN796" i="14"/>
  <c r="AN797" i="14"/>
  <c r="AM797" i="14"/>
  <c r="AO797" i="14"/>
  <c r="AQ797" i="14"/>
  <c r="AP797" i="14"/>
  <c r="AM695" i="14"/>
  <c r="AP695" i="14"/>
  <c r="AQ695" i="14"/>
  <c r="AO695" i="14"/>
  <c r="AN695" i="14"/>
  <c r="AM697" i="14"/>
  <c r="AQ697" i="14"/>
  <c r="AO697" i="14"/>
  <c r="AP697" i="14"/>
  <c r="AN697" i="14"/>
  <c r="AM622" i="14"/>
  <c r="AN622" i="14"/>
  <c r="AO622" i="14"/>
  <c r="AQ622" i="14"/>
  <c r="AP622" i="14"/>
  <c r="AM621" i="14"/>
  <c r="AQ621" i="14"/>
  <c r="AN621" i="14"/>
  <c r="AO621" i="14"/>
  <c r="AP621" i="14"/>
  <c r="AN620" i="14"/>
  <c r="AO620" i="14"/>
  <c r="AP620" i="14"/>
  <c r="AM620" i="14"/>
  <c r="AQ620" i="14"/>
  <c r="AN563" i="14"/>
  <c r="AO563" i="14"/>
  <c r="AP563" i="14"/>
  <c r="AM563" i="14"/>
  <c r="AQ563" i="14"/>
  <c r="AM565" i="14"/>
  <c r="AN565" i="14"/>
  <c r="AO565" i="14"/>
  <c r="AQ565" i="14"/>
  <c r="AP565" i="14"/>
  <c r="AM564" i="14"/>
  <c r="AN564" i="14"/>
  <c r="AO564" i="14"/>
  <c r="AP564" i="14"/>
  <c r="AQ564" i="14"/>
  <c r="AM499" i="14"/>
  <c r="AQ499" i="14"/>
  <c r="AP499" i="14"/>
  <c r="AO499" i="14"/>
  <c r="AN499" i="14"/>
  <c r="AQ498" i="14"/>
  <c r="AM498" i="14"/>
  <c r="AN498" i="14"/>
  <c r="AP498" i="14"/>
  <c r="AO498" i="14"/>
  <c r="AO501" i="14"/>
  <c r="AM501" i="14"/>
  <c r="AN501" i="14"/>
  <c r="AQ501" i="14"/>
  <c r="AP501" i="14"/>
  <c r="AM504" i="14"/>
  <c r="AQ504" i="14"/>
  <c r="AP504" i="14"/>
  <c r="AO504" i="14"/>
  <c r="AN504" i="14"/>
  <c r="AP500" i="14"/>
  <c r="AM500" i="14"/>
  <c r="AQ500" i="14"/>
  <c r="AN500" i="14"/>
  <c r="AO500" i="14"/>
  <c r="AM419" i="14"/>
  <c r="AQ419" i="14"/>
  <c r="AN419" i="14"/>
  <c r="AO419" i="14"/>
  <c r="AV204" i="14" s="1"/>
  <c r="AP419" i="14"/>
  <c r="AW204" i="14" s="1"/>
  <c r="AP415" i="14"/>
  <c r="AM415" i="14"/>
  <c r="AQ415" i="14"/>
  <c r="AN415" i="14"/>
  <c r="AO415" i="14"/>
  <c r="AP390" i="14"/>
  <c r="AM390" i="14"/>
  <c r="AQ390" i="14"/>
  <c r="AN390" i="14"/>
  <c r="AO390" i="14"/>
  <c r="AN392" i="14"/>
  <c r="AO392" i="14"/>
  <c r="AM392" i="14"/>
  <c r="AP392" i="14"/>
  <c r="AQ392" i="14"/>
  <c r="AO391" i="14"/>
  <c r="AM391" i="14"/>
  <c r="AN391" i="14"/>
  <c r="AQ391" i="14"/>
  <c r="AP391" i="14"/>
  <c r="AO357" i="14"/>
  <c r="AP357" i="14"/>
  <c r="AM357" i="14"/>
  <c r="AQ357" i="14"/>
  <c r="AN357" i="14"/>
  <c r="AM359" i="14"/>
  <c r="AN359" i="14"/>
  <c r="AO359" i="14"/>
  <c r="AP359" i="14"/>
  <c r="AQ359" i="14"/>
  <c r="AN358" i="14"/>
  <c r="AO358" i="14"/>
  <c r="AM358" i="14"/>
  <c r="AP358" i="14"/>
  <c r="AQ358" i="14"/>
  <c r="AM331" i="14"/>
  <c r="AT116" i="14" s="1"/>
  <c r="AQ331" i="14"/>
  <c r="AN331" i="14"/>
  <c r="AO331" i="14"/>
  <c r="AP331" i="14"/>
  <c r="AO276" i="14"/>
  <c r="AM276" i="14"/>
  <c r="AN276" i="14"/>
  <c r="AP276" i="14"/>
  <c r="AQ276" i="14"/>
  <c r="AP275" i="14"/>
  <c r="AM275" i="14"/>
  <c r="AQ275" i="14"/>
  <c r="AN275" i="14"/>
  <c r="AO275" i="14"/>
  <c r="AN277" i="14"/>
  <c r="AO277" i="14"/>
  <c r="AP277" i="14"/>
  <c r="AM277" i="14"/>
  <c r="AQ277" i="14"/>
  <c r="AQ243" i="14"/>
  <c r="AO243" i="14"/>
  <c r="AP243" i="14"/>
  <c r="AN243" i="14"/>
  <c r="AM243" i="14"/>
  <c r="AO223" i="14"/>
  <c r="AM223" i="14"/>
  <c r="AP223" i="14"/>
  <c r="AN223" i="14"/>
  <c r="AQ223" i="14"/>
  <c r="AP222" i="14"/>
  <c r="AN222" i="14"/>
  <c r="AQ222" i="14"/>
  <c r="AO222" i="14"/>
  <c r="AM222" i="14"/>
  <c r="AN699" i="14"/>
  <c r="AQ699" i="14"/>
  <c r="AO699" i="14"/>
  <c r="AP699" i="14"/>
  <c r="AM699" i="14"/>
  <c r="AP698" i="14"/>
  <c r="AM698" i="14"/>
  <c r="AQ698" i="14"/>
  <c r="AN698" i="14"/>
  <c r="AO698" i="14"/>
  <c r="AP696" i="14"/>
  <c r="AM696" i="14"/>
  <c r="AQ696" i="14"/>
  <c r="AN696" i="14"/>
  <c r="AO696" i="14"/>
  <c r="AP694" i="14"/>
  <c r="AM694" i="14"/>
  <c r="AQ694" i="14"/>
  <c r="AN694" i="14"/>
  <c r="AO694" i="14"/>
  <c r="AM503" i="14"/>
  <c r="AN503" i="14"/>
  <c r="AO503" i="14"/>
  <c r="AQ503" i="14"/>
  <c r="AP503" i="14"/>
  <c r="AM502" i="14"/>
  <c r="AQ502" i="14"/>
  <c r="AN502" i="14"/>
  <c r="AO502" i="14"/>
  <c r="AP502" i="14"/>
  <c r="AP496" i="14"/>
  <c r="AM496" i="14"/>
  <c r="AQ496" i="14"/>
  <c r="AN496" i="14"/>
  <c r="AO496" i="14"/>
  <c r="AO497" i="14"/>
  <c r="AM497" i="14"/>
  <c r="AQ497" i="14"/>
  <c r="AN497" i="14"/>
  <c r="AP497" i="14"/>
  <c r="AN328" i="14"/>
  <c r="AM328" i="14"/>
  <c r="AP328" i="14"/>
  <c r="AQ328" i="14"/>
  <c r="AO328" i="14"/>
  <c r="AN242" i="14"/>
  <c r="AO242" i="14"/>
  <c r="AM242" i="14"/>
  <c r="AP242" i="14"/>
  <c r="AQ242" i="14"/>
  <c r="AM190" i="14"/>
  <c r="AQ190" i="14"/>
  <c r="AN190" i="14"/>
  <c r="AO190" i="14"/>
  <c r="AP190" i="14"/>
  <c r="AO489" i="14"/>
  <c r="AP489" i="14"/>
  <c r="AM489" i="14"/>
  <c r="AQ489" i="14"/>
  <c r="AN489" i="14"/>
  <c r="AN490" i="14"/>
  <c r="AO490" i="14"/>
  <c r="AM490" i="14"/>
  <c r="AQ490" i="14"/>
  <c r="AP490" i="14"/>
  <c r="AP485" i="14"/>
  <c r="AM485" i="14"/>
  <c r="AQ485" i="14"/>
  <c r="AN485" i="14"/>
  <c r="AO485" i="14"/>
  <c r="AO486" i="14"/>
  <c r="AM486" i="14"/>
  <c r="AN486" i="14"/>
  <c r="AP486" i="14"/>
  <c r="AQ486" i="14"/>
  <c r="AO327" i="14"/>
  <c r="AP327" i="14"/>
  <c r="AM327" i="14"/>
  <c r="AT112" i="14" s="1"/>
  <c r="AQ327" i="14"/>
  <c r="AN327" i="14"/>
  <c r="AO272" i="14"/>
  <c r="AN272" i="14"/>
  <c r="AP272" i="14"/>
  <c r="AQ272" i="14"/>
  <c r="AM272" i="14"/>
  <c r="AO271" i="14"/>
  <c r="AN271" i="14"/>
  <c r="AM271" i="14"/>
  <c r="AP271" i="14"/>
  <c r="AQ271" i="14"/>
  <c r="AN228" i="14"/>
  <c r="AO228" i="14"/>
  <c r="AM228" i="14"/>
  <c r="AQ228" i="14"/>
  <c r="AP228" i="14"/>
  <c r="AO227" i="14"/>
  <c r="AP227" i="14"/>
  <c r="AM227" i="14"/>
  <c r="AQ227" i="14"/>
  <c r="AN227" i="14"/>
  <c r="AN857" i="14"/>
  <c r="AO857" i="14"/>
  <c r="AP857" i="14"/>
  <c r="AM857" i="14"/>
  <c r="AQ857" i="14"/>
  <c r="AP786" i="14"/>
  <c r="AN786" i="14"/>
  <c r="AO786" i="14"/>
  <c r="AQ786" i="14"/>
  <c r="AM786" i="14"/>
  <c r="AN625" i="14"/>
  <c r="AO625" i="14"/>
  <c r="AP625" i="14"/>
  <c r="AM625" i="14"/>
  <c r="AQ625" i="14"/>
  <c r="AO624" i="14"/>
  <c r="AM624" i="14"/>
  <c r="AN624" i="14"/>
  <c r="AP624" i="14"/>
  <c r="AQ624" i="14"/>
  <c r="AP623" i="14"/>
  <c r="AM623" i="14"/>
  <c r="AQ623" i="14"/>
  <c r="AN623" i="14"/>
  <c r="AO623" i="14"/>
  <c r="AM626" i="14"/>
  <c r="AN626" i="14"/>
  <c r="AO626" i="14"/>
  <c r="AP626" i="14"/>
  <c r="AQ626" i="14"/>
  <c r="AO353" i="14"/>
  <c r="AM353" i="14"/>
  <c r="AQ353" i="14"/>
  <c r="AP353" i="14"/>
  <c r="AN353" i="14"/>
  <c r="AM356" i="14"/>
  <c r="AQ356" i="14"/>
  <c r="AP356" i="14"/>
  <c r="AO356" i="14"/>
  <c r="AN356" i="14"/>
  <c r="AM355" i="14"/>
  <c r="AN355" i="14"/>
  <c r="AP355" i="14"/>
  <c r="AO355" i="14"/>
  <c r="AQ355" i="14"/>
  <c r="AM345" i="14"/>
  <c r="AN345" i="14"/>
  <c r="AQ345" i="14"/>
  <c r="AP345" i="14"/>
  <c r="AO345" i="14"/>
  <c r="AV130" i="14" s="1"/>
  <c r="AN270" i="14"/>
  <c r="AO270" i="14"/>
  <c r="AP270" i="14"/>
  <c r="AM270" i="14"/>
  <c r="AQ270" i="14"/>
  <c r="AM267" i="14"/>
  <c r="AN267" i="14"/>
  <c r="AO267" i="14"/>
  <c r="AP267" i="14"/>
  <c r="AQ267" i="14"/>
  <c r="AN266" i="14"/>
  <c r="AO266" i="14"/>
  <c r="AP266" i="14"/>
  <c r="AM266" i="14"/>
  <c r="AQ266" i="14"/>
  <c r="AM261" i="14"/>
  <c r="AQ261" i="14"/>
  <c r="AN261" i="14"/>
  <c r="AO261" i="14"/>
  <c r="AP261" i="14"/>
  <c r="AM262" i="14"/>
  <c r="AN262" i="14"/>
  <c r="AO262" i="14"/>
  <c r="AP262" i="14"/>
  <c r="AQ262" i="14"/>
  <c r="AM229" i="14"/>
  <c r="AQ229" i="14"/>
  <c r="AN229" i="14"/>
  <c r="AO229" i="14"/>
  <c r="AP229" i="14"/>
  <c r="AM874" i="14"/>
  <c r="AQ874" i="14"/>
  <c r="AN874" i="14"/>
  <c r="AO874" i="14"/>
  <c r="AP874" i="14"/>
  <c r="AP875" i="14"/>
  <c r="AM875" i="14"/>
  <c r="AQ875" i="14"/>
  <c r="AN875" i="14"/>
  <c r="AO875" i="14"/>
  <c r="AN872" i="14"/>
  <c r="AO872" i="14"/>
  <c r="AP872" i="14"/>
  <c r="AM872" i="14"/>
  <c r="AQ872" i="14"/>
  <c r="AN838" i="14"/>
  <c r="AO838" i="14"/>
  <c r="AP838" i="14"/>
  <c r="AM838" i="14"/>
  <c r="AQ838" i="14"/>
  <c r="AN834" i="14"/>
  <c r="AO834" i="14"/>
  <c r="AM834" i="14"/>
  <c r="AP834" i="14"/>
  <c r="AQ834" i="14"/>
  <c r="AO837" i="14"/>
  <c r="AP837" i="14"/>
  <c r="AM837" i="14"/>
  <c r="AN837" i="14"/>
  <c r="AQ837" i="14"/>
  <c r="AO833" i="14"/>
  <c r="AM833" i="14"/>
  <c r="AN833" i="14"/>
  <c r="AP833" i="14"/>
  <c r="AQ833" i="14"/>
  <c r="AM836" i="14"/>
  <c r="AQ836" i="14"/>
  <c r="AN836" i="14"/>
  <c r="AO836" i="14"/>
  <c r="AP836" i="14"/>
  <c r="AP832" i="14"/>
  <c r="AM832" i="14"/>
  <c r="AQ832" i="14"/>
  <c r="AN832" i="14"/>
  <c r="AO832" i="14"/>
  <c r="AM839" i="14"/>
  <c r="AN839" i="14"/>
  <c r="AO839" i="14"/>
  <c r="AP839" i="14"/>
  <c r="AQ839" i="14"/>
  <c r="AM835" i="14"/>
  <c r="AQ835" i="14"/>
  <c r="AN835" i="14"/>
  <c r="AO835" i="14"/>
  <c r="AP835" i="14"/>
  <c r="AM831" i="14"/>
  <c r="AQ831" i="14"/>
  <c r="AN831" i="14"/>
  <c r="AO831" i="14"/>
  <c r="AP831" i="14"/>
  <c r="AM821" i="14"/>
  <c r="AN821" i="14"/>
  <c r="AO821" i="14"/>
  <c r="AP821" i="14"/>
  <c r="AQ821" i="14"/>
  <c r="AN820" i="14"/>
  <c r="AO820" i="14"/>
  <c r="AP820" i="14"/>
  <c r="AM820" i="14"/>
  <c r="AQ820" i="14"/>
  <c r="AN715" i="14"/>
  <c r="AO715" i="14"/>
  <c r="AM715" i="14"/>
  <c r="AQ715" i="14"/>
  <c r="AP715" i="14"/>
  <c r="AN711" i="14"/>
  <c r="AO711" i="14"/>
  <c r="AM711" i="14"/>
  <c r="AP711" i="14"/>
  <c r="AQ711" i="14"/>
  <c r="AN707" i="14"/>
  <c r="AO707" i="14"/>
  <c r="AM707" i="14"/>
  <c r="AQ707" i="14"/>
  <c r="AN703" i="14"/>
  <c r="AO703" i="14"/>
  <c r="AM703" i="14"/>
  <c r="AQ703" i="14"/>
  <c r="AP703" i="14"/>
  <c r="AO718" i="14"/>
  <c r="AM718" i="14"/>
  <c r="AN718" i="14"/>
  <c r="AQ718" i="14"/>
  <c r="AO714" i="14"/>
  <c r="AM714" i="14"/>
  <c r="AN714" i="14"/>
  <c r="AP714" i="14"/>
  <c r="AQ714" i="14"/>
  <c r="AO710" i="14"/>
  <c r="AP710" i="14"/>
  <c r="AM710" i="14"/>
  <c r="AQ710" i="14"/>
  <c r="AN710" i="14"/>
  <c r="AO706" i="14"/>
  <c r="AM706" i="14"/>
  <c r="AN706" i="14"/>
  <c r="AQ706" i="14"/>
  <c r="AP706" i="14"/>
  <c r="AO702" i="14"/>
  <c r="AP702" i="14"/>
  <c r="AM702" i="14"/>
  <c r="AQ702" i="14"/>
  <c r="AN702" i="14"/>
  <c r="AP707" i="14"/>
  <c r="AM717" i="14"/>
  <c r="AQ717" i="14"/>
  <c r="AN717" i="14"/>
  <c r="AO717" i="14"/>
  <c r="AP713" i="14"/>
  <c r="AM713" i="14"/>
  <c r="AQ713" i="14"/>
  <c r="AN713" i="14"/>
  <c r="AO713" i="14"/>
  <c r="AM709" i="14"/>
  <c r="AN709" i="14"/>
  <c r="AO709" i="14"/>
  <c r="AP709" i="14"/>
  <c r="AQ709" i="14"/>
  <c r="AM705" i="14"/>
  <c r="AN705" i="14"/>
  <c r="AO705" i="14"/>
  <c r="AQ705" i="14"/>
  <c r="AP705" i="14"/>
  <c r="AM701" i="14"/>
  <c r="AN701" i="14"/>
  <c r="AO701" i="14"/>
  <c r="AP701" i="14"/>
  <c r="AQ701" i="14"/>
  <c r="AP717" i="14"/>
  <c r="AM716" i="14"/>
  <c r="AN716" i="14"/>
  <c r="AO716" i="14"/>
  <c r="AQ716" i="14"/>
  <c r="AP716" i="14"/>
  <c r="AM712" i="14"/>
  <c r="AN712" i="14"/>
  <c r="AO712" i="14"/>
  <c r="AQ712" i="14"/>
  <c r="AP712" i="14"/>
  <c r="AM708" i="14"/>
  <c r="AQ708" i="14"/>
  <c r="AN708" i="14"/>
  <c r="AO708" i="14"/>
  <c r="AP708" i="14"/>
  <c r="AM704" i="14"/>
  <c r="AN704" i="14"/>
  <c r="AO704" i="14"/>
  <c r="AP704" i="14"/>
  <c r="AQ704" i="14"/>
  <c r="AM700" i="14"/>
  <c r="AQ700" i="14"/>
  <c r="AN700" i="14"/>
  <c r="AO700" i="14"/>
  <c r="AP700" i="14"/>
  <c r="AP718" i="14"/>
  <c r="AM693" i="14"/>
  <c r="AN693" i="14"/>
  <c r="AO693" i="14"/>
  <c r="AP693" i="14"/>
  <c r="AQ693" i="14"/>
  <c r="AN692" i="14"/>
  <c r="AO692" i="14"/>
  <c r="AP692" i="14"/>
  <c r="AM692" i="14"/>
  <c r="AQ692" i="14"/>
  <c r="AM678" i="14"/>
  <c r="AQ678" i="14"/>
  <c r="AN678" i="14"/>
  <c r="AO678" i="14"/>
  <c r="AP678" i="14"/>
  <c r="AM665" i="14"/>
  <c r="AN665" i="14"/>
  <c r="AO665" i="14"/>
  <c r="AQ665" i="14"/>
  <c r="AP665" i="14"/>
  <c r="AM661" i="14"/>
  <c r="AN661" i="14"/>
  <c r="AO661" i="14"/>
  <c r="AP661" i="14"/>
  <c r="AQ661" i="14"/>
  <c r="AM657" i="14"/>
  <c r="AQ657" i="14"/>
  <c r="AN657" i="14"/>
  <c r="AO657" i="14"/>
  <c r="AP657" i="14"/>
  <c r="AM653" i="14"/>
  <c r="AN653" i="14"/>
  <c r="AO653" i="14"/>
  <c r="AQ653" i="14"/>
  <c r="AP653" i="14"/>
  <c r="AM664" i="14"/>
  <c r="AN664" i="14"/>
  <c r="AO664" i="14"/>
  <c r="AP664" i="14"/>
  <c r="AQ664" i="14"/>
  <c r="AM660" i="14"/>
  <c r="AQ660" i="14"/>
  <c r="AN660" i="14"/>
  <c r="AO660" i="14"/>
  <c r="AP660" i="14"/>
  <c r="AM656" i="14"/>
  <c r="AN656" i="14"/>
  <c r="AO656" i="14"/>
  <c r="AQ656" i="14"/>
  <c r="AP656" i="14"/>
  <c r="AM652" i="14"/>
  <c r="AQ652" i="14"/>
  <c r="AN652" i="14"/>
  <c r="AO652" i="14"/>
  <c r="AP652" i="14"/>
  <c r="AN663" i="14"/>
  <c r="AO663" i="14"/>
  <c r="AM663" i="14"/>
  <c r="AQ663" i="14"/>
  <c r="AP663" i="14"/>
  <c r="AN659" i="14"/>
  <c r="AO659" i="14"/>
  <c r="AM659" i="14"/>
  <c r="AQ659" i="14"/>
  <c r="AN655" i="14"/>
  <c r="AO655" i="14"/>
  <c r="AP655" i="14"/>
  <c r="AM655" i="14"/>
  <c r="AQ655" i="14"/>
  <c r="AO666" i="14"/>
  <c r="AM666" i="14"/>
  <c r="AN666" i="14"/>
  <c r="AQ666" i="14"/>
  <c r="AP666" i="14"/>
  <c r="AO662" i="14"/>
  <c r="AP662" i="14"/>
  <c r="AM662" i="14"/>
  <c r="AQ662" i="14"/>
  <c r="AN662" i="14"/>
  <c r="AO658" i="14"/>
  <c r="AM658" i="14"/>
  <c r="AQ658" i="14"/>
  <c r="AN658" i="14"/>
  <c r="AP658" i="14"/>
  <c r="AO654" i="14"/>
  <c r="AM654" i="14"/>
  <c r="AN654" i="14"/>
  <c r="AP654" i="14"/>
  <c r="AQ654" i="14"/>
  <c r="AP659" i="14"/>
  <c r="AM546" i="14"/>
  <c r="AN546" i="14"/>
  <c r="AO546" i="14"/>
  <c r="AP546" i="14"/>
  <c r="AQ546" i="14"/>
  <c r="AM545" i="14"/>
  <c r="AQ545" i="14"/>
  <c r="AN545" i="14"/>
  <c r="AO545" i="14"/>
  <c r="AP545" i="14"/>
  <c r="AN548" i="14"/>
  <c r="AO548" i="14"/>
  <c r="AM548" i="14"/>
  <c r="AQ548" i="14"/>
  <c r="AP548" i="14"/>
  <c r="AN544" i="14"/>
  <c r="AO544" i="14"/>
  <c r="AM544" i="14"/>
  <c r="AQ544" i="14"/>
  <c r="AP544" i="14"/>
  <c r="AO547" i="14"/>
  <c r="AP547" i="14"/>
  <c r="AM547" i="14"/>
  <c r="AQ547" i="14"/>
  <c r="AN547" i="14"/>
  <c r="AO543" i="14"/>
  <c r="AP543" i="14"/>
  <c r="AM543" i="14"/>
  <c r="AQ543" i="14"/>
  <c r="AN543" i="14"/>
  <c r="AM438" i="14"/>
  <c r="AN438" i="14"/>
  <c r="AO438" i="14"/>
  <c r="AP438" i="14"/>
  <c r="AQ438" i="14"/>
  <c r="AM434" i="14"/>
  <c r="AN434" i="14"/>
  <c r="AO434" i="14"/>
  <c r="AQ434" i="14"/>
  <c r="AP434" i="14"/>
  <c r="AM437" i="14"/>
  <c r="AQ437" i="14"/>
  <c r="AN437" i="14"/>
  <c r="AO437" i="14"/>
  <c r="AP437" i="14"/>
  <c r="AM433" i="14"/>
  <c r="AQ433" i="14"/>
  <c r="AN433" i="14"/>
  <c r="AO433" i="14"/>
  <c r="AP433" i="14"/>
  <c r="AN440" i="14"/>
  <c r="AO440" i="14"/>
  <c r="AM440" i="14"/>
  <c r="AP440" i="14"/>
  <c r="AQ440" i="14"/>
  <c r="AN436" i="14"/>
  <c r="AO436" i="14"/>
  <c r="AM436" i="14"/>
  <c r="AQ436" i="14"/>
  <c r="AP436" i="14"/>
  <c r="AO439" i="14"/>
  <c r="AM439" i="14"/>
  <c r="AN439" i="14"/>
  <c r="AQ439" i="14"/>
  <c r="AP439" i="14"/>
  <c r="AO435" i="14"/>
  <c r="AM435" i="14"/>
  <c r="AN435" i="14"/>
  <c r="AP435" i="14"/>
  <c r="AQ435" i="14"/>
  <c r="AP429" i="14"/>
  <c r="AM429" i="14"/>
  <c r="AQ429" i="14"/>
  <c r="AN429" i="14"/>
  <c r="AO429" i="14"/>
  <c r="AN234" i="14"/>
  <c r="AO234" i="14"/>
  <c r="AP234" i="14"/>
  <c r="AM234" i="14"/>
  <c r="AQ234" i="14"/>
  <c r="AM200" i="14"/>
  <c r="AN200" i="14"/>
  <c r="AO200" i="14"/>
  <c r="AQ200" i="14"/>
  <c r="AP200" i="14"/>
  <c r="AM196" i="14"/>
  <c r="AQ196" i="14"/>
  <c r="AN196" i="14"/>
  <c r="AO196" i="14"/>
  <c r="AP196" i="14"/>
  <c r="AN199" i="14"/>
  <c r="AO199" i="14"/>
  <c r="AM199" i="14"/>
  <c r="AP199" i="14"/>
  <c r="AQ199" i="14"/>
  <c r="AO202" i="14"/>
  <c r="AP202" i="14"/>
  <c r="AM202" i="14"/>
  <c r="AQ202" i="14"/>
  <c r="AN202" i="14"/>
  <c r="AO198" i="14"/>
  <c r="AM198" i="14"/>
  <c r="AN198" i="14"/>
  <c r="AQ198" i="14"/>
  <c r="AP198" i="14"/>
  <c r="AM201" i="14"/>
  <c r="AN201" i="14"/>
  <c r="AO201" i="14"/>
  <c r="AQ201" i="14"/>
  <c r="AP201" i="14"/>
  <c r="AM197" i="14"/>
  <c r="AN197" i="14"/>
  <c r="AO197" i="14"/>
  <c r="AP197" i="14"/>
  <c r="AQ197" i="14"/>
  <c r="AO192" i="14"/>
  <c r="AN192" i="14"/>
  <c r="AM192" i="14"/>
  <c r="AP192" i="14"/>
  <c r="AQ192" i="14"/>
  <c r="AP191" i="14"/>
  <c r="AM191" i="14"/>
  <c r="AQ191" i="14"/>
  <c r="AN191" i="14"/>
  <c r="AO191" i="14"/>
  <c r="AN193" i="14"/>
  <c r="AO193" i="14"/>
  <c r="AM193" i="14"/>
  <c r="AQ193" i="14"/>
  <c r="AP193" i="14"/>
  <c r="AN13" i="14"/>
  <c r="AO13" i="14"/>
  <c r="AM13" i="14"/>
  <c r="AP13" i="14"/>
  <c r="AQ13" i="14"/>
  <c r="AM855" i="14"/>
  <c r="AQ855" i="14"/>
  <c r="AO855" i="14"/>
  <c r="AN855" i="14"/>
  <c r="AP855" i="14"/>
  <c r="AP856" i="14"/>
  <c r="AM856" i="14"/>
  <c r="AN856" i="14"/>
  <c r="AQ856" i="14"/>
  <c r="AO856" i="14"/>
  <c r="AM690" i="14"/>
  <c r="AQ690" i="14"/>
  <c r="AN690" i="14"/>
  <c r="AO690" i="14"/>
  <c r="AP690" i="14"/>
  <c r="AP671" i="14"/>
  <c r="AM671" i="14"/>
  <c r="AQ671" i="14"/>
  <c r="AN671" i="14"/>
  <c r="AO671" i="14"/>
  <c r="AN23" i="14"/>
  <c r="AQ23" i="14"/>
  <c r="AO23" i="14"/>
  <c r="AP23" i="14"/>
  <c r="AM23" i="14"/>
  <c r="AM854" i="14"/>
  <c r="AQ854" i="14"/>
  <c r="AN854" i="14"/>
  <c r="AO854" i="14"/>
  <c r="AP854" i="14"/>
  <c r="AM22" i="14"/>
  <c r="AQ22" i="14"/>
  <c r="AN22" i="14"/>
  <c r="AO22" i="14"/>
  <c r="AP22" i="14"/>
  <c r="AN785" i="14"/>
  <c r="AO785" i="14"/>
  <c r="AP785" i="14"/>
  <c r="AM785" i="14"/>
  <c r="AQ785" i="14"/>
  <c r="AM784" i="14"/>
  <c r="AO784" i="14"/>
  <c r="AP784" i="14"/>
  <c r="AQ784" i="14"/>
  <c r="AN784" i="14"/>
  <c r="AQ688" i="14"/>
  <c r="AN688" i="14"/>
  <c r="AM688" i="14"/>
  <c r="AP688" i="14"/>
  <c r="AO688" i="14"/>
  <c r="AO689" i="14"/>
  <c r="AN687" i="14"/>
  <c r="AQ687" i="14"/>
  <c r="AM687" i="14"/>
  <c r="AP687" i="14"/>
  <c r="AO687" i="14"/>
  <c r="AP686" i="14"/>
  <c r="AN686" i="14"/>
  <c r="AO686" i="14"/>
  <c r="AQ686" i="14"/>
  <c r="AM686" i="14"/>
  <c r="AQ689" i="14"/>
  <c r="AN689" i="14"/>
  <c r="AM689" i="14"/>
  <c r="AN670" i="14"/>
  <c r="AQ670" i="14"/>
  <c r="AM670" i="14"/>
  <c r="AO670" i="14"/>
  <c r="AP670" i="14"/>
  <c r="AQ669" i="14"/>
  <c r="AM669" i="14"/>
  <c r="AP669" i="14"/>
  <c r="AN669" i="14"/>
  <c r="AO669" i="14"/>
  <c r="AP647" i="14"/>
  <c r="AN647" i="14"/>
  <c r="AM647" i="14"/>
  <c r="AO647" i="14"/>
  <c r="AQ647" i="14"/>
  <c r="AN649" i="14"/>
  <c r="AO649" i="14"/>
  <c r="AP649" i="14"/>
  <c r="AM649" i="14"/>
  <c r="AQ649" i="14"/>
  <c r="AO354" i="14"/>
  <c r="AP354" i="14"/>
  <c r="AM354" i="14"/>
  <c r="AQ354" i="14"/>
  <c r="AN354" i="14"/>
  <c r="AN352" i="14"/>
  <c r="AU137" i="14" s="1"/>
  <c r="AO352" i="14"/>
  <c r="AP352" i="14"/>
  <c r="AW137" i="14" s="1"/>
  <c r="AM352" i="14"/>
  <c r="AQ352" i="14"/>
  <c r="AN344" i="14"/>
  <c r="AO344" i="14"/>
  <c r="AP344" i="14"/>
  <c r="AM344" i="14"/>
  <c r="AQ344" i="14"/>
  <c r="AO219" i="14"/>
  <c r="AM219" i="14"/>
  <c r="AP219" i="14"/>
  <c r="AQ219" i="14"/>
  <c r="AN219" i="14"/>
  <c r="AO221" i="14"/>
  <c r="AN221" i="14"/>
  <c r="AP221" i="14"/>
  <c r="AM221" i="14"/>
  <c r="AQ221" i="14"/>
  <c r="AN220" i="14"/>
  <c r="AP220" i="14"/>
  <c r="AO220" i="14"/>
  <c r="AQ220" i="14"/>
  <c r="AM220" i="14"/>
  <c r="AM887" i="14"/>
  <c r="AQ887" i="14"/>
  <c r="AN887" i="14"/>
  <c r="AO887" i="14"/>
  <c r="AP887" i="14"/>
  <c r="AM853" i="14"/>
  <c r="AQ853" i="14"/>
  <c r="AN853" i="14"/>
  <c r="AO853" i="14"/>
  <c r="AP853" i="14"/>
  <c r="AM852" i="14"/>
  <c r="AQ852" i="14"/>
  <c r="AN852" i="14"/>
  <c r="AO852" i="14"/>
  <c r="AP852" i="14"/>
  <c r="AO772" i="14"/>
  <c r="AP772" i="14"/>
  <c r="AM772" i="14"/>
  <c r="AQ772" i="14"/>
  <c r="AN772" i="14"/>
  <c r="AN205" i="14"/>
  <c r="AO205" i="14"/>
  <c r="AM205" i="14"/>
  <c r="AP205" i="14"/>
  <c r="AQ205" i="14"/>
  <c r="AO204" i="14"/>
  <c r="AM204" i="14"/>
  <c r="AN204" i="14"/>
  <c r="AP204" i="14"/>
  <c r="AQ204" i="14"/>
  <c r="AM203" i="14"/>
  <c r="AN203" i="14"/>
  <c r="AO203" i="14"/>
  <c r="AQ203" i="14"/>
  <c r="AP203" i="14"/>
  <c r="AN443" i="14"/>
  <c r="AO443" i="14"/>
  <c r="AP443" i="14"/>
  <c r="AM443" i="14"/>
  <c r="AQ443" i="14"/>
  <c r="AM445" i="14"/>
  <c r="AQ445" i="14"/>
  <c r="AN445" i="14"/>
  <c r="AO445" i="14"/>
  <c r="AP445" i="14"/>
  <c r="AM764" i="14"/>
  <c r="AQ764" i="14"/>
  <c r="AN764" i="14"/>
  <c r="AO764" i="14"/>
  <c r="AP764" i="14"/>
  <c r="AO766" i="14"/>
  <c r="AN766" i="14"/>
  <c r="AM766" i="14"/>
  <c r="AQ766" i="14"/>
  <c r="AP766" i="14"/>
  <c r="AO765" i="14"/>
  <c r="AM765" i="14"/>
  <c r="AN765" i="14"/>
  <c r="AQ765" i="14"/>
  <c r="AP765" i="14"/>
  <c r="AO619" i="14"/>
  <c r="AN619" i="14"/>
  <c r="AP619" i="14"/>
  <c r="AM619" i="14"/>
  <c r="AQ619" i="14"/>
  <c r="AN367" i="14"/>
  <c r="AU152" i="14" s="1"/>
  <c r="AO367" i="14"/>
  <c r="AP367" i="14"/>
  <c r="AW152" i="14" s="1"/>
  <c r="AM367" i="14"/>
  <c r="AM366" i="14"/>
  <c r="AO366" i="14"/>
  <c r="AN366" i="14"/>
  <c r="AP366" i="14"/>
  <c r="AP206" i="14"/>
  <c r="AM206" i="14"/>
  <c r="AQ206" i="14"/>
  <c r="AN206" i="14"/>
  <c r="AO206" i="14"/>
  <c r="AN888" i="14"/>
  <c r="AO888" i="14"/>
  <c r="AP888" i="14"/>
  <c r="AM888" i="14"/>
  <c r="AQ888" i="14"/>
  <c r="AP773" i="14"/>
  <c r="AM773" i="14"/>
  <c r="AQ773" i="14"/>
  <c r="AN773" i="14"/>
  <c r="AO773" i="14"/>
  <c r="AO444" i="14"/>
  <c r="AP444" i="14"/>
  <c r="AM444" i="14"/>
  <c r="AQ444" i="14"/>
  <c r="AN444" i="14"/>
  <c r="AM685" i="14"/>
  <c r="AQ685" i="14"/>
  <c r="AN685" i="14"/>
  <c r="AO685" i="14"/>
  <c r="AP685" i="14"/>
  <c r="AM672" i="14"/>
  <c r="AQ672" i="14"/>
  <c r="AN672" i="14"/>
  <c r="AO672" i="14"/>
  <c r="AP672" i="14"/>
  <c r="AO668" i="14"/>
  <c r="AP668" i="14"/>
  <c r="AM668" i="14"/>
  <c r="AQ668" i="14"/>
  <c r="AN668" i="14"/>
  <c r="AN648" i="14"/>
  <c r="AO648" i="14"/>
  <c r="AP648" i="14"/>
  <c r="AM648" i="14"/>
  <c r="AQ648" i="14"/>
  <c r="AN644" i="14"/>
  <c r="AO644" i="14"/>
  <c r="AP644" i="14"/>
  <c r="AM644" i="14"/>
  <c r="AQ644" i="14"/>
  <c r="AM646" i="14"/>
  <c r="AN646" i="14"/>
  <c r="AO646" i="14"/>
  <c r="AQ646" i="14"/>
  <c r="AP646" i="14"/>
  <c r="AM645" i="14"/>
  <c r="AN645" i="14"/>
  <c r="AO645" i="14"/>
  <c r="AP645" i="14"/>
  <c r="AQ645" i="14"/>
  <c r="AN618" i="14"/>
  <c r="AO618" i="14"/>
  <c r="AP618" i="14"/>
  <c r="AM618" i="14"/>
  <c r="AQ618" i="14"/>
  <c r="AO369" i="14"/>
  <c r="AV154" i="14" s="1"/>
  <c r="AM369" i="14"/>
  <c r="AN369" i="14"/>
  <c r="AQ369" i="14"/>
  <c r="AP369" i="14"/>
  <c r="AW154" i="14" s="1"/>
  <c r="AP368" i="14"/>
  <c r="AM368" i="14"/>
  <c r="AQ368" i="14"/>
  <c r="AN368" i="14"/>
  <c r="AU153" i="14" s="1"/>
  <c r="AO368" i="14"/>
  <c r="AM371" i="14"/>
  <c r="AN371" i="14"/>
  <c r="AO371" i="14"/>
  <c r="AV156" i="14" s="1"/>
  <c r="AP371" i="14"/>
  <c r="AQ371" i="14"/>
  <c r="AN370" i="14"/>
  <c r="AO370" i="14"/>
  <c r="AM370" i="14"/>
  <c r="AQ370" i="14"/>
  <c r="AP370" i="14"/>
  <c r="AM364" i="14"/>
  <c r="AT149" i="14" s="1"/>
  <c r="AN364" i="14"/>
  <c r="AO364" i="14"/>
  <c r="AP364" i="14"/>
  <c r="AQ364" i="14"/>
  <c r="AX149" i="14" s="1"/>
  <c r="AN363" i="14"/>
  <c r="AO363" i="14"/>
  <c r="AM363" i="14"/>
  <c r="AP363" i="14"/>
  <c r="AW148" i="14" s="1"/>
  <c r="AQ363" i="14"/>
  <c r="AO362" i="14"/>
  <c r="AM362" i="14"/>
  <c r="AN362" i="14"/>
  <c r="AU147" i="14" s="1"/>
  <c r="AP362" i="14"/>
  <c r="AQ362" i="14"/>
  <c r="AM365" i="14"/>
  <c r="AN365" i="14"/>
  <c r="AU150" i="14" s="1"/>
  <c r="AO365" i="14"/>
  <c r="AP365" i="14"/>
  <c r="AP361" i="14"/>
  <c r="AM361" i="14"/>
  <c r="AT146" i="14" s="1"/>
  <c r="AQ361" i="14"/>
  <c r="AN361" i="14"/>
  <c r="AU146" i="14" s="1"/>
  <c r="AO361" i="14"/>
  <c r="AL367" i="14"/>
  <c r="AQ367" i="14" s="1"/>
  <c r="AQ366" i="14"/>
  <c r="AN218" i="14"/>
  <c r="AO218" i="14"/>
  <c r="AP218" i="14"/>
  <c r="AM218" i="14"/>
  <c r="AQ218" i="14"/>
  <c r="J853" i="14"/>
  <c r="I854" i="14"/>
  <c r="K854" i="14"/>
  <c r="L853" i="14"/>
  <c r="I848" i="14"/>
  <c r="J848" i="14"/>
  <c r="K848" i="14"/>
  <c r="L848" i="14"/>
  <c r="I814" i="14"/>
  <c r="K814" i="14"/>
  <c r="H814" i="14"/>
  <c r="L814" i="14"/>
  <c r="J814" i="14"/>
  <c r="I197" i="14"/>
  <c r="K197" i="14"/>
  <c r="I534" i="14"/>
  <c r="K534" i="14"/>
  <c r="H993" i="14"/>
  <c r="J993" i="14"/>
  <c r="L993" i="14"/>
  <c r="I992" i="14"/>
  <c r="K992" i="14"/>
  <c r="I934" i="14"/>
  <c r="L934" i="14"/>
  <c r="K934" i="14"/>
  <c r="J934" i="14"/>
  <c r="J802" i="14"/>
  <c r="I802" i="14"/>
  <c r="H805" i="14"/>
  <c r="L802" i="14"/>
  <c r="K802" i="14"/>
  <c r="I106" i="14"/>
  <c r="H107" i="14"/>
  <c r="K106" i="14"/>
  <c r="J107" i="14"/>
  <c r="L107" i="14"/>
  <c r="L980" i="14"/>
  <c r="I981" i="14"/>
  <c r="J980" i="14"/>
  <c r="K980" i="14"/>
  <c r="I774" i="14"/>
  <c r="K774" i="14"/>
  <c r="L356" i="14"/>
  <c r="K356" i="14"/>
  <c r="L283" i="14"/>
  <c r="K283" i="14"/>
  <c r="J283" i="14"/>
  <c r="L271" i="14"/>
  <c r="I271" i="14"/>
  <c r="J162" i="14"/>
  <c r="K162" i="14"/>
  <c r="K157" i="14"/>
  <c r="I157" i="14"/>
  <c r="H655" i="14"/>
  <c r="L655" i="14"/>
  <c r="J655" i="14"/>
  <c r="L152" i="14"/>
  <c r="J152" i="14"/>
  <c r="H859" i="14"/>
  <c r="J859" i="14"/>
  <c r="L859" i="14"/>
  <c r="H716" i="14"/>
  <c r="L716" i="14"/>
  <c r="J710" i="14"/>
  <c r="I710" i="14"/>
  <c r="I705" i="14"/>
  <c r="K67" i="14"/>
  <c r="I67" i="14"/>
  <c r="H565" i="14"/>
  <c r="L565" i="14"/>
  <c r="I564" i="14"/>
  <c r="J566" i="14"/>
  <c r="K564" i="14"/>
  <c r="H559" i="14"/>
  <c r="L559" i="14"/>
  <c r="K559" i="14"/>
  <c r="L143" i="14"/>
  <c r="J44" i="14"/>
  <c r="K1003" i="14"/>
  <c r="H262" i="14"/>
  <c r="I262" i="14"/>
  <c r="L262" i="14"/>
  <c r="I136" i="14"/>
  <c r="L136" i="14"/>
  <c r="H136" i="14"/>
  <c r="K137" i="14"/>
  <c r="J137" i="14"/>
  <c r="L1031" i="14"/>
  <c r="K1031" i="14"/>
  <c r="I1031" i="14"/>
  <c r="H1031" i="14"/>
  <c r="J839" i="14"/>
  <c r="L839" i="14"/>
  <c r="I585" i="14"/>
  <c r="L584" i="14"/>
  <c r="K585" i="14"/>
  <c r="J584" i="14"/>
  <c r="I574" i="14"/>
  <c r="J574" i="14"/>
  <c r="K574" i="14"/>
  <c r="K370" i="14"/>
  <c r="L370" i="14"/>
  <c r="I297" i="14"/>
  <c r="L298" i="14"/>
  <c r="K298" i="14"/>
  <c r="H299" i="14"/>
  <c r="J297" i="14"/>
  <c r="K83" i="14"/>
  <c r="I83" i="14"/>
  <c r="H83" i="14"/>
  <c r="L83" i="14"/>
  <c r="J721" i="14"/>
  <c r="L721" i="14"/>
  <c r="K721" i="14"/>
  <c r="I593" i="14"/>
  <c r="J593" i="14"/>
  <c r="J228" i="14"/>
  <c r="L228" i="14"/>
  <c r="I228" i="14"/>
  <c r="H228" i="14"/>
  <c r="K227" i="14"/>
  <c r="I126" i="14"/>
  <c r="L126" i="14"/>
  <c r="K126" i="14"/>
  <c r="J378" i="14"/>
  <c r="I378" i="14"/>
  <c r="J1053" i="14"/>
  <c r="I738" i="14"/>
  <c r="L737" i="14"/>
  <c r="J737" i="14"/>
  <c r="K738" i="14"/>
  <c r="H1059" i="14"/>
  <c r="K1059" i="14"/>
  <c r="J1059" i="14"/>
  <c r="I1058" i="14"/>
  <c r="L1059" i="14"/>
  <c r="H328" i="14"/>
  <c r="L328" i="14"/>
  <c r="I328" i="14"/>
  <c r="J328" i="14"/>
  <c r="K327" i="14"/>
  <c r="I61" i="14"/>
  <c r="J61" i="14"/>
  <c r="L62" i="14"/>
  <c r="K61" i="14"/>
  <c r="H62" i="14"/>
  <c r="L693" i="14"/>
  <c r="K694" i="14"/>
  <c r="J693" i="14"/>
  <c r="I430" i="14"/>
  <c r="J220" i="14"/>
  <c r="L220" i="14"/>
  <c r="L97" i="14"/>
  <c r="H97" i="14"/>
  <c r="J97" i="14"/>
  <c r="K942" i="14"/>
  <c r="I942" i="14"/>
  <c r="K662" i="14"/>
  <c r="J663" i="14"/>
  <c r="I662" i="14"/>
  <c r="L662" i="14"/>
  <c r="K1011" i="14"/>
  <c r="I448" i="14"/>
  <c r="J447" i="14"/>
  <c r="K448" i="14"/>
  <c r="L447" i="14"/>
  <c r="H344" i="14"/>
  <c r="J344" i="14"/>
  <c r="L344" i="14"/>
  <c r="L408" i="14"/>
  <c r="K408" i="14"/>
  <c r="H408" i="14"/>
  <c r="K761" i="14"/>
  <c r="I761" i="14"/>
  <c r="I246" i="14"/>
  <c r="K245" i="14"/>
  <c r="J246" i="14"/>
  <c r="L245" i="14"/>
  <c r="I1076" i="14"/>
  <c r="I454" i="14"/>
  <c r="J454" i="14"/>
  <c r="K454" i="14"/>
  <c r="I336" i="14"/>
  <c r="J336" i="14"/>
  <c r="I1036" i="14"/>
  <c r="K1036" i="14"/>
  <c r="H421" i="14"/>
  <c r="L421" i="14"/>
  <c r="J422" i="14"/>
  <c r="K422" i="14"/>
  <c r="I422" i="14"/>
  <c r="J277" i="14"/>
  <c r="H277" i="14"/>
  <c r="I276" i="14"/>
  <c r="K276" i="14"/>
  <c r="L277" i="14"/>
  <c r="K831" i="14"/>
  <c r="J830" i="14"/>
  <c r="I831" i="14"/>
  <c r="H830" i="14"/>
  <c r="L830" i="14"/>
  <c r="J650" i="14"/>
  <c r="L650" i="14"/>
  <c r="I475" i="14"/>
  <c r="J475" i="14"/>
  <c r="K475" i="14"/>
  <c r="K461" i="14"/>
  <c r="L460" i="14"/>
  <c r="I459" i="14"/>
  <c r="J460" i="14"/>
  <c r="J396" i="14"/>
  <c r="H397" i="14"/>
  <c r="I397" i="14"/>
  <c r="L396" i="14"/>
  <c r="K240" i="14"/>
  <c r="L240" i="14"/>
  <c r="I239" i="14"/>
  <c r="AR694" i="14"/>
  <c r="AV150" i="14" l="1"/>
  <c r="AW147" i="14"/>
  <c r="AX148" i="14"/>
  <c r="AU148" i="14"/>
  <c r="AW149" i="14"/>
  <c r="AW155" i="14"/>
  <c r="AV153" i="14"/>
  <c r="AX153" i="14"/>
  <c r="AW153" i="14"/>
  <c r="AX154" i="14"/>
  <c r="AT154" i="14"/>
  <c r="AV151" i="14"/>
  <c r="AX129" i="14"/>
  <c r="AW129" i="14"/>
  <c r="AW130" i="14"/>
  <c r="AV138" i="14"/>
  <c r="AX112" i="14"/>
  <c r="AW113" i="14"/>
  <c r="AX204" i="14"/>
  <c r="AW117" i="14"/>
  <c r="AU201" i="14"/>
  <c r="AT201" i="14"/>
  <c r="AX202" i="14"/>
  <c r="AT202" i="14"/>
  <c r="AX109" i="14"/>
  <c r="AT151" i="14"/>
  <c r="AX162" i="14"/>
  <c r="AX98" i="14"/>
  <c r="AT106" i="14"/>
  <c r="AW156" i="14"/>
  <c r="AU130" i="14"/>
  <c r="AU162" i="14"/>
  <c r="AT164" i="14"/>
  <c r="AU139" i="14"/>
  <c r="AX106" i="14"/>
  <c r="AX151" i="14"/>
  <c r="AU149" i="14"/>
  <c r="AX116" i="14"/>
  <c r="AW184" i="14"/>
  <c r="AW115" i="14"/>
  <c r="AV114" i="14"/>
  <c r="AV98" i="14"/>
  <c r="AU161" i="14"/>
  <c r="AV161" i="14"/>
  <c r="AV109" i="14"/>
  <c r="AX146" i="14"/>
  <c r="AT155" i="14"/>
  <c r="AX19" i="14"/>
  <c r="AV142" i="14"/>
  <c r="AT177" i="14"/>
  <c r="AV160" i="14"/>
  <c r="AX107" i="14"/>
  <c r="AV107" i="14"/>
  <c r="AV108" i="14"/>
  <c r="AU106" i="14"/>
  <c r="AU111" i="14"/>
  <c r="AU110" i="14"/>
  <c r="AV152" i="14"/>
  <c r="AT137" i="14"/>
  <c r="AT147" i="14"/>
  <c r="AX152" i="14"/>
  <c r="AT150" i="14"/>
  <c r="AT148" i="14"/>
  <c r="AU156" i="14"/>
  <c r="AW112" i="14"/>
  <c r="AT153" i="14"/>
  <c r="AY153" i="14" s="1"/>
  <c r="AU154" i="14"/>
  <c r="AV112" i="14"/>
  <c r="AV202" i="14"/>
  <c r="AW200" i="14"/>
  <c r="AV129" i="14"/>
  <c r="AT130" i="14"/>
  <c r="AV155" i="14"/>
  <c r="AV113" i="14"/>
  <c r="AX138" i="14"/>
  <c r="AV139" i="14"/>
  <c r="AV141" i="14"/>
  <c r="AU142" i="14"/>
  <c r="AX168" i="14"/>
  <c r="AX108" i="14"/>
  <c r="BU93" i="14"/>
  <c r="BX92" i="14"/>
  <c r="CC182" i="14" s="1"/>
  <c r="BV93" i="14"/>
  <c r="BY92" i="14"/>
  <c r="CD182" i="14" s="1"/>
  <c r="BT93" i="14"/>
  <c r="BW92" i="14"/>
  <c r="CB182" i="14" s="1"/>
  <c r="AW201" i="14"/>
  <c r="AW116" i="14"/>
  <c r="AU115" i="14"/>
  <c r="BV787" i="14"/>
  <c r="BY786" i="14"/>
  <c r="BT789" i="14"/>
  <c r="BW789" i="14" s="1"/>
  <c r="CB200" i="14" s="1"/>
  <c r="BW788" i="14"/>
  <c r="CB199" i="14" s="1"/>
  <c r="BU787" i="14"/>
  <c r="BX786" i="14"/>
  <c r="AT204" i="14"/>
  <c r="AU202" i="14"/>
  <c r="AV184" i="14"/>
  <c r="AW164" i="14"/>
  <c r="AX161" i="14"/>
  <c r="AW202" i="14"/>
  <c r="AU184" i="14"/>
  <c r="AU204" i="14"/>
  <c r="AX139" i="14"/>
  <c r="AT113" i="14"/>
  <c r="AX117" i="14"/>
  <c r="AV115" i="14"/>
  <c r="AW114" i="14"/>
  <c r="AU108" i="14"/>
  <c r="AU109" i="14"/>
  <c r="AX111" i="14"/>
  <c r="AX110" i="14"/>
  <c r="AU113" i="14"/>
  <c r="AV116" i="14"/>
  <c r="AT117" i="14"/>
  <c r="AT129" i="14"/>
  <c r="AX113" i="14"/>
  <c r="AW151" i="14"/>
  <c r="AT152" i="14"/>
  <c r="AU117" i="14"/>
  <c r="AV200" i="14"/>
  <c r="AV111" i="14"/>
  <c r="AV146" i="14"/>
  <c r="AU155" i="14"/>
  <c r="AV137" i="14"/>
  <c r="AX141" i="14"/>
  <c r="AX177" i="14"/>
  <c r="AU177" i="14"/>
  <c r="AT162" i="14"/>
  <c r="AX184" i="14"/>
  <c r="AX115" i="14"/>
  <c r="AU114" i="14"/>
  <c r="AT114" i="14"/>
  <c r="AX160" i="14"/>
  <c r="AU164" i="14"/>
  <c r="AT168" i="14"/>
  <c r="AT203" i="14"/>
  <c r="AW98" i="14"/>
  <c r="AT98" i="14"/>
  <c r="AT161" i="14"/>
  <c r="AU107" i="14"/>
  <c r="AT108" i="14"/>
  <c r="AT109" i="14"/>
  <c r="AT111" i="14"/>
  <c r="AT110" i="14"/>
  <c r="AW146" i="14"/>
  <c r="AU129" i="14"/>
  <c r="AW150" i="14"/>
  <c r="AX147" i="14"/>
  <c r="AV147" i="14"/>
  <c r="AV148" i="14"/>
  <c r="AV149" i="14"/>
  <c r="AY149" i="14" s="1"/>
  <c r="AX155" i="14"/>
  <c r="AX156" i="14"/>
  <c r="AT156" i="14"/>
  <c r="AU151" i="14"/>
  <c r="AX130" i="14"/>
  <c r="AU112" i="14"/>
  <c r="AU116" i="14"/>
  <c r="AV117" i="14"/>
  <c r="AX201" i="14"/>
  <c r="AV162" i="14"/>
  <c r="AW162" i="14"/>
  <c r="AT184" i="14"/>
  <c r="AY184" i="14" s="1"/>
  <c r="AT115" i="14"/>
  <c r="AX114" i="14"/>
  <c r="AV164" i="14"/>
  <c r="AV168" i="14"/>
  <c r="AU98" i="14"/>
  <c r="AW161" i="14"/>
  <c r="AW108" i="14"/>
  <c r="AV106" i="14"/>
  <c r="AW106" i="14"/>
  <c r="AW111" i="14"/>
  <c r="AW110" i="14"/>
  <c r="AX6" i="14"/>
  <c r="AV6" i="14"/>
  <c r="AU19" i="14"/>
  <c r="AT47" i="14"/>
  <c r="AU55" i="14"/>
  <c r="AU138" i="14"/>
  <c r="AW57" i="14"/>
  <c r="AU203" i="14"/>
  <c r="AX150" i="14"/>
  <c r="AW19" i="14"/>
  <c r="AV46" i="14"/>
  <c r="AX140" i="14"/>
  <c r="AT142" i="14"/>
  <c r="AX200" i="14"/>
  <c r="AU205" i="14"/>
  <c r="AT163" i="14"/>
  <c r="AV170" i="14"/>
  <c r="AV3" i="14"/>
  <c r="AT139" i="14"/>
  <c r="AX137" i="14"/>
  <c r="AT51" i="14"/>
  <c r="AX52" i="14"/>
  <c r="AT52" i="14"/>
  <c r="AT141" i="14"/>
  <c r="AT138" i="14"/>
  <c r="AT56" i="14"/>
  <c r="AW177" i="14"/>
  <c r="AW160" i="14"/>
  <c r="AT160" i="14"/>
  <c r="AW168" i="14"/>
  <c r="AW203" i="14"/>
  <c r="AT107" i="14"/>
  <c r="AW109" i="14"/>
  <c r="AX159" i="14"/>
  <c r="AV110" i="14"/>
  <c r="AX5" i="14"/>
  <c r="AV14" i="14"/>
  <c r="AX47" i="14"/>
  <c r="AX46" i="14"/>
  <c r="AW51" i="14"/>
  <c r="AW52" i="14"/>
  <c r="AX55" i="14"/>
  <c r="AW140" i="14"/>
  <c r="AX12" i="14"/>
  <c r="AW13" i="14"/>
  <c r="AU13" i="14"/>
  <c r="AU56" i="14"/>
  <c r="AV27" i="14"/>
  <c r="AV7" i="14"/>
  <c r="AX8" i="14"/>
  <c r="AV8" i="14"/>
  <c r="AV28" i="14"/>
  <c r="AW62" i="14"/>
  <c r="AU60" i="14"/>
  <c r="AX61" i="14"/>
  <c r="AV61" i="14"/>
  <c r="AT143" i="14"/>
  <c r="AW144" i="14"/>
  <c r="AT176" i="14"/>
  <c r="CG176" i="14" s="1"/>
  <c r="AU175" i="14"/>
  <c r="CH175" i="14" s="1"/>
  <c r="AT195" i="14"/>
  <c r="AU194" i="14"/>
  <c r="AU198" i="14"/>
  <c r="AW63" i="14"/>
  <c r="AX145" i="14"/>
  <c r="AW178" i="14"/>
  <c r="AV205" i="14"/>
  <c r="AT197" i="14"/>
  <c r="AX180" i="14"/>
  <c r="AU180" i="14"/>
  <c r="AU181" i="14"/>
  <c r="AX185" i="14"/>
  <c r="AU188" i="14"/>
  <c r="AV188" i="14"/>
  <c r="AT17" i="14"/>
  <c r="AX170" i="14"/>
  <c r="AT170" i="14"/>
  <c r="AX199" i="14"/>
  <c r="AX196" i="14"/>
  <c r="AT196" i="14"/>
  <c r="AT4" i="14"/>
  <c r="AW3" i="14"/>
  <c r="AV5" i="14"/>
  <c r="AT6" i="14"/>
  <c r="AU4" i="14"/>
  <c r="AV4" i="14"/>
  <c r="AT19" i="14"/>
  <c r="AU14" i="14"/>
  <c r="AW47" i="14"/>
  <c r="AW46" i="14"/>
  <c r="AT46" i="14"/>
  <c r="AV51" i="14"/>
  <c r="AV52" i="14"/>
  <c r="AT55" i="14"/>
  <c r="AU140" i="14"/>
  <c r="AW141" i="14"/>
  <c r="AW138" i="14"/>
  <c r="AT12" i="14"/>
  <c r="AX13" i="14"/>
  <c r="AX56" i="14"/>
  <c r="AV56" i="14"/>
  <c r="AU57" i="14"/>
  <c r="AX27" i="14"/>
  <c r="AU27" i="14"/>
  <c r="AX7" i="14"/>
  <c r="AU8" i="14"/>
  <c r="AT28" i="14"/>
  <c r="AX28" i="14"/>
  <c r="AV62" i="14"/>
  <c r="AX60" i="14"/>
  <c r="AW61" i="14"/>
  <c r="AV143" i="14"/>
  <c r="AV144" i="14"/>
  <c r="AX142" i="14"/>
  <c r="AW176" i="14"/>
  <c r="CJ176" i="14" s="1"/>
  <c r="AV176" i="14"/>
  <c r="CI176" i="14" s="1"/>
  <c r="AV177" i="14"/>
  <c r="AX175" i="14"/>
  <c r="CK175" i="14" s="1"/>
  <c r="AU200" i="14"/>
  <c r="AV195" i="14"/>
  <c r="AW195" i="14"/>
  <c r="AX194" i="14"/>
  <c r="AX198" i="14"/>
  <c r="AV63" i="14"/>
  <c r="AW145" i="14"/>
  <c r="AT145" i="14"/>
  <c r="AW170" i="14"/>
  <c r="AT199" i="14"/>
  <c r="AW196" i="14"/>
  <c r="AW5" i="14"/>
  <c r="AW6" i="14"/>
  <c r="AX4" i="14"/>
  <c r="AX14" i="14"/>
  <c r="AV47" i="14"/>
  <c r="AX51" i="14"/>
  <c r="AU51" i="14"/>
  <c r="AU52" i="14"/>
  <c r="AW55" i="14"/>
  <c r="AT140" i="14"/>
  <c r="AW12" i="14"/>
  <c r="AT13" i="14"/>
  <c r="AW56" i="14"/>
  <c r="AT57" i="14"/>
  <c r="AV57" i="14"/>
  <c r="AW27" i="14"/>
  <c r="AU7" i="14"/>
  <c r="AW8" i="14"/>
  <c r="AU28" i="14"/>
  <c r="AX62" i="14"/>
  <c r="AU62" i="14"/>
  <c r="AT60" i="14"/>
  <c r="AU61" i="14"/>
  <c r="AX143" i="14"/>
  <c r="AU143" i="14"/>
  <c r="AU144" i="14"/>
  <c r="AX176" i="14"/>
  <c r="CK176" i="14" s="1"/>
  <c r="AT175" i="14"/>
  <c r="CG175" i="14" s="1"/>
  <c r="AU195" i="14"/>
  <c r="AW194" i="14"/>
  <c r="AT194" i="14"/>
  <c r="AT198" i="14"/>
  <c r="AX63" i="14"/>
  <c r="AU145" i="14"/>
  <c r="AX178" i="14"/>
  <c r="AU178" i="14"/>
  <c r="AV197" i="14"/>
  <c r="AW180" i="14"/>
  <c r="AW181" i="14"/>
  <c r="AU185" i="14"/>
  <c r="AT188" i="14"/>
  <c r="AU17" i="14"/>
  <c r="AW68" i="14"/>
  <c r="AT68" i="14"/>
  <c r="AU72" i="14"/>
  <c r="AV199" i="14"/>
  <c r="AW199" i="14"/>
  <c r="AV196" i="14"/>
  <c r="AX3" i="14"/>
  <c r="AU3" i="14"/>
  <c r="AT5" i="14"/>
  <c r="AU5" i="14"/>
  <c r="AU6" i="14"/>
  <c r="AW4" i="14"/>
  <c r="AW139" i="14"/>
  <c r="AV19" i="14"/>
  <c r="AW14" i="14"/>
  <c r="AT14" i="14"/>
  <c r="AU47" i="14"/>
  <c r="AU46" i="14"/>
  <c r="AV55" i="14"/>
  <c r="AV140" i="14"/>
  <c r="AU141" i="14"/>
  <c r="AU12" i="14"/>
  <c r="AV12" i="14"/>
  <c r="AV13" i="14"/>
  <c r="AX57" i="14"/>
  <c r="AT27" i="14"/>
  <c r="AT7" i="14"/>
  <c r="AW7" i="14"/>
  <c r="AT8" i="14"/>
  <c r="AW28" i="14"/>
  <c r="AT62" i="14"/>
  <c r="AV60" i="14"/>
  <c r="AW60" i="14"/>
  <c r="AT61" i="14"/>
  <c r="AW143" i="14"/>
  <c r="AX144" i="14"/>
  <c r="AT144" i="14"/>
  <c r="AW142" i="14"/>
  <c r="AU176" i="14"/>
  <c r="CH176" i="14" s="1"/>
  <c r="AV175" i="14"/>
  <c r="CI175" i="14" s="1"/>
  <c r="AW175" i="14"/>
  <c r="CJ175" i="14" s="1"/>
  <c r="AT200" i="14"/>
  <c r="AX195" i="14"/>
  <c r="AV194" i="14"/>
  <c r="AV198" i="14"/>
  <c r="AW198" i="14"/>
  <c r="AT63" i="14"/>
  <c r="AU63" i="14"/>
  <c r="AV145" i="14"/>
  <c r="AT178" i="14"/>
  <c r="AW205" i="14"/>
  <c r="AX197" i="14"/>
  <c r="AU197" i="14"/>
  <c r="AV180" i="14"/>
  <c r="AV181" i="14"/>
  <c r="AW185" i="14"/>
  <c r="AT185" i="14"/>
  <c r="AW188" i="14"/>
  <c r="AX17" i="14"/>
  <c r="AX68" i="14"/>
  <c r="AW72" i="14"/>
  <c r="AT72" i="14"/>
  <c r="AW65" i="14"/>
  <c r="AU69" i="14"/>
  <c r="AX73" i="14"/>
  <c r="AW66" i="14"/>
  <c r="AU66" i="14"/>
  <c r="AV70" i="14"/>
  <c r="AT74" i="14"/>
  <c r="AW67" i="14"/>
  <c r="AX71" i="14"/>
  <c r="AT71" i="14"/>
  <c r="AU170" i="14"/>
  <c r="AU199" i="14"/>
  <c r="AU196" i="14"/>
  <c r="AT65" i="14"/>
  <c r="AX69" i="14"/>
  <c r="AU73" i="14"/>
  <c r="AV73" i="14"/>
  <c r="AV66" i="14"/>
  <c r="AW70" i="14"/>
  <c r="AX74" i="14"/>
  <c r="AX67" i="14"/>
  <c r="AT67" i="14"/>
  <c r="AU71" i="14"/>
  <c r="AU9" i="14"/>
  <c r="AX10" i="14"/>
  <c r="AX11" i="14"/>
  <c r="AV11" i="14"/>
  <c r="AW21" i="14"/>
  <c r="AV22" i="14"/>
  <c r="AT23" i="14"/>
  <c r="AU20" i="14"/>
  <c r="AV20" i="14"/>
  <c r="AW24" i="14"/>
  <c r="AU29" i="14"/>
  <c r="AV167" i="14"/>
  <c r="AW167" i="14"/>
  <c r="AV206" i="14"/>
  <c r="AU64" i="14"/>
  <c r="AT120" i="14"/>
  <c r="AU122" i="14"/>
  <c r="AV122" i="14"/>
  <c r="AW125" i="14"/>
  <c r="AX165" i="14"/>
  <c r="AV189" i="14"/>
  <c r="AX189" i="14"/>
  <c r="AU182" i="14"/>
  <c r="AV186" i="14"/>
  <c r="AV179" i="14"/>
  <c r="AU183" i="14"/>
  <c r="AV183" i="14"/>
  <c r="AW187" i="14"/>
  <c r="AX33" i="14"/>
  <c r="AV37" i="14"/>
  <c r="AW37" i="14"/>
  <c r="AX41" i="14"/>
  <c r="AT91" i="14"/>
  <c r="AW92" i="14"/>
  <c r="CJ92" i="14" s="1"/>
  <c r="AV96" i="14"/>
  <c r="AW96" i="14"/>
  <c r="AT97" i="14"/>
  <c r="AV128" i="14"/>
  <c r="AU159" i="14"/>
  <c r="AV159" i="14"/>
  <c r="AX32" i="14"/>
  <c r="AX36" i="14"/>
  <c r="CK36" i="14" s="1"/>
  <c r="AW40" i="14"/>
  <c r="AT40" i="14"/>
  <c r="AV58" i="14"/>
  <c r="AV123" i="14"/>
  <c r="AU126" i="14"/>
  <c r="AT31" i="14"/>
  <c r="AT35" i="14"/>
  <c r="AT39" i="14"/>
  <c r="AT89" i="14"/>
  <c r="AU93" i="14"/>
  <c r="AW90" i="14"/>
  <c r="AT90" i="14"/>
  <c r="AT94" i="14"/>
  <c r="AX99" i="14"/>
  <c r="AW95" i="14"/>
  <c r="AW100" i="14"/>
  <c r="AV100" i="14"/>
  <c r="AW88" i="14"/>
  <c r="AT101" i="14"/>
  <c r="AW158" i="14"/>
  <c r="AX157" i="14"/>
  <c r="AU157" i="14"/>
  <c r="AX103" i="14"/>
  <c r="AU103" i="14"/>
  <c r="AU104" i="14"/>
  <c r="AX105" i="14"/>
  <c r="AW193" i="14"/>
  <c r="AW207" i="14"/>
  <c r="AU16" i="14"/>
  <c r="AW15" i="14"/>
  <c r="AT42" i="14"/>
  <c r="AW50" i="14"/>
  <c r="AU48" i="14"/>
  <c r="AX49" i="14"/>
  <c r="AV53" i="14"/>
  <c r="AX50" i="14"/>
  <c r="AW54" i="14"/>
  <c r="AT54" i="14"/>
  <c r="AV81" i="14"/>
  <c r="AW85" i="14"/>
  <c r="AW82" i="14"/>
  <c r="AW86" i="14"/>
  <c r="AT86" i="14"/>
  <c r="AU83" i="14"/>
  <c r="AU84" i="14"/>
  <c r="AW134" i="14"/>
  <c r="AT131" i="14"/>
  <c r="AU131" i="14"/>
  <c r="AT135" i="14"/>
  <c r="AW132" i="14"/>
  <c r="AW136" i="14"/>
  <c r="AW133" i="14"/>
  <c r="AT133" i="14"/>
  <c r="AW171" i="14"/>
  <c r="CJ171" i="14" s="1"/>
  <c r="AT172" i="14"/>
  <c r="AW173" i="14"/>
  <c r="AT18" i="14"/>
  <c r="AV75" i="14"/>
  <c r="AX79" i="14"/>
  <c r="AT79" i="14"/>
  <c r="AX87" i="14"/>
  <c r="AV76" i="14"/>
  <c r="AX80" i="14"/>
  <c r="AU77" i="14"/>
  <c r="AV77" i="14"/>
  <c r="AX102" i="14"/>
  <c r="AT78" i="14"/>
  <c r="AX174" i="14"/>
  <c r="CK174" i="14" s="1"/>
  <c r="AX190" i="14"/>
  <c r="CK190" i="14" s="1"/>
  <c r="AU190" i="14"/>
  <c r="CH190" i="14" s="1"/>
  <c r="AU191" i="14"/>
  <c r="AV192" i="14"/>
  <c r="CI192" i="14" s="1"/>
  <c r="AU43" i="14"/>
  <c r="AX44" i="14"/>
  <c r="AX45" i="14"/>
  <c r="AU45" i="14"/>
  <c r="AW169" i="14"/>
  <c r="AT169" i="14"/>
  <c r="AU166" i="14"/>
  <c r="AW25" i="14"/>
  <c r="AW30" i="14"/>
  <c r="AV34" i="14"/>
  <c r="AV38" i="14"/>
  <c r="AW38" i="14"/>
  <c r="AW124" i="14"/>
  <c r="AT121" i="14"/>
  <c r="AX118" i="14"/>
  <c r="AX119" i="14"/>
  <c r="AU119" i="14"/>
  <c r="AX127" i="14"/>
  <c r="AX59" i="14"/>
  <c r="AT26" i="14"/>
  <c r="AX9" i="14"/>
  <c r="AV10" i="14"/>
  <c r="AW11" i="14"/>
  <c r="AV21" i="14"/>
  <c r="AU21" i="14"/>
  <c r="AU22" i="14"/>
  <c r="AV23" i="14"/>
  <c r="AW20" i="14"/>
  <c r="AX24" i="14"/>
  <c r="AV24" i="14"/>
  <c r="AX29" i="14"/>
  <c r="AV163" i="14"/>
  <c r="AU167" i="14"/>
  <c r="AU206" i="14"/>
  <c r="AX64" i="14"/>
  <c r="AW120" i="14"/>
  <c r="AX122" i="14"/>
  <c r="AU125" i="14"/>
  <c r="AV125" i="14"/>
  <c r="AT165" i="14"/>
  <c r="AU189" i="14"/>
  <c r="AX182" i="14"/>
  <c r="AT182" i="14"/>
  <c r="AX186" i="14"/>
  <c r="AU179" i="14"/>
  <c r="AX183" i="14"/>
  <c r="AX187" i="14"/>
  <c r="AV187" i="14"/>
  <c r="AT33" i="14"/>
  <c r="AU37" i="14"/>
  <c r="AW41" i="14"/>
  <c r="AT41" i="14"/>
  <c r="AW91" i="14"/>
  <c r="AT92" i="14"/>
  <c r="CG92" i="14" s="1"/>
  <c r="AU96" i="14"/>
  <c r="AX97" i="14"/>
  <c r="AV97" i="14"/>
  <c r="AU128" i="14"/>
  <c r="AT32" i="14"/>
  <c r="AT36" i="14"/>
  <c r="CG36" i="14" s="1"/>
  <c r="AV40" i="14"/>
  <c r="AX58" i="14"/>
  <c r="AU58" i="14"/>
  <c r="AW123" i="14"/>
  <c r="AW126" i="14"/>
  <c r="AV31" i="14"/>
  <c r="AW31" i="14"/>
  <c r="AW35" i="14"/>
  <c r="AW39" i="14"/>
  <c r="AV89" i="14"/>
  <c r="AX93" i="14"/>
  <c r="AX90" i="14"/>
  <c r="AX94" i="14"/>
  <c r="AV94" i="14"/>
  <c r="AT99" i="14"/>
  <c r="AT95" i="14"/>
  <c r="AX100" i="14"/>
  <c r="AU88" i="14"/>
  <c r="AV88" i="14"/>
  <c r="AV101" i="14"/>
  <c r="AV158" i="14"/>
  <c r="AT157" i="14"/>
  <c r="AT103" i="14"/>
  <c r="AX104" i="14"/>
  <c r="AT104" i="14"/>
  <c r="AT105" i="14"/>
  <c r="AU193" i="14"/>
  <c r="AV193" i="14"/>
  <c r="AV207" i="14"/>
  <c r="AX16" i="14"/>
  <c r="AV16" i="14"/>
  <c r="AT15" i="14"/>
  <c r="AW42" i="14"/>
  <c r="AW48" i="14"/>
  <c r="AX48" i="14"/>
  <c r="AU49" i="14"/>
  <c r="AT53" i="14"/>
  <c r="AT50" i="14"/>
  <c r="AV54" i="14"/>
  <c r="AX81" i="14"/>
  <c r="AU81" i="14"/>
  <c r="AV85" i="14"/>
  <c r="AV82" i="14"/>
  <c r="AX86" i="14"/>
  <c r="AX83" i="14"/>
  <c r="AT83" i="14"/>
  <c r="AT84" i="14"/>
  <c r="AV134" i="14"/>
  <c r="AX131" i="14"/>
  <c r="AX135" i="14"/>
  <c r="AV135" i="14"/>
  <c r="AU132" i="14"/>
  <c r="AT136" i="14"/>
  <c r="AV133" i="14"/>
  <c r="AU171" i="14"/>
  <c r="CH171" i="14" s="1"/>
  <c r="AV171" i="14"/>
  <c r="CI171" i="14" s="1"/>
  <c r="AV172" i="14"/>
  <c r="AV173" i="14"/>
  <c r="AV18" i="14"/>
  <c r="AW18" i="14"/>
  <c r="AU75" i="14"/>
  <c r="AW79" i="14"/>
  <c r="AW87" i="14"/>
  <c r="AT87" i="14"/>
  <c r="AU76" i="14"/>
  <c r="AV80" i="14"/>
  <c r="AX77" i="14"/>
  <c r="AW102" i="14"/>
  <c r="AT102" i="14"/>
  <c r="AV78" i="14"/>
  <c r="AW174" i="14"/>
  <c r="CJ174" i="14" s="1"/>
  <c r="AT190" i="14"/>
  <c r="CG190" i="14" s="1"/>
  <c r="AX191" i="14"/>
  <c r="AT191" i="14"/>
  <c r="AU192" i="14"/>
  <c r="CH192" i="14" s="1"/>
  <c r="AW43" i="14"/>
  <c r="AT44" i="14"/>
  <c r="AT45" i="14"/>
  <c r="AU169" i="14"/>
  <c r="AX166" i="14"/>
  <c r="AU25" i="14"/>
  <c r="AV25" i="14"/>
  <c r="AV30" i="14"/>
  <c r="AU34" i="14"/>
  <c r="AU38" i="14"/>
  <c r="AX124" i="14"/>
  <c r="AT124" i="14"/>
  <c r="AW121" i="14"/>
  <c r="AT118" i="14"/>
  <c r="AT119" i="14"/>
  <c r="AV127" i="14"/>
  <c r="AT127" i="14"/>
  <c r="AT59" i="14"/>
  <c r="AU59" i="14"/>
  <c r="AV68" i="14"/>
  <c r="AX72" i="14"/>
  <c r="AU65" i="14"/>
  <c r="AV65" i="14"/>
  <c r="AT69" i="14"/>
  <c r="AT73" i="14"/>
  <c r="AX66" i="14"/>
  <c r="AX70" i="14"/>
  <c r="AU70" i="14"/>
  <c r="AV74" i="14"/>
  <c r="AV67" i="14"/>
  <c r="AW71" i="14"/>
  <c r="AW9" i="14"/>
  <c r="AT9" i="14"/>
  <c r="AU10" i="14"/>
  <c r="AU11" i="14"/>
  <c r="AX21" i="14"/>
  <c r="AX22" i="14"/>
  <c r="AT22" i="14"/>
  <c r="AX23" i="14"/>
  <c r="AX20" i="14"/>
  <c r="AU24" i="14"/>
  <c r="AV29" i="14"/>
  <c r="AT29" i="14"/>
  <c r="AW163" i="14"/>
  <c r="AX163" i="14"/>
  <c r="AX167" i="14"/>
  <c r="AX206" i="14"/>
  <c r="AW206" i="14"/>
  <c r="AW64" i="14"/>
  <c r="AT64" i="14"/>
  <c r="AV120" i="14"/>
  <c r="AT122" i="14"/>
  <c r="AX125" i="14"/>
  <c r="AW165" i="14"/>
  <c r="AT189" i="14"/>
  <c r="AV182" i="14"/>
  <c r="AW186" i="14"/>
  <c r="AT186" i="14"/>
  <c r="AX179" i="14"/>
  <c r="AW183" i="14"/>
  <c r="AU187" i="14"/>
  <c r="AW33" i="14"/>
  <c r="AX37" i="14"/>
  <c r="AV41" i="14"/>
  <c r="AU91" i="14"/>
  <c r="AV91" i="14"/>
  <c r="AV92" i="14"/>
  <c r="CI92" i="14" s="1"/>
  <c r="AX96" i="14"/>
  <c r="AW97" i="14"/>
  <c r="AX128" i="14"/>
  <c r="AT159" i="14"/>
  <c r="AV32" i="14"/>
  <c r="AW32" i="14"/>
  <c r="AW36" i="14"/>
  <c r="CJ36" i="14" s="1"/>
  <c r="AU40" i="14"/>
  <c r="AT58" i="14"/>
  <c r="AX123" i="14"/>
  <c r="AT123" i="14"/>
  <c r="AT126" i="14"/>
  <c r="AU31" i="14"/>
  <c r="AU35" i="14"/>
  <c r="AV35" i="14"/>
  <c r="AV39" i="14"/>
  <c r="AW89" i="14"/>
  <c r="AU89" i="14"/>
  <c r="AT93" i="14"/>
  <c r="AV90" i="14"/>
  <c r="AW94" i="14"/>
  <c r="AV99" i="14"/>
  <c r="AW99" i="14"/>
  <c r="AV95" i="14"/>
  <c r="AU100" i="14"/>
  <c r="AX88" i="14"/>
  <c r="AX101" i="14"/>
  <c r="AU101" i="14"/>
  <c r="AU158" i="14"/>
  <c r="AW157" i="14"/>
  <c r="AW103" i="14"/>
  <c r="AW104" i="14"/>
  <c r="AV105" i="14"/>
  <c r="AW105" i="14"/>
  <c r="AX193" i="14"/>
  <c r="AX207" i="14"/>
  <c r="AU207" i="14"/>
  <c r="AT16" i="14"/>
  <c r="AX15" i="14"/>
  <c r="AV15" i="14"/>
  <c r="AV42" i="14"/>
  <c r="AT48" i="14"/>
  <c r="AW49" i="14"/>
  <c r="AV49" i="14"/>
  <c r="AX53" i="14"/>
  <c r="AV50" i="14"/>
  <c r="AX54" i="14"/>
  <c r="AT81" i="14"/>
  <c r="AX85" i="14"/>
  <c r="AU85" i="14"/>
  <c r="AU82" i="14"/>
  <c r="AV86" i="14"/>
  <c r="AW83" i="14"/>
  <c r="AX84" i="14"/>
  <c r="AV84" i="14"/>
  <c r="AU134" i="14"/>
  <c r="AV131" i="14"/>
  <c r="AW135" i="14"/>
  <c r="AX132" i="14"/>
  <c r="AV132" i="14"/>
  <c r="AV136" i="14"/>
  <c r="AU133" i="14"/>
  <c r="AX171" i="14"/>
  <c r="CK171" i="14" s="1"/>
  <c r="AX172" i="14"/>
  <c r="AU172" i="14"/>
  <c r="AU173" i="14"/>
  <c r="AU18" i="14"/>
  <c r="AX75" i="14"/>
  <c r="AV79" i="14"/>
  <c r="AU87" i="14"/>
  <c r="AX76" i="14"/>
  <c r="AT76" i="14"/>
  <c r="AU80" i="14"/>
  <c r="AT77" i="14"/>
  <c r="AV102" i="14"/>
  <c r="AX78" i="14"/>
  <c r="AU78" i="14"/>
  <c r="AT174" i="14"/>
  <c r="CG174" i="14" s="1"/>
  <c r="AW190" i="14"/>
  <c r="CJ190" i="14" s="1"/>
  <c r="AW191" i="14"/>
  <c r="AW192" i="14"/>
  <c r="CJ192" i="14" s="1"/>
  <c r="AT192" i="14"/>
  <c r="CG192" i="14" s="1"/>
  <c r="AT43" i="14"/>
  <c r="AV43" i="14"/>
  <c r="AW44" i="14"/>
  <c r="AW45" i="14"/>
  <c r="AV169" i="14"/>
  <c r="AW166" i="14"/>
  <c r="AT166" i="14"/>
  <c r="AX25" i="14"/>
  <c r="AX30" i="14"/>
  <c r="AU30" i="14"/>
  <c r="AX34" i="14"/>
  <c r="AX38" i="14"/>
  <c r="AV124" i="14"/>
  <c r="AX121" i="14"/>
  <c r="AV121" i="14"/>
  <c r="AW118" i="14"/>
  <c r="AW119" i="14"/>
  <c r="AW127" i="14"/>
  <c r="AW59" i="14"/>
  <c r="AW26" i="14"/>
  <c r="AV26" i="14"/>
  <c r="AV178" i="14"/>
  <c r="AX205" i="14"/>
  <c r="AT205" i="14"/>
  <c r="AW197" i="14"/>
  <c r="AT180" i="14"/>
  <c r="AX181" i="14"/>
  <c r="AT181" i="14"/>
  <c r="AV185" i="14"/>
  <c r="AX188" i="14"/>
  <c r="AV17" i="14"/>
  <c r="AW17" i="14"/>
  <c r="AU68" i="14"/>
  <c r="AV72" i="14"/>
  <c r="AX65" i="14"/>
  <c r="AW69" i="14"/>
  <c r="AV69" i="14"/>
  <c r="AW73" i="14"/>
  <c r="AT66" i="14"/>
  <c r="AT70" i="14"/>
  <c r="AW74" i="14"/>
  <c r="AU74" i="14"/>
  <c r="AU67" i="14"/>
  <c r="AV71" i="14"/>
  <c r="AV9" i="14"/>
  <c r="AW10" i="14"/>
  <c r="AT10" i="14"/>
  <c r="AT11" i="14"/>
  <c r="AT21" i="14"/>
  <c r="AW22" i="14"/>
  <c r="AW23" i="14"/>
  <c r="AU23" i="14"/>
  <c r="AT20" i="14"/>
  <c r="AT24" i="14"/>
  <c r="AW29" i="14"/>
  <c r="AU160" i="14"/>
  <c r="AU163" i="14"/>
  <c r="AX164" i="14"/>
  <c r="AT167" i="14"/>
  <c r="AU168" i="14"/>
  <c r="AT206" i="14"/>
  <c r="AX203" i="14"/>
  <c r="AV203" i="14"/>
  <c r="AV64" i="14"/>
  <c r="AX120" i="14"/>
  <c r="AU120" i="14"/>
  <c r="AW122" i="14"/>
  <c r="AT125" i="14"/>
  <c r="AU165" i="14"/>
  <c r="AV165" i="14"/>
  <c r="AW189" i="14"/>
  <c r="AW182" i="14"/>
  <c r="AU186" i="14"/>
  <c r="AW179" i="14"/>
  <c r="AT179" i="14"/>
  <c r="AT183" i="14"/>
  <c r="AT187" i="14"/>
  <c r="AU33" i="14"/>
  <c r="AV33" i="14"/>
  <c r="AT37" i="14"/>
  <c r="AU41" i="14"/>
  <c r="AX91" i="14"/>
  <c r="AX92" i="14"/>
  <c r="CK92" i="14" s="1"/>
  <c r="AU92" i="14"/>
  <c r="CH92" i="14" s="1"/>
  <c r="AT96" i="14"/>
  <c r="AU97" i="14"/>
  <c r="AW107" i="14"/>
  <c r="AW128" i="14"/>
  <c r="AT128" i="14"/>
  <c r="AW159" i="14"/>
  <c r="AU32" i="14"/>
  <c r="AU36" i="14"/>
  <c r="CH36" i="14" s="1"/>
  <c r="AV36" i="14"/>
  <c r="CI36" i="14" s="1"/>
  <c r="AX40" i="14"/>
  <c r="AW58" i="14"/>
  <c r="AU123" i="14"/>
  <c r="AX126" i="14"/>
  <c r="AV126" i="14"/>
  <c r="AX31" i="14"/>
  <c r="AX35" i="14"/>
  <c r="AX39" i="14"/>
  <c r="AU39" i="14"/>
  <c r="AX89" i="14"/>
  <c r="AV93" i="14"/>
  <c r="AW93" i="14"/>
  <c r="AU90" i="14"/>
  <c r="AU94" i="14"/>
  <c r="AU99" i="14"/>
  <c r="AX95" i="14"/>
  <c r="AU95" i="14"/>
  <c r="AT100" i="14"/>
  <c r="AT88" i="14"/>
  <c r="AW101" i="14"/>
  <c r="AX158" i="14"/>
  <c r="AT158" i="14"/>
  <c r="AV157" i="14"/>
  <c r="AV103" i="14"/>
  <c r="AV104" i="14"/>
  <c r="AU105" i="14"/>
  <c r="AT193" i="14"/>
  <c r="AT207" i="14"/>
  <c r="AW16" i="14"/>
  <c r="AU15" i="14"/>
  <c r="AX42" i="14"/>
  <c r="AU42" i="14"/>
  <c r="AV48" i="14"/>
  <c r="AT49" i="14"/>
  <c r="AU53" i="14"/>
  <c r="AW53" i="14"/>
  <c r="AU50" i="14"/>
  <c r="AU54" i="14"/>
  <c r="AW81" i="14"/>
  <c r="AT85" i="14"/>
  <c r="AX82" i="14"/>
  <c r="AT82" i="14"/>
  <c r="AU86" i="14"/>
  <c r="AV83" i="14"/>
  <c r="AW84" i="14"/>
  <c r="AX134" i="14"/>
  <c r="AT134" i="14"/>
  <c r="AW131" i="14"/>
  <c r="AU135" i="14"/>
  <c r="AT132" i="14"/>
  <c r="AX136" i="14"/>
  <c r="AU136" i="14"/>
  <c r="AX133" i="14"/>
  <c r="AT171" i="14"/>
  <c r="CG171" i="14" s="1"/>
  <c r="AW172" i="14"/>
  <c r="AX173" i="14"/>
  <c r="AT173" i="14"/>
  <c r="AX18" i="14"/>
  <c r="AW75" i="14"/>
  <c r="AT75" i="14"/>
  <c r="AU79" i="14"/>
  <c r="AV87" i="14"/>
  <c r="AW76" i="14"/>
  <c r="AW80" i="14"/>
  <c r="AT80" i="14"/>
  <c r="AW77" i="14"/>
  <c r="AU102" i="14"/>
  <c r="AW78" i="14"/>
  <c r="AU174" i="14"/>
  <c r="CH174" i="14" s="1"/>
  <c r="AV174" i="14"/>
  <c r="CI174" i="14" s="1"/>
  <c r="AV190" i="14"/>
  <c r="CI190" i="14" s="1"/>
  <c r="AV191" i="14"/>
  <c r="AX192" i="14"/>
  <c r="CK192" i="14" s="1"/>
  <c r="AX43" i="14"/>
  <c r="AU44" i="14"/>
  <c r="AV44" i="14"/>
  <c r="AV45" i="14"/>
  <c r="AX169" i="14"/>
  <c r="AV166" i="14"/>
  <c r="AT25" i="14"/>
  <c r="AT30" i="14"/>
  <c r="AW34" i="14"/>
  <c r="AT34" i="14"/>
  <c r="AT38" i="14"/>
  <c r="AU124" i="14"/>
  <c r="AU121" i="14"/>
  <c r="AU118" i="14"/>
  <c r="AV118" i="14"/>
  <c r="AV119" i="14"/>
  <c r="AU127" i="14"/>
  <c r="AV59" i="14"/>
  <c r="AX26" i="14"/>
  <c r="AU26" i="14"/>
  <c r="AT3" i="14"/>
  <c r="L854" i="14"/>
  <c r="J854" i="14"/>
  <c r="J815" i="14"/>
  <c r="L815" i="14"/>
  <c r="H815" i="14"/>
  <c r="K815" i="14"/>
  <c r="I815" i="14"/>
  <c r="K993" i="14"/>
  <c r="I993" i="14"/>
  <c r="L994" i="14"/>
  <c r="J994" i="14"/>
  <c r="H994" i="14"/>
  <c r="J935" i="14"/>
  <c r="K935" i="14"/>
  <c r="L935" i="14"/>
  <c r="I935" i="14"/>
  <c r="K803" i="14"/>
  <c r="L803" i="14"/>
  <c r="H806" i="14"/>
  <c r="I803" i="14"/>
  <c r="J803" i="14"/>
  <c r="L108" i="14"/>
  <c r="J108" i="14"/>
  <c r="K107" i="14"/>
  <c r="H108" i="14"/>
  <c r="I107" i="14"/>
  <c r="K981" i="14"/>
  <c r="J981" i="14"/>
  <c r="L981" i="14"/>
  <c r="L566" i="14"/>
  <c r="K565" i="14"/>
  <c r="I565" i="14"/>
  <c r="H566" i="14"/>
  <c r="K138" i="14"/>
  <c r="L137" i="14"/>
  <c r="J138" i="14"/>
  <c r="I137" i="14"/>
  <c r="H137" i="14"/>
  <c r="L585" i="14"/>
  <c r="J585" i="14"/>
  <c r="H300" i="14"/>
  <c r="K299" i="14"/>
  <c r="I298" i="14"/>
  <c r="L299" i="14"/>
  <c r="J298" i="14"/>
  <c r="K228" i="14"/>
  <c r="L738" i="14"/>
  <c r="J738" i="14"/>
  <c r="I1059" i="14"/>
  <c r="K328" i="14"/>
  <c r="K62" i="14"/>
  <c r="I62" i="14"/>
  <c r="J62" i="14"/>
  <c r="J694" i="14"/>
  <c r="L694" i="14"/>
  <c r="L663" i="14"/>
  <c r="I663" i="14"/>
  <c r="K663" i="14"/>
  <c r="L448" i="14"/>
  <c r="J448" i="14"/>
  <c r="I449" i="14"/>
  <c r="K449" i="14"/>
  <c r="K246" i="14"/>
  <c r="L246" i="14"/>
  <c r="K423" i="14"/>
  <c r="I423" i="14"/>
  <c r="H422" i="14"/>
  <c r="L422" i="14"/>
  <c r="J423" i="14"/>
  <c r="K277" i="14"/>
  <c r="I277" i="14"/>
  <c r="H831" i="14"/>
  <c r="J831" i="14"/>
  <c r="L831" i="14"/>
  <c r="J461" i="14"/>
  <c r="L461" i="14"/>
  <c r="I460" i="14"/>
  <c r="L397" i="14"/>
  <c r="J397" i="14"/>
  <c r="I240" i="14"/>
  <c r="V3" i="17"/>
  <c r="V5" i="17" s="1"/>
  <c r="V1057" i="17"/>
  <c r="V1058" i="17" s="1"/>
  <c r="V1055" i="17"/>
  <c r="V1056" i="17" s="1"/>
  <c r="V1050" i="17"/>
  <c r="V1051" i="17" s="1"/>
  <c r="V1046" i="17"/>
  <c r="V1047" i="17" s="1"/>
  <c r="V1041" i="17"/>
  <c r="V1042" i="17" s="1"/>
  <c r="V1037" i="17"/>
  <c r="V1038" i="17" s="1"/>
  <c r="V1035" i="17"/>
  <c r="V1036" i="17" s="1"/>
  <c r="V1030" i="17"/>
  <c r="V1031" i="17" s="1"/>
  <c r="V1024" i="17"/>
  <c r="V1025" i="17" s="1"/>
  <c r="V1022" i="17"/>
  <c r="V1023" i="17" s="1"/>
  <c r="V1017" i="17"/>
  <c r="V1018" i="17" s="1"/>
  <c r="V1013" i="17"/>
  <c r="V1014" i="17" s="1"/>
  <c r="V1008" i="17"/>
  <c r="V1009" i="17" s="1"/>
  <c r="V1003" i="17"/>
  <c r="V1004" i="17" s="1"/>
  <c r="V997" i="17"/>
  <c r="V998" i="17" s="1"/>
  <c r="V993" i="17"/>
  <c r="V994" i="17" s="1"/>
  <c r="V991" i="17"/>
  <c r="V992" i="17" s="1"/>
  <c r="V987" i="17"/>
  <c r="V988" i="17" s="1"/>
  <c r="V984" i="17"/>
  <c r="V985" i="17" s="1"/>
  <c r="V979" i="17"/>
  <c r="V980" i="17" s="1"/>
  <c r="V976" i="17"/>
  <c r="V977" i="17" s="1"/>
  <c r="V968" i="17"/>
  <c r="V969" i="17" s="1"/>
  <c r="V962" i="17"/>
  <c r="V963" i="17" s="1"/>
  <c r="V958" i="17"/>
  <c r="V959" i="17" s="1"/>
  <c r="V955" i="17"/>
  <c r="V956" i="17" s="1"/>
  <c r="V952" i="17"/>
  <c r="V953" i="17" s="1"/>
  <c r="V950" i="17"/>
  <c r="V951" i="17" s="1"/>
  <c r="V945" i="17"/>
  <c r="V946" i="17" s="1"/>
  <c r="V940" i="17"/>
  <c r="V941" i="17" s="1"/>
  <c r="V937" i="17"/>
  <c r="V938" i="17" s="1"/>
  <c r="V933" i="17"/>
  <c r="V934" i="17" s="1"/>
  <c r="V928" i="17"/>
  <c r="V929" i="17" s="1"/>
  <c r="V920" i="17"/>
  <c r="V921" i="17" s="1"/>
  <c r="V916" i="17"/>
  <c r="V917" i="17" s="1"/>
  <c r="V912" i="17"/>
  <c r="V913" i="17" s="1"/>
  <c r="V908" i="17"/>
  <c r="V909" i="17" s="1"/>
  <c r="V904" i="17"/>
  <c r="V905" i="17" s="1"/>
  <c r="V900" i="17"/>
  <c r="V901" i="17" s="1"/>
  <c r="V896" i="17"/>
  <c r="V897" i="17" s="1"/>
  <c r="V892" i="17"/>
  <c r="V893" i="17" s="1"/>
  <c r="V888" i="17"/>
  <c r="V889" i="17" s="1"/>
  <c r="V885" i="17"/>
  <c r="V886" i="17" s="1"/>
  <c r="V881" i="17"/>
  <c r="V882" i="17" s="1"/>
  <c r="V878" i="17"/>
  <c r="V879" i="17" s="1"/>
  <c r="V875" i="17"/>
  <c r="V876" i="17" s="1"/>
  <c r="V871" i="17"/>
  <c r="V872" i="17" s="1"/>
  <c r="V868" i="17"/>
  <c r="V869" i="17" s="1"/>
  <c r="V864" i="17"/>
  <c r="V865" i="17" s="1"/>
  <c r="V859" i="17"/>
  <c r="V860" i="17" s="1"/>
  <c r="V855" i="17"/>
  <c r="V856" i="17" s="1"/>
  <c r="V852" i="17"/>
  <c r="V853" i="17" s="1"/>
  <c r="V850" i="17"/>
  <c r="V851" i="17" s="1"/>
  <c r="V848" i="17"/>
  <c r="V849" i="17" s="1"/>
  <c r="V845" i="17"/>
  <c r="V846" i="17" s="1"/>
  <c r="V840" i="17"/>
  <c r="V841" i="17" s="1"/>
  <c r="V837" i="17"/>
  <c r="V838" i="17" s="1"/>
  <c r="V835" i="17"/>
  <c r="V836" i="17" s="1"/>
  <c r="V832" i="17"/>
  <c r="V833" i="17" s="1"/>
  <c r="V827" i="17"/>
  <c r="V828" i="17" s="1"/>
  <c r="V821" i="17"/>
  <c r="V822" i="17" s="1"/>
  <c r="V818" i="17"/>
  <c r="V819" i="17" s="1"/>
  <c r="V813" i="17"/>
  <c r="V814" i="17" s="1"/>
  <c r="V810" i="17"/>
  <c r="V811" i="17" s="1"/>
  <c r="V804" i="17"/>
  <c r="V805" i="17" s="1"/>
  <c r="V802" i="17"/>
  <c r="V803" i="17" s="1"/>
  <c r="V796" i="17"/>
  <c r="V797" i="17" s="1"/>
  <c r="V792" i="17"/>
  <c r="V793" i="17" s="1"/>
  <c r="V788" i="17"/>
  <c r="V789" i="17" s="1"/>
  <c r="V776" i="17"/>
  <c r="V777" i="17" s="1"/>
  <c r="V772" i="17"/>
  <c r="V773" i="17" s="1"/>
  <c r="V769" i="17"/>
  <c r="V770" i="17" s="1"/>
  <c r="V766" i="17"/>
  <c r="V767" i="17" s="1"/>
  <c r="V765" i="17"/>
  <c r="V762" i="17"/>
  <c r="V763" i="17" s="1"/>
  <c r="V758" i="17"/>
  <c r="V759" i="17" s="1"/>
  <c r="V754" i="17"/>
  <c r="V755" i="17" s="1"/>
  <c r="V747" i="17"/>
  <c r="V748" i="17" s="1"/>
  <c r="V743" i="17"/>
  <c r="V744" i="17" s="1"/>
  <c r="V740" i="17"/>
  <c r="V741" i="17" s="1"/>
  <c r="V735" i="17"/>
  <c r="V736" i="17" s="1"/>
  <c r="V733" i="17"/>
  <c r="V734" i="17" s="1"/>
  <c r="V730" i="17"/>
  <c r="V731" i="17" s="1"/>
  <c r="V726" i="17"/>
  <c r="V727" i="17" s="1"/>
  <c r="V724" i="17"/>
  <c r="V725" i="17" s="1"/>
  <c r="V721" i="17"/>
  <c r="V722" i="17" s="1"/>
  <c r="V716" i="17"/>
  <c r="V717" i="17" s="1"/>
  <c r="V712" i="17"/>
  <c r="V713" i="17" s="1"/>
  <c r="V706" i="17"/>
  <c r="V707" i="17" s="1"/>
  <c r="V702" i="17"/>
  <c r="V703" i="17" s="1"/>
  <c r="V698" i="17"/>
  <c r="V699" i="17" s="1"/>
  <c r="V693" i="17"/>
  <c r="V694" i="17" s="1"/>
  <c r="V688" i="17"/>
  <c r="V689" i="17" s="1"/>
  <c r="V683" i="17"/>
  <c r="V684" i="17" s="1"/>
  <c r="V677" i="17"/>
  <c r="V678" i="17" s="1"/>
  <c r="V674" i="17"/>
  <c r="V675" i="17" s="1"/>
  <c r="V671" i="17"/>
  <c r="V672" i="17" s="1"/>
  <c r="V667" i="17"/>
  <c r="V668" i="17" s="1"/>
  <c r="V665" i="17"/>
  <c r="V666" i="17" s="1"/>
  <c r="V661" i="17"/>
  <c r="V662" i="17" s="1"/>
  <c r="V658" i="17"/>
  <c r="V659" i="17" s="1"/>
  <c r="V656" i="17"/>
  <c r="V657" i="17" s="1"/>
  <c r="V652" i="17"/>
  <c r="V653" i="17" s="1"/>
  <c r="V646" i="17"/>
  <c r="V647" i="17" s="1"/>
  <c r="V644" i="17"/>
  <c r="V645" i="17" s="1"/>
  <c r="V641" i="17"/>
  <c r="V642" i="17" s="1"/>
  <c r="V636" i="17"/>
  <c r="V637" i="17" s="1"/>
  <c r="V631" i="17"/>
  <c r="V632" i="17" s="1"/>
  <c r="V626" i="17"/>
  <c r="V627" i="17" s="1"/>
  <c r="V619" i="17"/>
  <c r="V620" i="17" s="1"/>
  <c r="V616" i="17"/>
  <c r="V617" i="17" s="1"/>
  <c r="V614" i="17"/>
  <c r="V615" i="17" s="1"/>
  <c r="V611" i="17"/>
  <c r="V607" i="17"/>
  <c r="V608" i="17" s="1"/>
  <c r="V603" i="17"/>
  <c r="V604" i="17" s="1"/>
  <c r="V599" i="17"/>
  <c r="V600" i="17" s="1"/>
  <c r="V596" i="17"/>
  <c r="V597" i="17" s="1"/>
  <c r="V592" i="17"/>
  <c r="V593" i="17" s="1"/>
  <c r="V589" i="17"/>
  <c r="V590" i="17" s="1"/>
  <c r="V585" i="17"/>
  <c r="V586" i="17" s="1"/>
  <c r="V581" i="17"/>
  <c r="V582" i="17" s="1"/>
  <c r="V576" i="17"/>
  <c r="V577" i="17" s="1"/>
  <c r="V570" i="17"/>
  <c r="V571" i="17" s="1"/>
  <c r="V566" i="17"/>
  <c r="V567" i="17" s="1"/>
  <c r="V561" i="17"/>
  <c r="V562" i="17" s="1"/>
  <c r="V556" i="17"/>
  <c r="V557" i="17" s="1"/>
  <c r="V552" i="17"/>
  <c r="V553" i="17" s="1"/>
  <c r="V545" i="17"/>
  <c r="V546" i="17" s="1"/>
  <c r="V542" i="17"/>
  <c r="V543" i="17" s="1"/>
  <c r="V538" i="17"/>
  <c r="V539" i="17" s="1"/>
  <c r="V534" i="17"/>
  <c r="V535" i="17" s="1"/>
  <c r="V530" i="17"/>
  <c r="V531" i="17" s="1"/>
  <c r="V526" i="17"/>
  <c r="V527" i="17" s="1"/>
  <c r="V519" i="17"/>
  <c r="V520" i="17" s="1"/>
  <c r="V515" i="17"/>
  <c r="V516" i="17" s="1"/>
  <c r="V511" i="17"/>
  <c r="V512" i="17" s="1"/>
  <c r="V509" i="17"/>
  <c r="V510" i="17" s="1"/>
  <c r="V507" i="17"/>
  <c r="V508" i="17" s="1"/>
  <c r="V503" i="17"/>
  <c r="V504" i="17" s="1"/>
  <c r="V498" i="17"/>
  <c r="V499" i="17" s="1"/>
  <c r="V494" i="17"/>
  <c r="V495" i="17" s="1"/>
  <c r="V489" i="17"/>
  <c r="V490" i="17" s="1"/>
  <c r="V485" i="17"/>
  <c r="V486" i="17" s="1"/>
  <c r="V479" i="17"/>
  <c r="V480" i="17" s="1"/>
  <c r="V476" i="17"/>
  <c r="V477" i="17" s="1"/>
  <c r="V472" i="17"/>
  <c r="V473" i="17" s="1"/>
  <c r="V468" i="17"/>
  <c r="V469" i="17" s="1"/>
  <c r="V464" i="17"/>
  <c r="V465" i="17" s="1"/>
  <c r="V460" i="17"/>
  <c r="V461" i="17" s="1"/>
  <c r="V455" i="17"/>
  <c r="V456" i="17" s="1"/>
  <c r="V451" i="17"/>
  <c r="V452" i="17" s="1"/>
  <c r="V447" i="17"/>
  <c r="V448" i="17" s="1"/>
  <c r="V440" i="17"/>
  <c r="V441" i="17" s="1"/>
  <c r="V435" i="17"/>
  <c r="V436" i="17" s="1"/>
  <c r="V428" i="17"/>
  <c r="V429" i="17" s="1"/>
  <c r="V424" i="17"/>
  <c r="V425" i="17" s="1"/>
  <c r="V421" i="17"/>
  <c r="V422" i="17" s="1"/>
  <c r="V417" i="17"/>
  <c r="V418" i="17" s="1"/>
  <c r="V412" i="17"/>
  <c r="V413" i="17" s="1"/>
  <c r="V409" i="17"/>
  <c r="V410" i="17" s="1"/>
  <c r="V402" i="17"/>
  <c r="V403" i="17" s="1"/>
  <c r="V398" i="17"/>
  <c r="V399" i="17" s="1"/>
  <c r="V393" i="17"/>
  <c r="V391" i="17"/>
  <c r="V392" i="17" s="1"/>
  <c r="V387" i="17"/>
  <c r="V388" i="17" s="1"/>
  <c r="V381" i="17"/>
  <c r="V382" i="17" s="1"/>
  <c r="V377" i="17"/>
  <c r="V373" i="17"/>
  <c r="V374" i="17" s="1"/>
  <c r="V367" i="17"/>
  <c r="V368" i="17" s="1"/>
  <c r="V362" i="17"/>
  <c r="V363" i="17" s="1"/>
  <c r="V357" i="17"/>
  <c r="V355" i="17"/>
  <c r="V356" i="17" s="1"/>
  <c r="V351" i="17"/>
  <c r="V352" i="17" s="1"/>
  <c r="V346" i="17"/>
  <c r="V347" i="17" s="1"/>
  <c r="V342" i="17"/>
  <c r="V337" i="17"/>
  <c r="V338" i="17" s="1"/>
  <c r="V332" i="17"/>
  <c r="V333" i="17" s="1"/>
  <c r="V329" i="17"/>
  <c r="V331" i="17" s="1"/>
  <c r="V324" i="17"/>
  <c r="V321" i="17"/>
  <c r="V323" i="17" s="1"/>
  <c r="V315" i="17"/>
  <c r="V316" i="17" s="1"/>
  <c r="V312" i="17"/>
  <c r="V314" i="17" s="1"/>
  <c r="V309" i="17"/>
  <c r="V311" i="17" s="1"/>
  <c r="V305" i="17"/>
  <c r="V306" i="17" s="1"/>
  <c r="V301" i="17"/>
  <c r="V302" i="17" s="1"/>
  <c r="V298" i="17"/>
  <c r="V300" i="17" s="1"/>
  <c r="V290" i="17"/>
  <c r="V288" i="17"/>
  <c r="V289" i="17" s="1"/>
  <c r="V284" i="17"/>
  <c r="V285" i="17" s="1"/>
  <c r="V279" i="17"/>
  <c r="V280" i="17" s="1"/>
  <c r="V273" i="17"/>
  <c r="V268" i="17"/>
  <c r="V269" i="17" s="1"/>
  <c r="V262" i="17"/>
  <c r="V263" i="17" s="1"/>
  <c r="V257" i="17"/>
  <c r="V258" i="17" s="1"/>
  <c r="V254" i="17"/>
  <c r="V256" i="17" s="1"/>
  <c r="V252" i="17"/>
  <c r="V253" i="17" s="1"/>
  <c r="V248" i="17"/>
  <c r="V249" i="17" s="1"/>
  <c r="V244" i="17"/>
  <c r="V245" i="17" s="1"/>
  <c r="V238" i="17"/>
  <c r="V232" i="17"/>
  <c r="V233" i="17" s="1"/>
  <c r="V226" i="17"/>
  <c r="V227" i="17" s="1"/>
  <c r="V222" i="17"/>
  <c r="V223" i="17" s="1"/>
  <c r="V216" i="17"/>
  <c r="V214" i="17"/>
  <c r="V215" i="17" s="1"/>
  <c r="V209" i="17"/>
  <c r="V210" i="17" s="1"/>
  <c r="V204" i="17"/>
  <c r="V205" i="17" s="1"/>
  <c r="V200" i="17"/>
  <c r="V195" i="17"/>
  <c r="V196" i="17" s="1"/>
  <c r="V192" i="17"/>
  <c r="V194" i="17" s="1"/>
  <c r="V188" i="17"/>
  <c r="V189" i="17" s="1"/>
  <c r="V184" i="17"/>
  <c r="V180" i="17"/>
  <c r="V181" i="17" s="1"/>
  <c r="V176" i="17"/>
  <c r="V177" i="17" s="1"/>
  <c r="V172" i="17"/>
  <c r="V173" i="17" s="1"/>
  <c r="V168" i="17"/>
  <c r="V165" i="17"/>
  <c r="V167" i="17" s="1"/>
  <c r="V160" i="17"/>
  <c r="V161" i="17" s="1"/>
  <c r="V156" i="17"/>
  <c r="V157" i="17" s="1"/>
  <c r="V153" i="17"/>
  <c r="V155" i="17" s="1"/>
  <c r="V149" i="17"/>
  <c r="V150" i="17" s="1"/>
  <c r="V144" i="17"/>
  <c r="V145" i="17" s="1"/>
  <c r="V139" i="17"/>
  <c r="V140" i="17" s="1"/>
  <c r="V134" i="17"/>
  <c r="V132" i="17"/>
  <c r="V133" i="17" s="1"/>
  <c r="V130" i="17"/>
  <c r="V131" i="17" s="1"/>
  <c r="V125" i="17"/>
  <c r="V126" i="17" s="1"/>
  <c r="V117" i="17"/>
  <c r="V114" i="17"/>
  <c r="V116" i="17" s="1"/>
  <c r="V109" i="17"/>
  <c r="V110" i="17" s="1"/>
  <c r="V107" i="17"/>
  <c r="V108" i="17" s="1"/>
  <c r="V103" i="17"/>
  <c r="V100" i="17"/>
  <c r="V102" i="17" s="1"/>
  <c r="V96" i="17"/>
  <c r="V97" i="17" s="1"/>
  <c r="V84" i="17"/>
  <c r="V85" i="17" s="1"/>
  <c r="V81" i="17"/>
  <c r="V83" i="17" s="1"/>
  <c r="V76" i="17"/>
  <c r="V77" i="17" s="1"/>
  <c r="V73" i="17"/>
  <c r="V75" i="17" s="1"/>
  <c r="V70" i="17"/>
  <c r="V72" i="17" s="1"/>
  <c r="V67" i="17"/>
  <c r="V69" i="17" s="1"/>
  <c r="V62" i="17"/>
  <c r="V63" i="17" s="1"/>
  <c r="V57" i="17"/>
  <c r="V58" i="17" s="1"/>
  <c r="V51" i="17"/>
  <c r="V52" i="17" s="1"/>
  <c r="V48" i="17"/>
  <c r="V50" i="17" s="1"/>
  <c r="V43" i="17"/>
  <c r="V44" i="17" s="1"/>
  <c r="V39" i="17"/>
  <c r="V40" i="17" s="1"/>
  <c r="V34" i="17"/>
  <c r="V35" i="17" s="1"/>
  <c r="V32" i="17"/>
  <c r="V33" i="17" s="1"/>
  <c r="V31" i="17"/>
  <c r="V25" i="17"/>
  <c r="V26" i="17" s="1"/>
  <c r="V22" i="17"/>
  <c r="V24" i="17" s="1"/>
  <c r="V17" i="17"/>
  <c r="V14" i="17"/>
  <c r="V16" i="17" s="1"/>
  <c r="V10" i="17"/>
  <c r="V11" i="17" s="1"/>
  <c r="V6" i="17"/>
  <c r="V7" i="17" s="1"/>
  <c r="I408" i="17"/>
  <c r="H104" i="17"/>
  <c r="H106" i="17" s="1"/>
  <c r="I1007" i="17"/>
  <c r="H1007" i="17"/>
  <c r="I1003" i="17"/>
  <c r="H1003" i="17"/>
  <c r="I999" i="17"/>
  <c r="H999" i="17"/>
  <c r="I998" i="17"/>
  <c r="H998" i="17"/>
  <c r="I994" i="17"/>
  <c r="I995" i="17" s="1"/>
  <c r="H994" i="17"/>
  <c r="H995" i="17" s="1"/>
  <c r="I989" i="17"/>
  <c r="H989" i="17"/>
  <c r="I965" i="17"/>
  <c r="I966" i="17" s="1"/>
  <c r="I969" i="17"/>
  <c r="I970" i="17" s="1"/>
  <c r="I975" i="17"/>
  <c r="I979" i="17"/>
  <c r="I980" i="17" s="1"/>
  <c r="I981" i="17"/>
  <c r="I982" i="17" s="1"/>
  <c r="I985" i="17"/>
  <c r="I986" i="17" s="1"/>
  <c r="H985" i="17"/>
  <c r="H981" i="17"/>
  <c r="H979" i="17"/>
  <c r="H980" i="17" s="1"/>
  <c r="H975" i="17"/>
  <c r="H969" i="17"/>
  <c r="H965" i="17"/>
  <c r="I961" i="17"/>
  <c r="I962" i="17" s="1"/>
  <c r="H961" i="17"/>
  <c r="I954" i="17"/>
  <c r="H954" i="17"/>
  <c r="I950" i="17"/>
  <c r="H950" i="17"/>
  <c r="I947" i="17"/>
  <c r="H947" i="17"/>
  <c r="I942" i="17"/>
  <c r="I943" i="17" s="1"/>
  <c r="H942" i="17"/>
  <c r="H943" i="17" s="1"/>
  <c r="I937" i="17"/>
  <c r="H937" i="17"/>
  <c r="I933" i="17"/>
  <c r="I934" i="17" s="1"/>
  <c r="H933" i="17"/>
  <c r="I930" i="17"/>
  <c r="H930" i="17"/>
  <c r="I926" i="17"/>
  <c r="I927" i="17" s="1"/>
  <c r="H926" i="17"/>
  <c r="H927" i="17" s="1"/>
  <c r="I923" i="17"/>
  <c r="H923" i="17"/>
  <c r="I918" i="17"/>
  <c r="I919" i="17" s="1"/>
  <c r="H918" i="17"/>
  <c r="H919" i="17" s="1"/>
  <c r="I914" i="17"/>
  <c r="H914" i="17"/>
  <c r="I912" i="17"/>
  <c r="I913" i="17" s="1"/>
  <c r="H912" i="17"/>
  <c r="H913" i="17" s="1"/>
  <c r="I908" i="17"/>
  <c r="H908" i="17"/>
  <c r="I907" i="17"/>
  <c r="H907" i="17"/>
  <c r="I900" i="17"/>
  <c r="H900" i="17"/>
  <c r="I895" i="17"/>
  <c r="I896" i="17" s="1"/>
  <c r="H895" i="17"/>
  <c r="H896" i="17" s="1"/>
  <c r="I890" i="17"/>
  <c r="H890" i="17"/>
  <c r="I889" i="17"/>
  <c r="H889" i="17"/>
  <c r="I886" i="17"/>
  <c r="H886" i="17"/>
  <c r="I883" i="17"/>
  <c r="I885" i="17" s="1"/>
  <c r="H883" i="17"/>
  <c r="H885" i="17" s="1"/>
  <c r="I879" i="17"/>
  <c r="I874" i="17"/>
  <c r="H879" i="17"/>
  <c r="H880" i="17" s="1"/>
  <c r="H874" i="17"/>
  <c r="H875" i="17" s="1"/>
  <c r="I871" i="17"/>
  <c r="I868" i="17"/>
  <c r="I866" i="17"/>
  <c r="I867" i="17" s="1"/>
  <c r="H871" i="17"/>
  <c r="H868" i="17"/>
  <c r="H866" i="17"/>
  <c r="H867" i="17" s="1"/>
  <c r="I865" i="17"/>
  <c r="H865" i="17"/>
  <c r="I863" i="17"/>
  <c r="I864" i="17" s="1"/>
  <c r="H863" i="17"/>
  <c r="H864" i="17" s="1"/>
  <c r="I857" i="17"/>
  <c r="H857" i="17"/>
  <c r="I854" i="17"/>
  <c r="H854" i="17"/>
  <c r="I851" i="17"/>
  <c r="I853" i="17" s="1"/>
  <c r="H851" i="17"/>
  <c r="H853" i="17" s="1"/>
  <c r="I847" i="17"/>
  <c r="H847" i="17"/>
  <c r="I843" i="17"/>
  <c r="H843" i="17"/>
  <c r="I841" i="17"/>
  <c r="I842" i="17" s="1"/>
  <c r="H841" i="17"/>
  <c r="H842" i="17" s="1"/>
  <c r="I837" i="17"/>
  <c r="I838" i="17" s="1"/>
  <c r="H837" i="17"/>
  <c r="H838" i="17" s="1"/>
  <c r="I832" i="17"/>
  <c r="H832" i="17"/>
  <c r="I827" i="17"/>
  <c r="H827" i="17"/>
  <c r="I821" i="17"/>
  <c r="H821" i="17"/>
  <c r="I816" i="17"/>
  <c r="I817" i="17" s="1"/>
  <c r="O816" i="17"/>
  <c r="H816" i="17"/>
  <c r="I811" i="17"/>
  <c r="I812" i="17" s="1"/>
  <c r="H811" i="17"/>
  <c r="H812" i="17" s="1"/>
  <c r="I808" i="17"/>
  <c r="H808" i="17"/>
  <c r="I803" i="17"/>
  <c r="I804" i="17" s="1"/>
  <c r="H803" i="17"/>
  <c r="I796" i="17"/>
  <c r="H796" i="17"/>
  <c r="I794" i="17"/>
  <c r="I795" i="17" s="1"/>
  <c r="H794" i="17"/>
  <c r="H795" i="17" s="1"/>
  <c r="I790" i="17"/>
  <c r="H790" i="17"/>
  <c r="I787" i="17"/>
  <c r="I789" i="17" s="1"/>
  <c r="H787" i="17"/>
  <c r="H789" i="17" s="1"/>
  <c r="I784" i="17"/>
  <c r="O784" i="17"/>
  <c r="H784" i="17"/>
  <c r="I779" i="17"/>
  <c r="H779" i="17"/>
  <c r="I776" i="17"/>
  <c r="H776" i="17"/>
  <c r="H778" i="17" s="1"/>
  <c r="I771" i="17"/>
  <c r="H771" i="17"/>
  <c r="I767" i="17"/>
  <c r="I768" i="17" s="1"/>
  <c r="H767" i="17"/>
  <c r="I763" i="17"/>
  <c r="H763" i="17"/>
  <c r="I760" i="17"/>
  <c r="H760" i="17"/>
  <c r="H762" i="17" s="1"/>
  <c r="I755" i="17"/>
  <c r="H755" i="17"/>
  <c r="I752" i="17"/>
  <c r="I754" i="17" s="1"/>
  <c r="H752" i="17"/>
  <c r="H754" i="17" s="1"/>
  <c r="I749" i="17"/>
  <c r="H749" i="17"/>
  <c r="I744" i="17"/>
  <c r="H744" i="17"/>
  <c r="H745" i="17" s="1"/>
  <c r="I739" i="17"/>
  <c r="H739" i="17"/>
  <c r="I734" i="17"/>
  <c r="H734" i="17"/>
  <c r="I728" i="17"/>
  <c r="H728" i="17"/>
  <c r="I725" i="17"/>
  <c r="H725" i="17"/>
  <c r="H727" i="17" s="1"/>
  <c r="I723" i="17"/>
  <c r="I724" i="17" s="1"/>
  <c r="H723" i="17"/>
  <c r="H724" i="17" s="1"/>
  <c r="I720" i="17"/>
  <c r="I722" i="17" s="1"/>
  <c r="H720" i="17"/>
  <c r="H722" i="17" s="1"/>
  <c r="I716" i="17"/>
  <c r="H716" i="17"/>
  <c r="I715" i="17"/>
  <c r="H715" i="17"/>
  <c r="I709" i="17"/>
  <c r="H709" i="17"/>
  <c r="I705" i="17"/>
  <c r="I706" i="17" s="1"/>
  <c r="H705" i="17"/>
  <c r="H706" i="17" s="1"/>
  <c r="I703" i="17"/>
  <c r="I704" i="17" s="1"/>
  <c r="H703" i="17"/>
  <c r="H704" i="17" s="1"/>
  <c r="I698" i="17"/>
  <c r="I699" i="17" s="1"/>
  <c r="H698" i="17"/>
  <c r="I693" i="17"/>
  <c r="H693" i="17"/>
  <c r="I689" i="17"/>
  <c r="H689" i="17"/>
  <c r="H690" i="17" s="1"/>
  <c r="I681" i="17"/>
  <c r="H681" i="17"/>
  <c r="I677" i="17"/>
  <c r="I678" i="17" s="1"/>
  <c r="H677" i="17"/>
  <c r="I674" i="17"/>
  <c r="H674" i="17"/>
  <c r="I669" i="17"/>
  <c r="I670" i="17" s="1"/>
  <c r="H669" i="17"/>
  <c r="H670" i="17" s="1"/>
  <c r="I663" i="17"/>
  <c r="H663" i="17"/>
  <c r="I659" i="17"/>
  <c r="I660" i="17" s="1"/>
  <c r="H659" i="17"/>
  <c r="H660" i="17" s="1"/>
  <c r="I656" i="17"/>
  <c r="H656" i="17"/>
  <c r="I654" i="17"/>
  <c r="I655" i="17" s="1"/>
  <c r="H654" i="17"/>
  <c r="H655" i="17" s="1"/>
  <c r="I651" i="17"/>
  <c r="H651" i="17"/>
  <c r="I648" i="17"/>
  <c r="I650" i="17" s="1"/>
  <c r="H648" i="17"/>
  <c r="H650" i="17" s="1"/>
  <c r="I646" i="17"/>
  <c r="I647" i="17" s="1"/>
  <c r="H646" i="17"/>
  <c r="H647" i="17" s="1"/>
  <c r="I644" i="17"/>
  <c r="I645" i="17" s="1"/>
  <c r="H644" i="17"/>
  <c r="H645" i="17" s="1"/>
  <c r="I641" i="17"/>
  <c r="H641" i="17"/>
  <c r="I637" i="17"/>
  <c r="I638" i="17" s="1"/>
  <c r="H637" i="17"/>
  <c r="H638" i="17" s="1"/>
  <c r="I635" i="17"/>
  <c r="I636" i="17" s="1"/>
  <c r="H635" i="17"/>
  <c r="H636" i="17" s="1"/>
  <c r="I632" i="17"/>
  <c r="I634" i="17" s="1"/>
  <c r="H632" i="17"/>
  <c r="H634" i="17" s="1"/>
  <c r="I630" i="17"/>
  <c r="I631" i="17" s="1"/>
  <c r="H630" i="17"/>
  <c r="H631" i="17" s="1"/>
  <c r="I628" i="17"/>
  <c r="I629" i="17" s="1"/>
  <c r="H628" i="17"/>
  <c r="H629" i="17" s="1"/>
  <c r="I624" i="17"/>
  <c r="H624" i="17"/>
  <c r="I621" i="17"/>
  <c r="I623" i="17" s="1"/>
  <c r="H621" i="17"/>
  <c r="H623" i="17" s="1"/>
  <c r="I617" i="17"/>
  <c r="H617" i="17"/>
  <c r="I615" i="17"/>
  <c r="I616" i="17" s="1"/>
  <c r="H615" i="17"/>
  <c r="H616" i="17" s="1"/>
  <c r="I611" i="17"/>
  <c r="H611" i="17"/>
  <c r="I610" i="17"/>
  <c r="H610" i="17"/>
  <c r="I607" i="17"/>
  <c r="H607" i="17"/>
  <c r="H609" i="17" s="1"/>
  <c r="I603" i="17"/>
  <c r="I604" i="17" s="1"/>
  <c r="I600" i="17"/>
  <c r="I602" i="17" s="1"/>
  <c r="H603" i="17"/>
  <c r="H600" i="17"/>
  <c r="I599" i="17"/>
  <c r="H599" i="17"/>
  <c r="I595" i="17"/>
  <c r="H595" i="17"/>
  <c r="I592" i="17"/>
  <c r="I594" i="17" s="1"/>
  <c r="H592" i="17"/>
  <c r="H594" i="17" s="1"/>
  <c r="I591" i="17"/>
  <c r="H591" i="17"/>
  <c r="I588" i="17"/>
  <c r="I590" i="17" s="1"/>
  <c r="H588" i="17"/>
  <c r="H590" i="17" s="1"/>
  <c r="I585" i="17"/>
  <c r="H585" i="17"/>
  <c r="I582" i="17"/>
  <c r="H582" i="17"/>
  <c r="H584" i="17" s="1"/>
  <c r="I580" i="17"/>
  <c r="I581" i="17" s="1"/>
  <c r="H580" i="17"/>
  <c r="H581" i="17" s="1"/>
  <c r="I573" i="17"/>
  <c r="I574" i="17" s="1"/>
  <c r="H573" i="17"/>
  <c r="I570" i="17"/>
  <c r="H570" i="17"/>
  <c r="I564" i="17"/>
  <c r="H564" i="17"/>
  <c r="H565" i="17" s="1"/>
  <c r="I562" i="17"/>
  <c r="I563" i="17" s="1"/>
  <c r="H562" i="17"/>
  <c r="H563" i="17" s="1"/>
  <c r="I561" i="17"/>
  <c r="H561" i="17"/>
  <c r="I556" i="17"/>
  <c r="H556" i="17"/>
  <c r="I552" i="17"/>
  <c r="I553" i="17" s="1"/>
  <c r="H552" i="17"/>
  <c r="I547" i="17"/>
  <c r="H547" i="17"/>
  <c r="H548" i="17" s="1"/>
  <c r="I546" i="17"/>
  <c r="H546" i="17"/>
  <c r="AY154" i="14" l="1"/>
  <c r="AY168" i="14"/>
  <c r="AY148" i="14"/>
  <c r="J546" i="17"/>
  <c r="K546" i="17" s="1"/>
  <c r="AY112" i="14"/>
  <c r="AY152" i="14"/>
  <c r="AY201" i="14"/>
  <c r="CL171" i="14"/>
  <c r="J173" i="16" s="1"/>
  <c r="AY150" i="14"/>
  <c r="J816" i="17"/>
  <c r="K816" i="17" s="1"/>
  <c r="AY202" i="14"/>
  <c r="H786" i="17"/>
  <c r="J784" i="17"/>
  <c r="K784" i="17" s="1"/>
  <c r="AY108" i="14"/>
  <c r="CL192" i="14"/>
  <c r="J194" i="16" s="1"/>
  <c r="CL174" i="14"/>
  <c r="J176" i="16" s="1"/>
  <c r="CL190" i="14"/>
  <c r="J192" i="16" s="1"/>
  <c r="CL175" i="14"/>
  <c r="J177" i="16" s="1"/>
  <c r="CL176" i="14"/>
  <c r="J178" i="16" s="1"/>
  <c r="CL92" i="14"/>
  <c r="J94" i="16" s="1"/>
  <c r="CL36" i="14"/>
  <c r="J38" i="16" s="1"/>
  <c r="AY130" i="14"/>
  <c r="AY129" i="14"/>
  <c r="BT94" i="14"/>
  <c r="BW93" i="14"/>
  <c r="CB183" i="14" s="1"/>
  <c r="BV94" i="14"/>
  <c r="BY93" i="14"/>
  <c r="CD183" i="14" s="1"/>
  <c r="BU94" i="14"/>
  <c r="BX93" i="14"/>
  <c r="CC183" i="14" s="1"/>
  <c r="AY155" i="14"/>
  <c r="AY139" i="14"/>
  <c r="BU788" i="14"/>
  <c r="BX787" i="14"/>
  <c r="CC198" i="14" s="1"/>
  <c r="BV788" i="14"/>
  <c r="BY787" i="14"/>
  <c r="CD198" i="14" s="1"/>
  <c r="AY116" i="14"/>
  <c r="AY204" i="14"/>
  <c r="AY113" i="14"/>
  <c r="AY156" i="14"/>
  <c r="AY146" i="14"/>
  <c r="AY52" i="14"/>
  <c r="AY147" i="14"/>
  <c r="AY164" i="14"/>
  <c r="AY151" i="14"/>
  <c r="AY161" i="14"/>
  <c r="AY111" i="14"/>
  <c r="AY25" i="14"/>
  <c r="AY3" i="14"/>
  <c r="AY107" i="14"/>
  <c r="AY109" i="14"/>
  <c r="AY51" i="14"/>
  <c r="AY110" i="14"/>
  <c r="AY114" i="14"/>
  <c r="AY106" i="14"/>
  <c r="AY180" i="14"/>
  <c r="AY137" i="14"/>
  <c r="AY117" i="14"/>
  <c r="AY38" i="14"/>
  <c r="AY85" i="14"/>
  <c r="AY96" i="14"/>
  <c r="AY187" i="14"/>
  <c r="AY163" i="14"/>
  <c r="AY20" i="14"/>
  <c r="AY21" i="14"/>
  <c r="AY56" i="14"/>
  <c r="AY138" i="14"/>
  <c r="AY141" i="14"/>
  <c r="AY193" i="14"/>
  <c r="AY183" i="14"/>
  <c r="AY125" i="14"/>
  <c r="AY11" i="14"/>
  <c r="AY70" i="14"/>
  <c r="AY181" i="14"/>
  <c r="AY171" i="14"/>
  <c r="AY100" i="14"/>
  <c r="AY167" i="14"/>
  <c r="AY66" i="14"/>
  <c r="AY200" i="14"/>
  <c r="AY132" i="14"/>
  <c r="AY160" i="14"/>
  <c r="AY142" i="14"/>
  <c r="AY134" i="14"/>
  <c r="AY115" i="14"/>
  <c r="AY98" i="14"/>
  <c r="AY162" i="14"/>
  <c r="AY205" i="14"/>
  <c r="AY61" i="14"/>
  <c r="AY49" i="14"/>
  <c r="AY47" i="14"/>
  <c r="AY34" i="14"/>
  <c r="AY24" i="14"/>
  <c r="AY177" i="14"/>
  <c r="AY207" i="14"/>
  <c r="AY206" i="14"/>
  <c r="AY30" i="14"/>
  <c r="AY144" i="14"/>
  <c r="AY88" i="14"/>
  <c r="AY27" i="14"/>
  <c r="AY8" i="14"/>
  <c r="AY37" i="14"/>
  <c r="AY62" i="14"/>
  <c r="AY82" i="14"/>
  <c r="AY158" i="14"/>
  <c r="AY179" i="14"/>
  <c r="AY203" i="14"/>
  <c r="AY10" i="14"/>
  <c r="AY75" i="14"/>
  <c r="AY128" i="14"/>
  <c r="AY43" i="14"/>
  <c r="AY93" i="14"/>
  <c r="AY123" i="14"/>
  <c r="AY186" i="14"/>
  <c r="AY64" i="14"/>
  <c r="AY29" i="14"/>
  <c r="AY119" i="14"/>
  <c r="AY45" i="14"/>
  <c r="AY191" i="14"/>
  <c r="AY83" i="14"/>
  <c r="AY50" i="14"/>
  <c r="AY105" i="14"/>
  <c r="AY157" i="14"/>
  <c r="AY182" i="14"/>
  <c r="AY26" i="14"/>
  <c r="AY79" i="14"/>
  <c r="AY90" i="14"/>
  <c r="AY39" i="14"/>
  <c r="AY120" i="14"/>
  <c r="AY74" i="14"/>
  <c r="AY185" i="14"/>
  <c r="AY178" i="14"/>
  <c r="AY188" i="14"/>
  <c r="AY194" i="14"/>
  <c r="AY13" i="14"/>
  <c r="AY145" i="14"/>
  <c r="AY12" i="14"/>
  <c r="AY46" i="14"/>
  <c r="AY19" i="14"/>
  <c r="AY17" i="14"/>
  <c r="AY143" i="14"/>
  <c r="AY192" i="14"/>
  <c r="AY174" i="14"/>
  <c r="AY77" i="14"/>
  <c r="AY48" i="14"/>
  <c r="AY16" i="14"/>
  <c r="AY22" i="14"/>
  <c r="AY59" i="14"/>
  <c r="AY118" i="14"/>
  <c r="AY44" i="14"/>
  <c r="AY102" i="14"/>
  <c r="AY136" i="14"/>
  <c r="AY53" i="14"/>
  <c r="AY104" i="14"/>
  <c r="AY92" i="14"/>
  <c r="AY78" i="14"/>
  <c r="AY172" i="14"/>
  <c r="AY131" i="14"/>
  <c r="AY86" i="14"/>
  <c r="AY42" i="14"/>
  <c r="AY101" i="14"/>
  <c r="AY35" i="14"/>
  <c r="AY23" i="14"/>
  <c r="AY67" i="14"/>
  <c r="AY65" i="14"/>
  <c r="AY71" i="14"/>
  <c r="AY68" i="14"/>
  <c r="AY28" i="14"/>
  <c r="AY55" i="14"/>
  <c r="AY4" i="14"/>
  <c r="AY166" i="14"/>
  <c r="AY58" i="14"/>
  <c r="AY122" i="14"/>
  <c r="AY9" i="14"/>
  <c r="AY73" i="14"/>
  <c r="AY127" i="14"/>
  <c r="AY190" i="14"/>
  <c r="AY87" i="14"/>
  <c r="AY15" i="14"/>
  <c r="AY95" i="14"/>
  <c r="AY36" i="14"/>
  <c r="AY33" i="14"/>
  <c r="AY121" i="14"/>
  <c r="AY169" i="14"/>
  <c r="AY54" i="14"/>
  <c r="AY31" i="14"/>
  <c r="AY97" i="14"/>
  <c r="AY91" i="14"/>
  <c r="AY60" i="14"/>
  <c r="AY57" i="14"/>
  <c r="AY140" i="14"/>
  <c r="AY199" i="14"/>
  <c r="AY170" i="14"/>
  <c r="AY176" i="14"/>
  <c r="AY80" i="14"/>
  <c r="AY173" i="14"/>
  <c r="AY76" i="14"/>
  <c r="AY81" i="14"/>
  <c r="AY126" i="14"/>
  <c r="AY159" i="14"/>
  <c r="AY189" i="14"/>
  <c r="AY69" i="14"/>
  <c r="AY124" i="14"/>
  <c r="AY84" i="14"/>
  <c r="AY103" i="14"/>
  <c r="AY99" i="14"/>
  <c r="AY32" i="14"/>
  <c r="AY41" i="14"/>
  <c r="AY165" i="14"/>
  <c r="AY18" i="14"/>
  <c r="AY133" i="14"/>
  <c r="AY135" i="14"/>
  <c r="AY94" i="14"/>
  <c r="AY89" i="14"/>
  <c r="AY40" i="14"/>
  <c r="AY72" i="14"/>
  <c r="AY63" i="14"/>
  <c r="AY7" i="14"/>
  <c r="AY14" i="14"/>
  <c r="AY5" i="14"/>
  <c r="AY198" i="14"/>
  <c r="AY175" i="14"/>
  <c r="AY6" i="14"/>
  <c r="AY196" i="14"/>
  <c r="AY197" i="14"/>
  <c r="AY195" i="14"/>
  <c r="H995" i="14"/>
  <c r="J995" i="14"/>
  <c r="L995" i="14"/>
  <c r="I994" i="14"/>
  <c r="K994" i="14"/>
  <c r="I936" i="14"/>
  <c r="L936" i="14"/>
  <c r="K936" i="14"/>
  <c r="J936" i="14"/>
  <c r="J804" i="14"/>
  <c r="I804" i="14"/>
  <c r="L804" i="14"/>
  <c r="K804" i="14"/>
  <c r="H807" i="14"/>
  <c r="I108" i="14"/>
  <c r="H109" i="14"/>
  <c r="K108" i="14"/>
  <c r="J109" i="14"/>
  <c r="L109" i="14"/>
  <c r="K566" i="14"/>
  <c r="I566" i="14"/>
  <c r="I138" i="14"/>
  <c r="L138" i="14"/>
  <c r="H138" i="14"/>
  <c r="K300" i="14"/>
  <c r="L300" i="14"/>
  <c r="J299" i="14"/>
  <c r="I299" i="14"/>
  <c r="J449" i="14"/>
  <c r="L449" i="14"/>
  <c r="L423" i="14"/>
  <c r="H423" i="14"/>
  <c r="I461" i="14"/>
  <c r="V414" i="17"/>
  <c r="V444" i="17"/>
  <c r="V467" i="17"/>
  <c r="V493" i="17"/>
  <c r="V522" i="17"/>
  <c r="V547" i="17"/>
  <c r="V551" i="17"/>
  <c r="V563" i="17"/>
  <c r="V654" i="17"/>
  <c r="V761" i="17"/>
  <c r="V794" i="17"/>
  <c r="V809" i="17"/>
  <c r="V817" i="17"/>
  <c r="V842" i="17"/>
  <c r="V890" i="17"/>
  <c r="V898" i="17"/>
  <c r="V930" i="17"/>
  <c r="V943" i="17"/>
  <c r="V960" i="17"/>
  <c r="V1006" i="17"/>
  <c r="V1028" i="17"/>
  <c r="V401" i="17"/>
  <c r="V415" i="17"/>
  <c r="V453" i="17"/>
  <c r="V482" i="17"/>
  <c r="V501" i="17"/>
  <c r="V528" i="17"/>
  <c r="V548" i="17"/>
  <c r="V558" i="17"/>
  <c r="V575" i="17"/>
  <c r="V664" i="17"/>
  <c r="V768" i="17"/>
  <c r="V806" i="17"/>
  <c r="V812" i="17"/>
  <c r="V823" i="17"/>
  <c r="V857" i="17"/>
  <c r="V891" i="17"/>
  <c r="V899" i="17"/>
  <c r="V931" i="17"/>
  <c r="V944" i="17"/>
  <c r="V981" i="17"/>
  <c r="V1020" i="17"/>
  <c r="V1029" i="17"/>
  <c r="V405" i="17"/>
  <c r="V416" i="17"/>
  <c r="V454" i="17"/>
  <c r="V491" i="17"/>
  <c r="V513" i="17"/>
  <c r="V537" i="17"/>
  <c r="V549" i="17"/>
  <c r="V559" i="17"/>
  <c r="V580" i="17"/>
  <c r="V691" i="17"/>
  <c r="V774" i="17"/>
  <c r="V807" i="17"/>
  <c r="V815" i="17"/>
  <c r="V834" i="17"/>
  <c r="V874" i="17"/>
  <c r="V894" i="17"/>
  <c r="V906" i="17"/>
  <c r="V932" i="17"/>
  <c r="V948" i="17"/>
  <c r="V995" i="17"/>
  <c r="V1026" i="17"/>
  <c r="V1045" i="17"/>
  <c r="V411" i="17"/>
  <c r="V438" i="17"/>
  <c r="V458" i="17"/>
  <c r="V492" i="17"/>
  <c r="V514" i="17"/>
  <c r="V540" i="17"/>
  <c r="V550" i="17"/>
  <c r="V560" i="17"/>
  <c r="V622" i="17"/>
  <c r="V729" i="17"/>
  <c r="V775" i="17"/>
  <c r="V808" i="17"/>
  <c r="V816" i="17"/>
  <c r="V839" i="17"/>
  <c r="V883" i="17"/>
  <c r="V895" i="17"/>
  <c r="V915" i="17"/>
  <c r="V942" i="17"/>
  <c r="V957" i="17"/>
  <c r="V1001" i="17"/>
  <c r="V1027" i="17"/>
  <c r="V1053" i="17"/>
  <c r="V1059" i="17"/>
  <c r="V1060" i="17"/>
  <c r="V1043" i="17"/>
  <c r="V1044" i="17"/>
  <c r="V1021" i="17"/>
  <c r="V1019" i="17"/>
  <c r="V902" i="17"/>
  <c r="V903" i="17"/>
  <c r="V679" i="17"/>
  <c r="V692" i="17"/>
  <c r="V752" i="17"/>
  <c r="V685" i="17"/>
  <c r="V700" i="17"/>
  <c r="V756" i="17"/>
  <c r="V660" i="17"/>
  <c r="V690" i="17"/>
  <c r="V718" i="17"/>
  <c r="V757" i="17"/>
  <c r="V459" i="17"/>
  <c r="V457" i="17"/>
  <c r="V1015" i="17"/>
  <c r="V1016" i="17"/>
  <c r="V1007" i="17"/>
  <c r="V1010" i="17"/>
  <c r="V1012" i="17"/>
  <c r="V1005" i="17"/>
  <c r="V1011" i="17"/>
  <c r="V996" i="17"/>
  <c r="V986" i="17"/>
  <c r="V967" i="17"/>
  <c r="V982" i="17"/>
  <c r="V964" i="17"/>
  <c r="V971" i="17"/>
  <c r="V983" i="17"/>
  <c r="V966" i="17"/>
  <c r="V965" i="17"/>
  <c r="V975" i="17"/>
  <c r="V961" i="17"/>
  <c r="V949" i="17"/>
  <c r="V954" i="17"/>
  <c r="V947" i="17"/>
  <c r="V923" i="17"/>
  <c r="V924" i="17"/>
  <c r="V927" i="17"/>
  <c r="V925" i="17"/>
  <c r="V922" i="17"/>
  <c r="V926" i="17"/>
  <c r="V910" i="17"/>
  <c r="V918" i="17"/>
  <c r="V911" i="17"/>
  <c r="V919" i="17"/>
  <c r="V914" i="17"/>
  <c r="V858" i="17"/>
  <c r="V605" i="17"/>
  <c r="V606" i="17"/>
  <c r="V887" i="17"/>
  <c r="V880" i="17"/>
  <c r="V866" i="17"/>
  <c r="V867" i="17"/>
  <c r="V854" i="17"/>
  <c r="V824" i="17"/>
  <c r="V825" i="17"/>
  <c r="V826" i="17"/>
  <c r="V779" i="17"/>
  <c r="V783" i="17"/>
  <c r="V787" i="17"/>
  <c r="V780" i="17"/>
  <c r="V784" i="17"/>
  <c r="V790" i="17"/>
  <c r="V781" i="17"/>
  <c r="V785" i="17"/>
  <c r="V791" i="17"/>
  <c r="V778" i="17"/>
  <c r="V782" i="17"/>
  <c r="V786" i="17"/>
  <c r="V745" i="17"/>
  <c r="V746" i="17"/>
  <c r="V708" i="17"/>
  <c r="V739" i="17"/>
  <c r="V701" i="17"/>
  <c r="V709" i="17"/>
  <c r="V719" i="17"/>
  <c r="V732" i="17"/>
  <c r="V742" i="17"/>
  <c r="V704" i="17"/>
  <c r="V710" i="17"/>
  <c r="V720" i="17"/>
  <c r="V737" i="17"/>
  <c r="V705" i="17"/>
  <c r="V711" i="17"/>
  <c r="V723" i="17"/>
  <c r="V738" i="17"/>
  <c r="V673" i="17"/>
  <c r="V676" i="17"/>
  <c r="V663" i="17"/>
  <c r="V623" i="17"/>
  <c r="V655" i="17"/>
  <c r="V624" i="17"/>
  <c r="V621" i="17"/>
  <c r="V625" i="17"/>
  <c r="V609" i="17"/>
  <c r="V594" i="17"/>
  <c r="V578" i="17"/>
  <c r="V601" i="17"/>
  <c r="V579" i="17"/>
  <c r="V602" i="17"/>
  <c r="V502" i="17"/>
  <c r="V500" i="17"/>
  <c r="V470" i="17"/>
  <c r="V471" i="17"/>
  <c r="V419" i="17"/>
  <c r="V439" i="17"/>
  <c r="V420" i="17"/>
  <c r="V437" i="17"/>
  <c r="V536" i="17"/>
  <c r="V517" i="17"/>
  <c r="V518" i="17"/>
  <c r="V474" i="17"/>
  <c r="V475" i="17"/>
  <c r="V423" i="17"/>
  <c r="V478" i="17"/>
  <c r="V587" i="17"/>
  <c r="V595" i="17"/>
  <c r="V588" i="17"/>
  <c r="V591" i="17"/>
  <c r="V584" i="17"/>
  <c r="V583" i="17"/>
  <c r="V628" i="17"/>
  <c r="V629" i="17"/>
  <c r="V630" i="17"/>
  <c r="V728" i="17"/>
  <c r="V870" i="17"/>
  <c r="V1039" i="17"/>
  <c r="V1040" i="17"/>
  <c r="V1054" i="17"/>
  <c r="V1052" i="17"/>
  <c r="V989" i="17"/>
  <c r="V990" i="17"/>
  <c r="V847" i="17"/>
  <c r="V554" i="17"/>
  <c r="V555" i="17"/>
  <c r="V523" i="17"/>
  <c r="V524" i="17"/>
  <c r="V521" i="17"/>
  <c r="V525" i="17"/>
  <c r="V496" i="17"/>
  <c r="V497" i="17"/>
  <c r="V564" i="17"/>
  <c r="V565" i="17"/>
  <c r="V714" i="17"/>
  <c r="V715" i="17"/>
  <c r="V1048" i="17"/>
  <c r="V1049" i="17"/>
  <c r="V1032" i="17"/>
  <c r="V1033" i="17"/>
  <c r="V1034" i="17"/>
  <c r="V1002" i="17"/>
  <c r="V999" i="17"/>
  <c r="V1000" i="17"/>
  <c r="V939" i="17"/>
  <c r="V863" i="17"/>
  <c r="V862" i="17"/>
  <c r="V861" i="17"/>
  <c r="V764" i="17"/>
  <c r="V695" i="17"/>
  <c r="V696" i="17"/>
  <c r="V697" i="17"/>
  <c r="V638" i="17"/>
  <c r="V640" i="17"/>
  <c r="V639" i="17"/>
  <c r="V529" i="17"/>
  <c r="V462" i="17"/>
  <c r="V463" i="17"/>
  <c r="V907" i="17"/>
  <c r="V873" i="17"/>
  <c r="V795" i="17"/>
  <c r="V669" i="17"/>
  <c r="V670" i="17"/>
  <c r="V635" i="17"/>
  <c r="V633" i="17"/>
  <c r="V634" i="17"/>
  <c r="V618" i="17"/>
  <c r="V598" i="17"/>
  <c r="V568" i="17"/>
  <c r="V569" i="17"/>
  <c r="V978" i="17"/>
  <c r="V884" i="17"/>
  <c r="V820" i="17"/>
  <c r="V771" i="17"/>
  <c r="V572" i="17"/>
  <c r="V573" i="17"/>
  <c r="V574" i="17"/>
  <c r="V541" i="17"/>
  <c r="V487" i="17"/>
  <c r="V488" i="17"/>
  <c r="V406" i="17"/>
  <c r="V407" i="17"/>
  <c r="V404" i="17"/>
  <c r="V408" i="17"/>
  <c r="V972" i="17"/>
  <c r="V973" i="17"/>
  <c r="V970" i="17"/>
  <c r="V974" i="17"/>
  <c r="V829" i="17"/>
  <c r="V830" i="17"/>
  <c r="V831" i="17"/>
  <c r="V682" i="17"/>
  <c r="V680" i="17"/>
  <c r="V686" i="17"/>
  <c r="V681" i="17"/>
  <c r="V687" i="17"/>
  <c r="V643" i="17"/>
  <c r="V505" i="17"/>
  <c r="V506" i="17"/>
  <c r="V426" i="17"/>
  <c r="V427" i="17"/>
  <c r="V449" i="17"/>
  <c r="V450" i="17"/>
  <c r="V612" i="17"/>
  <c r="V613" i="17"/>
  <c r="V749" i="17"/>
  <c r="V753" i="17"/>
  <c r="V750" i="17"/>
  <c r="V751" i="17"/>
  <c r="V544" i="17"/>
  <c r="V649" i="17"/>
  <c r="V648" i="17"/>
  <c r="V650" i="17"/>
  <c r="V651" i="17"/>
  <c r="V400" i="17"/>
  <c r="V432" i="17"/>
  <c r="V433" i="17"/>
  <c r="V431" i="17"/>
  <c r="V430" i="17"/>
  <c r="V434" i="17"/>
  <c r="V445" i="17"/>
  <c r="V442" i="17"/>
  <c r="V446" i="17"/>
  <c r="V443" i="17"/>
  <c r="V466" i="17"/>
  <c r="V483" i="17"/>
  <c r="V484" i="17"/>
  <c r="V481" i="17"/>
  <c r="V533" i="17"/>
  <c r="V532" i="17"/>
  <c r="V760" i="17"/>
  <c r="V799" i="17"/>
  <c r="V800" i="17"/>
  <c r="V798" i="17"/>
  <c r="V801" i="17"/>
  <c r="V843" i="17"/>
  <c r="V844" i="17"/>
  <c r="V877" i="17"/>
  <c r="V935" i="17"/>
  <c r="V936" i="17"/>
  <c r="H105" i="17"/>
  <c r="H608" i="17"/>
  <c r="H726" i="17"/>
  <c r="H788" i="17"/>
  <c r="I545" i="17"/>
  <c r="I593" i="17"/>
  <c r="I788" i="17"/>
  <c r="V21" i="17"/>
  <c r="V20" i="17"/>
  <c r="V19" i="17"/>
  <c r="V105" i="17"/>
  <c r="V106" i="17"/>
  <c r="V121" i="17"/>
  <c r="V124" i="17"/>
  <c r="V120" i="17"/>
  <c r="V123" i="17"/>
  <c r="V119" i="17"/>
  <c r="V122" i="17"/>
  <c r="V137" i="17"/>
  <c r="V136" i="17"/>
  <c r="V138" i="17"/>
  <c r="V171" i="17"/>
  <c r="V170" i="17"/>
  <c r="V187" i="17"/>
  <c r="V186" i="17"/>
  <c r="V203" i="17"/>
  <c r="V202" i="17"/>
  <c r="V221" i="17"/>
  <c r="V220" i="17"/>
  <c r="V219" i="17"/>
  <c r="V218" i="17"/>
  <c r="V241" i="17"/>
  <c r="V240" i="17"/>
  <c r="V243" i="17"/>
  <c r="V242" i="17"/>
  <c r="V277" i="17"/>
  <c r="V276" i="17"/>
  <c r="V275" i="17"/>
  <c r="V278" i="17"/>
  <c r="V297" i="17"/>
  <c r="V293" i="17"/>
  <c r="V296" i="17"/>
  <c r="V292" i="17"/>
  <c r="V295" i="17"/>
  <c r="V294" i="17"/>
  <c r="V328" i="17"/>
  <c r="V327" i="17"/>
  <c r="V326" i="17"/>
  <c r="V345" i="17"/>
  <c r="V344" i="17"/>
  <c r="V361" i="17"/>
  <c r="V360" i="17"/>
  <c r="V359" i="17"/>
  <c r="V380" i="17"/>
  <c r="V379" i="17"/>
  <c r="V397" i="17"/>
  <c r="V396" i="17"/>
  <c r="V395" i="17"/>
  <c r="V23" i="17"/>
  <c r="V71" i="17"/>
  <c r="V299" i="17"/>
  <c r="V313" i="17"/>
  <c r="V330" i="17"/>
  <c r="H622" i="17"/>
  <c r="I721" i="17"/>
  <c r="V9" i="17"/>
  <c r="V8" i="17"/>
  <c r="V38" i="17"/>
  <c r="V37" i="17"/>
  <c r="V36" i="17"/>
  <c r="V55" i="17"/>
  <c r="V54" i="17"/>
  <c r="V53" i="17"/>
  <c r="V56" i="17"/>
  <c r="V95" i="17"/>
  <c r="V91" i="17"/>
  <c r="V87" i="17"/>
  <c r="V94" i="17"/>
  <c r="V90" i="17"/>
  <c r="V86" i="17"/>
  <c r="V93" i="17"/>
  <c r="V89" i="17"/>
  <c r="V92" i="17"/>
  <c r="V88" i="17"/>
  <c r="V127" i="17"/>
  <c r="V129" i="17"/>
  <c r="V128" i="17"/>
  <c r="V143" i="17"/>
  <c r="V142" i="17"/>
  <c r="V141" i="17"/>
  <c r="V159" i="17"/>
  <c r="V158" i="17"/>
  <c r="V175" i="17"/>
  <c r="V174" i="17"/>
  <c r="V191" i="17"/>
  <c r="V190" i="17"/>
  <c r="V207" i="17"/>
  <c r="V206" i="17"/>
  <c r="V208" i="17"/>
  <c r="V225" i="17"/>
  <c r="V224" i="17"/>
  <c r="V247" i="17"/>
  <c r="V246" i="17"/>
  <c r="V259" i="17"/>
  <c r="V261" i="17"/>
  <c r="V260" i="17"/>
  <c r="V283" i="17"/>
  <c r="V282" i="17"/>
  <c r="V281" i="17"/>
  <c r="V350" i="17"/>
  <c r="V349" i="17"/>
  <c r="V348" i="17"/>
  <c r="V366" i="17"/>
  <c r="V365" i="17"/>
  <c r="V364" i="17"/>
  <c r="V383" i="17"/>
  <c r="V386" i="17"/>
  <c r="V385" i="17"/>
  <c r="V384" i="17"/>
  <c r="V74" i="17"/>
  <c r="V193" i="17"/>
  <c r="H545" i="17"/>
  <c r="H583" i="17"/>
  <c r="H633" i="17"/>
  <c r="H761" i="17"/>
  <c r="I753" i="17"/>
  <c r="I852" i="17"/>
  <c r="V13" i="17"/>
  <c r="V12" i="17"/>
  <c r="V28" i="17"/>
  <c r="V27" i="17"/>
  <c r="V41" i="17"/>
  <c r="V42" i="17"/>
  <c r="V61" i="17"/>
  <c r="V60" i="17"/>
  <c r="V59" i="17"/>
  <c r="V99" i="17"/>
  <c r="V98" i="17"/>
  <c r="V113" i="17"/>
  <c r="V112" i="17"/>
  <c r="V111" i="17"/>
  <c r="V148" i="17"/>
  <c r="V147" i="17"/>
  <c r="V146" i="17"/>
  <c r="V164" i="17"/>
  <c r="V163" i="17"/>
  <c r="V162" i="17"/>
  <c r="V179" i="17"/>
  <c r="V178" i="17"/>
  <c r="V213" i="17"/>
  <c r="V212" i="17"/>
  <c r="V211" i="17"/>
  <c r="V229" i="17"/>
  <c r="V228" i="17"/>
  <c r="V231" i="17"/>
  <c r="V230" i="17"/>
  <c r="V251" i="17"/>
  <c r="V250" i="17"/>
  <c r="V265" i="17"/>
  <c r="V264" i="17"/>
  <c r="V267" i="17"/>
  <c r="V266" i="17"/>
  <c r="V287" i="17"/>
  <c r="V286" i="17"/>
  <c r="V304" i="17"/>
  <c r="V303" i="17"/>
  <c r="V317" i="17"/>
  <c r="V320" i="17"/>
  <c r="V319" i="17"/>
  <c r="V318" i="17"/>
  <c r="V336" i="17"/>
  <c r="V335" i="17"/>
  <c r="V334" i="17"/>
  <c r="V353" i="17"/>
  <c r="V354" i="17"/>
  <c r="V369" i="17"/>
  <c r="V372" i="17"/>
  <c r="V371" i="17"/>
  <c r="V370" i="17"/>
  <c r="V389" i="17"/>
  <c r="V390" i="17"/>
  <c r="V15" i="17"/>
  <c r="V30" i="17"/>
  <c r="V101" i="17"/>
  <c r="V115" i="17"/>
  <c r="V166" i="17"/>
  <c r="V322" i="17"/>
  <c r="H593" i="17"/>
  <c r="H777" i="17"/>
  <c r="I589" i="17"/>
  <c r="I622" i="17"/>
  <c r="V47" i="17"/>
  <c r="V46" i="17"/>
  <c r="V45" i="17"/>
  <c r="V66" i="17"/>
  <c r="V65" i="17"/>
  <c r="V64" i="17"/>
  <c r="V79" i="17"/>
  <c r="V78" i="17"/>
  <c r="V80" i="17"/>
  <c r="V151" i="17"/>
  <c r="V152" i="17"/>
  <c r="V183" i="17"/>
  <c r="V182" i="17"/>
  <c r="V199" i="17"/>
  <c r="V198" i="17"/>
  <c r="V197" i="17"/>
  <c r="V235" i="17"/>
  <c r="V234" i="17"/>
  <c r="V237" i="17"/>
  <c r="V236" i="17"/>
  <c r="V271" i="17"/>
  <c r="V270" i="17"/>
  <c r="V272" i="17"/>
  <c r="V307" i="17"/>
  <c r="V308" i="17"/>
  <c r="V339" i="17"/>
  <c r="V341" i="17"/>
  <c r="V340" i="17"/>
  <c r="V375" i="17"/>
  <c r="V376" i="17"/>
  <c r="V4" i="17"/>
  <c r="V18" i="17"/>
  <c r="V49" i="17"/>
  <c r="V68" i="17"/>
  <c r="V82" i="17"/>
  <c r="V104" i="17"/>
  <c r="V118" i="17"/>
  <c r="V135" i="17"/>
  <c r="V154" i="17"/>
  <c r="V169" i="17"/>
  <c r="V185" i="17"/>
  <c r="V201" i="17"/>
  <c r="V217" i="17"/>
  <c r="V239" i="17"/>
  <c r="V255" i="17"/>
  <c r="V274" i="17"/>
  <c r="V291" i="17"/>
  <c r="V310" i="17"/>
  <c r="V325" i="17"/>
  <c r="V343" i="17"/>
  <c r="V358" i="17"/>
  <c r="V378" i="17"/>
  <c r="V394" i="17"/>
  <c r="I559" i="17"/>
  <c r="I560" i="17"/>
  <c r="I558" i="17"/>
  <c r="I557" i="17"/>
  <c r="H606" i="17"/>
  <c r="H605" i="17"/>
  <c r="H604" i="17"/>
  <c r="I613" i="17"/>
  <c r="I614" i="17"/>
  <c r="I612" i="17"/>
  <c r="I627" i="17"/>
  <c r="I626" i="17"/>
  <c r="I625" i="17"/>
  <c r="I643" i="17"/>
  <c r="I642" i="17"/>
  <c r="I653" i="17"/>
  <c r="I652" i="17"/>
  <c r="I667" i="17"/>
  <c r="I665" i="17"/>
  <c r="I668" i="17"/>
  <c r="I666" i="17"/>
  <c r="I664" i="17"/>
  <c r="I687" i="17"/>
  <c r="I684" i="17"/>
  <c r="I686" i="17"/>
  <c r="I683" i="17"/>
  <c r="I688" i="17"/>
  <c r="I685" i="17"/>
  <c r="I682" i="17"/>
  <c r="I696" i="17"/>
  <c r="I695" i="17"/>
  <c r="I697" i="17"/>
  <c r="I694" i="17"/>
  <c r="I712" i="17"/>
  <c r="I714" i="17"/>
  <c r="I711" i="17"/>
  <c r="I713" i="17"/>
  <c r="I710" i="17"/>
  <c r="I718" i="17"/>
  <c r="I719" i="17"/>
  <c r="I717" i="17"/>
  <c r="I731" i="17"/>
  <c r="I733" i="17"/>
  <c r="I730" i="17"/>
  <c r="I732" i="17"/>
  <c r="I729" i="17"/>
  <c r="I758" i="17"/>
  <c r="I759" i="17"/>
  <c r="I757" i="17"/>
  <c r="I756" i="17"/>
  <c r="I792" i="17"/>
  <c r="I793" i="17"/>
  <c r="I791" i="17"/>
  <c r="I810" i="17"/>
  <c r="I809" i="17"/>
  <c r="I856" i="17"/>
  <c r="I855" i="17"/>
  <c r="H870" i="17"/>
  <c r="H869" i="17"/>
  <c r="I881" i="17"/>
  <c r="I882" i="17"/>
  <c r="I880" i="17"/>
  <c r="I894" i="17"/>
  <c r="I892" i="17"/>
  <c r="I893" i="17"/>
  <c r="I891" i="17"/>
  <c r="I911" i="17"/>
  <c r="I910" i="17"/>
  <c r="I909" i="17"/>
  <c r="I925" i="17"/>
  <c r="I924" i="17"/>
  <c r="I941" i="17"/>
  <c r="I939" i="17"/>
  <c r="I940" i="17"/>
  <c r="I938" i="17"/>
  <c r="H988" i="17"/>
  <c r="H987" i="17"/>
  <c r="H986" i="17"/>
  <c r="I1006" i="17"/>
  <c r="I1005" i="17"/>
  <c r="I1004" i="17"/>
  <c r="I551" i="17"/>
  <c r="I549" i="17"/>
  <c r="I550" i="17"/>
  <c r="I548" i="17"/>
  <c r="I572" i="17"/>
  <c r="I571" i="17"/>
  <c r="I587" i="17"/>
  <c r="I586" i="17"/>
  <c r="I597" i="17"/>
  <c r="I598" i="17"/>
  <c r="I596" i="17"/>
  <c r="I609" i="17"/>
  <c r="I608" i="17"/>
  <c r="I619" i="17"/>
  <c r="I620" i="17"/>
  <c r="I618" i="17"/>
  <c r="I658" i="17"/>
  <c r="I657" i="17"/>
  <c r="I676" i="17"/>
  <c r="I675" i="17"/>
  <c r="I741" i="17"/>
  <c r="I743" i="17"/>
  <c r="I742" i="17"/>
  <c r="I740" i="17"/>
  <c r="I751" i="17"/>
  <c r="I750" i="17"/>
  <c r="I766" i="17"/>
  <c r="I765" i="17"/>
  <c r="I764" i="17"/>
  <c r="I774" i="17"/>
  <c r="I775" i="17"/>
  <c r="I773" i="17"/>
  <c r="I772" i="17"/>
  <c r="I782" i="17"/>
  <c r="I783" i="17"/>
  <c r="I781" i="17"/>
  <c r="I780" i="17"/>
  <c r="I786" i="17"/>
  <c r="I785" i="17"/>
  <c r="I802" i="17"/>
  <c r="I800" i="17"/>
  <c r="I798" i="17"/>
  <c r="I801" i="17"/>
  <c r="I799" i="17"/>
  <c r="I797" i="17"/>
  <c r="I826" i="17"/>
  <c r="I824" i="17"/>
  <c r="I825" i="17"/>
  <c r="I823" i="17"/>
  <c r="I822" i="17"/>
  <c r="I836" i="17"/>
  <c r="I834" i="17"/>
  <c r="I835" i="17"/>
  <c r="I833" i="17"/>
  <c r="I850" i="17"/>
  <c r="I849" i="17"/>
  <c r="I848" i="17"/>
  <c r="I873" i="17"/>
  <c r="I872" i="17"/>
  <c r="I888" i="17"/>
  <c r="I887" i="17"/>
  <c r="I906" i="17"/>
  <c r="I904" i="17"/>
  <c r="I902" i="17"/>
  <c r="I905" i="17"/>
  <c r="I903" i="17"/>
  <c r="I901" i="17"/>
  <c r="I917" i="17"/>
  <c r="I916" i="17"/>
  <c r="I915" i="17"/>
  <c r="I932" i="17"/>
  <c r="I931" i="17"/>
  <c r="I949" i="17"/>
  <c r="I948" i="17"/>
  <c r="I959" i="17"/>
  <c r="I957" i="17"/>
  <c r="I960" i="17"/>
  <c r="I958" i="17"/>
  <c r="I956" i="17"/>
  <c r="I955" i="17"/>
  <c r="H974" i="17"/>
  <c r="H972" i="17"/>
  <c r="H973" i="17"/>
  <c r="H971" i="17"/>
  <c r="H970" i="17"/>
  <c r="I977" i="17"/>
  <c r="I978" i="17"/>
  <c r="I976" i="17"/>
  <c r="I993" i="17"/>
  <c r="I991" i="17"/>
  <c r="I992" i="17"/>
  <c r="I990" i="17"/>
  <c r="H551" i="17"/>
  <c r="H549" i="17"/>
  <c r="H550" i="17"/>
  <c r="H559" i="17"/>
  <c r="H560" i="17"/>
  <c r="H558" i="17"/>
  <c r="H557" i="17"/>
  <c r="H572" i="17"/>
  <c r="H571" i="17"/>
  <c r="H587" i="17"/>
  <c r="H586" i="17"/>
  <c r="H597" i="17"/>
  <c r="H598" i="17"/>
  <c r="H596" i="17"/>
  <c r="H602" i="17"/>
  <c r="H601" i="17"/>
  <c r="H613" i="17"/>
  <c r="H614" i="17"/>
  <c r="H612" i="17"/>
  <c r="H619" i="17"/>
  <c r="H620" i="17"/>
  <c r="H618" i="17"/>
  <c r="H627" i="17"/>
  <c r="H626" i="17"/>
  <c r="H625" i="17"/>
  <c r="H643" i="17"/>
  <c r="H642" i="17"/>
  <c r="H653" i="17"/>
  <c r="H652" i="17"/>
  <c r="H658" i="17"/>
  <c r="H657" i="17"/>
  <c r="H667" i="17"/>
  <c r="H665" i="17"/>
  <c r="H668" i="17"/>
  <c r="H666" i="17"/>
  <c r="H664" i="17"/>
  <c r="H676" i="17"/>
  <c r="H675" i="17"/>
  <c r="H688" i="17"/>
  <c r="H686" i="17"/>
  <c r="H684" i="17"/>
  <c r="H685" i="17"/>
  <c r="H687" i="17"/>
  <c r="H683" i="17"/>
  <c r="H682" i="17"/>
  <c r="H696" i="17"/>
  <c r="H697" i="17"/>
  <c r="H695" i="17"/>
  <c r="H694" i="17"/>
  <c r="H714" i="17"/>
  <c r="H712" i="17"/>
  <c r="H713" i="17"/>
  <c r="H711" i="17"/>
  <c r="H710" i="17"/>
  <c r="H719" i="17"/>
  <c r="H718" i="17"/>
  <c r="H717" i="17"/>
  <c r="H733" i="17"/>
  <c r="H731" i="17"/>
  <c r="H732" i="17"/>
  <c r="H730" i="17"/>
  <c r="H729" i="17"/>
  <c r="H743" i="17"/>
  <c r="H741" i="17"/>
  <c r="H742" i="17"/>
  <c r="H740" i="17"/>
  <c r="H751" i="17"/>
  <c r="H750" i="17"/>
  <c r="H759" i="17"/>
  <c r="H757" i="17"/>
  <c r="H758" i="17"/>
  <c r="H756" i="17"/>
  <c r="H765" i="17"/>
  <c r="H766" i="17"/>
  <c r="H764" i="17"/>
  <c r="H775" i="17"/>
  <c r="H773" i="17"/>
  <c r="H774" i="17"/>
  <c r="H772" i="17"/>
  <c r="H783" i="17"/>
  <c r="H781" i="17"/>
  <c r="H782" i="17"/>
  <c r="H780" i="17"/>
  <c r="H793" i="17"/>
  <c r="H792" i="17"/>
  <c r="H791" i="17"/>
  <c r="H801" i="17"/>
  <c r="H799" i="17"/>
  <c r="H802" i="17"/>
  <c r="H800" i="17"/>
  <c r="H798" i="17"/>
  <c r="H797" i="17"/>
  <c r="H810" i="17"/>
  <c r="H809" i="17"/>
  <c r="H819" i="17"/>
  <c r="H818" i="17"/>
  <c r="H820" i="17"/>
  <c r="H817" i="17"/>
  <c r="J817" i="17" s="1"/>
  <c r="K817" i="17" s="1"/>
  <c r="H825" i="17"/>
  <c r="H823" i="17"/>
  <c r="H826" i="17"/>
  <c r="H824" i="17"/>
  <c r="H822" i="17"/>
  <c r="H835" i="17"/>
  <c r="H836" i="17"/>
  <c r="H834" i="17"/>
  <c r="H833" i="17"/>
  <c r="H849" i="17"/>
  <c r="H850" i="17"/>
  <c r="H848" i="17"/>
  <c r="H856" i="17"/>
  <c r="H855" i="17"/>
  <c r="I870" i="17"/>
  <c r="I869" i="17"/>
  <c r="I877" i="17"/>
  <c r="I878" i="17"/>
  <c r="I876" i="17"/>
  <c r="I875" i="17"/>
  <c r="H888" i="17"/>
  <c r="H887" i="17"/>
  <c r="H893" i="17"/>
  <c r="H894" i="17"/>
  <c r="H892" i="17"/>
  <c r="H891" i="17"/>
  <c r="H905" i="17"/>
  <c r="H903" i="17"/>
  <c r="H906" i="17"/>
  <c r="H904" i="17"/>
  <c r="H902" i="17"/>
  <c r="H901" i="17"/>
  <c r="H910" i="17"/>
  <c r="H911" i="17"/>
  <c r="H909" i="17"/>
  <c r="H916" i="17"/>
  <c r="H917" i="17"/>
  <c r="H915" i="17"/>
  <c r="H925" i="17"/>
  <c r="H924" i="17"/>
  <c r="H932" i="17"/>
  <c r="H931" i="17"/>
  <c r="H940" i="17"/>
  <c r="H941" i="17"/>
  <c r="H939" i="17"/>
  <c r="H938" i="17"/>
  <c r="H949" i="17"/>
  <c r="H948" i="17"/>
  <c r="H960" i="17"/>
  <c r="H958" i="17"/>
  <c r="H956" i="17"/>
  <c r="H959" i="17"/>
  <c r="H957" i="17"/>
  <c r="H955" i="17"/>
  <c r="H968" i="17"/>
  <c r="H967" i="17"/>
  <c r="H966" i="17"/>
  <c r="H984" i="17"/>
  <c r="H983" i="17"/>
  <c r="H982" i="17"/>
  <c r="H992" i="17"/>
  <c r="H993" i="17"/>
  <c r="H991" i="17"/>
  <c r="H990" i="17"/>
  <c r="H1005" i="17"/>
  <c r="H1006" i="17"/>
  <c r="H1004" i="17"/>
  <c r="H578" i="17"/>
  <c r="H576" i="17"/>
  <c r="H579" i="17"/>
  <c r="H577" i="17"/>
  <c r="H575" i="17"/>
  <c r="H673" i="17"/>
  <c r="H671" i="17"/>
  <c r="H672" i="17"/>
  <c r="H692" i="17"/>
  <c r="H691" i="17"/>
  <c r="H702" i="17"/>
  <c r="H700" i="17"/>
  <c r="H701" i="17"/>
  <c r="H708" i="17"/>
  <c r="H707" i="17"/>
  <c r="H737" i="17"/>
  <c r="H736" i="17"/>
  <c r="H738" i="17"/>
  <c r="H747" i="17"/>
  <c r="H746" i="17"/>
  <c r="H748" i="17"/>
  <c r="H769" i="17"/>
  <c r="H770" i="17"/>
  <c r="H807" i="17"/>
  <c r="H805" i="17"/>
  <c r="H806" i="17"/>
  <c r="H815" i="17"/>
  <c r="H813" i="17"/>
  <c r="H814" i="17"/>
  <c r="H831" i="17"/>
  <c r="H829" i="17"/>
  <c r="H830" i="17"/>
  <c r="H828" i="17"/>
  <c r="H878" i="17"/>
  <c r="H876" i="17"/>
  <c r="H877" i="17"/>
  <c r="H922" i="17"/>
  <c r="H920" i="17"/>
  <c r="H921" i="17"/>
  <c r="H936" i="17"/>
  <c r="H935" i="17"/>
  <c r="H952" i="17"/>
  <c r="H953" i="17"/>
  <c r="I987" i="17"/>
  <c r="I988" i="17"/>
  <c r="H1009" i="17"/>
  <c r="H1008" i="17"/>
  <c r="H699" i="17"/>
  <c r="H555" i="17"/>
  <c r="H554" i="17"/>
  <c r="H568" i="17"/>
  <c r="H566" i="17"/>
  <c r="H569" i="17"/>
  <c r="H567" i="17"/>
  <c r="H639" i="17"/>
  <c r="H640" i="17"/>
  <c r="H661" i="17"/>
  <c r="H662" i="17"/>
  <c r="H680" i="17"/>
  <c r="H679" i="17"/>
  <c r="H839" i="17"/>
  <c r="H840" i="17"/>
  <c r="H845" i="17"/>
  <c r="H846" i="17"/>
  <c r="H844" i="17"/>
  <c r="H861" i="17"/>
  <c r="H859" i="17"/>
  <c r="H862" i="17"/>
  <c r="H860" i="17"/>
  <c r="H858" i="17"/>
  <c r="H873" i="17"/>
  <c r="H872" i="17"/>
  <c r="H899" i="17"/>
  <c r="H897" i="17"/>
  <c r="H898" i="17"/>
  <c r="H928" i="17"/>
  <c r="H929" i="17"/>
  <c r="H946" i="17"/>
  <c r="H944" i="17"/>
  <c r="H945" i="17"/>
  <c r="H964" i="17"/>
  <c r="H963" i="17"/>
  <c r="H978" i="17"/>
  <c r="H977" i="17"/>
  <c r="H976" i="17"/>
  <c r="I973" i="17"/>
  <c r="I971" i="17"/>
  <c r="I974" i="17"/>
  <c r="I972" i="17"/>
  <c r="H996" i="17"/>
  <c r="H997" i="17"/>
  <c r="H1001" i="17"/>
  <c r="H1002" i="17"/>
  <c r="H553" i="17"/>
  <c r="H649" i="17"/>
  <c r="H678" i="17"/>
  <c r="H884" i="17"/>
  <c r="H951" i="17"/>
  <c r="H1000" i="17"/>
  <c r="I555" i="17"/>
  <c r="I554" i="17"/>
  <c r="I568" i="17"/>
  <c r="I566" i="17"/>
  <c r="I569" i="17"/>
  <c r="I567" i="17"/>
  <c r="I565" i="17"/>
  <c r="I578" i="17"/>
  <c r="I576" i="17"/>
  <c r="I579" i="17"/>
  <c r="I577" i="17"/>
  <c r="I575" i="17"/>
  <c r="I584" i="17"/>
  <c r="I583" i="17"/>
  <c r="I606" i="17"/>
  <c r="I605" i="17"/>
  <c r="I639" i="17"/>
  <c r="I640" i="17"/>
  <c r="I661" i="17"/>
  <c r="I662" i="17"/>
  <c r="I673" i="17"/>
  <c r="I671" i="17"/>
  <c r="I672" i="17"/>
  <c r="I680" i="17"/>
  <c r="I679" i="17"/>
  <c r="I692" i="17"/>
  <c r="I691" i="17"/>
  <c r="I701" i="17"/>
  <c r="I700" i="17"/>
  <c r="I702" i="17"/>
  <c r="I708" i="17"/>
  <c r="I707" i="17"/>
  <c r="I727" i="17"/>
  <c r="I726" i="17"/>
  <c r="I736" i="17"/>
  <c r="I738" i="17"/>
  <c r="I737" i="17"/>
  <c r="I748" i="17"/>
  <c r="I747" i="17"/>
  <c r="I746" i="17"/>
  <c r="I745" i="17"/>
  <c r="I762" i="17"/>
  <c r="I761" i="17"/>
  <c r="I770" i="17"/>
  <c r="I769" i="17"/>
  <c r="I778" i="17"/>
  <c r="I777" i="17"/>
  <c r="I806" i="17"/>
  <c r="I807" i="17"/>
  <c r="I805" i="17"/>
  <c r="I814" i="17"/>
  <c r="I815" i="17"/>
  <c r="I813" i="17"/>
  <c r="I820" i="17"/>
  <c r="I818" i="17"/>
  <c r="I819" i="17"/>
  <c r="I830" i="17"/>
  <c r="I831" i="17"/>
  <c r="I829" i="17"/>
  <c r="I828" i="17"/>
  <c r="I840" i="17"/>
  <c r="I839" i="17"/>
  <c r="I846" i="17"/>
  <c r="I845" i="17"/>
  <c r="I844" i="17"/>
  <c r="I862" i="17"/>
  <c r="I860" i="17"/>
  <c r="I861" i="17"/>
  <c r="I859" i="17"/>
  <c r="I858" i="17"/>
  <c r="H882" i="17"/>
  <c r="H881" i="17"/>
  <c r="I898" i="17"/>
  <c r="I899" i="17"/>
  <c r="I897" i="17"/>
  <c r="I921" i="17"/>
  <c r="I922" i="17"/>
  <c r="I920" i="17"/>
  <c r="I929" i="17"/>
  <c r="I928" i="17"/>
  <c r="I935" i="17"/>
  <c r="I936" i="17"/>
  <c r="I945" i="17"/>
  <c r="I946" i="17"/>
  <c r="I944" i="17"/>
  <c r="I953" i="17"/>
  <c r="I952" i="17"/>
  <c r="I963" i="17"/>
  <c r="I964" i="17"/>
  <c r="I983" i="17"/>
  <c r="I984" i="17"/>
  <c r="I967" i="17"/>
  <c r="I968" i="17"/>
  <c r="I997" i="17"/>
  <c r="I996" i="17"/>
  <c r="I1002" i="17"/>
  <c r="I1001" i="17"/>
  <c r="I1009" i="17"/>
  <c r="I1008" i="17"/>
  <c r="H574" i="17"/>
  <c r="H589" i="17"/>
  <c r="H721" i="17"/>
  <c r="H735" i="17"/>
  <c r="H753" i="17"/>
  <c r="H768" i="17"/>
  <c r="H785" i="17"/>
  <c r="H804" i="17"/>
  <c r="H852" i="17"/>
  <c r="H934" i="17"/>
  <c r="H962" i="17"/>
  <c r="I601" i="17"/>
  <c r="I633" i="17"/>
  <c r="I649" i="17"/>
  <c r="I690" i="17"/>
  <c r="I735" i="17"/>
  <c r="I884" i="17"/>
  <c r="I951" i="17"/>
  <c r="I1000" i="17"/>
  <c r="I540" i="17"/>
  <c r="H540" i="17"/>
  <c r="I534" i="17"/>
  <c r="H534" i="17"/>
  <c r="I530" i="17"/>
  <c r="H530" i="17"/>
  <c r="I529" i="17"/>
  <c r="H529" i="17"/>
  <c r="I526" i="17"/>
  <c r="H526" i="17"/>
  <c r="I522" i="17"/>
  <c r="H522" i="17"/>
  <c r="I521" i="17"/>
  <c r="H521" i="17"/>
  <c r="I518" i="17"/>
  <c r="H518" i="17"/>
  <c r="I514" i="17"/>
  <c r="H514" i="17"/>
  <c r="I511" i="17"/>
  <c r="H511" i="17"/>
  <c r="I507" i="17"/>
  <c r="H507" i="17"/>
  <c r="I505" i="17"/>
  <c r="I506" i="17" s="1"/>
  <c r="H505" i="17"/>
  <c r="H506" i="17" s="1"/>
  <c r="I504" i="17"/>
  <c r="H504" i="17"/>
  <c r="I503" i="17"/>
  <c r="H503" i="17"/>
  <c r="I499" i="17"/>
  <c r="H499" i="17"/>
  <c r="I495" i="17"/>
  <c r="H495" i="17"/>
  <c r="I489" i="17"/>
  <c r="H489" i="17"/>
  <c r="I484" i="17"/>
  <c r="H484" i="17"/>
  <c r="I482" i="17"/>
  <c r="I483" i="17" s="1"/>
  <c r="H482" i="17"/>
  <c r="H483" i="17" s="1"/>
  <c r="I479" i="17"/>
  <c r="H479" i="17"/>
  <c r="I475" i="17"/>
  <c r="H475" i="17"/>
  <c r="I473" i="17"/>
  <c r="I474" i="17" s="1"/>
  <c r="H473" i="17"/>
  <c r="H474" i="17" s="1"/>
  <c r="I471" i="17"/>
  <c r="I472" i="17" s="1"/>
  <c r="H471" i="17"/>
  <c r="H472" i="17" s="1"/>
  <c r="I467" i="17"/>
  <c r="H467" i="17"/>
  <c r="I464" i="17"/>
  <c r="H464" i="17"/>
  <c r="I460" i="17"/>
  <c r="H460" i="17"/>
  <c r="I457" i="17"/>
  <c r="H457" i="17"/>
  <c r="I453" i="17"/>
  <c r="H453" i="17"/>
  <c r="I448" i="17"/>
  <c r="H448" i="17"/>
  <c r="I445" i="17"/>
  <c r="H445" i="17"/>
  <c r="I443" i="17"/>
  <c r="I444" i="17" s="1"/>
  <c r="H443" i="17"/>
  <c r="H444" i="17" s="1"/>
  <c r="I439" i="17"/>
  <c r="H439" i="17"/>
  <c r="I435" i="17"/>
  <c r="I430" i="17"/>
  <c r="I427" i="17"/>
  <c r="I422" i="17"/>
  <c r="I420" i="17"/>
  <c r="I421" i="17" s="1"/>
  <c r="I418" i="17"/>
  <c r="I419" i="17" s="1"/>
  <c r="H435" i="17"/>
  <c r="H430" i="17"/>
  <c r="H427" i="17"/>
  <c r="H422" i="17"/>
  <c r="H420" i="17"/>
  <c r="H421" i="17" s="1"/>
  <c r="H418" i="17"/>
  <c r="H419" i="17" s="1"/>
  <c r="I415" i="17"/>
  <c r="H415" i="17"/>
  <c r="I409" i="17"/>
  <c r="H409" i="17"/>
  <c r="H408" i="17"/>
  <c r="I406" i="17"/>
  <c r="I407" i="17" s="1"/>
  <c r="H406" i="17"/>
  <c r="H407" i="17" s="1"/>
  <c r="I403" i="17"/>
  <c r="H403" i="17"/>
  <c r="I398" i="17"/>
  <c r="H398" i="17"/>
  <c r="I394" i="17"/>
  <c r="H394" i="17"/>
  <c r="I390" i="17"/>
  <c r="H390" i="17"/>
  <c r="I387" i="17"/>
  <c r="H387" i="17"/>
  <c r="I383" i="17"/>
  <c r="H383" i="17"/>
  <c r="I379" i="17"/>
  <c r="H379" i="17"/>
  <c r="I374" i="17"/>
  <c r="H374" i="17"/>
  <c r="I372" i="17"/>
  <c r="I373" i="17" s="1"/>
  <c r="H372" i="17"/>
  <c r="H373" i="17" s="1"/>
  <c r="I363" i="17"/>
  <c r="H363" i="17"/>
  <c r="I362" i="17"/>
  <c r="H362" i="17"/>
  <c r="I358" i="17"/>
  <c r="H358" i="17"/>
  <c r="I354" i="17"/>
  <c r="H354" i="17"/>
  <c r="I351" i="17"/>
  <c r="H351" i="17"/>
  <c r="I349" i="17"/>
  <c r="I350" i="17" s="1"/>
  <c r="H349" i="17"/>
  <c r="H350" i="17" s="1"/>
  <c r="I346" i="17"/>
  <c r="H346" i="17"/>
  <c r="I343" i="17"/>
  <c r="H343" i="17"/>
  <c r="I341" i="17"/>
  <c r="I342" i="17" s="1"/>
  <c r="H341" i="17"/>
  <c r="H342" i="17" s="1"/>
  <c r="I336" i="17"/>
  <c r="H336" i="17"/>
  <c r="I334" i="17"/>
  <c r="I335" i="17" s="1"/>
  <c r="H334" i="17"/>
  <c r="H335" i="17" s="1"/>
  <c r="I329" i="17"/>
  <c r="H329" i="17"/>
  <c r="I325" i="17"/>
  <c r="H325" i="17"/>
  <c r="I323" i="17"/>
  <c r="I324" i="17" s="1"/>
  <c r="H323" i="17"/>
  <c r="H324" i="17" s="1"/>
  <c r="I318" i="17"/>
  <c r="H318" i="17"/>
  <c r="I317" i="17"/>
  <c r="H317" i="17"/>
  <c r="I313" i="17"/>
  <c r="H313" i="17"/>
  <c r="I309" i="17"/>
  <c r="H309" i="17"/>
  <c r="I305" i="17"/>
  <c r="H305" i="17"/>
  <c r="I301" i="17"/>
  <c r="H301" i="17"/>
  <c r="I299" i="17"/>
  <c r="I300" i="17" s="1"/>
  <c r="H299" i="17"/>
  <c r="H300" i="17" s="1"/>
  <c r="I295" i="17"/>
  <c r="H295" i="17"/>
  <c r="I289" i="17"/>
  <c r="H289" i="17"/>
  <c r="I284" i="17"/>
  <c r="H284" i="17"/>
  <c r="I277" i="17"/>
  <c r="H277" i="17"/>
  <c r="I273" i="17"/>
  <c r="H273" i="17"/>
  <c r="I270" i="17"/>
  <c r="H270" i="17"/>
  <c r="I264" i="17"/>
  <c r="H264" i="17"/>
  <c r="I253" i="17"/>
  <c r="H253" i="17"/>
  <c r="I189" i="17"/>
  <c r="I192" i="17"/>
  <c r="I193" i="17" s="1"/>
  <c r="I194" i="17"/>
  <c r="I198" i="17"/>
  <c r="I199" i="17"/>
  <c r="I203" i="17"/>
  <c r="I204" i="17" s="1"/>
  <c r="I205" i="17"/>
  <c r="I210" i="17"/>
  <c r="I215" i="17"/>
  <c r="I219" i="17"/>
  <c r="I223" i="17"/>
  <c r="I226" i="17"/>
  <c r="I230" i="17"/>
  <c r="I231" i="17" s="1"/>
  <c r="I232" i="17"/>
  <c r="I235" i="17"/>
  <c r="I239" i="17"/>
  <c r="I242" i="17"/>
  <c r="I245" i="17"/>
  <c r="I248" i="17"/>
  <c r="H248" i="17"/>
  <c r="H245" i="17"/>
  <c r="H242" i="17"/>
  <c r="H239" i="17"/>
  <c r="H235" i="17"/>
  <c r="H232" i="17"/>
  <c r="H230" i="17"/>
  <c r="H231" i="17" s="1"/>
  <c r="H226" i="17"/>
  <c r="H223" i="17"/>
  <c r="H219" i="17"/>
  <c r="H215" i="17"/>
  <c r="H210" i="17"/>
  <c r="H205" i="17"/>
  <c r="H203" i="17"/>
  <c r="H204" i="17" s="1"/>
  <c r="H199" i="17"/>
  <c r="H198" i="17"/>
  <c r="H194" i="17"/>
  <c r="H192" i="17"/>
  <c r="H193" i="17" s="1"/>
  <c r="H189" i="17"/>
  <c r="I185" i="17"/>
  <c r="H185" i="17"/>
  <c r="I182" i="17"/>
  <c r="H182" i="17"/>
  <c r="I179" i="17"/>
  <c r="H179" i="17"/>
  <c r="I176" i="17"/>
  <c r="H176" i="17"/>
  <c r="I172" i="17"/>
  <c r="H172" i="17"/>
  <c r="I168" i="17"/>
  <c r="H168" i="17"/>
  <c r="I166" i="17"/>
  <c r="I167" i="17" s="1"/>
  <c r="H166" i="17"/>
  <c r="H167" i="17" s="1"/>
  <c r="I164" i="17"/>
  <c r="I165" i="17" s="1"/>
  <c r="H164" i="17"/>
  <c r="H165" i="17" s="1"/>
  <c r="I160" i="17"/>
  <c r="H160" i="17"/>
  <c r="I156" i="17"/>
  <c r="H156" i="17"/>
  <c r="I153" i="17"/>
  <c r="H153" i="17"/>
  <c r="I150" i="17"/>
  <c r="H150" i="17"/>
  <c r="I146" i="17"/>
  <c r="I143" i="17"/>
  <c r="I138" i="17"/>
  <c r="I134" i="17"/>
  <c r="I130" i="17"/>
  <c r="H146" i="17"/>
  <c r="H143" i="17"/>
  <c r="H138" i="17"/>
  <c r="H134" i="17"/>
  <c r="H130" i="17"/>
  <c r="I127" i="17"/>
  <c r="H127" i="17"/>
  <c r="I122" i="17"/>
  <c r="H122" i="17"/>
  <c r="I118" i="17"/>
  <c r="H118" i="17"/>
  <c r="I114" i="17"/>
  <c r="H114" i="17"/>
  <c r="I107" i="17"/>
  <c r="H107" i="17"/>
  <c r="I104" i="17"/>
  <c r="I99" i="17"/>
  <c r="H99" i="17"/>
  <c r="I94" i="17"/>
  <c r="H94" i="17"/>
  <c r="I91" i="17"/>
  <c r="H91" i="17"/>
  <c r="I86" i="17"/>
  <c r="H86" i="17"/>
  <c r="I83" i="17"/>
  <c r="H83" i="17"/>
  <c r="I80" i="17"/>
  <c r="H80" i="17"/>
  <c r="I78" i="17"/>
  <c r="I79" i="17" s="1"/>
  <c r="H78" i="17"/>
  <c r="H79" i="17" s="1"/>
  <c r="I72" i="17"/>
  <c r="H72" i="17"/>
  <c r="I68" i="17"/>
  <c r="H68" i="17"/>
  <c r="I64" i="17"/>
  <c r="H64" i="17"/>
  <c r="I60" i="17"/>
  <c r="H60" i="17"/>
  <c r="I58" i="17"/>
  <c r="I59" i="17" s="1"/>
  <c r="O58" i="17"/>
  <c r="H58" i="17"/>
  <c r="I53" i="17"/>
  <c r="H53" i="17"/>
  <c r="I49" i="17"/>
  <c r="H49" i="17"/>
  <c r="I46" i="17"/>
  <c r="H46" i="17"/>
  <c r="I40" i="17"/>
  <c r="H40" i="17"/>
  <c r="I37" i="17"/>
  <c r="H37" i="17"/>
  <c r="I34" i="17"/>
  <c r="H34" i="17"/>
  <c r="I28" i="17"/>
  <c r="H28" i="17"/>
  <c r="I23" i="17"/>
  <c r="H23" i="17"/>
  <c r="I18" i="17"/>
  <c r="H18" i="17"/>
  <c r="I14" i="17"/>
  <c r="H14" i="17"/>
  <c r="I10" i="17"/>
  <c r="H10" i="17"/>
  <c r="I5" i="17"/>
  <c r="H5" i="17"/>
  <c r="I3" i="17"/>
  <c r="I4" i="17" s="1"/>
  <c r="H3" i="17"/>
  <c r="H4" i="17" s="1"/>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5" i="16"/>
  <c r="F109" i="16"/>
  <c r="F111" i="16"/>
  <c r="F112" i="16"/>
  <c r="F113" i="16"/>
  <c r="F114" i="16"/>
  <c r="F89" i="16"/>
  <c r="F80" i="16"/>
  <c r="F47" i="16"/>
  <c r="F43" i="16"/>
  <c r="F6" i="16"/>
  <c r="F8" i="16"/>
  <c r="F11" i="16"/>
  <c r="F12" i="16"/>
  <c r="F15" i="16"/>
  <c r="E109" i="16"/>
  <c r="E111" i="16"/>
  <c r="E112" i="16"/>
  <c r="E113" i="16"/>
  <c r="E114" i="16"/>
  <c r="E89" i="16"/>
  <c r="E80" i="16"/>
  <c r="E47" i="16"/>
  <c r="E43" i="16"/>
  <c r="E6" i="16"/>
  <c r="E8" i="16"/>
  <c r="E11" i="16"/>
  <c r="E12" i="16"/>
  <c r="E15" i="16"/>
  <c r="D109" i="16"/>
  <c r="D111" i="16"/>
  <c r="D112" i="16"/>
  <c r="D113" i="16"/>
  <c r="D114" i="16"/>
  <c r="D89" i="16"/>
  <c r="D80" i="16"/>
  <c r="D47" i="16"/>
  <c r="D43" i="16"/>
  <c r="D6" i="16"/>
  <c r="D8" i="16"/>
  <c r="D11" i="16"/>
  <c r="D12" i="16"/>
  <c r="D15" i="16"/>
  <c r="C109" i="16"/>
  <c r="C111" i="16"/>
  <c r="C112" i="16"/>
  <c r="C113" i="16"/>
  <c r="C114" i="16"/>
  <c r="C89" i="16"/>
  <c r="C80" i="16"/>
  <c r="C47" i="16"/>
  <c r="C43" i="16"/>
  <c r="C6" i="16"/>
  <c r="C8" i="16"/>
  <c r="C11" i="16"/>
  <c r="C12" i="16"/>
  <c r="C15" i="16"/>
  <c r="C136" i="16"/>
  <c r="D136" i="16"/>
  <c r="E136" i="16"/>
  <c r="F136" i="16"/>
  <c r="C149" i="16"/>
  <c r="D149" i="16"/>
  <c r="E149" i="16"/>
  <c r="F149" i="16"/>
  <c r="C150" i="16"/>
  <c r="D150" i="16"/>
  <c r="E150" i="16"/>
  <c r="F150" i="16"/>
  <c r="C157" i="16"/>
  <c r="D157" i="16"/>
  <c r="E157" i="16"/>
  <c r="F157" i="16"/>
  <c r="C165" i="16"/>
  <c r="D165" i="16"/>
  <c r="E165" i="16"/>
  <c r="F165" i="16"/>
  <c r="C167" i="16"/>
  <c r="D167" i="16"/>
  <c r="E167" i="16"/>
  <c r="F167" i="16"/>
  <c r="C170" i="16"/>
  <c r="D170" i="16"/>
  <c r="E170" i="16"/>
  <c r="F170" i="16"/>
  <c r="C171" i="16"/>
  <c r="D171" i="16"/>
  <c r="E171" i="16"/>
  <c r="F171" i="16"/>
  <c r="C172" i="16"/>
  <c r="D172" i="16"/>
  <c r="E172" i="16"/>
  <c r="F172" i="16"/>
  <c r="C176" i="16"/>
  <c r="D176" i="16"/>
  <c r="E176" i="16"/>
  <c r="F176" i="16"/>
  <c r="C177" i="16"/>
  <c r="D177" i="16"/>
  <c r="E177" i="16"/>
  <c r="F177" i="16"/>
  <c r="C178" i="16"/>
  <c r="D178" i="16"/>
  <c r="E178" i="16"/>
  <c r="F178" i="16"/>
  <c r="C179" i="16"/>
  <c r="D179" i="16"/>
  <c r="E179" i="16"/>
  <c r="F179" i="16"/>
  <c r="C180" i="16"/>
  <c r="D180" i="16"/>
  <c r="E180" i="16"/>
  <c r="F180" i="16"/>
  <c r="C181" i="16"/>
  <c r="D181" i="16"/>
  <c r="E181" i="16"/>
  <c r="F181" i="16"/>
  <c r="C183" i="16"/>
  <c r="D183" i="16"/>
  <c r="E183" i="16"/>
  <c r="F183" i="16"/>
  <c r="C184" i="16"/>
  <c r="D184" i="16"/>
  <c r="E184" i="16"/>
  <c r="F184" i="16"/>
  <c r="C185" i="16"/>
  <c r="D185" i="16"/>
  <c r="E185" i="16"/>
  <c r="F185" i="16"/>
  <c r="C186" i="16"/>
  <c r="D186" i="16"/>
  <c r="E186" i="16"/>
  <c r="F186" i="16"/>
  <c r="C188" i="16"/>
  <c r="D188" i="16"/>
  <c r="E188" i="16"/>
  <c r="F188" i="16"/>
  <c r="C189" i="16"/>
  <c r="D189" i="16"/>
  <c r="E189" i="16"/>
  <c r="F189" i="16"/>
  <c r="C190" i="16"/>
  <c r="D190" i="16"/>
  <c r="E190" i="16"/>
  <c r="F190" i="16"/>
  <c r="C191" i="16"/>
  <c r="D191" i="16"/>
  <c r="E191" i="16"/>
  <c r="F191" i="16"/>
  <c r="C192" i="16"/>
  <c r="D192" i="16"/>
  <c r="E192" i="16"/>
  <c r="F192" i="16"/>
  <c r="C201" i="16"/>
  <c r="D201" i="16"/>
  <c r="E201" i="16"/>
  <c r="F201" i="16"/>
  <c r="C203" i="16"/>
  <c r="D203" i="16"/>
  <c r="E203" i="16"/>
  <c r="F203" i="16"/>
  <c r="C204" i="16"/>
  <c r="D204" i="16"/>
  <c r="E204" i="16"/>
  <c r="F204" i="16"/>
  <c r="C207" i="16"/>
  <c r="D207" i="16"/>
  <c r="E207" i="16"/>
  <c r="F207" i="16"/>
  <c r="C208" i="16"/>
  <c r="D208" i="16"/>
  <c r="E208" i="16"/>
  <c r="F208" i="16"/>
  <c r="C209" i="16"/>
  <c r="D209" i="16"/>
  <c r="E209" i="16"/>
  <c r="F209" i="16"/>
  <c r="B136" i="16"/>
  <c r="B149" i="16"/>
  <c r="B150" i="16"/>
  <c r="B157" i="16"/>
  <c r="B165" i="16"/>
  <c r="B167" i="16"/>
  <c r="B170" i="16"/>
  <c r="B171" i="16"/>
  <c r="B172" i="16"/>
  <c r="B176" i="16"/>
  <c r="B177" i="16"/>
  <c r="B178" i="16"/>
  <c r="B179" i="16"/>
  <c r="B180" i="16"/>
  <c r="B181" i="16"/>
  <c r="B183" i="16"/>
  <c r="B184" i="16"/>
  <c r="B185" i="16"/>
  <c r="B186" i="16"/>
  <c r="B188" i="16"/>
  <c r="B189" i="16"/>
  <c r="B190" i="16"/>
  <c r="B191" i="16"/>
  <c r="B192" i="16"/>
  <c r="B201" i="16"/>
  <c r="B203" i="16"/>
  <c r="B204" i="16"/>
  <c r="B207" i="16"/>
  <c r="B208" i="16"/>
  <c r="B209" i="16"/>
  <c r="B109" i="16"/>
  <c r="B111" i="16"/>
  <c r="B112" i="16"/>
  <c r="B113" i="16"/>
  <c r="B114" i="16"/>
  <c r="B89" i="16"/>
  <c r="B80" i="16"/>
  <c r="B47" i="16"/>
  <c r="B43" i="16"/>
  <c r="B6" i="16"/>
  <c r="B8" i="16"/>
  <c r="B11" i="16"/>
  <c r="B12" i="16"/>
  <c r="B15" i="16"/>
  <c r="AQ211" i="4"/>
  <c r="AQ212" i="4"/>
  <c r="AQ213" i="4"/>
  <c r="AQ214" i="4"/>
  <c r="AQ215" i="4"/>
  <c r="AQ216" i="4"/>
  <c r="AQ217" i="4"/>
  <c r="AQ218" i="4"/>
  <c r="AQ219" i="4"/>
  <c r="AQ220" i="4"/>
  <c r="AQ221" i="4"/>
  <c r="AQ222" i="4"/>
  <c r="AQ223" i="4"/>
  <c r="AQ224" i="4"/>
  <c r="AQ225" i="4"/>
  <c r="AQ226" i="4"/>
  <c r="AQ227" i="4"/>
  <c r="AQ228" i="4"/>
  <c r="AQ229"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151" i="4"/>
  <c r="AQ152" i="4"/>
  <c r="AQ153" i="4"/>
  <c r="AQ154"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50" i="4"/>
  <c r="AQ131" i="4"/>
  <c r="AQ132" i="4"/>
  <c r="AQ133" i="4"/>
  <c r="AQ134" i="4"/>
  <c r="AQ135" i="4"/>
  <c r="AQ136" i="4"/>
  <c r="AQ137" i="4"/>
  <c r="AQ138" i="4"/>
  <c r="AQ139" i="4"/>
  <c r="AQ140" i="4"/>
  <c r="AQ141" i="4"/>
  <c r="AQ142" i="4"/>
  <c r="AQ143" i="4"/>
  <c r="AQ144" i="4"/>
  <c r="AQ145" i="4"/>
  <c r="AQ146" i="4"/>
  <c r="AQ147" i="4"/>
  <c r="AQ148" i="4"/>
  <c r="AQ110" i="4"/>
  <c r="AQ111" i="4"/>
  <c r="AQ112" i="4"/>
  <c r="AQ113" i="4"/>
  <c r="AQ114" i="4"/>
  <c r="AQ115" i="4"/>
  <c r="AQ116" i="4"/>
  <c r="AQ117" i="4"/>
  <c r="AQ118" i="4"/>
  <c r="AQ119" i="4"/>
  <c r="AQ120" i="4"/>
  <c r="AQ121" i="4"/>
  <c r="AQ122" i="4"/>
  <c r="AQ123" i="4"/>
  <c r="AQ124" i="4"/>
  <c r="AQ125" i="4"/>
  <c r="AQ126" i="4"/>
  <c r="AQ127" i="4"/>
  <c r="AQ128" i="4"/>
  <c r="AQ129" i="4"/>
  <c r="AQ130" i="4"/>
  <c r="AQ109" i="4"/>
  <c r="AQ103" i="4"/>
  <c r="AQ104" i="4"/>
  <c r="AQ105" i="4"/>
  <c r="AQ106" i="4"/>
  <c r="AQ107" i="4"/>
  <c r="AQ102" i="4"/>
  <c r="AQ100" i="4"/>
  <c r="AQ95" i="4"/>
  <c r="AQ96" i="4"/>
  <c r="AQ97" i="4"/>
  <c r="AQ98" i="4"/>
  <c r="AQ94" i="4"/>
  <c r="AQ91" i="4"/>
  <c r="AQ92" i="4"/>
  <c r="AQ90" i="4"/>
  <c r="AQ88" i="4"/>
  <c r="AQ87" i="4"/>
  <c r="AQ74" i="4"/>
  <c r="AQ75" i="4"/>
  <c r="AQ76" i="4"/>
  <c r="AQ77" i="4"/>
  <c r="AQ78" i="4"/>
  <c r="AQ79" i="4"/>
  <c r="AQ80" i="4"/>
  <c r="AQ81" i="4"/>
  <c r="AQ82" i="4"/>
  <c r="AQ83" i="4"/>
  <c r="AQ84" i="4"/>
  <c r="AQ85" i="4"/>
  <c r="AQ73" i="4"/>
  <c r="AQ51" i="4"/>
  <c r="AQ52" i="4"/>
  <c r="AQ53" i="4"/>
  <c r="AQ54" i="4"/>
  <c r="AQ55" i="4"/>
  <c r="AQ56" i="4"/>
  <c r="AQ57" i="4"/>
  <c r="AQ58" i="4"/>
  <c r="AQ59" i="4"/>
  <c r="AQ60" i="4"/>
  <c r="AQ61" i="4"/>
  <c r="AQ62" i="4"/>
  <c r="AQ63" i="4"/>
  <c r="AQ64" i="4"/>
  <c r="AQ65" i="4"/>
  <c r="AQ66" i="4"/>
  <c r="AQ67" i="4"/>
  <c r="AQ68" i="4"/>
  <c r="AQ69" i="4"/>
  <c r="AQ70" i="4"/>
  <c r="AQ71" i="4"/>
  <c r="AQ50" i="4"/>
  <c r="AQ33" i="4"/>
  <c r="AQ34" i="4"/>
  <c r="AQ35" i="4"/>
  <c r="AQ36" i="4"/>
  <c r="AQ37" i="4"/>
  <c r="AQ38" i="4"/>
  <c r="AQ39" i="4"/>
  <c r="AQ40" i="4"/>
  <c r="AQ41" i="4"/>
  <c r="AQ42" i="4"/>
  <c r="AQ43" i="4"/>
  <c r="AQ44" i="4"/>
  <c r="AQ45" i="4"/>
  <c r="AQ46" i="4"/>
  <c r="AQ47" i="4"/>
  <c r="AQ48" i="4"/>
  <c r="AQ32" i="4"/>
  <c r="AQ29" i="4"/>
  <c r="AQ30" i="4"/>
  <c r="AQ28" i="4"/>
  <c r="AQ20" i="4"/>
  <c r="AQ21" i="4"/>
  <c r="AQ22" i="4"/>
  <c r="AQ23" i="4"/>
  <c r="AQ24" i="4"/>
  <c r="AQ25" i="4"/>
  <c r="AQ26" i="4"/>
  <c r="AQ19" i="4"/>
  <c r="AQ3" i="4"/>
  <c r="AQ4" i="4"/>
  <c r="AQ5" i="4"/>
  <c r="AQ6" i="4"/>
  <c r="AQ7" i="4"/>
  <c r="AQ8" i="4"/>
  <c r="AQ10" i="4"/>
  <c r="AQ11" i="4"/>
  <c r="AQ12" i="4"/>
  <c r="AQ13" i="4"/>
  <c r="AQ14" i="4"/>
  <c r="AQ15" i="4"/>
  <c r="AQ16" i="4"/>
  <c r="AQ17" i="4"/>
  <c r="AQ2" i="4"/>
  <c r="AC208" i="4"/>
  <c r="AC209" i="4"/>
  <c r="AC210" i="4"/>
  <c r="AC211" i="4"/>
  <c r="AC212" i="4"/>
  <c r="AC213" i="4"/>
  <c r="AC214" i="4"/>
  <c r="AC215" i="4"/>
  <c r="AC216" i="4"/>
  <c r="AC217" i="4"/>
  <c r="AC218" i="4"/>
  <c r="AC219" i="4"/>
  <c r="AC220" i="4"/>
  <c r="AC221" i="4"/>
  <c r="AC222" i="4"/>
  <c r="AC223" i="4"/>
  <c r="AC224" i="4"/>
  <c r="AC225" i="4"/>
  <c r="AC226" i="4"/>
  <c r="AC227" i="4"/>
  <c r="AC228" i="4"/>
  <c r="AC229"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151" i="4"/>
  <c r="AC152" i="4"/>
  <c r="AC153" i="4"/>
  <c r="AC154"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50" i="4"/>
  <c r="AC140" i="4"/>
  <c r="AC141" i="4"/>
  <c r="AC142" i="4"/>
  <c r="AC143" i="4"/>
  <c r="AC144" i="4"/>
  <c r="AC145" i="4"/>
  <c r="AC146" i="4"/>
  <c r="AC147" i="4"/>
  <c r="AC148"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09" i="4"/>
  <c r="AC103" i="4"/>
  <c r="AC104" i="4"/>
  <c r="AC105" i="4"/>
  <c r="AC106" i="4"/>
  <c r="AC107" i="4"/>
  <c r="AC102" i="4"/>
  <c r="AC100" i="4"/>
  <c r="AC95" i="4"/>
  <c r="AC96" i="4"/>
  <c r="AC97" i="4"/>
  <c r="AC98" i="4"/>
  <c r="AC94" i="4"/>
  <c r="AC91" i="4"/>
  <c r="AC92" i="4"/>
  <c r="AC90" i="4"/>
  <c r="AC88" i="4"/>
  <c r="AC87" i="4"/>
  <c r="AC74" i="4"/>
  <c r="AC75" i="4"/>
  <c r="AC76" i="4"/>
  <c r="AC77" i="4"/>
  <c r="AC78" i="4"/>
  <c r="AC79" i="4"/>
  <c r="AC80" i="4"/>
  <c r="AC81" i="4"/>
  <c r="AC82" i="4"/>
  <c r="AC83" i="4"/>
  <c r="AC84" i="4"/>
  <c r="AC85" i="4"/>
  <c r="AC73" i="4"/>
  <c r="AC51" i="4"/>
  <c r="AC52" i="4"/>
  <c r="AC53" i="4"/>
  <c r="AC54" i="4"/>
  <c r="AC55" i="4"/>
  <c r="AC56" i="4"/>
  <c r="AC57" i="4"/>
  <c r="AC58" i="4"/>
  <c r="AC59" i="4"/>
  <c r="AC60" i="4"/>
  <c r="AC61" i="4"/>
  <c r="AC62" i="4"/>
  <c r="AC63" i="4"/>
  <c r="AC64" i="4"/>
  <c r="AC65" i="4"/>
  <c r="AC66" i="4"/>
  <c r="AC67" i="4"/>
  <c r="AC68" i="4"/>
  <c r="AC69" i="4"/>
  <c r="AC70" i="4"/>
  <c r="AC71" i="4"/>
  <c r="AC50" i="4"/>
  <c r="AC33" i="4"/>
  <c r="AC34" i="4"/>
  <c r="AC35" i="4"/>
  <c r="AC36" i="4"/>
  <c r="AC37" i="4"/>
  <c r="AC38" i="4"/>
  <c r="AC39" i="4"/>
  <c r="AC40" i="4"/>
  <c r="AC41" i="4"/>
  <c r="AC42" i="4"/>
  <c r="AC43" i="4"/>
  <c r="AC44" i="4"/>
  <c r="AC45" i="4"/>
  <c r="AC46" i="4"/>
  <c r="AC47" i="4"/>
  <c r="AC48" i="4"/>
  <c r="AC32" i="4"/>
  <c r="AC29" i="4"/>
  <c r="AC30" i="4"/>
  <c r="AC28" i="4"/>
  <c r="AC20" i="4"/>
  <c r="AC21" i="4"/>
  <c r="AC22" i="4"/>
  <c r="AC23" i="4"/>
  <c r="AC24" i="4"/>
  <c r="AC25" i="4"/>
  <c r="AC26" i="4"/>
  <c r="AC19" i="4"/>
  <c r="AC3" i="4"/>
  <c r="AC4" i="4"/>
  <c r="AC5" i="4"/>
  <c r="AC6" i="4"/>
  <c r="AC7" i="4"/>
  <c r="AC8" i="4"/>
  <c r="AC10" i="4"/>
  <c r="AC11" i="4"/>
  <c r="AC12" i="4"/>
  <c r="AC13" i="4"/>
  <c r="AC14" i="4"/>
  <c r="AC15" i="4"/>
  <c r="AC16" i="4"/>
  <c r="AC17" i="4"/>
  <c r="AC2" i="4"/>
  <c r="AA208" i="4"/>
  <c r="AA209" i="4"/>
  <c r="AA210" i="4"/>
  <c r="AA211" i="4"/>
  <c r="AA212" i="4"/>
  <c r="AA213" i="4"/>
  <c r="AA214" i="4"/>
  <c r="AA215" i="4"/>
  <c r="AA216" i="4"/>
  <c r="AA217" i="4"/>
  <c r="AA218" i="4"/>
  <c r="AA219" i="4"/>
  <c r="AA220" i="4"/>
  <c r="AA221" i="4"/>
  <c r="AA222" i="4"/>
  <c r="AA223" i="4"/>
  <c r="AA224" i="4"/>
  <c r="AA225" i="4"/>
  <c r="AA226" i="4"/>
  <c r="AA227" i="4"/>
  <c r="AA228" i="4"/>
  <c r="AA229"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151" i="4"/>
  <c r="AA152" i="4"/>
  <c r="AA153" i="4"/>
  <c r="AA154" i="4"/>
  <c r="AA156" i="4"/>
  <c r="AA157" i="4"/>
  <c r="AA158"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50" i="4"/>
  <c r="AA138" i="4"/>
  <c r="AA139" i="4"/>
  <c r="AA140" i="4"/>
  <c r="AA141" i="4"/>
  <c r="AA142" i="4"/>
  <c r="AA143" i="4"/>
  <c r="AA144" i="4"/>
  <c r="AA145" i="4"/>
  <c r="AA146" i="4"/>
  <c r="AA147" i="4"/>
  <c r="AA148"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09" i="4"/>
  <c r="AA103" i="4"/>
  <c r="AA104" i="4"/>
  <c r="AA105" i="4"/>
  <c r="AA106" i="4"/>
  <c r="AA107" i="4"/>
  <c r="AA102" i="4"/>
  <c r="AA100" i="4"/>
  <c r="AA95" i="4"/>
  <c r="AA96" i="4"/>
  <c r="AA97" i="4"/>
  <c r="AA98" i="4"/>
  <c r="AA94" i="4"/>
  <c r="AA91" i="4"/>
  <c r="AA92" i="4"/>
  <c r="AA90" i="4"/>
  <c r="AA88" i="4"/>
  <c r="AA87" i="4"/>
  <c r="AA74" i="4"/>
  <c r="AA75" i="4"/>
  <c r="AA76" i="4"/>
  <c r="AA77" i="4"/>
  <c r="AA78" i="4"/>
  <c r="AA79" i="4"/>
  <c r="AA80" i="4"/>
  <c r="AA81" i="4"/>
  <c r="AA82" i="4"/>
  <c r="AA83" i="4"/>
  <c r="AA84" i="4"/>
  <c r="AA85" i="4"/>
  <c r="AA73" i="4"/>
  <c r="AA51" i="4"/>
  <c r="AA52" i="4"/>
  <c r="AA53" i="4"/>
  <c r="AA54" i="4"/>
  <c r="AA55" i="4"/>
  <c r="AA56" i="4"/>
  <c r="AA57" i="4"/>
  <c r="AA58" i="4"/>
  <c r="AA59" i="4"/>
  <c r="AA60" i="4"/>
  <c r="AA61" i="4"/>
  <c r="AA62" i="4"/>
  <c r="AA63" i="4"/>
  <c r="AA64" i="4"/>
  <c r="AA65" i="4"/>
  <c r="AA66" i="4"/>
  <c r="AA67" i="4"/>
  <c r="AA68" i="4"/>
  <c r="AA69" i="4"/>
  <c r="AA70" i="4"/>
  <c r="AA71" i="4"/>
  <c r="AA50" i="4"/>
  <c r="AA33" i="4"/>
  <c r="AA34" i="4"/>
  <c r="AA35" i="4"/>
  <c r="AA36" i="4"/>
  <c r="AA37" i="4"/>
  <c r="AA38" i="4"/>
  <c r="AA39" i="4"/>
  <c r="AA40" i="4"/>
  <c r="AA41" i="4"/>
  <c r="AA42" i="4"/>
  <c r="AA43" i="4"/>
  <c r="AA44" i="4"/>
  <c r="AA45" i="4"/>
  <c r="AA46" i="4"/>
  <c r="AA47" i="4"/>
  <c r="AA48" i="4"/>
  <c r="AA32" i="4"/>
  <c r="AA29" i="4"/>
  <c r="AA30" i="4"/>
  <c r="AA28" i="4"/>
  <c r="AA20" i="4"/>
  <c r="AA21" i="4"/>
  <c r="AA22" i="4"/>
  <c r="AA23" i="4"/>
  <c r="AA24" i="4"/>
  <c r="AA25" i="4"/>
  <c r="AA26" i="4"/>
  <c r="AA19" i="4"/>
  <c r="AA3" i="4"/>
  <c r="AA4" i="4"/>
  <c r="AA5" i="4"/>
  <c r="AA6" i="4"/>
  <c r="AA7" i="4"/>
  <c r="AA8" i="4"/>
  <c r="AA10" i="4"/>
  <c r="AA11" i="4"/>
  <c r="AA12" i="4"/>
  <c r="AA13" i="4"/>
  <c r="AA14" i="4"/>
  <c r="AA15" i="4"/>
  <c r="AA16" i="4"/>
  <c r="AA17" i="4"/>
  <c r="AA2" i="4"/>
  <c r="Y217" i="4"/>
  <c r="Y218" i="4"/>
  <c r="Y219" i="4"/>
  <c r="Y220" i="4"/>
  <c r="Y221" i="4"/>
  <c r="Y222" i="4"/>
  <c r="Y223" i="4"/>
  <c r="Y224" i="4"/>
  <c r="Y225" i="4"/>
  <c r="Y226" i="4"/>
  <c r="Y227" i="4"/>
  <c r="Y228" i="4"/>
  <c r="Y229"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151" i="4"/>
  <c r="Y152" i="4"/>
  <c r="Y153" i="4"/>
  <c r="Y154"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50" i="4"/>
  <c r="Y129" i="4"/>
  <c r="Y130" i="4"/>
  <c r="Y131" i="4"/>
  <c r="Y132" i="4"/>
  <c r="Y133" i="4"/>
  <c r="Y134" i="4"/>
  <c r="Y135" i="4"/>
  <c r="Y136" i="4"/>
  <c r="Y137" i="4"/>
  <c r="Y138" i="4"/>
  <c r="Y139" i="4"/>
  <c r="Y140" i="4"/>
  <c r="Y141" i="4"/>
  <c r="Y142" i="4"/>
  <c r="Y143" i="4"/>
  <c r="Y144" i="4"/>
  <c r="Y145" i="4"/>
  <c r="Y146" i="4"/>
  <c r="Y147" i="4"/>
  <c r="Y148" i="4"/>
  <c r="Y110" i="4"/>
  <c r="Y111" i="4"/>
  <c r="Y112" i="4"/>
  <c r="Y113" i="4"/>
  <c r="Y114" i="4"/>
  <c r="Y115" i="4"/>
  <c r="Y116" i="4"/>
  <c r="Y117" i="4"/>
  <c r="Y118" i="4"/>
  <c r="Y119" i="4"/>
  <c r="Y120" i="4"/>
  <c r="Y121" i="4"/>
  <c r="Y122" i="4"/>
  <c r="Y123" i="4"/>
  <c r="Y124" i="4"/>
  <c r="Y125" i="4"/>
  <c r="Y126" i="4"/>
  <c r="Y127" i="4"/>
  <c r="Y128" i="4"/>
  <c r="Y109" i="4"/>
  <c r="Y103" i="4"/>
  <c r="Y104" i="4"/>
  <c r="Y105" i="4"/>
  <c r="Y106" i="4"/>
  <c r="Y107" i="4"/>
  <c r="Y102" i="4"/>
  <c r="Y100" i="4"/>
  <c r="Y95" i="4"/>
  <c r="Y96" i="4"/>
  <c r="Y97" i="4"/>
  <c r="Y98" i="4"/>
  <c r="Y94" i="4"/>
  <c r="Y91" i="4"/>
  <c r="Y92" i="4"/>
  <c r="Y90" i="4"/>
  <c r="Y88" i="4"/>
  <c r="Y87" i="4"/>
  <c r="Y74" i="4"/>
  <c r="Y75" i="4"/>
  <c r="Y76" i="4"/>
  <c r="Y77" i="4"/>
  <c r="Y78" i="4"/>
  <c r="Y79" i="4"/>
  <c r="Y80" i="4"/>
  <c r="Y81" i="4"/>
  <c r="Y82" i="4"/>
  <c r="Y83" i="4"/>
  <c r="Y84" i="4"/>
  <c r="Y85" i="4"/>
  <c r="Y73" i="4"/>
  <c r="Y51" i="4"/>
  <c r="Y52" i="4"/>
  <c r="Y53" i="4"/>
  <c r="Y54" i="4"/>
  <c r="Y55" i="4"/>
  <c r="Y56" i="4"/>
  <c r="Y57" i="4"/>
  <c r="Y58" i="4"/>
  <c r="Y59" i="4"/>
  <c r="Y60" i="4"/>
  <c r="Y61" i="4"/>
  <c r="Y62" i="4"/>
  <c r="Y63" i="4"/>
  <c r="Y64" i="4"/>
  <c r="Y65" i="4"/>
  <c r="Y66" i="4"/>
  <c r="Y67" i="4"/>
  <c r="Y68" i="4"/>
  <c r="Y69" i="4"/>
  <c r="Y70" i="4"/>
  <c r="Y71" i="4"/>
  <c r="Y50" i="4"/>
  <c r="Y33" i="4"/>
  <c r="Y34" i="4"/>
  <c r="Y35" i="4"/>
  <c r="Y36" i="4"/>
  <c r="Y37" i="4"/>
  <c r="Y38" i="4"/>
  <c r="Y39" i="4"/>
  <c r="Y40" i="4"/>
  <c r="Y41" i="4"/>
  <c r="Y42" i="4"/>
  <c r="Y43" i="4"/>
  <c r="Y44" i="4"/>
  <c r="Y45" i="4"/>
  <c r="Y46" i="4"/>
  <c r="Y47" i="4"/>
  <c r="Y48" i="4"/>
  <c r="Y32" i="4"/>
  <c r="Y30" i="4"/>
  <c r="Y29" i="4"/>
  <c r="Y28" i="4"/>
  <c r="Y20" i="4"/>
  <c r="Y21" i="4"/>
  <c r="Y22" i="4"/>
  <c r="Y23" i="4"/>
  <c r="Y24" i="4"/>
  <c r="Y25" i="4"/>
  <c r="Y26" i="4"/>
  <c r="Y19" i="4"/>
  <c r="Y3" i="4"/>
  <c r="Y4" i="4"/>
  <c r="Y5" i="4"/>
  <c r="Y6" i="4"/>
  <c r="Y7" i="4"/>
  <c r="Y8" i="4"/>
  <c r="Y10" i="4"/>
  <c r="Y11" i="4"/>
  <c r="Y12" i="4"/>
  <c r="Y13" i="4"/>
  <c r="Y14" i="4"/>
  <c r="Y15" i="4"/>
  <c r="Y16" i="4"/>
  <c r="Y17" i="4"/>
  <c r="Y2" i="4"/>
  <c r="W214" i="4"/>
  <c r="W215" i="4"/>
  <c r="W216" i="4"/>
  <c r="W217" i="4"/>
  <c r="W218" i="4"/>
  <c r="W219" i="4"/>
  <c r="W220" i="4"/>
  <c r="W221" i="4"/>
  <c r="W222" i="4"/>
  <c r="W223" i="4"/>
  <c r="W224" i="4"/>
  <c r="W225" i="4"/>
  <c r="W226" i="4"/>
  <c r="W227" i="4"/>
  <c r="W228" i="4"/>
  <c r="W229"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151" i="4"/>
  <c r="W152" i="4"/>
  <c r="W153" i="4"/>
  <c r="W154"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50" i="4"/>
  <c r="W142" i="4"/>
  <c r="W143" i="4"/>
  <c r="W144" i="4"/>
  <c r="W145" i="4"/>
  <c r="W146" i="4"/>
  <c r="W147" i="4"/>
  <c r="W148"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09" i="4"/>
  <c r="W103" i="4"/>
  <c r="W104" i="4"/>
  <c r="W105" i="4"/>
  <c r="W106" i="4"/>
  <c r="W107" i="4"/>
  <c r="W102" i="4"/>
  <c r="W100" i="4"/>
  <c r="W95" i="4"/>
  <c r="W96" i="4"/>
  <c r="W97" i="4"/>
  <c r="W98" i="4"/>
  <c r="W94" i="4"/>
  <c r="W91" i="4"/>
  <c r="W92" i="4"/>
  <c r="W90" i="4"/>
  <c r="W88" i="4"/>
  <c r="W87" i="4"/>
  <c r="W74" i="4"/>
  <c r="W75" i="4"/>
  <c r="W76" i="4"/>
  <c r="W77" i="4"/>
  <c r="W78" i="4"/>
  <c r="W79" i="4"/>
  <c r="W80" i="4"/>
  <c r="W81" i="4"/>
  <c r="W82" i="4"/>
  <c r="W83" i="4"/>
  <c r="W84" i="4"/>
  <c r="W85" i="4"/>
  <c r="W73" i="4"/>
  <c r="W51" i="4"/>
  <c r="W52" i="4"/>
  <c r="W53" i="4"/>
  <c r="W54" i="4"/>
  <c r="W55" i="4"/>
  <c r="W56" i="4"/>
  <c r="W57" i="4"/>
  <c r="W58" i="4"/>
  <c r="W59" i="4"/>
  <c r="W60" i="4"/>
  <c r="W61" i="4"/>
  <c r="W62" i="4"/>
  <c r="W63" i="4"/>
  <c r="W64" i="4"/>
  <c r="W65" i="4"/>
  <c r="W66" i="4"/>
  <c r="W67" i="4"/>
  <c r="W68" i="4"/>
  <c r="W69" i="4"/>
  <c r="W70" i="4"/>
  <c r="W71" i="4"/>
  <c r="W50" i="4"/>
  <c r="W48" i="4"/>
  <c r="W47" i="4"/>
  <c r="W46" i="4"/>
  <c r="W45" i="4"/>
  <c r="W44" i="4"/>
  <c r="W43" i="4"/>
  <c r="W42" i="4"/>
  <c r="W41" i="4"/>
  <c r="W40" i="4"/>
  <c r="W39" i="4"/>
  <c r="W38" i="4"/>
  <c r="W37" i="4"/>
  <c r="W36" i="4"/>
  <c r="W35" i="4"/>
  <c r="W34" i="4"/>
  <c r="W33" i="4"/>
  <c r="W32" i="4"/>
  <c r="W29" i="4"/>
  <c r="W30" i="4"/>
  <c r="W28" i="4"/>
  <c r="W20" i="4"/>
  <c r="W21" i="4"/>
  <c r="W22" i="4"/>
  <c r="W23" i="4"/>
  <c r="W24" i="4"/>
  <c r="W25" i="4"/>
  <c r="W26" i="4"/>
  <c r="W19" i="4"/>
  <c r="W3" i="4"/>
  <c r="W4" i="4"/>
  <c r="W5" i="4"/>
  <c r="W6" i="4"/>
  <c r="W7" i="4"/>
  <c r="W8" i="4"/>
  <c r="W10" i="4"/>
  <c r="W11" i="4"/>
  <c r="W12" i="4"/>
  <c r="W13" i="4"/>
  <c r="W14" i="4"/>
  <c r="W15" i="4"/>
  <c r="W16" i="4"/>
  <c r="W17" i="4"/>
  <c r="W2" i="4"/>
  <c r="J545" i="17" l="1"/>
  <c r="K545" i="17" s="1"/>
  <c r="J215" i="17"/>
  <c r="K215" i="17" s="1"/>
  <c r="H59" i="17"/>
  <c r="J58" i="17"/>
  <c r="K58" i="17" s="1"/>
  <c r="BU95" i="14"/>
  <c r="BX95" i="14" s="1"/>
  <c r="CC197" i="14" s="1"/>
  <c r="BX94" i="14"/>
  <c r="CC196" i="14" s="1"/>
  <c r="BV95" i="14"/>
  <c r="BY95" i="14" s="1"/>
  <c r="CD197" i="14" s="1"/>
  <c r="BY94" i="14"/>
  <c r="CD196" i="14" s="1"/>
  <c r="BT95" i="14"/>
  <c r="BW95" i="14" s="1"/>
  <c r="CB197" i="14" s="1"/>
  <c r="BW94" i="14"/>
  <c r="CB196" i="14" s="1"/>
  <c r="BV789" i="14"/>
  <c r="BY789" i="14" s="1"/>
  <c r="CD200" i="14" s="1"/>
  <c r="BY788" i="14"/>
  <c r="CD199" i="14" s="1"/>
  <c r="BU789" i="14"/>
  <c r="BX789" i="14" s="1"/>
  <c r="CC200" i="14" s="1"/>
  <c r="BX788" i="14"/>
  <c r="CC199" i="14" s="1"/>
  <c r="K995" i="14"/>
  <c r="I995" i="14"/>
  <c r="J937" i="14"/>
  <c r="K937" i="14"/>
  <c r="L937" i="14"/>
  <c r="I937" i="14"/>
  <c r="K805" i="14"/>
  <c r="L805" i="14"/>
  <c r="I805" i="14"/>
  <c r="J805" i="14"/>
  <c r="H808" i="14"/>
  <c r="K109" i="14"/>
  <c r="I109" i="14"/>
  <c r="I300" i="14"/>
  <c r="J300" i="14"/>
  <c r="I12" i="17"/>
  <c r="I13" i="17"/>
  <c r="I11" i="17"/>
  <c r="I22" i="17"/>
  <c r="I20" i="17"/>
  <c r="I21" i="17"/>
  <c r="I19" i="17"/>
  <c r="I32" i="17"/>
  <c r="I30" i="17"/>
  <c r="I31" i="17"/>
  <c r="I33" i="17"/>
  <c r="I29" i="17"/>
  <c r="I39" i="17"/>
  <c r="I38" i="17"/>
  <c r="I48" i="17"/>
  <c r="I47" i="17"/>
  <c r="I56" i="17"/>
  <c r="I55" i="17"/>
  <c r="I57" i="17"/>
  <c r="I54" i="17"/>
  <c r="I66" i="17"/>
  <c r="I65" i="17"/>
  <c r="I67" i="17"/>
  <c r="I76" i="17"/>
  <c r="I74" i="17"/>
  <c r="I77" i="17"/>
  <c r="I73" i="17"/>
  <c r="I75" i="17"/>
  <c r="I82" i="17"/>
  <c r="I81" i="17"/>
  <c r="I90" i="17"/>
  <c r="I88" i="17"/>
  <c r="I87" i="17"/>
  <c r="I89" i="17"/>
  <c r="I98" i="17"/>
  <c r="I96" i="17"/>
  <c r="I97" i="17"/>
  <c r="I95" i="17"/>
  <c r="H109" i="17"/>
  <c r="H108" i="17"/>
  <c r="H117" i="17"/>
  <c r="H116" i="17"/>
  <c r="H115" i="17"/>
  <c r="H125" i="17"/>
  <c r="H124" i="17"/>
  <c r="H123" i="17"/>
  <c r="H126" i="17"/>
  <c r="H133" i="17"/>
  <c r="H132" i="17"/>
  <c r="H131" i="17"/>
  <c r="H149" i="17"/>
  <c r="H148" i="17"/>
  <c r="H147" i="17"/>
  <c r="I145" i="17"/>
  <c r="I144" i="17"/>
  <c r="H154" i="17"/>
  <c r="H155" i="17"/>
  <c r="H163" i="17"/>
  <c r="H162" i="17"/>
  <c r="H161" i="17"/>
  <c r="H174" i="17"/>
  <c r="H175" i="17"/>
  <c r="H173" i="17"/>
  <c r="H181" i="17"/>
  <c r="H180" i="17"/>
  <c r="H187" i="17"/>
  <c r="H188" i="17"/>
  <c r="H186" i="17"/>
  <c r="H196" i="17"/>
  <c r="H195" i="17"/>
  <c r="H197" i="17"/>
  <c r="H208" i="17"/>
  <c r="H206" i="17"/>
  <c r="H207" i="17"/>
  <c r="H209" i="17"/>
  <c r="H224" i="17"/>
  <c r="H225" i="17"/>
  <c r="H238" i="17"/>
  <c r="H237" i="17"/>
  <c r="H236" i="17"/>
  <c r="H251" i="17"/>
  <c r="H249" i="17"/>
  <c r="H250" i="17"/>
  <c r="H252" i="17"/>
  <c r="I241" i="17"/>
  <c r="I240" i="17"/>
  <c r="I229" i="17"/>
  <c r="I228" i="17"/>
  <c r="I227" i="17"/>
  <c r="H266" i="17"/>
  <c r="H268" i="17"/>
  <c r="H267" i="17"/>
  <c r="H269" i="17"/>
  <c r="H265" i="17"/>
  <c r="H275" i="17"/>
  <c r="H274" i="17"/>
  <c r="H276" i="17"/>
  <c r="H287" i="17"/>
  <c r="H286" i="17"/>
  <c r="H288" i="17"/>
  <c r="H285" i="17"/>
  <c r="H296" i="17"/>
  <c r="H298" i="17"/>
  <c r="H297" i="17"/>
  <c r="H303" i="17"/>
  <c r="H304" i="17"/>
  <c r="H302" i="17"/>
  <c r="H312" i="17"/>
  <c r="H310" i="17"/>
  <c r="H311" i="17"/>
  <c r="H330" i="17"/>
  <c r="H331" i="17"/>
  <c r="H333" i="17"/>
  <c r="H332" i="17"/>
  <c r="H338" i="17"/>
  <c r="H340" i="17"/>
  <c r="H339" i="17"/>
  <c r="H337" i="17"/>
  <c r="H345" i="17"/>
  <c r="H344" i="17"/>
  <c r="H355" i="17"/>
  <c r="H357" i="17"/>
  <c r="H356" i="17"/>
  <c r="H382" i="17"/>
  <c r="H381" i="17"/>
  <c r="H380" i="17"/>
  <c r="H389" i="17"/>
  <c r="H388" i="17"/>
  <c r="H396" i="17"/>
  <c r="H397" i="17"/>
  <c r="H395" i="17"/>
  <c r="H405" i="17"/>
  <c r="H404" i="17"/>
  <c r="I417" i="17"/>
  <c r="I416" i="17"/>
  <c r="H429" i="17"/>
  <c r="H428" i="17"/>
  <c r="I437" i="17"/>
  <c r="I438" i="17"/>
  <c r="I436" i="17"/>
  <c r="I451" i="17"/>
  <c r="I452" i="17"/>
  <c r="I449" i="17"/>
  <c r="I450" i="17"/>
  <c r="I459" i="17"/>
  <c r="I458" i="17"/>
  <c r="I465" i="17"/>
  <c r="I466" i="17"/>
  <c r="I477" i="17"/>
  <c r="I478" i="17"/>
  <c r="I476" i="17"/>
  <c r="I493" i="17"/>
  <c r="I491" i="17"/>
  <c r="I494" i="17"/>
  <c r="I490" i="17"/>
  <c r="I492" i="17"/>
  <c r="I501" i="17"/>
  <c r="I500" i="17"/>
  <c r="I502" i="17"/>
  <c r="I509" i="17"/>
  <c r="I510" i="17"/>
  <c r="I508" i="17"/>
  <c r="I517" i="17"/>
  <c r="I516" i="17"/>
  <c r="I515" i="17"/>
  <c r="I528" i="17"/>
  <c r="I527" i="17"/>
  <c r="I533" i="17"/>
  <c r="I532" i="17"/>
  <c r="I531" i="17"/>
  <c r="I543" i="17"/>
  <c r="I542" i="17"/>
  <c r="I541" i="17"/>
  <c r="H8" i="17"/>
  <c r="H6" i="17"/>
  <c r="H7" i="17"/>
  <c r="H9" i="17"/>
  <c r="H15" i="17"/>
  <c r="H17" i="17"/>
  <c r="H16" i="17"/>
  <c r="H27" i="17"/>
  <c r="H26" i="17"/>
  <c r="H24" i="17"/>
  <c r="H25" i="17"/>
  <c r="H36" i="17"/>
  <c r="H35" i="17"/>
  <c r="H43" i="17"/>
  <c r="H45" i="17"/>
  <c r="H42" i="17"/>
  <c r="H41" i="17"/>
  <c r="H44" i="17"/>
  <c r="H52" i="17"/>
  <c r="H50" i="17"/>
  <c r="H51" i="17"/>
  <c r="H63" i="17"/>
  <c r="H62" i="17"/>
  <c r="H61" i="17"/>
  <c r="H70" i="17"/>
  <c r="H71" i="17"/>
  <c r="H69" i="17"/>
  <c r="H85" i="17"/>
  <c r="H84" i="17"/>
  <c r="H93" i="17"/>
  <c r="H92" i="17"/>
  <c r="H102" i="17"/>
  <c r="H101" i="17"/>
  <c r="H103" i="17"/>
  <c r="H100" i="17"/>
  <c r="I108" i="17"/>
  <c r="I109" i="17"/>
  <c r="I116" i="17"/>
  <c r="I117" i="17"/>
  <c r="I115" i="17"/>
  <c r="I126" i="17"/>
  <c r="I124" i="17"/>
  <c r="I123" i="17"/>
  <c r="I125" i="17"/>
  <c r="H136" i="17"/>
  <c r="H137" i="17"/>
  <c r="H135" i="17"/>
  <c r="I132" i="17"/>
  <c r="I133" i="17"/>
  <c r="I131" i="17"/>
  <c r="I148" i="17"/>
  <c r="I147" i="17"/>
  <c r="I149" i="17"/>
  <c r="I155" i="17"/>
  <c r="I154" i="17"/>
  <c r="I162" i="17"/>
  <c r="I163" i="17"/>
  <c r="I161" i="17"/>
  <c r="I174" i="17"/>
  <c r="I173" i="17"/>
  <c r="I175" i="17"/>
  <c r="I180" i="17"/>
  <c r="I181" i="17"/>
  <c r="I188" i="17"/>
  <c r="I187" i="17"/>
  <c r="I186" i="17"/>
  <c r="H213" i="17"/>
  <c r="H211" i="17"/>
  <c r="H212" i="17"/>
  <c r="H214" i="17"/>
  <c r="H229" i="17"/>
  <c r="H227" i="17"/>
  <c r="H228" i="17"/>
  <c r="H240" i="17"/>
  <c r="H241" i="17"/>
  <c r="I251" i="17"/>
  <c r="I249" i="17"/>
  <c r="I250" i="17"/>
  <c r="I252" i="17"/>
  <c r="I237" i="17"/>
  <c r="I236" i="17"/>
  <c r="I238" i="17"/>
  <c r="I225" i="17"/>
  <c r="I224" i="17"/>
  <c r="I217" i="17"/>
  <c r="I216" i="17"/>
  <c r="I218" i="17"/>
  <c r="I201" i="17"/>
  <c r="I200" i="17"/>
  <c r="I202" i="17"/>
  <c r="I190" i="17"/>
  <c r="I191" i="17"/>
  <c r="I269" i="17"/>
  <c r="I267" i="17"/>
  <c r="I268" i="17"/>
  <c r="I265" i="17"/>
  <c r="I266" i="17"/>
  <c r="I275" i="17"/>
  <c r="I276" i="17"/>
  <c r="I274" i="17"/>
  <c r="I287" i="17"/>
  <c r="I286" i="17"/>
  <c r="I285" i="17"/>
  <c r="I288" i="17"/>
  <c r="I297" i="17"/>
  <c r="I296" i="17"/>
  <c r="I298" i="17"/>
  <c r="I303" i="17"/>
  <c r="I304" i="17"/>
  <c r="I302" i="17"/>
  <c r="I311" i="17"/>
  <c r="I312" i="17"/>
  <c r="I310" i="17"/>
  <c r="I332" i="17"/>
  <c r="I331" i="17"/>
  <c r="I333" i="17"/>
  <c r="I330" i="17"/>
  <c r="I340" i="17"/>
  <c r="I338" i="17"/>
  <c r="I337" i="17"/>
  <c r="I339" i="17"/>
  <c r="I344" i="17"/>
  <c r="I345" i="17"/>
  <c r="I356" i="17"/>
  <c r="I357" i="17"/>
  <c r="I355" i="17"/>
  <c r="I382" i="17"/>
  <c r="I381" i="17"/>
  <c r="I380" i="17"/>
  <c r="I389" i="17"/>
  <c r="I388" i="17"/>
  <c r="I396" i="17"/>
  <c r="I395" i="17"/>
  <c r="I397" i="17"/>
  <c r="I405" i="17"/>
  <c r="I404" i="17"/>
  <c r="H413" i="17"/>
  <c r="H411" i="17"/>
  <c r="H414" i="17"/>
  <c r="H412" i="17"/>
  <c r="H410" i="17"/>
  <c r="H433" i="17"/>
  <c r="H434" i="17"/>
  <c r="H432" i="17"/>
  <c r="H431" i="17"/>
  <c r="I425" i="17"/>
  <c r="I424" i="17"/>
  <c r="I423" i="17"/>
  <c r="I426" i="17"/>
  <c r="H441" i="17"/>
  <c r="H442" i="17"/>
  <c r="H440" i="17"/>
  <c r="H447" i="17"/>
  <c r="H446" i="17"/>
  <c r="H455" i="17"/>
  <c r="H456" i="17"/>
  <c r="H454" i="17"/>
  <c r="H463" i="17"/>
  <c r="H462" i="17"/>
  <c r="H461" i="17"/>
  <c r="H469" i="17"/>
  <c r="H470" i="17"/>
  <c r="H468" i="17"/>
  <c r="H481" i="17"/>
  <c r="H480" i="17"/>
  <c r="H487" i="17"/>
  <c r="H488" i="17"/>
  <c r="H486" i="17"/>
  <c r="H485" i="17"/>
  <c r="H497" i="17"/>
  <c r="H498" i="17"/>
  <c r="H496" i="17"/>
  <c r="H513" i="17"/>
  <c r="H512" i="17"/>
  <c r="H520" i="17"/>
  <c r="H519" i="17"/>
  <c r="H524" i="17"/>
  <c r="H525" i="17"/>
  <c r="H523" i="17"/>
  <c r="H539" i="17"/>
  <c r="H537" i="17"/>
  <c r="H538" i="17"/>
  <c r="H536" i="17"/>
  <c r="H535" i="17"/>
  <c r="I8" i="17"/>
  <c r="I6" i="17"/>
  <c r="I7" i="17"/>
  <c r="I9" i="17"/>
  <c r="I16" i="17"/>
  <c r="I17" i="17"/>
  <c r="I15" i="17"/>
  <c r="I26" i="17"/>
  <c r="I24" i="17"/>
  <c r="I25" i="17"/>
  <c r="I27" i="17"/>
  <c r="I36" i="17"/>
  <c r="I35" i="17"/>
  <c r="I44" i="17"/>
  <c r="I42" i="17"/>
  <c r="I45" i="17"/>
  <c r="I41" i="17"/>
  <c r="I43" i="17"/>
  <c r="I52" i="17"/>
  <c r="I50" i="17"/>
  <c r="I51" i="17"/>
  <c r="I62" i="17"/>
  <c r="I63" i="17"/>
  <c r="I61" i="17"/>
  <c r="I70" i="17"/>
  <c r="I71" i="17"/>
  <c r="I69" i="17"/>
  <c r="I85" i="17"/>
  <c r="I84" i="17"/>
  <c r="I93" i="17"/>
  <c r="I92" i="17"/>
  <c r="I102" i="17"/>
  <c r="I100" i="17"/>
  <c r="I101" i="17"/>
  <c r="I103" i="17"/>
  <c r="H111" i="17"/>
  <c r="H113" i="17"/>
  <c r="H112" i="17"/>
  <c r="H120" i="17"/>
  <c r="H121" i="17"/>
  <c r="H119" i="17"/>
  <c r="H128" i="17"/>
  <c r="H129" i="17"/>
  <c r="H141" i="17"/>
  <c r="H139" i="17"/>
  <c r="H140" i="17"/>
  <c r="H142" i="17"/>
  <c r="I136" i="17"/>
  <c r="I135" i="17"/>
  <c r="I137" i="17"/>
  <c r="H152" i="17"/>
  <c r="H151" i="17"/>
  <c r="H159" i="17"/>
  <c r="H157" i="17"/>
  <c r="H158" i="17"/>
  <c r="H169" i="17"/>
  <c r="H171" i="17"/>
  <c r="H170" i="17"/>
  <c r="H178" i="17"/>
  <c r="H177" i="17"/>
  <c r="H183" i="17"/>
  <c r="H184" i="17"/>
  <c r="H191" i="17"/>
  <c r="H190" i="17"/>
  <c r="H202" i="17"/>
  <c r="H201" i="17"/>
  <c r="H200" i="17"/>
  <c r="H218" i="17"/>
  <c r="H217" i="17"/>
  <c r="H216" i="17"/>
  <c r="H244" i="17"/>
  <c r="H243" i="17"/>
  <c r="I247" i="17"/>
  <c r="I246" i="17"/>
  <c r="I233" i="17"/>
  <c r="I234" i="17"/>
  <c r="I221" i="17"/>
  <c r="I220" i="17"/>
  <c r="I222" i="17"/>
  <c r="I213" i="17"/>
  <c r="I212" i="17"/>
  <c r="I211" i="17"/>
  <c r="I214" i="17"/>
  <c r="H261" i="17"/>
  <c r="H256" i="17"/>
  <c r="H254" i="17"/>
  <c r="H263" i="17"/>
  <c r="H258" i="17"/>
  <c r="H255" i="17"/>
  <c r="H260" i="17"/>
  <c r="H257" i="17"/>
  <c r="H262" i="17"/>
  <c r="H259" i="17"/>
  <c r="H272" i="17"/>
  <c r="H271" i="17"/>
  <c r="H280" i="17"/>
  <c r="H278" i="17"/>
  <c r="H282" i="17"/>
  <c r="H279" i="17"/>
  <c r="H281" i="17"/>
  <c r="H283" i="17"/>
  <c r="H292" i="17"/>
  <c r="H294" i="17"/>
  <c r="H291" i="17"/>
  <c r="H293" i="17"/>
  <c r="H290" i="17"/>
  <c r="H308" i="17"/>
  <c r="H307" i="17"/>
  <c r="H306" i="17"/>
  <c r="H314" i="17"/>
  <c r="H316" i="17"/>
  <c r="H315" i="17"/>
  <c r="H320" i="17"/>
  <c r="H322" i="17"/>
  <c r="H321" i="17"/>
  <c r="H319" i="17"/>
  <c r="H327" i="17"/>
  <c r="H326" i="17"/>
  <c r="H328" i="17"/>
  <c r="H348" i="17"/>
  <c r="H347" i="17"/>
  <c r="H352" i="17"/>
  <c r="H353" i="17"/>
  <c r="H360" i="17"/>
  <c r="H361" i="17"/>
  <c r="H359" i="17"/>
  <c r="H371" i="17"/>
  <c r="H368" i="17"/>
  <c r="H366" i="17"/>
  <c r="H369" i="17"/>
  <c r="H365" i="17"/>
  <c r="H370" i="17"/>
  <c r="H367" i="17"/>
  <c r="H364" i="17"/>
  <c r="H377" i="17"/>
  <c r="H375" i="17"/>
  <c r="H376" i="17"/>
  <c r="H378" i="17"/>
  <c r="H386" i="17"/>
  <c r="H385" i="17"/>
  <c r="H384" i="17"/>
  <c r="H392" i="17"/>
  <c r="H393" i="17"/>
  <c r="H391" i="17"/>
  <c r="H402" i="17"/>
  <c r="H400" i="17"/>
  <c r="H401" i="17"/>
  <c r="H399" i="17"/>
  <c r="I413" i="17"/>
  <c r="I411" i="17"/>
  <c r="I412" i="17"/>
  <c r="I410" i="17"/>
  <c r="I414" i="17"/>
  <c r="H437" i="17"/>
  <c r="H438" i="17"/>
  <c r="H436" i="17"/>
  <c r="I429" i="17"/>
  <c r="I428" i="17"/>
  <c r="I441" i="17"/>
  <c r="I442" i="17"/>
  <c r="I440" i="17"/>
  <c r="I447" i="17"/>
  <c r="I446" i="17"/>
  <c r="I455" i="17"/>
  <c r="I456" i="17"/>
  <c r="I454" i="17"/>
  <c r="I463" i="17"/>
  <c r="I462" i="17"/>
  <c r="I461" i="17"/>
  <c r="I469" i="17"/>
  <c r="I468" i="17"/>
  <c r="I470" i="17"/>
  <c r="I481" i="17"/>
  <c r="I480" i="17"/>
  <c r="I487" i="17"/>
  <c r="I488" i="17"/>
  <c r="I486" i="17"/>
  <c r="I485" i="17"/>
  <c r="I497" i="17"/>
  <c r="I498" i="17"/>
  <c r="I496" i="17"/>
  <c r="I513" i="17"/>
  <c r="I512" i="17"/>
  <c r="I520" i="17"/>
  <c r="I519" i="17"/>
  <c r="I524" i="17"/>
  <c r="I525" i="17"/>
  <c r="I523" i="17"/>
  <c r="I539" i="17"/>
  <c r="I537" i="17"/>
  <c r="I538" i="17"/>
  <c r="I536" i="17"/>
  <c r="I535" i="17"/>
  <c r="H13" i="17"/>
  <c r="H12" i="17"/>
  <c r="H11" i="17"/>
  <c r="H22" i="17"/>
  <c r="H21" i="17"/>
  <c r="H20" i="17"/>
  <c r="H19" i="17"/>
  <c r="H31" i="17"/>
  <c r="H33" i="17"/>
  <c r="H30" i="17"/>
  <c r="H32" i="17"/>
  <c r="H29" i="17"/>
  <c r="H39" i="17"/>
  <c r="H38" i="17"/>
  <c r="H48" i="17"/>
  <c r="H47" i="17"/>
  <c r="H57" i="17"/>
  <c r="H56" i="17"/>
  <c r="H55" i="17"/>
  <c r="H54" i="17"/>
  <c r="H65" i="17"/>
  <c r="H67" i="17"/>
  <c r="H66" i="17"/>
  <c r="H75" i="17"/>
  <c r="H77" i="17"/>
  <c r="H74" i="17"/>
  <c r="H73" i="17"/>
  <c r="H76" i="17"/>
  <c r="H81" i="17"/>
  <c r="H82" i="17"/>
  <c r="H88" i="17"/>
  <c r="H87" i="17"/>
  <c r="H90" i="17"/>
  <c r="H89" i="17"/>
  <c r="H95" i="17"/>
  <c r="H97" i="17"/>
  <c r="H96" i="17"/>
  <c r="H98" i="17"/>
  <c r="I106" i="17"/>
  <c r="I105" i="17"/>
  <c r="I112" i="17"/>
  <c r="I113" i="17"/>
  <c r="I111" i="17"/>
  <c r="I120" i="17"/>
  <c r="I119" i="17"/>
  <c r="I121" i="17"/>
  <c r="I129" i="17"/>
  <c r="I128" i="17"/>
  <c r="H144" i="17"/>
  <c r="H145" i="17"/>
  <c r="I142" i="17"/>
  <c r="I140" i="17"/>
  <c r="I139" i="17"/>
  <c r="I141" i="17"/>
  <c r="I152" i="17"/>
  <c r="I151" i="17"/>
  <c r="I158" i="17"/>
  <c r="I157" i="17"/>
  <c r="I159" i="17"/>
  <c r="I170" i="17"/>
  <c r="I171" i="17"/>
  <c r="I169" i="17"/>
  <c r="I178" i="17"/>
  <c r="I177" i="17"/>
  <c r="I184" i="17"/>
  <c r="I183" i="17"/>
  <c r="H222" i="17"/>
  <c r="H221" i="17"/>
  <c r="H220" i="17"/>
  <c r="H234" i="17"/>
  <c r="H233" i="17"/>
  <c r="H247" i="17"/>
  <c r="H246" i="17"/>
  <c r="I244" i="17"/>
  <c r="I243" i="17"/>
  <c r="I209" i="17"/>
  <c r="I207" i="17"/>
  <c r="I208" i="17"/>
  <c r="I206" i="17"/>
  <c r="I196" i="17"/>
  <c r="I195" i="17"/>
  <c r="I197" i="17"/>
  <c r="I263" i="17"/>
  <c r="I261" i="17"/>
  <c r="I259" i="17"/>
  <c r="I257" i="17"/>
  <c r="I255" i="17"/>
  <c r="I258" i="17"/>
  <c r="I254" i="17"/>
  <c r="I260" i="17"/>
  <c r="I262" i="17"/>
  <c r="I256" i="17"/>
  <c r="I271" i="17"/>
  <c r="I272" i="17"/>
  <c r="I283" i="17"/>
  <c r="I281" i="17"/>
  <c r="I279" i="17"/>
  <c r="I282" i="17"/>
  <c r="I278" i="17"/>
  <c r="I280" i="17"/>
  <c r="I293" i="17"/>
  <c r="I291" i="17"/>
  <c r="I290" i="17"/>
  <c r="I294" i="17"/>
  <c r="I292" i="17"/>
  <c r="I307" i="17"/>
  <c r="I306" i="17"/>
  <c r="I308" i="17"/>
  <c r="I315" i="17"/>
  <c r="I314" i="17"/>
  <c r="I316" i="17"/>
  <c r="I322" i="17"/>
  <c r="I320" i="17"/>
  <c r="I321" i="17"/>
  <c r="I319" i="17"/>
  <c r="I328" i="17"/>
  <c r="I326" i="17"/>
  <c r="I327" i="17"/>
  <c r="I348" i="17"/>
  <c r="I347" i="17"/>
  <c r="I353" i="17"/>
  <c r="I352" i="17"/>
  <c r="I360" i="17"/>
  <c r="I359" i="17"/>
  <c r="I361" i="17"/>
  <c r="I370" i="17"/>
  <c r="I368" i="17"/>
  <c r="I366" i="17"/>
  <c r="I365" i="17"/>
  <c r="I364" i="17"/>
  <c r="I369" i="17"/>
  <c r="I371" i="17"/>
  <c r="I367" i="17"/>
  <c r="I378" i="17"/>
  <c r="I376" i="17"/>
  <c r="I377" i="17"/>
  <c r="I375" i="17"/>
  <c r="I386" i="17"/>
  <c r="I385" i="17"/>
  <c r="I384" i="17"/>
  <c r="I392" i="17"/>
  <c r="I391" i="17"/>
  <c r="I393" i="17"/>
  <c r="I402" i="17"/>
  <c r="I400" i="17"/>
  <c r="I401" i="17"/>
  <c r="I399" i="17"/>
  <c r="H417" i="17"/>
  <c r="H416" i="17"/>
  <c r="H425" i="17"/>
  <c r="H426" i="17"/>
  <c r="H424" i="17"/>
  <c r="H423" i="17"/>
  <c r="I433" i="17"/>
  <c r="I434" i="17"/>
  <c r="I432" i="17"/>
  <c r="I431" i="17"/>
  <c r="H451" i="17"/>
  <c r="H452" i="17"/>
  <c r="H450" i="17"/>
  <c r="H449" i="17"/>
  <c r="H459" i="17"/>
  <c r="H458" i="17"/>
  <c r="H466" i="17"/>
  <c r="H465" i="17"/>
  <c r="H477" i="17"/>
  <c r="H478" i="17"/>
  <c r="H476" i="17"/>
  <c r="H493" i="17"/>
  <c r="H491" i="17"/>
  <c r="H494" i="17"/>
  <c r="H492" i="17"/>
  <c r="H490" i="17"/>
  <c r="H501" i="17"/>
  <c r="H502" i="17"/>
  <c r="H500" i="17"/>
  <c r="H509" i="17"/>
  <c r="H510" i="17"/>
  <c r="H508" i="17"/>
  <c r="H517" i="17"/>
  <c r="H516" i="17"/>
  <c r="H515" i="17"/>
  <c r="H528" i="17"/>
  <c r="H527" i="17"/>
  <c r="H533" i="17"/>
  <c r="H532" i="17"/>
  <c r="H531" i="17"/>
  <c r="H543" i="17"/>
  <c r="H542" i="17"/>
  <c r="H541" i="17"/>
  <c r="J111" i="17" l="1"/>
  <c r="K111" i="17" s="1"/>
  <c r="J112" i="17"/>
  <c r="K112" i="17" s="1"/>
  <c r="J113" i="17"/>
  <c r="K113" i="17" s="1"/>
  <c r="J806" i="14"/>
  <c r="I806" i="14"/>
  <c r="L806" i="14"/>
  <c r="K806" i="14"/>
  <c r="H809" i="14"/>
  <c r="F4" i="14"/>
  <c r="F5" i="14"/>
  <c r="M5" i="14" s="1"/>
  <c r="F6" i="14"/>
  <c r="F7" i="14"/>
  <c r="F8" i="14"/>
  <c r="F9" i="14"/>
  <c r="F10" i="14"/>
  <c r="F11" i="14"/>
  <c r="F12" i="14"/>
  <c r="F13" i="14"/>
  <c r="F14" i="14"/>
  <c r="F15" i="14"/>
  <c r="F16" i="14"/>
  <c r="F17" i="14"/>
  <c r="F18" i="14"/>
  <c r="F19" i="14"/>
  <c r="F20" i="14"/>
  <c r="F21" i="14"/>
  <c r="F22" i="14"/>
  <c r="F23" i="14"/>
  <c r="F24" i="14"/>
  <c r="F25" i="14"/>
  <c r="F26" i="14"/>
  <c r="F27" i="14"/>
  <c r="F28" i="14"/>
  <c r="F29" i="14"/>
  <c r="F31" i="14"/>
  <c r="F32" i="14"/>
  <c r="F33" i="14"/>
  <c r="F34" i="14"/>
  <c r="F35" i="14"/>
  <c r="F36" i="14"/>
  <c r="F37" i="14"/>
  <c r="F38" i="14"/>
  <c r="F39" i="14"/>
  <c r="F40" i="14"/>
  <c r="F41" i="14"/>
  <c r="F42" i="14"/>
  <c r="F43" i="14"/>
  <c r="F44" i="14"/>
  <c r="F45" i="14"/>
  <c r="F46" i="14"/>
  <c r="F47" i="14"/>
  <c r="F49" i="14"/>
  <c r="F50" i="14"/>
  <c r="F52" i="14"/>
  <c r="F53" i="14"/>
  <c r="F54" i="14"/>
  <c r="F55" i="14"/>
  <c r="F56" i="14"/>
  <c r="F57" i="14"/>
  <c r="F58" i="14"/>
  <c r="F59" i="14"/>
  <c r="F60" i="14"/>
  <c r="F61" i="14"/>
  <c r="F62" i="14"/>
  <c r="F63" i="14"/>
  <c r="F64" i="14"/>
  <c r="F65" i="14"/>
  <c r="F66" i="14"/>
  <c r="F67" i="14"/>
  <c r="F68" i="14"/>
  <c r="F69" i="14"/>
  <c r="F70" i="14"/>
  <c r="F71"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N109" i="14" s="1"/>
  <c r="F110" i="14"/>
  <c r="F111" i="14"/>
  <c r="F112" i="14"/>
  <c r="F113" i="14"/>
  <c r="F114" i="14"/>
  <c r="F115" i="14"/>
  <c r="F116" i="14"/>
  <c r="F117" i="14"/>
  <c r="F118" i="14"/>
  <c r="F119" i="14"/>
  <c r="F120" i="14"/>
  <c r="F122" i="14"/>
  <c r="F123" i="14"/>
  <c r="F124" i="14"/>
  <c r="F125" i="14"/>
  <c r="F126" i="14"/>
  <c r="F127" i="14"/>
  <c r="F128" i="14"/>
  <c r="F129"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O300" i="14" s="1"/>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2" i="14"/>
  <c r="F713" i="14"/>
  <c r="F714" i="14"/>
  <c r="F715" i="14"/>
  <c r="F716" i="14"/>
  <c r="F717" i="14"/>
  <c r="F718" i="14"/>
  <c r="F719" i="14"/>
  <c r="F720" i="14"/>
  <c r="F721"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M805" i="14" s="1"/>
  <c r="F806" i="14"/>
  <c r="M806" i="14" s="1"/>
  <c r="F807" i="14"/>
  <c r="M807" i="14" s="1"/>
  <c r="F808" i="14"/>
  <c r="M808" i="14" s="1"/>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M937" i="14" s="1"/>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9" i="14"/>
  <c r="F970" i="14"/>
  <c r="F971" i="14"/>
  <c r="F972" i="14"/>
  <c r="F974" i="14"/>
  <c r="F975" i="14"/>
  <c r="F976" i="14"/>
  <c r="F977" i="14"/>
  <c r="F978" i="14"/>
  <c r="F979" i="14"/>
  <c r="F980" i="14"/>
  <c r="F981" i="14"/>
  <c r="F982" i="14"/>
  <c r="F983" i="14"/>
  <c r="F984" i="14"/>
  <c r="F985" i="14"/>
  <c r="F986" i="14"/>
  <c r="F987" i="14"/>
  <c r="F988" i="14"/>
  <c r="F989" i="14"/>
  <c r="F990" i="14"/>
  <c r="F991" i="14"/>
  <c r="F992" i="14"/>
  <c r="F993" i="14"/>
  <c r="F994" i="14"/>
  <c r="F995" i="14"/>
  <c r="N995" i="14" s="1"/>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1" i="14"/>
  <c r="F1062" i="14"/>
  <c r="F1063" i="14"/>
  <c r="F1064" i="14"/>
  <c r="F1065" i="14"/>
  <c r="F1066" i="14"/>
  <c r="F1067" i="14"/>
  <c r="F1068" i="14"/>
  <c r="F1069" i="14"/>
  <c r="F1070" i="14"/>
  <c r="F1071" i="14"/>
  <c r="F1072" i="14"/>
  <c r="F1073" i="14"/>
  <c r="F1074" i="14"/>
  <c r="F1075" i="14"/>
  <c r="F1076" i="14"/>
  <c r="F1077" i="14"/>
  <c r="F1078" i="14"/>
  <c r="F1079" i="14"/>
  <c r="F1080" i="14"/>
  <c r="F1081" i="14"/>
  <c r="F1082" i="14"/>
  <c r="F1083" i="14"/>
  <c r="F1084" i="14"/>
  <c r="F3" i="14"/>
  <c r="M901" i="14" l="1"/>
  <c r="Q901" i="14"/>
  <c r="O901" i="14"/>
  <c r="P901" i="14"/>
  <c r="N901" i="14"/>
  <c r="M543" i="14"/>
  <c r="O543" i="14"/>
  <c r="N543" i="14"/>
  <c r="Q543" i="14"/>
  <c r="P543" i="14"/>
  <c r="M483" i="14"/>
  <c r="Q483" i="14"/>
  <c r="O483" i="14"/>
  <c r="P483" i="14"/>
  <c r="N483" i="14"/>
  <c r="P206" i="14"/>
  <c r="O206" i="14"/>
  <c r="N206" i="14"/>
  <c r="Q206" i="14"/>
  <c r="M206" i="14"/>
  <c r="M145" i="14"/>
  <c r="Q145" i="14"/>
  <c r="P145" i="14"/>
  <c r="O145" i="14"/>
  <c r="N145" i="14"/>
  <c r="M482" i="14"/>
  <c r="N482" i="14"/>
  <c r="O482" i="14"/>
  <c r="P482" i="14"/>
  <c r="Q482" i="14"/>
  <c r="O207" i="14"/>
  <c r="M207" i="14"/>
  <c r="Q207" i="14"/>
  <c r="N207" i="14"/>
  <c r="P207" i="14"/>
  <c r="N1026" i="14"/>
  <c r="M1026" i="14"/>
  <c r="Q1026" i="14"/>
  <c r="P1026" i="14"/>
  <c r="O1026" i="14"/>
  <c r="P1022" i="14"/>
  <c r="Q1022" i="14"/>
  <c r="M1022" i="14"/>
  <c r="N1022" i="14"/>
  <c r="O1022" i="14"/>
  <c r="O995" i="14"/>
  <c r="M995" i="14"/>
  <c r="Q995" i="14"/>
  <c r="P995" i="14"/>
  <c r="N685" i="14"/>
  <c r="M685" i="14"/>
  <c r="Q685" i="14"/>
  <c r="P685" i="14"/>
  <c r="O685" i="14"/>
  <c r="M601" i="14"/>
  <c r="Q601" i="14"/>
  <c r="O601" i="14"/>
  <c r="N601" i="14"/>
  <c r="P601" i="14"/>
  <c r="P597" i="14"/>
  <c r="O597" i="14"/>
  <c r="N597" i="14"/>
  <c r="M597" i="14"/>
  <c r="Q597" i="14"/>
  <c r="M542" i="14"/>
  <c r="T205" i="14" s="1"/>
  <c r="CG205" i="14" s="1"/>
  <c r="P542" i="14"/>
  <c r="Q542" i="14"/>
  <c r="N542" i="14"/>
  <c r="U205" i="14" s="1"/>
  <c r="CH205" i="14" s="1"/>
  <c r="O542" i="14"/>
  <c r="M271" i="14"/>
  <c r="O271" i="14"/>
  <c r="P271" i="14"/>
  <c r="Q271" i="14"/>
  <c r="N271" i="14"/>
  <c r="M300" i="14"/>
  <c r="T203" i="14" s="1"/>
  <c r="CG203" i="14" s="1"/>
  <c r="P300" i="14"/>
  <c r="Q300" i="14"/>
  <c r="N300" i="14"/>
  <c r="U203" i="14" s="1"/>
  <c r="CH203" i="14" s="1"/>
  <c r="Q204" i="14"/>
  <c r="M204" i="14"/>
  <c r="O204" i="14"/>
  <c r="P204" i="14"/>
  <c r="N204" i="14"/>
  <c r="M205" i="14"/>
  <c r="O205" i="14"/>
  <c r="Q205" i="14"/>
  <c r="N205" i="14"/>
  <c r="P205" i="14"/>
  <c r="M203" i="14"/>
  <c r="O203" i="14"/>
  <c r="Q203" i="14"/>
  <c r="P203" i="14"/>
  <c r="N203" i="14"/>
  <c r="M994" i="14"/>
  <c r="O994" i="14"/>
  <c r="Q994" i="14"/>
  <c r="P994" i="14"/>
  <c r="N994" i="14"/>
  <c r="M936" i="14"/>
  <c r="O936" i="14"/>
  <c r="P936" i="14"/>
  <c r="Q936" i="14"/>
  <c r="N936" i="14"/>
  <c r="O937" i="14"/>
  <c r="Q937" i="14"/>
  <c r="Q993" i="14"/>
  <c r="O993" i="14"/>
  <c r="M993" i="14"/>
  <c r="N993" i="14"/>
  <c r="P993" i="14"/>
  <c r="P937" i="14"/>
  <c r="N937" i="14"/>
  <c r="P815" i="14"/>
  <c r="N815" i="14"/>
  <c r="O815" i="14"/>
  <c r="Q815" i="14"/>
  <c r="M815" i="14"/>
  <c r="T199" i="14" s="1"/>
  <c r="CG199" i="14" s="1"/>
  <c r="Q834" i="14"/>
  <c r="N834" i="14"/>
  <c r="P834" i="14"/>
  <c r="M834" i="14"/>
  <c r="O834" i="14"/>
  <c r="M809" i="14"/>
  <c r="T200" i="14" s="1"/>
  <c r="CG200" i="14" s="1"/>
  <c r="Q227" i="14"/>
  <c r="O227" i="14"/>
  <c r="N227" i="14"/>
  <c r="M227" i="14"/>
  <c r="P227" i="14"/>
  <c r="M228" i="14"/>
  <c r="Q228" i="14"/>
  <c r="N228" i="14"/>
  <c r="O228" i="14"/>
  <c r="P228" i="14"/>
  <c r="M201" i="14"/>
  <c r="O201" i="14"/>
  <c r="Q201" i="14"/>
  <c r="N201" i="14"/>
  <c r="P201" i="14"/>
  <c r="N199" i="14"/>
  <c r="M199" i="14"/>
  <c r="Q199" i="14"/>
  <c r="P199" i="14"/>
  <c r="O199" i="14"/>
  <c r="M202" i="14"/>
  <c r="N202" i="14"/>
  <c r="Q202" i="14"/>
  <c r="P202" i="14"/>
  <c r="O202" i="14"/>
  <c r="P200" i="14"/>
  <c r="M200" i="14"/>
  <c r="O200" i="14"/>
  <c r="Q200" i="14"/>
  <c r="N200" i="14"/>
  <c r="M1067" i="14"/>
  <c r="O1067" i="14"/>
  <c r="Q1067" i="14"/>
  <c r="N1067" i="14"/>
  <c r="P1067" i="14"/>
  <c r="M1066" i="14"/>
  <c r="Q1066" i="14"/>
  <c r="P1066" i="14"/>
  <c r="O1066" i="14"/>
  <c r="N1066" i="14"/>
  <c r="Q1015" i="14"/>
  <c r="M1015" i="14"/>
  <c r="O1015" i="14"/>
  <c r="N1015" i="14"/>
  <c r="P1015" i="14"/>
  <c r="M1014" i="14"/>
  <c r="O1014" i="14"/>
  <c r="Q1014" i="14"/>
  <c r="P1014" i="14"/>
  <c r="N1014" i="14"/>
  <c r="P972" i="14"/>
  <c r="N972" i="14"/>
  <c r="O972" i="14"/>
  <c r="Q972" i="14"/>
  <c r="M972" i="14"/>
  <c r="N971" i="14"/>
  <c r="P971" i="14"/>
  <c r="O971" i="14"/>
  <c r="Q971" i="14"/>
  <c r="M971" i="14"/>
  <c r="M935" i="14"/>
  <c r="N935" i="14"/>
  <c r="Q935" i="14"/>
  <c r="P935" i="14"/>
  <c r="O935" i="14"/>
  <c r="M853" i="14"/>
  <c r="N853" i="14"/>
  <c r="P853" i="14"/>
  <c r="Q853" i="14"/>
  <c r="O853" i="14"/>
  <c r="M847" i="14"/>
  <c r="N847" i="14"/>
  <c r="O847" i="14"/>
  <c r="P847" i="14"/>
  <c r="Q847" i="14"/>
  <c r="M854" i="14"/>
  <c r="P854" i="14"/>
  <c r="N854" i="14"/>
  <c r="O854" i="14"/>
  <c r="Q854" i="14"/>
  <c r="M852" i="14"/>
  <c r="P852" i="14"/>
  <c r="N852" i="14"/>
  <c r="O852" i="14"/>
  <c r="Q852" i="14"/>
  <c r="M848" i="14"/>
  <c r="Q848" i="14"/>
  <c r="O848" i="14"/>
  <c r="P848" i="14"/>
  <c r="N848" i="14"/>
  <c r="N833" i="14"/>
  <c r="M833" i="14"/>
  <c r="Q833" i="14"/>
  <c r="P833" i="14"/>
  <c r="O833" i="14"/>
  <c r="N813" i="14"/>
  <c r="P813" i="14"/>
  <c r="M813" i="14"/>
  <c r="Q813" i="14"/>
  <c r="O813" i="14"/>
  <c r="M811" i="14"/>
  <c r="Q811" i="14"/>
  <c r="P811" i="14"/>
  <c r="O811" i="14"/>
  <c r="N811" i="14"/>
  <c r="P814" i="14"/>
  <c r="N814" i="14"/>
  <c r="O814" i="14"/>
  <c r="Q814" i="14"/>
  <c r="M814" i="14"/>
  <c r="P812" i="14"/>
  <c r="N812" i="14"/>
  <c r="O812" i="14"/>
  <c r="Q812" i="14"/>
  <c r="M812" i="14"/>
  <c r="M726" i="14"/>
  <c r="N726" i="14"/>
  <c r="O726" i="14"/>
  <c r="Q726" i="14"/>
  <c r="P726" i="14"/>
  <c r="P805" i="14"/>
  <c r="Q805" i="14"/>
  <c r="O805" i="14"/>
  <c r="M804" i="14"/>
  <c r="P804" i="14"/>
  <c r="Q804" i="14"/>
  <c r="N804" i="14"/>
  <c r="O804" i="14"/>
  <c r="N805" i="14"/>
  <c r="M657" i="14"/>
  <c r="Q657" i="14"/>
  <c r="P657" i="14"/>
  <c r="O657" i="14"/>
  <c r="N657" i="14"/>
  <c r="M534" i="14"/>
  <c r="Q534" i="14"/>
  <c r="O534" i="14"/>
  <c r="P534" i="14"/>
  <c r="N534" i="14"/>
  <c r="Q533" i="14"/>
  <c r="O533" i="14"/>
  <c r="M533" i="14"/>
  <c r="N533" i="14"/>
  <c r="P533" i="14"/>
  <c r="M292" i="14"/>
  <c r="O292" i="14"/>
  <c r="Q292" i="14"/>
  <c r="N292" i="14"/>
  <c r="P292" i="14"/>
  <c r="O291" i="14"/>
  <c r="Q291" i="14"/>
  <c r="N291" i="14"/>
  <c r="M291" i="14"/>
  <c r="P291" i="14"/>
  <c r="P289" i="14"/>
  <c r="O289" i="14"/>
  <c r="N289" i="14"/>
  <c r="M289" i="14"/>
  <c r="Q289" i="14"/>
  <c r="N221" i="14"/>
  <c r="P221" i="14"/>
  <c r="M221" i="14"/>
  <c r="O221" i="14"/>
  <c r="Q221" i="14"/>
  <c r="M226" i="14"/>
  <c r="Q226" i="14"/>
  <c r="O226" i="14"/>
  <c r="N226" i="14"/>
  <c r="P226" i="14"/>
  <c r="M222" i="14"/>
  <c r="O222" i="14"/>
  <c r="N222" i="14"/>
  <c r="Q222" i="14"/>
  <c r="P222" i="14"/>
  <c r="M197" i="14"/>
  <c r="Q197" i="14"/>
  <c r="O197" i="14"/>
  <c r="P197" i="14"/>
  <c r="N197" i="14"/>
  <c r="M195" i="14"/>
  <c r="O195" i="14"/>
  <c r="Q195" i="14"/>
  <c r="P195" i="14"/>
  <c r="N195" i="14"/>
  <c r="M198" i="14"/>
  <c r="O198" i="14"/>
  <c r="Q198" i="14"/>
  <c r="N198" i="14"/>
  <c r="P198" i="14"/>
  <c r="Q196" i="14"/>
  <c r="O196" i="14"/>
  <c r="M196" i="14"/>
  <c r="P196" i="14"/>
  <c r="N196" i="14"/>
  <c r="Q14" i="14"/>
  <c r="M14" i="14"/>
  <c r="N14" i="14"/>
  <c r="O14" i="14"/>
  <c r="P14" i="14"/>
  <c r="O109" i="14"/>
  <c r="Q109" i="14"/>
  <c r="M109" i="14"/>
  <c r="M11" i="14"/>
  <c r="Q11" i="14"/>
  <c r="O11" i="14"/>
  <c r="N11" i="14"/>
  <c r="P11" i="14"/>
  <c r="P109" i="14"/>
  <c r="M1013" i="14"/>
  <c r="N1013" i="14"/>
  <c r="Q1013" i="14"/>
  <c r="P1013" i="14"/>
  <c r="O1013" i="14"/>
  <c r="M1012" i="14"/>
  <c r="O1012" i="14"/>
  <c r="Q1012" i="14"/>
  <c r="N1012" i="14"/>
  <c r="P1012" i="14"/>
  <c r="M851" i="14"/>
  <c r="N851" i="14"/>
  <c r="P851" i="14"/>
  <c r="Q851" i="14"/>
  <c r="O851" i="14"/>
  <c r="N849" i="14"/>
  <c r="P849" i="14"/>
  <c r="M849" i="14"/>
  <c r="O849" i="14"/>
  <c r="Q849" i="14"/>
  <c r="M850" i="14"/>
  <c r="O850" i="14"/>
  <c r="P850" i="14"/>
  <c r="Q850" i="14"/>
  <c r="N850" i="14"/>
  <c r="M845" i="14"/>
  <c r="N845" i="14"/>
  <c r="O845" i="14"/>
  <c r="P845" i="14"/>
  <c r="Q845" i="14"/>
  <c r="M846" i="14"/>
  <c r="Q846" i="14"/>
  <c r="P846" i="14"/>
  <c r="O846" i="14"/>
  <c r="N846" i="14"/>
  <c r="N844" i="14"/>
  <c r="P844" i="14"/>
  <c r="M844" i="14"/>
  <c r="O844" i="14"/>
  <c r="Q844" i="14"/>
  <c r="N810" i="14"/>
  <c r="P810" i="14"/>
  <c r="M810" i="14"/>
  <c r="O810" i="14"/>
  <c r="Q810" i="14"/>
  <c r="M803" i="14"/>
  <c r="O803" i="14"/>
  <c r="N803" i="14"/>
  <c r="Q803" i="14"/>
  <c r="P803" i="14"/>
  <c r="M802" i="14"/>
  <c r="P802" i="14"/>
  <c r="Q802" i="14"/>
  <c r="N802" i="14"/>
  <c r="O802" i="14"/>
  <c r="M656" i="14"/>
  <c r="O656" i="14"/>
  <c r="Q656" i="14"/>
  <c r="N656" i="14"/>
  <c r="P656" i="14"/>
  <c r="M535" i="14"/>
  <c r="O535" i="14"/>
  <c r="Q535" i="14"/>
  <c r="N535" i="14"/>
  <c r="P535" i="14"/>
  <c r="M532" i="14"/>
  <c r="O532" i="14"/>
  <c r="Q532" i="14"/>
  <c r="P532" i="14"/>
  <c r="N532" i="14"/>
  <c r="N531" i="14"/>
  <c r="Q531" i="14"/>
  <c r="M531" i="14"/>
  <c r="P531" i="14"/>
  <c r="O531" i="14"/>
  <c r="N234" i="14"/>
  <c r="M234" i="14"/>
  <c r="Q234" i="14"/>
  <c r="P234" i="14"/>
  <c r="O234" i="14"/>
  <c r="M193" i="14"/>
  <c r="O193" i="14"/>
  <c r="Q193" i="14"/>
  <c r="N193" i="14"/>
  <c r="P193" i="14"/>
  <c r="M191" i="14"/>
  <c r="Q191" i="14"/>
  <c r="P191" i="14"/>
  <c r="O191" i="14"/>
  <c r="N191" i="14"/>
  <c r="M194" i="14"/>
  <c r="N194" i="14"/>
  <c r="Q194" i="14"/>
  <c r="P194" i="14"/>
  <c r="O194" i="14"/>
  <c r="N192" i="14"/>
  <c r="M192" i="14"/>
  <c r="P192" i="14"/>
  <c r="Q192" i="14"/>
  <c r="O192" i="14"/>
  <c r="N190" i="14"/>
  <c r="P190" i="14"/>
  <c r="M190" i="14"/>
  <c r="O190" i="14"/>
  <c r="Q190" i="14"/>
  <c r="M530" i="14"/>
  <c r="O530" i="14"/>
  <c r="Q530" i="14"/>
  <c r="N530" i="14"/>
  <c r="P530" i="14"/>
  <c r="P303" i="14"/>
  <c r="W188" i="14" s="1"/>
  <c r="CJ188" i="14" s="1"/>
  <c r="M303" i="14"/>
  <c r="T188" i="14" s="1"/>
  <c r="CG188" i="14" s="1"/>
  <c r="Q303" i="14"/>
  <c r="X188" i="14" s="1"/>
  <c r="CK188" i="14" s="1"/>
  <c r="N303" i="14"/>
  <c r="U188" i="14" s="1"/>
  <c r="CH188" i="14" s="1"/>
  <c r="O303" i="14"/>
  <c r="V188" i="14" s="1"/>
  <c r="CI188" i="14" s="1"/>
  <c r="M233" i="14"/>
  <c r="O233" i="14"/>
  <c r="Q233" i="14"/>
  <c r="N233" i="14"/>
  <c r="P233" i="14"/>
  <c r="P189" i="14"/>
  <c r="M189" i="14"/>
  <c r="O189" i="14"/>
  <c r="Q189" i="14"/>
  <c r="N189" i="14"/>
  <c r="M188" i="14"/>
  <c r="Q188" i="14"/>
  <c r="P188" i="14"/>
  <c r="O188" i="14"/>
  <c r="N188" i="14"/>
  <c r="Q991" i="14"/>
  <c r="X186" i="14" s="1"/>
  <c r="CK186" i="14" s="1"/>
  <c r="O991" i="14"/>
  <c r="V186" i="14" s="1"/>
  <c r="CI186" i="14" s="1"/>
  <c r="M991" i="14"/>
  <c r="T186" i="14" s="1"/>
  <c r="CG186" i="14" s="1"/>
  <c r="N991" i="14"/>
  <c r="U186" i="14" s="1"/>
  <c r="CH186" i="14" s="1"/>
  <c r="P991" i="14"/>
  <c r="W186" i="14" s="1"/>
  <c r="CJ186" i="14" s="1"/>
  <c r="M992" i="14"/>
  <c r="O992" i="14"/>
  <c r="Q992" i="14"/>
  <c r="P992" i="14"/>
  <c r="N992" i="14"/>
  <c r="M990" i="14"/>
  <c r="O990" i="14"/>
  <c r="Q990" i="14"/>
  <c r="P990" i="14"/>
  <c r="N990" i="14"/>
  <c r="M187" i="14"/>
  <c r="O187" i="14"/>
  <c r="Q187" i="14"/>
  <c r="N187" i="14"/>
  <c r="P187" i="14"/>
  <c r="M185" i="14"/>
  <c r="P185" i="14"/>
  <c r="N185" i="14"/>
  <c r="Q185" i="14"/>
  <c r="O185" i="14"/>
  <c r="M186" i="14"/>
  <c r="N186" i="14"/>
  <c r="O186" i="14"/>
  <c r="P186" i="14"/>
  <c r="Q186" i="14"/>
  <c r="M989" i="14"/>
  <c r="N989" i="14"/>
  <c r="Q989" i="14"/>
  <c r="P989" i="14"/>
  <c r="O989" i="14"/>
  <c r="M988" i="14"/>
  <c r="O988" i="14"/>
  <c r="Q988" i="14"/>
  <c r="N988" i="14"/>
  <c r="P988" i="14"/>
  <c r="M933" i="14"/>
  <c r="N933" i="14"/>
  <c r="Q933" i="14"/>
  <c r="P933" i="14"/>
  <c r="O933" i="14"/>
  <c r="M931" i="14"/>
  <c r="N931" i="14"/>
  <c r="O931" i="14"/>
  <c r="P931" i="14"/>
  <c r="Q931" i="14"/>
  <c r="M934" i="14"/>
  <c r="T184" i="14" s="1"/>
  <c r="CG184" i="14" s="1"/>
  <c r="O934" i="14"/>
  <c r="P934" i="14"/>
  <c r="Q934" i="14"/>
  <c r="N934" i="14"/>
  <c r="M932" i="14"/>
  <c r="Q932" i="14"/>
  <c r="N932" i="14"/>
  <c r="O932" i="14"/>
  <c r="P932" i="14"/>
  <c r="N930" i="14"/>
  <c r="P930" i="14"/>
  <c r="M930" i="14"/>
  <c r="O930" i="14"/>
  <c r="Q930" i="14"/>
  <c r="N914" i="14"/>
  <c r="O914" i="14"/>
  <c r="M914" i="14"/>
  <c r="Q914" i="14"/>
  <c r="P914" i="14"/>
  <c r="M885" i="14"/>
  <c r="Q885" i="14"/>
  <c r="N885" i="14"/>
  <c r="O885" i="14"/>
  <c r="P885" i="14"/>
  <c r="M801" i="14"/>
  <c r="O801" i="14"/>
  <c r="N801" i="14"/>
  <c r="Q801" i="14"/>
  <c r="P801" i="14"/>
  <c r="M799" i="14"/>
  <c r="N799" i="14"/>
  <c r="O799" i="14"/>
  <c r="P799" i="14"/>
  <c r="Q799" i="14"/>
  <c r="I807" i="14"/>
  <c r="N806" i="14"/>
  <c r="M800" i="14"/>
  <c r="P800" i="14"/>
  <c r="Q800" i="14"/>
  <c r="N800" i="14"/>
  <c r="O800" i="14"/>
  <c r="M798" i="14"/>
  <c r="O798" i="14"/>
  <c r="Q798" i="14"/>
  <c r="N798" i="14"/>
  <c r="P798" i="14"/>
  <c r="K807" i="14"/>
  <c r="P806" i="14"/>
  <c r="L807" i="14"/>
  <c r="Q806" i="14"/>
  <c r="J807" i="14"/>
  <c r="O806" i="14"/>
  <c r="M298" i="14"/>
  <c r="P298" i="14"/>
  <c r="Q298" i="14"/>
  <c r="N298" i="14"/>
  <c r="O298" i="14"/>
  <c r="M299" i="14"/>
  <c r="Q299" i="14"/>
  <c r="P299" i="14"/>
  <c r="O299" i="14"/>
  <c r="N299" i="14"/>
  <c r="O225" i="14"/>
  <c r="N225" i="14"/>
  <c r="Q225" i="14"/>
  <c r="M225" i="14"/>
  <c r="P225" i="14"/>
  <c r="N183" i="14"/>
  <c r="P183" i="14"/>
  <c r="M183" i="14"/>
  <c r="O183" i="14"/>
  <c r="Q183" i="14"/>
  <c r="M180" i="14"/>
  <c r="P180" i="14"/>
  <c r="Q180" i="14"/>
  <c r="N180" i="14"/>
  <c r="O180" i="14"/>
  <c r="M178" i="14"/>
  <c r="O178" i="14"/>
  <c r="Q178" i="14"/>
  <c r="N178" i="14"/>
  <c r="P178" i="14"/>
  <c r="M184" i="14"/>
  <c r="N184" i="14"/>
  <c r="O184" i="14"/>
  <c r="P184" i="14"/>
  <c r="Q184" i="14"/>
  <c r="M181" i="14"/>
  <c r="O181" i="14"/>
  <c r="Q181" i="14"/>
  <c r="N181" i="14"/>
  <c r="P181" i="14"/>
  <c r="M179" i="14"/>
  <c r="O179" i="14"/>
  <c r="N179" i="14"/>
  <c r="Q179" i="14"/>
  <c r="P179" i="14"/>
  <c r="M108" i="14"/>
  <c r="O108" i="14"/>
  <c r="Q108" i="14"/>
  <c r="X183" i="14" s="1"/>
  <c r="CK183" i="14" s="1"/>
  <c r="P108" i="14"/>
  <c r="W183" i="14" s="1"/>
  <c r="CJ183" i="14" s="1"/>
  <c r="N108" i="14"/>
  <c r="M106" i="14"/>
  <c r="O106" i="14"/>
  <c r="Q106" i="14"/>
  <c r="P106" i="14"/>
  <c r="N106" i="14"/>
  <c r="Q107" i="14"/>
  <c r="O107" i="14"/>
  <c r="M107" i="14"/>
  <c r="N107" i="14"/>
  <c r="P107" i="14"/>
  <c r="Q105" i="14"/>
  <c r="O105" i="14"/>
  <c r="M105" i="14"/>
  <c r="N105" i="14"/>
  <c r="P105" i="14"/>
  <c r="M104" i="14"/>
  <c r="T179" i="14" s="1"/>
  <c r="CG179" i="14" s="1"/>
  <c r="O104" i="14"/>
  <c r="V179" i="14" s="1"/>
  <c r="CI179" i="14" s="1"/>
  <c r="Q104" i="14"/>
  <c r="X179" i="14" s="1"/>
  <c r="CK179" i="14" s="1"/>
  <c r="P104" i="14"/>
  <c r="W179" i="14" s="1"/>
  <c r="CJ179" i="14" s="1"/>
  <c r="N104" i="14"/>
  <c r="U179" i="14" s="1"/>
  <c r="CH179" i="14" s="1"/>
  <c r="N103" i="14"/>
  <c r="U178" i="14" s="1"/>
  <c r="CH178" i="14" s="1"/>
  <c r="Q103" i="14"/>
  <c r="X178" i="14" s="1"/>
  <c r="CK178" i="14" s="1"/>
  <c r="M103" i="14"/>
  <c r="T178" i="14" s="1"/>
  <c r="CG178" i="14" s="1"/>
  <c r="P103" i="14"/>
  <c r="W178" i="14" s="1"/>
  <c r="CJ178" i="14" s="1"/>
  <c r="O103" i="14"/>
  <c r="V178" i="14" s="1"/>
  <c r="CI178" i="14" s="1"/>
  <c r="M511" i="14"/>
  <c r="T173" i="14" s="1"/>
  <c r="CG173" i="14" s="1"/>
  <c r="Q511" i="14"/>
  <c r="X173" i="14" s="1"/>
  <c r="CK173" i="14" s="1"/>
  <c r="P511" i="14"/>
  <c r="W173" i="14" s="1"/>
  <c r="CJ173" i="14" s="1"/>
  <c r="O511" i="14"/>
  <c r="V173" i="14" s="1"/>
  <c r="CI173" i="14" s="1"/>
  <c r="N511" i="14"/>
  <c r="U173" i="14" s="1"/>
  <c r="CH173" i="14" s="1"/>
  <c r="M176" i="14"/>
  <c r="N176" i="14"/>
  <c r="Q176" i="14"/>
  <c r="P176" i="14"/>
  <c r="O176" i="14"/>
  <c r="N174" i="14"/>
  <c r="Q174" i="14"/>
  <c r="O174" i="14"/>
  <c r="P174" i="14"/>
  <c r="M174" i="14"/>
  <c r="M177" i="14"/>
  <c r="O177" i="14"/>
  <c r="Q177" i="14"/>
  <c r="P177" i="14"/>
  <c r="N177" i="14"/>
  <c r="M175" i="14"/>
  <c r="O175" i="14"/>
  <c r="Q175" i="14"/>
  <c r="N175" i="14"/>
  <c r="P175" i="14"/>
  <c r="N173" i="14"/>
  <c r="M173" i="14"/>
  <c r="Q173" i="14"/>
  <c r="P173" i="14"/>
  <c r="O173" i="14"/>
  <c r="M102" i="14"/>
  <c r="T177" i="14" s="1"/>
  <c r="CG177" i="14" s="1"/>
  <c r="O102" i="14"/>
  <c r="V177" i="14" s="1"/>
  <c r="CI177" i="14" s="1"/>
  <c r="Q102" i="14"/>
  <c r="X177" i="14" s="1"/>
  <c r="CK177" i="14" s="1"/>
  <c r="N102" i="14"/>
  <c r="U177" i="14" s="1"/>
  <c r="CH177" i="14" s="1"/>
  <c r="P102" i="14"/>
  <c r="W177" i="14" s="1"/>
  <c r="CJ177" i="14" s="1"/>
  <c r="N510" i="14"/>
  <c r="P510" i="14"/>
  <c r="M510" i="14"/>
  <c r="O510" i="14"/>
  <c r="Q510" i="14"/>
  <c r="M302" i="14"/>
  <c r="Q302" i="14"/>
  <c r="P302" i="14"/>
  <c r="O302" i="14"/>
  <c r="N302" i="14"/>
  <c r="M172" i="14"/>
  <c r="O172" i="14"/>
  <c r="Q172" i="14"/>
  <c r="N172" i="14"/>
  <c r="P172" i="14"/>
  <c r="O171" i="14"/>
  <c r="N171" i="14"/>
  <c r="M171" i="14"/>
  <c r="Q171" i="14"/>
  <c r="P171" i="14"/>
  <c r="M1045" i="14"/>
  <c r="N1045" i="14"/>
  <c r="O1045" i="14"/>
  <c r="P1045" i="14"/>
  <c r="Q1045" i="14"/>
  <c r="N1044" i="14"/>
  <c r="P1044" i="14"/>
  <c r="M1044" i="14"/>
  <c r="O1044" i="14"/>
  <c r="Q1044" i="14"/>
  <c r="Q1025" i="14"/>
  <c r="M1025" i="14"/>
  <c r="P1025" i="14"/>
  <c r="N1025" i="14"/>
  <c r="O1025" i="14"/>
  <c r="M1024" i="14"/>
  <c r="O1024" i="14"/>
  <c r="P1024" i="14"/>
  <c r="N1024" i="14"/>
  <c r="Q1024" i="14"/>
  <c r="M900" i="14"/>
  <c r="N900" i="14"/>
  <c r="Q900" i="14"/>
  <c r="P900" i="14"/>
  <c r="O900" i="14"/>
  <c r="M899" i="14"/>
  <c r="O899" i="14"/>
  <c r="Q899" i="14"/>
  <c r="N899" i="14"/>
  <c r="P899" i="14"/>
  <c r="Q881" i="14"/>
  <c r="X163" i="14" s="1"/>
  <c r="CK163" i="14" s="1"/>
  <c r="O881" i="14"/>
  <c r="V163" i="14" s="1"/>
  <c r="CI163" i="14" s="1"/>
  <c r="M881" i="14"/>
  <c r="T163" i="14" s="1"/>
  <c r="CG163" i="14" s="1"/>
  <c r="P881" i="14"/>
  <c r="W163" i="14" s="1"/>
  <c r="CJ163" i="14" s="1"/>
  <c r="N881" i="14"/>
  <c r="U163" i="14" s="1"/>
  <c r="CH163" i="14" s="1"/>
  <c r="M773" i="14"/>
  <c r="Q773" i="14"/>
  <c r="O773" i="14"/>
  <c r="N773" i="14"/>
  <c r="P773" i="14"/>
  <c r="N771" i="14"/>
  <c r="U164" i="14" s="1"/>
  <c r="CH164" i="14" s="1"/>
  <c r="M771" i="14"/>
  <c r="T164" i="14" s="1"/>
  <c r="CG164" i="14" s="1"/>
  <c r="O771" i="14"/>
  <c r="V164" i="14" s="1"/>
  <c r="CI164" i="14" s="1"/>
  <c r="P771" i="14"/>
  <c r="W164" i="14" s="1"/>
  <c r="CJ164" i="14" s="1"/>
  <c r="Q771" i="14"/>
  <c r="X164" i="14" s="1"/>
  <c r="CK164" i="14" s="1"/>
  <c r="Q774" i="14"/>
  <c r="O774" i="14"/>
  <c r="M774" i="14"/>
  <c r="N774" i="14"/>
  <c r="P774" i="14"/>
  <c r="M772" i="14"/>
  <c r="Q772" i="14"/>
  <c r="O772" i="14"/>
  <c r="N772" i="14"/>
  <c r="P772" i="14"/>
  <c r="M603" i="14"/>
  <c r="O603" i="14"/>
  <c r="N603" i="14"/>
  <c r="Q603" i="14"/>
  <c r="P603" i="14"/>
  <c r="M604" i="14"/>
  <c r="P604" i="14"/>
  <c r="N604" i="14"/>
  <c r="Q604" i="14"/>
  <c r="O604" i="14"/>
  <c r="M602" i="14"/>
  <c r="O602" i="14"/>
  <c r="Q602" i="14"/>
  <c r="X165" i="14" s="1"/>
  <c r="CK165" i="14" s="1"/>
  <c r="N602" i="14"/>
  <c r="P602" i="14"/>
  <c r="M578" i="14"/>
  <c r="N578" i="14"/>
  <c r="Q578" i="14"/>
  <c r="P578" i="14"/>
  <c r="O578" i="14"/>
  <c r="M576" i="14"/>
  <c r="O576" i="14"/>
  <c r="N576" i="14"/>
  <c r="Q576" i="14"/>
  <c r="P576" i="14"/>
  <c r="N546" i="14"/>
  <c r="M546" i="14"/>
  <c r="Q546" i="14"/>
  <c r="P546" i="14"/>
  <c r="O546" i="14"/>
  <c r="M577" i="14"/>
  <c r="P577" i="14"/>
  <c r="N577" i="14"/>
  <c r="O577" i="14"/>
  <c r="Q577" i="14"/>
  <c r="M575" i="14"/>
  <c r="O575" i="14"/>
  <c r="Q575" i="14"/>
  <c r="N575" i="14"/>
  <c r="P575" i="14"/>
  <c r="N547" i="14"/>
  <c r="Q547" i="14"/>
  <c r="O547" i="14"/>
  <c r="M547" i="14"/>
  <c r="P547" i="14"/>
  <c r="M545" i="14"/>
  <c r="Q545" i="14"/>
  <c r="O545" i="14"/>
  <c r="P545" i="14"/>
  <c r="N545" i="14"/>
  <c r="M541" i="14"/>
  <c r="N541" i="14"/>
  <c r="O541" i="14"/>
  <c r="P541" i="14"/>
  <c r="Q541" i="14"/>
  <c r="M540" i="14"/>
  <c r="O540" i="14"/>
  <c r="Q540" i="14"/>
  <c r="N540" i="14"/>
  <c r="P540" i="14"/>
  <c r="M480" i="14"/>
  <c r="O480" i="14"/>
  <c r="Q480" i="14"/>
  <c r="N480" i="14"/>
  <c r="P480" i="14"/>
  <c r="M481" i="14"/>
  <c r="Q481" i="14"/>
  <c r="P481" i="14"/>
  <c r="O481" i="14"/>
  <c r="N481" i="14"/>
  <c r="N282" i="14"/>
  <c r="M282" i="14"/>
  <c r="Q282" i="14"/>
  <c r="O282" i="14"/>
  <c r="P282" i="14"/>
  <c r="M283" i="14"/>
  <c r="N283" i="14"/>
  <c r="O283" i="14"/>
  <c r="P283" i="14"/>
  <c r="Q283" i="14"/>
  <c r="N281" i="14"/>
  <c r="M281" i="14"/>
  <c r="O281" i="14"/>
  <c r="P281" i="14"/>
  <c r="Q281" i="14"/>
  <c r="N170" i="14"/>
  <c r="P170" i="14"/>
  <c r="M170" i="14"/>
  <c r="O170" i="14"/>
  <c r="Q170" i="14"/>
  <c r="M168" i="14"/>
  <c r="N168" i="14"/>
  <c r="Q168" i="14"/>
  <c r="P168" i="14"/>
  <c r="O168" i="14"/>
  <c r="M166" i="14"/>
  <c r="Q166" i="14"/>
  <c r="O166" i="14"/>
  <c r="N166" i="14"/>
  <c r="P166" i="14"/>
  <c r="M164" i="14"/>
  <c r="O164" i="14"/>
  <c r="N164" i="14"/>
  <c r="Q164" i="14"/>
  <c r="P164" i="14"/>
  <c r="M169" i="14"/>
  <c r="O169" i="14"/>
  <c r="Q169" i="14"/>
  <c r="P169" i="14"/>
  <c r="N169" i="14"/>
  <c r="M167" i="14"/>
  <c r="O167" i="14"/>
  <c r="Q167" i="14"/>
  <c r="N167" i="14"/>
  <c r="P167" i="14"/>
  <c r="M165" i="14"/>
  <c r="P165" i="14"/>
  <c r="Q165" i="14"/>
  <c r="N165" i="14"/>
  <c r="O165" i="14"/>
  <c r="M163" i="14"/>
  <c r="O163" i="14"/>
  <c r="Q163" i="14"/>
  <c r="N163" i="14"/>
  <c r="P163" i="14"/>
  <c r="M115" i="14"/>
  <c r="Q115" i="14"/>
  <c r="P115" i="14"/>
  <c r="O115" i="14"/>
  <c r="N115" i="14"/>
  <c r="N832" i="14"/>
  <c r="P832" i="14"/>
  <c r="M832" i="14"/>
  <c r="O832" i="14"/>
  <c r="Q832" i="14"/>
  <c r="M114" i="14"/>
  <c r="O114" i="14"/>
  <c r="Q114" i="14"/>
  <c r="N114" i="14"/>
  <c r="P114" i="14"/>
  <c r="N144" i="14"/>
  <c r="P144" i="14"/>
  <c r="M144" i="14"/>
  <c r="O144" i="14"/>
  <c r="Q144" i="14"/>
  <c r="M116" i="14"/>
  <c r="O116" i="14"/>
  <c r="Q116" i="14"/>
  <c r="N116" i="14"/>
  <c r="P116" i="14"/>
  <c r="M1081" i="14"/>
  <c r="Q1081" i="14"/>
  <c r="N1081" i="14"/>
  <c r="O1081" i="14"/>
  <c r="P1081" i="14"/>
  <c r="M1083" i="14"/>
  <c r="O1083" i="14"/>
  <c r="N1083" i="14"/>
  <c r="Q1083" i="14"/>
  <c r="P1083" i="14"/>
  <c r="M1084" i="14"/>
  <c r="N1084" i="14"/>
  <c r="O1084" i="14"/>
  <c r="Q1084" i="14"/>
  <c r="P1084" i="14"/>
  <c r="M1082" i="14"/>
  <c r="N1082" i="14"/>
  <c r="O1082" i="14"/>
  <c r="Q1082" i="14"/>
  <c r="P1082" i="14"/>
  <c r="P1064" i="14"/>
  <c r="N1064" i="14"/>
  <c r="Q1064" i="14"/>
  <c r="M1064" i="14"/>
  <c r="O1064" i="14"/>
  <c r="O1023" i="14"/>
  <c r="P1023" i="14"/>
  <c r="M1023" i="14"/>
  <c r="Q1023" i="14"/>
  <c r="N1023" i="14"/>
  <c r="P1021" i="14"/>
  <c r="M1021" i="14"/>
  <c r="Q1021" i="14"/>
  <c r="O1021" i="14"/>
  <c r="N1021" i="14"/>
  <c r="O1020" i="14"/>
  <c r="P1020" i="14"/>
  <c r="M1020" i="14"/>
  <c r="Q1020" i="14"/>
  <c r="N1020" i="14"/>
  <c r="M984" i="14"/>
  <c r="O984" i="14"/>
  <c r="P984" i="14"/>
  <c r="Q984" i="14"/>
  <c r="N984" i="14"/>
  <c r="M985" i="14"/>
  <c r="P985" i="14"/>
  <c r="O985" i="14"/>
  <c r="Q985" i="14"/>
  <c r="N985" i="14"/>
  <c r="M981" i="14"/>
  <c r="N981" i="14"/>
  <c r="O981" i="14"/>
  <c r="Q981" i="14"/>
  <c r="P981" i="14"/>
  <c r="M977" i="14"/>
  <c r="N977" i="14"/>
  <c r="P977" i="14"/>
  <c r="Q977" i="14"/>
  <c r="O977" i="14"/>
  <c r="M976" i="14"/>
  <c r="Q976" i="14"/>
  <c r="N976" i="14"/>
  <c r="O976" i="14"/>
  <c r="P976" i="14"/>
  <c r="M980" i="14"/>
  <c r="N980" i="14"/>
  <c r="O980" i="14"/>
  <c r="P980" i="14"/>
  <c r="Q980" i="14"/>
  <c r="P987" i="14"/>
  <c r="M987" i="14"/>
  <c r="N987" i="14"/>
  <c r="O987" i="14"/>
  <c r="Q987" i="14"/>
  <c r="P983" i="14"/>
  <c r="M983" i="14"/>
  <c r="Q983" i="14"/>
  <c r="N983" i="14"/>
  <c r="O983" i="14"/>
  <c r="M979" i="14"/>
  <c r="N979" i="14"/>
  <c r="P979" i="14"/>
  <c r="O979" i="14"/>
  <c r="Q979" i="14"/>
  <c r="M975" i="14"/>
  <c r="Q975" i="14"/>
  <c r="O975" i="14"/>
  <c r="N975" i="14"/>
  <c r="P975" i="14"/>
  <c r="O986" i="14"/>
  <c r="P986" i="14"/>
  <c r="M986" i="14"/>
  <c r="Q986" i="14"/>
  <c r="N986" i="14"/>
  <c r="O982" i="14"/>
  <c r="P982" i="14"/>
  <c r="M982" i="14"/>
  <c r="Q982" i="14"/>
  <c r="N982" i="14"/>
  <c r="M978" i="14"/>
  <c r="N978" i="14"/>
  <c r="P978" i="14"/>
  <c r="O978" i="14"/>
  <c r="Q978" i="14"/>
  <c r="O974" i="14"/>
  <c r="P974" i="14"/>
  <c r="M974" i="14"/>
  <c r="Q974" i="14"/>
  <c r="N974" i="14"/>
  <c r="M880" i="14"/>
  <c r="Q880" i="14"/>
  <c r="O880" i="14"/>
  <c r="P880" i="14"/>
  <c r="N880" i="14"/>
  <c r="N840" i="14"/>
  <c r="O840" i="14"/>
  <c r="P840" i="14"/>
  <c r="M840" i="14"/>
  <c r="Q840" i="14"/>
  <c r="P839" i="14"/>
  <c r="N839" i="14"/>
  <c r="M839" i="14"/>
  <c r="O839" i="14"/>
  <c r="Q839" i="14"/>
  <c r="M838" i="14"/>
  <c r="N838" i="14"/>
  <c r="P838" i="14"/>
  <c r="O838" i="14"/>
  <c r="Q838" i="14"/>
  <c r="O770" i="14"/>
  <c r="P770" i="14"/>
  <c r="M770" i="14"/>
  <c r="Q770" i="14"/>
  <c r="N770" i="14"/>
  <c r="O715" i="14"/>
  <c r="N715" i="14"/>
  <c r="P715" i="14"/>
  <c r="M715" i="14"/>
  <c r="Q715" i="14"/>
  <c r="P710" i="14"/>
  <c r="M710" i="14"/>
  <c r="Q710" i="14"/>
  <c r="N710" i="14"/>
  <c r="O710" i="14"/>
  <c r="M702" i="14"/>
  <c r="Q702" i="14"/>
  <c r="O702" i="14"/>
  <c r="N702" i="14"/>
  <c r="P702" i="14"/>
  <c r="M698" i="14"/>
  <c r="O698" i="14"/>
  <c r="Q698" i="14"/>
  <c r="N698" i="14"/>
  <c r="P698" i="14"/>
  <c r="N714" i="14"/>
  <c r="P714" i="14"/>
  <c r="O714" i="14"/>
  <c r="Q714" i="14"/>
  <c r="M714" i="14"/>
  <c r="M709" i="14"/>
  <c r="Q709" i="14"/>
  <c r="P709" i="14"/>
  <c r="O709" i="14"/>
  <c r="N709" i="14"/>
  <c r="P705" i="14"/>
  <c r="M705" i="14"/>
  <c r="O705" i="14"/>
  <c r="Q705" i="14"/>
  <c r="N705" i="14"/>
  <c r="M697" i="14"/>
  <c r="O697" i="14"/>
  <c r="Q697" i="14"/>
  <c r="N697" i="14"/>
  <c r="P697" i="14"/>
  <c r="P713" i="14"/>
  <c r="N713" i="14"/>
  <c r="M713" i="14"/>
  <c r="Q713" i="14"/>
  <c r="O713" i="14"/>
  <c r="Q708" i="14"/>
  <c r="M708" i="14"/>
  <c r="P708" i="14"/>
  <c r="N708" i="14"/>
  <c r="O708" i="14"/>
  <c r="Q704" i="14"/>
  <c r="P704" i="14"/>
  <c r="O704" i="14"/>
  <c r="M704" i="14"/>
  <c r="N704" i="14"/>
  <c r="M700" i="14"/>
  <c r="Q700" i="14"/>
  <c r="O700" i="14"/>
  <c r="P700" i="14"/>
  <c r="N700" i="14"/>
  <c r="M696" i="14"/>
  <c r="N696" i="14"/>
  <c r="P696" i="14"/>
  <c r="O696" i="14"/>
  <c r="Q696" i="14"/>
  <c r="N716" i="14"/>
  <c r="O716" i="14"/>
  <c r="P716" i="14"/>
  <c r="M716" i="14"/>
  <c r="Q716" i="14"/>
  <c r="N707" i="14"/>
  <c r="P707" i="14"/>
  <c r="Q707" i="14"/>
  <c r="M707" i="14"/>
  <c r="O707" i="14"/>
  <c r="Q703" i="14"/>
  <c r="O703" i="14"/>
  <c r="M703" i="14"/>
  <c r="P703" i="14"/>
  <c r="N703" i="14"/>
  <c r="O699" i="14"/>
  <c r="P699" i="14"/>
  <c r="M699" i="14"/>
  <c r="Q699" i="14"/>
  <c r="N699" i="14"/>
  <c r="O695" i="14"/>
  <c r="P695" i="14"/>
  <c r="M695" i="14"/>
  <c r="Q695" i="14"/>
  <c r="N695" i="14"/>
  <c r="P684" i="14"/>
  <c r="M684" i="14"/>
  <c r="Q684" i="14"/>
  <c r="N684" i="14"/>
  <c r="O684" i="14"/>
  <c r="P653" i="14"/>
  <c r="N653" i="14"/>
  <c r="M653" i="14"/>
  <c r="O653" i="14"/>
  <c r="Q653" i="14"/>
  <c r="N609" i="14"/>
  <c r="O609" i="14"/>
  <c r="P609" i="14"/>
  <c r="M609" i="14"/>
  <c r="Q609" i="14"/>
  <c r="P652" i="14"/>
  <c r="M652" i="14"/>
  <c r="Q652" i="14"/>
  <c r="O652" i="14"/>
  <c r="N652" i="14"/>
  <c r="N655" i="14"/>
  <c r="P655" i="14"/>
  <c r="Q655" i="14"/>
  <c r="O655" i="14"/>
  <c r="M655" i="14"/>
  <c r="M611" i="14"/>
  <c r="O611" i="14"/>
  <c r="N611" i="14"/>
  <c r="P611" i="14"/>
  <c r="Q611" i="14"/>
  <c r="N654" i="14"/>
  <c r="P654" i="14"/>
  <c r="M654" i="14"/>
  <c r="O654" i="14"/>
  <c r="Q654" i="14"/>
  <c r="M610" i="14"/>
  <c r="Q610" i="14"/>
  <c r="O610" i="14"/>
  <c r="P610" i="14"/>
  <c r="N610" i="14"/>
  <c r="M600" i="14"/>
  <c r="N600" i="14"/>
  <c r="O600" i="14"/>
  <c r="Q600" i="14"/>
  <c r="P600" i="14"/>
  <c r="M599" i="14"/>
  <c r="N599" i="14"/>
  <c r="Q599" i="14"/>
  <c r="P599" i="14"/>
  <c r="O599" i="14"/>
  <c r="M598" i="14"/>
  <c r="Q598" i="14"/>
  <c r="N598" i="14"/>
  <c r="O598" i="14"/>
  <c r="P598" i="14"/>
  <c r="M596" i="14"/>
  <c r="N596" i="14"/>
  <c r="O596" i="14"/>
  <c r="Q596" i="14"/>
  <c r="P596" i="14"/>
  <c r="M595" i="14"/>
  <c r="Q595" i="14"/>
  <c r="N595" i="14"/>
  <c r="O595" i="14"/>
  <c r="P595" i="14"/>
  <c r="M585" i="14"/>
  <c r="P585" i="14"/>
  <c r="N585" i="14"/>
  <c r="Q585" i="14"/>
  <c r="O585" i="14"/>
  <c r="N559" i="14"/>
  <c r="O559" i="14"/>
  <c r="Q559" i="14"/>
  <c r="P559" i="14"/>
  <c r="M559" i="14"/>
  <c r="O566" i="14"/>
  <c r="Q566" i="14"/>
  <c r="M566" i="14"/>
  <c r="P566" i="14"/>
  <c r="N566" i="14"/>
  <c r="N558" i="14"/>
  <c r="O558" i="14"/>
  <c r="Q558" i="14"/>
  <c r="M558" i="14"/>
  <c r="P558" i="14"/>
  <c r="O565" i="14"/>
  <c r="Q565" i="14"/>
  <c r="M565" i="14"/>
  <c r="N565" i="14"/>
  <c r="P565" i="14"/>
  <c r="M544" i="14"/>
  <c r="Q544" i="14"/>
  <c r="N544" i="14"/>
  <c r="O544" i="14"/>
  <c r="P544" i="14"/>
  <c r="M353" i="14"/>
  <c r="N353" i="14"/>
  <c r="Q353" i="14"/>
  <c r="O353" i="14"/>
  <c r="P353" i="14"/>
  <c r="M354" i="14"/>
  <c r="O354" i="14"/>
  <c r="N354" i="14"/>
  <c r="Q354" i="14"/>
  <c r="P354" i="14"/>
  <c r="M356" i="14"/>
  <c r="N356" i="14"/>
  <c r="O356" i="14"/>
  <c r="Q356" i="14"/>
  <c r="P356" i="14"/>
  <c r="M352" i="14"/>
  <c r="Q352" i="14"/>
  <c r="N352" i="14"/>
  <c r="O352" i="14"/>
  <c r="P352" i="14"/>
  <c r="M355" i="14"/>
  <c r="N355" i="14"/>
  <c r="O355" i="14"/>
  <c r="Q355" i="14"/>
  <c r="P355" i="14"/>
  <c r="M297" i="14"/>
  <c r="Q297" i="14"/>
  <c r="P297" i="14"/>
  <c r="W153" i="14" s="1"/>
  <c r="CJ153" i="14" s="1"/>
  <c r="O297" i="14"/>
  <c r="N297" i="14"/>
  <c r="M296" i="14"/>
  <c r="P296" i="14"/>
  <c r="Q296" i="14"/>
  <c r="O296" i="14"/>
  <c r="N296" i="14"/>
  <c r="M280" i="14"/>
  <c r="O280" i="14"/>
  <c r="Q280" i="14"/>
  <c r="P280" i="14"/>
  <c r="N280" i="14"/>
  <c r="M279" i="14"/>
  <c r="Q279" i="14"/>
  <c r="N279" i="14"/>
  <c r="O279" i="14"/>
  <c r="P279" i="14"/>
  <c r="M270" i="14"/>
  <c r="P270" i="14"/>
  <c r="O270" i="14"/>
  <c r="Q270" i="14"/>
  <c r="N270" i="14"/>
  <c r="M269" i="14"/>
  <c r="P269" i="14"/>
  <c r="O269" i="14"/>
  <c r="N269" i="14"/>
  <c r="Q269" i="14"/>
  <c r="M268" i="14"/>
  <c r="P268" i="14"/>
  <c r="Q268" i="14"/>
  <c r="N268" i="14"/>
  <c r="O268" i="14"/>
  <c r="N267" i="14"/>
  <c r="M267" i="14"/>
  <c r="O267" i="14"/>
  <c r="P267" i="14"/>
  <c r="Q267" i="14"/>
  <c r="M162" i="14"/>
  <c r="Q162" i="14"/>
  <c r="N162" i="14"/>
  <c r="O162" i="14"/>
  <c r="P162" i="14"/>
  <c r="Q161" i="14"/>
  <c r="N161" i="14"/>
  <c r="M161" i="14"/>
  <c r="O161" i="14"/>
  <c r="P161" i="14"/>
  <c r="O54" i="14"/>
  <c r="M54" i="14"/>
  <c r="Q54" i="14"/>
  <c r="P54" i="14"/>
  <c r="N54" i="14"/>
  <c r="N76" i="14"/>
  <c r="P76" i="14"/>
  <c r="Q76" i="14"/>
  <c r="M76" i="14"/>
  <c r="O76" i="14"/>
  <c r="P71" i="14"/>
  <c r="M71" i="14"/>
  <c r="N71" i="14"/>
  <c r="O71" i="14"/>
  <c r="Q71" i="14"/>
  <c r="Q67" i="14"/>
  <c r="O67" i="14"/>
  <c r="M67" i="14"/>
  <c r="N67" i="14"/>
  <c r="P67" i="14"/>
  <c r="P29" i="14"/>
  <c r="O29" i="14"/>
  <c r="Q29" i="14"/>
  <c r="N29" i="14"/>
  <c r="M29" i="14"/>
  <c r="O27" i="14"/>
  <c r="Q27" i="14"/>
  <c r="N27" i="14"/>
  <c r="M27" i="14"/>
  <c r="P27" i="14"/>
  <c r="O26" i="14"/>
  <c r="M26" i="14"/>
  <c r="N26" i="14"/>
  <c r="Q26" i="14"/>
  <c r="P26" i="14"/>
  <c r="M160" i="14"/>
  <c r="Q160" i="14"/>
  <c r="N160" i="14"/>
  <c r="O160" i="14"/>
  <c r="P160" i="14"/>
  <c r="M25" i="14"/>
  <c r="O25" i="14"/>
  <c r="Q25" i="14"/>
  <c r="N25" i="14"/>
  <c r="P25" i="14"/>
  <c r="O159" i="14"/>
  <c r="P159" i="14"/>
  <c r="M159" i="14"/>
  <c r="N159" i="14"/>
  <c r="Q159" i="14"/>
  <c r="Q39" i="14"/>
  <c r="M39" i="14"/>
  <c r="O39" i="14"/>
  <c r="P39" i="14"/>
  <c r="N39" i="14"/>
  <c r="M44" i="14"/>
  <c r="P44" i="14"/>
  <c r="N44" i="14"/>
  <c r="Q44" i="14"/>
  <c r="O44" i="14"/>
  <c r="P158" i="14"/>
  <c r="M158" i="14"/>
  <c r="Q158" i="14"/>
  <c r="N158" i="14"/>
  <c r="O158" i="14"/>
  <c r="M156" i="14"/>
  <c r="O156" i="14"/>
  <c r="Q156" i="14"/>
  <c r="N156" i="14"/>
  <c r="P156" i="14"/>
  <c r="M152" i="14"/>
  <c r="P152" i="14"/>
  <c r="N152" i="14"/>
  <c r="O152" i="14"/>
  <c r="Q152" i="14"/>
  <c r="M155" i="14"/>
  <c r="O155" i="14"/>
  <c r="Q155" i="14"/>
  <c r="P155" i="14"/>
  <c r="N155" i="14"/>
  <c r="M154" i="14"/>
  <c r="N154" i="14"/>
  <c r="Q154" i="14"/>
  <c r="P154" i="14"/>
  <c r="O154" i="14"/>
  <c r="M157" i="14"/>
  <c r="Q157" i="14"/>
  <c r="O157" i="14"/>
  <c r="N157" i="14"/>
  <c r="P157" i="14"/>
  <c r="M153" i="14"/>
  <c r="Q153" i="14"/>
  <c r="N153" i="14"/>
  <c r="O153" i="14"/>
  <c r="P153" i="14"/>
  <c r="N43" i="14"/>
  <c r="P43" i="14"/>
  <c r="M43" i="14"/>
  <c r="Q43" i="14"/>
  <c r="O43" i="14"/>
  <c r="Q38" i="14"/>
  <c r="M38" i="14"/>
  <c r="O38" i="14"/>
  <c r="P38" i="14"/>
  <c r="N38" i="14"/>
  <c r="O1031" i="14"/>
  <c r="M1031" i="14"/>
  <c r="P1031" i="14"/>
  <c r="N1031" i="14"/>
  <c r="Q1031" i="14"/>
  <c r="N1003" i="14"/>
  <c r="Q1003" i="14"/>
  <c r="M1003" i="14"/>
  <c r="O1003" i="14"/>
  <c r="P1003" i="14"/>
  <c r="Q1002" i="14"/>
  <c r="M1002" i="14"/>
  <c r="O1002" i="14"/>
  <c r="N1002" i="14"/>
  <c r="P1002" i="14"/>
  <c r="N878" i="14"/>
  <c r="O878" i="14"/>
  <c r="P878" i="14"/>
  <c r="M878" i="14"/>
  <c r="Q878" i="14"/>
  <c r="N857" i="14"/>
  <c r="P857" i="14"/>
  <c r="M857" i="14"/>
  <c r="Q857" i="14"/>
  <c r="O857" i="14"/>
  <c r="Q856" i="14"/>
  <c r="N856" i="14"/>
  <c r="O856" i="14"/>
  <c r="P856" i="14"/>
  <c r="M856" i="14"/>
  <c r="N859" i="14"/>
  <c r="P859" i="14"/>
  <c r="Q859" i="14"/>
  <c r="M859" i="14"/>
  <c r="O859" i="14"/>
  <c r="M879" i="14"/>
  <c r="P879" i="14"/>
  <c r="Q879" i="14"/>
  <c r="N879" i="14"/>
  <c r="O879" i="14"/>
  <c r="P858" i="14"/>
  <c r="N858" i="14"/>
  <c r="O858" i="14"/>
  <c r="M858" i="14"/>
  <c r="Q858" i="14"/>
  <c r="N683" i="14"/>
  <c r="P683" i="14"/>
  <c r="O683" i="14"/>
  <c r="Q683" i="14"/>
  <c r="M683" i="14"/>
  <c r="M651" i="14"/>
  <c r="Q651" i="14"/>
  <c r="N651" i="14"/>
  <c r="O651" i="14"/>
  <c r="P651" i="14"/>
  <c r="M626" i="14"/>
  <c r="O626" i="14"/>
  <c r="Q626" i="14"/>
  <c r="P626" i="14"/>
  <c r="N626" i="14"/>
  <c r="O564" i="14"/>
  <c r="M564" i="14"/>
  <c r="Q564" i="14"/>
  <c r="N564" i="14"/>
  <c r="P564" i="14"/>
  <c r="M526" i="14"/>
  <c r="Q526" i="14"/>
  <c r="P526" i="14"/>
  <c r="O526" i="14"/>
  <c r="N526" i="14"/>
  <c r="M525" i="14"/>
  <c r="Q525" i="14"/>
  <c r="P525" i="14"/>
  <c r="N525" i="14"/>
  <c r="O525" i="14"/>
  <c r="N385" i="14"/>
  <c r="M385" i="14"/>
  <c r="O385" i="14"/>
  <c r="Q385" i="14"/>
  <c r="P385" i="14"/>
  <c r="N384" i="14"/>
  <c r="M384" i="14"/>
  <c r="P384" i="14"/>
  <c r="O384" i="14"/>
  <c r="Q384" i="14"/>
  <c r="P262" i="14"/>
  <c r="O262" i="14"/>
  <c r="Q262" i="14"/>
  <c r="M262" i="14"/>
  <c r="N262" i="14"/>
  <c r="P148" i="14"/>
  <c r="M148" i="14"/>
  <c r="Q148" i="14"/>
  <c r="N148" i="14"/>
  <c r="O148" i="14"/>
  <c r="M151" i="14"/>
  <c r="N151" i="14"/>
  <c r="P151" i="14"/>
  <c r="Q151" i="14"/>
  <c r="O151" i="14"/>
  <c r="M147" i="14"/>
  <c r="P147" i="14"/>
  <c r="O147" i="14"/>
  <c r="N147" i="14"/>
  <c r="Q147" i="14"/>
  <c r="M150" i="14"/>
  <c r="N150" i="14"/>
  <c r="P150" i="14"/>
  <c r="O150" i="14"/>
  <c r="Q150" i="14"/>
  <c r="N146" i="14"/>
  <c r="O146" i="14"/>
  <c r="P146" i="14"/>
  <c r="M146" i="14"/>
  <c r="Q146" i="14"/>
  <c r="M149" i="14"/>
  <c r="P149" i="14"/>
  <c r="Q149" i="14"/>
  <c r="O149" i="14"/>
  <c r="N149" i="14"/>
  <c r="N53" i="14"/>
  <c r="M53" i="14"/>
  <c r="O53" i="14"/>
  <c r="P53" i="14"/>
  <c r="Q53" i="14"/>
  <c r="M20" i="14"/>
  <c r="Q20" i="14"/>
  <c r="O20" i="14"/>
  <c r="N20" i="14"/>
  <c r="P20" i="14"/>
  <c r="O52" i="14"/>
  <c r="P52" i="14"/>
  <c r="M52" i="14"/>
  <c r="Q52" i="14"/>
  <c r="N52" i="14"/>
  <c r="P19" i="14"/>
  <c r="N19" i="14"/>
  <c r="Q19" i="14"/>
  <c r="M19" i="14"/>
  <c r="O19" i="14"/>
  <c r="M18" i="14"/>
  <c r="Q18" i="14"/>
  <c r="N18" i="14"/>
  <c r="O18" i="14"/>
  <c r="P18" i="14"/>
  <c r="O138" i="14"/>
  <c r="P138" i="14"/>
  <c r="N138" i="14"/>
  <c r="Q138" i="14"/>
  <c r="M138" i="14"/>
  <c r="P137" i="14"/>
  <c r="W147" i="14" s="1"/>
  <c r="CJ147" i="14" s="1"/>
  <c r="O137" i="14"/>
  <c r="N137" i="14"/>
  <c r="U147" i="14" s="1"/>
  <c r="CH147" i="14" s="1"/>
  <c r="M137" i="14"/>
  <c r="Q137" i="14"/>
  <c r="X147" i="14" s="1"/>
  <c r="CK147" i="14" s="1"/>
  <c r="O136" i="14"/>
  <c r="P136" i="14"/>
  <c r="M136" i="14"/>
  <c r="N136" i="14"/>
  <c r="Q136" i="14"/>
  <c r="P135" i="14"/>
  <c r="O135" i="14"/>
  <c r="N135" i="14"/>
  <c r="M135" i="14"/>
  <c r="Q135" i="14"/>
  <c r="Q1061" i="14"/>
  <c r="N1061" i="14"/>
  <c r="P1061" i="14"/>
  <c r="M1061" i="14"/>
  <c r="O1061" i="14"/>
  <c r="N1063" i="14"/>
  <c r="M1063" i="14"/>
  <c r="O1063" i="14"/>
  <c r="Q1063" i="14"/>
  <c r="P1063" i="14"/>
  <c r="M1062" i="14"/>
  <c r="O1062" i="14"/>
  <c r="N1062" i="14"/>
  <c r="P1062" i="14"/>
  <c r="Q1062" i="14"/>
  <c r="M1001" i="14"/>
  <c r="O1001" i="14"/>
  <c r="Q1001" i="14"/>
  <c r="N1001" i="14"/>
  <c r="P1001" i="14"/>
  <c r="P855" i="14"/>
  <c r="M855" i="14"/>
  <c r="Q855" i="14"/>
  <c r="N855" i="14"/>
  <c r="O855" i="14"/>
  <c r="N712" i="14"/>
  <c r="O712" i="14"/>
  <c r="P712" i="14"/>
  <c r="M712" i="14"/>
  <c r="Q712" i="14"/>
  <c r="O706" i="14"/>
  <c r="P706" i="14"/>
  <c r="M706" i="14"/>
  <c r="Q706" i="14"/>
  <c r="N706" i="14"/>
  <c r="M701" i="14"/>
  <c r="Q701" i="14"/>
  <c r="N701" i="14"/>
  <c r="O701" i="14"/>
  <c r="P701" i="14"/>
  <c r="P588" i="14"/>
  <c r="O588" i="14"/>
  <c r="N588" i="14"/>
  <c r="Q588" i="14"/>
  <c r="M588" i="14"/>
  <c r="M584" i="14"/>
  <c r="P584" i="14"/>
  <c r="N584" i="14"/>
  <c r="O584" i="14"/>
  <c r="Q584" i="14"/>
  <c r="M574" i="14"/>
  <c r="Q574" i="14"/>
  <c r="P574" i="14"/>
  <c r="N574" i="14"/>
  <c r="O574" i="14"/>
  <c r="Q573" i="14"/>
  <c r="M573" i="14"/>
  <c r="O573" i="14"/>
  <c r="P573" i="14"/>
  <c r="N573" i="14"/>
  <c r="O563" i="14"/>
  <c r="Q563" i="14"/>
  <c r="M563" i="14"/>
  <c r="N563" i="14"/>
  <c r="P563" i="14"/>
  <c r="O562" i="14"/>
  <c r="M562" i="14"/>
  <c r="Q562" i="14"/>
  <c r="N562" i="14"/>
  <c r="P562" i="14"/>
  <c r="P556" i="14"/>
  <c r="M556" i="14"/>
  <c r="N556" i="14"/>
  <c r="Q556" i="14"/>
  <c r="O556" i="14"/>
  <c r="O557" i="14"/>
  <c r="N557" i="14"/>
  <c r="Q557" i="14"/>
  <c r="P557" i="14"/>
  <c r="M557" i="14"/>
  <c r="N414" i="14"/>
  <c r="Q414" i="14"/>
  <c r="P414" i="14"/>
  <c r="O414" i="14"/>
  <c r="M414" i="14"/>
  <c r="N416" i="14"/>
  <c r="Q416" i="14"/>
  <c r="M416" i="14"/>
  <c r="P416" i="14"/>
  <c r="O416" i="14"/>
  <c r="O412" i="14"/>
  <c r="N412" i="14"/>
  <c r="M412" i="14"/>
  <c r="Q412" i="14"/>
  <c r="P412" i="14"/>
  <c r="N411" i="14"/>
  <c r="M411" i="14"/>
  <c r="O411" i="14"/>
  <c r="Q411" i="14"/>
  <c r="P411" i="14"/>
  <c r="O383" i="14"/>
  <c r="Q383" i="14"/>
  <c r="M383" i="14"/>
  <c r="P383" i="14"/>
  <c r="N383" i="14"/>
  <c r="P261" i="14"/>
  <c r="O261" i="14"/>
  <c r="Q261" i="14"/>
  <c r="M261" i="14"/>
  <c r="N261" i="14"/>
  <c r="N143" i="14"/>
  <c r="O143" i="14"/>
  <c r="M143" i="14"/>
  <c r="P143" i="14"/>
  <c r="Q143" i="14"/>
  <c r="N142" i="14"/>
  <c r="O142" i="14"/>
  <c r="P142" i="14"/>
  <c r="M142" i="14"/>
  <c r="Q142" i="14"/>
  <c r="N141" i="14"/>
  <c r="O141" i="14"/>
  <c r="M141" i="14"/>
  <c r="P141" i="14"/>
  <c r="Q141" i="14"/>
  <c r="N75" i="14"/>
  <c r="M75" i="14"/>
  <c r="P75" i="14"/>
  <c r="O75" i="14"/>
  <c r="Q75" i="14"/>
  <c r="P70" i="14"/>
  <c r="Q70" i="14"/>
  <c r="M70" i="14"/>
  <c r="N70" i="14"/>
  <c r="O70" i="14"/>
  <c r="Q66" i="14"/>
  <c r="M66" i="14"/>
  <c r="O66" i="14"/>
  <c r="P66" i="14"/>
  <c r="N66" i="14"/>
  <c r="M42" i="14"/>
  <c r="N42" i="14"/>
  <c r="Q42" i="14"/>
  <c r="P42" i="14"/>
  <c r="O42" i="14"/>
  <c r="P134" i="14"/>
  <c r="O134" i="14"/>
  <c r="M134" i="14"/>
  <c r="Q134" i="14"/>
  <c r="N134" i="14"/>
  <c r="M65" i="14"/>
  <c r="O65" i="14"/>
  <c r="Q65" i="14"/>
  <c r="N65" i="14"/>
  <c r="P65" i="14"/>
  <c r="O74" i="14"/>
  <c r="P74" i="14"/>
  <c r="M74" i="14"/>
  <c r="Q74" i="14"/>
  <c r="N74" i="14"/>
  <c r="M69" i="14"/>
  <c r="Q69" i="14"/>
  <c r="P69" i="14"/>
  <c r="N69" i="14"/>
  <c r="O69" i="14"/>
  <c r="O64" i="14"/>
  <c r="P64" i="14"/>
  <c r="N64" i="14"/>
  <c r="M64" i="14"/>
  <c r="Q64" i="14"/>
  <c r="N41" i="14"/>
  <c r="M41" i="14"/>
  <c r="Q41" i="14"/>
  <c r="O41" i="14"/>
  <c r="P41" i="14"/>
  <c r="N37" i="14"/>
  <c r="Q37" i="14"/>
  <c r="O37" i="14"/>
  <c r="M37" i="14"/>
  <c r="P37" i="14"/>
  <c r="N28" i="14"/>
  <c r="O28" i="14"/>
  <c r="P28" i="14"/>
  <c r="M28" i="14"/>
  <c r="Q28" i="14"/>
  <c r="M24" i="14"/>
  <c r="Q24" i="14"/>
  <c r="N24" i="14"/>
  <c r="O24" i="14"/>
  <c r="P24" i="14"/>
  <c r="M73" i="14"/>
  <c r="Q73" i="14"/>
  <c r="N73" i="14"/>
  <c r="O73" i="14"/>
  <c r="P73" i="14"/>
  <c r="N68" i="14"/>
  <c r="O68" i="14"/>
  <c r="P68" i="14"/>
  <c r="M68" i="14"/>
  <c r="Q68" i="14"/>
  <c r="N63" i="14"/>
  <c r="O63" i="14"/>
  <c r="M63" i="14"/>
  <c r="Q63" i="14"/>
  <c r="X141" i="14" s="1"/>
  <c r="CK141" i="14" s="1"/>
  <c r="P63" i="14"/>
  <c r="M1060" i="14"/>
  <c r="Q1060" i="14"/>
  <c r="N1060" i="14"/>
  <c r="O1060" i="14"/>
  <c r="P1060" i="14"/>
  <c r="N1000" i="14"/>
  <c r="P1000" i="14"/>
  <c r="M1000" i="14"/>
  <c r="Q1000" i="14"/>
  <c r="O1000" i="14"/>
  <c r="M959" i="14"/>
  <c r="Q959" i="14"/>
  <c r="N959" i="14"/>
  <c r="O959" i="14"/>
  <c r="P959" i="14"/>
  <c r="P837" i="14"/>
  <c r="N837" i="14"/>
  <c r="M837" i="14"/>
  <c r="Q837" i="14"/>
  <c r="O837" i="14"/>
  <c r="O625" i="14"/>
  <c r="M625" i="14"/>
  <c r="P625" i="14"/>
  <c r="Q625" i="14"/>
  <c r="N625" i="14"/>
  <c r="N587" i="14"/>
  <c r="O587" i="14"/>
  <c r="M587" i="14"/>
  <c r="P587" i="14"/>
  <c r="Q587" i="14"/>
  <c r="M583" i="14"/>
  <c r="N583" i="14"/>
  <c r="P583" i="14"/>
  <c r="Q583" i="14"/>
  <c r="O583" i="14"/>
  <c r="Q572" i="14"/>
  <c r="M572" i="14"/>
  <c r="O572" i="14"/>
  <c r="P572" i="14"/>
  <c r="N572" i="14"/>
  <c r="N568" i="14"/>
  <c r="Q568" i="14"/>
  <c r="O568" i="14"/>
  <c r="M568" i="14"/>
  <c r="P568" i="14"/>
  <c r="O571" i="14"/>
  <c r="M571" i="14"/>
  <c r="N571" i="14"/>
  <c r="P571" i="14"/>
  <c r="Q571" i="14"/>
  <c r="Q569" i="14"/>
  <c r="M569" i="14"/>
  <c r="P569" i="14"/>
  <c r="N569" i="14"/>
  <c r="O569" i="14"/>
  <c r="O560" i="14"/>
  <c r="P560" i="14"/>
  <c r="M560" i="14"/>
  <c r="Q560" i="14"/>
  <c r="N560" i="14"/>
  <c r="Q561" i="14"/>
  <c r="M561" i="14"/>
  <c r="O561" i="14"/>
  <c r="N561" i="14"/>
  <c r="P561" i="14"/>
  <c r="M555" i="14"/>
  <c r="Q555" i="14"/>
  <c r="N555" i="14"/>
  <c r="O555" i="14"/>
  <c r="P555" i="14"/>
  <c r="M466" i="14"/>
  <c r="P466" i="14"/>
  <c r="Q466" i="14"/>
  <c r="O466" i="14"/>
  <c r="N466" i="14"/>
  <c r="M470" i="14"/>
  <c r="P470" i="14"/>
  <c r="Q470" i="14"/>
  <c r="O470" i="14"/>
  <c r="N470" i="14"/>
  <c r="M415" i="14"/>
  <c r="Q415" i="14"/>
  <c r="N415" i="14"/>
  <c r="O415" i="14"/>
  <c r="P415" i="14"/>
  <c r="M413" i="14"/>
  <c r="Q413" i="14"/>
  <c r="N413" i="14"/>
  <c r="O413" i="14"/>
  <c r="P413" i="14"/>
  <c r="M410" i="14"/>
  <c r="P410" i="14"/>
  <c r="O410" i="14"/>
  <c r="N410" i="14"/>
  <c r="Q410" i="14"/>
  <c r="M390" i="14"/>
  <c r="O390" i="14"/>
  <c r="Q390" i="14"/>
  <c r="N390" i="14"/>
  <c r="P390" i="14"/>
  <c r="M409" i="14"/>
  <c r="Q409" i="14"/>
  <c r="N409" i="14"/>
  <c r="O409" i="14"/>
  <c r="P409" i="14"/>
  <c r="O388" i="14"/>
  <c r="Q388" i="14"/>
  <c r="M388" i="14"/>
  <c r="P388" i="14"/>
  <c r="N388" i="14"/>
  <c r="N391" i="14"/>
  <c r="P391" i="14"/>
  <c r="M391" i="14"/>
  <c r="O391" i="14"/>
  <c r="Q391" i="14"/>
  <c r="N387" i="14"/>
  <c r="O387" i="14"/>
  <c r="P387" i="14"/>
  <c r="M387" i="14"/>
  <c r="Q387" i="14"/>
  <c r="M382" i="14"/>
  <c r="Q382" i="14"/>
  <c r="O382" i="14"/>
  <c r="N382" i="14"/>
  <c r="P382" i="14"/>
  <c r="M370" i="14"/>
  <c r="O370" i="14"/>
  <c r="N370" i="14"/>
  <c r="P370" i="14"/>
  <c r="Q370" i="14"/>
  <c r="M373" i="14"/>
  <c r="O373" i="14"/>
  <c r="Q373" i="14"/>
  <c r="N373" i="14"/>
  <c r="P373" i="14"/>
  <c r="M369" i="14"/>
  <c r="N369" i="14"/>
  <c r="O369" i="14"/>
  <c r="Q369" i="14"/>
  <c r="P369" i="14"/>
  <c r="P322" i="14"/>
  <c r="O322" i="14"/>
  <c r="N322" i="14"/>
  <c r="Q322" i="14"/>
  <c r="M322" i="14"/>
  <c r="Q328" i="14"/>
  <c r="M328" i="14"/>
  <c r="O328" i="14"/>
  <c r="N328" i="14"/>
  <c r="P328" i="14"/>
  <c r="O260" i="14"/>
  <c r="P260" i="14"/>
  <c r="Q260" i="14"/>
  <c r="M260" i="14"/>
  <c r="N260" i="14"/>
  <c r="N259" i="14"/>
  <c r="M259" i="14"/>
  <c r="O259" i="14"/>
  <c r="Q259" i="14"/>
  <c r="P259" i="14"/>
  <c r="M140" i="14"/>
  <c r="O140" i="14"/>
  <c r="Q140" i="14"/>
  <c r="N140" i="14"/>
  <c r="P140" i="14"/>
  <c r="N139" i="14"/>
  <c r="O139" i="14"/>
  <c r="P139" i="14"/>
  <c r="M139" i="14"/>
  <c r="Q139" i="14"/>
  <c r="P131" i="14"/>
  <c r="M131" i="14"/>
  <c r="Q131" i="14"/>
  <c r="N131" i="14"/>
  <c r="O131" i="14"/>
  <c r="P129" i="14"/>
  <c r="M129" i="14"/>
  <c r="Q129" i="14"/>
  <c r="N129" i="14"/>
  <c r="O129" i="14"/>
  <c r="Q133" i="14"/>
  <c r="N133" i="14"/>
  <c r="O133" i="14"/>
  <c r="M133" i="14"/>
  <c r="P133" i="14"/>
  <c r="P78" i="14"/>
  <c r="O78" i="14"/>
  <c r="M78" i="14"/>
  <c r="Q78" i="14"/>
  <c r="N78" i="14"/>
  <c r="O83" i="14"/>
  <c r="M83" i="14"/>
  <c r="N83" i="14"/>
  <c r="P83" i="14"/>
  <c r="Q83" i="14"/>
  <c r="M128" i="14"/>
  <c r="Q128" i="14"/>
  <c r="N128" i="14"/>
  <c r="P128" i="14"/>
  <c r="O128" i="14"/>
  <c r="O47" i="14"/>
  <c r="P47" i="14"/>
  <c r="Q47" i="14"/>
  <c r="M47" i="14"/>
  <c r="N47" i="14"/>
  <c r="O82" i="14"/>
  <c r="P82" i="14"/>
  <c r="N82" i="14"/>
  <c r="M82" i="14"/>
  <c r="Q82" i="14"/>
  <c r="P40" i="14"/>
  <c r="M40" i="14"/>
  <c r="Q40" i="14"/>
  <c r="O40" i="14"/>
  <c r="N40" i="14"/>
  <c r="O36" i="14"/>
  <c r="P36" i="14"/>
  <c r="M36" i="14"/>
  <c r="Q36" i="14"/>
  <c r="N36" i="14"/>
  <c r="O1030" i="14"/>
  <c r="P1030" i="14"/>
  <c r="M1030" i="14"/>
  <c r="Q1030" i="14"/>
  <c r="N1030" i="14"/>
  <c r="M999" i="14"/>
  <c r="Q999" i="14"/>
  <c r="N999" i="14"/>
  <c r="O999" i="14"/>
  <c r="P999" i="14"/>
  <c r="M624" i="14"/>
  <c r="P624" i="14"/>
  <c r="Q624" i="14"/>
  <c r="O624" i="14"/>
  <c r="N624" i="14"/>
  <c r="M623" i="14"/>
  <c r="Q623" i="14"/>
  <c r="N623" i="14"/>
  <c r="O623" i="14"/>
  <c r="P623" i="14"/>
  <c r="M524" i="14"/>
  <c r="O524" i="14"/>
  <c r="P524" i="14"/>
  <c r="Q524" i="14"/>
  <c r="N524" i="14"/>
  <c r="P523" i="14"/>
  <c r="M523" i="14"/>
  <c r="Q523" i="14"/>
  <c r="N523" i="14"/>
  <c r="O523" i="14"/>
  <c r="N389" i="14"/>
  <c r="O389" i="14"/>
  <c r="P389" i="14"/>
  <c r="M389" i="14"/>
  <c r="Q389" i="14"/>
  <c r="N386" i="14"/>
  <c r="O386" i="14"/>
  <c r="P386" i="14"/>
  <c r="M386" i="14"/>
  <c r="Q386" i="14"/>
  <c r="Q327" i="14"/>
  <c r="O327" i="14"/>
  <c r="M327" i="14"/>
  <c r="N327" i="14"/>
  <c r="P327" i="14"/>
  <c r="Q326" i="14"/>
  <c r="M326" i="14"/>
  <c r="O326" i="14"/>
  <c r="N326" i="14"/>
  <c r="P326" i="14"/>
  <c r="N321" i="14"/>
  <c r="O321" i="14"/>
  <c r="P321" i="14"/>
  <c r="Q321" i="14"/>
  <c r="M321" i="14"/>
  <c r="M320" i="14"/>
  <c r="Q320" i="14"/>
  <c r="O320" i="14"/>
  <c r="N320" i="14"/>
  <c r="P320" i="14"/>
  <c r="N258" i="14"/>
  <c r="O258" i="14"/>
  <c r="P258" i="14"/>
  <c r="M258" i="14"/>
  <c r="Q258" i="14"/>
  <c r="N132" i="14"/>
  <c r="O132" i="14"/>
  <c r="P132" i="14"/>
  <c r="M132" i="14"/>
  <c r="Q132" i="14"/>
  <c r="O1029" i="14"/>
  <c r="M1029" i="14"/>
  <c r="N1029" i="14"/>
  <c r="P1029" i="14"/>
  <c r="Q1029" i="14"/>
  <c r="P1028" i="14"/>
  <c r="M1028" i="14"/>
  <c r="Q1028" i="14"/>
  <c r="O1028" i="14"/>
  <c r="N1028" i="14"/>
  <c r="P682" i="14"/>
  <c r="N682" i="14"/>
  <c r="O682" i="14"/>
  <c r="Q682" i="14"/>
  <c r="M682" i="14"/>
  <c r="M681" i="14"/>
  <c r="O681" i="14"/>
  <c r="N681" i="14"/>
  <c r="Q681" i="14"/>
  <c r="P681" i="14"/>
  <c r="N344" i="14"/>
  <c r="P344" i="14"/>
  <c r="M344" i="14"/>
  <c r="Q344" i="14"/>
  <c r="O344" i="14"/>
  <c r="N97" i="14"/>
  <c r="P97" i="14"/>
  <c r="O97" i="14"/>
  <c r="Q97" i="14"/>
  <c r="X134" i="14" s="1"/>
  <c r="CK134" i="14" s="1"/>
  <c r="M97" i="14"/>
  <c r="N96" i="14"/>
  <c r="P96" i="14"/>
  <c r="Q96" i="14"/>
  <c r="O96" i="14"/>
  <c r="M96" i="14"/>
  <c r="O33" i="14"/>
  <c r="P33" i="14"/>
  <c r="M33" i="14"/>
  <c r="N33" i="14"/>
  <c r="Q33" i="14"/>
  <c r="Q1053" i="14"/>
  <c r="P1053" i="14"/>
  <c r="M1053" i="14"/>
  <c r="N1053" i="14"/>
  <c r="O1053" i="14"/>
  <c r="N1048" i="14"/>
  <c r="P1048" i="14"/>
  <c r="M1048" i="14"/>
  <c r="Q1048" i="14"/>
  <c r="O1048" i="14"/>
  <c r="P1059" i="14"/>
  <c r="O1059" i="14"/>
  <c r="Q1059" i="14"/>
  <c r="M1059" i="14"/>
  <c r="N1059" i="14"/>
  <c r="N1027" i="14"/>
  <c r="O1027" i="14"/>
  <c r="P1027" i="14"/>
  <c r="M1027" i="14"/>
  <c r="Q1027" i="14"/>
  <c r="N1019" i="14"/>
  <c r="M1019" i="14"/>
  <c r="O1019" i="14"/>
  <c r="P1019" i="14"/>
  <c r="Q1019" i="14"/>
  <c r="P954" i="14"/>
  <c r="N954" i="14"/>
  <c r="O954" i="14"/>
  <c r="M954" i="14"/>
  <c r="Q954" i="14"/>
  <c r="O958" i="14"/>
  <c r="Q958" i="14"/>
  <c r="M958" i="14"/>
  <c r="N958" i="14"/>
  <c r="P958" i="14"/>
  <c r="O680" i="14"/>
  <c r="Q680" i="14"/>
  <c r="P680" i="14"/>
  <c r="N680" i="14"/>
  <c r="M680" i="14"/>
  <c r="O628" i="14"/>
  <c r="N628" i="14"/>
  <c r="M628" i="14"/>
  <c r="P628" i="14"/>
  <c r="Q628" i="14"/>
  <c r="Q325" i="14"/>
  <c r="M325" i="14"/>
  <c r="N325" i="14"/>
  <c r="O325" i="14"/>
  <c r="P325" i="14"/>
  <c r="N319" i="14"/>
  <c r="O319" i="14"/>
  <c r="P319" i="14"/>
  <c r="M319" i="14"/>
  <c r="Q319" i="14"/>
  <c r="N127" i="14"/>
  <c r="O127" i="14"/>
  <c r="P127" i="14"/>
  <c r="M127" i="14"/>
  <c r="Q127" i="14"/>
  <c r="M46" i="14"/>
  <c r="O46" i="14"/>
  <c r="Q46" i="14"/>
  <c r="P46" i="14"/>
  <c r="N46" i="14"/>
  <c r="M32" i="14"/>
  <c r="Q32" i="14"/>
  <c r="N32" i="14"/>
  <c r="P32" i="14"/>
  <c r="O32" i="14"/>
  <c r="P1058" i="14"/>
  <c r="Q1058" i="14"/>
  <c r="M1058" i="14"/>
  <c r="O1058" i="14"/>
  <c r="N1058" i="14"/>
  <c r="M1052" i="14"/>
  <c r="P1052" i="14"/>
  <c r="Q1052" i="14"/>
  <c r="N1052" i="14"/>
  <c r="O1052" i="14"/>
  <c r="O957" i="14"/>
  <c r="P957" i="14"/>
  <c r="Q957" i="14"/>
  <c r="N957" i="14"/>
  <c r="M957" i="14"/>
  <c r="M956" i="14"/>
  <c r="O956" i="14"/>
  <c r="N956" i="14"/>
  <c r="P956" i="14"/>
  <c r="Q956" i="14"/>
  <c r="N953" i="14"/>
  <c r="O953" i="14"/>
  <c r="M953" i="14"/>
  <c r="Q953" i="14"/>
  <c r="P953" i="14"/>
  <c r="Q913" i="14"/>
  <c r="M913" i="14"/>
  <c r="O913" i="14"/>
  <c r="P913" i="14"/>
  <c r="N913" i="14"/>
  <c r="P912" i="14"/>
  <c r="Q912" i="14"/>
  <c r="O912" i="14"/>
  <c r="M912" i="14"/>
  <c r="N912" i="14"/>
  <c r="M836" i="14"/>
  <c r="P836" i="14"/>
  <c r="Q836" i="14"/>
  <c r="N836" i="14"/>
  <c r="O836" i="14"/>
  <c r="M835" i="14"/>
  <c r="Q835" i="14"/>
  <c r="N835" i="14"/>
  <c r="O835" i="14"/>
  <c r="P835" i="14"/>
  <c r="M738" i="14"/>
  <c r="N738" i="14"/>
  <c r="P738" i="14"/>
  <c r="O738" i="14"/>
  <c r="Q738" i="14"/>
  <c r="M721" i="14"/>
  <c r="N721" i="14"/>
  <c r="P721" i="14"/>
  <c r="O721" i="14"/>
  <c r="Q721" i="14"/>
  <c r="M720" i="14"/>
  <c r="N720" i="14"/>
  <c r="O720" i="14"/>
  <c r="P720" i="14"/>
  <c r="Q720" i="14"/>
  <c r="O678" i="14"/>
  <c r="P678" i="14"/>
  <c r="M678" i="14"/>
  <c r="Q678" i="14"/>
  <c r="N678" i="14"/>
  <c r="M622" i="14"/>
  <c r="Q622" i="14"/>
  <c r="O622" i="14"/>
  <c r="N622" i="14"/>
  <c r="P622" i="14"/>
  <c r="P592" i="14"/>
  <c r="M592" i="14"/>
  <c r="Q592" i="14"/>
  <c r="N592" i="14"/>
  <c r="O592" i="14"/>
  <c r="M591" i="14"/>
  <c r="P591" i="14"/>
  <c r="Q591" i="14"/>
  <c r="N591" i="14"/>
  <c r="O591" i="14"/>
  <c r="P590" i="14"/>
  <c r="M590" i="14"/>
  <c r="N590" i="14"/>
  <c r="O590" i="14"/>
  <c r="Q590" i="14"/>
  <c r="P593" i="14"/>
  <c r="M593" i="14"/>
  <c r="Q593" i="14"/>
  <c r="N593" i="14"/>
  <c r="O593" i="14"/>
  <c r="O586" i="14"/>
  <c r="P586" i="14"/>
  <c r="M586" i="14"/>
  <c r="Q586" i="14"/>
  <c r="N586" i="14"/>
  <c r="O580" i="14"/>
  <c r="P580" i="14"/>
  <c r="M580" i="14"/>
  <c r="Q580" i="14"/>
  <c r="N580" i="14"/>
  <c r="M582" i="14"/>
  <c r="N582" i="14"/>
  <c r="P582" i="14"/>
  <c r="O582" i="14"/>
  <c r="Q582" i="14"/>
  <c r="M581" i="14"/>
  <c r="N581" i="14"/>
  <c r="O581" i="14"/>
  <c r="P581" i="14"/>
  <c r="Q581" i="14"/>
  <c r="O570" i="14"/>
  <c r="P570" i="14"/>
  <c r="M570" i="14"/>
  <c r="Q570" i="14"/>
  <c r="N570" i="14"/>
  <c r="O567" i="14"/>
  <c r="P567" i="14"/>
  <c r="M567" i="14"/>
  <c r="Q567" i="14"/>
  <c r="N567" i="14"/>
  <c r="N468" i="14"/>
  <c r="O468" i="14"/>
  <c r="P468" i="14"/>
  <c r="M468" i="14"/>
  <c r="Q468" i="14"/>
  <c r="M469" i="14"/>
  <c r="Q469" i="14"/>
  <c r="P469" i="14"/>
  <c r="N469" i="14"/>
  <c r="O469" i="14"/>
  <c r="O465" i="14"/>
  <c r="P465" i="14"/>
  <c r="M465" i="14"/>
  <c r="Q465" i="14"/>
  <c r="N465" i="14"/>
  <c r="M372" i="14"/>
  <c r="P372" i="14"/>
  <c r="O372" i="14"/>
  <c r="Q372" i="14"/>
  <c r="N372" i="14"/>
  <c r="M371" i="14"/>
  <c r="Q371" i="14"/>
  <c r="N371" i="14"/>
  <c r="O371" i="14"/>
  <c r="P371" i="14"/>
  <c r="M366" i="14"/>
  <c r="Q366" i="14"/>
  <c r="N366" i="14"/>
  <c r="O366" i="14"/>
  <c r="P366" i="14"/>
  <c r="M368" i="14"/>
  <c r="N368" i="14"/>
  <c r="O368" i="14"/>
  <c r="Q368" i="14"/>
  <c r="P368" i="14"/>
  <c r="M367" i="14"/>
  <c r="P367" i="14"/>
  <c r="O367" i="14"/>
  <c r="Q367" i="14"/>
  <c r="N367" i="14"/>
  <c r="M294" i="14"/>
  <c r="N294" i="14"/>
  <c r="O294" i="14"/>
  <c r="Q294" i="14"/>
  <c r="P294" i="14"/>
  <c r="W127" i="14" s="1"/>
  <c r="CJ127" i="14" s="1"/>
  <c r="O293" i="14"/>
  <c r="P293" i="14"/>
  <c r="M293" i="14"/>
  <c r="Q293" i="14"/>
  <c r="X126" i="14" s="1"/>
  <c r="CK126" i="14" s="1"/>
  <c r="N293" i="14"/>
  <c r="M295" i="14"/>
  <c r="Q295" i="14"/>
  <c r="P295" i="14"/>
  <c r="O295" i="14"/>
  <c r="N295" i="14"/>
  <c r="M126" i="14"/>
  <c r="O126" i="14"/>
  <c r="N126" i="14"/>
  <c r="P126" i="14"/>
  <c r="Q126" i="14"/>
  <c r="O125" i="14"/>
  <c r="M125" i="14"/>
  <c r="Q125" i="14"/>
  <c r="N125" i="14"/>
  <c r="P125" i="14"/>
  <c r="O81" i="14"/>
  <c r="N81" i="14"/>
  <c r="Q81" i="14"/>
  <c r="M81" i="14"/>
  <c r="P81" i="14"/>
  <c r="M80" i="14"/>
  <c r="O80" i="14"/>
  <c r="Q80" i="14"/>
  <c r="N80" i="14"/>
  <c r="P80" i="14"/>
  <c r="N77" i="14"/>
  <c r="O77" i="14"/>
  <c r="P77" i="14"/>
  <c r="M77" i="14"/>
  <c r="Q77" i="14"/>
  <c r="M79" i="14"/>
  <c r="Q79" i="14"/>
  <c r="N79" i="14"/>
  <c r="O79" i="14"/>
  <c r="P79" i="14"/>
  <c r="O124" i="14"/>
  <c r="M124" i="14"/>
  <c r="P124" i="14"/>
  <c r="Q124" i="14"/>
  <c r="N124" i="14"/>
  <c r="O970" i="14"/>
  <c r="M970" i="14"/>
  <c r="P970" i="14"/>
  <c r="Q970" i="14"/>
  <c r="N970" i="14"/>
  <c r="M951" i="14"/>
  <c r="Q951" i="14"/>
  <c r="N951" i="14"/>
  <c r="P951" i="14"/>
  <c r="O951" i="14"/>
  <c r="N947" i="14"/>
  <c r="O947" i="14"/>
  <c r="P947" i="14"/>
  <c r="M947" i="14"/>
  <c r="Q947" i="14"/>
  <c r="M949" i="14"/>
  <c r="Q949" i="14"/>
  <c r="P949" i="14"/>
  <c r="O949" i="14"/>
  <c r="N949" i="14"/>
  <c r="M950" i="14"/>
  <c r="Q950" i="14"/>
  <c r="N950" i="14"/>
  <c r="P950" i="14"/>
  <c r="O950" i="14"/>
  <c r="M948" i="14"/>
  <c r="Q948" i="14"/>
  <c r="N948" i="14"/>
  <c r="P948" i="14"/>
  <c r="O948" i="14"/>
  <c r="M929" i="14"/>
  <c r="Q929" i="14"/>
  <c r="O929" i="14"/>
  <c r="N929" i="14"/>
  <c r="P929" i="14"/>
  <c r="O925" i="14"/>
  <c r="M925" i="14"/>
  <c r="N925" i="14"/>
  <c r="Q925" i="14"/>
  <c r="P925" i="14"/>
  <c r="N928" i="14"/>
  <c r="P928" i="14"/>
  <c r="Q928" i="14"/>
  <c r="O928" i="14"/>
  <c r="M928" i="14"/>
  <c r="M924" i="14"/>
  <c r="N924" i="14"/>
  <c r="Q924" i="14"/>
  <c r="P924" i="14"/>
  <c r="O924" i="14"/>
  <c r="O905" i="14"/>
  <c r="N905" i="14"/>
  <c r="P905" i="14"/>
  <c r="M905" i="14"/>
  <c r="Q905" i="14"/>
  <c r="P911" i="14"/>
  <c r="M911" i="14"/>
  <c r="Q911" i="14"/>
  <c r="N911" i="14"/>
  <c r="O911" i="14"/>
  <c r="O906" i="14"/>
  <c r="N906" i="14"/>
  <c r="M906" i="14"/>
  <c r="P906" i="14"/>
  <c r="Q906" i="14"/>
  <c r="P882" i="14"/>
  <c r="M882" i="14"/>
  <c r="Q882" i="14"/>
  <c r="N882" i="14"/>
  <c r="O882" i="14"/>
  <c r="M884" i="14"/>
  <c r="Q884" i="14"/>
  <c r="N884" i="14"/>
  <c r="O884" i="14"/>
  <c r="P884" i="14"/>
  <c r="M883" i="14"/>
  <c r="Q883" i="14"/>
  <c r="O883" i="14"/>
  <c r="N883" i="14"/>
  <c r="P883" i="14"/>
  <c r="N768" i="14"/>
  <c r="P768" i="14"/>
  <c r="O768" i="14"/>
  <c r="Q768" i="14"/>
  <c r="M768" i="14"/>
  <c r="M736" i="14"/>
  <c r="P736" i="14"/>
  <c r="N736" i="14"/>
  <c r="Q736" i="14"/>
  <c r="O736" i="14"/>
  <c r="M737" i="14"/>
  <c r="P737" i="14"/>
  <c r="N737" i="14"/>
  <c r="O737" i="14"/>
  <c r="Q737" i="14"/>
  <c r="N725" i="14"/>
  <c r="M725" i="14"/>
  <c r="Q725" i="14"/>
  <c r="P725" i="14"/>
  <c r="O725" i="14"/>
  <c r="M719" i="14"/>
  <c r="N719" i="14"/>
  <c r="Q719" i="14"/>
  <c r="P719" i="14"/>
  <c r="O719" i="14"/>
  <c r="M718" i="14"/>
  <c r="N718" i="14"/>
  <c r="O718" i="14"/>
  <c r="Q718" i="14"/>
  <c r="P718" i="14"/>
  <c r="P717" i="14"/>
  <c r="M717" i="14"/>
  <c r="Q717" i="14"/>
  <c r="N717" i="14"/>
  <c r="O717" i="14"/>
  <c r="N686" i="14"/>
  <c r="O686" i="14"/>
  <c r="P686" i="14"/>
  <c r="M686" i="14"/>
  <c r="Q686" i="14"/>
  <c r="M688" i="14"/>
  <c r="P688" i="14"/>
  <c r="O688" i="14"/>
  <c r="Q688" i="14"/>
  <c r="N688" i="14"/>
  <c r="M687" i="14"/>
  <c r="O687" i="14"/>
  <c r="Q687" i="14"/>
  <c r="N687" i="14"/>
  <c r="P687" i="14"/>
  <c r="N677" i="14"/>
  <c r="P677" i="14"/>
  <c r="O677" i="14"/>
  <c r="M677" i="14"/>
  <c r="Q677" i="14"/>
  <c r="O589" i="14"/>
  <c r="P589" i="14"/>
  <c r="M589" i="14"/>
  <c r="Q589" i="14"/>
  <c r="N589" i="14"/>
  <c r="M520" i="14"/>
  <c r="O520" i="14"/>
  <c r="N520" i="14"/>
  <c r="P520" i="14"/>
  <c r="Q520" i="14"/>
  <c r="N519" i="14"/>
  <c r="O519" i="14"/>
  <c r="P519" i="14"/>
  <c r="M519" i="14"/>
  <c r="Q519" i="14"/>
  <c r="M505" i="14"/>
  <c r="Q505" i="14"/>
  <c r="P505" i="14"/>
  <c r="O505" i="14"/>
  <c r="N505" i="14"/>
  <c r="M378" i="14"/>
  <c r="P378" i="14"/>
  <c r="Q378" i="14"/>
  <c r="N378" i="14"/>
  <c r="O378" i="14"/>
  <c r="M377" i="14"/>
  <c r="P377" i="14"/>
  <c r="Q377" i="14"/>
  <c r="N377" i="14"/>
  <c r="O377" i="14"/>
  <c r="O287" i="14"/>
  <c r="Q287" i="14"/>
  <c r="M287" i="14"/>
  <c r="P287" i="14"/>
  <c r="N287" i="14"/>
  <c r="M224" i="14"/>
  <c r="N224" i="14"/>
  <c r="O224" i="14"/>
  <c r="P224" i="14"/>
  <c r="Q224" i="14"/>
  <c r="M223" i="14"/>
  <c r="Q223" i="14"/>
  <c r="N223" i="14"/>
  <c r="O223" i="14"/>
  <c r="V116" i="14" s="1"/>
  <c r="CI116" i="14" s="1"/>
  <c r="P223" i="14"/>
  <c r="M209" i="14"/>
  <c r="P209" i="14"/>
  <c r="O209" i="14"/>
  <c r="N209" i="14"/>
  <c r="U120" i="14" s="1"/>
  <c r="CH120" i="14" s="1"/>
  <c r="Q209" i="14"/>
  <c r="O208" i="14"/>
  <c r="P208" i="14"/>
  <c r="M208" i="14"/>
  <c r="Q208" i="14"/>
  <c r="N208" i="14"/>
  <c r="M211" i="14"/>
  <c r="Q211" i="14"/>
  <c r="N211" i="14"/>
  <c r="U124" i="14" s="1"/>
  <c r="CH124" i="14" s="1"/>
  <c r="P211" i="14"/>
  <c r="O211" i="14"/>
  <c r="M210" i="14"/>
  <c r="Q210" i="14"/>
  <c r="P210" i="14"/>
  <c r="N210" i="14"/>
  <c r="O210" i="14"/>
  <c r="M123" i="14"/>
  <c r="Q123" i="14"/>
  <c r="N123" i="14"/>
  <c r="O123" i="14"/>
  <c r="P123" i="14"/>
  <c r="M118" i="14"/>
  <c r="O118" i="14"/>
  <c r="N118" i="14"/>
  <c r="P118" i="14"/>
  <c r="Q118" i="14"/>
  <c r="N122" i="14"/>
  <c r="O122" i="14"/>
  <c r="P122" i="14"/>
  <c r="M122" i="14"/>
  <c r="Q122" i="14"/>
  <c r="O117" i="14"/>
  <c r="P117" i="14"/>
  <c r="M117" i="14"/>
  <c r="Q117" i="14"/>
  <c r="N117" i="14"/>
  <c r="M120" i="14"/>
  <c r="P120" i="14"/>
  <c r="N120" i="14"/>
  <c r="Q120" i="14"/>
  <c r="O120" i="14"/>
  <c r="M119" i="14"/>
  <c r="Q119" i="14"/>
  <c r="N119" i="14"/>
  <c r="O119" i="14"/>
  <c r="P119" i="14"/>
  <c r="M1077" i="14"/>
  <c r="Q1077" i="14"/>
  <c r="N1077" i="14"/>
  <c r="O1077" i="14"/>
  <c r="P1077" i="14"/>
  <c r="P1080" i="14"/>
  <c r="M1080" i="14"/>
  <c r="N1080" i="14"/>
  <c r="O1080" i="14"/>
  <c r="Q1080" i="14"/>
  <c r="M1079" i="14"/>
  <c r="N1079" i="14"/>
  <c r="P1079" i="14"/>
  <c r="O1079" i="14"/>
  <c r="Q1079" i="14"/>
  <c r="M1078" i="14"/>
  <c r="Q1078" i="14"/>
  <c r="O1078" i="14"/>
  <c r="P1078" i="14"/>
  <c r="N1078" i="14"/>
  <c r="N1065" i="14"/>
  <c r="O1065" i="14"/>
  <c r="P1065" i="14"/>
  <c r="M1065" i="14"/>
  <c r="Q1065" i="14"/>
  <c r="P969" i="14"/>
  <c r="M969" i="14"/>
  <c r="Q969" i="14"/>
  <c r="N969" i="14"/>
  <c r="O969" i="14"/>
  <c r="P939" i="14"/>
  <c r="M939" i="14"/>
  <c r="N939" i="14"/>
  <c r="O939" i="14"/>
  <c r="Q939" i="14"/>
  <c r="M942" i="14"/>
  <c r="O942" i="14"/>
  <c r="Q942" i="14"/>
  <c r="P942" i="14"/>
  <c r="N942" i="14"/>
  <c r="Q941" i="14"/>
  <c r="O941" i="14"/>
  <c r="M941" i="14"/>
  <c r="P941" i="14"/>
  <c r="N941" i="14"/>
  <c r="Q940" i="14"/>
  <c r="O940" i="14"/>
  <c r="M940" i="14"/>
  <c r="P940" i="14"/>
  <c r="N940" i="14"/>
  <c r="N903" i="14"/>
  <c r="O903" i="14"/>
  <c r="P903" i="14"/>
  <c r="M903" i="14"/>
  <c r="Q903" i="14"/>
  <c r="M904" i="14"/>
  <c r="O904" i="14"/>
  <c r="Q904" i="14"/>
  <c r="N904" i="14"/>
  <c r="P904" i="14"/>
  <c r="N767" i="14"/>
  <c r="P767" i="14"/>
  <c r="O767" i="14"/>
  <c r="M767" i="14"/>
  <c r="Q767" i="14"/>
  <c r="O766" i="14"/>
  <c r="P766" i="14"/>
  <c r="M766" i="14"/>
  <c r="N766" i="14"/>
  <c r="Q766" i="14"/>
  <c r="M728" i="14"/>
  <c r="Q728" i="14"/>
  <c r="O728" i="14"/>
  <c r="N728" i="14"/>
  <c r="P728" i="14"/>
  <c r="P727" i="14"/>
  <c r="M727" i="14"/>
  <c r="Q727" i="14"/>
  <c r="N727" i="14"/>
  <c r="O727" i="14"/>
  <c r="M724" i="14"/>
  <c r="P724" i="14"/>
  <c r="N724" i="14"/>
  <c r="O724" i="14"/>
  <c r="Q724" i="14"/>
  <c r="P723" i="14"/>
  <c r="M723" i="14"/>
  <c r="Q723" i="14"/>
  <c r="N723" i="14"/>
  <c r="O723" i="14"/>
  <c r="P673" i="14"/>
  <c r="M673" i="14"/>
  <c r="Q673" i="14"/>
  <c r="N673" i="14"/>
  <c r="O673" i="14"/>
  <c r="M676" i="14"/>
  <c r="N676" i="14"/>
  <c r="P676" i="14"/>
  <c r="O676" i="14"/>
  <c r="Q676" i="14"/>
  <c r="P675" i="14"/>
  <c r="M675" i="14"/>
  <c r="Q675" i="14"/>
  <c r="N675" i="14"/>
  <c r="O675" i="14"/>
  <c r="M667" i="14"/>
  <c r="P667" i="14"/>
  <c r="N667" i="14"/>
  <c r="Q667" i="14"/>
  <c r="O667" i="14"/>
  <c r="M674" i="14"/>
  <c r="Q674" i="14"/>
  <c r="N674" i="14"/>
  <c r="O674" i="14"/>
  <c r="P674" i="14"/>
  <c r="P666" i="14"/>
  <c r="N666" i="14"/>
  <c r="M666" i="14"/>
  <c r="Q666" i="14"/>
  <c r="O666" i="14"/>
  <c r="M508" i="14"/>
  <c r="N508" i="14"/>
  <c r="Q508" i="14"/>
  <c r="O508" i="14"/>
  <c r="P508" i="14"/>
  <c r="M507" i="14"/>
  <c r="O507" i="14"/>
  <c r="Q507" i="14"/>
  <c r="P507" i="14"/>
  <c r="N507" i="14"/>
  <c r="M506" i="14"/>
  <c r="Q506" i="14"/>
  <c r="N506" i="14"/>
  <c r="O506" i="14"/>
  <c r="P506" i="14"/>
  <c r="M509" i="14"/>
  <c r="N509" i="14"/>
  <c r="Q509" i="14"/>
  <c r="O509" i="14"/>
  <c r="P509" i="14"/>
  <c r="M504" i="14"/>
  <c r="N504" i="14"/>
  <c r="P504" i="14"/>
  <c r="Q504" i="14"/>
  <c r="O504" i="14"/>
  <c r="P503" i="14"/>
  <c r="M503" i="14"/>
  <c r="Q503" i="14"/>
  <c r="N503" i="14"/>
  <c r="O503" i="14"/>
  <c r="M491" i="14"/>
  <c r="Q491" i="14"/>
  <c r="O491" i="14"/>
  <c r="P491" i="14"/>
  <c r="N491" i="14"/>
  <c r="M381" i="14"/>
  <c r="N381" i="14"/>
  <c r="O381" i="14"/>
  <c r="Q381" i="14"/>
  <c r="P381" i="14"/>
  <c r="M380" i="14"/>
  <c r="P380" i="14"/>
  <c r="Q380" i="14"/>
  <c r="N380" i="14"/>
  <c r="O380" i="14"/>
  <c r="P379" i="14"/>
  <c r="M379" i="14"/>
  <c r="Q379" i="14"/>
  <c r="N379" i="14"/>
  <c r="O379" i="14"/>
  <c r="O374" i="14"/>
  <c r="Q374" i="14"/>
  <c r="P374" i="14"/>
  <c r="N374" i="14"/>
  <c r="M374" i="14"/>
  <c r="M376" i="14"/>
  <c r="P376" i="14"/>
  <c r="Q376" i="14"/>
  <c r="N376" i="14"/>
  <c r="O376" i="14"/>
  <c r="P375" i="14"/>
  <c r="M375" i="14"/>
  <c r="N375" i="14"/>
  <c r="O375" i="14"/>
  <c r="Q375" i="14"/>
  <c r="M358" i="14"/>
  <c r="Q358" i="14"/>
  <c r="P358" i="14"/>
  <c r="N358" i="14"/>
  <c r="O358" i="14"/>
  <c r="M365" i="14"/>
  <c r="O365" i="14"/>
  <c r="Q365" i="14"/>
  <c r="P365" i="14"/>
  <c r="N365" i="14"/>
  <c r="O357" i="14"/>
  <c r="P357" i="14"/>
  <c r="M357" i="14"/>
  <c r="Q357" i="14"/>
  <c r="N357" i="14"/>
  <c r="M360" i="14"/>
  <c r="N360" i="14"/>
  <c r="P360" i="14"/>
  <c r="O360" i="14"/>
  <c r="Q360" i="14"/>
  <c r="M359" i="14"/>
  <c r="P359" i="14"/>
  <c r="N359" i="14"/>
  <c r="Q359" i="14"/>
  <c r="O359" i="14"/>
  <c r="N290" i="14"/>
  <c r="O290" i="14"/>
  <c r="M290" i="14"/>
  <c r="Q290" i="14"/>
  <c r="P290" i="14"/>
  <c r="N288" i="14"/>
  <c r="O288" i="14"/>
  <c r="P288" i="14"/>
  <c r="M288" i="14"/>
  <c r="Q288" i="14"/>
  <c r="M249" i="14"/>
  <c r="O249" i="14"/>
  <c r="N249" i="14"/>
  <c r="Q249" i="14"/>
  <c r="P249" i="14"/>
  <c r="P248" i="14"/>
  <c r="M248" i="14"/>
  <c r="O248" i="14"/>
  <c r="Q248" i="14"/>
  <c r="N248" i="14"/>
  <c r="O250" i="14"/>
  <c r="Q250" i="14"/>
  <c r="M250" i="14"/>
  <c r="N250" i="14"/>
  <c r="P250" i="14"/>
  <c r="M110" i="14"/>
  <c r="Q110" i="14"/>
  <c r="N110" i="14"/>
  <c r="O110" i="14"/>
  <c r="P110" i="14"/>
  <c r="M113" i="14"/>
  <c r="N113" i="14"/>
  <c r="O113" i="14"/>
  <c r="P113" i="14"/>
  <c r="Q113" i="14"/>
  <c r="M112" i="14"/>
  <c r="O112" i="14"/>
  <c r="N112" i="14"/>
  <c r="P112" i="14"/>
  <c r="Q112" i="14"/>
  <c r="M111" i="14"/>
  <c r="N111" i="14"/>
  <c r="Q111" i="14"/>
  <c r="P111" i="14"/>
  <c r="O111" i="14"/>
  <c r="Q86" i="14"/>
  <c r="P86" i="14"/>
  <c r="M86" i="14"/>
  <c r="N86" i="14"/>
  <c r="O86" i="14"/>
  <c r="N85" i="14"/>
  <c r="O85" i="14"/>
  <c r="P85" i="14"/>
  <c r="Q85" i="14"/>
  <c r="M85" i="14"/>
  <c r="M13" i="14"/>
  <c r="N13" i="14"/>
  <c r="O13" i="14"/>
  <c r="Q13" i="14"/>
  <c r="P13" i="14"/>
  <c r="P12" i="14"/>
  <c r="M12" i="14"/>
  <c r="Q12" i="14"/>
  <c r="N12" i="14"/>
  <c r="O12" i="14"/>
  <c r="M10" i="14"/>
  <c r="O10" i="14"/>
  <c r="Q10" i="14"/>
  <c r="P10" i="14"/>
  <c r="N10" i="14"/>
  <c r="M6" i="14"/>
  <c r="Q6" i="14"/>
  <c r="N6" i="14"/>
  <c r="O6" i="14"/>
  <c r="P6" i="14"/>
  <c r="M9" i="14"/>
  <c r="N9" i="14"/>
  <c r="O9" i="14"/>
  <c r="P9" i="14"/>
  <c r="Q9" i="14"/>
  <c r="O8" i="14"/>
  <c r="P8" i="14"/>
  <c r="M8" i="14"/>
  <c r="Q8" i="14"/>
  <c r="N8" i="14"/>
  <c r="M7" i="14"/>
  <c r="P7" i="14"/>
  <c r="N7" i="14"/>
  <c r="O7" i="14"/>
  <c r="Q7" i="14"/>
  <c r="M1055" i="14"/>
  <c r="O1055" i="14"/>
  <c r="P1055" i="14"/>
  <c r="Q1055" i="14"/>
  <c r="N1055" i="14"/>
  <c r="M1057" i="14"/>
  <c r="P1057" i="14"/>
  <c r="Q1057" i="14"/>
  <c r="O1057" i="14"/>
  <c r="N1057" i="14"/>
  <c r="P1056" i="14"/>
  <c r="M1056" i="14"/>
  <c r="O1056" i="14"/>
  <c r="Q1056" i="14"/>
  <c r="N1056" i="14"/>
  <c r="P1049" i="14"/>
  <c r="M1049" i="14"/>
  <c r="Q1049" i="14"/>
  <c r="O1049" i="14"/>
  <c r="N1049" i="14"/>
  <c r="M1051" i="14"/>
  <c r="Q1051" i="14"/>
  <c r="P1051" i="14"/>
  <c r="N1051" i="14"/>
  <c r="O1051" i="14"/>
  <c r="M1050" i="14"/>
  <c r="Q1050" i="14"/>
  <c r="P1050" i="14"/>
  <c r="N1050" i="14"/>
  <c r="O1050" i="14"/>
  <c r="N1047" i="14"/>
  <c r="P1047" i="14"/>
  <c r="O1047" i="14"/>
  <c r="M1047" i="14"/>
  <c r="Q1047" i="14"/>
  <c r="O955" i="14"/>
  <c r="M955" i="14"/>
  <c r="P955" i="14"/>
  <c r="N955" i="14"/>
  <c r="Q955" i="14"/>
  <c r="M952" i="14"/>
  <c r="Q952" i="14"/>
  <c r="N952" i="14"/>
  <c r="O952" i="14"/>
  <c r="P952" i="14"/>
  <c r="M732" i="14"/>
  <c r="Q732" i="14"/>
  <c r="P732" i="14"/>
  <c r="N732" i="14"/>
  <c r="O732" i="14"/>
  <c r="M735" i="14"/>
  <c r="P735" i="14"/>
  <c r="N735" i="14"/>
  <c r="O735" i="14"/>
  <c r="Q735" i="14"/>
  <c r="N731" i="14"/>
  <c r="P731" i="14"/>
  <c r="M731" i="14"/>
  <c r="Q731" i="14"/>
  <c r="O731" i="14"/>
  <c r="M734" i="14"/>
  <c r="O734" i="14"/>
  <c r="Q734" i="14"/>
  <c r="P734" i="14"/>
  <c r="N734" i="14"/>
  <c r="P733" i="14"/>
  <c r="M733" i="14"/>
  <c r="Q733" i="14"/>
  <c r="N733" i="14"/>
  <c r="O733" i="14"/>
  <c r="N694" i="14"/>
  <c r="M694" i="14"/>
  <c r="P694" i="14"/>
  <c r="Q694" i="14"/>
  <c r="O694" i="14"/>
  <c r="M693" i="14"/>
  <c r="N693" i="14"/>
  <c r="P693" i="14"/>
  <c r="O693" i="14"/>
  <c r="Q693" i="14"/>
  <c r="M621" i="14"/>
  <c r="P621" i="14"/>
  <c r="N621" i="14"/>
  <c r="Q621" i="14"/>
  <c r="O621" i="14"/>
  <c r="M620" i="14"/>
  <c r="Q620" i="14"/>
  <c r="N620" i="14"/>
  <c r="O620" i="14"/>
  <c r="P620" i="14"/>
  <c r="O430" i="14"/>
  <c r="Q430" i="14"/>
  <c r="M430" i="14"/>
  <c r="P430" i="14"/>
  <c r="N430" i="14"/>
  <c r="O429" i="14"/>
  <c r="Q429" i="14"/>
  <c r="P429" i="14"/>
  <c r="M429" i="14"/>
  <c r="N429" i="14"/>
  <c r="M428" i="14"/>
  <c r="P428" i="14"/>
  <c r="O428" i="14"/>
  <c r="Q428" i="14"/>
  <c r="N428" i="14"/>
  <c r="M315" i="14"/>
  <c r="Q315" i="14"/>
  <c r="N315" i="14"/>
  <c r="O315" i="14"/>
  <c r="P315" i="14"/>
  <c r="M311" i="14"/>
  <c r="N311" i="14"/>
  <c r="O311" i="14"/>
  <c r="Q311" i="14"/>
  <c r="P311" i="14"/>
  <c r="Q286" i="14"/>
  <c r="M286" i="14"/>
  <c r="O286" i="14"/>
  <c r="P286" i="14"/>
  <c r="N286" i="14"/>
  <c r="M220" i="14"/>
  <c r="N220" i="14"/>
  <c r="P220" i="14"/>
  <c r="Q220" i="14"/>
  <c r="O220" i="14"/>
  <c r="N219" i="14"/>
  <c r="P219" i="14"/>
  <c r="M219" i="14"/>
  <c r="Q219" i="14"/>
  <c r="O219" i="14"/>
  <c r="N218" i="14"/>
  <c r="P218" i="14"/>
  <c r="M218" i="14"/>
  <c r="Q218" i="14"/>
  <c r="O218" i="14"/>
  <c r="Q61" i="14"/>
  <c r="M61" i="14"/>
  <c r="N61" i="14"/>
  <c r="P61" i="14"/>
  <c r="O61" i="14"/>
  <c r="M60" i="14"/>
  <c r="Q60" i="14"/>
  <c r="N60" i="14"/>
  <c r="O60" i="14"/>
  <c r="P60" i="14"/>
  <c r="M56" i="14"/>
  <c r="Q56" i="14"/>
  <c r="O56" i="14"/>
  <c r="N56" i="14"/>
  <c r="P56" i="14"/>
  <c r="M59" i="14"/>
  <c r="Q59" i="14"/>
  <c r="O59" i="14"/>
  <c r="P59" i="14"/>
  <c r="N59" i="14"/>
  <c r="O55" i="14"/>
  <c r="P55" i="14"/>
  <c r="M55" i="14"/>
  <c r="Q55" i="14"/>
  <c r="N55" i="14"/>
  <c r="M62" i="14"/>
  <c r="Q62" i="14"/>
  <c r="P62" i="14"/>
  <c r="O62" i="14"/>
  <c r="N62" i="14"/>
  <c r="O58" i="14"/>
  <c r="M58" i="14"/>
  <c r="P58" i="14"/>
  <c r="N58" i="14"/>
  <c r="Q58" i="14"/>
  <c r="N1054" i="14"/>
  <c r="O1054" i="14"/>
  <c r="P1054" i="14"/>
  <c r="M1054" i="14"/>
  <c r="Q1054" i="14"/>
  <c r="O1046" i="14"/>
  <c r="P1046" i="14"/>
  <c r="M1046" i="14"/>
  <c r="Q1046" i="14"/>
  <c r="N1046" i="14"/>
  <c r="M1017" i="14"/>
  <c r="O1017" i="14"/>
  <c r="N1017" i="14"/>
  <c r="Q1017" i="14"/>
  <c r="P1017" i="14"/>
  <c r="M1016" i="14"/>
  <c r="Q1016" i="14"/>
  <c r="N1016" i="14"/>
  <c r="O1016" i="14"/>
  <c r="P1016" i="14"/>
  <c r="M1018" i="14"/>
  <c r="N1018" i="14"/>
  <c r="O1018" i="14"/>
  <c r="Q1018" i="14"/>
  <c r="P1018" i="14"/>
  <c r="Q1011" i="14"/>
  <c r="M1011" i="14"/>
  <c r="N1011" i="14"/>
  <c r="O1011" i="14"/>
  <c r="P1011" i="14"/>
  <c r="Q1010" i="14"/>
  <c r="M1010" i="14"/>
  <c r="O1010" i="14"/>
  <c r="N1010" i="14"/>
  <c r="P1010" i="14"/>
  <c r="M864" i="14"/>
  <c r="Q864" i="14"/>
  <c r="O864" i="14"/>
  <c r="N864" i="14"/>
  <c r="P864" i="14"/>
  <c r="P863" i="14"/>
  <c r="M863" i="14"/>
  <c r="Q863" i="14"/>
  <c r="N863" i="14"/>
  <c r="O863" i="14"/>
  <c r="M730" i="14"/>
  <c r="Q730" i="14"/>
  <c r="N730" i="14"/>
  <c r="P730" i="14"/>
  <c r="O730" i="14"/>
  <c r="O729" i="14"/>
  <c r="P729" i="14"/>
  <c r="M729" i="14"/>
  <c r="Q729" i="14"/>
  <c r="N729" i="14"/>
  <c r="N692" i="14"/>
  <c r="M692" i="14"/>
  <c r="P692" i="14"/>
  <c r="Q692" i="14"/>
  <c r="O692" i="14"/>
  <c r="O669" i="14"/>
  <c r="N669" i="14"/>
  <c r="M669" i="14"/>
  <c r="P669" i="14"/>
  <c r="Q669" i="14"/>
  <c r="N645" i="14"/>
  <c r="P645" i="14"/>
  <c r="M645" i="14"/>
  <c r="Q645" i="14"/>
  <c r="O645" i="14"/>
  <c r="N641" i="14"/>
  <c r="P641" i="14"/>
  <c r="O641" i="14"/>
  <c r="M641" i="14"/>
  <c r="Q641" i="14"/>
  <c r="N644" i="14"/>
  <c r="P644" i="14"/>
  <c r="M644" i="14"/>
  <c r="Q644" i="14"/>
  <c r="O644" i="14"/>
  <c r="N640" i="14"/>
  <c r="P640" i="14"/>
  <c r="M640" i="14"/>
  <c r="O640" i="14"/>
  <c r="Q640" i="14"/>
  <c r="M631" i="14"/>
  <c r="Q631" i="14"/>
  <c r="N631" i="14"/>
  <c r="O631" i="14"/>
  <c r="P631" i="14"/>
  <c r="P627" i="14"/>
  <c r="M627" i="14"/>
  <c r="Q627" i="14"/>
  <c r="N627" i="14"/>
  <c r="O627" i="14"/>
  <c r="Q487" i="14"/>
  <c r="M487" i="14"/>
  <c r="P487" i="14"/>
  <c r="N487" i="14"/>
  <c r="O487" i="14"/>
  <c r="M449" i="14"/>
  <c r="P449" i="14"/>
  <c r="N449" i="14"/>
  <c r="Q449" i="14"/>
  <c r="O449" i="14"/>
  <c r="N408" i="14"/>
  <c r="O408" i="14"/>
  <c r="P408" i="14"/>
  <c r="M408" i="14"/>
  <c r="Q408" i="14"/>
  <c r="N407" i="14"/>
  <c r="O407" i="14"/>
  <c r="Q407" i="14"/>
  <c r="M407" i="14"/>
  <c r="P407" i="14"/>
  <c r="M351" i="14"/>
  <c r="N351" i="14"/>
  <c r="P351" i="14"/>
  <c r="Q351" i="14"/>
  <c r="O351" i="14"/>
  <c r="P343" i="14"/>
  <c r="N343" i="14"/>
  <c r="M343" i="14"/>
  <c r="Q343" i="14"/>
  <c r="O343" i="14"/>
  <c r="M324" i="14"/>
  <c r="Q324" i="14"/>
  <c r="N324" i="14"/>
  <c r="P324" i="14"/>
  <c r="O324" i="14"/>
  <c r="M323" i="14"/>
  <c r="Q323" i="14"/>
  <c r="N323" i="14"/>
  <c r="O323" i="14"/>
  <c r="P323" i="14"/>
  <c r="P314" i="14"/>
  <c r="M314" i="14"/>
  <c r="O314" i="14"/>
  <c r="N314" i="14"/>
  <c r="Q314" i="14"/>
  <c r="M312" i="14"/>
  <c r="Q312" i="14"/>
  <c r="N312" i="14"/>
  <c r="O312" i="14"/>
  <c r="P312" i="14"/>
  <c r="P98" i="14"/>
  <c r="M98" i="14"/>
  <c r="Q98" i="14"/>
  <c r="N98" i="14"/>
  <c r="O98" i="14"/>
  <c r="M101" i="14"/>
  <c r="N101" i="14"/>
  <c r="Q101" i="14"/>
  <c r="P101" i="14"/>
  <c r="O101" i="14"/>
  <c r="N100" i="14"/>
  <c r="O100" i="14"/>
  <c r="P100" i="14"/>
  <c r="M100" i="14"/>
  <c r="Q100" i="14"/>
  <c r="M99" i="14"/>
  <c r="N99" i="14"/>
  <c r="Q99" i="14"/>
  <c r="P99" i="14"/>
  <c r="O99" i="14"/>
  <c r="N95" i="14"/>
  <c r="P95" i="14"/>
  <c r="O95" i="14"/>
  <c r="M95" i="14"/>
  <c r="Q95" i="14"/>
  <c r="P57" i="14"/>
  <c r="M57" i="14"/>
  <c r="Q57" i="14"/>
  <c r="N57" i="14"/>
  <c r="O57" i="14"/>
  <c r="N45" i="14"/>
  <c r="O45" i="14"/>
  <c r="P45" i="14"/>
  <c r="M45" i="14"/>
  <c r="Q45" i="14"/>
  <c r="N31" i="14"/>
  <c r="O31" i="14"/>
  <c r="P31" i="14"/>
  <c r="M31" i="14"/>
  <c r="Q31" i="14"/>
  <c r="M898" i="14"/>
  <c r="Q898" i="14"/>
  <c r="N898" i="14"/>
  <c r="P898" i="14"/>
  <c r="O898" i="14"/>
  <c r="M897" i="14"/>
  <c r="O897" i="14"/>
  <c r="P897" i="14"/>
  <c r="Q897" i="14"/>
  <c r="N897" i="14"/>
  <c r="O896" i="14"/>
  <c r="P896" i="14"/>
  <c r="M896" i="14"/>
  <c r="Q896" i="14"/>
  <c r="N896" i="14"/>
  <c r="N793" i="14"/>
  <c r="O793" i="14"/>
  <c r="M793" i="14"/>
  <c r="Q793" i="14"/>
  <c r="P793" i="14"/>
  <c r="M787" i="14"/>
  <c r="Q787" i="14"/>
  <c r="N787" i="14"/>
  <c r="O787" i="14"/>
  <c r="P787" i="14"/>
  <c r="M690" i="14"/>
  <c r="O690" i="14"/>
  <c r="N690" i="14"/>
  <c r="P690" i="14"/>
  <c r="Q690" i="14"/>
  <c r="O689" i="14"/>
  <c r="P689" i="14"/>
  <c r="M689" i="14"/>
  <c r="Q689" i="14"/>
  <c r="N689" i="14"/>
  <c r="M691" i="14"/>
  <c r="P691" i="14"/>
  <c r="N691" i="14"/>
  <c r="O691" i="14"/>
  <c r="Q691" i="14"/>
  <c r="M643" i="14"/>
  <c r="P643" i="14"/>
  <c r="N643" i="14"/>
  <c r="Q643" i="14"/>
  <c r="O643" i="14"/>
  <c r="O551" i="14"/>
  <c r="Q551" i="14"/>
  <c r="P551" i="14"/>
  <c r="M551" i="14"/>
  <c r="N551" i="14"/>
  <c r="M550" i="14"/>
  <c r="Q550" i="14"/>
  <c r="P550" i="14"/>
  <c r="O550" i="14"/>
  <c r="N550" i="14"/>
  <c r="N522" i="14"/>
  <c r="Q522" i="14"/>
  <c r="M522" i="14"/>
  <c r="O522" i="14"/>
  <c r="P522" i="14"/>
  <c r="P494" i="14"/>
  <c r="M494" i="14"/>
  <c r="Q494" i="14"/>
  <c r="O494" i="14"/>
  <c r="N494" i="14"/>
  <c r="O493" i="14"/>
  <c r="N493" i="14"/>
  <c r="M493" i="14"/>
  <c r="Q493" i="14"/>
  <c r="P493" i="14"/>
  <c r="M486" i="14"/>
  <c r="Q486" i="14"/>
  <c r="P486" i="14"/>
  <c r="O486" i="14"/>
  <c r="N486" i="14"/>
  <c r="O426" i="14"/>
  <c r="Q426" i="14"/>
  <c r="P426" i="14"/>
  <c r="N426" i="14"/>
  <c r="M426" i="14"/>
  <c r="M427" i="14"/>
  <c r="P427" i="14"/>
  <c r="N427" i="14"/>
  <c r="O427" i="14"/>
  <c r="Q427" i="14"/>
  <c r="P313" i="14"/>
  <c r="M313" i="14"/>
  <c r="Q313" i="14"/>
  <c r="N313" i="14"/>
  <c r="O313" i="14"/>
  <c r="M310" i="14"/>
  <c r="O310" i="14"/>
  <c r="N310" i="14"/>
  <c r="P310" i="14"/>
  <c r="Q310" i="14"/>
  <c r="M309" i="14"/>
  <c r="Q309" i="14"/>
  <c r="N309" i="14"/>
  <c r="P309" i="14"/>
  <c r="O309" i="14"/>
  <c r="M308" i="14"/>
  <c r="Q308" i="14"/>
  <c r="N308" i="14"/>
  <c r="O308" i="14"/>
  <c r="P308" i="14"/>
  <c r="O285" i="14"/>
  <c r="M285" i="14"/>
  <c r="N285" i="14"/>
  <c r="P285" i="14"/>
  <c r="Q285" i="14"/>
  <c r="M217" i="14"/>
  <c r="P217" i="14"/>
  <c r="O217" i="14"/>
  <c r="Q217" i="14"/>
  <c r="N217" i="14"/>
  <c r="N216" i="14"/>
  <c r="O216" i="14"/>
  <c r="P216" i="14"/>
  <c r="M216" i="14"/>
  <c r="Q216" i="14"/>
  <c r="O94" i="14"/>
  <c r="M94" i="14"/>
  <c r="Q94" i="14"/>
  <c r="N94" i="14"/>
  <c r="P94" i="14"/>
  <c r="M89" i="14"/>
  <c r="O89" i="14"/>
  <c r="P89" i="14"/>
  <c r="N89" i="14"/>
  <c r="Q89" i="14"/>
  <c r="M88" i="14"/>
  <c r="Q88" i="14"/>
  <c r="P88" i="14"/>
  <c r="N88" i="14"/>
  <c r="O88" i="14"/>
  <c r="M87" i="14"/>
  <c r="Q87" i="14"/>
  <c r="N87" i="14"/>
  <c r="O87" i="14"/>
  <c r="P87" i="14"/>
  <c r="P943" i="14"/>
  <c r="M943" i="14"/>
  <c r="Q943" i="14"/>
  <c r="N943" i="14"/>
  <c r="O943" i="14"/>
  <c r="P927" i="14"/>
  <c r="N927" i="14"/>
  <c r="M927" i="14"/>
  <c r="Q927" i="14"/>
  <c r="O927" i="14"/>
  <c r="M926" i="14"/>
  <c r="Q926" i="14"/>
  <c r="N926" i="14"/>
  <c r="O926" i="14"/>
  <c r="P926" i="14"/>
  <c r="M923" i="14"/>
  <c r="Q923" i="14"/>
  <c r="N923" i="14"/>
  <c r="O923" i="14"/>
  <c r="P923" i="14"/>
  <c r="P910" i="14"/>
  <c r="M910" i="14"/>
  <c r="Q910" i="14"/>
  <c r="N910" i="14"/>
  <c r="O910" i="14"/>
  <c r="M909" i="14"/>
  <c r="P909" i="14"/>
  <c r="Q909" i="14"/>
  <c r="N909" i="14"/>
  <c r="O909" i="14"/>
  <c r="M765" i="14"/>
  <c r="Q765" i="14"/>
  <c r="O765" i="14"/>
  <c r="N765" i="14"/>
  <c r="P765" i="14"/>
  <c r="N608" i="14"/>
  <c r="M608" i="14"/>
  <c r="O608" i="14"/>
  <c r="P608" i="14"/>
  <c r="Q608" i="14"/>
  <c r="O554" i="14"/>
  <c r="P554" i="14"/>
  <c r="Q554" i="14"/>
  <c r="N554" i="14"/>
  <c r="M554" i="14"/>
  <c r="N553" i="14"/>
  <c r="O553" i="14"/>
  <c r="Q553" i="14"/>
  <c r="P553" i="14"/>
  <c r="M553" i="14"/>
  <c r="P463" i="14"/>
  <c r="O463" i="14"/>
  <c r="N463" i="14"/>
  <c r="M463" i="14"/>
  <c r="Q463" i="14"/>
  <c r="N464" i="14"/>
  <c r="M464" i="14"/>
  <c r="P464" i="14"/>
  <c r="Q464" i="14"/>
  <c r="O464" i="14"/>
  <c r="N330" i="14"/>
  <c r="Q330" i="14"/>
  <c r="P330" i="14"/>
  <c r="M330" i="14"/>
  <c r="O330" i="14"/>
  <c r="O331" i="14"/>
  <c r="Q331" i="14"/>
  <c r="X91" i="14" s="1"/>
  <c r="CK91" i="14" s="1"/>
  <c r="P331" i="14"/>
  <c r="M331" i="14"/>
  <c r="N331" i="14"/>
  <c r="O284" i="14"/>
  <c r="P284" i="14"/>
  <c r="M284" i="14"/>
  <c r="Q284" i="14"/>
  <c r="N284" i="14"/>
  <c r="N90" i="14"/>
  <c r="O90" i="14"/>
  <c r="P90" i="14"/>
  <c r="M90" i="14"/>
  <c r="Q90" i="14"/>
  <c r="O93" i="14"/>
  <c r="P93" i="14"/>
  <c r="M93" i="14"/>
  <c r="Q93" i="14"/>
  <c r="N93" i="14"/>
  <c r="M92" i="14"/>
  <c r="O92" i="14"/>
  <c r="Q92" i="14"/>
  <c r="N92" i="14"/>
  <c r="P92" i="14"/>
  <c r="M91" i="14"/>
  <c r="T41" i="14" s="1"/>
  <c r="CG41" i="14" s="1"/>
  <c r="P91" i="14"/>
  <c r="W41" i="14" s="1"/>
  <c r="CJ41" i="14" s="1"/>
  <c r="N91" i="14"/>
  <c r="U41" i="14" s="1"/>
  <c r="CH41" i="14" s="1"/>
  <c r="Q91" i="14"/>
  <c r="X41" i="14" s="1"/>
  <c r="CK41" i="14" s="1"/>
  <c r="O91" i="14"/>
  <c r="V41" i="14" s="1"/>
  <c r="CI41" i="14" s="1"/>
  <c r="M50" i="14"/>
  <c r="P50" i="14"/>
  <c r="Q50" i="14"/>
  <c r="N50" i="14"/>
  <c r="O50" i="14"/>
  <c r="M938" i="14"/>
  <c r="Q938" i="14"/>
  <c r="N938" i="14"/>
  <c r="O938" i="14"/>
  <c r="P938" i="14"/>
  <c r="M918" i="14"/>
  <c r="N918" i="14"/>
  <c r="Q918" i="14"/>
  <c r="O918" i="14"/>
  <c r="P918" i="14"/>
  <c r="P907" i="14"/>
  <c r="M907" i="14"/>
  <c r="Q907" i="14"/>
  <c r="N907" i="14"/>
  <c r="O907" i="14"/>
  <c r="M908" i="14"/>
  <c r="N908" i="14"/>
  <c r="O908" i="14"/>
  <c r="P908" i="14"/>
  <c r="Q908" i="14"/>
  <c r="Q797" i="14"/>
  <c r="M797" i="14"/>
  <c r="O797" i="14"/>
  <c r="N797" i="14"/>
  <c r="P797" i="14"/>
  <c r="Q796" i="14"/>
  <c r="M796" i="14"/>
  <c r="O796" i="14"/>
  <c r="P796" i="14"/>
  <c r="N796" i="14"/>
  <c r="M665" i="14"/>
  <c r="N665" i="14"/>
  <c r="Q665" i="14"/>
  <c r="O665" i="14"/>
  <c r="P665" i="14"/>
  <c r="M661" i="14"/>
  <c r="O661" i="14"/>
  <c r="P661" i="14"/>
  <c r="N661" i="14"/>
  <c r="Q661" i="14"/>
  <c r="P664" i="14"/>
  <c r="M664" i="14"/>
  <c r="Q664" i="14"/>
  <c r="N664" i="14"/>
  <c r="O664" i="14"/>
  <c r="M660" i="14"/>
  <c r="O660" i="14"/>
  <c r="Q660" i="14"/>
  <c r="N660" i="14"/>
  <c r="P660" i="14"/>
  <c r="M663" i="14"/>
  <c r="O663" i="14"/>
  <c r="P663" i="14"/>
  <c r="N663" i="14"/>
  <c r="Q663" i="14"/>
  <c r="M659" i="14"/>
  <c r="N659" i="14"/>
  <c r="Q659" i="14"/>
  <c r="P659" i="14"/>
  <c r="O659" i="14"/>
  <c r="M662" i="14"/>
  <c r="O662" i="14"/>
  <c r="Q662" i="14"/>
  <c r="P662" i="14"/>
  <c r="N662" i="14"/>
  <c r="N658" i="14"/>
  <c r="O658" i="14"/>
  <c r="P658" i="14"/>
  <c r="M658" i="14"/>
  <c r="Q658" i="14"/>
  <c r="M617" i="14"/>
  <c r="N617" i="14"/>
  <c r="P617" i="14"/>
  <c r="Q617" i="14"/>
  <c r="O617" i="14"/>
  <c r="N616" i="14"/>
  <c r="O616" i="14"/>
  <c r="P616" i="14"/>
  <c r="M616" i="14"/>
  <c r="Q616" i="14"/>
  <c r="M619" i="14"/>
  <c r="P619" i="14"/>
  <c r="O619" i="14"/>
  <c r="N619" i="14"/>
  <c r="Q619" i="14"/>
  <c r="M618" i="14"/>
  <c r="P618" i="14"/>
  <c r="N618" i="14"/>
  <c r="O618" i="14"/>
  <c r="Q618" i="14"/>
  <c r="N579" i="14"/>
  <c r="O579" i="14"/>
  <c r="P579" i="14"/>
  <c r="M579" i="14"/>
  <c r="Q579" i="14"/>
  <c r="N552" i="14"/>
  <c r="O552" i="14"/>
  <c r="P552" i="14"/>
  <c r="M552" i="14"/>
  <c r="Q552" i="14"/>
  <c r="O488" i="14"/>
  <c r="P488" i="14"/>
  <c r="M488" i="14"/>
  <c r="Q488" i="14"/>
  <c r="N488" i="14"/>
  <c r="M490" i="14"/>
  <c r="Q490" i="14"/>
  <c r="O490" i="14"/>
  <c r="N490" i="14"/>
  <c r="P490" i="14"/>
  <c r="M489" i="14"/>
  <c r="N489" i="14"/>
  <c r="P489" i="14"/>
  <c r="Q489" i="14"/>
  <c r="O489" i="14"/>
  <c r="M462" i="14"/>
  <c r="Q462" i="14"/>
  <c r="N462" i="14"/>
  <c r="O462" i="14"/>
  <c r="P462" i="14"/>
  <c r="N422" i="14"/>
  <c r="P422" i="14"/>
  <c r="O422" i="14"/>
  <c r="M422" i="14"/>
  <c r="Q422" i="14"/>
  <c r="N421" i="14"/>
  <c r="O421" i="14"/>
  <c r="P421" i="14"/>
  <c r="Q421" i="14"/>
  <c r="M421" i="14"/>
  <c r="O420" i="14"/>
  <c r="N420" i="14"/>
  <c r="P420" i="14"/>
  <c r="M420" i="14"/>
  <c r="Q420" i="14"/>
  <c r="O423" i="14"/>
  <c r="P423" i="14"/>
  <c r="N423" i="14"/>
  <c r="M423" i="14"/>
  <c r="Q423" i="14"/>
  <c r="N419" i="14"/>
  <c r="P419" i="14"/>
  <c r="O419" i="14"/>
  <c r="Q419" i="14"/>
  <c r="M419" i="14"/>
  <c r="M362" i="14"/>
  <c r="Q362" i="14"/>
  <c r="N362" i="14"/>
  <c r="O362" i="14"/>
  <c r="P362" i="14"/>
  <c r="M364" i="14"/>
  <c r="Q364" i="14"/>
  <c r="O364" i="14"/>
  <c r="N364" i="14"/>
  <c r="P364" i="14"/>
  <c r="M363" i="14"/>
  <c r="N363" i="14"/>
  <c r="Q363" i="14"/>
  <c r="P363" i="14"/>
  <c r="O363" i="14"/>
  <c r="P334" i="14"/>
  <c r="M334" i="14"/>
  <c r="Q334" i="14"/>
  <c r="N334" i="14"/>
  <c r="O334" i="14"/>
  <c r="P336" i="14"/>
  <c r="M336" i="14"/>
  <c r="Q336" i="14"/>
  <c r="N336" i="14"/>
  <c r="O336" i="14"/>
  <c r="Q335" i="14"/>
  <c r="M335" i="14"/>
  <c r="P335" i="14"/>
  <c r="N335" i="14"/>
  <c r="O335" i="14"/>
  <c r="M329" i="14"/>
  <c r="Q329" i="14"/>
  <c r="N329" i="14"/>
  <c r="O329" i="14"/>
  <c r="P329" i="14"/>
  <c r="O265" i="14"/>
  <c r="M265" i="14"/>
  <c r="Q265" i="14"/>
  <c r="P265" i="14"/>
  <c r="N265" i="14"/>
  <c r="P264" i="14"/>
  <c r="Q264" i="14"/>
  <c r="N264" i="14"/>
  <c r="M264" i="14"/>
  <c r="O264" i="14"/>
  <c r="O247" i="14"/>
  <c r="P247" i="14"/>
  <c r="M247" i="14"/>
  <c r="Q247" i="14"/>
  <c r="N247" i="14"/>
  <c r="O232" i="14"/>
  <c r="P232" i="14"/>
  <c r="Q232" i="14"/>
  <c r="M232" i="14"/>
  <c r="N232" i="14"/>
  <c r="O231" i="14"/>
  <c r="N231" i="14"/>
  <c r="Q231" i="14"/>
  <c r="M231" i="14"/>
  <c r="P231" i="14"/>
  <c r="M230" i="14"/>
  <c r="Q230" i="14"/>
  <c r="N230" i="14"/>
  <c r="P230" i="14"/>
  <c r="O230" i="14"/>
  <c r="O84" i="14"/>
  <c r="P84" i="14"/>
  <c r="M84" i="14"/>
  <c r="Q84" i="14"/>
  <c r="N84" i="14"/>
  <c r="M35" i="14"/>
  <c r="P35" i="14"/>
  <c r="Q35" i="14"/>
  <c r="N35" i="14"/>
  <c r="O35" i="14"/>
  <c r="O34" i="14"/>
  <c r="P34" i="14"/>
  <c r="M34" i="14"/>
  <c r="Q34" i="14"/>
  <c r="N34" i="14"/>
  <c r="N1009" i="14"/>
  <c r="Q1009" i="14"/>
  <c r="M1009" i="14"/>
  <c r="O1009" i="14"/>
  <c r="P1009" i="14"/>
  <c r="O786" i="14"/>
  <c r="P786" i="14"/>
  <c r="Q786" i="14"/>
  <c r="N786" i="14"/>
  <c r="M786" i="14"/>
  <c r="O637" i="14"/>
  <c r="Q637" i="14"/>
  <c r="N637" i="14"/>
  <c r="P637" i="14"/>
  <c r="M637" i="14"/>
  <c r="O636" i="14"/>
  <c r="P636" i="14"/>
  <c r="Q636" i="14"/>
  <c r="N636" i="14"/>
  <c r="M636" i="14"/>
  <c r="M638" i="14"/>
  <c r="N638" i="14"/>
  <c r="Q638" i="14"/>
  <c r="O638" i="14"/>
  <c r="P638" i="14"/>
  <c r="O539" i="14"/>
  <c r="M539" i="14"/>
  <c r="T78" i="14" s="1"/>
  <c r="CG78" i="14" s="1"/>
  <c r="P539" i="14"/>
  <c r="Q539" i="14"/>
  <c r="N539" i="14"/>
  <c r="O538" i="14"/>
  <c r="M538" i="14"/>
  <c r="P538" i="14"/>
  <c r="Q538" i="14"/>
  <c r="N538" i="14"/>
  <c r="M447" i="14"/>
  <c r="N447" i="14"/>
  <c r="P447" i="14"/>
  <c r="Q447" i="14"/>
  <c r="O447" i="14"/>
  <c r="M448" i="14"/>
  <c r="N448" i="14"/>
  <c r="P448" i="14"/>
  <c r="O448" i="14"/>
  <c r="Q448" i="14"/>
  <c r="P361" i="14"/>
  <c r="M361" i="14"/>
  <c r="Q361" i="14"/>
  <c r="N361" i="14"/>
  <c r="O361" i="14"/>
  <c r="N342" i="14"/>
  <c r="P342" i="14"/>
  <c r="O342" i="14"/>
  <c r="Q342" i="14"/>
  <c r="M342" i="14"/>
  <c r="T81" i="14" s="1"/>
  <c r="CG81" i="14" s="1"/>
  <c r="O341" i="14"/>
  <c r="Q341" i="14"/>
  <c r="P341" i="14"/>
  <c r="M341" i="14"/>
  <c r="N341" i="14"/>
  <c r="M1005" i="14"/>
  <c r="O1005" i="14"/>
  <c r="P1005" i="14"/>
  <c r="Q1005" i="14"/>
  <c r="N1005" i="14"/>
  <c r="M1008" i="14"/>
  <c r="N1008" i="14"/>
  <c r="P1008" i="14"/>
  <c r="Q1008" i="14"/>
  <c r="O1008" i="14"/>
  <c r="M1007" i="14"/>
  <c r="Q1007" i="14"/>
  <c r="N1007" i="14"/>
  <c r="O1007" i="14"/>
  <c r="P1007" i="14"/>
  <c r="N1006" i="14"/>
  <c r="O1006" i="14"/>
  <c r="P1006" i="14"/>
  <c r="Q1006" i="14"/>
  <c r="M1006" i="14"/>
  <c r="N877" i="14"/>
  <c r="M877" i="14"/>
  <c r="Q877" i="14"/>
  <c r="P877" i="14"/>
  <c r="O877" i="14"/>
  <c r="M744" i="14"/>
  <c r="Q744" i="14"/>
  <c r="O744" i="14"/>
  <c r="N744" i="14"/>
  <c r="P744" i="14"/>
  <c r="P743" i="14"/>
  <c r="M743" i="14"/>
  <c r="Q743" i="14"/>
  <c r="O743" i="14"/>
  <c r="N743" i="14"/>
  <c r="M745" i="14"/>
  <c r="N745" i="14"/>
  <c r="P745" i="14"/>
  <c r="Q745" i="14"/>
  <c r="O745" i="14"/>
  <c r="Q635" i="14"/>
  <c r="P635" i="14"/>
  <c r="O635" i="14"/>
  <c r="N635" i="14"/>
  <c r="M635" i="14"/>
  <c r="M443" i="14"/>
  <c r="Q443" i="14"/>
  <c r="N443" i="14"/>
  <c r="O443" i="14"/>
  <c r="P443" i="14"/>
  <c r="M446" i="14"/>
  <c r="P446" i="14"/>
  <c r="N446" i="14"/>
  <c r="O446" i="14"/>
  <c r="Q446" i="14"/>
  <c r="M445" i="14"/>
  <c r="N445" i="14"/>
  <c r="P445" i="14"/>
  <c r="W75" i="14" s="1"/>
  <c r="CJ75" i="14" s="1"/>
  <c r="Q445" i="14"/>
  <c r="O445" i="14"/>
  <c r="M444" i="14"/>
  <c r="Q444" i="14"/>
  <c r="O444" i="14"/>
  <c r="N444" i="14"/>
  <c r="P444" i="14"/>
  <c r="N406" i="14"/>
  <c r="O406" i="14"/>
  <c r="M406" i="14"/>
  <c r="P406" i="14"/>
  <c r="Q406" i="14"/>
  <c r="N405" i="14"/>
  <c r="P405" i="14"/>
  <c r="O405" i="14"/>
  <c r="Q405" i="14"/>
  <c r="M405" i="14"/>
  <c r="P340" i="14"/>
  <c r="W76" i="14" s="1"/>
  <c r="CJ76" i="14" s="1"/>
  <c r="M340" i="14"/>
  <c r="Q340" i="14"/>
  <c r="N340" i="14"/>
  <c r="O340" i="14"/>
  <c r="M1004" i="14"/>
  <c r="Q1004" i="14"/>
  <c r="N1004" i="14"/>
  <c r="O1004" i="14"/>
  <c r="P1004" i="14"/>
  <c r="O961" i="14"/>
  <c r="N961" i="14"/>
  <c r="M961" i="14"/>
  <c r="Q961" i="14"/>
  <c r="P961" i="14"/>
  <c r="M876" i="14"/>
  <c r="P876" i="14"/>
  <c r="O876" i="14"/>
  <c r="Q876" i="14"/>
  <c r="N876" i="14"/>
  <c r="O875" i="14"/>
  <c r="Q875" i="14"/>
  <c r="P875" i="14"/>
  <c r="N875" i="14"/>
  <c r="M875" i="14"/>
  <c r="M819" i="14"/>
  <c r="O819" i="14"/>
  <c r="Q819" i="14"/>
  <c r="P819" i="14"/>
  <c r="N819" i="14"/>
  <c r="M761" i="14"/>
  <c r="Q761" i="14"/>
  <c r="O761" i="14"/>
  <c r="N761" i="14"/>
  <c r="P761" i="14"/>
  <c r="M668" i="14"/>
  <c r="Q668" i="14"/>
  <c r="N668" i="14"/>
  <c r="O668" i="14"/>
  <c r="P668" i="14"/>
  <c r="N639" i="14"/>
  <c r="O639" i="14"/>
  <c r="P639" i="14"/>
  <c r="M639" i="14"/>
  <c r="Q639" i="14"/>
  <c r="O633" i="14"/>
  <c r="Q633" i="14"/>
  <c r="M633" i="14"/>
  <c r="P633" i="14"/>
  <c r="N633" i="14"/>
  <c r="N634" i="14"/>
  <c r="P634" i="14"/>
  <c r="Q634" i="14"/>
  <c r="O634" i="14"/>
  <c r="M634" i="14"/>
  <c r="M629" i="14"/>
  <c r="Q629" i="14"/>
  <c r="N629" i="14"/>
  <c r="O629" i="14"/>
  <c r="P629" i="14"/>
  <c r="M630" i="14"/>
  <c r="P630" i="14"/>
  <c r="N630" i="14"/>
  <c r="Q630" i="14"/>
  <c r="O630" i="14"/>
  <c r="M502" i="14"/>
  <c r="Q502" i="14"/>
  <c r="O502" i="14"/>
  <c r="P502" i="14"/>
  <c r="N502" i="14"/>
  <c r="O501" i="14"/>
  <c r="Q501" i="14"/>
  <c r="M501" i="14"/>
  <c r="P501" i="14"/>
  <c r="N501" i="14"/>
  <c r="Q479" i="14"/>
  <c r="O479" i="14"/>
  <c r="M479" i="14"/>
  <c r="P479" i="14"/>
  <c r="N479" i="14"/>
  <c r="M441" i="14"/>
  <c r="Q441" i="14"/>
  <c r="O441" i="14"/>
  <c r="P441" i="14"/>
  <c r="N441" i="14"/>
  <c r="M404" i="14"/>
  <c r="Q404" i="14"/>
  <c r="N404" i="14"/>
  <c r="P404" i="14"/>
  <c r="O404" i="14"/>
  <c r="P350" i="14"/>
  <c r="N350" i="14"/>
  <c r="M350" i="14"/>
  <c r="Q350" i="14"/>
  <c r="O350" i="14"/>
  <c r="O5" i="14"/>
  <c r="P5" i="14"/>
  <c r="Q5" i="14"/>
  <c r="N5" i="14"/>
  <c r="M1069" i="14"/>
  <c r="Q1069" i="14"/>
  <c r="P1069" i="14"/>
  <c r="N1069" i="14"/>
  <c r="O1069" i="14"/>
  <c r="M1071" i="14"/>
  <c r="N1071" i="14"/>
  <c r="P1071" i="14"/>
  <c r="O1071" i="14"/>
  <c r="Q1071" i="14"/>
  <c r="N1068" i="14"/>
  <c r="O1068" i="14"/>
  <c r="P1068" i="14"/>
  <c r="M1068" i="14"/>
  <c r="Q1068" i="14"/>
  <c r="M1070" i="14"/>
  <c r="P1070" i="14"/>
  <c r="N1070" i="14"/>
  <c r="O1070" i="14"/>
  <c r="Q1070" i="14"/>
  <c r="P998" i="14"/>
  <c r="O998" i="14"/>
  <c r="N998" i="14"/>
  <c r="M998" i="14"/>
  <c r="Q998" i="14"/>
  <c r="M919" i="14"/>
  <c r="Q919" i="14"/>
  <c r="N919" i="14"/>
  <c r="O919" i="14"/>
  <c r="P919" i="14"/>
  <c r="M922" i="14"/>
  <c r="O922" i="14"/>
  <c r="Q922" i="14"/>
  <c r="N922" i="14"/>
  <c r="P922" i="14"/>
  <c r="M921" i="14"/>
  <c r="O921" i="14"/>
  <c r="Q921" i="14"/>
  <c r="P921" i="14"/>
  <c r="N921" i="14"/>
  <c r="M920" i="14"/>
  <c r="O920" i="14"/>
  <c r="Q920" i="14"/>
  <c r="N920" i="14"/>
  <c r="P920" i="14"/>
  <c r="M792" i="14"/>
  <c r="P792" i="14"/>
  <c r="Q792" i="14"/>
  <c r="O792" i="14"/>
  <c r="N792" i="14"/>
  <c r="M791" i="14"/>
  <c r="Q791" i="14"/>
  <c r="N791" i="14"/>
  <c r="O791" i="14"/>
  <c r="P791" i="14"/>
  <c r="M760" i="14"/>
  <c r="Q760" i="14"/>
  <c r="O760" i="14"/>
  <c r="P760" i="14"/>
  <c r="N760" i="14"/>
  <c r="M759" i="14"/>
  <c r="Q759" i="14"/>
  <c r="O759" i="14"/>
  <c r="N759" i="14"/>
  <c r="P759" i="14"/>
  <c r="M758" i="14"/>
  <c r="P758" i="14"/>
  <c r="O758" i="14"/>
  <c r="Q758" i="14"/>
  <c r="N758" i="14"/>
  <c r="P757" i="14"/>
  <c r="M757" i="14"/>
  <c r="Q757" i="14"/>
  <c r="N757" i="14"/>
  <c r="O757" i="14"/>
  <c r="N740" i="14"/>
  <c r="P740" i="14"/>
  <c r="M740" i="14"/>
  <c r="O740" i="14"/>
  <c r="Q740" i="14"/>
  <c r="P742" i="14"/>
  <c r="M742" i="14"/>
  <c r="O742" i="14"/>
  <c r="Q742" i="14"/>
  <c r="N742" i="14"/>
  <c r="M741" i="14"/>
  <c r="P741" i="14"/>
  <c r="Q741" i="14"/>
  <c r="O741" i="14"/>
  <c r="N741" i="14"/>
  <c r="P642" i="14"/>
  <c r="M642" i="14"/>
  <c r="Q642" i="14"/>
  <c r="N642" i="14"/>
  <c r="O642" i="14"/>
  <c r="O548" i="14"/>
  <c r="P548" i="14"/>
  <c r="M548" i="14"/>
  <c r="Q548" i="14"/>
  <c r="N548" i="14"/>
  <c r="M549" i="14"/>
  <c r="N549" i="14"/>
  <c r="O549" i="14"/>
  <c r="Q549" i="14"/>
  <c r="P549" i="14"/>
  <c r="P521" i="14"/>
  <c r="M521" i="14"/>
  <c r="Q521" i="14"/>
  <c r="N521" i="14"/>
  <c r="O521" i="14"/>
  <c r="P514" i="14"/>
  <c r="O514" i="14"/>
  <c r="N514" i="14"/>
  <c r="M514" i="14"/>
  <c r="Q514" i="14"/>
  <c r="O492" i="14"/>
  <c r="P492" i="14"/>
  <c r="M492" i="14"/>
  <c r="Q492" i="14"/>
  <c r="N492" i="14"/>
  <c r="O484" i="14"/>
  <c r="P484" i="14"/>
  <c r="M484" i="14"/>
  <c r="Q484" i="14"/>
  <c r="N484" i="14"/>
  <c r="M485" i="14"/>
  <c r="N485" i="14"/>
  <c r="Q485" i="14"/>
  <c r="O485" i="14"/>
  <c r="P485" i="14"/>
  <c r="Q478" i="14"/>
  <c r="O478" i="14"/>
  <c r="M478" i="14"/>
  <c r="P478" i="14"/>
  <c r="N478" i="14"/>
  <c r="M477" i="14"/>
  <c r="Q477" i="14"/>
  <c r="P477" i="14"/>
  <c r="O477" i="14"/>
  <c r="N477" i="14"/>
  <c r="Q401" i="14"/>
  <c r="M401" i="14"/>
  <c r="P401" i="14"/>
  <c r="N401" i="14"/>
  <c r="O401" i="14"/>
  <c r="P400" i="14"/>
  <c r="M400" i="14"/>
  <c r="Q400" i="14"/>
  <c r="N400" i="14"/>
  <c r="O400" i="14"/>
  <c r="M349" i="14"/>
  <c r="Q349" i="14"/>
  <c r="P349" i="14"/>
  <c r="N349" i="14"/>
  <c r="O349" i="14"/>
  <c r="M348" i="14"/>
  <c r="Q348" i="14"/>
  <c r="N348" i="14"/>
  <c r="O348" i="14"/>
  <c r="P348" i="14"/>
  <c r="N318" i="14"/>
  <c r="P318" i="14"/>
  <c r="O318" i="14"/>
  <c r="Q318" i="14"/>
  <c r="M318" i="14"/>
  <c r="M306" i="14"/>
  <c r="P306" i="14"/>
  <c r="N306" i="14"/>
  <c r="Q306" i="14"/>
  <c r="O306" i="14"/>
  <c r="M305" i="14"/>
  <c r="P305" i="14"/>
  <c r="N305" i="14"/>
  <c r="O305" i="14"/>
  <c r="Q305" i="14"/>
  <c r="N304" i="14"/>
  <c r="O304" i="14"/>
  <c r="P304" i="14"/>
  <c r="M304" i="14"/>
  <c r="Q304" i="14"/>
  <c r="M307" i="14"/>
  <c r="P307" i="14"/>
  <c r="N307" i="14"/>
  <c r="O307" i="14"/>
  <c r="Q307" i="14"/>
  <c r="N301" i="14"/>
  <c r="O301" i="14"/>
  <c r="P301" i="14"/>
  <c r="M301" i="14"/>
  <c r="Q301" i="14"/>
  <c r="M257" i="14"/>
  <c r="Q257" i="14"/>
  <c r="N257" i="14"/>
  <c r="P257" i="14"/>
  <c r="O257" i="14"/>
  <c r="M256" i="14"/>
  <c r="N256" i="14"/>
  <c r="Q256" i="14"/>
  <c r="O256" i="14"/>
  <c r="P256" i="14"/>
  <c r="P255" i="14"/>
  <c r="M255" i="14"/>
  <c r="Q255" i="14"/>
  <c r="O255" i="14"/>
  <c r="N255" i="14"/>
  <c r="M245" i="14"/>
  <c r="O245" i="14"/>
  <c r="N245" i="14"/>
  <c r="P245" i="14"/>
  <c r="Q245" i="14"/>
  <c r="M241" i="14"/>
  <c r="Q241" i="14"/>
  <c r="N241" i="14"/>
  <c r="O241" i="14"/>
  <c r="P241" i="14"/>
  <c r="M244" i="14"/>
  <c r="O244" i="14"/>
  <c r="N244" i="14"/>
  <c r="P244" i="14"/>
  <c r="Q244" i="14"/>
  <c r="M243" i="14"/>
  <c r="O243" i="14"/>
  <c r="N243" i="14"/>
  <c r="Q243" i="14"/>
  <c r="P243" i="14"/>
  <c r="M246" i="14"/>
  <c r="O246" i="14"/>
  <c r="N246" i="14"/>
  <c r="Q246" i="14"/>
  <c r="P246" i="14"/>
  <c r="M242" i="14"/>
  <c r="O242" i="14"/>
  <c r="N242" i="14"/>
  <c r="Q242" i="14"/>
  <c r="P242" i="14"/>
  <c r="O215" i="14"/>
  <c r="M215" i="14"/>
  <c r="P215" i="14"/>
  <c r="Q215" i="14"/>
  <c r="N215" i="14"/>
  <c r="O214" i="14"/>
  <c r="M214" i="14"/>
  <c r="Q214" i="14"/>
  <c r="N214" i="14"/>
  <c r="P214" i="14"/>
  <c r="O4" i="14"/>
  <c r="N4" i="14"/>
  <c r="M4" i="14"/>
  <c r="Q4" i="14"/>
  <c r="P4" i="14"/>
  <c r="M997" i="14"/>
  <c r="P997" i="14"/>
  <c r="O997" i="14"/>
  <c r="Q997" i="14"/>
  <c r="N997" i="14"/>
  <c r="M963" i="14"/>
  <c r="Q963" i="14"/>
  <c r="P963" i="14"/>
  <c r="O963" i="14"/>
  <c r="N963" i="14"/>
  <c r="N962" i="14"/>
  <c r="O962" i="14"/>
  <c r="P962" i="14"/>
  <c r="M962" i="14"/>
  <c r="Q962" i="14"/>
  <c r="M964" i="14"/>
  <c r="Q964" i="14"/>
  <c r="O964" i="14"/>
  <c r="N964" i="14"/>
  <c r="P964" i="14"/>
  <c r="N960" i="14"/>
  <c r="O960" i="14"/>
  <c r="P960" i="14"/>
  <c r="M960" i="14"/>
  <c r="Q960" i="14"/>
  <c r="M894" i="14"/>
  <c r="P894" i="14"/>
  <c r="O894" i="14"/>
  <c r="Q894" i="14"/>
  <c r="N894" i="14"/>
  <c r="M888" i="14"/>
  <c r="N888" i="14"/>
  <c r="P888" i="14"/>
  <c r="Q888" i="14"/>
  <c r="O888" i="14"/>
  <c r="P895" i="14"/>
  <c r="M895" i="14"/>
  <c r="Q895" i="14"/>
  <c r="O895" i="14"/>
  <c r="N895" i="14"/>
  <c r="P874" i="14"/>
  <c r="O874" i="14"/>
  <c r="Q874" i="14"/>
  <c r="M874" i="14"/>
  <c r="N874" i="14"/>
  <c r="Q870" i="14"/>
  <c r="O870" i="14"/>
  <c r="N870" i="14"/>
  <c r="P870" i="14"/>
  <c r="M870" i="14"/>
  <c r="N872" i="14"/>
  <c r="M872" i="14"/>
  <c r="O872" i="14"/>
  <c r="Q872" i="14"/>
  <c r="P872" i="14"/>
  <c r="Q868" i="14"/>
  <c r="N868" i="14"/>
  <c r="P868" i="14"/>
  <c r="O868" i="14"/>
  <c r="M868" i="14"/>
  <c r="O867" i="14"/>
  <c r="M867" i="14"/>
  <c r="P867" i="14"/>
  <c r="N867" i="14"/>
  <c r="Q867" i="14"/>
  <c r="M817" i="14"/>
  <c r="N817" i="14"/>
  <c r="Q817" i="14"/>
  <c r="O817" i="14"/>
  <c r="P817" i="14"/>
  <c r="N816" i="14"/>
  <c r="O816" i="14"/>
  <c r="P816" i="14"/>
  <c r="M816" i="14"/>
  <c r="Q816" i="14"/>
  <c r="M818" i="14"/>
  <c r="Q818" i="14"/>
  <c r="O818" i="14"/>
  <c r="P818" i="14"/>
  <c r="N818" i="14"/>
  <c r="O785" i="14"/>
  <c r="P785" i="14"/>
  <c r="Q785" i="14"/>
  <c r="N785" i="14"/>
  <c r="M785" i="14"/>
  <c r="M784" i="14"/>
  <c r="Q784" i="14"/>
  <c r="N784" i="14"/>
  <c r="O784" i="14"/>
  <c r="P784" i="14"/>
  <c r="M764" i="14"/>
  <c r="Q764" i="14"/>
  <c r="P764" i="14"/>
  <c r="N764" i="14"/>
  <c r="O764" i="14"/>
  <c r="P756" i="14"/>
  <c r="M756" i="14"/>
  <c r="O756" i="14"/>
  <c r="Q756" i="14"/>
  <c r="N756" i="14"/>
  <c r="O755" i="14"/>
  <c r="M755" i="14"/>
  <c r="Q755" i="14"/>
  <c r="P755" i="14"/>
  <c r="N755" i="14"/>
  <c r="N632" i="14"/>
  <c r="O632" i="14"/>
  <c r="P632" i="14"/>
  <c r="M632" i="14"/>
  <c r="Q632" i="14"/>
  <c r="N536" i="14"/>
  <c r="O536" i="14"/>
  <c r="P536" i="14"/>
  <c r="M536" i="14"/>
  <c r="Q536" i="14"/>
  <c r="M537" i="14"/>
  <c r="O537" i="14"/>
  <c r="Q537" i="14"/>
  <c r="P537" i="14"/>
  <c r="N537" i="14"/>
  <c r="Q528" i="14"/>
  <c r="N528" i="14"/>
  <c r="P528" i="14"/>
  <c r="O528" i="14"/>
  <c r="M528" i="14"/>
  <c r="N529" i="14"/>
  <c r="O529" i="14"/>
  <c r="M529" i="14"/>
  <c r="P529" i="14"/>
  <c r="Q529" i="14"/>
  <c r="M500" i="14"/>
  <c r="O500" i="14"/>
  <c r="P500" i="14"/>
  <c r="Q500" i="14"/>
  <c r="N500" i="14"/>
  <c r="P499" i="14"/>
  <c r="M499" i="14"/>
  <c r="Q499" i="14"/>
  <c r="N499" i="14"/>
  <c r="O499" i="14"/>
  <c r="O476" i="14"/>
  <c r="P476" i="14"/>
  <c r="M476" i="14"/>
  <c r="Q476" i="14"/>
  <c r="N476" i="14"/>
  <c r="M438" i="14"/>
  <c r="Q438" i="14"/>
  <c r="N438" i="14"/>
  <c r="O438" i="14"/>
  <c r="P438" i="14"/>
  <c r="M440" i="14"/>
  <c r="Q440" i="14"/>
  <c r="O440" i="14"/>
  <c r="N440" i="14"/>
  <c r="P440" i="14"/>
  <c r="M439" i="14"/>
  <c r="O439" i="14"/>
  <c r="N439" i="14"/>
  <c r="Q439" i="14"/>
  <c r="P439" i="14"/>
  <c r="M17" i="14"/>
  <c r="O17" i="14"/>
  <c r="P17" i="14"/>
  <c r="N17" i="14"/>
  <c r="Q17" i="14"/>
  <c r="M16" i="14"/>
  <c r="P16" i="14"/>
  <c r="O16" i="14"/>
  <c r="Q16" i="14"/>
  <c r="N16" i="14"/>
  <c r="M15" i="14"/>
  <c r="Q15" i="14"/>
  <c r="N15" i="14"/>
  <c r="O15" i="14"/>
  <c r="P15" i="14"/>
  <c r="O3" i="14"/>
  <c r="N3" i="14"/>
  <c r="Q3" i="14"/>
  <c r="M3" i="14"/>
  <c r="P3" i="14"/>
  <c r="O1076" i="14"/>
  <c r="Q1076" i="14"/>
  <c r="P1076" i="14"/>
  <c r="M1076" i="14"/>
  <c r="N1076" i="14"/>
  <c r="O1075" i="14"/>
  <c r="Q1075" i="14"/>
  <c r="M1075" i="14"/>
  <c r="P1075" i="14"/>
  <c r="N1075" i="14"/>
  <c r="P1074" i="14"/>
  <c r="M1074" i="14"/>
  <c r="O1074" i="14"/>
  <c r="Q1074" i="14"/>
  <c r="N1074" i="14"/>
  <c r="O996" i="14"/>
  <c r="P996" i="14"/>
  <c r="M996" i="14"/>
  <c r="Q996" i="14"/>
  <c r="N996" i="14"/>
  <c r="N967" i="14"/>
  <c r="P967" i="14"/>
  <c r="M967" i="14"/>
  <c r="O967" i="14"/>
  <c r="Q967" i="14"/>
  <c r="M893" i="14"/>
  <c r="N893" i="14"/>
  <c r="P893" i="14"/>
  <c r="O893" i="14"/>
  <c r="Q893" i="14"/>
  <c r="M892" i="14"/>
  <c r="Q892" i="14"/>
  <c r="N892" i="14"/>
  <c r="O892" i="14"/>
  <c r="P892" i="14"/>
  <c r="M886" i="14"/>
  <c r="Q886" i="14"/>
  <c r="N886" i="14"/>
  <c r="O886" i="14"/>
  <c r="P886" i="14"/>
  <c r="M887" i="14"/>
  <c r="Q887" i="14"/>
  <c r="N887" i="14"/>
  <c r="O887" i="14"/>
  <c r="P887" i="14"/>
  <c r="P873" i="14"/>
  <c r="M873" i="14"/>
  <c r="Q873" i="14"/>
  <c r="N873" i="14"/>
  <c r="O873" i="14"/>
  <c r="P871" i="14"/>
  <c r="M871" i="14"/>
  <c r="Q871" i="14"/>
  <c r="N871" i="14"/>
  <c r="O871" i="14"/>
  <c r="P869" i="14"/>
  <c r="M869" i="14"/>
  <c r="Q869" i="14"/>
  <c r="N869" i="14"/>
  <c r="O869" i="14"/>
  <c r="P866" i="14"/>
  <c r="M866" i="14"/>
  <c r="Q866" i="14"/>
  <c r="N866" i="14"/>
  <c r="O866" i="14"/>
  <c r="M825" i="14"/>
  <c r="N825" i="14"/>
  <c r="O825" i="14"/>
  <c r="P825" i="14"/>
  <c r="Q825" i="14"/>
  <c r="P824" i="14"/>
  <c r="M824" i="14"/>
  <c r="Q824" i="14"/>
  <c r="N824" i="14"/>
  <c r="O824" i="14"/>
  <c r="N789" i="14"/>
  <c r="Q789" i="14"/>
  <c r="O789" i="14"/>
  <c r="M789" i="14"/>
  <c r="P789" i="14"/>
  <c r="Q790" i="14"/>
  <c r="O790" i="14"/>
  <c r="P790" i="14"/>
  <c r="M790" i="14"/>
  <c r="N790" i="14"/>
  <c r="N783" i="14"/>
  <c r="O783" i="14"/>
  <c r="P783" i="14"/>
  <c r="M783" i="14"/>
  <c r="Q783" i="14"/>
  <c r="M763" i="14"/>
  <c r="N763" i="14"/>
  <c r="Q763" i="14"/>
  <c r="O763" i="14"/>
  <c r="P763" i="14"/>
  <c r="O762" i="14"/>
  <c r="P762" i="14"/>
  <c r="M762" i="14"/>
  <c r="Q762" i="14"/>
  <c r="N762" i="14"/>
  <c r="M527" i="14"/>
  <c r="Q527" i="14"/>
  <c r="N527" i="14"/>
  <c r="O527" i="14"/>
  <c r="P527" i="14"/>
  <c r="M513" i="14"/>
  <c r="Q513" i="14"/>
  <c r="N513" i="14"/>
  <c r="P513" i="14"/>
  <c r="O513" i="14"/>
  <c r="N498" i="14"/>
  <c r="P498" i="14"/>
  <c r="M498" i="14"/>
  <c r="O498" i="14"/>
  <c r="Q498" i="14"/>
  <c r="P497" i="14"/>
  <c r="M497" i="14"/>
  <c r="N497" i="14"/>
  <c r="O497" i="14"/>
  <c r="Q497" i="14"/>
  <c r="M454" i="14"/>
  <c r="Q454" i="14"/>
  <c r="N454" i="14"/>
  <c r="O454" i="14"/>
  <c r="P454" i="14"/>
  <c r="N403" i="14"/>
  <c r="Q403" i="14"/>
  <c r="O403" i="14"/>
  <c r="P403" i="14"/>
  <c r="M403" i="14"/>
  <c r="O347" i="14"/>
  <c r="P347" i="14"/>
  <c r="M347" i="14"/>
  <c r="N347" i="14"/>
  <c r="Q347" i="14"/>
  <c r="M49" i="14"/>
  <c r="Q49" i="14"/>
  <c r="N49" i="14"/>
  <c r="O49" i="14"/>
  <c r="P49" i="14"/>
  <c r="O399" i="14"/>
  <c r="M399" i="14"/>
  <c r="P399" i="14"/>
  <c r="N399" i="14"/>
  <c r="Q399" i="14"/>
  <c r="M1073" i="14"/>
  <c r="N1073" i="14"/>
  <c r="O1073" i="14"/>
  <c r="P1073" i="14"/>
  <c r="Q1073" i="14"/>
  <c r="O1072" i="14"/>
  <c r="P1072" i="14"/>
  <c r="M1072" i="14"/>
  <c r="Q1072" i="14"/>
  <c r="N1072" i="14"/>
  <c r="M966" i="14"/>
  <c r="O966" i="14"/>
  <c r="P966" i="14"/>
  <c r="Q966" i="14"/>
  <c r="N966" i="14"/>
  <c r="O965" i="14"/>
  <c r="P965" i="14"/>
  <c r="M965" i="14"/>
  <c r="Q965" i="14"/>
  <c r="N965" i="14"/>
  <c r="M946" i="14"/>
  <c r="O946" i="14"/>
  <c r="P946" i="14"/>
  <c r="Q946" i="14"/>
  <c r="N946" i="14"/>
  <c r="M945" i="14"/>
  <c r="Q945" i="14"/>
  <c r="N945" i="14"/>
  <c r="O945" i="14"/>
  <c r="P945" i="14"/>
  <c r="M944" i="14"/>
  <c r="Q944" i="14"/>
  <c r="N944" i="14"/>
  <c r="O944" i="14"/>
  <c r="P944" i="14"/>
  <c r="N843" i="14"/>
  <c r="O843" i="14"/>
  <c r="M843" i="14"/>
  <c r="Q843" i="14"/>
  <c r="P843" i="14"/>
  <c r="O788" i="14"/>
  <c r="P788" i="14"/>
  <c r="M788" i="14"/>
  <c r="Q788" i="14"/>
  <c r="N788" i="14"/>
  <c r="P748" i="14"/>
  <c r="M748" i="14"/>
  <c r="Q748" i="14"/>
  <c r="N748" i="14"/>
  <c r="O748" i="14"/>
  <c r="M751" i="14"/>
  <c r="Q751" i="14"/>
  <c r="N751" i="14"/>
  <c r="P751" i="14"/>
  <c r="O751" i="14"/>
  <c r="M750" i="14"/>
  <c r="N750" i="14"/>
  <c r="Q750" i="14"/>
  <c r="P750" i="14"/>
  <c r="O750" i="14"/>
  <c r="M749" i="14"/>
  <c r="Q749" i="14"/>
  <c r="N749" i="14"/>
  <c r="P749" i="14"/>
  <c r="O749" i="14"/>
  <c r="M672" i="14"/>
  <c r="O672" i="14"/>
  <c r="N672" i="14"/>
  <c r="Q672" i="14"/>
  <c r="P672" i="14"/>
  <c r="M671" i="14"/>
  <c r="Q671" i="14"/>
  <c r="O671" i="14"/>
  <c r="P671" i="14"/>
  <c r="N671" i="14"/>
  <c r="M670" i="14"/>
  <c r="Q670" i="14"/>
  <c r="N670" i="14"/>
  <c r="O670" i="14"/>
  <c r="P670" i="14"/>
  <c r="O615" i="14"/>
  <c r="M615" i="14"/>
  <c r="P615" i="14"/>
  <c r="N615" i="14"/>
  <c r="Q615" i="14"/>
  <c r="O614" i="14"/>
  <c r="M614" i="14"/>
  <c r="P614" i="14"/>
  <c r="Q614" i="14"/>
  <c r="N614" i="14"/>
  <c r="P512" i="14"/>
  <c r="M512" i="14"/>
  <c r="Q512" i="14"/>
  <c r="N512" i="14"/>
  <c r="O512" i="14"/>
  <c r="M496" i="14"/>
  <c r="P496" i="14"/>
  <c r="Q496" i="14"/>
  <c r="N496" i="14"/>
  <c r="O496" i="14"/>
  <c r="M495" i="14"/>
  <c r="Q495" i="14"/>
  <c r="N495" i="14"/>
  <c r="O495" i="14"/>
  <c r="P495" i="14"/>
  <c r="M451" i="14"/>
  <c r="P451" i="14"/>
  <c r="O451" i="14"/>
  <c r="Q451" i="14"/>
  <c r="N451" i="14"/>
  <c r="O450" i="14"/>
  <c r="P450" i="14"/>
  <c r="M450" i="14"/>
  <c r="Q450" i="14"/>
  <c r="N450" i="14"/>
  <c r="M453" i="14"/>
  <c r="Q453" i="14"/>
  <c r="N453" i="14"/>
  <c r="P453" i="14"/>
  <c r="O453" i="14"/>
  <c r="M452" i="14"/>
  <c r="Q452" i="14"/>
  <c r="P452" i="14"/>
  <c r="O452" i="14"/>
  <c r="N452" i="14"/>
  <c r="P402" i="14"/>
  <c r="M402" i="14"/>
  <c r="Q402" i="14"/>
  <c r="N402" i="14"/>
  <c r="O402" i="14"/>
  <c r="M346" i="14"/>
  <c r="Q346" i="14"/>
  <c r="N346" i="14"/>
  <c r="O346" i="14"/>
  <c r="P346" i="14"/>
  <c r="N345" i="14"/>
  <c r="O345" i="14"/>
  <c r="P345" i="14"/>
  <c r="M345" i="14"/>
  <c r="Q345" i="14"/>
  <c r="M317" i="14"/>
  <c r="P317" i="14"/>
  <c r="Q317" i="14"/>
  <c r="N317" i="14"/>
  <c r="O317" i="14"/>
  <c r="N841" i="14"/>
  <c r="O841" i="14"/>
  <c r="P841" i="14"/>
  <c r="M841" i="14"/>
  <c r="Q841" i="14"/>
  <c r="M842" i="14"/>
  <c r="Q842" i="14"/>
  <c r="O842" i="14"/>
  <c r="P842" i="14"/>
  <c r="N842" i="14"/>
  <c r="M613" i="14"/>
  <c r="O613" i="14"/>
  <c r="N613" i="14"/>
  <c r="P613" i="14"/>
  <c r="Q613" i="14"/>
  <c r="N612" i="14"/>
  <c r="P612" i="14"/>
  <c r="O612" i="14"/>
  <c r="M612" i="14"/>
  <c r="Q612" i="14"/>
  <c r="P316" i="14"/>
  <c r="M316" i="14"/>
  <c r="Q316" i="14"/>
  <c r="N316" i="14"/>
  <c r="O316" i="14"/>
  <c r="O1036" i="14"/>
  <c r="M1036" i="14"/>
  <c r="Q1036" i="14"/>
  <c r="P1036" i="14"/>
  <c r="N1036" i="14"/>
  <c r="M1043" i="14"/>
  <c r="P1043" i="14"/>
  <c r="Q1043" i="14"/>
  <c r="N1043" i="14"/>
  <c r="O1043" i="14"/>
  <c r="O1039" i="14"/>
  <c r="M1039" i="14"/>
  <c r="P1039" i="14"/>
  <c r="Q1039" i="14"/>
  <c r="N1039" i="14"/>
  <c r="O1038" i="14"/>
  <c r="N1038" i="14"/>
  <c r="Q1038" i="14"/>
  <c r="P1038" i="14"/>
  <c r="M1038" i="14"/>
  <c r="M862" i="14"/>
  <c r="Q862" i="14"/>
  <c r="O862" i="14"/>
  <c r="N862" i="14"/>
  <c r="P862" i="14"/>
  <c r="O739" i="14"/>
  <c r="P739" i="14"/>
  <c r="M739" i="14"/>
  <c r="Q739" i="14"/>
  <c r="N739" i="14"/>
  <c r="N605" i="14"/>
  <c r="O605" i="14"/>
  <c r="P605" i="14"/>
  <c r="M605" i="14"/>
  <c r="Q605" i="14"/>
  <c r="M607" i="14"/>
  <c r="P607" i="14"/>
  <c r="O607" i="14"/>
  <c r="N607" i="14"/>
  <c r="Q607" i="14"/>
  <c r="M606" i="14"/>
  <c r="T33" i="14" s="1"/>
  <c r="CG33" i="14" s="1"/>
  <c r="N606" i="14"/>
  <c r="U33" i="14" s="1"/>
  <c r="CH33" i="14" s="1"/>
  <c r="O606" i="14"/>
  <c r="V33" i="14" s="1"/>
  <c r="CI33" i="14" s="1"/>
  <c r="Q606" i="14"/>
  <c r="X33" i="14" s="1"/>
  <c r="CK33" i="14" s="1"/>
  <c r="P606" i="14"/>
  <c r="W33" i="14" s="1"/>
  <c r="CJ33" i="14" s="1"/>
  <c r="Q475" i="14"/>
  <c r="M475" i="14"/>
  <c r="O475" i="14"/>
  <c r="N475" i="14"/>
  <c r="P475" i="14"/>
  <c r="P398" i="14"/>
  <c r="M398" i="14"/>
  <c r="Q398" i="14"/>
  <c r="N398" i="14"/>
  <c r="O398" i="14"/>
  <c r="P397" i="14"/>
  <c r="M397" i="14"/>
  <c r="N397" i="14"/>
  <c r="O397" i="14"/>
  <c r="Q397" i="14"/>
  <c r="O338" i="14"/>
  <c r="M338" i="14"/>
  <c r="T32" i="14" s="1"/>
  <c r="CG32" i="14" s="1"/>
  <c r="P338" i="14"/>
  <c r="N338" i="14"/>
  <c r="Q338" i="14"/>
  <c r="O339" i="14"/>
  <c r="M339" i="14"/>
  <c r="Q339" i="14"/>
  <c r="N339" i="14"/>
  <c r="P339" i="14"/>
  <c r="M213" i="14"/>
  <c r="P213" i="14"/>
  <c r="O213" i="14"/>
  <c r="Q213" i="14"/>
  <c r="N213" i="14"/>
  <c r="M212" i="14"/>
  <c r="T31" i="14" s="1"/>
  <c r="CG31" i="14" s="1"/>
  <c r="Q212" i="14"/>
  <c r="N212" i="14"/>
  <c r="O212" i="14"/>
  <c r="P212" i="14"/>
  <c r="P1041" i="14"/>
  <c r="M1041" i="14"/>
  <c r="O1041" i="14"/>
  <c r="N1041" i="14"/>
  <c r="Q1041" i="14"/>
  <c r="O1040" i="14"/>
  <c r="P1040" i="14"/>
  <c r="M1040" i="14"/>
  <c r="Q1040" i="14"/>
  <c r="N1040" i="14"/>
  <c r="M1042" i="14"/>
  <c r="Q1042" i="14"/>
  <c r="N1042" i="14"/>
  <c r="P1042" i="14"/>
  <c r="O1042" i="14"/>
  <c r="N1037" i="14"/>
  <c r="O1037" i="14"/>
  <c r="P1037" i="14"/>
  <c r="M1037" i="14"/>
  <c r="Q1037" i="14"/>
  <c r="M917" i="14"/>
  <c r="O917" i="14"/>
  <c r="N917" i="14"/>
  <c r="Q917" i="14"/>
  <c r="P917" i="14"/>
  <c r="M754" i="14"/>
  <c r="Q754" i="14"/>
  <c r="N754" i="14"/>
  <c r="O754" i="14"/>
  <c r="P754" i="14"/>
  <c r="O752" i="14"/>
  <c r="P752" i="14"/>
  <c r="M752" i="14"/>
  <c r="Q752" i="14"/>
  <c r="N752" i="14"/>
  <c r="M753" i="14"/>
  <c r="P753" i="14"/>
  <c r="Q753" i="14"/>
  <c r="N753" i="14"/>
  <c r="O753" i="14"/>
  <c r="O437" i="14"/>
  <c r="Q437" i="14"/>
  <c r="P437" i="14"/>
  <c r="M437" i="14"/>
  <c r="N437" i="14"/>
  <c r="P436" i="14"/>
  <c r="M436" i="14"/>
  <c r="Q436" i="14"/>
  <c r="N436" i="14"/>
  <c r="O436" i="14"/>
  <c r="O425" i="14"/>
  <c r="N425" i="14"/>
  <c r="Q425" i="14"/>
  <c r="P425" i="14"/>
  <c r="M425" i="14"/>
  <c r="Q418" i="14"/>
  <c r="O418" i="14"/>
  <c r="M418" i="14"/>
  <c r="N418" i="14"/>
  <c r="P418" i="14"/>
  <c r="P337" i="14"/>
  <c r="M337" i="14"/>
  <c r="Q337" i="14"/>
  <c r="N337" i="14"/>
  <c r="O337" i="14"/>
  <c r="M333" i="14"/>
  <c r="N333" i="14"/>
  <c r="P333" i="14"/>
  <c r="Q333" i="14"/>
  <c r="O333" i="14"/>
  <c r="O332" i="14"/>
  <c r="P332" i="14"/>
  <c r="M332" i="14"/>
  <c r="Q332" i="14"/>
  <c r="N332" i="14"/>
  <c r="O263" i="14"/>
  <c r="P263" i="14"/>
  <c r="M263" i="14"/>
  <c r="Q263" i="14"/>
  <c r="N263" i="14"/>
  <c r="N229" i="14"/>
  <c r="O229" i="14"/>
  <c r="P229" i="14"/>
  <c r="M229" i="14"/>
  <c r="Q229" i="14"/>
  <c r="N1033" i="14"/>
  <c r="P1033" i="14"/>
  <c r="M1033" i="14"/>
  <c r="O1033" i="14"/>
  <c r="Q1033" i="14"/>
  <c r="M1035" i="14"/>
  <c r="Q1035" i="14"/>
  <c r="O1035" i="14"/>
  <c r="N1035" i="14"/>
  <c r="P1035" i="14"/>
  <c r="Q1034" i="14"/>
  <c r="M1034" i="14"/>
  <c r="O1034" i="14"/>
  <c r="N1034" i="14"/>
  <c r="P1034" i="14"/>
  <c r="N861" i="14"/>
  <c r="M861" i="14"/>
  <c r="O861" i="14"/>
  <c r="P861" i="14"/>
  <c r="Q861" i="14"/>
  <c r="N831" i="14"/>
  <c r="P831" i="14"/>
  <c r="O831" i="14"/>
  <c r="M831" i="14"/>
  <c r="Q831" i="14"/>
  <c r="M823" i="14"/>
  <c r="N823" i="14"/>
  <c r="Q823" i="14"/>
  <c r="P823" i="14"/>
  <c r="O823" i="14"/>
  <c r="Q474" i="14"/>
  <c r="M474" i="14"/>
  <c r="P474" i="14"/>
  <c r="N474" i="14"/>
  <c r="O474" i="14"/>
  <c r="N394" i="14"/>
  <c r="M394" i="14"/>
  <c r="P394" i="14"/>
  <c r="Q394" i="14"/>
  <c r="O394" i="14"/>
  <c r="P396" i="14"/>
  <c r="M396" i="14"/>
  <c r="N396" i="14"/>
  <c r="O396" i="14"/>
  <c r="Q396" i="14"/>
  <c r="P395" i="14"/>
  <c r="N395" i="14"/>
  <c r="M395" i="14"/>
  <c r="Q395" i="14"/>
  <c r="O395" i="14"/>
  <c r="P278" i="14"/>
  <c r="M278" i="14"/>
  <c r="Q278" i="14"/>
  <c r="N278" i="14"/>
  <c r="O278" i="14"/>
  <c r="Q277" i="14"/>
  <c r="M277" i="14"/>
  <c r="O277" i="14"/>
  <c r="N277" i="14"/>
  <c r="P277" i="14"/>
  <c r="O276" i="14"/>
  <c r="M276" i="14"/>
  <c r="Q276" i="14"/>
  <c r="N276" i="14"/>
  <c r="P276" i="14"/>
  <c r="P23" i="14"/>
  <c r="M23" i="14"/>
  <c r="O23" i="14"/>
  <c r="N23" i="14"/>
  <c r="Q23" i="14"/>
  <c r="M1032" i="14"/>
  <c r="Q1032" i="14"/>
  <c r="N1032" i="14"/>
  <c r="O1032" i="14"/>
  <c r="P1032" i="14"/>
  <c r="Q393" i="14"/>
  <c r="O393" i="14"/>
  <c r="M393" i="14"/>
  <c r="P393" i="14"/>
  <c r="N393" i="14"/>
  <c r="M274" i="14"/>
  <c r="O274" i="14"/>
  <c r="Q274" i="14"/>
  <c r="P274" i="14"/>
  <c r="N274" i="14"/>
  <c r="Q275" i="14"/>
  <c r="O275" i="14"/>
  <c r="M275" i="14"/>
  <c r="P275" i="14"/>
  <c r="N275" i="14"/>
  <c r="M22" i="14"/>
  <c r="N22" i="14"/>
  <c r="Q22" i="14"/>
  <c r="O22" i="14"/>
  <c r="P22" i="14"/>
  <c r="N21" i="14"/>
  <c r="O21" i="14"/>
  <c r="P21" i="14"/>
  <c r="M21" i="14"/>
  <c r="Q21" i="14"/>
  <c r="O915" i="14"/>
  <c r="M915" i="14"/>
  <c r="P915" i="14"/>
  <c r="N915" i="14"/>
  <c r="Q915" i="14"/>
  <c r="M916" i="14"/>
  <c r="P916" i="14"/>
  <c r="N916" i="14"/>
  <c r="Q916" i="14"/>
  <c r="O916" i="14"/>
  <c r="N829" i="14"/>
  <c r="P829" i="14"/>
  <c r="Q829" i="14"/>
  <c r="M829" i="14"/>
  <c r="O829" i="14"/>
  <c r="N828" i="14"/>
  <c r="P828" i="14"/>
  <c r="Q828" i="14"/>
  <c r="M828" i="14"/>
  <c r="O828" i="14"/>
  <c r="O827" i="14"/>
  <c r="Q827" i="14"/>
  <c r="N827" i="14"/>
  <c r="M827" i="14"/>
  <c r="P827" i="14"/>
  <c r="P830" i="14"/>
  <c r="N830" i="14"/>
  <c r="O830" i="14"/>
  <c r="M830" i="14"/>
  <c r="Q830" i="14"/>
  <c r="M821" i="14"/>
  <c r="Q821" i="14"/>
  <c r="O821" i="14"/>
  <c r="P821" i="14"/>
  <c r="N821" i="14"/>
  <c r="M822" i="14"/>
  <c r="N822" i="14"/>
  <c r="Q822" i="14"/>
  <c r="P822" i="14"/>
  <c r="O822" i="14"/>
  <c r="M795" i="14"/>
  <c r="P795" i="14"/>
  <c r="O795" i="14"/>
  <c r="N795" i="14"/>
  <c r="Q795" i="14"/>
  <c r="P794" i="14"/>
  <c r="M794" i="14"/>
  <c r="Q794" i="14"/>
  <c r="N794" i="14"/>
  <c r="O794" i="14"/>
  <c r="M782" i="14"/>
  <c r="N782" i="14"/>
  <c r="O782" i="14"/>
  <c r="Q782" i="14"/>
  <c r="P782" i="14"/>
  <c r="M435" i="14"/>
  <c r="Q435" i="14"/>
  <c r="N435" i="14"/>
  <c r="O435" i="14"/>
  <c r="P435" i="14"/>
  <c r="N424" i="14"/>
  <c r="O424" i="14"/>
  <c r="P424" i="14"/>
  <c r="M424" i="14"/>
  <c r="Q424" i="14"/>
  <c r="N417" i="14"/>
  <c r="O417" i="14"/>
  <c r="P417" i="14"/>
  <c r="M417" i="14"/>
  <c r="Q417" i="14"/>
  <c r="M273" i="14"/>
  <c r="N273" i="14"/>
  <c r="P273" i="14"/>
  <c r="O273" i="14"/>
  <c r="Q273" i="14"/>
  <c r="M272" i="14"/>
  <c r="Q272" i="14"/>
  <c r="N272" i="14"/>
  <c r="O272" i="14"/>
  <c r="P272" i="14"/>
  <c r="N253" i="14"/>
  <c r="P253" i="14"/>
  <c r="M253" i="14"/>
  <c r="T17" i="14" s="1"/>
  <c r="CG17" i="14" s="1"/>
  <c r="Q253" i="14"/>
  <c r="O253" i="14"/>
  <c r="N252" i="14"/>
  <c r="O252" i="14"/>
  <c r="M252" i="14"/>
  <c r="Q252" i="14"/>
  <c r="P252" i="14"/>
  <c r="N254" i="14"/>
  <c r="P254" i="14"/>
  <c r="Q254" i="14"/>
  <c r="M254" i="14"/>
  <c r="O254" i="14"/>
  <c r="M890" i="14"/>
  <c r="Q890" i="14"/>
  <c r="P890" i="14"/>
  <c r="N890" i="14"/>
  <c r="O890" i="14"/>
  <c r="N889" i="14"/>
  <c r="O889" i="14"/>
  <c r="P889" i="14"/>
  <c r="M889" i="14"/>
  <c r="Q889" i="14"/>
  <c r="M891" i="14"/>
  <c r="O891" i="14"/>
  <c r="N891" i="14"/>
  <c r="P891" i="14"/>
  <c r="Q891" i="14"/>
  <c r="N777" i="14"/>
  <c r="O777" i="14"/>
  <c r="M777" i="14"/>
  <c r="Q777" i="14"/>
  <c r="P777" i="14"/>
  <c r="P776" i="14"/>
  <c r="O776" i="14"/>
  <c r="M776" i="14"/>
  <c r="Q776" i="14"/>
  <c r="N776" i="14"/>
  <c r="N778" i="14"/>
  <c r="O778" i="14"/>
  <c r="M778" i="14"/>
  <c r="Q778" i="14"/>
  <c r="P778" i="14"/>
  <c r="N747" i="14"/>
  <c r="Q747" i="14"/>
  <c r="P747" i="14"/>
  <c r="M747" i="14"/>
  <c r="O747" i="14"/>
  <c r="N649" i="14"/>
  <c r="P649" i="14"/>
  <c r="M649" i="14"/>
  <c r="O649" i="14"/>
  <c r="Q649" i="14"/>
  <c r="P648" i="14"/>
  <c r="N648" i="14"/>
  <c r="M648" i="14"/>
  <c r="Q648" i="14"/>
  <c r="O648" i="14"/>
  <c r="V13" i="14" s="1"/>
  <c r="CI13" i="14" s="1"/>
  <c r="N650" i="14"/>
  <c r="P650" i="14"/>
  <c r="M650" i="14"/>
  <c r="Q650" i="14"/>
  <c r="O650" i="14"/>
  <c r="O518" i="14"/>
  <c r="M518" i="14"/>
  <c r="P518" i="14"/>
  <c r="N518" i="14"/>
  <c r="Q518" i="14"/>
  <c r="M517" i="14"/>
  <c r="P517" i="14"/>
  <c r="O517" i="14"/>
  <c r="N517" i="14"/>
  <c r="Q517" i="14"/>
  <c r="M473" i="14"/>
  <c r="Q473" i="14"/>
  <c r="P473" i="14"/>
  <c r="W15" i="14" s="1"/>
  <c r="CJ15" i="14" s="1"/>
  <c r="O473" i="14"/>
  <c r="N473" i="14"/>
  <c r="M461" i="14"/>
  <c r="P461" i="14"/>
  <c r="Q461" i="14"/>
  <c r="O461" i="14"/>
  <c r="N461" i="14"/>
  <c r="M460" i="14"/>
  <c r="P460" i="14"/>
  <c r="Q460" i="14"/>
  <c r="O460" i="14"/>
  <c r="N460" i="14"/>
  <c r="M434" i="14"/>
  <c r="Q434" i="14"/>
  <c r="N434" i="14"/>
  <c r="P434" i="14"/>
  <c r="O434" i="14"/>
  <c r="M433" i="14"/>
  <c r="N433" i="14"/>
  <c r="Q433" i="14"/>
  <c r="O433" i="14"/>
  <c r="P433" i="14"/>
  <c r="P432" i="14"/>
  <c r="Q432" i="14"/>
  <c r="O432" i="14"/>
  <c r="M432" i="14"/>
  <c r="N432" i="14"/>
  <c r="O240" i="14"/>
  <c r="M240" i="14"/>
  <c r="Q240" i="14"/>
  <c r="P240" i="14"/>
  <c r="N240" i="14"/>
  <c r="M239" i="14"/>
  <c r="O239" i="14"/>
  <c r="Q239" i="14"/>
  <c r="P239" i="14"/>
  <c r="N239" i="14"/>
  <c r="M238" i="14"/>
  <c r="T10" i="14" s="1"/>
  <c r="CG10" i="14" s="1"/>
  <c r="O238" i="14"/>
  <c r="Q238" i="14"/>
  <c r="P238" i="14"/>
  <c r="W10" i="14" s="1"/>
  <c r="CJ10" i="14" s="1"/>
  <c r="N238" i="14"/>
  <c r="P860" i="14"/>
  <c r="M860" i="14"/>
  <c r="Q860" i="14"/>
  <c r="N860" i="14"/>
  <c r="O860" i="14"/>
  <c r="P826" i="14"/>
  <c r="M826" i="14"/>
  <c r="Q826" i="14"/>
  <c r="N826" i="14"/>
  <c r="O826" i="14"/>
  <c r="P820" i="14"/>
  <c r="M820" i="14"/>
  <c r="Q820" i="14"/>
  <c r="O820" i="14"/>
  <c r="N820" i="14"/>
  <c r="M781" i="14"/>
  <c r="N781" i="14"/>
  <c r="O781" i="14"/>
  <c r="P781" i="14"/>
  <c r="Q781" i="14"/>
  <c r="M780" i="14"/>
  <c r="Q780" i="14"/>
  <c r="P780" i="14"/>
  <c r="O780" i="14"/>
  <c r="N780" i="14"/>
  <c r="M779" i="14"/>
  <c r="Q779" i="14"/>
  <c r="N779" i="14"/>
  <c r="O779" i="14"/>
  <c r="P779" i="14"/>
  <c r="M775" i="14"/>
  <c r="Q775" i="14"/>
  <c r="N775" i="14"/>
  <c r="O775" i="14"/>
  <c r="P775" i="14"/>
  <c r="P746" i="14"/>
  <c r="M746" i="14"/>
  <c r="Q746" i="14"/>
  <c r="N746" i="14"/>
  <c r="O746" i="14"/>
  <c r="M647" i="14"/>
  <c r="O647" i="14"/>
  <c r="P647" i="14"/>
  <c r="Q647" i="14"/>
  <c r="N647" i="14"/>
  <c r="O646" i="14"/>
  <c r="P646" i="14"/>
  <c r="M646" i="14"/>
  <c r="Q646" i="14"/>
  <c r="N646" i="14"/>
  <c r="M516" i="14"/>
  <c r="O516" i="14"/>
  <c r="Q516" i="14"/>
  <c r="P516" i="14"/>
  <c r="N516" i="14"/>
  <c r="N515" i="14"/>
  <c r="O515" i="14"/>
  <c r="P515" i="14"/>
  <c r="M515" i="14"/>
  <c r="Q515" i="14"/>
  <c r="M472" i="14"/>
  <c r="T9" i="14" s="1"/>
  <c r="CG9" i="14" s="1"/>
  <c r="Q472" i="14"/>
  <c r="P472" i="14"/>
  <c r="N472" i="14"/>
  <c r="O472" i="14"/>
  <c r="P471" i="14"/>
  <c r="M471" i="14"/>
  <c r="Q471" i="14"/>
  <c r="O471" i="14"/>
  <c r="N471" i="14"/>
  <c r="M459" i="14"/>
  <c r="P459" i="14"/>
  <c r="Q459" i="14"/>
  <c r="O459" i="14"/>
  <c r="N459" i="14"/>
  <c r="P455" i="14"/>
  <c r="M455" i="14"/>
  <c r="Q455" i="14"/>
  <c r="O455" i="14"/>
  <c r="N455" i="14"/>
  <c r="M458" i="14"/>
  <c r="P458" i="14"/>
  <c r="O458" i="14"/>
  <c r="Q458" i="14"/>
  <c r="N458" i="14"/>
  <c r="P457" i="14"/>
  <c r="M457" i="14"/>
  <c r="Q457" i="14"/>
  <c r="O457" i="14"/>
  <c r="N457" i="14"/>
  <c r="M456" i="14"/>
  <c r="Q456" i="14"/>
  <c r="N456" i="14"/>
  <c r="O456" i="14"/>
  <c r="P456" i="14"/>
  <c r="P431" i="14"/>
  <c r="M431" i="14"/>
  <c r="Q431" i="14"/>
  <c r="N431" i="14"/>
  <c r="O431" i="14"/>
  <c r="P392" i="14"/>
  <c r="N392" i="14"/>
  <c r="M392" i="14"/>
  <c r="Q392" i="14"/>
  <c r="O392" i="14"/>
  <c r="P251" i="14"/>
  <c r="M251" i="14"/>
  <c r="Q251" i="14"/>
  <c r="N251" i="14"/>
  <c r="O251" i="14"/>
  <c r="M237" i="14"/>
  <c r="O237" i="14"/>
  <c r="P237" i="14"/>
  <c r="Q237" i="14"/>
  <c r="N237" i="14"/>
  <c r="M236" i="14"/>
  <c r="O236" i="14"/>
  <c r="V5" i="14" s="1"/>
  <c r="CI5" i="14" s="1"/>
  <c r="P236" i="14"/>
  <c r="W5" i="14" s="1"/>
  <c r="CJ5" i="14" s="1"/>
  <c r="N236" i="14"/>
  <c r="Q236" i="14"/>
  <c r="X5" i="14" s="1"/>
  <c r="CK5" i="14" s="1"/>
  <c r="O235" i="14"/>
  <c r="P235" i="14"/>
  <c r="M235" i="14"/>
  <c r="Q235" i="14"/>
  <c r="N235" i="14"/>
  <c r="U4" i="14" s="1"/>
  <c r="CH4" i="14" s="1"/>
  <c r="W149" i="4"/>
  <c r="Y149" i="4"/>
  <c r="AA149" i="4"/>
  <c r="AC149" i="4"/>
  <c r="AE149" i="4"/>
  <c r="AF149" i="4"/>
  <c r="AG149" i="4"/>
  <c r="AH149" i="4"/>
  <c r="AI149" i="4"/>
  <c r="AJ149" i="4"/>
  <c r="AK149" i="4"/>
  <c r="AL149" i="4"/>
  <c r="AM149" i="4"/>
  <c r="AN149" i="4"/>
  <c r="AO149" i="4"/>
  <c r="AP149" i="4"/>
  <c r="AQ149" i="4"/>
  <c r="V149" i="4"/>
  <c r="AR148" i="4"/>
  <c r="AD148" i="4"/>
  <c r="AB148" i="4"/>
  <c r="Z148" i="4"/>
  <c r="X148" i="4"/>
  <c r="W108" i="4"/>
  <c r="Y108" i="4"/>
  <c r="AA108" i="4"/>
  <c r="AC108" i="4"/>
  <c r="AE108" i="4"/>
  <c r="AF108" i="4"/>
  <c r="AG108" i="4"/>
  <c r="AH108" i="4"/>
  <c r="AI108" i="4"/>
  <c r="AJ108" i="4"/>
  <c r="AK108" i="4"/>
  <c r="AL108" i="4"/>
  <c r="AM108" i="4"/>
  <c r="AN108" i="4"/>
  <c r="AO108" i="4"/>
  <c r="AP108" i="4"/>
  <c r="AQ108" i="4"/>
  <c r="V108" i="4"/>
  <c r="AR107" i="4"/>
  <c r="AD107" i="4"/>
  <c r="AB107" i="4"/>
  <c r="Z107" i="4"/>
  <c r="X107" i="4"/>
  <c r="AQ101" i="4"/>
  <c r="AP101" i="4"/>
  <c r="AO101" i="4"/>
  <c r="AN101" i="4"/>
  <c r="AM101" i="4"/>
  <c r="AL101" i="4"/>
  <c r="AK101" i="4"/>
  <c r="AJ101" i="4"/>
  <c r="AI101" i="4"/>
  <c r="AH101" i="4"/>
  <c r="AG101" i="4"/>
  <c r="AF101" i="4"/>
  <c r="AE101" i="4"/>
  <c r="AC101" i="4"/>
  <c r="AA101" i="4"/>
  <c r="Y101" i="4"/>
  <c r="W101" i="4"/>
  <c r="V101" i="4"/>
  <c r="W99" i="4"/>
  <c r="Y99" i="4"/>
  <c r="AA99" i="4"/>
  <c r="AC99" i="4"/>
  <c r="AE99" i="4"/>
  <c r="AF99" i="4"/>
  <c r="AG99" i="4"/>
  <c r="AH99" i="4"/>
  <c r="AI99" i="4"/>
  <c r="AJ99" i="4"/>
  <c r="AK99" i="4"/>
  <c r="AL99" i="4"/>
  <c r="AM99" i="4"/>
  <c r="AN99" i="4"/>
  <c r="AO99" i="4"/>
  <c r="AP99" i="4"/>
  <c r="AQ99" i="4"/>
  <c r="V99" i="4"/>
  <c r="AD100" i="4"/>
  <c r="AD101" i="4" s="1"/>
  <c r="E85" i="16" s="1"/>
  <c r="AB100" i="4"/>
  <c r="AB101" i="4" s="1"/>
  <c r="D85" i="16" s="1"/>
  <c r="Z100" i="4"/>
  <c r="Z101" i="4" s="1"/>
  <c r="C85" i="16" s="1"/>
  <c r="X100" i="4"/>
  <c r="X101" i="4" s="1"/>
  <c r="B85" i="16" s="1"/>
  <c r="AR100" i="4"/>
  <c r="AR101" i="4" s="1"/>
  <c r="F85" i="16" s="1"/>
  <c r="AR98" i="4"/>
  <c r="AR99" i="4" s="1"/>
  <c r="F84" i="16" s="1"/>
  <c r="AD98" i="4"/>
  <c r="AD99" i="4" s="1"/>
  <c r="E84" i="16" s="1"/>
  <c r="AB98" i="4"/>
  <c r="AB99" i="4" s="1"/>
  <c r="D84" i="16" s="1"/>
  <c r="Z98" i="4"/>
  <c r="Z99" i="4" s="1"/>
  <c r="C84" i="16" s="1"/>
  <c r="X98" i="4"/>
  <c r="X99" i="4" s="1"/>
  <c r="B84" i="16" s="1"/>
  <c r="W93" i="4"/>
  <c r="Y93" i="4"/>
  <c r="AA93" i="4"/>
  <c r="AC93" i="4"/>
  <c r="AE93" i="4"/>
  <c r="AF93" i="4"/>
  <c r="AG93" i="4"/>
  <c r="AH93" i="4"/>
  <c r="AI93" i="4"/>
  <c r="AJ93" i="4"/>
  <c r="AK93" i="4"/>
  <c r="AL93" i="4"/>
  <c r="AM93" i="4"/>
  <c r="AN93" i="4"/>
  <c r="AO93" i="4"/>
  <c r="AP93" i="4"/>
  <c r="AQ93" i="4"/>
  <c r="V93" i="4"/>
  <c r="AR92" i="4"/>
  <c r="AD92" i="4"/>
  <c r="AB92" i="4"/>
  <c r="Z92" i="4"/>
  <c r="X92" i="4"/>
  <c r="W89" i="4"/>
  <c r="Y89" i="4"/>
  <c r="AA89" i="4"/>
  <c r="AC89" i="4"/>
  <c r="AE89" i="4"/>
  <c r="AF89" i="4"/>
  <c r="AG89" i="4"/>
  <c r="AH89" i="4"/>
  <c r="AI89" i="4"/>
  <c r="AJ89" i="4"/>
  <c r="AK89" i="4"/>
  <c r="AL89" i="4"/>
  <c r="AM89" i="4"/>
  <c r="AN89" i="4"/>
  <c r="AO89" i="4"/>
  <c r="AP89" i="4"/>
  <c r="AQ89" i="4"/>
  <c r="V89" i="4"/>
  <c r="AR88" i="4"/>
  <c r="AD88" i="4"/>
  <c r="AB88" i="4"/>
  <c r="Z88" i="4"/>
  <c r="X88" i="4"/>
  <c r="AR87" i="4"/>
  <c r="AD87" i="4"/>
  <c r="AB87" i="4"/>
  <c r="Z87" i="4"/>
  <c r="X87" i="4"/>
  <c r="W86" i="4"/>
  <c r="Y86" i="4"/>
  <c r="AA86" i="4"/>
  <c r="AC86" i="4"/>
  <c r="AE86" i="4"/>
  <c r="AF86" i="4"/>
  <c r="AG86" i="4"/>
  <c r="AH86" i="4"/>
  <c r="AI86" i="4"/>
  <c r="AJ86" i="4"/>
  <c r="AK86" i="4"/>
  <c r="AL86" i="4"/>
  <c r="AM86" i="4"/>
  <c r="AN86" i="4"/>
  <c r="AO86" i="4"/>
  <c r="AP86" i="4"/>
  <c r="AQ86" i="4"/>
  <c r="V86" i="4"/>
  <c r="AR85" i="4"/>
  <c r="AD85" i="4"/>
  <c r="AB85" i="4"/>
  <c r="Z85" i="4"/>
  <c r="X85" i="4"/>
  <c r="X80" i="4"/>
  <c r="B72" i="16" s="1"/>
  <c r="W72" i="4"/>
  <c r="Y72" i="4"/>
  <c r="AA72" i="4"/>
  <c r="AC72" i="4"/>
  <c r="AE72" i="4"/>
  <c r="AF72" i="4"/>
  <c r="AG72" i="4"/>
  <c r="AH72" i="4"/>
  <c r="AI72" i="4"/>
  <c r="AJ72" i="4"/>
  <c r="AK72" i="4"/>
  <c r="AL72" i="4"/>
  <c r="AM72" i="4"/>
  <c r="AN72" i="4"/>
  <c r="AO72" i="4"/>
  <c r="AP72" i="4"/>
  <c r="AQ72" i="4"/>
  <c r="V72" i="4"/>
  <c r="AR71" i="4"/>
  <c r="AD71" i="4"/>
  <c r="AB71" i="4"/>
  <c r="Z71" i="4"/>
  <c r="X71" i="4"/>
  <c r="AR70" i="4"/>
  <c r="AD70" i="4"/>
  <c r="AB70" i="4"/>
  <c r="Z70" i="4"/>
  <c r="X70" i="4"/>
  <c r="X59" i="4"/>
  <c r="B54" i="16" s="1"/>
  <c r="X53" i="4"/>
  <c r="B48" i="16" s="1"/>
  <c r="Z53" i="4"/>
  <c r="C48" i="16" s="1"/>
  <c r="W49" i="4"/>
  <c r="Y49" i="4"/>
  <c r="AA49" i="4"/>
  <c r="AC49" i="4"/>
  <c r="AE49" i="4"/>
  <c r="AF49" i="4"/>
  <c r="AG49" i="4"/>
  <c r="AH49" i="4"/>
  <c r="AI49" i="4"/>
  <c r="AJ49" i="4"/>
  <c r="AK49" i="4"/>
  <c r="AL49" i="4"/>
  <c r="AM49" i="4"/>
  <c r="AN49" i="4"/>
  <c r="AO49" i="4"/>
  <c r="AP49" i="4"/>
  <c r="AQ49" i="4"/>
  <c r="V49" i="4"/>
  <c r="AR48" i="4"/>
  <c r="AD48" i="4"/>
  <c r="AB48" i="4"/>
  <c r="Z48" i="4"/>
  <c r="X48" i="4"/>
  <c r="AR43" i="4"/>
  <c r="F40" i="16" s="1"/>
  <c r="AD43" i="4"/>
  <c r="E40" i="16" s="1"/>
  <c r="AB43" i="4"/>
  <c r="D40" i="16" s="1"/>
  <c r="Z43" i="4"/>
  <c r="C40" i="16" s="1"/>
  <c r="X43" i="4"/>
  <c r="B40" i="16" s="1"/>
  <c r="AR36" i="4"/>
  <c r="F33" i="16" s="1"/>
  <c r="AD36" i="4"/>
  <c r="E33" i="16" s="1"/>
  <c r="AB36" i="4"/>
  <c r="D33" i="16" s="1"/>
  <c r="Z36" i="4"/>
  <c r="C33" i="16" s="1"/>
  <c r="X36" i="4"/>
  <c r="B33" i="16" s="1"/>
  <c r="W31" i="4"/>
  <c r="Y31" i="4"/>
  <c r="AA31" i="4"/>
  <c r="AC31" i="4"/>
  <c r="AE31" i="4"/>
  <c r="AF31" i="4"/>
  <c r="AG31" i="4"/>
  <c r="AH31" i="4"/>
  <c r="AI31" i="4"/>
  <c r="AJ31" i="4"/>
  <c r="AK31" i="4"/>
  <c r="AL31" i="4"/>
  <c r="AM31" i="4"/>
  <c r="AN31" i="4"/>
  <c r="AO31" i="4"/>
  <c r="AP31" i="4"/>
  <c r="AQ31" i="4"/>
  <c r="V31" i="4"/>
  <c r="AR30" i="4"/>
  <c r="AD30" i="4"/>
  <c r="AB30" i="4"/>
  <c r="Z30" i="4"/>
  <c r="X30" i="4"/>
  <c r="W27" i="4"/>
  <c r="Y27" i="4"/>
  <c r="AA27" i="4"/>
  <c r="AC27" i="4"/>
  <c r="AE27" i="4"/>
  <c r="AF27" i="4"/>
  <c r="AG27" i="4"/>
  <c r="AH27" i="4"/>
  <c r="AI27" i="4"/>
  <c r="AJ27" i="4"/>
  <c r="AK27" i="4"/>
  <c r="AL27" i="4"/>
  <c r="AM27" i="4"/>
  <c r="AN27" i="4"/>
  <c r="AO27" i="4"/>
  <c r="AP27" i="4"/>
  <c r="AQ27" i="4"/>
  <c r="V27" i="4"/>
  <c r="AR26" i="4"/>
  <c r="AD26" i="4"/>
  <c r="AB26" i="4"/>
  <c r="Z26" i="4"/>
  <c r="X26" i="4"/>
  <c r="W18" i="4"/>
  <c r="Y18" i="4"/>
  <c r="AA18" i="4"/>
  <c r="AC18" i="4"/>
  <c r="AE18" i="4"/>
  <c r="AF18" i="4"/>
  <c r="AG18" i="4"/>
  <c r="AH18" i="4"/>
  <c r="AI18" i="4"/>
  <c r="AJ18" i="4"/>
  <c r="AK18" i="4"/>
  <c r="AL18" i="4"/>
  <c r="AM18" i="4"/>
  <c r="AN18" i="4"/>
  <c r="AO18" i="4"/>
  <c r="AP18" i="4"/>
  <c r="AQ18" i="4"/>
  <c r="V18" i="4"/>
  <c r="AR17" i="4"/>
  <c r="AD17" i="4"/>
  <c r="AB17" i="4"/>
  <c r="Z17" i="4"/>
  <c r="X17" i="4"/>
  <c r="AR11" i="4"/>
  <c r="F14" i="16" s="1"/>
  <c r="AR2" i="4"/>
  <c r="F5" i="16" s="1"/>
  <c r="AD2" i="4"/>
  <c r="E5" i="16" s="1"/>
  <c r="AB2" i="4"/>
  <c r="D5" i="16" s="1"/>
  <c r="Z2" i="4"/>
  <c r="C5" i="16" s="1"/>
  <c r="X2" i="4"/>
  <c r="B5" i="16" s="1"/>
  <c r="X4" i="4"/>
  <c r="B7" i="16" s="1"/>
  <c r="X6" i="4"/>
  <c r="B9" i="16" s="1"/>
  <c r="X7" i="4"/>
  <c r="B10" i="16" s="1"/>
  <c r="X10" i="4"/>
  <c r="B13" i="16" s="1"/>
  <c r="X11" i="4"/>
  <c r="B14" i="16" s="1"/>
  <c r="X13" i="4"/>
  <c r="B16" i="16" s="1"/>
  <c r="X14" i="4"/>
  <c r="B17" i="16" s="1"/>
  <c r="X15" i="4"/>
  <c r="B18" i="16" s="1"/>
  <c r="X16" i="4"/>
  <c r="X19" i="4"/>
  <c r="B20" i="16" s="1"/>
  <c r="X20" i="4"/>
  <c r="B21" i="16" s="1"/>
  <c r="X21" i="4"/>
  <c r="B22" i="16" s="1"/>
  <c r="X22" i="4"/>
  <c r="B23" i="16" s="1"/>
  <c r="X23" i="4"/>
  <c r="B24" i="16" s="1"/>
  <c r="X24" i="4"/>
  <c r="B25" i="16" s="1"/>
  <c r="X25" i="4"/>
  <c r="X28" i="4"/>
  <c r="B27" i="16" s="1"/>
  <c r="X29" i="4"/>
  <c r="X32" i="4"/>
  <c r="B29" i="16" s="1"/>
  <c r="X33" i="4"/>
  <c r="B30" i="16" s="1"/>
  <c r="X34" i="4"/>
  <c r="B31" i="16" s="1"/>
  <c r="X35" i="4"/>
  <c r="B32" i="16" s="1"/>
  <c r="X37" i="4"/>
  <c r="B34" i="16" s="1"/>
  <c r="X38" i="4"/>
  <c r="B35" i="16" s="1"/>
  <c r="X39" i="4"/>
  <c r="B36" i="16" s="1"/>
  <c r="X40" i="4"/>
  <c r="B37" i="16" s="1"/>
  <c r="X41" i="4"/>
  <c r="B38" i="16" s="1"/>
  <c r="X42" i="4"/>
  <c r="B39" i="16" s="1"/>
  <c r="X44" i="4"/>
  <c r="B41" i="16" s="1"/>
  <c r="X45" i="4"/>
  <c r="B42" i="16" s="1"/>
  <c r="X47" i="4"/>
  <c r="X49" i="4" s="1"/>
  <c r="B44" i="16" s="1"/>
  <c r="X50" i="4"/>
  <c r="B45" i="16" s="1"/>
  <c r="X51" i="4"/>
  <c r="B46" i="16" s="1"/>
  <c r="X54" i="4"/>
  <c r="B49" i="16" s="1"/>
  <c r="X55" i="4"/>
  <c r="B50" i="16" s="1"/>
  <c r="X56" i="4"/>
  <c r="B51" i="16" s="1"/>
  <c r="X57" i="4"/>
  <c r="B52" i="16" s="1"/>
  <c r="X58" i="4"/>
  <c r="B53" i="16" s="1"/>
  <c r="X60" i="4"/>
  <c r="B55" i="16" s="1"/>
  <c r="X61" i="4"/>
  <c r="B56" i="16" s="1"/>
  <c r="X62" i="4"/>
  <c r="B57" i="16" s="1"/>
  <c r="X63" i="4"/>
  <c r="B58" i="16" s="1"/>
  <c r="X64" i="4"/>
  <c r="B59" i="16" s="1"/>
  <c r="X65" i="4"/>
  <c r="B60" i="16" s="1"/>
  <c r="X66" i="4"/>
  <c r="B61" i="16" s="1"/>
  <c r="X67" i="4"/>
  <c r="B62" i="16" s="1"/>
  <c r="X68" i="4"/>
  <c r="B63" i="16" s="1"/>
  <c r="X69" i="4"/>
  <c r="X73" i="4"/>
  <c r="B65" i="16" s="1"/>
  <c r="X74" i="4"/>
  <c r="B66" i="16" s="1"/>
  <c r="X75" i="4"/>
  <c r="B67" i="16" s="1"/>
  <c r="X76" i="4"/>
  <c r="B68" i="16" s="1"/>
  <c r="X77" i="4"/>
  <c r="B69" i="16" s="1"/>
  <c r="X78" i="4"/>
  <c r="B70" i="16" s="1"/>
  <c r="X79" i="4"/>
  <c r="B71" i="16" s="1"/>
  <c r="X81" i="4"/>
  <c r="B73" i="16" s="1"/>
  <c r="X82" i="4"/>
  <c r="B74" i="16" s="1"/>
  <c r="X83" i="4"/>
  <c r="B75" i="16" s="1"/>
  <c r="X84" i="4"/>
  <c r="X90" i="4"/>
  <c r="B78" i="16" s="1"/>
  <c r="X91" i="4"/>
  <c r="X93" i="4" s="1"/>
  <c r="B79" i="16" s="1"/>
  <c r="X95" i="4"/>
  <c r="B81" i="16" s="1"/>
  <c r="X96" i="4"/>
  <c r="B82" i="16" s="1"/>
  <c r="X97" i="4"/>
  <c r="B83" i="16" s="1"/>
  <c r="X102" i="4"/>
  <c r="B86" i="16" s="1"/>
  <c r="X103" i="4"/>
  <c r="B87" i="16" s="1"/>
  <c r="X104" i="4"/>
  <c r="B88" i="16" s="1"/>
  <c r="X106" i="4"/>
  <c r="X108" i="4" s="1"/>
  <c r="B90" i="16" s="1"/>
  <c r="X109" i="4"/>
  <c r="B91" i="16" s="1"/>
  <c r="X110" i="4"/>
  <c r="B92" i="16" s="1"/>
  <c r="X111" i="4"/>
  <c r="B93" i="16" s="1"/>
  <c r="X112" i="4"/>
  <c r="B94" i="16" s="1"/>
  <c r="X113" i="4"/>
  <c r="B95" i="16" s="1"/>
  <c r="X114" i="4"/>
  <c r="B96" i="16" s="1"/>
  <c r="X115" i="4"/>
  <c r="B97" i="16" s="1"/>
  <c r="X116" i="4"/>
  <c r="B98" i="16" s="1"/>
  <c r="X117" i="4"/>
  <c r="B99" i="16" s="1"/>
  <c r="X118" i="4"/>
  <c r="B100" i="16" s="1"/>
  <c r="X119" i="4"/>
  <c r="B101" i="16" s="1"/>
  <c r="X120" i="4"/>
  <c r="B102" i="16" s="1"/>
  <c r="X121" i="4"/>
  <c r="B103" i="16" s="1"/>
  <c r="X122" i="4"/>
  <c r="B104" i="16" s="1"/>
  <c r="X123" i="4"/>
  <c r="B105" i="16" s="1"/>
  <c r="X124" i="4"/>
  <c r="B106" i="16" s="1"/>
  <c r="X125" i="4"/>
  <c r="B107" i="16" s="1"/>
  <c r="X126" i="4"/>
  <c r="B108" i="16" s="1"/>
  <c r="X128" i="4"/>
  <c r="B110" i="16" s="1"/>
  <c r="X133" i="4"/>
  <c r="B115" i="16" s="1"/>
  <c r="X134" i="4"/>
  <c r="B116" i="16" s="1"/>
  <c r="X135" i="4"/>
  <c r="B117" i="16" s="1"/>
  <c r="X136" i="4"/>
  <c r="B118" i="16" s="1"/>
  <c r="X137" i="4"/>
  <c r="B119" i="16" s="1"/>
  <c r="X138" i="4"/>
  <c r="B120" i="16" s="1"/>
  <c r="X139" i="4"/>
  <c r="B121" i="16" s="1"/>
  <c r="X140" i="4"/>
  <c r="B122" i="16" s="1"/>
  <c r="X141" i="4"/>
  <c r="B123" i="16" s="1"/>
  <c r="X142" i="4"/>
  <c r="B124" i="16" s="1"/>
  <c r="X143" i="4"/>
  <c r="B125" i="16" s="1"/>
  <c r="X144" i="4"/>
  <c r="B126" i="16" s="1"/>
  <c r="X145" i="4"/>
  <c r="B127" i="16" s="1"/>
  <c r="X146" i="4"/>
  <c r="B128" i="16" s="1"/>
  <c r="X147" i="4"/>
  <c r="X150" i="4"/>
  <c r="B130" i="16" s="1"/>
  <c r="X151" i="4"/>
  <c r="B131" i="16" s="1"/>
  <c r="X152" i="4"/>
  <c r="B132" i="16" s="1"/>
  <c r="X153" i="4"/>
  <c r="B133" i="16" s="1"/>
  <c r="X154" i="4"/>
  <c r="B134" i="16" s="1"/>
  <c r="X155" i="4"/>
  <c r="B135" i="16" s="1"/>
  <c r="X157" i="4"/>
  <c r="B137" i="16" s="1"/>
  <c r="X158" i="4"/>
  <c r="B138" i="16" s="1"/>
  <c r="X159" i="4"/>
  <c r="B139" i="16" s="1"/>
  <c r="X160" i="4"/>
  <c r="B140" i="16" s="1"/>
  <c r="X161" i="4"/>
  <c r="B141" i="16" s="1"/>
  <c r="X162" i="4"/>
  <c r="B142" i="16" s="1"/>
  <c r="X163" i="4"/>
  <c r="B143" i="16" s="1"/>
  <c r="X164" i="4"/>
  <c r="B144" i="16" s="1"/>
  <c r="X165" i="4"/>
  <c r="B145" i="16" s="1"/>
  <c r="X166" i="4"/>
  <c r="B146" i="16" s="1"/>
  <c r="X167" i="4"/>
  <c r="B147" i="16" s="1"/>
  <c r="X168" i="4"/>
  <c r="B148" i="16" s="1"/>
  <c r="X171" i="4"/>
  <c r="B151" i="16" s="1"/>
  <c r="X172" i="4"/>
  <c r="B152" i="16" s="1"/>
  <c r="X173" i="4"/>
  <c r="B153" i="16" s="1"/>
  <c r="X174" i="4"/>
  <c r="B154" i="16" s="1"/>
  <c r="X175" i="4"/>
  <c r="B155" i="16" s="1"/>
  <c r="X176" i="4"/>
  <c r="B156" i="16" s="1"/>
  <c r="X178" i="4"/>
  <c r="B158" i="16" s="1"/>
  <c r="X179" i="4"/>
  <c r="B159" i="16" s="1"/>
  <c r="X180" i="4"/>
  <c r="B160" i="16" s="1"/>
  <c r="X181" i="4"/>
  <c r="B161" i="16" s="1"/>
  <c r="X182" i="4"/>
  <c r="B162" i="16" s="1"/>
  <c r="X183" i="4"/>
  <c r="B163" i="16" s="1"/>
  <c r="X184" i="4"/>
  <c r="B164" i="16" s="1"/>
  <c r="X186" i="4"/>
  <c r="B166" i="16" s="1"/>
  <c r="X188" i="4"/>
  <c r="B168" i="16" s="1"/>
  <c r="X189" i="4"/>
  <c r="B169" i="16" s="1"/>
  <c r="X193" i="4"/>
  <c r="B173" i="16" s="1"/>
  <c r="X194" i="4"/>
  <c r="B174" i="16" s="1"/>
  <c r="X195" i="4"/>
  <c r="B175" i="16" s="1"/>
  <c r="X202" i="4"/>
  <c r="B182" i="16" s="1"/>
  <c r="X207" i="4"/>
  <c r="B187" i="16" s="1"/>
  <c r="X213" i="4"/>
  <c r="B193" i="16" s="1"/>
  <c r="X214" i="4"/>
  <c r="B194" i="16" s="1"/>
  <c r="X215" i="4"/>
  <c r="B195" i="16" s="1"/>
  <c r="X216" i="4"/>
  <c r="B196" i="16" s="1"/>
  <c r="X217" i="4"/>
  <c r="B197" i="16" s="1"/>
  <c r="X218" i="4"/>
  <c r="B198" i="16" s="1"/>
  <c r="X219" i="4"/>
  <c r="B199" i="16" s="1"/>
  <c r="X220" i="4"/>
  <c r="B200" i="16" s="1"/>
  <c r="X222" i="4"/>
  <c r="B202" i="16" s="1"/>
  <c r="X225" i="4"/>
  <c r="B205" i="16" s="1"/>
  <c r="X226" i="4"/>
  <c r="B206" i="16" s="1"/>
  <c r="T82" i="14" l="1"/>
  <c r="CG82" i="14" s="1"/>
  <c r="T114" i="14"/>
  <c r="CG114" i="14" s="1"/>
  <c r="T119" i="14"/>
  <c r="CG119" i="14" s="1"/>
  <c r="V181" i="14"/>
  <c r="CI181" i="14" s="1"/>
  <c r="X187" i="14"/>
  <c r="CK187" i="14" s="1"/>
  <c r="W189" i="14"/>
  <c r="CJ189" i="14" s="1"/>
  <c r="T189" i="14"/>
  <c r="CG189" i="14" s="1"/>
  <c r="W181" i="14"/>
  <c r="CJ181" i="14" s="1"/>
  <c r="X82" i="14"/>
  <c r="CK82" i="14" s="1"/>
  <c r="W145" i="14"/>
  <c r="CJ145" i="14" s="1"/>
  <c r="X152" i="14"/>
  <c r="CK152" i="14" s="1"/>
  <c r="U180" i="14"/>
  <c r="CH180" i="14" s="1"/>
  <c r="U151" i="14"/>
  <c r="CH151" i="14" s="1"/>
  <c r="T172" i="14"/>
  <c r="CG172" i="14" s="1"/>
  <c r="X75" i="14"/>
  <c r="CK75" i="14" s="1"/>
  <c r="U109" i="14"/>
  <c r="CH109" i="14" s="1"/>
  <c r="W126" i="14"/>
  <c r="CJ126" i="14" s="1"/>
  <c r="T136" i="14"/>
  <c r="CG136" i="14" s="1"/>
  <c r="V67" i="14"/>
  <c r="CI67" i="14" s="1"/>
  <c r="W182" i="14"/>
  <c r="CJ182" i="14" s="1"/>
  <c r="W187" i="14"/>
  <c r="CJ187" i="14" s="1"/>
  <c r="U184" i="14"/>
  <c r="CH184" i="14" s="1"/>
  <c r="T122" i="14"/>
  <c r="CG122" i="14" s="1"/>
  <c r="CL163" i="14"/>
  <c r="J165" i="16" s="1"/>
  <c r="W9" i="14"/>
  <c r="CJ9" i="14" s="1"/>
  <c r="CL164" i="14"/>
  <c r="J166" i="16" s="1"/>
  <c r="CL173" i="14"/>
  <c r="J175" i="16" s="1"/>
  <c r="CL186" i="14"/>
  <c r="J188" i="16" s="1"/>
  <c r="CL41" i="14"/>
  <c r="J43" i="16" s="1"/>
  <c r="U14" i="14"/>
  <c r="CH14" i="14" s="1"/>
  <c r="U13" i="14"/>
  <c r="CH13" i="14" s="1"/>
  <c r="T53" i="14"/>
  <c r="CG53" i="14" s="1"/>
  <c r="X67" i="14"/>
  <c r="CK67" i="14" s="1"/>
  <c r="CL177" i="14"/>
  <c r="J179" i="16" s="1"/>
  <c r="CL179" i="14"/>
  <c r="J181" i="16" s="1"/>
  <c r="CL33" i="14"/>
  <c r="J35" i="16" s="1"/>
  <c r="CL178" i="14"/>
  <c r="J180" i="16" s="1"/>
  <c r="CL188" i="14"/>
  <c r="J190" i="16" s="1"/>
  <c r="U68" i="14"/>
  <c r="CH68" i="14" s="1"/>
  <c r="X96" i="14"/>
  <c r="CK96" i="14" s="1"/>
  <c r="V127" i="14"/>
  <c r="CI127" i="14" s="1"/>
  <c r="X206" i="14"/>
  <c r="CK206" i="14" s="1"/>
  <c r="T183" i="14"/>
  <c r="CG183" i="14" s="1"/>
  <c r="W201" i="14"/>
  <c r="CJ201" i="14" s="1"/>
  <c r="W204" i="14"/>
  <c r="CJ204" i="14" s="1"/>
  <c r="V10" i="14"/>
  <c r="CI10" i="14" s="1"/>
  <c r="V60" i="14"/>
  <c r="CI60" i="14" s="1"/>
  <c r="W101" i="14"/>
  <c r="CJ101" i="14" s="1"/>
  <c r="W113" i="14"/>
  <c r="CJ113" i="14" s="1"/>
  <c r="W140" i="14"/>
  <c r="CJ140" i="14" s="1"/>
  <c r="X202" i="14"/>
  <c r="CK202" i="14" s="1"/>
  <c r="U204" i="14"/>
  <c r="CH204" i="14" s="1"/>
  <c r="X207" i="14"/>
  <c r="CK207" i="14" s="1"/>
  <c r="X39" i="14"/>
  <c r="CK39" i="14" s="1"/>
  <c r="U54" i="14"/>
  <c r="CH54" i="14" s="1"/>
  <c r="V59" i="14"/>
  <c r="CI59" i="14" s="1"/>
  <c r="T93" i="14"/>
  <c r="CG93" i="14" s="1"/>
  <c r="V124" i="14"/>
  <c r="CI124" i="14" s="1"/>
  <c r="T124" i="14"/>
  <c r="CG124" i="14" s="1"/>
  <c r="V120" i="14"/>
  <c r="CI120" i="14" s="1"/>
  <c r="U155" i="14"/>
  <c r="CH155" i="14" s="1"/>
  <c r="T160" i="14"/>
  <c r="CG160" i="14" s="1"/>
  <c r="X153" i="14"/>
  <c r="CK153" i="14" s="1"/>
  <c r="X4" i="14"/>
  <c r="CK4" i="14" s="1"/>
  <c r="X17" i="14"/>
  <c r="CK17" i="14" s="1"/>
  <c r="V30" i="14"/>
  <c r="CI30" i="14" s="1"/>
  <c r="U35" i="14"/>
  <c r="CH35" i="14" s="1"/>
  <c r="W59" i="14"/>
  <c r="CJ59" i="14" s="1"/>
  <c r="V37" i="14"/>
  <c r="CI37" i="14" s="1"/>
  <c r="X32" i="14"/>
  <c r="CK32" i="14" s="1"/>
  <c r="T59" i="14"/>
  <c r="CG59" i="14" s="1"/>
  <c r="T4" i="14"/>
  <c r="CG4" i="14" s="1"/>
  <c r="W37" i="14"/>
  <c r="CJ37" i="14" s="1"/>
  <c r="U32" i="14"/>
  <c r="CH32" i="14" s="1"/>
  <c r="X51" i="14"/>
  <c r="CK51" i="14" s="1"/>
  <c r="U51" i="14"/>
  <c r="CH51" i="14" s="1"/>
  <c r="T89" i="14"/>
  <c r="CG89" i="14" s="1"/>
  <c r="W91" i="14"/>
  <c r="CJ91" i="14" s="1"/>
  <c r="W129" i="14"/>
  <c r="CJ129" i="14" s="1"/>
  <c r="U6" i="14"/>
  <c r="CH6" i="14" s="1"/>
  <c r="T6" i="14"/>
  <c r="CG6" i="14" s="1"/>
  <c r="V15" i="14"/>
  <c r="CI15" i="14" s="1"/>
  <c r="V24" i="14"/>
  <c r="CI24" i="14" s="1"/>
  <c r="X35" i="14"/>
  <c r="CK35" i="14" s="1"/>
  <c r="W39" i="14"/>
  <c r="CJ39" i="14" s="1"/>
  <c r="U189" i="14"/>
  <c r="CH189" i="14" s="1"/>
  <c r="V17" i="14"/>
  <c r="CI17" i="14" s="1"/>
  <c r="U17" i="14"/>
  <c r="CH17" i="14" s="1"/>
  <c r="X21" i="14"/>
  <c r="CK21" i="14" s="1"/>
  <c r="U23" i="14"/>
  <c r="CH23" i="14" s="1"/>
  <c r="V29" i="14"/>
  <c r="CI29" i="14" s="1"/>
  <c r="X37" i="14"/>
  <c r="CK37" i="14" s="1"/>
  <c r="W35" i="14"/>
  <c r="CJ35" i="14" s="1"/>
  <c r="U38" i="14"/>
  <c r="CH38" i="14" s="1"/>
  <c r="W53" i="14"/>
  <c r="CJ53" i="14" s="1"/>
  <c r="W52" i="14"/>
  <c r="CJ52" i="14" s="1"/>
  <c r="V56" i="14"/>
  <c r="CI56" i="14" s="1"/>
  <c r="U65" i="14"/>
  <c r="CH65" i="14" s="1"/>
  <c r="X64" i="14"/>
  <c r="CK64" i="14" s="1"/>
  <c r="T90" i="14"/>
  <c r="CG90" i="14" s="1"/>
  <c r="T95" i="14"/>
  <c r="CG95" i="14" s="1"/>
  <c r="X101" i="14"/>
  <c r="CK101" i="14" s="1"/>
  <c r="V99" i="14"/>
  <c r="CI99" i="14" s="1"/>
  <c r="X98" i="14"/>
  <c r="CK98" i="14" s="1"/>
  <c r="W106" i="14"/>
  <c r="CJ106" i="14" s="1"/>
  <c r="U103" i="14"/>
  <c r="CH103" i="14" s="1"/>
  <c r="X105" i="14"/>
  <c r="CK105" i="14" s="1"/>
  <c r="V111" i="14"/>
  <c r="CI111" i="14" s="1"/>
  <c r="V109" i="14"/>
  <c r="CI109" i="14" s="1"/>
  <c r="W108" i="14"/>
  <c r="CJ108" i="14" s="1"/>
  <c r="U113" i="14"/>
  <c r="CH113" i="14" s="1"/>
  <c r="W121" i="14"/>
  <c r="CJ121" i="14" s="1"/>
  <c r="X120" i="14"/>
  <c r="CK120" i="14" s="1"/>
  <c r="X116" i="14"/>
  <c r="CK116" i="14" s="1"/>
  <c r="V117" i="14"/>
  <c r="CI117" i="14" s="1"/>
  <c r="U128" i="14"/>
  <c r="CH128" i="14" s="1"/>
  <c r="W133" i="14"/>
  <c r="CJ133" i="14" s="1"/>
  <c r="X138" i="14"/>
  <c r="CK138" i="14" s="1"/>
  <c r="V140" i="14"/>
  <c r="CI140" i="14" s="1"/>
  <c r="X145" i="14"/>
  <c r="CK145" i="14" s="1"/>
  <c r="W146" i="14"/>
  <c r="CJ146" i="14" s="1"/>
  <c r="U149" i="14"/>
  <c r="CH149" i="14" s="1"/>
  <c r="T157" i="14"/>
  <c r="CG157" i="14" s="1"/>
  <c r="V159" i="14"/>
  <c r="CI159" i="14" s="1"/>
  <c r="X160" i="14"/>
  <c r="CK160" i="14" s="1"/>
  <c r="X154" i="14"/>
  <c r="CK154" i="14" s="1"/>
  <c r="U154" i="14"/>
  <c r="CH154" i="14" s="1"/>
  <c r="W155" i="14"/>
  <c r="CJ155" i="14" s="1"/>
  <c r="V153" i="14"/>
  <c r="CI153" i="14" s="1"/>
  <c r="V169" i="14"/>
  <c r="CI169" i="14" s="1"/>
  <c r="U167" i="14"/>
  <c r="CH167" i="14" s="1"/>
  <c r="X168" i="14"/>
  <c r="CK168" i="14" s="1"/>
  <c r="U172" i="14"/>
  <c r="CH172" i="14" s="1"/>
  <c r="X182" i="14"/>
  <c r="CK182" i="14" s="1"/>
  <c r="U185" i="14"/>
  <c r="CH185" i="14" s="1"/>
  <c r="X196" i="14"/>
  <c r="CK196" i="14" s="1"/>
  <c r="V202" i="14"/>
  <c r="CI202" i="14" s="1"/>
  <c r="W203" i="14"/>
  <c r="CJ203" i="14" s="1"/>
  <c r="V206" i="14"/>
  <c r="CI206" i="14" s="1"/>
  <c r="W21" i="14"/>
  <c r="CJ21" i="14" s="1"/>
  <c r="U30" i="14"/>
  <c r="CH30" i="14" s="1"/>
  <c r="W42" i="14"/>
  <c r="CJ42" i="14" s="1"/>
  <c r="X50" i="14"/>
  <c r="CK50" i="14" s="1"/>
  <c r="U53" i="14"/>
  <c r="CH53" i="14" s="1"/>
  <c r="X52" i="14"/>
  <c r="CK52" i="14" s="1"/>
  <c r="W57" i="14"/>
  <c r="CJ57" i="14" s="1"/>
  <c r="X59" i="14"/>
  <c r="CK59" i="14" s="1"/>
  <c r="W60" i="14"/>
  <c r="CJ60" i="14" s="1"/>
  <c r="X56" i="14"/>
  <c r="CK56" i="14" s="1"/>
  <c r="W67" i="14"/>
  <c r="CJ67" i="14" s="1"/>
  <c r="X89" i="14"/>
  <c r="CK89" i="14" s="1"/>
  <c r="U95" i="14"/>
  <c r="CH95" i="14" s="1"/>
  <c r="X100" i="14"/>
  <c r="CK100" i="14" s="1"/>
  <c r="U106" i="14"/>
  <c r="CH106" i="14" s="1"/>
  <c r="V103" i="14"/>
  <c r="CI103" i="14" s="1"/>
  <c r="T109" i="14"/>
  <c r="CG109" i="14" s="1"/>
  <c r="U108" i="14"/>
  <c r="CH108" i="14" s="1"/>
  <c r="W112" i="14"/>
  <c r="CJ112" i="14" s="1"/>
  <c r="V121" i="14"/>
  <c r="CI121" i="14" s="1"/>
  <c r="U123" i="14"/>
  <c r="CH123" i="14" s="1"/>
  <c r="X117" i="14"/>
  <c r="CK117" i="14" s="1"/>
  <c r="V130" i="14"/>
  <c r="CI130" i="14" s="1"/>
  <c r="W128" i="14"/>
  <c r="CJ128" i="14" s="1"/>
  <c r="W134" i="14"/>
  <c r="CJ134" i="14" s="1"/>
  <c r="U138" i="14"/>
  <c r="CH138" i="14" s="1"/>
  <c r="X140" i="14"/>
  <c r="CK140" i="14" s="1"/>
  <c r="U145" i="14"/>
  <c r="CH145" i="14" s="1"/>
  <c r="U146" i="14"/>
  <c r="CH146" i="14" s="1"/>
  <c r="U159" i="14"/>
  <c r="CH159" i="14" s="1"/>
  <c r="W162" i="14"/>
  <c r="CJ162" i="14" s="1"/>
  <c r="V154" i="14"/>
  <c r="CI154" i="14" s="1"/>
  <c r="U169" i="14"/>
  <c r="CH169" i="14" s="1"/>
  <c r="V167" i="14"/>
  <c r="CI167" i="14" s="1"/>
  <c r="V168" i="14"/>
  <c r="CI168" i="14" s="1"/>
  <c r="X166" i="14"/>
  <c r="CK166" i="14" s="1"/>
  <c r="V180" i="14"/>
  <c r="CI180" i="14" s="1"/>
  <c r="U183" i="14"/>
  <c r="CH183" i="14" s="1"/>
  <c r="U187" i="14"/>
  <c r="CH187" i="14" s="1"/>
  <c r="T187" i="14"/>
  <c r="CG187" i="14" s="1"/>
  <c r="W184" i="14"/>
  <c r="CJ184" i="14" s="1"/>
  <c r="U195" i="14"/>
  <c r="CH195" i="14" s="1"/>
  <c r="U201" i="14"/>
  <c r="CH201" i="14" s="1"/>
  <c r="T204" i="14"/>
  <c r="CG204" i="14" s="1"/>
  <c r="W205" i="14"/>
  <c r="CJ205" i="14" s="1"/>
  <c r="X9" i="14"/>
  <c r="CK9" i="14" s="1"/>
  <c r="W32" i="14"/>
  <c r="CJ32" i="14" s="1"/>
  <c r="T47" i="14"/>
  <c r="CG47" i="14" s="1"/>
  <c r="U60" i="14"/>
  <c r="CH60" i="14" s="1"/>
  <c r="V76" i="14"/>
  <c r="CI76" i="14" s="1"/>
  <c r="T77" i="14"/>
  <c r="CG77" i="14" s="1"/>
  <c r="V82" i="14"/>
  <c r="CI82" i="14" s="1"/>
  <c r="W83" i="14"/>
  <c r="CJ83" i="14" s="1"/>
  <c r="W89" i="14"/>
  <c r="CJ89" i="14" s="1"/>
  <c r="W124" i="14"/>
  <c r="CJ124" i="14" s="1"/>
  <c r="T126" i="14"/>
  <c r="CG126" i="14" s="1"/>
  <c r="T147" i="14"/>
  <c r="CG147" i="14" s="1"/>
  <c r="V165" i="14"/>
  <c r="CI165" i="14" s="1"/>
  <c r="X189" i="14"/>
  <c r="CK189" i="14" s="1"/>
  <c r="X194" i="14"/>
  <c r="CK194" i="14" s="1"/>
  <c r="W202" i="14"/>
  <c r="CJ202" i="14" s="1"/>
  <c r="W24" i="14"/>
  <c r="CJ24" i="14" s="1"/>
  <c r="V39" i="14"/>
  <c r="CI39" i="14" s="1"/>
  <c r="U62" i="14"/>
  <c r="CH62" i="14" s="1"/>
  <c r="V91" i="14"/>
  <c r="CI91" i="14" s="1"/>
  <c r="U133" i="14"/>
  <c r="CH133" i="14" s="1"/>
  <c r="W172" i="14"/>
  <c r="CJ172" i="14" s="1"/>
  <c r="X6" i="14"/>
  <c r="CK6" i="14" s="1"/>
  <c r="W3" i="14"/>
  <c r="CJ3" i="14" s="1"/>
  <c r="X172" i="14"/>
  <c r="CK172" i="14" s="1"/>
  <c r="V89" i="14"/>
  <c r="CI89" i="14" s="1"/>
  <c r="X104" i="14"/>
  <c r="CK104" i="14" s="1"/>
  <c r="W131" i="14"/>
  <c r="CJ131" i="14" s="1"/>
  <c r="U105" i="14"/>
  <c r="CH105" i="14" s="1"/>
  <c r="W111" i="14"/>
  <c r="CJ111" i="14" s="1"/>
  <c r="W137" i="14"/>
  <c r="CJ137" i="14" s="1"/>
  <c r="U76" i="14"/>
  <c r="CH76" i="14" s="1"/>
  <c r="T80" i="14"/>
  <c r="CG80" i="14" s="1"/>
  <c r="U101" i="14"/>
  <c r="CH101" i="14" s="1"/>
  <c r="V100" i="14"/>
  <c r="CI100" i="14" s="1"/>
  <c r="T102" i="14"/>
  <c r="CG102" i="14" s="1"/>
  <c r="V135" i="14"/>
  <c r="CI135" i="14" s="1"/>
  <c r="W62" i="14"/>
  <c r="CJ62" i="14" s="1"/>
  <c r="W97" i="14"/>
  <c r="CJ97" i="14" s="1"/>
  <c r="U96" i="14"/>
  <c r="CH96" i="14" s="1"/>
  <c r="V69" i="14"/>
  <c r="CI69" i="14" s="1"/>
  <c r="X69" i="14"/>
  <c r="CK69" i="14" s="1"/>
  <c r="U91" i="14"/>
  <c r="CH91" i="14" s="1"/>
  <c r="X94" i="14"/>
  <c r="CK94" i="14" s="1"/>
  <c r="U207" i="14"/>
  <c r="CH207" i="14" s="1"/>
  <c r="T99" i="14"/>
  <c r="CG99" i="14" s="1"/>
  <c r="V98" i="14"/>
  <c r="CI98" i="14" s="1"/>
  <c r="T106" i="14"/>
  <c r="CG106" i="14" s="1"/>
  <c r="W104" i="14"/>
  <c r="CJ104" i="14" s="1"/>
  <c r="X57" i="14"/>
  <c r="CK57" i="14" s="1"/>
  <c r="U42" i="14"/>
  <c r="CH42" i="14" s="1"/>
  <c r="X42" i="14"/>
  <c r="CK42" i="14" s="1"/>
  <c r="U112" i="14"/>
  <c r="CH112" i="14" s="1"/>
  <c r="T207" i="14"/>
  <c r="CG207" i="14" s="1"/>
  <c r="V94" i="14"/>
  <c r="CI94" i="14" s="1"/>
  <c r="W98" i="14"/>
  <c r="CJ98" i="14" s="1"/>
  <c r="X129" i="14"/>
  <c r="CK129" i="14" s="1"/>
  <c r="X137" i="14"/>
  <c r="CK137" i="14" s="1"/>
  <c r="X24" i="14"/>
  <c r="CK24" i="14" s="1"/>
  <c r="X58" i="14"/>
  <c r="CK58" i="14" s="1"/>
  <c r="X38" i="14"/>
  <c r="CK38" i="14" s="1"/>
  <c r="W38" i="14"/>
  <c r="CJ38" i="14" s="1"/>
  <c r="V50" i="14"/>
  <c r="CI50" i="14" s="1"/>
  <c r="V189" i="14"/>
  <c r="CI189" i="14" s="1"/>
  <c r="T86" i="14"/>
  <c r="CG86" i="14" s="1"/>
  <c r="X123" i="14"/>
  <c r="CK123" i="14" s="1"/>
  <c r="X131" i="14"/>
  <c r="CK131" i="14" s="1"/>
  <c r="X65" i="14"/>
  <c r="CK65" i="14" s="1"/>
  <c r="X201" i="14"/>
  <c r="CK201" i="14" s="1"/>
  <c r="W82" i="14"/>
  <c r="CJ82" i="14" s="1"/>
  <c r="W58" i="14"/>
  <c r="CJ58" i="14" s="1"/>
  <c r="W194" i="14"/>
  <c r="CJ194" i="14" s="1"/>
  <c r="U196" i="14"/>
  <c r="CH196" i="14" s="1"/>
  <c r="V4" i="14"/>
  <c r="CI4" i="14" s="1"/>
  <c r="U5" i="14"/>
  <c r="CH5" i="14" s="1"/>
  <c r="W6" i="14"/>
  <c r="CJ6" i="14" s="1"/>
  <c r="V9" i="14"/>
  <c r="CI9" i="14" s="1"/>
  <c r="U11" i="14"/>
  <c r="CH11" i="14" s="1"/>
  <c r="X11" i="14"/>
  <c r="CK11" i="14" s="1"/>
  <c r="W12" i="14"/>
  <c r="CJ12" i="14" s="1"/>
  <c r="V14" i="14"/>
  <c r="CI14" i="14" s="1"/>
  <c r="X15" i="14"/>
  <c r="CK15" i="14" s="1"/>
  <c r="X13" i="14"/>
  <c r="CK13" i="14" s="1"/>
  <c r="W196" i="14"/>
  <c r="CJ196" i="14" s="1"/>
  <c r="W95" i="14"/>
  <c r="CJ95" i="14" s="1"/>
  <c r="X97" i="14"/>
  <c r="CK97" i="14" s="1"/>
  <c r="U94" i="14"/>
  <c r="CH94" i="14" s="1"/>
  <c r="U102" i="14"/>
  <c r="CH102" i="14" s="1"/>
  <c r="T206" i="14"/>
  <c r="CG206" i="14" s="1"/>
  <c r="V207" i="14"/>
  <c r="CI207" i="14" s="1"/>
  <c r="U160" i="14"/>
  <c r="CH160" i="14" s="1"/>
  <c r="W154" i="14"/>
  <c r="CJ154" i="14" s="1"/>
  <c r="W152" i="14"/>
  <c r="CJ152" i="14" s="1"/>
  <c r="U153" i="14"/>
  <c r="CH153" i="14" s="1"/>
  <c r="V182" i="14"/>
  <c r="CI182" i="14" s="1"/>
  <c r="U181" i="14"/>
  <c r="CH181" i="14" s="1"/>
  <c r="V196" i="14"/>
  <c r="CI196" i="14" s="1"/>
  <c r="X195" i="14"/>
  <c r="CK195" i="14" s="1"/>
  <c r="U202" i="14"/>
  <c r="CH202" i="14" s="1"/>
  <c r="T202" i="14"/>
  <c r="CG202" i="14" s="1"/>
  <c r="T201" i="14"/>
  <c r="CG201" i="14" s="1"/>
  <c r="V201" i="14"/>
  <c r="CI201" i="14" s="1"/>
  <c r="X203" i="14"/>
  <c r="CK203" i="14" s="1"/>
  <c r="X204" i="14"/>
  <c r="CK204" i="14" s="1"/>
  <c r="V204" i="14"/>
  <c r="CI204" i="14" s="1"/>
  <c r="V205" i="14"/>
  <c r="CI205" i="14" s="1"/>
  <c r="X205" i="14"/>
  <c r="CK205" i="14" s="1"/>
  <c r="V203" i="14"/>
  <c r="CI203" i="14" s="1"/>
  <c r="W206" i="14"/>
  <c r="CJ206" i="14" s="1"/>
  <c r="U206" i="14"/>
  <c r="CH206" i="14" s="1"/>
  <c r="W207" i="14"/>
  <c r="CJ207" i="14" s="1"/>
  <c r="U82" i="14"/>
  <c r="CH82" i="14" s="1"/>
  <c r="X102" i="14"/>
  <c r="CK102" i="14" s="1"/>
  <c r="W109" i="14"/>
  <c r="CJ109" i="14" s="1"/>
  <c r="V108" i="14"/>
  <c r="CI108" i="14" s="1"/>
  <c r="U121" i="14"/>
  <c r="CH121" i="14" s="1"/>
  <c r="W116" i="14"/>
  <c r="CJ116" i="14" s="1"/>
  <c r="V137" i="14"/>
  <c r="CI137" i="14" s="1"/>
  <c r="T141" i="14"/>
  <c r="CG141" i="14" s="1"/>
  <c r="T145" i="14"/>
  <c r="CG145" i="14" s="1"/>
  <c r="V147" i="14"/>
  <c r="CI147" i="14" s="1"/>
  <c r="X157" i="14"/>
  <c r="CK157" i="14" s="1"/>
  <c r="W180" i="14"/>
  <c r="CJ180" i="14" s="1"/>
  <c r="X180" i="14"/>
  <c r="CK180" i="14" s="1"/>
  <c r="U182" i="14"/>
  <c r="CH182" i="14" s="1"/>
  <c r="X181" i="14"/>
  <c r="CK181" i="14" s="1"/>
  <c r="U194" i="14"/>
  <c r="CH194" i="14" s="1"/>
  <c r="V68" i="14"/>
  <c r="CI68" i="14" s="1"/>
  <c r="V61" i="14"/>
  <c r="CI61" i="14" s="1"/>
  <c r="X61" i="14"/>
  <c r="CK61" i="14" s="1"/>
  <c r="W61" i="14"/>
  <c r="CJ61" i="14" s="1"/>
  <c r="U70" i="14"/>
  <c r="CH70" i="14" s="1"/>
  <c r="W70" i="14"/>
  <c r="CJ70" i="14" s="1"/>
  <c r="V71" i="14"/>
  <c r="CI71" i="14" s="1"/>
  <c r="U71" i="14"/>
  <c r="CH71" i="14" s="1"/>
  <c r="T76" i="14"/>
  <c r="CG76" i="14" s="1"/>
  <c r="V73" i="14"/>
  <c r="CI73" i="14" s="1"/>
  <c r="U73" i="14"/>
  <c r="CH73" i="14" s="1"/>
  <c r="W74" i="14"/>
  <c r="CJ74" i="14" s="1"/>
  <c r="V74" i="14"/>
  <c r="CI74" i="14" s="1"/>
  <c r="U75" i="14"/>
  <c r="CH75" i="14" s="1"/>
  <c r="V83" i="14"/>
  <c r="CI83" i="14" s="1"/>
  <c r="X83" i="14"/>
  <c r="CK83" i="14" s="1"/>
  <c r="T83" i="14"/>
  <c r="CG83" i="14" s="1"/>
  <c r="X85" i="14"/>
  <c r="CK85" i="14" s="1"/>
  <c r="W85" i="14"/>
  <c r="CJ85" i="14" s="1"/>
  <c r="V84" i="14"/>
  <c r="CI84" i="14" s="1"/>
  <c r="U84" i="14"/>
  <c r="CH84" i="14" s="1"/>
  <c r="T84" i="14"/>
  <c r="CG84" i="14" s="1"/>
  <c r="U88" i="14"/>
  <c r="CH88" i="14" s="1"/>
  <c r="X88" i="14"/>
  <c r="CK88" i="14" s="1"/>
  <c r="V88" i="14"/>
  <c r="CI88" i="14" s="1"/>
  <c r="U97" i="14"/>
  <c r="CH97" i="14" s="1"/>
  <c r="V101" i="14"/>
  <c r="CI101" i="14" s="1"/>
  <c r="X99" i="14"/>
  <c r="CK99" i="14" s="1"/>
  <c r="W99" i="14"/>
  <c r="CJ99" i="14" s="1"/>
  <c r="W100" i="14"/>
  <c r="CJ100" i="14" s="1"/>
  <c r="W102" i="14"/>
  <c r="CJ102" i="14" s="1"/>
  <c r="V102" i="14"/>
  <c r="CI102" i="14" s="1"/>
  <c r="V106" i="14"/>
  <c r="CI106" i="14" s="1"/>
  <c r="X106" i="14"/>
  <c r="CK106" i="14" s="1"/>
  <c r="X111" i="14"/>
  <c r="CK111" i="14" s="1"/>
  <c r="U111" i="14"/>
  <c r="CH111" i="14" s="1"/>
  <c r="X109" i="14"/>
  <c r="CK109" i="14" s="1"/>
  <c r="X108" i="14"/>
  <c r="CK108" i="14" s="1"/>
  <c r="V112" i="14"/>
  <c r="CI112" i="14" s="1"/>
  <c r="T112" i="14"/>
  <c r="CG112" i="14" s="1"/>
  <c r="X112" i="14"/>
  <c r="CK112" i="14" s="1"/>
  <c r="V113" i="14"/>
  <c r="CI113" i="14" s="1"/>
  <c r="X113" i="14"/>
  <c r="CK113" i="14" s="1"/>
  <c r="X121" i="14"/>
  <c r="CK121" i="14" s="1"/>
  <c r="V123" i="14"/>
  <c r="CI123" i="14" s="1"/>
  <c r="W123" i="14"/>
  <c r="CJ123" i="14" s="1"/>
  <c r="X124" i="14"/>
  <c r="W120" i="14"/>
  <c r="CJ120" i="14" s="1"/>
  <c r="U116" i="14"/>
  <c r="CH116" i="14" s="1"/>
  <c r="W117" i="14"/>
  <c r="CJ117" i="14" s="1"/>
  <c r="U117" i="14"/>
  <c r="CH117" i="14" s="1"/>
  <c r="X125" i="14"/>
  <c r="CK125" i="14" s="1"/>
  <c r="X130" i="14"/>
  <c r="CK130" i="14" s="1"/>
  <c r="W130" i="14"/>
  <c r="CJ130" i="14" s="1"/>
  <c r="U130" i="14"/>
  <c r="CH130" i="14" s="1"/>
  <c r="U129" i="14"/>
  <c r="CH129" i="14" s="1"/>
  <c r="V129" i="14"/>
  <c r="CI129" i="14" s="1"/>
  <c r="V128" i="14"/>
  <c r="CI128" i="14" s="1"/>
  <c r="X128" i="14"/>
  <c r="CK128" i="14" s="1"/>
  <c r="U126" i="14"/>
  <c r="CH126" i="14" s="1"/>
  <c r="V126" i="14"/>
  <c r="CI126" i="14" s="1"/>
  <c r="X127" i="14"/>
  <c r="CK127" i="14" s="1"/>
  <c r="U127" i="14"/>
  <c r="CH127" i="14" s="1"/>
  <c r="V131" i="14"/>
  <c r="CI131" i="14" s="1"/>
  <c r="U131" i="14"/>
  <c r="CH131" i="14" s="1"/>
  <c r="T131" i="14"/>
  <c r="CG131" i="14" s="1"/>
  <c r="T132" i="14"/>
  <c r="CG132" i="14" s="1"/>
  <c r="X133" i="14"/>
  <c r="CK133" i="14" s="1"/>
  <c r="V133" i="14"/>
  <c r="CI133" i="14" s="1"/>
  <c r="U134" i="14"/>
  <c r="CH134" i="14" s="1"/>
  <c r="U137" i="14"/>
  <c r="CH137" i="14" s="1"/>
  <c r="W138" i="14"/>
  <c r="CJ138" i="14" s="1"/>
  <c r="U139" i="14"/>
  <c r="CH139" i="14" s="1"/>
  <c r="U140" i="14"/>
  <c r="CH140" i="14" s="1"/>
  <c r="W141" i="14"/>
  <c r="CJ141" i="14" s="1"/>
  <c r="U141" i="14"/>
  <c r="CH141" i="14" s="1"/>
  <c r="V142" i="14"/>
  <c r="CI142" i="14" s="1"/>
  <c r="X142" i="14"/>
  <c r="CK142" i="14" s="1"/>
  <c r="W143" i="14"/>
  <c r="CJ143" i="14" s="1"/>
  <c r="X143" i="14"/>
  <c r="CK143" i="14" s="1"/>
  <c r="V144" i="14"/>
  <c r="CI144" i="14" s="1"/>
  <c r="X144" i="14"/>
  <c r="CK144" i="14" s="1"/>
  <c r="T144" i="14"/>
  <c r="CG144" i="14" s="1"/>
  <c r="V145" i="14"/>
  <c r="CI145" i="14" s="1"/>
  <c r="X146" i="14"/>
  <c r="CK146" i="14" s="1"/>
  <c r="T146" i="14"/>
  <c r="CG146" i="14" s="1"/>
  <c r="V146" i="14"/>
  <c r="CI146" i="14" s="1"/>
  <c r="X148" i="14"/>
  <c r="CK148" i="14" s="1"/>
  <c r="V149" i="14"/>
  <c r="CI149" i="14" s="1"/>
  <c r="X149" i="14"/>
  <c r="CK149" i="14" s="1"/>
  <c r="W149" i="14"/>
  <c r="CJ149" i="14" s="1"/>
  <c r="X150" i="14"/>
  <c r="CK150" i="14" s="1"/>
  <c r="W150" i="14"/>
  <c r="CJ150" i="14" s="1"/>
  <c r="W151" i="14"/>
  <c r="CJ151" i="14" s="1"/>
  <c r="V151" i="14"/>
  <c r="CI151" i="14" s="1"/>
  <c r="T151" i="14"/>
  <c r="CG151" i="14" s="1"/>
  <c r="U157" i="14"/>
  <c r="CH157" i="14" s="1"/>
  <c r="V157" i="14"/>
  <c r="CI157" i="14" s="1"/>
  <c r="U158" i="14"/>
  <c r="CH158" i="14" s="1"/>
  <c r="V158" i="14"/>
  <c r="CI158" i="14" s="1"/>
  <c r="W159" i="14"/>
  <c r="CJ159" i="14" s="1"/>
  <c r="X159" i="14"/>
  <c r="CK159" i="14" s="1"/>
  <c r="W160" i="14"/>
  <c r="CJ160" i="14" s="1"/>
  <c r="V160" i="14"/>
  <c r="CI160" i="14" s="1"/>
  <c r="X161" i="14"/>
  <c r="CK161" i="14" s="1"/>
  <c r="U162" i="14"/>
  <c r="CH162" i="14" s="1"/>
  <c r="X162" i="14"/>
  <c r="CK162" i="14" s="1"/>
  <c r="V162" i="14"/>
  <c r="CI162" i="14" s="1"/>
  <c r="T154" i="14"/>
  <c r="CG154" i="14" s="1"/>
  <c r="V155" i="14"/>
  <c r="CI155" i="14" s="1"/>
  <c r="X155" i="14"/>
  <c r="CK155" i="14" s="1"/>
  <c r="U156" i="14"/>
  <c r="CH156" i="14" s="1"/>
  <c r="W156" i="14"/>
  <c r="CJ156" i="14" s="1"/>
  <c r="V152" i="14"/>
  <c r="CI152" i="14" s="1"/>
  <c r="T153" i="14"/>
  <c r="CG153" i="14" s="1"/>
  <c r="W169" i="14"/>
  <c r="CJ169" i="14" s="1"/>
  <c r="X169" i="14"/>
  <c r="CK169" i="14" s="1"/>
  <c r="T169" i="14"/>
  <c r="CG169" i="14" s="1"/>
  <c r="W167" i="14"/>
  <c r="CJ167" i="14" s="1"/>
  <c r="X167" i="14"/>
  <c r="CK167" i="14" s="1"/>
  <c r="T167" i="14"/>
  <c r="CG167" i="14" s="1"/>
  <c r="U168" i="14"/>
  <c r="CH168" i="14" s="1"/>
  <c r="W168" i="14"/>
  <c r="CJ168" i="14" s="1"/>
  <c r="T168" i="14"/>
  <c r="CG168" i="14" s="1"/>
  <c r="W166" i="14"/>
  <c r="CJ166" i="14" s="1"/>
  <c r="T166" i="14"/>
  <c r="CG166" i="14" s="1"/>
  <c r="U170" i="14"/>
  <c r="CH170" i="14" s="1"/>
  <c r="W170" i="14"/>
  <c r="CJ170" i="14" s="1"/>
  <c r="U165" i="14"/>
  <c r="CH165" i="14" s="1"/>
  <c r="V183" i="14"/>
  <c r="CI183" i="14" s="1"/>
  <c r="V194" i="14"/>
  <c r="CI194" i="14" s="1"/>
  <c r="W193" i="14"/>
  <c r="CJ193" i="14" s="1"/>
  <c r="X193" i="14"/>
  <c r="CK193" i="14" s="1"/>
  <c r="W191" i="14"/>
  <c r="CJ191" i="14" s="1"/>
  <c r="X191" i="14"/>
  <c r="CK191" i="14" s="1"/>
  <c r="T198" i="14"/>
  <c r="CG198" i="14" s="1"/>
  <c r="W195" i="14"/>
  <c r="CJ195" i="14" s="1"/>
  <c r="V18" i="14"/>
  <c r="CI18" i="14" s="1"/>
  <c r="V35" i="14"/>
  <c r="CI35" i="14" s="1"/>
  <c r="V34" i="14"/>
  <c r="CI34" i="14" s="1"/>
  <c r="X34" i="14"/>
  <c r="CK34" i="14" s="1"/>
  <c r="W43" i="14"/>
  <c r="CJ43" i="14" s="1"/>
  <c r="X43" i="14"/>
  <c r="CK43" i="14" s="1"/>
  <c r="X80" i="14"/>
  <c r="CK80" i="14" s="1"/>
  <c r="W80" i="14"/>
  <c r="CJ80" i="14" s="1"/>
  <c r="X40" i="14"/>
  <c r="CK40" i="14" s="1"/>
  <c r="W40" i="14"/>
  <c r="CJ40" i="14" s="1"/>
  <c r="U40" i="14"/>
  <c r="CH40" i="14" s="1"/>
  <c r="U81" i="14"/>
  <c r="CH81" i="14" s="1"/>
  <c r="W110" i="14"/>
  <c r="CJ110" i="14" s="1"/>
  <c r="U110" i="14"/>
  <c r="CH110" i="14" s="1"/>
  <c r="V19" i="14"/>
  <c r="CI19" i="14" s="1"/>
  <c r="X19" i="14"/>
  <c r="CK19" i="14" s="1"/>
  <c r="W20" i="14"/>
  <c r="CJ20" i="14" s="1"/>
  <c r="V20" i="14"/>
  <c r="CI20" i="14" s="1"/>
  <c r="X28" i="14"/>
  <c r="CK28" i="14" s="1"/>
  <c r="V28" i="14"/>
  <c r="CI28" i="14" s="1"/>
  <c r="W125" i="14"/>
  <c r="CJ125" i="14" s="1"/>
  <c r="U125" i="14"/>
  <c r="CH125" i="14" s="1"/>
  <c r="V138" i="14"/>
  <c r="CI138" i="14" s="1"/>
  <c r="X139" i="14"/>
  <c r="CK139" i="14" s="1"/>
  <c r="V139" i="14"/>
  <c r="CI139" i="14" s="1"/>
  <c r="V90" i="14"/>
  <c r="CI90" i="14" s="1"/>
  <c r="W93" i="14"/>
  <c r="CJ93" i="14" s="1"/>
  <c r="X93" i="14"/>
  <c r="CK93" i="14" s="1"/>
  <c r="V141" i="14"/>
  <c r="CI141" i="14" s="1"/>
  <c r="W4" i="14"/>
  <c r="T5" i="14"/>
  <c r="CG5" i="14" s="1"/>
  <c r="CL5" i="14" s="1"/>
  <c r="J7" i="16" s="1"/>
  <c r="V6" i="14"/>
  <c r="CI6" i="14" s="1"/>
  <c r="V3" i="14"/>
  <c r="CI3" i="14" s="1"/>
  <c r="X3" i="14"/>
  <c r="CK3" i="14" s="1"/>
  <c r="U9" i="14"/>
  <c r="CH9" i="14" s="1"/>
  <c r="CL9" i="14" s="1"/>
  <c r="J11" i="16" s="1"/>
  <c r="U10" i="14"/>
  <c r="CH10" i="14" s="1"/>
  <c r="X10" i="14"/>
  <c r="CK10" i="14" s="1"/>
  <c r="W11" i="14"/>
  <c r="CJ11" i="14" s="1"/>
  <c r="V11" i="14"/>
  <c r="CI11" i="14" s="1"/>
  <c r="U12" i="14"/>
  <c r="CH12" i="14" s="1"/>
  <c r="X12" i="14"/>
  <c r="CK12" i="14" s="1"/>
  <c r="V12" i="14"/>
  <c r="CI12" i="14" s="1"/>
  <c r="W14" i="14"/>
  <c r="CJ14" i="14" s="1"/>
  <c r="X14" i="14"/>
  <c r="CK14" i="14" s="1"/>
  <c r="U15" i="14"/>
  <c r="CH15" i="14" s="1"/>
  <c r="T15" i="14"/>
  <c r="CG15" i="14" s="1"/>
  <c r="T13" i="14"/>
  <c r="CG13" i="14" s="1"/>
  <c r="W13" i="14"/>
  <c r="CJ13" i="14" s="1"/>
  <c r="W17" i="14"/>
  <c r="CJ17" i="14" s="1"/>
  <c r="X18" i="14"/>
  <c r="CK18" i="14" s="1"/>
  <c r="W18" i="14"/>
  <c r="CJ18" i="14" s="1"/>
  <c r="U18" i="14"/>
  <c r="CH18" i="14" s="1"/>
  <c r="V21" i="14"/>
  <c r="CI21" i="14" s="1"/>
  <c r="U21" i="14"/>
  <c r="CH21" i="14" s="1"/>
  <c r="T22" i="14"/>
  <c r="CG22" i="14" s="1"/>
  <c r="X23" i="14"/>
  <c r="CK23" i="14" s="1"/>
  <c r="V23" i="14"/>
  <c r="CI23" i="14" s="1"/>
  <c r="W23" i="14"/>
  <c r="CJ23" i="14" s="1"/>
  <c r="U24" i="14"/>
  <c r="CH24" i="14" s="1"/>
  <c r="T24" i="14"/>
  <c r="CG24" i="14" s="1"/>
  <c r="X29" i="14"/>
  <c r="CK29" i="14" s="1"/>
  <c r="W29" i="14"/>
  <c r="CJ29" i="14" s="1"/>
  <c r="U29" i="14"/>
  <c r="CH29" i="14" s="1"/>
  <c r="X30" i="14"/>
  <c r="CK30" i="14" s="1"/>
  <c r="W30" i="14"/>
  <c r="CJ30" i="14" s="1"/>
  <c r="T26" i="14"/>
  <c r="CG26" i="14" s="1"/>
  <c r="T27" i="14"/>
  <c r="CG27" i="14" s="1"/>
  <c r="U37" i="14"/>
  <c r="CH37" i="14" s="1"/>
  <c r="T37" i="14"/>
  <c r="CG37" i="14" s="1"/>
  <c r="T35" i="14"/>
  <c r="CG35" i="14" s="1"/>
  <c r="V32" i="14"/>
  <c r="V38" i="14"/>
  <c r="CI38" i="14" s="1"/>
  <c r="T38" i="14"/>
  <c r="CG38" i="14" s="1"/>
  <c r="Y33" i="14"/>
  <c r="U39" i="14"/>
  <c r="CH39" i="14" s="1"/>
  <c r="V42" i="14"/>
  <c r="CI42" i="14" s="1"/>
  <c r="T42" i="14"/>
  <c r="CG42" i="14" s="1"/>
  <c r="T44" i="14"/>
  <c r="CG44" i="14" s="1"/>
  <c r="T46" i="14"/>
  <c r="CG46" i="14" s="1"/>
  <c r="W34" i="14"/>
  <c r="CJ34" i="14" s="1"/>
  <c r="U34" i="14"/>
  <c r="CH34" i="14" s="1"/>
  <c r="U50" i="14"/>
  <c r="CH50" i="14" s="1"/>
  <c r="W50" i="14"/>
  <c r="CJ50" i="14" s="1"/>
  <c r="V51" i="14"/>
  <c r="CI51" i="14" s="1"/>
  <c r="W51" i="14"/>
  <c r="CJ51" i="14" s="1"/>
  <c r="V53" i="14"/>
  <c r="CI53" i="14" s="1"/>
  <c r="X53" i="14"/>
  <c r="CK53" i="14" s="1"/>
  <c r="U52" i="14"/>
  <c r="CH52" i="14" s="1"/>
  <c r="T52" i="14"/>
  <c r="CG52" i="14" s="1"/>
  <c r="V52" i="14"/>
  <c r="CI52" i="14" s="1"/>
  <c r="W54" i="14"/>
  <c r="CJ54" i="14" s="1"/>
  <c r="X54" i="14"/>
  <c r="CK54" i="14" s="1"/>
  <c r="V54" i="14"/>
  <c r="CI54" i="14" s="1"/>
  <c r="U57" i="14"/>
  <c r="CH57" i="14" s="1"/>
  <c r="V57" i="14"/>
  <c r="CI57" i="14" s="1"/>
  <c r="T57" i="14"/>
  <c r="CG57" i="14" s="1"/>
  <c r="U58" i="14"/>
  <c r="CH58" i="14" s="1"/>
  <c r="V58" i="14"/>
  <c r="CI58" i="14" s="1"/>
  <c r="U59" i="14"/>
  <c r="X60" i="14"/>
  <c r="CK60" i="14" s="1"/>
  <c r="W56" i="14"/>
  <c r="CJ56" i="14" s="1"/>
  <c r="U56" i="14"/>
  <c r="CH56" i="14" s="1"/>
  <c r="T56" i="14"/>
  <c r="CG56" i="14" s="1"/>
  <c r="W65" i="14"/>
  <c r="CJ65" i="14" s="1"/>
  <c r="T65" i="14"/>
  <c r="CG65" i="14" s="1"/>
  <c r="V65" i="14"/>
  <c r="CI65" i="14" s="1"/>
  <c r="U64" i="14"/>
  <c r="CH64" i="14" s="1"/>
  <c r="W64" i="14"/>
  <c r="CJ64" i="14" s="1"/>
  <c r="V64" i="14"/>
  <c r="CI64" i="14" s="1"/>
  <c r="W69" i="14"/>
  <c r="CJ69" i="14" s="1"/>
  <c r="U69" i="14"/>
  <c r="CH69" i="14" s="1"/>
  <c r="T69" i="14"/>
  <c r="CG69" i="14" s="1"/>
  <c r="V62" i="14"/>
  <c r="CI62" i="14" s="1"/>
  <c r="X62" i="14"/>
  <c r="CK62" i="14" s="1"/>
  <c r="T66" i="14"/>
  <c r="CG66" i="14" s="1"/>
  <c r="X68" i="14"/>
  <c r="CK68" i="14" s="1"/>
  <c r="W68" i="14"/>
  <c r="CJ68" i="14" s="1"/>
  <c r="U67" i="14"/>
  <c r="CH67" i="14" s="1"/>
  <c r="U61" i="14"/>
  <c r="CH61" i="14" s="1"/>
  <c r="X70" i="14"/>
  <c r="CK70" i="14" s="1"/>
  <c r="V70" i="14"/>
  <c r="CI70" i="14" s="1"/>
  <c r="W71" i="14"/>
  <c r="CJ71" i="14" s="1"/>
  <c r="X71" i="14"/>
  <c r="CK71" i="14" s="1"/>
  <c r="T72" i="14"/>
  <c r="CG72" i="14" s="1"/>
  <c r="X76" i="14"/>
  <c r="CK76" i="14" s="1"/>
  <c r="X73" i="14"/>
  <c r="CK73" i="14" s="1"/>
  <c r="W73" i="14"/>
  <c r="CJ73" i="14" s="1"/>
  <c r="X74" i="14"/>
  <c r="CK74" i="14" s="1"/>
  <c r="T74" i="14"/>
  <c r="CG74" i="14" s="1"/>
  <c r="U74" i="14"/>
  <c r="CH74" i="14" s="1"/>
  <c r="V75" i="14"/>
  <c r="CI75" i="14" s="1"/>
  <c r="T75" i="14"/>
  <c r="CG75" i="14" s="1"/>
  <c r="T79" i="14"/>
  <c r="CG79" i="14" s="1"/>
  <c r="U83" i="14"/>
  <c r="CH83" i="14" s="1"/>
  <c r="U85" i="14"/>
  <c r="CH85" i="14" s="1"/>
  <c r="T85" i="14"/>
  <c r="CG85" i="14" s="1"/>
  <c r="V85" i="14"/>
  <c r="CI85" i="14" s="1"/>
  <c r="W84" i="14"/>
  <c r="CJ84" i="14" s="1"/>
  <c r="X84" i="14"/>
  <c r="CK84" i="14" s="1"/>
  <c r="T88" i="14"/>
  <c r="CG88" i="14" s="1"/>
  <c r="W88" i="14"/>
  <c r="CJ88" i="14" s="1"/>
  <c r="U89" i="14"/>
  <c r="CH89" i="14" s="1"/>
  <c r="Y41" i="14"/>
  <c r="U43" i="14"/>
  <c r="CH43" i="14" s="1"/>
  <c r="V43" i="14"/>
  <c r="CI43" i="14" s="1"/>
  <c r="U80" i="14"/>
  <c r="CH80" i="14" s="1"/>
  <c r="V80" i="14"/>
  <c r="CI80" i="14" s="1"/>
  <c r="V40" i="14"/>
  <c r="CI40" i="14" s="1"/>
  <c r="T91" i="14"/>
  <c r="CG91" i="14" s="1"/>
  <c r="V95" i="14"/>
  <c r="CI95" i="14" s="1"/>
  <c r="X95" i="14"/>
  <c r="CK95" i="14" s="1"/>
  <c r="V96" i="14"/>
  <c r="CI96" i="14" s="1"/>
  <c r="W96" i="14"/>
  <c r="CJ96" i="14" s="1"/>
  <c r="T96" i="14"/>
  <c r="CG96" i="14" s="1"/>
  <c r="V97" i="14"/>
  <c r="CI97" i="14" s="1"/>
  <c r="W81" i="14"/>
  <c r="CJ81" i="14" s="1"/>
  <c r="X81" i="14"/>
  <c r="CK81" i="14" s="1"/>
  <c r="V81" i="14"/>
  <c r="CI81" i="14" s="1"/>
  <c r="W94" i="14"/>
  <c r="CJ94" i="14" s="1"/>
  <c r="T101" i="14"/>
  <c r="CG101" i="14" s="1"/>
  <c r="CL101" i="14" s="1"/>
  <c r="J103" i="16" s="1"/>
  <c r="U99" i="14"/>
  <c r="CH99" i="14" s="1"/>
  <c r="U98" i="14"/>
  <c r="CH98" i="14" s="1"/>
  <c r="U100" i="14"/>
  <c r="CH100" i="14" s="1"/>
  <c r="U104" i="14"/>
  <c r="CH104" i="14" s="1"/>
  <c r="T104" i="14"/>
  <c r="CG104" i="14" s="1"/>
  <c r="V104" i="14"/>
  <c r="CI104" i="14" s="1"/>
  <c r="W103" i="14"/>
  <c r="CJ103" i="14" s="1"/>
  <c r="X103" i="14"/>
  <c r="CK103" i="14" s="1"/>
  <c r="W105" i="14"/>
  <c r="CJ105" i="14" s="1"/>
  <c r="V105" i="14"/>
  <c r="CI105" i="14" s="1"/>
  <c r="T105" i="14"/>
  <c r="CG105" i="14" s="1"/>
  <c r="V110" i="14"/>
  <c r="CI110" i="14" s="1"/>
  <c r="X110" i="14"/>
  <c r="CK110" i="14" s="1"/>
  <c r="W19" i="14"/>
  <c r="CJ19" i="14" s="1"/>
  <c r="U19" i="14"/>
  <c r="CH19" i="14" s="1"/>
  <c r="X20" i="14"/>
  <c r="CK20" i="14" s="1"/>
  <c r="U20" i="14"/>
  <c r="CH20" i="14" s="1"/>
  <c r="W28" i="14"/>
  <c r="CJ28" i="14" s="1"/>
  <c r="U28" i="14"/>
  <c r="CH28" i="14" s="1"/>
  <c r="T113" i="14"/>
  <c r="T118" i="14"/>
  <c r="CG118" i="14" s="1"/>
  <c r="V125" i="14"/>
  <c r="CI125" i="14" s="1"/>
  <c r="T133" i="14"/>
  <c r="CG133" i="14" s="1"/>
  <c r="T134" i="14"/>
  <c r="CG134" i="14" s="1"/>
  <c r="V134" i="14"/>
  <c r="CI134" i="14" s="1"/>
  <c r="X135" i="14"/>
  <c r="CK135" i="14" s="1"/>
  <c r="W135" i="14"/>
  <c r="CJ135" i="14" s="1"/>
  <c r="U135" i="14"/>
  <c r="CH135" i="14" s="1"/>
  <c r="W139" i="14"/>
  <c r="CJ139" i="14" s="1"/>
  <c r="X90" i="14"/>
  <c r="CK90" i="14" s="1"/>
  <c r="W90" i="14"/>
  <c r="CJ90" i="14" s="1"/>
  <c r="U90" i="14"/>
  <c r="CH90" i="14" s="1"/>
  <c r="U93" i="14"/>
  <c r="CH93" i="14" s="1"/>
  <c r="V93" i="14"/>
  <c r="CI93" i="14" s="1"/>
  <c r="X122" i="14"/>
  <c r="CK122" i="14" s="1"/>
  <c r="U122" i="14"/>
  <c r="CH122" i="14" s="1"/>
  <c r="V148" i="14"/>
  <c r="CI148" i="14" s="1"/>
  <c r="U8" i="14"/>
  <c r="CH8" i="14" s="1"/>
  <c r="X8" i="14"/>
  <c r="CK8" i="14" s="1"/>
  <c r="V46" i="14"/>
  <c r="CI46" i="14" s="1"/>
  <c r="U48" i="14"/>
  <c r="CH48" i="14" s="1"/>
  <c r="W48" i="14"/>
  <c r="CJ48" i="14" s="1"/>
  <c r="U7" i="14"/>
  <c r="CH7" i="14" s="1"/>
  <c r="U47" i="14"/>
  <c r="CH47" i="14" s="1"/>
  <c r="X47" i="14"/>
  <c r="CK47" i="14" s="1"/>
  <c r="V44" i="14"/>
  <c r="CI44" i="14" s="1"/>
  <c r="X44" i="14"/>
  <c r="CK44" i="14" s="1"/>
  <c r="W45" i="14"/>
  <c r="CJ45" i="14" s="1"/>
  <c r="V45" i="14"/>
  <c r="CI45" i="14" s="1"/>
  <c r="V16" i="14"/>
  <c r="CI16" i="14" s="1"/>
  <c r="X16" i="14"/>
  <c r="CK16" i="14" s="1"/>
  <c r="W16" i="14"/>
  <c r="CJ16" i="14" s="1"/>
  <c r="X158" i="14"/>
  <c r="CK158" i="14" s="1"/>
  <c r="V86" i="14"/>
  <c r="CI86" i="14" s="1"/>
  <c r="U86" i="14"/>
  <c r="CH86" i="14" s="1"/>
  <c r="W87" i="14"/>
  <c r="CJ87" i="14" s="1"/>
  <c r="U87" i="14"/>
  <c r="CH87" i="14" s="1"/>
  <c r="U72" i="14"/>
  <c r="CH72" i="14" s="1"/>
  <c r="V72" i="14"/>
  <c r="CI72" i="14" s="1"/>
  <c r="V78" i="14"/>
  <c r="CI78" i="14" s="1"/>
  <c r="X78" i="14"/>
  <c r="CK78" i="14" s="1"/>
  <c r="X77" i="14"/>
  <c r="CK77" i="14" s="1"/>
  <c r="V77" i="14"/>
  <c r="CI77" i="14" s="1"/>
  <c r="W79" i="14"/>
  <c r="CJ79" i="14" s="1"/>
  <c r="V79" i="14"/>
  <c r="CI79" i="14" s="1"/>
  <c r="W55" i="14"/>
  <c r="CJ55" i="14" s="1"/>
  <c r="U55" i="14"/>
  <c r="CH55" i="14" s="1"/>
  <c r="W26" i="14"/>
  <c r="CJ26" i="14" s="1"/>
  <c r="V26" i="14"/>
  <c r="CI26" i="14" s="1"/>
  <c r="U27" i="14"/>
  <c r="CH27" i="14" s="1"/>
  <c r="V27" i="14"/>
  <c r="CI27" i="14" s="1"/>
  <c r="W31" i="14"/>
  <c r="CJ31" i="14" s="1"/>
  <c r="W107" i="14"/>
  <c r="CJ107" i="14" s="1"/>
  <c r="V107" i="14"/>
  <c r="CI107" i="14" s="1"/>
  <c r="Y173" i="14"/>
  <c r="X115" i="14"/>
  <c r="CK115" i="14" s="1"/>
  <c r="V115" i="14"/>
  <c r="CI115" i="14" s="1"/>
  <c r="W119" i="14"/>
  <c r="CJ119" i="14" s="1"/>
  <c r="X119" i="14"/>
  <c r="CK119" i="14" s="1"/>
  <c r="W63" i="14"/>
  <c r="CJ63" i="14" s="1"/>
  <c r="U63" i="14"/>
  <c r="CH63" i="14" s="1"/>
  <c r="W114" i="14"/>
  <c r="CJ114" i="14" s="1"/>
  <c r="X114" i="14"/>
  <c r="CK114" i="14" s="1"/>
  <c r="U118" i="14"/>
  <c r="CH118" i="14" s="1"/>
  <c r="W118" i="14"/>
  <c r="CJ118" i="14" s="1"/>
  <c r="X49" i="14"/>
  <c r="CK49" i="14" s="1"/>
  <c r="U49" i="14"/>
  <c r="CH49" i="14" s="1"/>
  <c r="W66" i="14"/>
  <c r="CJ66" i="14" s="1"/>
  <c r="U66" i="14"/>
  <c r="CH66" i="14" s="1"/>
  <c r="Y186" i="14"/>
  <c r="U22" i="14"/>
  <c r="CH22" i="14" s="1"/>
  <c r="W22" i="14"/>
  <c r="CJ22" i="14" s="1"/>
  <c r="X25" i="14"/>
  <c r="CK25" i="14" s="1"/>
  <c r="Y189" i="14"/>
  <c r="Y188" i="14"/>
  <c r="U197" i="14"/>
  <c r="CH197" i="14" s="1"/>
  <c r="X197" i="14"/>
  <c r="CK197" i="14" s="1"/>
  <c r="U132" i="14"/>
  <c r="CH132" i="14" s="1"/>
  <c r="X132" i="14"/>
  <c r="CK132" i="14" s="1"/>
  <c r="W136" i="14"/>
  <c r="CJ136" i="14" s="1"/>
  <c r="X136" i="14"/>
  <c r="CK136" i="14" s="1"/>
  <c r="Y202" i="14"/>
  <c r="W142" i="14"/>
  <c r="CJ142" i="14" s="1"/>
  <c r="U142" i="14"/>
  <c r="CH142" i="14" s="1"/>
  <c r="U143" i="14"/>
  <c r="CH143" i="14" s="1"/>
  <c r="V143" i="14"/>
  <c r="CI143" i="14" s="1"/>
  <c r="W144" i="14"/>
  <c r="CJ144" i="14" s="1"/>
  <c r="U144" i="14"/>
  <c r="CH144" i="14" s="1"/>
  <c r="W122" i="14"/>
  <c r="CJ122" i="14" s="1"/>
  <c r="V122" i="14"/>
  <c r="CI122" i="14" s="1"/>
  <c r="W148" i="14"/>
  <c r="CJ148" i="14" s="1"/>
  <c r="U148" i="14"/>
  <c r="CH148" i="14" s="1"/>
  <c r="U150" i="14"/>
  <c r="CH150" i="14" s="1"/>
  <c r="V150" i="14"/>
  <c r="CI150" i="14" s="1"/>
  <c r="X151" i="14"/>
  <c r="CK151" i="14" s="1"/>
  <c r="V8" i="14"/>
  <c r="CI8" i="14" s="1"/>
  <c r="W8" i="14"/>
  <c r="CJ8" i="14" s="1"/>
  <c r="X46" i="14"/>
  <c r="CK46" i="14" s="1"/>
  <c r="W46" i="14"/>
  <c r="CJ46" i="14" s="1"/>
  <c r="U46" i="14"/>
  <c r="CH46" i="14" s="1"/>
  <c r="X48" i="14"/>
  <c r="CK48" i="14" s="1"/>
  <c r="V48" i="14"/>
  <c r="CI48" i="14" s="1"/>
  <c r="V7" i="14"/>
  <c r="CI7" i="14" s="1"/>
  <c r="X7" i="14"/>
  <c r="CK7" i="14" s="1"/>
  <c r="W7" i="14"/>
  <c r="CJ7" i="14" s="1"/>
  <c r="W157" i="14"/>
  <c r="W47" i="14"/>
  <c r="CJ47" i="14" s="1"/>
  <c r="V47" i="14"/>
  <c r="CI47" i="14" s="1"/>
  <c r="W44" i="14"/>
  <c r="CJ44" i="14" s="1"/>
  <c r="U44" i="14"/>
  <c r="CH44" i="14" s="1"/>
  <c r="U45" i="14"/>
  <c r="CH45" i="14" s="1"/>
  <c r="X45" i="14"/>
  <c r="CK45" i="14" s="1"/>
  <c r="U16" i="14"/>
  <c r="CH16" i="14" s="1"/>
  <c r="W158" i="14"/>
  <c r="CJ158" i="14" s="1"/>
  <c r="W161" i="14"/>
  <c r="CJ161" i="14" s="1"/>
  <c r="U161" i="14"/>
  <c r="CH161" i="14" s="1"/>
  <c r="V161" i="14"/>
  <c r="CI161" i="14" s="1"/>
  <c r="W86" i="14"/>
  <c r="CJ86" i="14" s="1"/>
  <c r="X86" i="14"/>
  <c r="CK86" i="14" s="1"/>
  <c r="V87" i="14"/>
  <c r="CI87" i="14" s="1"/>
  <c r="X87" i="14"/>
  <c r="CK87" i="14" s="1"/>
  <c r="X156" i="14"/>
  <c r="CK156" i="14" s="1"/>
  <c r="V156" i="14"/>
  <c r="CI156" i="14" s="1"/>
  <c r="U152" i="14"/>
  <c r="CH152" i="14" s="1"/>
  <c r="W72" i="14"/>
  <c r="CJ72" i="14" s="1"/>
  <c r="X72" i="14"/>
  <c r="CK72" i="14" s="1"/>
  <c r="U78" i="14"/>
  <c r="CH78" i="14" s="1"/>
  <c r="W78" i="14"/>
  <c r="CJ78" i="14" s="1"/>
  <c r="W77" i="14"/>
  <c r="CJ77" i="14" s="1"/>
  <c r="U77" i="14"/>
  <c r="CH77" i="14" s="1"/>
  <c r="U79" i="14"/>
  <c r="CH79" i="14" s="1"/>
  <c r="X79" i="14"/>
  <c r="CK79" i="14" s="1"/>
  <c r="V55" i="14"/>
  <c r="CI55" i="14" s="1"/>
  <c r="X55" i="14"/>
  <c r="CK55" i="14" s="1"/>
  <c r="V166" i="14"/>
  <c r="CI166" i="14" s="1"/>
  <c r="U166" i="14"/>
  <c r="CH166" i="14" s="1"/>
  <c r="V170" i="14"/>
  <c r="CI170" i="14" s="1"/>
  <c r="X170" i="14"/>
  <c r="CK170" i="14" s="1"/>
  <c r="W165" i="14"/>
  <c r="CJ165" i="14" s="1"/>
  <c r="Y164" i="14"/>
  <c r="Y163" i="14"/>
  <c r="X26" i="14"/>
  <c r="CK26" i="14" s="1"/>
  <c r="U26" i="14"/>
  <c r="CH26" i="14" s="1"/>
  <c r="W27" i="14"/>
  <c r="CJ27" i="14" s="1"/>
  <c r="X27" i="14"/>
  <c r="CK27" i="14" s="1"/>
  <c r="V172" i="14"/>
  <c r="V31" i="14"/>
  <c r="CI31" i="14" s="1"/>
  <c r="X31" i="14"/>
  <c r="CK31" i="14" s="1"/>
  <c r="U31" i="14"/>
  <c r="CH31" i="14" s="1"/>
  <c r="U107" i="14"/>
  <c r="CH107" i="14" s="1"/>
  <c r="X107" i="14"/>
  <c r="CK107" i="14" s="1"/>
  <c r="W115" i="14"/>
  <c r="CJ115" i="14" s="1"/>
  <c r="U115" i="14"/>
  <c r="CH115" i="14" s="1"/>
  <c r="U119" i="14"/>
  <c r="CH119" i="14" s="1"/>
  <c r="V119" i="14"/>
  <c r="CI119" i="14" s="1"/>
  <c r="X63" i="14"/>
  <c r="CK63" i="14" s="1"/>
  <c r="V63" i="14"/>
  <c r="CI63" i="14" s="1"/>
  <c r="U114" i="14"/>
  <c r="CH114" i="14" s="1"/>
  <c r="V114" i="14"/>
  <c r="CI114" i="14" s="1"/>
  <c r="V118" i="14"/>
  <c r="CI118" i="14" s="1"/>
  <c r="X118" i="14"/>
  <c r="CK118" i="14" s="1"/>
  <c r="V49" i="14"/>
  <c r="CI49" i="14" s="1"/>
  <c r="W49" i="14"/>
  <c r="CJ49" i="14" s="1"/>
  <c r="W185" i="14"/>
  <c r="CJ185" i="14" s="1"/>
  <c r="X185" i="14"/>
  <c r="CK185" i="14" s="1"/>
  <c r="V185" i="14"/>
  <c r="CI185" i="14" s="1"/>
  <c r="V187" i="14"/>
  <c r="CI187" i="14" s="1"/>
  <c r="X184" i="14"/>
  <c r="CK184" i="14" s="1"/>
  <c r="V184" i="14"/>
  <c r="CI184" i="14" s="1"/>
  <c r="X66" i="14"/>
  <c r="CK66" i="14" s="1"/>
  <c r="V66" i="14"/>
  <c r="CI66" i="14" s="1"/>
  <c r="V22" i="14"/>
  <c r="CI22" i="14" s="1"/>
  <c r="X22" i="14"/>
  <c r="CK22" i="14" s="1"/>
  <c r="U25" i="14"/>
  <c r="CH25" i="14" s="1"/>
  <c r="V25" i="14"/>
  <c r="CI25" i="14" s="1"/>
  <c r="W25" i="14"/>
  <c r="CJ25" i="14" s="1"/>
  <c r="V193" i="14"/>
  <c r="CI193" i="14" s="1"/>
  <c r="U193" i="14"/>
  <c r="CH193" i="14" s="1"/>
  <c r="U191" i="14"/>
  <c r="CH191" i="14" s="1"/>
  <c r="V191" i="14"/>
  <c r="CI191" i="14" s="1"/>
  <c r="W197" i="14"/>
  <c r="CJ197" i="14" s="1"/>
  <c r="V197" i="14"/>
  <c r="CI197" i="14" s="1"/>
  <c r="W132" i="14"/>
  <c r="CJ132" i="14" s="1"/>
  <c r="V132" i="14"/>
  <c r="CI132" i="14" s="1"/>
  <c r="U136" i="14"/>
  <c r="CH136" i="14" s="1"/>
  <c r="V136" i="14"/>
  <c r="CI136" i="14" s="1"/>
  <c r="V195" i="14"/>
  <c r="CI195" i="14" s="1"/>
  <c r="Y178" i="14"/>
  <c r="Y177" i="14"/>
  <c r="Y179" i="14"/>
  <c r="U3" i="14"/>
  <c r="CH3" i="14" s="1"/>
  <c r="T3" i="14"/>
  <c r="CG3" i="14" s="1"/>
  <c r="T7" i="14"/>
  <c r="CG7" i="14" s="1"/>
  <c r="T11" i="14"/>
  <c r="CG11" i="14" s="1"/>
  <c r="T12" i="14"/>
  <c r="CG12" i="14" s="1"/>
  <c r="T20" i="14"/>
  <c r="CG20" i="14" s="1"/>
  <c r="T34" i="14"/>
  <c r="CG34" i="14" s="1"/>
  <c r="T40" i="14"/>
  <c r="CG40" i="14" s="1"/>
  <c r="T43" i="14"/>
  <c r="T50" i="14"/>
  <c r="T51" i="14"/>
  <c r="T58" i="14"/>
  <c r="CG58" i="14" s="1"/>
  <c r="T60" i="14"/>
  <c r="CG60" i="14" s="1"/>
  <c r="T55" i="14"/>
  <c r="CG55" i="14" s="1"/>
  <c r="T64" i="14"/>
  <c r="CG64" i="14" s="1"/>
  <c r="T62" i="14"/>
  <c r="CG62" i="14" s="1"/>
  <c r="T103" i="14"/>
  <c r="CG103" i="14" s="1"/>
  <c r="T107" i="14"/>
  <c r="CG107" i="14" s="1"/>
  <c r="T120" i="14"/>
  <c r="CG120" i="14" s="1"/>
  <c r="T115" i="14"/>
  <c r="CG115" i="14" s="1"/>
  <c r="T125" i="14"/>
  <c r="CG125" i="14" s="1"/>
  <c r="T150" i="14"/>
  <c r="CG150" i="14" s="1"/>
  <c r="T152" i="14"/>
  <c r="CG152" i="14" s="1"/>
  <c r="T165" i="14"/>
  <c r="CG165" i="14" s="1"/>
  <c r="T180" i="14"/>
  <c r="T181" i="14"/>
  <c r="T193" i="14"/>
  <c r="CG193" i="14" s="1"/>
  <c r="T23" i="14"/>
  <c r="CG23" i="14" s="1"/>
  <c r="T162" i="14"/>
  <c r="CG162" i="14" s="1"/>
  <c r="T197" i="14"/>
  <c r="CG197" i="14" s="1"/>
  <c r="T196" i="14"/>
  <c r="CG196" i="14" s="1"/>
  <c r="T195" i="14"/>
  <c r="CG195" i="14" s="1"/>
  <c r="T18" i="14"/>
  <c r="CG18" i="14" s="1"/>
  <c r="T148" i="14"/>
  <c r="CG148" i="14" s="1"/>
  <c r="T130" i="14"/>
  <c r="CG130" i="14" s="1"/>
  <c r="T191" i="14"/>
  <c r="CG191" i="14" s="1"/>
  <c r="T194" i="14"/>
  <c r="T185" i="14"/>
  <c r="CG185" i="14" s="1"/>
  <c r="T63" i="14"/>
  <c r="CG63" i="14" s="1"/>
  <c r="T121" i="14"/>
  <c r="CG121" i="14" s="1"/>
  <c r="T182" i="14"/>
  <c r="CG182" i="14" s="1"/>
  <c r="J808" i="14"/>
  <c r="O807" i="14"/>
  <c r="V198" i="14" s="1"/>
  <c r="CI198" i="14" s="1"/>
  <c r="L808" i="14"/>
  <c r="Q807" i="14"/>
  <c r="X198" i="14" s="1"/>
  <c r="CK198" i="14" s="1"/>
  <c r="K808" i="14"/>
  <c r="P807" i="14"/>
  <c r="W198" i="14" s="1"/>
  <c r="CJ198" i="14" s="1"/>
  <c r="I808" i="14"/>
  <c r="N807" i="14"/>
  <c r="U198" i="14" s="1"/>
  <c r="CH198" i="14" s="1"/>
  <c r="T170" i="14"/>
  <c r="CG170" i="14" s="1"/>
  <c r="T117" i="14"/>
  <c r="CG117" i="14" s="1"/>
  <c r="T116" i="14"/>
  <c r="T39" i="14"/>
  <c r="CG39" i="14" s="1"/>
  <c r="T159" i="14"/>
  <c r="CG159" i="14" s="1"/>
  <c r="CL159" i="14" s="1"/>
  <c r="J161" i="16" s="1"/>
  <c r="T155" i="14"/>
  <c r="CG155" i="14" s="1"/>
  <c r="T127" i="14"/>
  <c r="CG127" i="14" s="1"/>
  <c r="T142" i="14"/>
  <c r="CG142" i="14" s="1"/>
  <c r="T156" i="14"/>
  <c r="CG156" i="14" s="1"/>
  <c r="T161" i="14"/>
  <c r="CG161" i="14" s="1"/>
  <c r="T158" i="14"/>
  <c r="CG158" i="14" s="1"/>
  <c r="T149" i="14"/>
  <c r="CG149" i="14" s="1"/>
  <c r="T143" i="14"/>
  <c r="CG143" i="14" s="1"/>
  <c r="T137" i="14"/>
  <c r="CG137" i="14" s="1"/>
  <c r="T138" i="14"/>
  <c r="CG138" i="14" s="1"/>
  <c r="T140" i="14"/>
  <c r="CG140" i="14" s="1"/>
  <c r="T139" i="14"/>
  <c r="CG139" i="14" s="1"/>
  <c r="CL139" i="14" s="1"/>
  <c r="J141" i="16" s="1"/>
  <c r="T135" i="14"/>
  <c r="CG135" i="14" s="1"/>
  <c r="T128" i="14"/>
  <c r="CG128" i="14" s="1"/>
  <c r="T129" i="14"/>
  <c r="CG129" i="14" s="1"/>
  <c r="T123" i="14"/>
  <c r="CG123" i="14" s="1"/>
  <c r="T111" i="14"/>
  <c r="CG111" i="14" s="1"/>
  <c r="T108" i="14"/>
  <c r="CG108" i="14" s="1"/>
  <c r="T110" i="14"/>
  <c r="CG110" i="14" s="1"/>
  <c r="T100" i="14"/>
  <c r="CG100" i="14" s="1"/>
  <c r="T98" i="14"/>
  <c r="CG98" i="14" s="1"/>
  <c r="T97" i="14"/>
  <c r="CG97" i="14" s="1"/>
  <c r="T94" i="14"/>
  <c r="CG94" i="14" s="1"/>
  <c r="T87" i="14"/>
  <c r="CG87" i="14" s="1"/>
  <c r="T73" i="14"/>
  <c r="CG73" i="14" s="1"/>
  <c r="T71" i="14"/>
  <c r="CG71" i="14" s="1"/>
  <c r="T70" i="14"/>
  <c r="CG70" i="14" s="1"/>
  <c r="T67" i="14"/>
  <c r="CG67" i="14" s="1"/>
  <c r="CL67" i="14" s="1"/>
  <c r="J69" i="16" s="1"/>
  <c r="T61" i="14"/>
  <c r="CG61" i="14" s="1"/>
  <c r="T68" i="14"/>
  <c r="CG68" i="14" s="1"/>
  <c r="T54" i="14"/>
  <c r="CG54" i="14" s="1"/>
  <c r="T49" i="14"/>
  <c r="CG49" i="14" s="1"/>
  <c r="T45" i="14"/>
  <c r="CG45" i="14" s="1"/>
  <c r="T48" i="14"/>
  <c r="CG48" i="14" s="1"/>
  <c r="T30" i="14"/>
  <c r="CG30" i="14" s="1"/>
  <c r="T28" i="14"/>
  <c r="CG28" i="14" s="1"/>
  <c r="T29" i="14"/>
  <c r="T25" i="14"/>
  <c r="CG25" i="14" s="1"/>
  <c r="T21" i="14"/>
  <c r="CG21" i="14" s="1"/>
  <c r="T16" i="14"/>
  <c r="CG16" i="14" s="1"/>
  <c r="T19" i="14"/>
  <c r="CG19" i="14" s="1"/>
  <c r="T14" i="14"/>
  <c r="CG14" i="14" s="1"/>
  <c r="T8" i="14"/>
  <c r="CG8" i="14" s="1"/>
  <c r="X149" i="4"/>
  <c r="B129" i="16" s="1"/>
  <c r="X18" i="4"/>
  <c r="B19" i="16" s="1"/>
  <c r="AR89" i="4"/>
  <c r="F77" i="16" s="1"/>
  <c r="X89" i="4"/>
  <c r="B77" i="16" s="1"/>
  <c r="AD89" i="4"/>
  <c r="E77" i="16" s="1"/>
  <c r="AB89" i="4"/>
  <c r="D77" i="16" s="1"/>
  <c r="Z89" i="4"/>
  <c r="C77" i="16" s="1"/>
  <c r="X86" i="4"/>
  <c r="B76" i="16" s="1"/>
  <c r="X72" i="4"/>
  <c r="B64" i="16" s="1"/>
  <c r="X31" i="4"/>
  <c r="B28" i="16" s="1"/>
  <c r="X27" i="4"/>
  <c r="B26" i="16" s="1"/>
  <c r="T1059" i="19"/>
  <c r="W1059" i="19" s="1"/>
  <c r="T1058" i="19"/>
  <c r="W1058" i="19" s="1"/>
  <c r="T1057" i="19"/>
  <c r="W1057" i="19" s="1"/>
  <c r="T1056" i="19"/>
  <c r="W1056" i="19" s="1"/>
  <c r="T1055" i="19"/>
  <c r="W1055" i="19" s="1"/>
  <c r="T1054" i="19"/>
  <c r="W1054" i="19" s="1"/>
  <c r="T1053" i="19"/>
  <c r="W1053" i="19" s="1"/>
  <c r="T1052" i="19"/>
  <c r="W1052" i="19" s="1"/>
  <c r="T1051" i="19"/>
  <c r="W1051" i="19" s="1"/>
  <c r="T1050" i="19"/>
  <c r="W1050" i="19" s="1"/>
  <c r="T1049" i="19"/>
  <c r="W1049" i="19" s="1"/>
  <c r="T1048" i="19"/>
  <c r="W1048" i="19" s="1"/>
  <c r="T1047" i="19"/>
  <c r="W1047" i="19" s="1"/>
  <c r="T1046" i="19"/>
  <c r="W1046" i="19" s="1"/>
  <c r="T1045" i="19"/>
  <c r="W1045" i="19" s="1"/>
  <c r="T1044" i="19"/>
  <c r="W1044" i="19" s="1"/>
  <c r="T1043" i="19"/>
  <c r="W1043" i="19" s="1"/>
  <c r="T1042" i="19"/>
  <c r="W1042" i="19" s="1"/>
  <c r="T1041" i="19"/>
  <c r="W1041" i="19" s="1"/>
  <c r="T1040" i="19"/>
  <c r="W1040" i="19" s="1"/>
  <c r="T1039" i="19"/>
  <c r="W1039" i="19" s="1"/>
  <c r="T1038" i="19"/>
  <c r="W1038" i="19" s="1"/>
  <c r="T1037" i="19"/>
  <c r="W1037" i="19" s="1"/>
  <c r="T1036" i="19"/>
  <c r="W1036" i="19" s="1"/>
  <c r="T1035" i="19"/>
  <c r="W1035" i="19" s="1"/>
  <c r="T1034" i="19"/>
  <c r="W1034" i="19" s="1"/>
  <c r="T1033" i="19"/>
  <c r="W1033" i="19" s="1"/>
  <c r="T1032" i="19"/>
  <c r="W1032" i="19" s="1"/>
  <c r="T1031" i="19"/>
  <c r="W1031" i="19" s="1"/>
  <c r="T1030" i="19"/>
  <c r="W1030" i="19" s="1"/>
  <c r="T1029" i="19"/>
  <c r="W1029" i="19" s="1"/>
  <c r="T1028" i="19"/>
  <c r="W1028" i="19" s="1"/>
  <c r="T1027" i="19"/>
  <c r="W1027" i="19" s="1"/>
  <c r="T1026" i="19"/>
  <c r="W1026" i="19" s="1"/>
  <c r="T1025" i="19"/>
  <c r="W1025" i="19" s="1"/>
  <c r="T1024" i="19"/>
  <c r="W1024" i="19" s="1"/>
  <c r="T1023" i="19"/>
  <c r="W1023" i="19" s="1"/>
  <c r="T1022" i="19"/>
  <c r="W1022" i="19" s="1"/>
  <c r="T1021" i="19"/>
  <c r="W1021" i="19" s="1"/>
  <c r="T1020" i="19"/>
  <c r="W1020" i="19" s="1"/>
  <c r="T1019" i="19"/>
  <c r="W1019" i="19" s="1"/>
  <c r="T1018" i="19"/>
  <c r="W1018" i="19" s="1"/>
  <c r="T1017" i="19"/>
  <c r="W1017" i="19" s="1"/>
  <c r="T1016" i="19"/>
  <c r="W1016" i="19" s="1"/>
  <c r="T1015" i="19"/>
  <c r="W1015" i="19" s="1"/>
  <c r="T1014" i="19"/>
  <c r="W1014" i="19" s="1"/>
  <c r="T1013" i="19"/>
  <c r="W1013" i="19" s="1"/>
  <c r="T1012" i="19"/>
  <c r="W1012" i="19" s="1"/>
  <c r="T1011" i="19"/>
  <c r="W1011" i="19" s="1"/>
  <c r="T1010" i="19"/>
  <c r="W1010" i="19" s="1"/>
  <c r="T1009" i="19"/>
  <c r="W1009" i="19" s="1"/>
  <c r="T1008" i="19"/>
  <c r="W1008" i="19" s="1"/>
  <c r="T1007" i="19"/>
  <c r="W1007" i="19" s="1"/>
  <c r="T1006" i="19"/>
  <c r="W1006" i="19" s="1"/>
  <c r="T1005" i="19"/>
  <c r="W1005" i="19" s="1"/>
  <c r="T1004" i="19"/>
  <c r="W1004" i="19" s="1"/>
  <c r="T1003" i="19"/>
  <c r="W1003" i="19" s="1"/>
  <c r="T1002" i="19"/>
  <c r="W1002" i="19" s="1"/>
  <c r="T1001" i="19"/>
  <c r="W1001" i="19" s="1"/>
  <c r="T1000" i="19"/>
  <c r="W1000" i="19" s="1"/>
  <c r="T999" i="19"/>
  <c r="W999" i="19" s="1"/>
  <c r="T998" i="19"/>
  <c r="W998" i="19" s="1"/>
  <c r="T997" i="19"/>
  <c r="W997" i="19" s="1"/>
  <c r="T996" i="19"/>
  <c r="W996" i="19" s="1"/>
  <c r="T995" i="19"/>
  <c r="W995" i="19" s="1"/>
  <c r="T994" i="19"/>
  <c r="W994" i="19" s="1"/>
  <c r="T993" i="19"/>
  <c r="W993" i="19" s="1"/>
  <c r="T992" i="19"/>
  <c r="W992" i="19" s="1"/>
  <c r="T991" i="19"/>
  <c r="W991" i="19" s="1"/>
  <c r="T990" i="19"/>
  <c r="W990" i="19" s="1"/>
  <c r="T989" i="19"/>
  <c r="W989" i="19" s="1"/>
  <c r="T988" i="19"/>
  <c r="W988" i="19" s="1"/>
  <c r="T987" i="19"/>
  <c r="W987" i="19" s="1"/>
  <c r="T986" i="19"/>
  <c r="W986" i="19" s="1"/>
  <c r="T985" i="19"/>
  <c r="W985" i="19" s="1"/>
  <c r="T984" i="19"/>
  <c r="W984" i="19" s="1"/>
  <c r="T983" i="19"/>
  <c r="W983" i="19" s="1"/>
  <c r="T982" i="19"/>
  <c r="W982" i="19" s="1"/>
  <c r="T981" i="19"/>
  <c r="W981" i="19" s="1"/>
  <c r="T980" i="19"/>
  <c r="W980" i="19" s="1"/>
  <c r="T979" i="19"/>
  <c r="W979" i="19" s="1"/>
  <c r="T978" i="19"/>
  <c r="W978" i="19" s="1"/>
  <c r="T977" i="19"/>
  <c r="W977" i="19" s="1"/>
  <c r="T976" i="19"/>
  <c r="W976" i="19" s="1"/>
  <c r="T975" i="19"/>
  <c r="W975" i="19" s="1"/>
  <c r="T974" i="19"/>
  <c r="W974" i="19" s="1"/>
  <c r="T973" i="19"/>
  <c r="W973" i="19" s="1"/>
  <c r="T972" i="19"/>
  <c r="W972" i="19" s="1"/>
  <c r="T971" i="19"/>
  <c r="W971" i="19" s="1"/>
  <c r="T970" i="19"/>
  <c r="W970" i="19" s="1"/>
  <c r="Z185" i="19" s="1"/>
  <c r="T969" i="19"/>
  <c r="W969" i="19" s="1"/>
  <c r="T968" i="19"/>
  <c r="W968" i="19" s="1"/>
  <c r="T967" i="19"/>
  <c r="W967" i="19" s="1"/>
  <c r="T966" i="19"/>
  <c r="W966" i="19" s="1"/>
  <c r="T965" i="19"/>
  <c r="W965" i="19" s="1"/>
  <c r="T964" i="19"/>
  <c r="W964" i="19" s="1"/>
  <c r="T963" i="19"/>
  <c r="W963" i="19" s="1"/>
  <c r="T962" i="19"/>
  <c r="W962" i="19" s="1"/>
  <c r="T961" i="19"/>
  <c r="W961" i="19" s="1"/>
  <c r="T960" i="19"/>
  <c r="W960" i="19" s="1"/>
  <c r="T959" i="19"/>
  <c r="W959" i="19" s="1"/>
  <c r="T958" i="19"/>
  <c r="W958" i="19" s="1"/>
  <c r="T957" i="19"/>
  <c r="W957" i="19" s="1"/>
  <c r="T956" i="19"/>
  <c r="W956" i="19" s="1"/>
  <c r="T955" i="19"/>
  <c r="W955" i="19" s="1"/>
  <c r="T954" i="19"/>
  <c r="W954" i="19" s="1"/>
  <c r="T953" i="19"/>
  <c r="W953" i="19" s="1"/>
  <c r="T952" i="19"/>
  <c r="W952" i="19" s="1"/>
  <c r="T951" i="19"/>
  <c r="W951" i="19" s="1"/>
  <c r="T950" i="19"/>
  <c r="W950" i="19" s="1"/>
  <c r="T949" i="19"/>
  <c r="W949" i="19" s="1"/>
  <c r="T948" i="19"/>
  <c r="W948" i="19" s="1"/>
  <c r="T947" i="19"/>
  <c r="W947" i="19" s="1"/>
  <c r="T946" i="19"/>
  <c r="W946" i="19" s="1"/>
  <c r="T945" i="19"/>
  <c r="W945" i="19" s="1"/>
  <c r="T944" i="19"/>
  <c r="W944" i="19" s="1"/>
  <c r="T943" i="19"/>
  <c r="W943" i="19" s="1"/>
  <c r="T942" i="19"/>
  <c r="W942" i="19" s="1"/>
  <c r="T941" i="19"/>
  <c r="W941" i="19" s="1"/>
  <c r="T940" i="19"/>
  <c r="W940" i="19" s="1"/>
  <c r="T939" i="19"/>
  <c r="W939" i="19" s="1"/>
  <c r="T938" i="19"/>
  <c r="W938" i="19" s="1"/>
  <c r="T937" i="19"/>
  <c r="W937" i="19" s="1"/>
  <c r="T936" i="19"/>
  <c r="W936" i="19" s="1"/>
  <c r="T935" i="19"/>
  <c r="W935" i="19" s="1"/>
  <c r="T934" i="19"/>
  <c r="W934" i="19" s="1"/>
  <c r="T933" i="19"/>
  <c r="W933" i="19" s="1"/>
  <c r="T932" i="19"/>
  <c r="W932" i="19" s="1"/>
  <c r="T931" i="19"/>
  <c r="W931" i="19" s="1"/>
  <c r="T930" i="19"/>
  <c r="W930" i="19" s="1"/>
  <c r="T929" i="19"/>
  <c r="W929" i="19" s="1"/>
  <c r="T928" i="19"/>
  <c r="W928" i="19" s="1"/>
  <c r="T927" i="19"/>
  <c r="W927" i="19" s="1"/>
  <c r="T926" i="19"/>
  <c r="W926" i="19" s="1"/>
  <c r="T925" i="19"/>
  <c r="W925" i="19" s="1"/>
  <c r="T924" i="19"/>
  <c r="W924" i="19" s="1"/>
  <c r="T923" i="19"/>
  <c r="W923" i="19" s="1"/>
  <c r="T922" i="19"/>
  <c r="W922" i="19" s="1"/>
  <c r="T921" i="19"/>
  <c r="W921" i="19" s="1"/>
  <c r="T920" i="19"/>
  <c r="W920" i="19" s="1"/>
  <c r="T919" i="19"/>
  <c r="W919" i="19" s="1"/>
  <c r="T918" i="19"/>
  <c r="W918" i="19" s="1"/>
  <c r="T917" i="19"/>
  <c r="W917" i="19" s="1"/>
  <c r="T916" i="19"/>
  <c r="W916" i="19" s="1"/>
  <c r="T915" i="19"/>
  <c r="W915" i="19" s="1"/>
  <c r="T914" i="19"/>
  <c r="W914" i="19" s="1"/>
  <c r="T913" i="19"/>
  <c r="W913" i="19" s="1"/>
  <c r="T912" i="19"/>
  <c r="W912" i="19" s="1"/>
  <c r="T911" i="19"/>
  <c r="W911" i="19" s="1"/>
  <c r="T910" i="19"/>
  <c r="W910" i="19" s="1"/>
  <c r="T909" i="19"/>
  <c r="W909" i="19" s="1"/>
  <c r="T908" i="19"/>
  <c r="W908" i="19" s="1"/>
  <c r="T907" i="19"/>
  <c r="W907" i="19" s="1"/>
  <c r="T906" i="19"/>
  <c r="W906" i="19" s="1"/>
  <c r="T905" i="19"/>
  <c r="W905" i="19" s="1"/>
  <c r="T904" i="19"/>
  <c r="W904" i="19" s="1"/>
  <c r="T903" i="19"/>
  <c r="W903" i="19" s="1"/>
  <c r="T902" i="19"/>
  <c r="W902" i="19" s="1"/>
  <c r="T901" i="19"/>
  <c r="W901" i="19" s="1"/>
  <c r="T900" i="19"/>
  <c r="W900" i="19" s="1"/>
  <c r="T899" i="19"/>
  <c r="W899" i="19" s="1"/>
  <c r="T898" i="19"/>
  <c r="W898" i="19" s="1"/>
  <c r="T897" i="19"/>
  <c r="W897" i="19" s="1"/>
  <c r="T896" i="19"/>
  <c r="W896" i="19" s="1"/>
  <c r="T895" i="19"/>
  <c r="W895" i="19" s="1"/>
  <c r="T894" i="19"/>
  <c r="W894" i="19" s="1"/>
  <c r="T893" i="19"/>
  <c r="W893" i="19" s="1"/>
  <c r="T892" i="19"/>
  <c r="W892" i="19" s="1"/>
  <c r="T891" i="19"/>
  <c r="W891" i="19" s="1"/>
  <c r="T890" i="19"/>
  <c r="W890" i="19" s="1"/>
  <c r="T889" i="19"/>
  <c r="W889" i="19" s="1"/>
  <c r="T888" i="19"/>
  <c r="W888" i="19" s="1"/>
  <c r="T887" i="19"/>
  <c r="W887" i="19" s="1"/>
  <c r="T886" i="19"/>
  <c r="W886" i="19" s="1"/>
  <c r="T885" i="19"/>
  <c r="W885" i="19" s="1"/>
  <c r="T884" i="19"/>
  <c r="W884" i="19" s="1"/>
  <c r="T883" i="19"/>
  <c r="W883" i="19" s="1"/>
  <c r="T882" i="19"/>
  <c r="W882" i="19" s="1"/>
  <c r="T881" i="19"/>
  <c r="W881" i="19" s="1"/>
  <c r="T880" i="19"/>
  <c r="W880" i="19" s="1"/>
  <c r="T879" i="19"/>
  <c r="W879" i="19" s="1"/>
  <c r="T878" i="19"/>
  <c r="W878" i="19" s="1"/>
  <c r="T877" i="19"/>
  <c r="W877" i="19" s="1"/>
  <c r="T876" i="19"/>
  <c r="W876" i="19" s="1"/>
  <c r="T875" i="19"/>
  <c r="W875" i="19" s="1"/>
  <c r="T874" i="19"/>
  <c r="W874" i="19" s="1"/>
  <c r="T873" i="19"/>
  <c r="W873" i="19" s="1"/>
  <c r="T872" i="19"/>
  <c r="W872" i="19" s="1"/>
  <c r="T871" i="19"/>
  <c r="W871" i="19" s="1"/>
  <c r="T870" i="19"/>
  <c r="W870" i="19" s="1"/>
  <c r="T869" i="19"/>
  <c r="W869" i="19" s="1"/>
  <c r="T868" i="19"/>
  <c r="W868" i="19" s="1"/>
  <c r="T867" i="19"/>
  <c r="W867" i="19" s="1"/>
  <c r="T866" i="19"/>
  <c r="W866" i="19" s="1"/>
  <c r="T865" i="19"/>
  <c r="W865" i="19" s="1"/>
  <c r="T864" i="19"/>
  <c r="W864" i="19" s="1"/>
  <c r="T863" i="19"/>
  <c r="W863" i="19" s="1"/>
  <c r="T862" i="19"/>
  <c r="W862" i="19" s="1"/>
  <c r="T861" i="19"/>
  <c r="W861" i="19" s="1"/>
  <c r="T860" i="19"/>
  <c r="W860" i="19" s="1"/>
  <c r="T859" i="19"/>
  <c r="W859" i="19" s="1"/>
  <c r="T858" i="19"/>
  <c r="W858" i="19" s="1"/>
  <c r="T857" i="19"/>
  <c r="W857" i="19" s="1"/>
  <c r="T856" i="19"/>
  <c r="W856" i="19" s="1"/>
  <c r="T855" i="19"/>
  <c r="W855" i="19" s="1"/>
  <c r="T854" i="19"/>
  <c r="W854" i="19" s="1"/>
  <c r="T853" i="19"/>
  <c r="W853" i="19" s="1"/>
  <c r="T852" i="19"/>
  <c r="W852" i="19" s="1"/>
  <c r="T851" i="19"/>
  <c r="W851" i="19" s="1"/>
  <c r="T850" i="19"/>
  <c r="W850" i="19" s="1"/>
  <c r="T849" i="19"/>
  <c r="W849" i="19" s="1"/>
  <c r="T848" i="19"/>
  <c r="W848" i="19" s="1"/>
  <c r="T847" i="19"/>
  <c r="W847" i="19" s="1"/>
  <c r="T846" i="19"/>
  <c r="W846" i="19" s="1"/>
  <c r="T845" i="19"/>
  <c r="W845" i="19" s="1"/>
  <c r="T844" i="19"/>
  <c r="W844" i="19" s="1"/>
  <c r="T843" i="19"/>
  <c r="W843" i="19" s="1"/>
  <c r="T842" i="19"/>
  <c r="W842" i="19" s="1"/>
  <c r="T841" i="19"/>
  <c r="W841" i="19" s="1"/>
  <c r="T840" i="19"/>
  <c r="W840" i="19" s="1"/>
  <c r="T839" i="19"/>
  <c r="W839" i="19" s="1"/>
  <c r="T838" i="19"/>
  <c r="W838" i="19" s="1"/>
  <c r="T837" i="19"/>
  <c r="W837" i="19" s="1"/>
  <c r="T836" i="19"/>
  <c r="W836" i="19" s="1"/>
  <c r="T835" i="19"/>
  <c r="W835" i="19" s="1"/>
  <c r="T834" i="19"/>
  <c r="W834" i="19" s="1"/>
  <c r="T833" i="19"/>
  <c r="W833" i="19" s="1"/>
  <c r="T832" i="19"/>
  <c r="W832" i="19" s="1"/>
  <c r="T831" i="19"/>
  <c r="W831" i="19" s="1"/>
  <c r="T830" i="19"/>
  <c r="W830" i="19" s="1"/>
  <c r="T829" i="19"/>
  <c r="W829" i="19" s="1"/>
  <c r="T828" i="19"/>
  <c r="W828" i="19" s="1"/>
  <c r="T827" i="19"/>
  <c r="W827" i="19" s="1"/>
  <c r="T826" i="19"/>
  <c r="W826" i="19" s="1"/>
  <c r="T825" i="19"/>
  <c r="W825" i="19" s="1"/>
  <c r="T824" i="19"/>
  <c r="W824" i="19" s="1"/>
  <c r="T823" i="19"/>
  <c r="W823" i="19" s="1"/>
  <c r="T822" i="19"/>
  <c r="W822" i="19" s="1"/>
  <c r="T821" i="19"/>
  <c r="W821" i="19" s="1"/>
  <c r="T820" i="19"/>
  <c r="W820" i="19" s="1"/>
  <c r="T819" i="19"/>
  <c r="W819" i="19" s="1"/>
  <c r="T818" i="19"/>
  <c r="W818" i="19" s="1"/>
  <c r="T817" i="19"/>
  <c r="W817" i="19" s="1"/>
  <c r="T816" i="19"/>
  <c r="W816" i="19" s="1"/>
  <c r="T815" i="19"/>
  <c r="W815" i="19" s="1"/>
  <c r="T814" i="19"/>
  <c r="W814" i="19" s="1"/>
  <c r="T813" i="19"/>
  <c r="W813" i="19" s="1"/>
  <c r="T812" i="19"/>
  <c r="W812" i="19" s="1"/>
  <c r="T811" i="19"/>
  <c r="W811" i="19" s="1"/>
  <c r="T810" i="19"/>
  <c r="W810" i="19" s="1"/>
  <c r="T809" i="19"/>
  <c r="W809" i="19" s="1"/>
  <c r="T808" i="19"/>
  <c r="W808" i="19" s="1"/>
  <c r="T807" i="19"/>
  <c r="W807" i="19" s="1"/>
  <c r="T806" i="19"/>
  <c r="W806" i="19" s="1"/>
  <c r="T805" i="19"/>
  <c r="W805" i="19" s="1"/>
  <c r="T804" i="19"/>
  <c r="W804" i="19" s="1"/>
  <c r="T803" i="19"/>
  <c r="W803" i="19" s="1"/>
  <c r="T802" i="19"/>
  <c r="W802" i="19" s="1"/>
  <c r="T801" i="19"/>
  <c r="W801" i="19" s="1"/>
  <c r="T800" i="19"/>
  <c r="W800" i="19" s="1"/>
  <c r="T799" i="19"/>
  <c r="W799" i="19" s="1"/>
  <c r="T798" i="19"/>
  <c r="W798" i="19" s="1"/>
  <c r="T797" i="19"/>
  <c r="W797" i="19" s="1"/>
  <c r="T796" i="19"/>
  <c r="W796" i="19" s="1"/>
  <c r="T795" i="19"/>
  <c r="W795" i="19" s="1"/>
  <c r="T794" i="19"/>
  <c r="W794" i="19" s="1"/>
  <c r="T793" i="19"/>
  <c r="W793" i="19" s="1"/>
  <c r="T792" i="19"/>
  <c r="W792" i="19" s="1"/>
  <c r="T791" i="19"/>
  <c r="W791" i="19" s="1"/>
  <c r="T790" i="19"/>
  <c r="W790" i="19" s="1"/>
  <c r="T789" i="19"/>
  <c r="W789" i="19" s="1"/>
  <c r="T788" i="19"/>
  <c r="W788" i="19" s="1"/>
  <c r="T787" i="19"/>
  <c r="W787" i="19" s="1"/>
  <c r="T786" i="19"/>
  <c r="W786" i="19" s="1"/>
  <c r="T785" i="19"/>
  <c r="W785" i="19" s="1"/>
  <c r="Z198" i="19" s="1"/>
  <c r="T784" i="19"/>
  <c r="W784" i="19" s="1"/>
  <c r="T783" i="19"/>
  <c r="W783" i="19" s="1"/>
  <c r="T782" i="19"/>
  <c r="W782" i="19" s="1"/>
  <c r="T781" i="19"/>
  <c r="W781" i="19" s="1"/>
  <c r="T780" i="19"/>
  <c r="W780" i="19" s="1"/>
  <c r="T779" i="19"/>
  <c r="W779" i="19" s="1"/>
  <c r="T778" i="19"/>
  <c r="W778" i="19" s="1"/>
  <c r="T777" i="19"/>
  <c r="W777" i="19" s="1"/>
  <c r="T776" i="19"/>
  <c r="W776" i="19" s="1"/>
  <c r="T775" i="19"/>
  <c r="W775" i="19" s="1"/>
  <c r="T774" i="19"/>
  <c r="W774" i="19" s="1"/>
  <c r="T773" i="19"/>
  <c r="W773" i="19" s="1"/>
  <c r="T772" i="19"/>
  <c r="W772" i="19" s="1"/>
  <c r="T771" i="19"/>
  <c r="W771" i="19" s="1"/>
  <c r="T770" i="19"/>
  <c r="W770" i="19" s="1"/>
  <c r="T769" i="19"/>
  <c r="W769" i="19" s="1"/>
  <c r="T768" i="19"/>
  <c r="W768" i="19" s="1"/>
  <c r="T767" i="19"/>
  <c r="W767" i="19" s="1"/>
  <c r="T766" i="19"/>
  <c r="W766" i="19" s="1"/>
  <c r="T765" i="19"/>
  <c r="W765" i="19" s="1"/>
  <c r="T764" i="19"/>
  <c r="W764" i="19" s="1"/>
  <c r="T763" i="19"/>
  <c r="W763" i="19" s="1"/>
  <c r="T762" i="19"/>
  <c r="W762" i="19" s="1"/>
  <c r="T761" i="19"/>
  <c r="W761" i="19" s="1"/>
  <c r="T760" i="19"/>
  <c r="W760" i="19" s="1"/>
  <c r="T759" i="19"/>
  <c r="W759" i="19" s="1"/>
  <c r="T758" i="19"/>
  <c r="W758" i="19" s="1"/>
  <c r="T757" i="19"/>
  <c r="W757" i="19" s="1"/>
  <c r="T756" i="19"/>
  <c r="W756" i="19" s="1"/>
  <c r="T755" i="19"/>
  <c r="W755" i="19" s="1"/>
  <c r="T754" i="19"/>
  <c r="W754" i="19" s="1"/>
  <c r="T753" i="19"/>
  <c r="W753" i="19" s="1"/>
  <c r="T752" i="19"/>
  <c r="W752" i="19" s="1"/>
  <c r="T751" i="19"/>
  <c r="W751" i="19" s="1"/>
  <c r="T750" i="19"/>
  <c r="W750" i="19" s="1"/>
  <c r="T749" i="19"/>
  <c r="W749" i="19" s="1"/>
  <c r="Z163" i="19" s="1"/>
  <c r="T748" i="19"/>
  <c r="W748" i="19" s="1"/>
  <c r="T747" i="19"/>
  <c r="W747" i="19" s="1"/>
  <c r="T746" i="19"/>
  <c r="W746" i="19" s="1"/>
  <c r="T745" i="19"/>
  <c r="W745" i="19" s="1"/>
  <c r="T744" i="19"/>
  <c r="W744" i="19" s="1"/>
  <c r="T743" i="19"/>
  <c r="W743" i="19" s="1"/>
  <c r="T742" i="19"/>
  <c r="W742" i="19" s="1"/>
  <c r="T741" i="19"/>
  <c r="W741" i="19" s="1"/>
  <c r="T740" i="19"/>
  <c r="W740" i="19" s="1"/>
  <c r="T739" i="19"/>
  <c r="W739" i="19" s="1"/>
  <c r="T738" i="19"/>
  <c r="W738" i="19" s="1"/>
  <c r="T737" i="19"/>
  <c r="W737" i="19" s="1"/>
  <c r="T736" i="19"/>
  <c r="W736" i="19" s="1"/>
  <c r="T735" i="19"/>
  <c r="W735" i="19" s="1"/>
  <c r="T734" i="19"/>
  <c r="W734" i="19" s="1"/>
  <c r="T733" i="19"/>
  <c r="W733" i="19" s="1"/>
  <c r="T732" i="19"/>
  <c r="W732" i="19" s="1"/>
  <c r="T731" i="19"/>
  <c r="W731" i="19" s="1"/>
  <c r="T730" i="19"/>
  <c r="W730" i="19" s="1"/>
  <c r="T729" i="19"/>
  <c r="W729" i="19" s="1"/>
  <c r="T728" i="19"/>
  <c r="W728" i="19" s="1"/>
  <c r="T727" i="19"/>
  <c r="W727" i="19" s="1"/>
  <c r="T726" i="19"/>
  <c r="W726" i="19" s="1"/>
  <c r="T725" i="19"/>
  <c r="W725" i="19" s="1"/>
  <c r="T724" i="19"/>
  <c r="W724" i="19" s="1"/>
  <c r="T723" i="19"/>
  <c r="W723" i="19" s="1"/>
  <c r="T722" i="19"/>
  <c r="W722" i="19" s="1"/>
  <c r="T721" i="19"/>
  <c r="W721" i="19" s="1"/>
  <c r="T720" i="19"/>
  <c r="W720" i="19" s="1"/>
  <c r="T719" i="19"/>
  <c r="W719" i="19" s="1"/>
  <c r="T718" i="19"/>
  <c r="W718" i="19" s="1"/>
  <c r="T717" i="19"/>
  <c r="W717" i="19" s="1"/>
  <c r="T716" i="19"/>
  <c r="W716" i="19" s="1"/>
  <c r="T715" i="19"/>
  <c r="W715" i="19" s="1"/>
  <c r="T714" i="19"/>
  <c r="W714" i="19" s="1"/>
  <c r="T713" i="19"/>
  <c r="W713" i="19" s="1"/>
  <c r="T712" i="19"/>
  <c r="W712" i="19" s="1"/>
  <c r="T711" i="19"/>
  <c r="W711" i="19" s="1"/>
  <c r="T710" i="19"/>
  <c r="W710" i="19" s="1"/>
  <c r="T709" i="19"/>
  <c r="W709" i="19" s="1"/>
  <c r="T708" i="19"/>
  <c r="W708" i="19" s="1"/>
  <c r="T707" i="19"/>
  <c r="W707" i="19" s="1"/>
  <c r="T706" i="19"/>
  <c r="W706" i="19" s="1"/>
  <c r="T705" i="19"/>
  <c r="W705" i="19" s="1"/>
  <c r="T704" i="19"/>
  <c r="W704" i="19" s="1"/>
  <c r="T703" i="19"/>
  <c r="W703" i="19" s="1"/>
  <c r="T702" i="19"/>
  <c r="W702" i="19" s="1"/>
  <c r="T701" i="19"/>
  <c r="W701" i="19" s="1"/>
  <c r="T700" i="19"/>
  <c r="W700" i="19" s="1"/>
  <c r="T699" i="19"/>
  <c r="W699" i="19" s="1"/>
  <c r="T698" i="19"/>
  <c r="W698" i="19" s="1"/>
  <c r="T697" i="19"/>
  <c r="W697" i="19" s="1"/>
  <c r="T696" i="19"/>
  <c r="W696" i="19" s="1"/>
  <c r="T695" i="19"/>
  <c r="W695" i="19" s="1"/>
  <c r="T694" i="19"/>
  <c r="W694" i="19" s="1"/>
  <c r="T693" i="19"/>
  <c r="W693" i="19" s="1"/>
  <c r="T692" i="19"/>
  <c r="W692" i="19" s="1"/>
  <c r="T691" i="19"/>
  <c r="W691" i="19" s="1"/>
  <c r="T690" i="19"/>
  <c r="W690" i="19" s="1"/>
  <c r="T689" i="19"/>
  <c r="W689" i="19" s="1"/>
  <c r="T688" i="19"/>
  <c r="W688" i="19" s="1"/>
  <c r="T687" i="19"/>
  <c r="W687" i="19" s="1"/>
  <c r="T686" i="19"/>
  <c r="W686" i="19" s="1"/>
  <c r="T685" i="19"/>
  <c r="W685" i="19" s="1"/>
  <c r="T684" i="19"/>
  <c r="W684" i="19" s="1"/>
  <c r="T683" i="19"/>
  <c r="W683" i="19" s="1"/>
  <c r="T682" i="19"/>
  <c r="W682" i="19" s="1"/>
  <c r="T681" i="19"/>
  <c r="W681" i="19" s="1"/>
  <c r="T680" i="19"/>
  <c r="W680" i="19" s="1"/>
  <c r="T679" i="19"/>
  <c r="W679" i="19" s="1"/>
  <c r="T678" i="19"/>
  <c r="W678" i="19" s="1"/>
  <c r="T677" i="19"/>
  <c r="W677" i="19" s="1"/>
  <c r="T676" i="19"/>
  <c r="W676" i="19" s="1"/>
  <c r="T675" i="19"/>
  <c r="W675" i="19" s="1"/>
  <c r="T674" i="19"/>
  <c r="W674" i="19" s="1"/>
  <c r="T673" i="19"/>
  <c r="W673" i="19" s="1"/>
  <c r="T672" i="19"/>
  <c r="W672" i="19" s="1"/>
  <c r="T671" i="19"/>
  <c r="W671" i="19" s="1"/>
  <c r="T670" i="19"/>
  <c r="W670" i="19" s="1"/>
  <c r="T669" i="19"/>
  <c r="W669" i="19" s="1"/>
  <c r="T668" i="19"/>
  <c r="W668" i="19" s="1"/>
  <c r="T667" i="19"/>
  <c r="W667" i="19" s="1"/>
  <c r="T666" i="19"/>
  <c r="W666" i="19" s="1"/>
  <c r="T665" i="19"/>
  <c r="W665" i="19" s="1"/>
  <c r="T664" i="19"/>
  <c r="W664" i="19" s="1"/>
  <c r="T663" i="19"/>
  <c r="W663" i="19" s="1"/>
  <c r="T662" i="19"/>
  <c r="W662" i="19" s="1"/>
  <c r="T661" i="19"/>
  <c r="W661" i="19" s="1"/>
  <c r="T660" i="19"/>
  <c r="W660" i="19" s="1"/>
  <c r="T659" i="19"/>
  <c r="W659" i="19" s="1"/>
  <c r="T658" i="19"/>
  <c r="W658" i="19" s="1"/>
  <c r="T657" i="19"/>
  <c r="W657" i="19" s="1"/>
  <c r="T656" i="19"/>
  <c r="W656" i="19" s="1"/>
  <c r="T655" i="19"/>
  <c r="W655" i="19" s="1"/>
  <c r="T654" i="19"/>
  <c r="W654" i="19" s="1"/>
  <c r="T653" i="19"/>
  <c r="W653" i="19" s="1"/>
  <c r="T652" i="19"/>
  <c r="W652" i="19" s="1"/>
  <c r="T651" i="19"/>
  <c r="W651" i="19" s="1"/>
  <c r="T650" i="19"/>
  <c r="W650" i="19" s="1"/>
  <c r="T649" i="19"/>
  <c r="W649" i="19" s="1"/>
  <c r="T648" i="19"/>
  <c r="W648" i="19" s="1"/>
  <c r="T647" i="19"/>
  <c r="W647" i="19" s="1"/>
  <c r="T646" i="19"/>
  <c r="W646" i="19" s="1"/>
  <c r="T645" i="19"/>
  <c r="W645" i="19" s="1"/>
  <c r="T644" i="19"/>
  <c r="W644" i="19" s="1"/>
  <c r="T643" i="19"/>
  <c r="W643" i="19" s="1"/>
  <c r="T642" i="19"/>
  <c r="W642" i="19" s="1"/>
  <c r="T641" i="19"/>
  <c r="W641" i="19" s="1"/>
  <c r="T640" i="19"/>
  <c r="W640" i="19" s="1"/>
  <c r="T639" i="19"/>
  <c r="W639" i="19" s="1"/>
  <c r="T638" i="19"/>
  <c r="W638" i="19" s="1"/>
  <c r="T637" i="19"/>
  <c r="W637" i="19" s="1"/>
  <c r="T636" i="19"/>
  <c r="W636" i="19" s="1"/>
  <c r="T635" i="19"/>
  <c r="W635" i="19" s="1"/>
  <c r="T634" i="19"/>
  <c r="W634" i="19" s="1"/>
  <c r="T633" i="19"/>
  <c r="W633" i="19" s="1"/>
  <c r="T632" i="19"/>
  <c r="W632" i="19" s="1"/>
  <c r="T631" i="19"/>
  <c r="W631" i="19" s="1"/>
  <c r="T630" i="19"/>
  <c r="W630" i="19" s="1"/>
  <c r="T629" i="19"/>
  <c r="W629" i="19" s="1"/>
  <c r="T628" i="19"/>
  <c r="W628" i="19" s="1"/>
  <c r="T627" i="19"/>
  <c r="W627" i="19" s="1"/>
  <c r="T626" i="19"/>
  <c r="W626" i="19" s="1"/>
  <c r="T625" i="19"/>
  <c r="W625" i="19" s="1"/>
  <c r="T624" i="19"/>
  <c r="W624" i="19" s="1"/>
  <c r="T623" i="19"/>
  <c r="W623" i="19" s="1"/>
  <c r="T622" i="19"/>
  <c r="W622" i="19" s="1"/>
  <c r="T621" i="19"/>
  <c r="W621" i="19" s="1"/>
  <c r="T620" i="19"/>
  <c r="W620" i="19" s="1"/>
  <c r="T619" i="19"/>
  <c r="W619" i="19" s="1"/>
  <c r="T618" i="19"/>
  <c r="W618" i="19" s="1"/>
  <c r="T617" i="19"/>
  <c r="W617" i="19" s="1"/>
  <c r="T616" i="19"/>
  <c r="W616" i="19" s="1"/>
  <c r="T615" i="19"/>
  <c r="W615" i="19" s="1"/>
  <c r="T614" i="19"/>
  <c r="W614" i="19" s="1"/>
  <c r="T613" i="19"/>
  <c r="W613" i="19" s="1"/>
  <c r="T612" i="19"/>
  <c r="W612" i="19" s="1"/>
  <c r="T611" i="19"/>
  <c r="W611" i="19" s="1"/>
  <c r="T610" i="19"/>
  <c r="W610" i="19" s="1"/>
  <c r="T609" i="19"/>
  <c r="W609" i="19" s="1"/>
  <c r="T608" i="19"/>
  <c r="W608" i="19" s="1"/>
  <c r="T607" i="19"/>
  <c r="W607" i="19" s="1"/>
  <c r="T606" i="19"/>
  <c r="W606" i="19" s="1"/>
  <c r="T605" i="19"/>
  <c r="W605" i="19" s="1"/>
  <c r="T604" i="19"/>
  <c r="W604" i="19" s="1"/>
  <c r="T603" i="19"/>
  <c r="W603" i="19" s="1"/>
  <c r="T602" i="19"/>
  <c r="W602" i="19" s="1"/>
  <c r="T601" i="19"/>
  <c r="W601" i="19" s="1"/>
  <c r="T600" i="19"/>
  <c r="W600" i="19" s="1"/>
  <c r="T599" i="19"/>
  <c r="W599" i="19" s="1"/>
  <c r="T598" i="19"/>
  <c r="W598" i="19" s="1"/>
  <c r="T597" i="19"/>
  <c r="W597" i="19" s="1"/>
  <c r="T596" i="19"/>
  <c r="W596" i="19" s="1"/>
  <c r="T595" i="19"/>
  <c r="W595" i="19" s="1"/>
  <c r="T594" i="19"/>
  <c r="W594" i="19" s="1"/>
  <c r="T593" i="19"/>
  <c r="W593" i="19" s="1"/>
  <c r="T592" i="19"/>
  <c r="W592" i="19" s="1"/>
  <c r="T591" i="19"/>
  <c r="W591" i="19" s="1"/>
  <c r="T590" i="19"/>
  <c r="W590" i="19" s="1"/>
  <c r="T589" i="19"/>
  <c r="W589" i="19" s="1"/>
  <c r="T588" i="19"/>
  <c r="W588" i="19" s="1"/>
  <c r="T587" i="19"/>
  <c r="W587" i="19" s="1"/>
  <c r="T586" i="19"/>
  <c r="W586" i="19" s="1"/>
  <c r="T585" i="19"/>
  <c r="W585" i="19" s="1"/>
  <c r="T584" i="19"/>
  <c r="W584" i="19" s="1"/>
  <c r="T583" i="19"/>
  <c r="W583" i="19" s="1"/>
  <c r="T582" i="19"/>
  <c r="W582" i="19" s="1"/>
  <c r="T581" i="19"/>
  <c r="W581" i="19" s="1"/>
  <c r="T580" i="19"/>
  <c r="W580" i="19" s="1"/>
  <c r="T579" i="19"/>
  <c r="W579" i="19" s="1"/>
  <c r="T578" i="19"/>
  <c r="W578" i="19" s="1"/>
  <c r="T577" i="19"/>
  <c r="W577" i="19" s="1"/>
  <c r="T576" i="19"/>
  <c r="W576" i="19" s="1"/>
  <c r="T575" i="19"/>
  <c r="W575" i="19" s="1"/>
  <c r="T574" i="19"/>
  <c r="W574" i="19" s="1"/>
  <c r="T573" i="19"/>
  <c r="W573" i="19" s="1"/>
  <c r="T572" i="19"/>
  <c r="W572" i="19" s="1"/>
  <c r="T571" i="19"/>
  <c r="W571" i="19" s="1"/>
  <c r="T570" i="19"/>
  <c r="W570" i="19" s="1"/>
  <c r="T569" i="19"/>
  <c r="W569" i="19" s="1"/>
  <c r="T568" i="19"/>
  <c r="W568" i="19" s="1"/>
  <c r="T567" i="19"/>
  <c r="W567" i="19" s="1"/>
  <c r="T566" i="19"/>
  <c r="W566" i="19" s="1"/>
  <c r="T565" i="19"/>
  <c r="W565" i="19" s="1"/>
  <c r="T564" i="19"/>
  <c r="W564" i="19" s="1"/>
  <c r="T563" i="19"/>
  <c r="W563" i="19" s="1"/>
  <c r="T562" i="19"/>
  <c r="W562" i="19" s="1"/>
  <c r="T561" i="19"/>
  <c r="W561" i="19" s="1"/>
  <c r="T560" i="19"/>
  <c r="W560" i="19" s="1"/>
  <c r="T559" i="19"/>
  <c r="W559" i="19" s="1"/>
  <c r="T558" i="19"/>
  <c r="W558" i="19" s="1"/>
  <c r="T557" i="19"/>
  <c r="W557" i="19" s="1"/>
  <c r="T556" i="19"/>
  <c r="W556" i="19" s="1"/>
  <c r="T555" i="19"/>
  <c r="W555" i="19" s="1"/>
  <c r="T554" i="19"/>
  <c r="W554" i="19" s="1"/>
  <c r="T553" i="19"/>
  <c r="W553" i="19" s="1"/>
  <c r="T552" i="19"/>
  <c r="W552" i="19" s="1"/>
  <c r="T551" i="19"/>
  <c r="W551" i="19" s="1"/>
  <c r="T550" i="19"/>
  <c r="W550" i="19" s="1"/>
  <c r="T549" i="19"/>
  <c r="W549" i="19" s="1"/>
  <c r="T548" i="19"/>
  <c r="W548" i="19" s="1"/>
  <c r="T547" i="19"/>
  <c r="W547" i="19" s="1"/>
  <c r="T546" i="19"/>
  <c r="W546" i="19" s="1"/>
  <c r="T545" i="19"/>
  <c r="W545" i="19" s="1"/>
  <c r="T544" i="19"/>
  <c r="W544" i="19" s="1"/>
  <c r="T543" i="19"/>
  <c r="W543" i="19" s="1"/>
  <c r="T542" i="19"/>
  <c r="W542" i="19" s="1"/>
  <c r="T541" i="19"/>
  <c r="W541" i="19" s="1"/>
  <c r="T540" i="19"/>
  <c r="W540" i="19" s="1"/>
  <c r="T539" i="19"/>
  <c r="W539" i="19" s="1"/>
  <c r="T538" i="19"/>
  <c r="W538" i="19" s="1"/>
  <c r="T537" i="19"/>
  <c r="W537" i="19" s="1"/>
  <c r="T536" i="19"/>
  <c r="W536" i="19" s="1"/>
  <c r="T535" i="19"/>
  <c r="W535" i="19" s="1"/>
  <c r="T534" i="19"/>
  <c r="W534" i="19" s="1"/>
  <c r="T533" i="19"/>
  <c r="W533" i="19" s="1"/>
  <c r="T532" i="19"/>
  <c r="W532" i="19" s="1"/>
  <c r="T531" i="19"/>
  <c r="W531" i="19" s="1"/>
  <c r="T530" i="19"/>
  <c r="W530" i="19" s="1"/>
  <c r="T529" i="19"/>
  <c r="W529" i="19" s="1"/>
  <c r="T528" i="19"/>
  <c r="W528" i="19" s="1"/>
  <c r="T527" i="19"/>
  <c r="W527" i="19" s="1"/>
  <c r="T526" i="19"/>
  <c r="W526" i="19" s="1"/>
  <c r="T525" i="19"/>
  <c r="W525" i="19" s="1"/>
  <c r="T524" i="19"/>
  <c r="W524" i="19" s="1"/>
  <c r="T523" i="19"/>
  <c r="W523" i="19" s="1"/>
  <c r="T522" i="19"/>
  <c r="W522" i="19" s="1"/>
  <c r="T521" i="19"/>
  <c r="W521" i="19" s="1"/>
  <c r="T520" i="19"/>
  <c r="W520" i="19" s="1"/>
  <c r="T519" i="19"/>
  <c r="W519" i="19" s="1"/>
  <c r="T518" i="19"/>
  <c r="W518" i="19" s="1"/>
  <c r="T517" i="19"/>
  <c r="W517" i="19" s="1"/>
  <c r="T516" i="19"/>
  <c r="W516" i="19" s="1"/>
  <c r="T515" i="19"/>
  <c r="W515" i="19" s="1"/>
  <c r="T514" i="19"/>
  <c r="W514" i="19" s="1"/>
  <c r="T513" i="19"/>
  <c r="W513" i="19" s="1"/>
  <c r="T512" i="19"/>
  <c r="W512" i="19" s="1"/>
  <c r="T511" i="19"/>
  <c r="W511" i="19" s="1"/>
  <c r="T510" i="19"/>
  <c r="W510" i="19" s="1"/>
  <c r="T509" i="19"/>
  <c r="W509" i="19" s="1"/>
  <c r="T508" i="19"/>
  <c r="W508" i="19" s="1"/>
  <c r="T507" i="19"/>
  <c r="W507" i="19" s="1"/>
  <c r="T506" i="19"/>
  <c r="W506" i="19" s="1"/>
  <c r="T505" i="19"/>
  <c r="W505" i="19" s="1"/>
  <c r="T504" i="19"/>
  <c r="W504" i="19" s="1"/>
  <c r="T503" i="19"/>
  <c r="W503" i="19" s="1"/>
  <c r="T502" i="19"/>
  <c r="W502" i="19" s="1"/>
  <c r="T501" i="19"/>
  <c r="W501" i="19" s="1"/>
  <c r="T500" i="19"/>
  <c r="W500" i="19" s="1"/>
  <c r="T499" i="19"/>
  <c r="W499" i="19" s="1"/>
  <c r="T498" i="19"/>
  <c r="W498" i="19" s="1"/>
  <c r="T497" i="19"/>
  <c r="W497" i="19" s="1"/>
  <c r="T496" i="19"/>
  <c r="W496" i="19" s="1"/>
  <c r="T495" i="19"/>
  <c r="W495" i="19" s="1"/>
  <c r="T494" i="19"/>
  <c r="W494" i="19" s="1"/>
  <c r="T493" i="19"/>
  <c r="W493" i="19" s="1"/>
  <c r="T492" i="19"/>
  <c r="W492" i="19" s="1"/>
  <c r="T491" i="19"/>
  <c r="W491" i="19" s="1"/>
  <c r="T490" i="19"/>
  <c r="W490" i="19" s="1"/>
  <c r="T489" i="19"/>
  <c r="W489" i="19" s="1"/>
  <c r="T488" i="19"/>
  <c r="W488" i="19" s="1"/>
  <c r="T487" i="19"/>
  <c r="W487" i="19" s="1"/>
  <c r="T486" i="19"/>
  <c r="W486" i="19" s="1"/>
  <c r="T485" i="19"/>
  <c r="W485" i="19" s="1"/>
  <c r="T484" i="19"/>
  <c r="W484" i="19" s="1"/>
  <c r="T483" i="19"/>
  <c r="W483" i="19" s="1"/>
  <c r="T482" i="19"/>
  <c r="W482" i="19" s="1"/>
  <c r="T481" i="19"/>
  <c r="W481" i="19" s="1"/>
  <c r="T480" i="19"/>
  <c r="W480" i="19" s="1"/>
  <c r="T479" i="19"/>
  <c r="W479" i="19" s="1"/>
  <c r="T478" i="19"/>
  <c r="W478" i="19" s="1"/>
  <c r="T477" i="19"/>
  <c r="W477" i="19" s="1"/>
  <c r="T476" i="19"/>
  <c r="W476" i="19" s="1"/>
  <c r="T475" i="19"/>
  <c r="W475" i="19" s="1"/>
  <c r="T474" i="19"/>
  <c r="W474" i="19" s="1"/>
  <c r="T473" i="19"/>
  <c r="W473" i="19" s="1"/>
  <c r="T472" i="19"/>
  <c r="W472" i="19" s="1"/>
  <c r="T471" i="19"/>
  <c r="W471" i="19" s="1"/>
  <c r="T470" i="19"/>
  <c r="W470" i="19" s="1"/>
  <c r="T469" i="19"/>
  <c r="W469" i="19" s="1"/>
  <c r="T468" i="19"/>
  <c r="W468" i="19" s="1"/>
  <c r="T467" i="19"/>
  <c r="W467" i="19" s="1"/>
  <c r="T466" i="19"/>
  <c r="W466" i="19" s="1"/>
  <c r="T465" i="19"/>
  <c r="W465" i="19" s="1"/>
  <c r="T464" i="19"/>
  <c r="W464" i="19" s="1"/>
  <c r="T463" i="19"/>
  <c r="W463" i="19" s="1"/>
  <c r="T462" i="19"/>
  <c r="W462" i="19" s="1"/>
  <c r="T461" i="19"/>
  <c r="W461" i="19" s="1"/>
  <c r="T460" i="19"/>
  <c r="W460" i="19" s="1"/>
  <c r="T459" i="19"/>
  <c r="W459" i="19" s="1"/>
  <c r="T458" i="19"/>
  <c r="W458" i="19" s="1"/>
  <c r="T457" i="19"/>
  <c r="W457" i="19" s="1"/>
  <c r="T456" i="19"/>
  <c r="W456" i="19" s="1"/>
  <c r="T455" i="19"/>
  <c r="W455" i="19" s="1"/>
  <c r="Z8" i="19" s="1"/>
  <c r="T454" i="19"/>
  <c r="W454" i="19" s="1"/>
  <c r="T453" i="19"/>
  <c r="W453" i="19" s="1"/>
  <c r="T452" i="19"/>
  <c r="W452" i="19" s="1"/>
  <c r="T451" i="19"/>
  <c r="W451" i="19" s="1"/>
  <c r="T450" i="19"/>
  <c r="W450" i="19" s="1"/>
  <c r="T449" i="19"/>
  <c r="W449" i="19" s="1"/>
  <c r="T448" i="19"/>
  <c r="W448" i="19" s="1"/>
  <c r="T447" i="19"/>
  <c r="W447" i="19" s="1"/>
  <c r="T446" i="19"/>
  <c r="W446" i="19" s="1"/>
  <c r="T445" i="19"/>
  <c r="W445" i="19" s="1"/>
  <c r="T444" i="19"/>
  <c r="W444" i="19" s="1"/>
  <c r="T443" i="19"/>
  <c r="W443" i="19" s="1"/>
  <c r="T442" i="19"/>
  <c r="W442" i="19" s="1"/>
  <c r="T441" i="19"/>
  <c r="W441" i="19" s="1"/>
  <c r="T440" i="19"/>
  <c r="W440" i="19" s="1"/>
  <c r="T439" i="19"/>
  <c r="W439" i="19" s="1"/>
  <c r="T438" i="19"/>
  <c r="W438" i="19" s="1"/>
  <c r="T437" i="19"/>
  <c r="W437" i="19" s="1"/>
  <c r="T436" i="19"/>
  <c r="W436" i="19" s="1"/>
  <c r="T435" i="19"/>
  <c r="W435" i="19" s="1"/>
  <c r="T434" i="19"/>
  <c r="W434" i="19" s="1"/>
  <c r="T433" i="19"/>
  <c r="W433" i="19" s="1"/>
  <c r="T432" i="19"/>
  <c r="W432" i="19" s="1"/>
  <c r="T431" i="19"/>
  <c r="W431" i="19" s="1"/>
  <c r="T430" i="19"/>
  <c r="W430" i="19" s="1"/>
  <c r="T429" i="19"/>
  <c r="W429" i="19" s="1"/>
  <c r="T428" i="19"/>
  <c r="W428" i="19" s="1"/>
  <c r="T427" i="19"/>
  <c r="W427" i="19" s="1"/>
  <c r="T426" i="19"/>
  <c r="W426" i="19" s="1"/>
  <c r="T425" i="19"/>
  <c r="W425" i="19" s="1"/>
  <c r="T424" i="19"/>
  <c r="W424" i="19" s="1"/>
  <c r="T423" i="19"/>
  <c r="W423" i="19" s="1"/>
  <c r="T422" i="19"/>
  <c r="W422" i="19" s="1"/>
  <c r="T421" i="19"/>
  <c r="W421" i="19" s="1"/>
  <c r="T420" i="19"/>
  <c r="W420" i="19" s="1"/>
  <c r="T419" i="19"/>
  <c r="W419" i="19" s="1"/>
  <c r="T418" i="19"/>
  <c r="W418" i="19" s="1"/>
  <c r="T417" i="19"/>
  <c r="W417" i="19" s="1"/>
  <c r="T416" i="19"/>
  <c r="W416" i="19" s="1"/>
  <c r="T415" i="19"/>
  <c r="W415" i="19" s="1"/>
  <c r="T414" i="19"/>
  <c r="W414" i="19" s="1"/>
  <c r="T413" i="19"/>
  <c r="W413" i="19" s="1"/>
  <c r="T412" i="19"/>
  <c r="W412" i="19" s="1"/>
  <c r="T411" i="19"/>
  <c r="W411" i="19" s="1"/>
  <c r="T410" i="19"/>
  <c r="W410" i="19" s="1"/>
  <c r="T409" i="19"/>
  <c r="W409" i="19" s="1"/>
  <c r="T408" i="19"/>
  <c r="W408" i="19" s="1"/>
  <c r="T407" i="19"/>
  <c r="W407" i="19" s="1"/>
  <c r="T406" i="19"/>
  <c r="W406" i="19" s="1"/>
  <c r="T405" i="19"/>
  <c r="W405" i="19" s="1"/>
  <c r="T404" i="19"/>
  <c r="W404" i="19" s="1"/>
  <c r="T403" i="19"/>
  <c r="W403" i="19" s="1"/>
  <c r="T402" i="19"/>
  <c r="W402" i="19" s="1"/>
  <c r="T401" i="19"/>
  <c r="W401" i="19" s="1"/>
  <c r="T400" i="19"/>
  <c r="W400" i="19" s="1"/>
  <c r="T399" i="19"/>
  <c r="W399" i="19" s="1"/>
  <c r="T398" i="19"/>
  <c r="W398" i="19" s="1"/>
  <c r="T397" i="19"/>
  <c r="W397" i="19" s="1"/>
  <c r="T396" i="19"/>
  <c r="W396" i="19" s="1"/>
  <c r="T395" i="19"/>
  <c r="W395" i="19" s="1"/>
  <c r="T394" i="19"/>
  <c r="W394" i="19" s="1"/>
  <c r="T393" i="19"/>
  <c r="W393" i="19" s="1"/>
  <c r="T392" i="19"/>
  <c r="W392" i="19" s="1"/>
  <c r="T391" i="19"/>
  <c r="W391" i="19" s="1"/>
  <c r="T390" i="19"/>
  <c r="W390" i="19" s="1"/>
  <c r="T389" i="19"/>
  <c r="W389" i="19" s="1"/>
  <c r="T388" i="19"/>
  <c r="W388" i="19" s="1"/>
  <c r="T387" i="19"/>
  <c r="W387" i="19" s="1"/>
  <c r="T386" i="19"/>
  <c r="W386" i="19" s="1"/>
  <c r="T385" i="19"/>
  <c r="W385" i="19" s="1"/>
  <c r="T384" i="19"/>
  <c r="W384" i="19" s="1"/>
  <c r="T383" i="19"/>
  <c r="W383" i="19" s="1"/>
  <c r="T382" i="19"/>
  <c r="W382" i="19" s="1"/>
  <c r="T381" i="19"/>
  <c r="W381" i="19" s="1"/>
  <c r="T380" i="19"/>
  <c r="W380" i="19" s="1"/>
  <c r="T379" i="19"/>
  <c r="W379" i="19" s="1"/>
  <c r="T378" i="19"/>
  <c r="W378" i="19" s="1"/>
  <c r="T377" i="19"/>
  <c r="W377" i="19" s="1"/>
  <c r="T376" i="19"/>
  <c r="W376" i="19" s="1"/>
  <c r="T375" i="19"/>
  <c r="W375" i="19" s="1"/>
  <c r="T374" i="19"/>
  <c r="W374" i="19" s="1"/>
  <c r="T373" i="19"/>
  <c r="W373" i="19" s="1"/>
  <c r="T372" i="19"/>
  <c r="W372" i="19" s="1"/>
  <c r="T371" i="19"/>
  <c r="W371" i="19" s="1"/>
  <c r="T370" i="19"/>
  <c r="W370" i="19" s="1"/>
  <c r="T369" i="19"/>
  <c r="W369" i="19" s="1"/>
  <c r="T368" i="19"/>
  <c r="W368" i="19" s="1"/>
  <c r="T367" i="19"/>
  <c r="W367" i="19" s="1"/>
  <c r="T366" i="19"/>
  <c r="W366" i="19" s="1"/>
  <c r="T365" i="19"/>
  <c r="W365" i="19" s="1"/>
  <c r="T364" i="19"/>
  <c r="W364" i="19" s="1"/>
  <c r="T363" i="19"/>
  <c r="W363" i="19" s="1"/>
  <c r="T362" i="19"/>
  <c r="W362" i="19" s="1"/>
  <c r="T361" i="19"/>
  <c r="W361" i="19" s="1"/>
  <c r="T360" i="19"/>
  <c r="W360" i="19" s="1"/>
  <c r="T359" i="19"/>
  <c r="W359" i="19" s="1"/>
  <c r="T358" i="19"/>
  <c r="W358" i="19" s="1"/>
  <c r="T357" i="19"/>
  <c r="W357" i="19" s="1"/>
  <c r="T356" i="19"/>
  <c r="W356" i="19" s="1"/>
  <c r="T355" i="19"/>
  <c r="W355" i="19" s="1"/>
  <c r="T354" i="19"/>
  <c r="W354" i="19" s="1"/>
  <c r="T353" i="19"/>
  <c r="W353" i="19" s="1"/>
  <c r="T352" i="19"/>
  <c r="W352" i="19" s="1"/>
  <c r="T351" i="19"/>
  <c r="W351" i="19" s="1"/>
  <c r="T350" i="19"/>
  <c r="W350" i="19" s="1"/>
  <c r="T349" i="19"/>
  <c r="W349" i="19" s="1"/>
  <c r="T348" i="19"/>
  <c r="W348" i="19" s="1"/>
  <c r="T347" i="19"/>
  <c r="W347" i="19" s="1"/>
  <c r="T346" i="19"/>
  <c r="W346" i="19" s="1"/>
  <c r="T345" i="19"/>
  <c r="W345" i="19" s="1"/>
  <c r="T344" i="19"/>
  <c r="W344" i="19" s="1"/>
  <c r="T343" i="19"/>
  <c r="W343" i="19" s="1"/>
  <c r="T342" i="19"/>
  <c r="W342" i="19" s="1"/>
  <c r="T341" i="19"/>
  <c r="W341" i="19" s="1"/>
  <c r="T340" i="19"/>
  <c r="W340" i="19" s="1"/>
  <c r="T339" i="19"/>
  <c r="W339" i="19" s="1"/>
  <c r="T338" i="19"/>
  <c r="W338" i="19" s="1"/>
  <c r="T337" i="19"/>
  <c r="W337" i="19" s="1"/>
  <c r="T336" i="19"/>
  <c r="W336" i="19" s="1"/>
  <c r="T335" i="19"/>
  <c r="W335" i="19" s="1"/>
  <c r="T334" i="19"/>
  <c r="W334" i="19" s="1"/>
  <c r="T333" i="19"/>
  <c r="W333" i="19" s="1"/>
  <c r="T332" i="19"/>
  <c r="W332" i="19" s="1"/>
  <c r="T331" i="19"/>
  <c r="W331" i="19" s="1"/>
  <c r="T330" i="19"/>
  <c r="W330" i="19" s="1"/>
  <c r="T329" i="19"/>
  <c r="W329" i="19" s="1"/>
  <c r="T328" i="19"/>
  <c r="W328" i="19" s="1"/>
  <c r="T327" i="19"/>
  <c r="W327" i="19" s="1"/>
  <c r="T326" i="19"/>
  <c r="W326" i="19" s="1"/>
  <c r="T325" i="19"/>
  <c r="W325" i="19" s="1"/>
  <c r="T324" i="19"/>
  <c r="W324" i="19" s="1"/>
  <c r="T323" i="19"/>
  <c r="W323" i="19" s="1"/>
  <c r="T322" i="19"/>
  <c r="W322" i="19" s="1"/>
  <c r="T321" i="19"/>
  <c r="W321" i="19" s="1"/>
  <c r="T320" i="19"/>
  <c r="W320" i="19" s="1"/>
  <c r="T319" i="19"/>
  <c r="W319" i="19" s="1"/>
  <c r="T318" i="19"/>
  <c r="W318" i="19" s="1"/>
  <c r="T317" i="19"/>
  <c r="W317" i="19" s="1"/>
  <c r="T316" i="19"/>
  <c r="W316" i="19" s="1"/>
  <c r="T315" i="19"/>
  <c r="W315" i="19" s="1"/>
  <c r="T314" i="19"/>
  <c r="W314" i="19" s="1"/>
  <c r="T313" i="19"/>
  <c r="W313" i="19" s="1"/>
  <c r="T312" i="19"/>
  <c r="W312" i="19" s="1"/>
  <c r="T311" i="19"/>
  <c r="W311" i="19" s="1"/>
  <c r="T310" i="19"/>
  <c r="W310" i="19" s="1"/>
  <c r="T309" i="19"/>
  <c r="W309" i="19" s="1"/>
  <c r="T308" i="19"/>
  <c r="W308" i="19" s="1"/>
  <c r="T307" i="19"/>
  <c r="W307" i="19" s="1"/>
  <c r="T306" i="19"/>
  <c r="W306" i="19" s="1"/>
  <c r="T305" i="19"/>
  <c r="W305" i="19" s="1"/>
  <c r="T304" i="19"/>
  <c r="W304" i="19" s="1"/>
  <c r="T303" i="19"/>
  <c r="W303" i="19" s="1"/>
  <c r="T302" i="19"/>
  <c r="W302" i="19" s="1"/>
  <c r="T301" i="19"/>
  <c r="W301" i="19" s="1"/>
  <c r="T300" i="19"/>
  <c r="W300" i="19" s="1"/>
  <c r="T299" i="19"/>
  <c r="W299" i="19" s="1"/>
  <c r="Z187" i="19" s="1"/>
  <c r="T298" i="19"/>
  <c r="W298" i="19" s="1"/>
  <c r="T297" i="19"/>
  <c r="W297" i="19" s="1"/>
  <c r="Z170" i="19" s="1"/>
  <c r="T296" i="19"/>
  <c r="W296" i="19" s="1"/>
  <c r="T295" i="19"/>
  <c r="W295" i="19" s="1"/>
  <c r="Z186" i="19" s="1"/>
  <c r="T294" i="19"/>
  <c r="W294" i="19" s="1"/>
  <c r="T293" i="19"/>
  <c r="W293" i="19" s="1"/>
  <c r="T292" i="19"/>
  <c r="W292" i="19" s="1"/>
  <c r="T291" i="19"/>
  <c r="W291" i="19" s="1"/>
  <c r="T290" i="19"/>
  <c r="W290" i="19" s="1"/>
  <c r="T289" i="19"/>
  <c r="W289" i="19" s="1"/>
  <c r="T288" i="19"/>
  <c r="W288" i="19" s="1"/>
  <c r="T287" i="19"/>
  <c r="W287" i="19" s="1"/>
  <c r="T286" i="19"/>
  <c r="W286" i="19" s="1"/>
  <c r="T285" i="19"/>
  <c r="W285" i="19" s="1"/>
  <c r="T284" i="19"/>
  <c r="W284" i="19" s="1"/>
  <c r="T283" i="19"/>
  <c r="W283" i="19" s="1"/>
  <c r="T282" i="19"/>
  <c r="W282" i="19" s="1"/>
  <c r="T281" i="19"/>
  <c r="W281" i="19" s="1"/>
  <c r="T280" i="19"/>
  <c r="W280" i="19" s="1"/>
  <c r="T279" i="19"/>
  <c r="W279" i="19" s="1"/>
  <c r="T278" i="19"/>
  <c r="W278" i="19" s="1"/>
  <c r="T277" i="19"/>
  <c r="W277" i="19" s="1"/>
  <c r="T276" i="19"/>
  <c r="W276" i="19" s="1"/>
  <c r="T275" i="19"/>
  <c r="W275" i="19" s="1"/>
  <c r="T274" i="19"/>
  <c r="W274" i="19" s="1"/>
  <c r="T273" i="19"/>
  <c r="W273" i="19" s="1"/>
  <c r="T272" i="19"/>
  <c r="W272" i="19" s="1"/>
  <c r="T271" i="19"/>
  <c r="W271" i="19" s="1"/>
  <c r="T270" i="19"/>
  <c r="W270" i="19" s="1"/>
  <c r="T269" i="19"/>
  <c r="W269" i="19" s="1"/>
  <c r="T268" i="19"/>
  <c r="W268" i="19" s="1"/>
  <c r="T267" i="19"/>
  <c r="W267" i="19" s="1"/>
  <c r="T266" i="19"/>
  <c r="W266" i="19" s="1"/>
  <c r="T265" i="19"/>
  <c r="W265" i="19" s="1"/>
  <c r="T264" i="19"/>
  <c r="W264" i="19" s="1"/>
  <c r="T263" i="19"/>
  <c r="W263" i="19" s="1"/>
  <c r="T262" i="19"/>
  <c r="W262" i="19" s="1"/>
  <c r="T261" i="19"/>
  <c r="W261" i="19" s="1"/>
  <c r="T260" i="19"/>
  <c r="W260" i="19" s="1"/>
  <c r="T259" i="19"/>
  <c r="W259" i="19" s="1"/>
  <c r="T258" i="19"/>
  <c r="W258" i="19" s="1"/>
  <c r="T257" i="19"/>
  <c r="W257" i="19" s="1"/>
  <c r="T256" i="19"/>
  <c r="W256" i="19" s="1"/>
  <c r="T255" i="19"/>
  <c r="W255" i="19" s="1"/>
  <c r="T254" i="19"/>
  <c r="W254" i="19" s="1"/>
  <c r="T253" i="19"/>
  <c r="W253" i="19" s="1"/>
  <c r="T252" i="19"/>
  <c r="W252" i="19" s="1"/>
  <c r="T251" i="19"/>
  <c r="W251" i="19" s="1"/>
  <c r="T250" i="19"/>
  <c r="W250" i="19" s="1"/>
  <c r="T249" i="19"/>
  <c r="W249" i="19" s="1"/>
  <c r="T248" i="19"/>
  <c r="W248" i="19" s="1"/>
  <c r="T247" i="19"/>
  <c r="W247" i="19" s="1"/>
  <c r="T246" i="19"/>
  <c r="W246" i="19" s="1"/>
  <c r="T245" i="19"/>
  <c r="W245" i="19" s="1"/>
  <c r="T244" i="19"/>
  <c r="W244" i="19" s="1"/>
  <c r="T243" i="19"/>
  <c r="W243" i="19" s="1"/>
  <c r="T242" i="19"/>
  <c r="W242" i="19" s="1"/>
  <c r="T241" i="19"/>
  <c r="W241" i="19" s="1"/>
  <c r="T240" i="19"/>
  <c r="W240" i="19" s="1"/>
  <c r="T239" i="19"/>
  <c r="W239" i="19" s="1"/>
  <c r="T238" i="19"/>
  <c r="W238" i="19" s="1"/>
  <c r="T237" i="19"/>
  <c r="W237" i="19" s="1"/>
  <c r="T236" i="19"/>
  <c r="W236" i="19" s="1"/>
  <c r="T235" i="19"/>
  <c r="W235" i="19" s="1"/>
  <c r="T234" i="19"/>
  <c r="W234" i="19" s="1"/>
  <c r="T233" i="19"/>
  <c r="W233" i="19" s="1"/>
  <c r="T232" i="19"/>
  <c r="W232" i="19" s="1"/>
  <c r="T231" i="19"/>
  <c r="W231" i="19" s="1"/>
  <c r="T230" i="19"/>
  <c r="W230" i="19" s="1"/>
  <c r="Z193" i="19" s="1"/>
  <c r="T229" i="19"/>
  <c r="W229" i="19" s="1"/>
  <c r="Z191" i="19" s="1"/>
  <c r="T228" i="19"/>
  <c r="W228" i="19" s="1"/>
  <c r="T227" i="19"/>
  <c r="W227" i="19" s="1"/>
  <c r="Z189" i="19" s="1"/>
  <c r="T226" i="19"/>
  <c r="W226" i="19" s="1"/>
  <c r="T225" i="19"/>
  <c r="W225" i="19" s="1"/>
  <c r="T224" i="19"/>
  <c r="W224" i="19" s="1"/>
  <c r="T223" i="19"/>
  <c r="W223" i="19" s="1"/>
  <c r="T222" i="19"/>
  <c r="W222" i="19" s="1"/>
  <c r="T221" i="19"/>
  <c r="W221" i="19" s="1"/>
  <c r="T220" i="19"/>
  <c r="W220" i="19" s="1"/>
  <c r="T219" i="19"/>
  <c r="W219" i="19" s="1"/>
  <c r="T218" i="19"/>
  <c r="W218" i="19" s="1"/>
  <c r="T217" i="19"/>
  <c r="W217" i="19" s="1"/>
  <c r="T216" i="19"/>
  <c r="W216" i="19" s="1"/>
  <c r="T215" i="19"/>
  <c r="W215" i="19" s="1"/>
  <c r="T214" i="19"/>
  <c r="W214" i="19" s="1"/>
  <c r="T213" i="19"/>
  <c r="W213" i="19" s="1"/>
  <c r="T212" i="19"/>
  <c r="W212" i="19" s="1"/>
  <c r="T211" i="19"/>
  <c r="W211" i="19" s="1"/>
  <c r="T210" i="19"/>
  <c r="W210" i="19" s="1"/>
  <c r="T209" i="19"/>
  <c r="W209" i="19" s="1"/>
  <c r="T208" i="19"/>
  <c r="W208" i="19" s="1"/>
  <c r="T207" i="19"/>
  <c r="W207" i="19" s="1"/>
  <c r="T206" i="19"/>
  <c r="W206" i="19" s="1"/>
  <c r="T205" i="19"/>
  <c r="W205" i="19" s="1"/>
  <c r="T204" i="19"/>
  <c r="W204" i="19" s="1"/>
  <c r="T203" i="19"/>
  <c r="W203" i="19" s="1"/>
  <c r="T202" i="19"/>
  <c r="W202" i="19" s="1"/>
  <c r="T201" i="19"/>
  <c r="W201" i="19" s="1"/>
  <c r="T200" i="19"/>
  <c r="W200" i="19" s="1"/>
  <c r="T199" i="19"/>
  <c r="W199" i="19" s="1"/>
  <c r="T198" i="19"/>
  <c r="W198" i="19" s="1"/>
  <c r="T197" i="19"/>
  <c r="W197" i="19" s="1"/>
  <c r="T196" i="19"/>
  <c r="W196" i="19" s="1"/>
  <c r="T195" i="19"/>
  <c r="W195" i="19" s="1"/>
  <c r="T194" i="19"/>
  <c r="W194" i="19" s="1"/>
  <c r="T193" i="19"/>
  <c r="W193" i="19" s="1"/>
  <c r="T192" i="19"/>
  <c r="W192" i="19" s="1"/>
  <c r="T191" i="19"/>
  <c r="W191" i="19" s="1"/>
  <c r="T190" i="19"/>
  <c r="W190" i="19" s="1"/>
  <c r="T189" i="19"/>
  <c r="W189" i="19" s="1"/>
  <c r="T188" i="19"/>
  <c r="W188" i="19" s="1"/>
  <c r="T187" i="19"/>
  <c r="W187" i="19" s="1"/>
  <c r="T186" i="19"/>
  <c r="W186" i="19" s="1"/>
  <c r="T185" i="19"/>
  <c r="W185" i="19" s="1"/>
  <c r="T184" i="19"/>
  <c r="W184" i="19" s="1"/>
  <c r="T183" i="19"/>
  <c r="W183" i="19" s="1"/>
  <c r="T182" i="19"/>
  <c r="W182" i="19" s="1"/>
  <c r="T181" i="19"/>
  <c r="W181" i="19" s="1"/>
  <c r="T180" i="19"/>
  <c r="W180" i="19" s="1"/>
  <c r="T179" i="19"/>
  <c r="W179" i="19" s="1"/>
  <c r="T178" i="19"/>
  <c r="W178" i="19" s="1"/>
  <c r="T177" i="19"/>
  <c r="W177" i="19" s="1"/>
  <c r="T176" i="19"/>
  <c r="W176" i="19" s="1"/>
  <c r="T175" i="19"/>
  <c r="W175" i="19" s="1"/>
  <c r="T174" i="19"/>
  <c r="W174" i="19" s="1"/>
  <c r="T173" i="19"/>
  <c r="W173" i="19" s="1"/>
  <c r="T172" i="19"/>
  <c r="W172" i="19" s="1"/>
  <c r="T171" i="19"/>
  <c r="W171" i="19" s="1"/>
  <c r="T170" i="19"/>
  <c r="W170" i="19" s="1"/>
  <c r="T169" i="19"/>
  <c r="W169" i="19" s="1"/>
  <c r="T168" i="19"/>
  <c r="W168" i="19" s="1"/>
  <c r="T167" i="19"/>
  <c r="W167" i="19" s="1"/>
  <c r="T166" i="19"/>
  <c r="W166" i="19" s="1"/>
  <c r="T165" i="19"/>
  <c r="W165" i="19" s="1"/>
  <c r="T164" i="19"/>
  <c r="W164" i="19" s="1"/>
  <c r="T163" i="19"/>
  <c r="W163" i="19" s="1"/>
  <c r="T162" i="19"/>
  <c r="W162" i="19" s="1"/>
  <c r="T161" i="19"/>
  <c r="W161" i="19" s="1"/>
  <c r="T160" i="19"/>
  <c r="W160" i="19" s="1"/>
  <c r="T159" i="19"/>
  <c r="W159" i="19" s="1"/>
  <c r="T158" i="19"/>
  <c r="W158" i="19" s="1"/>
  <c r="T157" i="19"/>
  <c r="W157" i="19" s="1"/>
  <c r="T156" i="19"/>
  <c r="W156" i="19" s="1"/>
  <c r="T155" i="19"/>
  <c r="W155" i="19" s="1"/>
  <c r="T154" i="19"/>
  <c r="W154" i="19" s="1"/>
  <c r="T153" i="19"/>
  <c r="W153" i="19" s="1"/>
  <c r="T152" i="19"/>
  <c r="W152" i="19" s="1"/>
  <c r="T151" i="19"/>
  <c r="W151" i="19" s="1"/>
  <c r="T150" i="19"/>
  <c r="W150" i="19" s="1"/>
  <c r="T149" i="19"/>
  <c r="W149" i="19" s="1"/>
  <c r="T148" i="19"/>
  <c r="W148" i="19" s="1"/>
  <c r="Z71" i="19" s="1"/>
  <c r="T147" i="19"/>
  <c r="W147" i="19" s="1"/>
  <c r="T146" i="19"/>
  <c r="W146" i="19" s="1"/>
  <c r="T145" i="19"/>
  <c r="W145" i="19" s="1"/>
  <c r="T144" i="19"/>
  <c r="W144" i="19" s="1"/>
  <c r="T143" i="19"/>
  <c r="W143" i="19" s="1"/>
  <c r="T142" i="19"/>
  <c r="W142" i="19" s="1"/>
  <c r="T141" i="19"/>
  <c r="W141" i="19" s="1"/>
  <c r="T140" i="19"/>
  <c r="W140" i="19" s="1"/>
  <c r="T139" i="19"/>
  <c r="W139" i="19" s="1"/>
  <c r="T138" i="19"/>
  <c r="W138" i="19" s="1"/>
  <c r="T137" i="19"/>
  <c r="W137" i="19" s="1"/>
  <c r="T136" i="19"/>
  <c r="W136" i="19" s="1"/>
  <c r="T135" i="19"/>
  <c r="W135" i="19" s="1"/>
  <c r="T134" i="19"/>
  <c r="W134" i="19" s="1"/>
  <c r="T133" i="19"/>
  <c r="W133" i="19" s="1"/>
  <c r="T132" i="19"/>
  <c r="W132" i="19" s="1"/>
  <c r="T131" i="19"/>
  <c r="W131" i="19" s="1"/>
  <c r="T130" i="19"/>
  <c r="W130" i="19" s="1"/>
  <c r="Z206" i="19" s="1"/>
  <c r="T129" i="19"/>
  <c r="W129" i="19" s="1"/>
  <c r="T128" i="19"/>
  <c r="W128" i="19" s="1"/>
  <c r="T127" i="19"/>
  <c r="W127" i="19" s="1"/>
  <c r="T126" i="19"/>
  <c r="W126" i="19" s="1"/>
  <c r="T125" i="19"/>
  <c r="W125" i="19" s="1"/>
  <c r="T124" i="19"/>
  <c r="W124" i="19" s="1"/>
  <c r="T123" i="19"/>
  <c r="W123" i="19" s="1"/>
  <c r="T122" i="19"/>
  <c r="W122" i="19" s="1"/>
  <c r="T121" i="19"/>
  <c r="W121" i="19" s="1"/>
  <c r="T120" i="19"/>
  <c r="W120" i="19" s="1"/>
  <c r="T119" i="19"/>
  <c r="W119" i="19" s="1"/>
  <c r="T118" i="19"/>
  <c r="W118" i="19" s="1"/>
  <c r="T117" i="19"/>
  <c r="W117" i="19" s="1"/>
  <c r="T116" i="19"/>
  <c r="W116" i="19" s="1"/>
  <c r="T115" i="19"/>
  <c r="W115" i="19" s="1"/>
  <c r="T114" i="19"/>
  <c r="W114" i="19" s="1"/>
  <c r="T113" i="19"/>
  <c r="W113" i="19" s="1"/>
  <c r="T112" i="19"/>
  <c r="W112" i="19" s="1"/>
  <c r="T111" i="19"/>
  <c r="W111" i="19" s="1"/>
  <c r="T110" i="19"/>
  <c r="W110" i="19" s="1"/>
  <c r="T109" i="19"/>
  <c r="W109" i="19" s="1"/>
  <c r="T108" i="19"/>
  <c r="W108" i="19" s="1"/>
  <c r="T107" i="19"/>
  <c r="W107" i="19" s="1"/>
  <c r="T106" i="19"/>
  <c r="W106" i="19" s="1"/>
  <c r="T105" i="19"/>
  <c r="W105" i="19" s="1"/>
  <c r="T104" i="19"/>
  <c r="W104" i="19" s="1"/>
  <c r="T103" i="19"/>
  <c r="W103" i="19" s="1"/>
  <c r="T102" i="19"/>
  <c r="W102" i="19" s="1"/>
  <c r="T101" i="19"/>
  <c r="W101" i="19" s="1"/>
  <c r="T100" i="19"/>
  <c r="W100" i="19" s="1"/>
  <c r="T99" i="19"/>
  <c r="W99" i="19" s="1"/>
  <c r="T98" i="19"/>
  <c r="W98" i="19" s="1"/>
  <c r="T97" i="19"/>
  <c r="W97" i="19" s="1"/>
  <c r="T96" i="19"/>
  <c r="W96" i="19" s="1"/>
  <c r="T95" i="19"/>
  <c r="W95" i="19" s="1"/>
  <c r="T94" i="19"/>
  <c r="W94" i="19" s="1"/>
  <c r="T93" i="19"/>
  <c r="W93" i="19" s="1"/>
  <c r="T92" i="19"/>
  <c r="W92" i="19" s="1"/>
  <c r="T91" i="19"/>
  <c r="W91" i="19" s="1"/>
  <c r="T90" i="19"/>
  <c r="W90" i="19" s="1"/>
  <c r="T89" i="19"/>
  <c r="W89" i="19" s="1"/>
  <c r="T88" i="19"/>
  <c r="W88" i="19" s="1"/>
  <c r="Z178" i="19" s="1"/>
  <c r="T87" i="19"/>
  <c r="W87" i="19" s="1"/>
  <c r="Z177" i="19" s="1"/>
  <c r="T86" i="19"/>
  <c r="W86" i="19" s="1"/>
  <c r="Z176" i="19" s="1"/>
  <c r="T85" i="19"/>
  <c r="W85" i="19" s="1"/>
  <c r="T84" i="19"/>
  <c r="W84" i="19" s="1"/>
  <c r="T83" i="19"/>
  <c r="W83" i="19" s="1"/>
  <c r="T82" i="19"/>
  <c r="W82" i="19" s="1"/>
  <c r="T81" i="19"/>
  <c r="W81" i="19" s="1"/>
  <c r="T80" i="19"/>
  <c r="W80" i="19" s="1"/>
  <c r="T79" i="19"/>
  <c r="W79" i="19" s="1"/>
  <c r="T78" i="19"/>
  <c r="W78" i="19" s="1"/>
  <c r="T77" i="19"/>
  <c r="W77" i="19" s="1"/>
  <c r="T76" i="19"/>
  <c r="W76" i="19" s="1"/>
  <c r="T75" i="19"/>
  <c r="W75" i="19" s="1"/>
  <c r="T74" i="19"/>
  <c r="W74" i="19" s="1"/>
  <c r="T73" i="19"/>
  <c r="W73" i="19" s="1"/>
  <c r="Z40" i="19" s="1"/>
  <c r="T72" i="19"/>
  <c r="W72" i="19" s="1"/>
  <c r="T71" i="19"/>
  <c r="W71" i="19" s="1"/>
  <c r="T70" i="19"/>
  <c r="W70" i="19" s="1"/>
  <c r="T69" i="19"/>
  <c r="W69" i="19" s="1"/>
  <c r="T68" i="19"/>
  <c r="W68" i="19" s="1"/>
  <c r="T67" i="19"/>
  <c r="W67" i="19" s="1"/>
  <c r="T66" i="19"/>
  <c r="W66" i="19" s="1"/>
  <c r="T65" i="19"/>
  <c r="W65" i="19" s="1"/>
  <c r="T64" i="19"/>
  <c r="W64" i="19" s="1"/>
  <c r="T63" i="19"/>
  <c r="W63" i="19" s="1"/>
  <c r="T62" i="19"/>
  <c r="W62" i="19" s="1"/>
  <c r="T61" i="19"/>
  <c r="W61" i="19" s="1"/>
  <c r="T60" i="19"/>
  <c r="W60" i="19" s="1"/>
  <c r="T59" i="19"/>
  <c r="W59" i="19" s="1"/>
  <c r="T58" i="19"/>
  <c r="W58" i="19" s="1"/>
  <c r="T57" i="19"/>
  <c r="W57" i="19" s="1"/>
  <c r="T56" i="19"/>
  <c r="W56" i="19" s="1"/>
  <c r="T55" i="19"/>
  <c r="W55" i="19" s="1"/>
  <c r="T54" i="19"/>
  <c r="W54" i="19" s="1"/>
  <c r="T53" i="19"/>
  <c r="W53" i="19" s="1"/>
  <c r="T52" i="19"/>
  <c r="W52" i="19" s="1"/>
  <c r="T51" i="19"/>
  <c r="W51" i="19" s="1"/>
  <c r="T50" i="19"/>
  <c r="W50" i="19" s="1"/>
  <c r="T49" i="19"/>
  <c r="W49" i="19" s="1"/>
  <c r="T48" i="19"/>
  <c r="W48" i="19" s="1"/>
  <c r="T47" i="19"/>
  <c r="W47" i="19" s="1"/>
  <c r="T46" i="19"/>
  <c r="W46" i="19" s="1"/>
  <c r="T45" i="19"/>
  <c r="W45" i="19" s="1"/>
  <c r="T44" i="19"/>
  <c r="W44" i="19" s="1"/>
  <c r="T43" i="19"/>
  <c r="W43" i="19" s="1"/>
  <c r="T42" i="19"/>
  <c r="W42" i="19" s="1"/>
  <c r="T41" i="19"/>
  <c r="W41" i="19" s="1"/>
  <c r="T40" i="19"/>
  <c r="W40" i="19" s="1"/>
  <c r="T39" i="19"/>
  <c r="W39" i="19" s="1"/>
  <c r="T38" i="19"/>
  <c r="W38" i="19" s="1"/>
  <c r="T37" i="19"/>
  <c r="W37" i="19" s="1"/>
  <c r="T36" i="19"/>
  <c r="W36" i="19" s="1"/>
  <c r="T35" i="19"/>
  <c r="W35" i="19" s="1"/>
  <c r="T34" i="19"/>
  <c r="W34" i="19" s="1"/>
  <c r="T33" i="19"/>
  <c r="W33" i="19" s="1"/>
  <c r="T32" i="19"/>
  <c r="W32" i="19" s="1"/>
  <c r="T31" i="19"/>
  <c r="W31" i="19" s="1"/>
  <c r="T30" i="19"/>
  <c r="W30" i="19" s="1"/>
  <c r="T29" i="19"/>
  <c r="W29" i="19" s="1"/>
  <c r="T28" i="19"/>
  <c r="W28" i="19" s="1"/>
  <c r="T27" i="19"/>
  <c r="W27" i="19" s="1"/>
  <c r="T26" i="19"/>
  <c r="W26" i="19" s="1"/>
  <c r="T25" i="19"/>
  <c r="W25" i="19" s="1"/>
  <c r="T24" i="19"/>
  <c r="W24" i="19" s="1"/>
  <c r="T23" i="19"/>
  <c r="W23" i="19" s="1"/>
  <c r="T22" i="19"/>
  <c r="W22" i="19" s="1"/>
  <c r="T21" i="19"/>
  <c r="W21" i="19" s="1"/>
  <c r="T20" i="19"/>
  <c r="W20" i="19" s="1"/>
  <c r="T19" i="19"/>
  <c r="W19" i="19" s="1"/>
  <c r="T18" i="19"/>
  <c r="W18" i="19" s="1"/>
  <c r="T17" i="19"/>
  <c r="W17" i="19" s="1"/>
  <c r="T16" i="19"/>
  <c r="W16" i="19" s="1"/>
  <c r="T15" i="19"/>
  <c r="W15" i="19" s="1"/>
  <c r="T14" i="19"/>
  <c r="W14" i="19" s="1"/>
  <c r="T13" i="19"/>
  <c r="W13" i="19" s="1"/>
  <c r="T12" i="19"/>
  <c r="W12" i="19" s="1"/>
  <c r="T11" i="19"/>
  <c r="W11" i="19" s="1"/>
  <c r="T10" i="19"/>
  <c r="W10" i="19" s="1"/>
  <c r="T9" i="19"/>
  <c r="W9" i="19" s="1"/>
  <c r="T8" i="19"/>
  <c r="W8" i="19" s="1"/>
  <c r="T7" i="19"/>
  <c r="W7" i="19" s="1"/>
  <c r="T6" i="19"/>
  <c r="W6" i="19" s="1"/>
  <c r="T5" i="19"/>
  <c r="W5" i="19" s="1"/>
  <c r="T4" i="19"/>
  <c r="W4" i="19" s="1"/>
  <c r="T3" i="19"/>
  <c r="W3" i="19" s="1"/>
  <c r="T2" i="19"/>
  <c r="W2" i="19" s="1"/>
  <c r="T4" i="17"/>
  <c r="W4" i="17" s="1"/>
  <c r="T5" i="17"/>
  <c r="W5" i="17" s="1"/>
  <c r="T6" i="17"/>
  <c r="W6" i="17" s="1"/>
  <c r="T7" i="17"/>
  <c r="W7" i="17" s="1"/>
  <c r="T8" i="17"/>
  <c r="W8" i="17" s="1"/>
  <c r="T9" i="17"/>
  <c r="W9" i="17" s="1"/>
  <c r="T10" i="17"/>
  <c r="W10" i="17" s="1"/>
  <c r="T11" i="17"/>
  <c r="W11" i="17" s="1"/>
  <c r="T12" i="17"/>
  <c r="W12" i="17" s="1"/>
  <c r="T13" i="17"/>
  <c r="W13" i="17" s="1"/>
  <c r="T14" i="17"/>
  <c r="W14" i="17" s="1"/>
  <c r="T15" i="17"/>
  <c r="W15" i="17" s="1"/>
  <c r="T16" i="17"/>
  <c r="W16" i="17" s="1"/>
  <c r="T17" i="17"/>
  <c r="W17" i="17" s="1"/>
  <c r="T18" i="17"/>
  <c r="W18" i="17" s="1"/>
  <c r="T19" i="17"/>
  <c r="W19" i="17" s="1"/>
  <c r="T20" i="17"/>
  <c r="W20" i="17" s="1"/>
  <c r="T21" i="17"/>
  <c r="W21" i="17" s="1"/>
  <c r="T22" i="17"/>
  <c r="W22" i="17" s="1"/>
  <c r="T23" i="17"/>
  <c r="W23" i="17" s="1"/>
  <c r="T24" i="17"/>
  <c r="W24" i="17" s="1"/>
  <c r="T25" i="17"/>
  <c r="W25" i="17" s="1"/>
  <c r="T26" i="17"/>
  <c r="W26" i="17" s="1"/>
  <c r="T27" i="17"/>
  <c r="W27" i="17" s="1"/>
  <c r="T28" i="17"/>
  <c r="W28" i="17" s="1"/>
  <c r="T29" i="17"/>
  <c r="W29" i="17" s="1"/>
  <c r="T30" i="17"/>
  <c r="W30" i="17" s="1"/>
  <c r="T31" i="17"/>
  <c r="W31" i="17" s="1"/>
  <c r="T32" i="17"/>
  <c r="W32" i="17" s="1"/>
  <c r="T33" i="17"/>
  <c r="W33" i="17" s="1"/>
  <c r="T34" i="17"/>
  <c r="W34" i="17" s="1"/>
  <c r="T35" i="17"/>
  <c r="W35" i="17" s="1"/>
  <c r="T36" i="17"/>
  <c r="W36" i="17" s="1"/>
  <c r="T37" i="17"/>
  <c r="W37" i="17" s="1"/>
  <c r="T38" i="17"/>
  <c r="W38" i="17" s="1"/>
  <c r="T39" i="17"/>
  <c r="W39" i="17" s="1"/>
  <c r="T40" i="17"/>
  <c r="W40" i="17" s="1"/>
  <c r="T41" i="17"/>
  <c r="W41" i="17" s="1"/>
  <c r="T42" i="17"/>
  <c r="W42" i="17" s="1"/>
  <c r="T43" i="17"/>
  <c r="W43" i="17" s="1"/>
  <c r="T44" i="17"/>
  <c r="W44" i="17" s="1"/>
  <c r="T45" i="17"/>
  <c r="W45" i="17" s="1"/>
  <c r="T46" i="17"/>
  <c r="W46" i="17" s="1"/>
  <c r="T47" i="17"/>
  <c r="W47" i="17" s="1"/>
  <c r="T48" i="17"/>
  <c r="W48" i="17" s="1"/>
  <c r="T49" i="17"/>
  <c r="W49" i="17" s="1"/>
  <c r="T50" i="17"/>
  <c r="W50" i="17" s="1"/>
  <c r="T51" i="17"/>
  <c r="W51" i="17" s="1"/>
  <c r="T52" i="17"/>
  <c r="W52" i="17" s="1"/>
  <c r="T53" i="17"/>
  <c r="W53" i="17" s="1"/>
  <c r="T54" i="17"/>
  <c r="W54" i="17" s="1"/>
  <c r="T55" i="17"/>
  <c r="W55" i="17" s="1"/>
  <c r="T56" i="17"/>
  <c r="W56" i="17" s="1"/>
  <c r="T57" i="17"/>
  <c r="W57" i="17" s="1"/>
  <c r="T58" i="17"/>
  <c r="W58" i="17" s="1"/>
  <c r="T59" i="17"/>
  <c r="W59" i="17" s="1"/>
  <c r="T60" i="17"/>
  <c r="W60" i="17" s="1"/>
  <c r="T61" i="17"/>
  <c r="W61" i="17" s="1"/>
  <c r="T62" i="17"/>
  <c r="W62" i="17" s="1"/>
  <c r="T63" i="17"/>
  <c r="W63" i="17" s="1"/>
  <c r="T64" i="17"/>
  <c r="W64" i="17" s="1"/>
  <c r="T65" i="17"/>
  <c r="W65" i="17" s="1"/>
  <c r="T66" i="17"/>
  <c r="W66" i="17" s="1"/>
  <c r="T67" i="17"/>
  <c r="W67" i="17" s="1"/>
  <c r="T68" i="17"/>
  <c r="W68" i="17" s="1"/>
  <c r="T69" i="17"/>
  <c r="W69" i="17" s="1"/>
  <c r="T70" i="17"/>
  <c r="W70" i="17" s="1"/>
  <c r="T71" i="17"/>
  <c r="W71" i="17" s="1"/>
  <c r="T72" i="17"/>
  <c r="W72" i="17" s="1"/>
  <c r="T73" i="17"/>
  <c r="W73" i="17" s="1"/>
  <c r="T74" i="17"/>
  <c r="W74" i="17" s="1"/>
  <c r="Z41" i="17" s="1"/>
  <c r="T75" i="17"/>
  <c r="W75" i="17" s="1"/>
  <c r="T76" i="17"/>
  <c r="W76" i="17" s="1"/>
  <c r="T77" i="17"/>
  <c r="W77" i="17" s="1"/>
  <c r="T78" i="17"/>
  <c r="W78" i="17" s="1"/>
  <c r="T79" i="17"/>
  <c r="W79" i="17" s="1"/>
  <c r="T80" i="17"/>
  <c r="W80" i="17" s="1"/>
  <c r="T81" i="17"/>
  <c r="W81" i="17" s="1"/>
  <c r="T82" i="17"/>
  <c r="W82" i="17" s="1"/>
  <c r="T83" i="17"/>
  <c r="W83" i="17" s="1"/>
  <c r="T84" i="17"/>
  <c r="W84" i="17" s="1"/>
  <c r="T85" i="17"/>
  <c r="W85" i="17" s="1"/>
  <c r="T86" i="17"/>
  <c r="W86" i="17" s="1"/>
  <c r="T87" i="17"/>
  <c r="W87" i="17" s="1"/>
  <c r="Z177" i="17" s="1"/>
  <c r="T88" i="17"/>
  <c r="W88" i="17" s="1"/>
  <c r="Z178" i="17" s="1"/>
  <c r="T89" i="17"/>
  <c r="W89" i="17" s="1"/>
  <c r="Z179" i="17" s="1"/>
  <c r="T90" i="17"/>
  <c r="W90" i="17" s="1"/>
  <c r="T91" i="17"/>
  <c r="W91" i="17" s="1"/>
  <c r="T92" i="17"/>
  <c r="W92" i="17" s="1"/>
  <c r="T93" i="17"/>
  <c r="W93" i="17" s="1"/>
  <c r="T94" i="17"/>
  <c r="W94" i="17" s="1"/>
  <c r="T95" i="17"/>
  <c r="W95" i="17" s="1"/>
  <c r="T96" i="17"/>
  <c r="W96" i="17" s="1"/>
  <c r="T97" i="17"/>
  <c r="W97" i="17" s="1"/>
  <c r="T98" i="17"/>
  <c r="W98" i="17" s="1"/>
  <c r="T99" i="17"/>
  <c r="W99" i="17" s="1"/>
  <c r="T100" i="17"/>
  <c r="W100" i="17" s="1"/>
  <c r="T101" i="17"/>
  <c r="W101" i="17" s="1"/>
  <c r="T102" i="17"/>
  <c r="W102" i="17" s="1"/>
  <c r="T103" i="17"/>
  <c r="W103" i="17" s="1"/>
  <c r="T104" i="17"/>
  <c r="W104" i="17" s="1"/>
  <c r="T105" i="17"/>
  <c r="W105" i="17" s="1"/>
  <c r="T106" i="17"/>
  <c r="W106" i="17" s="1"/>
  <c r="T107" i="17"/>
  <c r="W107" i="17" s="1"/>
  <c r="T108" i="17"/>
  <c r="W108" i="17" s="1"/>
  <c r="T109" i="17"/>
  <c r="W109" i="17" s="1"/>
  <c r="T110" i="17"/>
  <c r="W110" i="17" s="1"/>
  <c r="T111" i="17"/>
  <c r="W111" i="17" s="1"/>
  <c r="T112" i="17"/>
  <c r="W112" i="17" s="1"/>
  <c r="T113" i="17"/>
  <c r="W113" i="17" s="1"/>
  <c r="T114" i="17"/>
  <c r="W114" i="17" s="1"/>
  <c r="T115" i="17"/>
  <c r="W115" i="17" s="1"/>
  <c r="T116" i="17"/>
  <c r="W116" i="17" s="1"/>
  <c r="T117" i="17"/>
  <c r="W117" i="17" s="1"/>
  <c r="T118" i="17"/>
  <c r="W118" i="17" s="1"/>
  <c r="T119" i="17"/>
  <c r="W119" i="17" s="1"/>
  <c r="T120" i="17"/>
  <c r="W120" i="17" s="1"/>
  <c r="T121" i="17"/>
  <c r="W121" i="17" s="1"/>
  <c r="T122" i="17"/>
  <c r="W122" i="17" s="1"/>
  <c r="T123" i="17"/>
  <c r="W123" i="17" s="1"/>
  <c r="T124" i="17"/>
  <c r="W124" i="17" s="1"/>
  <c r="T125" i="17"/>
  <c r="W125" i="17" s="1"/>
  <c r="T126" i="17"/>
  <c r="W126" i="17" s="1"/>
  <c r="T127" i="17"/>
  <c r="W127" i="17" s="1"/>
  <c r="T128" i="17"/>
  <c r="W128" i="17" s="1"/>
  <c r="T129" i="17"/>
  <c r="W129" i="17" s="1"/>
  <c r="T130" i="17"/>
  <c r="W130" i="17" s="1"/>
  <c r="T131" i="17"/>
  <c r="W131" i="17" s="1"/>
  <c r="T132" i="17"/>
  <c r="W132" i="17" s="1"/>
  <c r="T133" i="17"/>
  <c r="W133" i="17" s="1"/>
  <c r="T134" i="17"/>
  <c r="W134" i="17" s="1"/>
  <c r="T135" i="17"/>
  <c r="W135" i="17" s="1"/>
  <c r="T136" i="17"/>
  <c r="W136" i="17" s="1"/>
  <c r="T137" i="17"/>
  <c r="W137" i="17" s="1"/>
  <c r="T138" i="17"/>
  <c r="W138" i="17" s="1"/>
  <c r="T139" i="17"/>
  <c r="W139" i="17" s="1"/>
  <c r="T140" i="17"/>
  <c r="W140" i="17" s="1"/>
  <c r="T141" i="17"/>
  <c r="W141" i="17" s="1"/>
  <c r="T142" i="17"/>
  <c r="W142" i="17" s="1"/>
  <c r="T143" i="17"/>
  <c r="W143" i="17" s="1"/>
  <c r="T144" i="17"/>
  <c r="W144" i="17" s="1"/>
  <c r="T145" i="17"/>
  <c r="W145" i="17" s="1"/>
  <c r="T146" i="17"/>
  <c r="W146" i="17" s="1"/>
  <c r="T147" i="17"/>
  <c r="W147" i="17" s="1"/>
  <c r="T148" i="17"/>
  <c r="W148" i="17" s="1"/>
  <c r="T149" i="17"/>
  <c r="W149" i="17" s="1"/>
  <c r="T150" i="17"/>
  <c r="W150" i="17" s="1"/>
  <c r="T151" i="17"/>
  <c r="W151" i="17" s="1"/>
  <c r="T152" i="17"/>
  <c r="W152" i="17" s="1"/>
  <c r="T153" i="17"/>
  <c r="W153" i="17" s="1"/>
  <c r="T154" i="17"/>
  <c r="W154" i="17" s="1"/>
  <c r="T155" i="17"/>
  <c r="W155" i="17" s="1"/>
  <c r="T156" i="17"/>
  <c r="W156" i="17" s="1"/>
  <c r="T157" i="17"/>
  <c r="W157" i="17" s="1"/>
  <c r="T158" i="17"/>
  <c r="W158" i="17" s="1"/>
  <c r="T159" i="17"/>
  <c r="W159" i="17" s="1"/>
  <c r="T160" i="17"/>
  <c r="W160" i="17" s="1"/>
  <c r="T161" i="17"/>
  <c r="W161" i="17" s="1"/>
  <c r="T162" i="17"/>
  <c r="W162" i="17" s="1"/>
  <c r="T163" i="17"/>
  <c r="W163" i="17" s="1"/>
  <c r="T164" i="17"/>
  <c r="W164" i="17" s="1"/>
  <c r="T165" i="17"/>
  <c r="W165" i="17" s="1"/>
  <c r="T166" i="17"/>
  <c r="W166" i="17" s="1"/>
  <c r="T167" i="17"/>
  <c r="W167" i="17" s="1"/>
  <c r="T168" i="17"/>
  <c r="W168" i="17" s="1"/>
  <c r="T169" i="17"/>
  <c r="W169" i="17" s="1"/>
  <c r="T170" i="17"/>
  <c r="W170" i="17" s="1"/>
  <c r="T171" i="17"/>
  <c r="W171" i="17" s="1"/>
  <c r="T172" i="17"/>
  <c r="W172" i="17" s="1"/>
  <c r="T173" i="17"/>
  <c r="W173" i="17" s="1"/>
  <c r="T174" i="17"/>
  <c r="W174" i="17" s="1"/>
  <c r="T175" i="17"/>
  <c r="W175" i="17" s="1"/>
  <c r="T176" i="17"/>
  <c r="W176" i="17" s="1"/>
  <c r="T177" i="17"/>
  <c r="W177" i="17" s="1"/>
  <c r="T178" i="17"/>
  <c r="W178" i="17" s="1"/>
  <c r="T179" i="17"/>
  <c r="W179" i="17" s="1"/>
  <c r="T180" i="17"/>
  <c r="W180" i="17" s="1"/>
  <c r="T181" i="17"/>
  <c r="W181" i="17" s="1"/>
  <c r="T182" i="17"/>
  <c r="W182" i="17" s="1"/>
  <c r="T183" i="17"/>
  <c r="W183" i="17" s="1"/>
  <c r="T184" i="17"/>
  <c r="W184" i="17" s="1"/>
  <c r="T185" i="17"/>
  <c r="W185" i="17" s="1"/>
  <c r="T186" i="17"/>
  <c r="W186" i="17" s="1"/>
  <c r="T187" i="17"/>
  <c r="W187" i="17" s="1"/>
  <c r="T188" i="17"/>
  <c r="W188" i="17" s="1"/>
  <c r="T189" i="17"/>
  <c r="W189" i="17" s="1"/>
  <c r="T190" i="17"/>
  <c r="W190" i="17" s="1"/>
  <c r="T191" i="17"/>
  <c r="W191" i="17" s="1"/>
  <c r="T192" i="17"/>
  <c r="W192" i="17" s="1"/>
  <c r="T193" i="17"/>
  <c r="W193" i="17" s="1"/>
  <c r="T194" i="17"/>
  <c r="W194" i="17" s="1"/>
  <c r="T195" i="17"/>
  <c r="W195" i="17" s="1"/>
  <c r="T196" i="17"/>
  <c r="W196" i="17" s="1"/>
  <c r="T197" i="17"/>
  <c r="W197" i="17" s="1"/>
  <c r="T198" i="17"/>
  <c r="W198" i="17" s="1"/>
  <c r="T199" i="17"/>
  <c r="W199" i="17" s="1"/>
  <c r="T200" i="17"/>
  <c r="W200" i="17" s="1"/>
  <c r="T201" i="17"/>
  <c r="W201" i="17" s="1"/>
  <c r="T202" i="17"/>
  <c r="W202" i="17" s="1"/>
  <c r="T203" i="17"/>
  <c r="W203" i="17" s="1"/>
  <c r="T204" i="17"/>
  <c r="W204" i="17" s="1"/>
  <c r="T205" i="17"/>
  <c r="W205" i="17" s="1"/>
  <c r="T206" i="17"/>
  <c r="W206" i="17" s="1"/>
  <c r="T207" i="17"/>
  <c r="W207" i="17" s="1"/>
  <c r="T208" i="17"/>
  <c r="W208" i="17" s="1"/>
  <c r="T209" i="17"/>
  <c r="W209" i="17" s="1"/>
  <c r="T210" i="17"/>
  <c r="W210" i="17" s="1"/>
  <c r="T211" i="17"/>
  <c r="W211" i="17" s="1"/>
  <c r="T212" i="17"/>
  <c r="W212" i="17" s="1"/>
  <c r="T213" i="17"/>
  <c r="W213" i="17" s="1"/>
  <c r="T214" i="17"/>
  <c r="W214" i="17" s="1"/>
  <c r="T215" i="17"/>
  <c r="W215" i="17" s="1"/>
  <c r="T216" i="17"/>
  <c r="W216" i="17" s="1"/>
  <c r="T217" i="17"/>
  <c r="W217" i="17" s="1"/>
  <c r="T218" i="17"/>
  <c r="W218" i="17" s="1"/>
  <c r="T219" i="17"/>
  <c r="W219" i="17" s="1"/>
  <c r="T220" i="17"/>
  <c r="W220" i="17" s="1"/>
  <c r="T221" i="17"/>
  <c r="W221" i="17" s="1"/>
  <c r="T222" i="17"/>
  <c r="W222" i="17" s="1"/>
  <c r="T223" i="17"/>
  <c r="W223" i="17" s="1"/>
  <c r="T224" i="17"/>
  <c r="W224" i="17" s="1"/>
  <c r="T225" i="17"/>
  <c r="W225" i="17" s="1"/>
  <c r="T226" i="17"/>
  <c r="W226" i="17" s="1"/>
  <c r="T227" i="17"/>
  <c r="W227" i="17" s="1"/>
  <c r="T228" i="17"/>
  <c r="W228" i="17" s="1"/>
  <c r="Z190" i="17" s="1"/>
  <c r="T229" i="17"/>
  <c r="W229" i="17" s="1"/>
  <c r="T230" i="17"/>
  <c r="W230" i="17" s="1"/>
  <c r="Z192" i="17" s="1"/>
  <c r="T231" i="17"/>
  <c r="W231" i="17" s="1"/>
  <c r="T232" i="17"/>
  <c r="W232" i="17" s="1"/>
  <c r="T233" i="17"/>
  <c r="W233" i="17" s="1"/>
  <c r="T234" i="17"/>
  <c r="W234" i="17" s="1"/>
  <c r="T235" i="17"/>
  <c r="W235" i="17" s="1"/>
  <c r="T236" i="17"/>
  <c r="W236" i="17" s="1"/>
  <c r="T237" i="17"/>
  <c r="W237" i="17" s="1"/>
  <c r="T238" i="17"/>
  <c r="W238" i="17" s="1"/>
  <c r="T239" i="17"/>
  <c r="W239" i="17" s="1"/>
  <c r="T240" i="17"/>
  <c r="W240" i="17" s="1"/>
  <c r="T241" i="17"/>
  <c r="W241" i="17" s="1"/>
  <c r="T242" i="17"/>
  <c r="W242" i="17" s="1"/>
  <c r="T243" i="17"/>
  <c r="W243" i="17" s="1"/>
  <c r="T244" i="17"/>
  <c r="W244" i="17" s="1"/>
  <c r="T245" i="17"/>
  <c r="W245" i="17" s="1"/>
  <c r="T246" i="17"/>
  <c r="W246" i="17" s="1"/>
  <c r="T247" i="17"/>
  <c r="W247" i="17" s="1"/>
  <c r="T248" i="17"/>
  <c r="W248" i="17" s="1"/>
  <c r="T249" i="17"/>
  <c r="W249" i="17" s="1"/>
  <c r="T250" i="17"/>
  <c r="W250" i="17" s="1"/>
  <c r="T251" i="17"/>
  <c r="W251" i="17" s="1"/>
  <c r="T252" i="17"/>
  <c r="W252" i="17" s="1"/>
  <c r="T253" i="17"/>
  <c r="W253" i="17" s="1"/>
  <c r="T254" i="17"/>
  <c r="W254" i="17" s="1"/>
  <c r="T255" i="17"/>
  <c r="W255" i="17" s="1"/>
  <c r="T256" i="17"/>
  <c r="W256" i="17" s="1"/>
  <c r="T257" i="17"/>
  <c r="W257" i="17" s="1"/>
  <c r="T258" i="17"/>
  <c r="W258" i="17" s="1"/>
  <c r="T259" i="17"/>
  <c r="W259" i="17" s="1"/>
  <c r="T260" i="17"/>
  <c r="W260" i="17" s="1"/>
  <c r="T261" i="17"/>
  <c r="W261" i="17" s="1"/>
  <c r="T262" i="17"/>
  <c r="W262" i="17" s="1"/>
  <c r="T263" i="17"/>
  <c r="W263" i="17" s="1"/>
  <c r="T264" i="17"/>
  <c r="W264" i="17" s="1"/>
  <c r="T265" i="17"/>
  <c r="W265" i="17" s="1"/>
  <c r="T266" i="17"/>
  <c r="W266" i="17" s="1"/>
  <c r="T267" i="17"/>
  <c r="W267" i="17" s="1"/>
  <c r="T268" i="17"/>
  <c r="W268" i="17" s="1"/>
  <c r="T269" i="17"/>
  <c r="W269" i="17" s="1"/>
  <c r="T270" i="17"/>
  <c r="W270" i="17" s="1"/>
  <c r="T271" i="17"/>
  <c r="W271" i="17" s="1"/>
  <c r="T272" i="17"/>
  <c r="W272" i="17" s="1"/>
  <c r="T273" i="17"/>
  <c r="W273" i="17" s="1"/>
  <c r="T274" i="17"/>
  <c r="W274" i="17" s="1"/>
  <c r="T275" i="17"/>
  <c r="W275" i="17" s="1"/>
  <c r="T276" i="17"/>
  <c r="W276" i="17" s="1"/>
  <c r="T277" i="17"/>
  <c r="W277" i="17" s="1"/>
  <c r="T278" i="17"/>
  <c r="W278" i="17" s="1"/>
  <c r="T279" i="17"/>
  <c r="W279" i="17" s="1"/>
  <c r="T280" i="17"/>
  <c r="W280" i="17" s="1"/>
  <c r="T281" i="17"/>
  <c r="W281" i="17" s="1"/>
  <c r="T282" i="17"/>
  <c r="W282" i="17" s="1"/>
  <c r="T283" i="17"/>
  <c r="W283" i="17" s="1"/>
  <c r="T284" i="17"/>
  <c r="W284" i="17" s="1"/>
  <c r="T285" i="17"/>
  <c r="W285" i="17" s="1"/>
  <c r="T286" i="17"/>
  <c r="W286" i="17" s="1"/>
  <c r="T287" i="17"/>
  <c r="W287" i="17" s="1"/>
  <c r="T288" i="17"/>
  <c r="W288" i="17" s="1"/>
  <c r="T289" i="17"/>
  <c r="W289" i="17" s="1"/>
  <c r="T290" i="17"/>
  <c r="W290" i="17" s="1"/>
  <c r="T291" i="17"/>
  <c r="W291" i="17" s="1"/>
  <c r="T292" i="17"/>
  <c r="W292" i="17" s="1"/>
  <c r="T293" i="17"/>
  <c r="W293" i="17" s="1"/>
  <c r="T294" i="17"/>
  <c r="W294" i="17" s="1"/>
  <c r="T295" i="17"/>
  <c r="W295" i="17" s="1"/>
  <c r="T296" i="17"/>
  <c r="W296" i="17" s="1"/>
  <c r="T297" i="17"/>
  <c r="W297" i="17" s="1"/>
  <c r="T298" i="17"/>
  <c r="W298" i="17" s="1"/>
  <c r="Z171" i="17" s="1"/>
  <c r="T299" i="17"/>
  <c r="W299" i="17" s="1"/>
  <c r="T300" i="17"/>
  <c r="W300" i="17" s="1"/>
  <c r="T301" i="17"/>
  <c r="W301" i="17" s="1"/>
  <c r="T302" i="17"/>
  <c r="W302" i="17" s="1"/>
  <c r="T303" i="17"/>
  <c r="W303" i="17" s="1"/>
  <c r="T304" i="17"/>
  <c r="W304" i="17" s="1"/>
  <c r="T305" i="17"/>
  <c r="W305" i="17" s="1"/>
  <c r="T306" i="17"/>
  <c r="W306" i="17" s="1"/>
  <c r="T307" i="17"/>
  <c r="W307" i="17" s="1"/>
  <c r="T308" i="17"/>
  <c r="W308" i="17" s="1"/>
  <c r="T309" i="17"/>
  <c r="W309" i="17" s="1"/>
  <c r="T310" i="17"/>
  <c r="W310" i="17" s="1"/>
  <c r="T311" i="17"/>
  <c r="W311" i="17" s="1"/>
  <c r="T312" i="17"/>
  <c r="W312" i="17" s="1"/>
  <c r="T313" i="17"/>
  <c r="W313" i="17" s="1"/>
  <c r="T314" i="17"/>
  <c r="W314" i="17" s="1"/>
  <c r="T315" i="17"/>
  <c r="W315" i="17" s="1"/>
  <c r="T316" i="17"/>
  <c r="W316" i="17" s="1"/>
  <c r="T317" i="17"/>
  <c r="W317" i="17" s="1"/>
  <c r="T318" i="17"/>
  <c r="W318" i="17" s="1"/>
  <c r="T319" i="17"/>
  <c r="W319" i="17" s="1"/>
  <c r="T320" i="17"/>
  <c r="W320" i="17" s="1"/>
  <c r="T321" i="17"/>
  <c r="W321" i="17" s="1"/>
  <c r="T322" i="17"/>
  <c r="W322" i="17" s="1"/>
  <c r="T323" i="17"/>
  <c r="W323" i="17" s="1"/>
  <c r="T324" i="17"/>
  <c r="W324" i="17" s="1"/>
  <c r="T325" i="17"/>
  <c r="W325" i="17" s="1"/>
  <c r="T326" i="17"/>
  <c r="W326" i="17" s="1"/>
  <c r="T327" i="17"/>
  <c r="W327" i="17" s="1"/>
  <c r="T328" i="17"/>
  <c r="W328" i="17" s="1"/>
  <c r="T329" i="17"/>
  <c r="W329" i="17" s="1"/>
  <c r="T330" i="17"/>
  <c r="W330" i="17" s="1"/>
  <c r="T331" i="17"/>
  <c r="W331" i="17" s="1"/>
  <c r="T332" i="17"/>
  <c r="W332" i="17" s="1"/>
  <c r="T333" i="17"/>
  <c r="W333" i="17" s="1"/>
  <c r="T334" i="17"/>
  <c r="W334" i="17" s="1"/>
  <c r="T335" i="17"/>
  <c r="W335" i="17" s="1"/>
  <c r="T336" i="17"/>
  <c r="W336" i="17" s="1"/>
  <c r="T337" i="17"/>
  <c r="W337" i="17" s="1"/>
  <c r="T338" i="17"/>
  <c r="W338" i="17" s="1"/>
  <c r="T339" i="17"/>
  <c r="W339" i="17" s="1"/>
  <c r="T340" i="17"/>
  <c r="W340" i="17" s="1"/>
  <c r="T341" i="17"/>
  <c r="W341" i="17" s="1"/>
  <c r="T342" i="17"/>
  <c r="W342" i="17" s="1"/>
  <c r="T343" i="17"/>
  <c r="W343" i="17" s="1"/>
  <c r="T344" i="17"/>
  <c r="W344" i="17" s="1"/>
  <c r="T345" i="17"/>
  <c r="W345" i="17" s="1"/>
  <c r="T346" i="17"/>
  <c r="W346" i="17" s="1"/>
  <c r="T347" i="17"/>
  <c r="W347" i="17" s="1"/>
  <c r="T348" i="17"/>
  <c r="W348" i="17" s="1"/>
  <c r="T349" i="17"/>
  <c r="W349" i="17" s="1"/>
  <c r="T350" i="17"/>
  <c r="W350" i="17" s="1"/>
  <c r="T351" i="17"/>
  <c r="W351" i="17" s="1"/>
  <c r="T352" i="17"/>
  <c r="W352" i="17" s="1"/>
  <c r="T353" i="17"/>
  <c r="W353" i="17" s="1"/>
  <c r="T354" i="17"/>
  <c r="W354" i="17" s="1"/>
  <c r="T355" i="17"/>
  <c r="W355" i="17" s="1"/>
  <c r="T356" i="17"/>
  <c r="W356" i="17" s="1"/>
  <c r="T357" i="17"/>
  <c r="W357" i="17" s="1"/>
  <c r="T358" i="17"/>
  <c r="W358" i="17" s="1"/>
  <c r="T359" i="17"/>
  <c r="W359" i="17" s="1"/>
  <c r="T360" i="17"/>
  <c r="W360" i="17" s="1"/>
  <c r="T361" i="17"/>
  <c r="W361" i="17" s="1"/>
  <c r="T362" i="17"/>
  <c r="W362" i="17" s="1"/>
  <c r="T363" i="17"/>
  <c r="W363" i="17" s="1"/>
  <c r="T364" i="17"/>
  <c r="W364" i="17" s="1"/>
  <c r="T365" i="17"/>
  <c r="W365" i="17" s="1"/>
  <c r="T366" i="17"/>
  <c r="W366" i="17" s="1"/>
  <c r="T367" i="17"/>
  <c r="W367" i="17" s="1"/>
  <c r="T368" i="17"/>
  <c r="W368" i="17" s="1"/>
  <c r="T369" i="17"/>
  <c r="W369" i="17" s="1"/>
  <c r="T370" i="17"/>
  <c r="W370" i="17" s="1"/>
  <c r="T371" i="17"/>
  <c r="W371" i="17" s="1"/>
  <c r="T372" i="17"/>
  <c r="W372" i="17" s="1"/>
  <c r="T373" i="17"/>
  <c r="W373" i="17" s="1"/>
  <c r="T374" i="17"/>
  <c r="W374" i="17" s="1"/>
  <c r="T375" i="17"/>
  <c r="W375" i="17" s="1"/>
  <c r="T376" i="17"/>
  <c r="W376" i="17" s="1"/>
  <c r="T377" i="17"/>
  <c r="W377" i="17" s="1"/>
  <c r="T378" i="17"/>
  <c r="W378" i="17" s="1"/>
  <c r="T379" i="17"/>
  <c r="W379" i="17" s="1"/>
  <c r="T380" i="17"/>
  <c r="W380" i="17" s="1"/>
  <c r="T381" i="17"/>
  <c r="W381" i="17" s="1"/>
  <c r="T382" i="17"/>
  <c r="W382" i="17" s="1"/>
  <c r="T383" i="17"/>
  <c r="W383" i="17" s="1"/>
  <c r="T384" i="17"/>
  <c r="W384" i="17" s="1"/>
  <c r="T385" i="17"/>
  <c r="W385" i="17" s="1"/>
  <c r="T386" i="17"/>
  <c r="W386" i="17" s="1"/>
  <c r="T387" i="17"/>
  <c r="W387" i="17" s="1"/>
  <c r="T388" i="17"/>
  <c r="W388" i="17" s="1"/>
  <c r="T389" i="17"/>
  <c r="W389" i="17" s="1"/>
  <c r="T390" i="17"/>
  <c r="W390" i="17" s="1"/>
  <c r="T391" i="17"/>
  <c r="W391" i="17" s="1"/>
  <c r="T392" i="17"/>
  <c r="W392" i="17" s="1"/>
  <c r="T393" i="17"/>
  <c r="W393" i="17" s="1"/>
  <c r="T394" i="17"/>
  <c r="W394" i="17" s="1"/>
  <c r="T395" i="17"/>
  <c r="W395" i="17" s="1"/>
  <c r="T396" i="17"/>
  <c r="W396" i="17" s="1"/>
  <c r="T397" i="17"/>
  <c r="W397" i="17" s="1"/>
  <c r="T398" i="17"/>
  <c r="W398" i="17" s="1"/>
  <c r="T399" i="17"/>
  <c r="W399" i="17" s="1"/>
  <c r="T400" i="17"/>
  <c r="W400" i="17" s="1"/>
  <c r="T401" i="17"/>
  <c r="W401" i="17" s="1"/>
  <c r="T402" i="17"/>
  <c r="W402" i="17" s="1"/>
  <c r="T403" i="17"/>
  <c r="W403" i="17" s="1"/>
  <c r="T404" i="17"/>
  <c r="W404" i="17" s="1"/>
  <c r="T405" i="17"/>
  <c r="W405" i="17" s="1"/>
  <c r="T406" i="17"/>
  <c r="W406" i="17" s="1"/>
  <c r="T407" i="17"/>
  <c r="W407" i="17" s="1"/>
  <c r="T408" i="17"/>
  <c r="W408" i="17" s="1"/>
  <c r="T409" i="17"/>
  <c r="W409" i="17" s="1"/>
  <c r="T410" i="17"/>
  <c r="W410" i="17" s="1"/>
  <c r="T411" i="17"/>
  <c r="W411" i="17" s="1"/>
  <c r="T412" i="17"/>
  <c r="W412" i="17" s="1"/>
  <c r="T413" i="17"/>
  <c r="W413" i="17" s="1"/>
  <c r="T414" i="17"/>
  <c r="W414" i="17" s="1"/>
  <c r="T415" i="17"/>
  <c r="W415" i="17" s="1"/>
  <c r="T416" i="17"/>
  <c r="W416" i="17" s="1"/>
  <c r="T417" i="17"/>
  <c r="W417" i="17" s="1"/>
  <c r="T418" i="17"/>
  <c r="W418" i="17" s="1"/>
  <c r="T419" i="17"/>
  <c r="W419" i="17" s="1"/>
  <c r="T420" i="17"/>
  <c r="W420" i="17" s="1"/>
  <c r="T421" i="17"/>
  <c r="W421" i="17" s="1"/>
  <c r="T422" i="17"/>
  <c r="W422" i="17" s="1"/>
  <c r="T423" i="17"/>
  <c r="W423" i="17" s="1"/>
  <c r="T424" i="17"/>
  <c r="W424" i="17" s="1"/>
  <c r="T425" i="17"/>
  <c r="W425" i="17" s="1"/>
  <c r="T426" i="17"/>
  <c r="W426" i="17" s="1"/>
  <c r="T427" i="17"/>
  <c r="W427" i="17" s="1"/>
  <c r="T428" i="17"/>
  <c r="W428" i="17" s="1"/>
  <c r="T429" i="17"/>
  <c r="W429" i="17" s="1"/>
  <c r="T430" i="17"/>
  <c r="W430" i="17" s="1"/>
  <c r="T431" i="17"/>
  <c r="W431" i="17" s="1"/>
  <c r="T432" i="17"/>
  <c r="W432" i="17" s="1"/>
  <c r="T433" i="17"/>
  <c r="W433" i="17" s="1"/>
  <c r="T434" i="17"/>
  <c r="W434" i="17" s="1"/>
  <c r="T435" i="17"/>
  <c r="W435" i="17" s="1"/>
  <c r="T436" i="17"/>
  <c r="W436" i="17" s="1"/>
  <c r="T437" i="17"/>
  <c r="W437" i="17" s="1"/>
  <c r="T438" i="17"/>
  <c r="W438" i="17" s="1"/>
  <c r="T439" i="17"/>
  <c r="W439" i="17" s="1"/>
  <c r="T440" i="17"/>
  <c r="W440" i="17" s="1"/>
  <c r="T441" i="17"/>
  <c r="W441" i="17" s="1"/>
  <c r="T442" i="17"/>
  <c r="W442" i="17" s="1"/>
  <c r="T443" i="17"/>
  <c r="W443" i="17" s="1"/>
  <c r="T444" i="17"/>
  <c r="W444" i="17" s="1"/>
  <c r="T445" i="17"/>
  <c r="W445" i="17" s="1"/>
  <c r="T446" i="17"/>
  <c r="W446" i="17" s="1"/>
  <c r="T447" i="17"/>
  <c r="W447" i="17" s="1"/>
  <c r="T448" i="17"/>
  <c r="W448" i="17" s="1"/>
  <c r="T449" i="17"/>
  <c r="W449" i="17" s="1"/>
  <c r="T450" i="17"/>
  <c r="W450" i="17" s="1"/>
  <c r="T451" i="17"/>
  <c r="W451" i="17" s="1"/>
  <c r="T452" i="17"/>
  <c r="W452" i="17" s="1"/>
  <c r="T453" i="17"/>
  <c r="W453" i="17" s="1"/>
  <c r="T454" i="17"/>
  <c r="W454" i="17" s="1"/>
  <c r="T455" i="17"/>
  <c r="W455" i="17" s="1"/>
  <c r="T456" i="17"/>
  <c r="W456" i="17" s="1"/>
  <c r="T457" i="17"/>
  <c r="W457" i="17" s="1"/>
  <c r="T458" i="17"/>
  <c r="W458" i="17" s="1"/>
  <c r="T459" i="17"/>
  <c r="W459" i="17" s="1"/>
  <c r="T460" i="17"/>
  <c r="W460" i="17" s="1"/>
  <c r="T461" i="17"/>
  <c r="W461" i="17" s="1"/>
  <c r="T462" i="17"/>
  <c r="W462" i="17" s="1"/>
  <c r="T463" i="17"/>
  <c r="W463" i="17" s="1"/>
  <c r="T464" i="17"/>
  <c r="W464" i="17" s="1"/>
  <c r="T465" i="17"/>
  <c r="W465" i="17" s="1"/>
  <c r="T466" i="17"/>
  <c r="W466" i="17" s="1"/>
  <c r="T467" i="17"/>
  <c r="W467" i="17" s="1"/>
  <c r="Z207" i="17" s="1"/>
  <c r="T468" i="17"/>
  <c r="W468" i="17" s="1"/>
  <c r="T469" i="17"/>
  <c r="W469" i="17" s="1"/>
  <c r="T470" i="17"/>
  <c r="W470" i="17" s="1"/>
  <c r="T471" i="17"/>
  <c r="W471" i="17" s="1"/>
  <c r="T472" i="17"/>
  <c r="W472" i="17" s="1"/>
  <c r="T473" i="17"/>
  <c r="W473" i="17" s="1"/>
  <c r="T474" i="17"/>
  <c r="W474" i="17" s="1"/>
  <c r="T475" i="17"/>
  <c r="W475" i="17" s="1"/>
  <c r="T476" i="17"/>
  <c r="W476" i="17" s="1"/>
  <c r="T477" i="17"/>
  <c r="W477" i="17" s="1"/>
  <c r="T478" i="17"/>
  <c r="W478" i="17" s="1"/>
  <c r="T479" i="17"/>
  <c r="W479" i="17" s="1"/>
  <c r="T480" i="17"/>
  <c r="W480" i="17" s="1"/>
  <c r="T481" i="17"/>
  <c r="W481" i="17" s="1"/>
  <c r="T482" i="17"/>
  <c r="W482" i="17" s="1"/>
  <c r="T483" i="17"/>
  <c r="W483" i="17" s="1"/>
  <c r="T484" i="17"/>
  <c r="W484" i="17" s="1"/>
  <c r="T485" i="17"/>
  <c r="W485" i="17" s="1"/>
  <c r="T486" i="17"/>
  <c r="W486" i="17" s="1"/>
  <c r="T487" i="17"/>
  <c r="W487" i="17" s="1"/>
  <c r="T488" i="17"/>
  <c r="W488" i="17" s="1"/>
  <c r="T489" i="17"/>
  <c r="W489" i="17" s="1"/>
  <c r="T490" i="17"/>
  <c r="W490" i="17" s="1"/>
  <c r="T491" i="17"/>
  <c r="W491" i="17" s="1"/>
  <c r="T492" i="17"/>
  <c r="W492" i="17" s="1"/>
  <c r="T493" i="17"/>
  <c r="W493" i="17" s="1"/>
  <c r="T494" i="17"/>
  <c r="W494" i="17" s="1"/>
  <c r="T495" i="17"/>
  <c r="W495" i="17" s="1"/>
  <c r="T496" i="17"/>
  <c r="W496" i="17" s="1"/>
  <c r="T497" i="17"/>
  <c r="W497" i="17" s="1"/>
  <c r="T498" i="17"/>
  <c r="W498" i="17" s="1"/>
  <c r="T499" i="17"/>
  <c r="W499" i="17" s="1"/>
  <c r="T500" i="17"/>
  <c r="W500" i="17" s="1"/>
  <c r="T501" i="17"/>
  <c r="W501" i="17" s="1"/>
  <c r="T502" i="17"/>
  <c r="W502" i="17" s="1"/>
  <c r="T503" i="17"/>
  <c r="W503" i="17" s="1"/>
  <c r="T504" i="17"/>
  <c r="W504" i="17" s="1"/>
  <c r="T505" i="17"/>
  <c r="W505" i="17" s="1"/>
  <c r="T506" i="17"/>
  <c r="W506" i="17" s="1"/>
  <c r="T507" i="17"/>
  <c r="W507" i="17" s="1"/>
  <c r="T508" i="17"/>
  <c r="W508" i="17" s="1"/>
  <c r="T509" i="17"/>
  <c r="W509" i="17" s="1"/>
  <c r="T510" i="17"/>
  <c r="W510" i="17" s="1"/>
  <c r="T511" i="17"/>
  <c r="W511" i="17" s="1"/>
  <c r="T512" i="17"/>
  <c r="W512" i="17" s="1"/>
  <c r="T513" i="17"/>
  <c r="W513" i="17" s="1"/>
  <c r="T514" i="17"/>
  <c r="W514" i="17" s="1"/>
  <c r="T515" i="17"/>
  <c r="W515" i="17" s="1"/>
  <c r="T516" i="17"/>
  <c r="W516" i="17" s="1"/>
  <c r="T517" i="17"/>
  <c r="W517" i="17" s="1"/>
  <c r="T518" i="17"/>
  <c r="W518" i="17" s="1"/>
  <c r="T519" i="17"/>
  <c r="W519" i="17" s="1"/>
  <c r="T520" i="17"/>
  <c r="W520" i="17" s="1"/>
  <c r="T521" i="17"/>
  <c r="W521" i="17" s="1"/>
  <c r="T522" i="17"/>
  <c r="W522" i="17" s="1"/>
  <c r="T523" i="17"/>
  <c r="W523" i="17" s="1"/>
  <c r="T524" i="17"/>
  <c r="W524" i="17" s="1"/>
  <c r="T525" i="17"/>
  <c r="W525" i="17" s="1"/>
  <c r="T526" i="17"/>
  <c r="W526" i="17" s="1"/>
  <c r="T527" i="17"/>
  <c r="W527" i="17" s="1"/>
  <c r="T528" i="17"/>
  <c r="W528" i="17" s="1"/>
  <c r="T529" i="17"/>
  <c r="W529" i="17" s="1"/>
  <c r="T530" i="17"/>
  <c r="W530" i="17" s="1"/>
  <c r="T531" i="17"/>
  <c r="W531" i="17" s="1"/>
  <c r="T532" i="17"/>
  <c r="W532" i="17" s="1"/>
  <c r="T533" i="17"/>
  <c r="W533" i="17" s="1"/>
  <c r="T534" i="17"/>
  <c r="W534" i="17" s="1"/>
  <c r="T535" i="17"/>
  <c r="W535" i="17" s="1"/>
  <c r="T536" i="17"/>
  <c r="W536" i="17" s="1"/>
  <c r="T537" i="17"/>
  <c r="W537" i="17" s="1"/>
  <c r="T538" i="17"/>
  <c r="W538" i="17" s="1"/>
  <c r="T539" i="17"/>
  <c r="W539" i="17" s="1"/>
  <c r="T540" i="17"/>
  <c r="W540" i="17" s="1"/>
  <c r="T541" i="17"/>
  <c r="W541" i="17" s="1"/>
  <c r="T542" i="17"/>
  <c r="W542" i="17" s="1"/>
  <c r="T543" i="17"/>
  <c r="W543" i="17" s="1"/>
  <c r="T544" i="17"/>
  <c r="W544" i="17" s="1"/>
  <c r="T545" i="17"/>
  <c r="W545" i="17" s="1"/>
  <c r="T546" i="17"/>
  <c r="W546" i="17" s="1"/>
  <c r="T547" i="17"/>
  <c r="W547" i="17" s="1"/>
  <c r="T548" i="17"/>
  <c r="W548" i="17" s="1"/>
  <c r="T549" i="17"/>
  <c r="W549" i="17" s="1"/>
  <c r="T550" i="17"/>
  <c r="W550" i="17" s="1"/>
  <c r="T551" i="17"/>
  <c r="W551" i="17" s="1"/>
  <c r="T552" i="17"/>
  <c r="W552" i="17" s="1"/>
  <c r="T553" i="17"/>
  <c r="W553" i="17" s="1"/>
  <c r="T554" i="17"/>
  <c r="W554" i="17" s="1"/>
  <c r="T555" i="17"/>
  <c r="W555" i="17" s="1"/>
  <c r="T556" i="17"/>
  <c r="W556" i="17" s="1"/>
  <c r="T557" i="17"/>
  <c r="W557" i="17" s="1"/>
  <c r="T558" i="17"/>
  <c r="W558" i="17" s="1"/>
  <c r="T559" i="17"/>
  <c r="W559" i="17" s="1"/>
  <c r="T560" i="17"/>
  <c r="W560" i="17" s="1"/>
  <c r="T561" i="17"/>
  <c r="W561" i="17" s="1"/>
  <c r="T562" i="17"/>
  <c r="W562" i="17" s="1"/>
  <c r="T563" i="17"/>
  <c r="W563" i="17" s="1"/>
  <c r="T564" i="17"/>
  <c r="W564" i="17" s="1"/>
  <c r="T565" i="17"/>
  <c r="W565" i="17" s="1"/>
  <c r="T566" i="17"/>
  <c r="W566" i="17" s="1"/>
  <c r="T567" i="17"/>
  <c r="W567" i="17" s="1"/>
  <c r="T568" i="17"/>
  <c r="W568" i="17" s="1"/>
  <c r="T569" i="17"/>
  <c r="W569" i="17" s="1"/>
  <c r="T570" i="17"/>
  <c r="W570" i="17" s="1"/>
  <c r="T571" i="17"/>
  <c r="W571" i="17" s="1"/>
  <c r="T572" i="17"/>
  <c r="W572" i="17" s="1"/>
  <c r="T573" i="17"/>
  <c r="W573" i="17" s="1"/>
  <c r="T574" i="17"/>
  <c r="W574" i="17" s="1"/>
  <c r="T575" i="17"/>
  <c r="W575" i="17" s="1"/>
  <c r="T576" i="17"/>
  <c r="W576" i="17" s="1"/>
  <c r="T577" i="17"/>
  <c r="W577" i="17" s="1"/>
  <c r="T578" i="17"/>
  <c r="W578" i="17" s="1"/>
  <c r="T579" i="17"/>
  <c r="W579" i="17" s="1"/>
  <c r="T580" i="17"/>
  <c r="W580" i="17" s="1"/>
  <c r="T581" i="17"/>
  <c r="W581" i="17" s="1"/>
  <c r="T582" i="17"/>
  <c r="W582" i="17" s="1"/>
  <c r="T583" i="17"/>
  <c r="W583" i="17" s="1"/>
  <c r="T584" i="17"/>
  <c r="W584" i="17" s="1"/>
  <c r="T585" i="17"/>
  <c r="W585" i="17" s="1"/>
  <c r="T586" i="17"/>
  <c r="W586" i="17" s="1"/>
  <c r="T587" i="17"/>
  <c r="W587" i="17" s="1"/>
  <c r="T588" i="17"/>
  <c r="W588" i="17" s="1"/>
  <c r="T589" i="17"/>
  <c r="W589" i="17" s="1"/>
  <c r="T590" i="17"/>
  <c r="W590" i="17" s="1"/>
  <c r="T591" i="17"/>
  <c r="W591" i="17" s="1"/>
  <c r="T592" i="17"/>
  <c r="W592" i="17" s="1"/>
  <c r="T593" i="17"/>
  <c r="W593" i="17" s="1"/>
  <c r="T594" i="17"/>
  <c r="W594" i="17" s="1"/>
  <c r="T595" i="17"/>
  <c r="W595" i="17" s="1"/>
  <c r="T596" i="17"/>
  <c r="W596" i="17" s="1"/>
  <c r="T597" i="17"/>
  <c r="W597" i="17" s="1"/>
  <c r="T598" i="17"/>
  <c r="W598" i="17" s="1"/>
  <c r="T599" i="17"/>
  <c r="W599" i="17" s="1"/>
  <c r="T600" i="17"/>
  <c r="W600" i="17" s="1"/>
  <c r="T601" i="17"/>
  <c r="W601" i="17" s="1"/>
  <c r="T602" i="17"/>
  <c r="W602" i="17" s="1"/>
  <c r="T603" i="17"/>
  <c r="W603" i="17" s="1"/>
  <c r="T604" i="17"/>
  <c r="W604" i="17" s="1"/>
  <c r="T605" i="17"/>
  <c r="W605" i="17" s="1"/>
  <c r="T606" i="17"/>
  <c r="W606" i="17" s="1"/>
  <c r="T607" i="17"/>
  <c r="W607" i="17" s="1"/>
  <c r="T608" i="17"/>
  <c r="W608" i="17" s="1"/>
  <c r="T609" i="17"/>
  <c r="W609" i="17" s="1"/>
  <c r="T610" i="17"/>
  <c r="W610" i="17" s="1"/>
  <c r="T611" i="17"/>
  <c r="W611" i="17" s="1"/>
  <c r="T612" i="17"/>
  <c r="W612" i="17" s="1"/>
  <c r="T613" i="17"/>
  <c r="W613" i="17" s="1"/>
  <c r="T614" i="17"/>
  <c r="W614" i="17" s="1"/>
  <c r="T615" i="17"/>
  <c r="W615" i="17" s="1"/>
  <c r="T616" i="17"/>
  <c r="W616" i="17" s="1"/>
  <c r="T617" i="17"/>
  <c r="W617" i="17" s="1"/>
  <c r="T618" i="17"/>
  <c r="W618" i="17" s="1"/>
  <c r="T619" i="17"/>
  <c r="W619" i="17" s="1"/>
  <c r="T620" i="17"/>
  <c r="W620" i="17" s="1"/>
  <c r="T621" i="17"/>
  <c r="W621" i="17" s="1"/>
  <c r="T622" i="17"/>
  <c r="W622" i="17" s="1"/>
  <c r="T623" i="17"/>
  <c r="W623" i="17" s="1"/>
  <c r="T624" i="17"/>
  <c r="W624" i="17" s="1"/>
  <c r="T625" i="17"/>
  <c r="W625" i="17" s="1"/>
  <c r="T626" i="17"/>
  <c r="W626" i="17" s="1"/>
  <c r="T627" i="17"/>
  <c r="W627" i="17" s="1"/>
  <c r="T628" i="17"/>
  <c r="W628" i="17" s="1"/>
  <c r="T629" i="17"/>
  <c r="W629" i="17" s="1"/>
  <c r="T630" i="17"/>
  <c r="W630" i="17" s="1"/>
  <c r="T631" i="17"/>
  <c r="W631" i="17" s="1"/>
  <c r="T632" i="17"/>
  <c r="W632" i="17" s="1"/>
  <c r="T633" i="17"/>
  <c r="W633" i="17" s="1"/>
  <c r="T634" i="17"/>
  <c r="W634" i="17" s="1"/>
  <c r="T635" i="17"/>
  <c r="W635" i="17" s="1"/>
  <c r="T636" i="17"/>
  <c r="W636" i="17" s="1"/>
  <c r="T637" i="17"/>
  <c r="W637" i="17" s="1"/>
  <c r="T638" i="17"/>
  <c r="W638" i="17" s="1"/>
  <c r="T639" i="17"/>
  <c r="W639" i="17" s="1"/>
  <c r="T640" i="17"/>
  <c r="W640" i="17" s="1"/>
  <c r="T641" i="17"/>
  <c r="W641" i="17" s="1"/>
  <c r="T642" i="17"/>
  <c r="W642" i="17" s="1"/>
  <c r="T643" i="17"/>
  <c r="W643" i="17" s="1"/>
  <c r="T644" i="17"/>
  <c r="W644" i="17" s="1"/>
  <c r="T645" i="17"/>
  <c r="W645" i="17" s="1"/>
  <c r="T646" i="17"/>
  <c r="W646" i="17" s="1"/>
  <c r="T647" i="17"/>
  <c r="W647" i="17" s="1"/>
  <c r="T648" i="17"/>
  <c r="W648" i="17" s="1"/>
  <c r="T649" i="17"/>
  <c r="W649" i="17" s="1"/>
  <c r="T650" i="17"/>
  <c r="W650" i="17" s="1"/>
  <c r="T651" i="17"/>
  <c r="W651" i="17" s="1"/>
  <c r="T652" i="17"/>
  <c r="W652" i="17" s="1"/>
  <c r="T653" i="17"/>
  <c r="W653" i="17" s="1"/>
  <c r="T654" i="17"/>
  <c r="W654" i="17" s="1"/>
  <c r="T655" i="17"/>
  <c r="W655" i="17" s="1"/>
  <c r="T656" i="17"/>
  <c r="W656" i="17" s="1"/>
  <c r="T657" i="17"/>
  <c r="W657" i="17" s="1"/>
  <c r="T658" i="17"/>
  <c r="W658" i="17" s="1"/>
  <c r="T659" i="17"/>
  <c r="W659" i="17" s="1"/>
  <c r="T660" i="17"/>
  <c r="W660" i="17" s="1"/>
  <c r="T661" i="17"/>
  <c r="W661" i="17" s="1"/>
  <c r="T662" i="17"/>
  <c r="W662" i="17" s="1"/>
  <c r="T663" i="17"/>
  <c r="W663" i="17" s="1"/>
  <c r="T664" i="17"/>
  <c r="W664" i="17" s="1"/>
  <c r="T665" i="17"/>
  <c r="W665" i="17" s="1"/>
  <c r="T666" i="17"/>
  <c r="W666" i="17" s="1"/>
  <c r="T667" i="17"/>
  <c r="W667" i="17" s="1"/>
  <c r="T668" i="17"/>
  <c r="W668" i="17" s="1"/>
  <c r="T669" i="17"/>
  <c r="W669" i="17" s="1"/>
  <c r="T670" i="17"/>
  <c r="W670" i="17" s="1"/>
  <c r="T671" i="17"/>
  <c r="W671" i="17" s="1"/>
  <c r="T672" i="17"/>
  <c r="W672" i="17" s="1"/>
  <c r="T673" i="17"/>
  <c r="W673" i="17" s="1"/>
  <c r="T674" i="17"/>
  <c r="W674" i="17" s="1"/>
  <c r="T675" i="17"/>
  <c r="W675" i="17" s="1"/>
  <c r="T676" i="17"/>
  <c r="W676" i="17" s="1"/>
  <c r="T677" i="17"/>
  <c r="W677" i="17" s="1"/>
  <c r="T678" i="17"/>
  <c r="W678" i="17" s="1"/>
  <c r="T679" i="17"/>
  <c r="W679" i="17" s="1"/>
  <c r="T680" i="17"/>
  <c r="W680" i="17" s="1"/>
  <c r="T681" i="17"/>
  <c r="W681" i="17" s="1"/>
  <c r="T682" i="17"/>
  <c r="W682" i="17" s="1"/>
  <c r="T683" i="17"/>
  <c r="W683" i="17" s="1"/>
  <c r="T684" i="17"/>
  <c r="W684" i="17" s="1"/>
  <c r="T685" i="17"/>
  <c r="W685" i="17" s="1"/>
  <c r="T686" i="17"/>
  <c r="W686" i="17" s="1"/>
  <c r="T687" i="17"/>
  <c r="W687" i="17" s="1"/>
  <c r="T688" i="17"/>
  <c r="W688" i="17" s="1"/>
  <c r="T689" i="17"/>
  <c r="W689" i="17" s="1"/>
  <c r="T690" i="17"/>
  <c r="W690" i="17" s="1"/>
  <c r="T691" i="17"/>
  <c r="W691" i="17" s="1"/>
  <c r="T692" i="17"/>
  <c r="W692" i="17" s="1"/>
  <c r="T693" i="17"/>
  <c r="W693" i="17" s="1"/>
  <c r="T694" i="17"/>
  <c r="W694" i="17" s="1"/>
  <c r="T695" i="17"/>
  <c r="W695" i="17" s="1"/>
  <c r="T696" i="17"/>
  <c r="W696" i="17" s="1"/>
  <c r="T697" i="17"/>
  <c r="W697" i="17" s="1"/>
  <c r="T698" i="17"/>
  <c r="W698" i="17" s="1"/>
  <c r="T699" i="17"/>
  <c r="W699" i="17" s="1"/>
  <c r="T700" i="17"/>
  <c r="W700" i="17" s="1"/>
  <c r="T701" i="17"/>
  <c r="W701" i="17" s="1"/>
  <c r="T702" i="17"/>
  <c r="W702" i="17" s="1"/>
  <c r="T703" i="17"/>
  <c r="W703" i="17" s="1"/>
  <c r="T704" i="17"/>
  <c r="W704" i="17" s="1"/>
  <c r="T705" i="17"/>
  <c r="W705" i="17" s="1"/>
  <c r="T706" i="17"/>
  <c r="W706" i="17" s="1"/>
  <c r="T707" i="17"/>
  <c r="W707" i="17" s="1"/>
  <c r="T708" i="17"/>
  <c r="W708" i="17" s="1"/>
  <c r="T709" i="17"/>
  <c r="W709" i="17" s="1"/>
  <c r="T710" i="17"/>
  <c r="W710" i="17" s="1"/>
  <c r="T711" i="17"/>
  <c r="W711" i="17" s="1"/>
  <c r="T712" i="17"/>
  <c r="W712" i="17" s="1"/>
  <c r="T713" i="17"/>
  <c r="W713" i="17" s="1"/>
  <c r="T714" i="17"/>
  <c r="W714" i="17" s="1"/>
  <c r="T715" i="17"/>
  <c r="W715" i="17" s="1"/>
  <c r="T716" i="17"/>
  <c r="W716" i="17" s="1"/>
  <c r="T717" i="17"/>
  <c r="W717" i="17" s="1"/>
  <c r="T718" i="17"/>
  <c r="W718" i="17" s="1"/>
  <c r="T719" i="17"/>
  <c r="W719" i="17" s="1"/>
  <c r="T720" i="17"/>
  <c r="W720" i="17" s="1"/>
  <c r="T721" i="17"/>
  <c r="W721" i="17" s="1"/>
  <c r="T722" i="17"/>
  <c r="W722" i="17" s="1"/>
  <c r="T723" i="17"/>
  <c r="W723" i="17" s="1"/>
  <c r="T724" i="17"/>
  <c r="W724" i="17" s="1"/>
  <c r="T725" i="17"/>
  <c r="W725" i="17" s="1"/>
  <c r="T726" i="17"/>
  <c r="W726" i="17" s="1"/>
  <c r="T727" i="17"/>
  <c r="W727" i="17" s="1"/>
  <c r="T728" i="17"/>
  <c r="W728" i="17" s="1"/>
  <c r="T729" i="17"/>
  <c r="W729" i="17" s="1"/>
  <c r="T730" i="17"/>
  <c r="W730" i="17" s="1"/>
  <c r="T731" i="17"/>
  <c r="W731" i="17" s="1"/>
  <c r="T732" i="17"/>
  <c r="W732" i="17" s="1"/>
  <c r="T733" i="17"/>
  <c r="W733" i="17" s="1"/>
  <c r="T734" i="17"/>
  <c r="W734" i="17" s="1"/>
  <c r="T735" i="17"/>
  <c r="W735" i="17" s="1"/>
  <c r="T736" i="17"/>
  <c r="W736" i="17" s="1"/>
  <c r="T737" i="17"/>
  <c r="W737" i="17" s="1"/>
  <c r="T738" i="17"/>
  <c r="W738" i="17" s="1"/>
  <c r="T739" i="17"/>
  <c r="W739" i="17" s="1"/>
  <c r="T740" i="17"/>
  <c r="W740" i="17" s="1"/>
  <c r="T741" i="17"/>
  <c r="W741" i="17" s="1"/>
  <c r="T742" i="17"/>
  <c r="W742" i="17" s="1"/>
  <c r="T743" i="17"/>
  <c r="W743" i="17" s="1"/>
  <c r="T744" i="17"/>
  <c r="W744" i="17" s="1"/>
  <c r="T745" i="17"/>
  <c r="W745" i="17" s="1"/>
  <c r="T746" i="17"/>
  <c r="W746" i="17" s="1"/>
  <c r="T747" i="17"/>
  <c r="W747" i="17" s="1"/>
  <c r="T748" i="17"/>
  <c r="W748" i="17" s="1"/>
  <c r="T749" i="17"/>
  <c r="W749" i="17" s="1"/>
  <c r="T750" i="17"/>
  <c r="W750" i="17" s="1"/>
  <c r="Z164" i="17" s="1"/>
  <c r="T751" i="17"/>
  <c r="W751" i="17" s="1"/>
  <c r="T752" i="17"/>
  <c r="W752" i="17" s="1"/>
  <c r="T753" i="17"/>
  <c r="W753" i="17" s="1"/>
  <c r="T754" i="17"/>
  <c r="W754" i="17" s="1"/>
  <c r="T755" i="17"/>
  <c r="W755" i="17" s="1"/>
  <c r="T756" i="17"/>
  <c r="W756" i="17" s="1"/>
  <c r="T757" i="17"/>
  <c r="W757" i="17" s="1"/>
  <c r="T758" i="17"/>
  <c r="W758" i="17" s="1"/>
  <c r="T759" i="17"/>
  <c r="W759" i="17" s="1"/>
  <c r="T760" i="17"/>
  <c r="W760" i="17" s="1"/>
  <c r="T761" i="17"/>
  <c r="W761" i="17" s="1"/>
  <c r="T762" i="17"/>
  <c r="W762" i="17" s="1"/>
  <c r="T763" i="17"/>
  <c r="W763" i="17" s="1"/>
  <c r="T764" i="17"/>
  <c r="W764" i="17" s="1"/>
  <c r="T765" i="17"/>
  <c r="W765" i="17" s="1"/>
  <c r="T766" i="17"/>
  <c r="W766" i="17" s="1"/>
  <c r="T767" i="17"/>
  <c r="W767" i="17" s="1"/>
  <c r="T768" i="17"/>
  <c r="W768" i="17" s="1"/>
  <c r="T769" i="17"/>
  <c r="W769" i="17" s="1"/>
  <c r="T770" i="17"/>
  <c r="W770" i="17" s="1"/>
  <c r="T771" i="17"/>
  <c r="W771" i="17" s="1"/>
  <c r="T772" i="17"/>
  <c r="W772" i="17" s="1"/>
  <c r="T773" i="17"/>
  <c r="W773" i="17" s="1"/>
  <c r="T774" i="17"/>
  <c r="W774" i="17" s="1"/>
  <c r="T775" i="17"/>
  <c r="W775" i="17" s="1"/>
  <c r="T776" i="17"/>
  <c r="W776" i="17" s="1"/>
  <c r="T777" i="17"/>
  <c r="W777" i="17" s="1"/>
  <c r="T778" i="17"/>
  <c r="W778" i="17" s="1"/>
  <c r="T779" i="17"/>
  <c r="W779" i="17" s="1"/>
  <c r="T780" i="17"/>
  <c r="W780" i="17" s="1"/>
  <c r="T781" i="17"/>
  <c r="W781" i="17" s="1"/>
  <c r="T782" i="17"/>
  <c r="W782" i="17" s="1"/>
  <c r="T783" i="17"/>
  <c r="W783" i="17" s="1"/>
  <c r="T784" i="17"/>
  <c r="W784" i="17" s="1"/>
  <c r="T785" i="17"/>
  <c r="W785" i="17" s="1"/>
  <c r="T786" i="17"/>
  <c r="W786" i="17" s="1"/>
  <c r="Z199" i="17" s="1"/>
  <c r="T787" i="17"/>
  <c r="W787" i="17" s="1"/>
  <c r="T788" i="17"/>
  <c r="W788" i="17" s="1"/>
  <c r="T789" i="17"/>
  <c r="W789" i="17" s="1"/>
  <c r="T790" i="17"/>
  <c r="W790" i="17" s="1"/>
  <c r="T791" i="17"/>
  <c r="W791" i="17" s="1"/>
  <c r="T792" i="17"/>
  <c r="W792" i="17" s="1"/>
  <c r="T793" i="17"/>
  <c r="W793" i="17" s="1"/>
  <c r="T794" i="17"/>
  <c r="W794" i="17" s="1"/>
  <c r="T795" i="17"/>
  <c r="W795" i="17" s="1"/>
  <c r="T796" i="17"/>
  <c r="W796" i="17" s="1"/>
  <c r="T797" i="17"/>
  <c r="W797" i="17" s="1"/>
  <c r="T798" i="17"/>
  <c r="W798" i="17" s="1"/>
  <c r="T799" i="17"/>
  <c r="W799" i="17" s="1"/>
  <c r="T800" i="17"/>
  <c r="W800" i="17" s="1"/>
  <c r="T801" i="17"/>
  <c r="W801" i="17" s="1"/>
  <c r="T802" i="17"/>
  <c r="W802" i="17" s="1"/>
  <c r="T803" i="17"/>
  <c r="W803" i="17" s="1"/>
  <c r="T804" i="17"/>
  <c r="W804" i="17" s="1"/>
  <c r="T805" i="17"/>
  <c r="W805" i="17" s="1"/>
  <c r="T806" i="17"/>
  <c r="W806" i="17" s="1"/>
  <c r="T807" i="17"/>
  <c r="W807" i="17" s="1"/>
  <c r="T808" i="17"/>
  <c r="W808" i="17" s="1"/>
  <c r="T809" i="17"/>
  <c r="W809" i="17" s="1"/>
  <c r="T810" i="17"/>
  <c r="W810" i="17" s="1"/>
  <c r="T811" i="17"/>
  <c r="W811" i="17" s="1"/>
  <c r="T812" i="17"/>
  <c r="W812" i="17" s="1"/>
  <c r="T813" i="17"/>
  <c r="W813" i="17" s="1"/>
  <c r="T814" i="17"/>
  <c r="W814" i="17" s="1"/>
  <c r="T815" i="17"/>
  <c r="W815" i="17" s="1"/>
  <c r="T816" i="17"/>
  <c r="W816" i="17" s="1"/>
  <c r="T817" i="17"/>
  <c r="W817" i="17" s="1"/>
  <c r="T818" i="17"/>
  <c r="W818" i="17" s="1"/>
  <c r="T819" i="17"/>
  <c r="W819" i="17" s="1"/>
  <c r="T820" i="17"/>
  <c r="W820" i="17" s="1"/>
  <c r="T821" i="17"/>
  <c r="W821" i="17" s="1"/>
  <c r="T822" i="17"/>
  <c r="W822" i="17" s="1"/>
  <c r="T823" i="17"/>
  <c r="W823" i="17" s="1"/>
  <c r="T824" i="17"/>
  <c r="W824" i="17" s="1"/>
  <c r="T825" i="17"/>
  <c r="W825" i="17" s="1"/>
  <c r="T826" i="17"/>
  <c r="W826" i="17" s="1"/>
  <c r="T827" i="17"/>
  <c r="W827" i="17" s="1"/>
  <c r="T828" i="17"/>
  <c r="W828" i="17" s="1"/>
  <c r="T829" i="17"/>
  <c r="W829" i="17" s="1"/>
  <c r="T830" i="17"/>
  <c r="W830" i="17" s="1"/>
  <c r="T831" i="17"/>
  <c r="W831" i="17" s="1"/>
  <c r="T832" i="17"/>
  <c r="W832" i="17" s="1"/>
  <c r="T833" i="17"/>
  <c r="W833" i="17" s="1"/>
  <c r="T834" i="17"/>
  <c r="W834" i="17" s="1"/>
  <c r="T835" i="17"/>
  <c r="W835" i="17" s="1"/>
  <c r="T836" i="17"/>
  <c r="W836" i="17" s="1"/>
  <c r="T837" i="17"/>
  <c r="W837" i="17" s="1"/>
  <c r="T838" i="17"/>
  <c r="W838" i="17" s="1"/>
  <c r="T839" i="17"/>
  <c r="W839" i="17" s="1"/>
  <c r="T840" i="17"/>
  <c r="W840" i="17" s="1"/>
  <c r="T841" i="17"/>
  <c r="W841" i="17" s="1"/>
  <c r="T842" i="17"/>
  <c r="W842" i="17" s="1"/>
  <c r="T843" i="17"/>
  <c r="W843" i="17" s="1"/>
  <c r="T844" i="17"/>
  <c r="W844" i="17" s="1"/>
  <c r="T845" i="17"/>
  <c r="W845" i="17" s="1"/>
  <c r="T846" i="17"/>
  <c r="W846" i="17" s="1"/>
  <c r="T847" i="17"/>
  <c r="W847" i="17" s="1"/>
  <c r="T848" i="17"/>
  <c r="W848" i="17" s="1"/>
  <c r="T849" i="17"/>
  <c r="W849" i="17" s="1"/>
  <c r="T850" i="17"/>
  <c r="W850" i="17" s="1"/>
  <c r="T851" i="17"/>
  <c r="W851" i="17" s="1"/>
  <c r="T852" i="17"/>
  <c r="W852" i="17" s="1"/>
  <c r="T853" i="17"/>
  <c r="W853" i="17" s="1"/>
  <c r="T854" i="17"/>
  <c r="W854" i="17" s="1"/>
  <c r="T855" i="17"/>
  <c r="W855" i="17" s="1"/>
  <c r="T856" i="17"/>
  <c r="W856" i="17" s="1"/>
  <c r="T857" i="17"/>
  <c r="W857" i="17" s="1"/>
  <c r="T858" i="17"/>
  <c r="W858" i="17" s="1"/>
  <c r="T859" i="17"/>
  <c r="W859" i="17" s="1"/>
  <c r="T860" i="17"/>
  <c r="W860" i="17" s="1"/>
  <c r="T861" i="17"/>
  <c r="W861" i="17" s="1"/>
  <c r="T862" i="17"/>
  <c r="W862" i="17" s="1"/>
  <c r="T863" i="17"/>
  <c r="W863" i="17" s="1"/>
  <c r="T864" i="17"/>
  <c r="W864" i="17" s="1"/>
  <c r="T865" i="17"/>
  <c r="W865" i="17" s="1"/>
  <c r="T866" i="17"/>
  <c r="W866" i="17" s="1"/>
  <c r="T867" i="17"/>
  <c r="W867" i="17" s="1"/>
  <c r="T868" i="17"/>
  <c r="W868" i="17" s="1"/>
  <c r="T869" i="17"/>
  <c r="W869" i="17" s="1"/>
  <c r="T870" i="17"/>
  <c r="W870" i="17" s="1"/>
  <c r="T871" i="17"/>
  <c r="W871" i="17" s="1"/>
  <c r="T872" i="17"/>
  <c r="W872" i="17" s="1"/>
  <c r="T873" i="17"/>
  <c r="W873" i="17" s="1"/>
  <c r="T874" i="17"/>
  <c r="W874" i="17" s="1"/>
  <c r="T875" i="17"/>
  <c r="W875" i="17" s="1"/>
  <c r="T876" i="17"/>
  <c r="W876" i="17" s="1"/>
  <c r="T877" i="17"/>
  <c r="W877" i="17" s="1"/>
  <c r="T878" i="17"/>
  <c r="W878" i="17" s="1"/>
  <c r="T879" i="17"/>
  <c r="W879" i="17" s="1"/>
  <c r="T880" i="17"/>
  <c r="W880" i="17" s="1"/>
  <c r="T881" i="17"/>
  <c r="W881" i="17" s="1"/>
  <c r="T882" i="17"/>
  <c r="W882" i="17" s="1"/>
  <c r="T883" i="17"/>
  <c r="W883" i="17" s="1"/>
  <c r="T884" i="17"/>
  <c r="W884" i="17" s="1"/>
  <c r="T885" i="17"/>
  <c r="W885" i="17" s="1"/>
  <c r="T886" i="17"/>
  <c r="W886" i="17" s="1"/>
  <c r="T887" i="17"/>
  <c r="W887" i="17" s="1"/>
  <c r="T888" i="17"/>
  <c r="W888" i="17" s="1"/>
  <c r="T889" i="17"/>
  <c r="W889" i="17" s="1"/>
  <c r="T890" i="17"/>
  <c r="W890" i="17" s="1"/>
  <c r="T891" i="17"/>
  <c r="W891" i="17" s="1"/>
  <c r="T892" i="17"/>
  <c r="W892" i="17" s="1"/>
  <c r="T893" i="17"/>
  <c r="W893" i="17" s="1"/>
  <c r="T894" i="17"/>
  <c r="W894" i="17" s="1"/>
  <c r="T895" i="17"/>
  <c r="W895" i="17" s="1"/>
  <c r="T896" i="17"/>
  <c r="W896" i="17" s="1"/>
  <c r="T897" i="17"/>
  <c r="W897" i="17" s="1"/>
  <c r="T898" i="17"/>
  <c r="W898" i="17" s="1"/>
  <c r="T899" i="17"/>
  <c r="W899" i="17" s="1"/>
  <c r="T900" i="17"/>
  <c r="W900" i="17" s="1"/>
  <c r="T901" i="17"/>
  <c r="W901" i="17" s="1"/>
  <c r="T902" i="17"/>
  <c r="W902" i="17" s="1"/>
  <c r="T903" i="17"/>
  <c r="W903" i="17" s="1"/>
  <c r="T904" i="17"/>
  <c r="W904" i="17" s="1"/>
  <c r="T905" i="17"/>
  <c r="W905" i="17" s="1"/>
  <c r="T906" i="17"/>
  <c r="W906" i="17" s="1"/>
  <c r="T907" i="17"/>
  <c r="W907" i="17" s="1"/>
  <c r="T908" i="17"/>
  <c r="W908" i="17" s="1"/>
  <c r="T909" i="17"/>
  <c r="W909" i="17" s="1"/>
  <c r="T910" i="17"/>
  <c r="W910" i="17" s="1"/>
  <c r="T911" i="17"/>
  <c r="W911" i="17" s="1"/>
  <c r="T912" i="17"/>
  <c r="W912" i="17" s="1"/>
  <c r="T913" i="17"/>
  <c r="W913" i="17" s="1"/>
  <c r="T914" i="17"/>
  <c r="W914" i="17" s="1"/>
  <c r="T915" i="17"/>
  <c r="W915" i="17" s="1"/>
  <c r="T916" i="17"/>
  <c r="W916" i="17" s="1"/>
  <c r="T917" i="17"/>
  <c r="W917" i="17" s="1"/>
  <c r="T918" i="17"/>
  <c r="W918" i="17" s="1"/>
  <c r="T919" i="17"/>
  <c r="W919" i="17" s="1"/>
  <c r="T920" i="17"/>
  <c r="W920" i="17" s="1"/>
  <c r="T921" i="17"/>
  <c r="W921" i="17" s="1"/>
  <c r="T922" i="17"/>
  <c r="W922" i="17" s="1"/>
  <c r="T923" i="17"/>
  <c r="W923" i="17" s="1"/>
  <c r="T924" i="17"/>
  <c r="W924" i="17" s="1"/>
  <c r="T925" i="17"/>
  <c r="W925" i="17" s="1"/>
  <c r="T926" i="17"/>
  <c r="W926" i="17" s="1"/>
  <c r="T927" i="17"/>
  <c r="W927" i="17" s="1"/>
  <c r="T928" i="17"/>
  <c r="W928" i="17" s="1"/>
  <c r="T929" i="17"/>
  <c r="W929" i="17" s="1"/>
  <c r="T930" i="17"/>
  <c r="W930" i="17" s="1"/>
  <c r="T931" i="17"/>
  <c r="W931" i="17" s="1"/>
  <c r="T932" i="17"/>
  <c r="W932" i="17" s="1"/>
  <c r="T933" i="17"/>
  <c r="W933" i="17" s="1"/>
  <c r="T934" i="17"/>
  <c r="W934" i="17" s="1"/>
  <c r="T935" i="17"/>
  <c r="W935" i="17" s="1"/>
  <c r="T936" i="17"/>
  <c r="W936" i="17" s="1"/>
  <c r="T937" i="17"/>
  <c r="W937" i="17" s="1"/>
  <c r="T938" i="17"/>
  <c r="W938" i="17" s="1"/>
  <c r="T939" i="17"/>
  <c r="W939" i="17" s="1"/>
  <c r="T940" i="17"/>
  <c r="W940" i="17" s="1"/>
  <c r="T941" i="17"/>
  <c r="W941" i="17" s="1"/>
  <c r="T942" i="17"/>
  <c r="W942" i="17" s="1"/>
  <c r="T943" i="17"/>
  <c r="W943" i="17" s="1"/>
  <c r="T944" i="17"/>
  <c r="W944" i="17" s="1"/>
  <c r="T945" i="17"/>
  <c r="W945" i="17" s="1"/>
  <c r="T946" i="17"/>
  <c r="W946" i="17" s="1"/>
  <c r="T947" i="17"/>
  <c r="W947" i="17" s="1"/>
  <c r="T948" i="17"/>
  <c r="W948" i="17" s="1"/>
  <c r="T949" i="17"/>
  <c r="W949" i="17" s="1"/>
  <c r="T950" i="17"/>
  <c r="W950" i="17" s="1"/>
  <c r="T951" i="17"/>
  <c r="W951" i="17" s="1"/>
  <c r="T952" i="17"/>
  <c r="W952" i="17" s="1"/>
  <c r="T953" i="17"/>
  <c r="W953" i="17" s="1"/>
  <c r="T954" i="17"/>
  <c r="W954" i="17" s="1"/>
  <c r="T955" i="17"/>
  <c r="W955" i="17" s="1"/>
  <c r="T956" i="17"/>
  <c r="W956" i="17" s="1"/>
  <c r="T957" i="17"/>
  <c r="W957" i="17" s="1"/>
  <c r="T958" i="17"/>
  <c r="W958" i="17" s="1"/>
  <c r="T959" i="17"/>
  <c r="W959" i="17" s="1"/>
  <c r="T960" i="17"/>
  <c r="W960" i="17" s="1"/>
  <c r="T961" i="17"/>
  <c r="W961" i="17" s="1"/>
  <c r="T962" i="17"/>
  <c r="W962" i="17" s="1"/>
  <c r="T963" i="17"/>
  <c r="W963" i="17" s="1"/>
  <c r="T964" i="17"/>
  <c r="W964" i="17" s="1"/>
  <c r="T965" i="17"/>
  <c r="W965" i="17" s="1"/>
  <c r="T966" i="17"/>
  <c r="W966" i="17" s="1"/>
  <c r="T967" i="17"/>
  <c r="W967" i="17" s="1"/>
  <c r="T968" i="17"/>
  <c r="W968" i="17" s="1"/>
  <c r="T969" i="17"/>
  <c r="W969" i="17" s="1"/>
  <c r="T970" i="17"/>
  <c r="W970" i="17" s="1"/>
  <c r="T971" i="17"/>
  <c r="W971" i="17" s="1"/>
  <c r="Z186" i="17" s="1"/>
  <c r="T972" i="17"/>
  <c r="W972" i="17" s="1"/>
  <c r="T973" i="17"/>
  <c r="W973" i="17" s="1"/>
  <c r="T974" i="17"/>
  <c r="W974" i="17" s="1"/>
  <c r="T975" i="17"/>
  <c r="W975" i="17" s="1"/>
  <c r="T976" i="17"/>
  <c r="W976" i="17" s="1"/>
  <c r="T977" i="17"/>
  <c r="W977" i="17" s="1"/>
  <c r="T978" i="17"/>
  <c r="W978" i="17" s="1"/>
  <c r="T979" i="17"/>
  <c r="W979" i="17" s="1"/>
  <c r="T980" i="17"/>
  <c r="W980" i="17" s="1"/>
  <c r="T981" i="17"/>
  <c r="W981" i="17" s="1"/>
  <c r="T982" i="17"/>
  <c r="W982" i="17" s="1"/>
  <c r="T983" i="17"/>
  <c r="W983" i="17" s="1"/>
  <c r="T984" i="17"/>
  <c r="W984" i="17" s="1"/>
  <c r="T985" i="17"/>
  <c r="W985" i="17" s="1"/>
  <c r="T986" i="17"/>
  <c r="W986" i="17" s="1"/>
  <c r="T987" i="17"/>
  <c r="W987" i="17" s="1"/>
  <c r="T988" i="17"/>
  <c r="W988" i="17" s="1"/>
  <c r="T989" i="17"/>
  <c r="W989" i="17" s="1"/>
  <c r="T990" i="17"/>
  <c r="W990" i="17" s="1"/>
  <c r="T991" i="17"/>
  <c r="W991" i="17" s="1"/>
  <c r="T992" i="17"/>
  <c r="W992" i="17" s="1"/>
  <c r="T993" i="17"/>
  <c r="W993" i="17" s="1"/>
  <c r="T994" i="17"/>
  <c r="W994" i="17" s="1"/>
  <c r="T995" i="17"/>
  <c r="W995" i="17" s="1"/>
  <c r="T996" i="17"/>
  <c r="W996" i="17" s="1"/>
  <c r="T997" i="17"/>
  <c r="W997" i="17" s="1"/>
  <c r="T998" i="17"/>
  <c r="W998" i="17" s="1"/>
  <c r="T999" i="17"/>
  <c r="W999" i="17" s="1"/>
  <c r="T1000" i="17"/>
  <c r="W1000" i="17" s="1"/>
  <c r="T1001" i="17"/>
  <c r="W1001" i="17" s="1"/>
  <c r="T1002" i="17"/>
  <c r="W1002" i="17" s="1"/>
  <c r="T1003" i="17"/>
  <c r="W1003" i="17" s="1"/>
  <c r="T1004" i="17"/>
  <c r="W1004" i="17" s="1"/>
  <c r="T1005" i="17"/>
  <c r="W1005" i="17" s="1"/>
  <c r="T1006" i="17"/>
  <c r="W1006" i="17" s="1"/>
  <c r="T1007" i="17"/>
  <c r="W1007" i="17" s="1"/>
  <c r="T1008" i="17"/>
  <c r="W1008" i="17" s="1"/>
  <c r="T1009" i="17"/>
  <c r="W1009" i="17" s="1"/>
  <c r="T1010" i="17"/>
  <c r="W1010" i="17" s="1"/>
  <c r="T1011" i="17"/>
  <c r="W1011" i="17" s="1"/>
  <c r="T1012" i="17"/>
  <c r="W1012" i="17" s="1"/>
  <c r="T1013" i="17"/>
  <c r="W1013" i="17" s="1"/>
  <c r="T1014" i="17"/>
  <c r="W1014" i="17" s="1"/>
  <c r="T1015" i="17"/>
  <c r="W1015" i="17" s="1"/>
  <c r="T1016" i="17"/>
  <c r="W1016" i="17" s="1"/>
  <c r="T1017" i="17"/>
  <c r="W1017" i="17" s="1"/>
  <c r="T1018" i="17"/>
  <c r="W1018" i="17" s="1"/>
  <c r="T1019" i="17"/>
  <c r="W1019" i="17" s="1"/>
  <c r="T1020" i="17"/>
  <c r="W1020" i="17" s="1"/>
  <c r="T1021" i="17"/>
  <c r="W1021" i="17" s="1"/>
  <c r="T1022" i="17"/>
  <c r="W1022" i="17" s="1"/>
  <c r="T1023" i="17"/>
  <c r="W1023" i="17" s="1"/>
  <c r="T1024" i="17"/>
  <c r="W1024" i="17" s="1"/>
  <c r="T1025" i="17"/>
  <c r="W1025" i="17" s="1"/>
  <c r="T1026" i="17"/>
  <c r="W1026" i="17" s="1"/>
  <c r="T1027" i="17"/>
  <c r="W1027" i="17" s="1"/>
  <c r="T1028" i="17"/>
  <c r="W1028" i="17" s="1"/>
  <c r="T1029" i="17"/>
  <c r="W1029" i="17" s="1"/>
  <c r="T1030" i="17"/>
  <c r="W1030" i="17" s="1"/>
  <c r="T1031" i="17"/>
  <c r="W1031" i="17" s="1"/>
  <c r="T1032" i="17"/>
  <c r="W1032" i="17" s="1"/>
  <c r="T1033" i="17"/>
  <c r="W1033" i="17" s="1"/>
  <c r="T1034" i="17"/>
  <c r="W1034" i="17" s="1"/>
  <c r="T1035" i="17"/>
  <c r="W1035" i="17" s="1"/>
  <c r="T1036" i="17"/>
  <c r="W1036" i="17" s="1"/>
  <c r="T1037" i="17"/>
  <c r="W1037" i="17" s="1"/>
  <c r="T1038" i="17"/>
  <c r="W1038" i="17" s="1"/>
  <c r="T1039" i="17"/>
  <c r="W1039" i="17" s="1"/>
  <c r="T1040" i="17"/>
  <c r="W1040" i="17" s="1"/>
  <c r="T1041" i="17"/>
  <c r="W1041" i="17" s="1"/>
  <c r="T1042" i="17"/>
  <c r="W1042" i="17" s="1"/>
  <c r="T1043" i="17"/>
  <c r="W1043" i="17" s="1"/>
  <c r="T1044" i="17"/>
  <c r="W1044" i="17" s="1"/>
  <c r="T1045" i="17"/>
  <c r="W1045" i="17" s="1"/>
  <c r="T1046" i="17"/>
  <c r="W1046" i="17" s="1"/>
  <c r="T1047" i="17"/>
  <c r="W1047" i="17" s="1"/>
  <c r="T1048" i="17"/>
  <c r="W1048" i="17" s="1"/>
  <c r="T1049" i="17"/>
  <c r="W1049" i="17" s="1"/>
  <c r="T1050" i="17"/>
  <c r="W1050" i="17" s="1"/>
  <c r="T1051" i="17"/>
  <c r="W1051" i="17" s="1"/>
  <c r="T1052" i="17"/>
  <c r="W1052" i="17" s="1"/>
  <c r="T1053" i="17"/>
  <c r="W1053" i="17" s="1"/>
  <c r="T1054" i="17"/>
  <c r="W1054" i="17" s="1"/>
  <c r="T1055" i="17"/>
  <c r="W1055" i="17" s="1"/>
  <c r="T1056" i="17"/>
  <c r="W1056" i="17" s="1"/>
  <c r="T1057" i="17"/>
  <c r="W1057" i="17" s="1"/>
  <c r="T1058" i="17"/>
  <c r="W1058" i="17" s="1"/>
  <c r="T1059" i="17"/>
  <c r="W1059" i="17" s="1"/>
  <c r="T1060" i="17"/>
  <c r="W1060" i="17" s="1"/>
  <c r="T3" i="17"/>
  <c r="W3" i="17" s="1"/>
  <c r="CL21" i="14" l="1"/>
  <c r="J23" i="16" s="1"/>
  <c r="CL30" i="14"/>
  <c r="J32" i="16" s="1"/>
  <c r="CL149" i="14"/>
  <c r="J151" i="16" s="1"/>
  <c r="CL155" i="14"/>
  <c r="J157" i="16" s="1"/>
  <c r="CL127" i="14"/>
  <c r="J129" i="16" s="1"/>
  <c r="CL23" i="14"/>
  <c r="J25" i="16" s="1"/>
  <c r="CL100" i="14"/>
  <c r="J102" i="16" s="1"/>
  <c r="Y141" i="14"/>
  <c r="CL19" i="14"/>
  <c r="J21" i="16" s="1"/>
  <c r="CL73" i="14"/>
  <c r="J75" i="16" s="1"/>
  <c r="CL98" i="14"/>
  <c r="J100" i="16" s="1"/>
  <c r="CL111" i="14"/>
  <c r="J113" i="16" s="1"/>
  <c r="CL137" i="14"/>
  <c r="J139" i="16" s="1"/>
  <c r="CL117" i="14"/>
  <c r="J119" i="16" s="1"/>
  <c r="CL154" i="14"/>
  <c r="J156" i="16" s="1"/>
  <c r="CL8" i="14"/>
  <c r="J10" i="16" s="1"/>
  <c r="CL129" i="14"/>
  <c r="J131" i="16" s="1"/>
  <c r="CL140" i="14"/>
  <c r="J142" i="16" s="1"/>
  <c r="CL39" i="14"/>
  <c r="J41" i="16" s="1"/>
  <c r="CL162" i="14"/>
  <c r="J164" i="16" s="1"/>
  <c r="CL125" i="14"/>
  <c r="J127" i="16" s="1"/>
  <c r="CL103" i="14"/>
  <c r="J105" i="16" s="1"/>
  <c r="CL60" i="14"/>
  <c r="J62" i="16" s="1"/>
  <c r="Y207" i="14"/>
  <c r="CL35" i="14"/>
  <c r="J37" i="16" s="1"/>
  <c r="CL153" i="14"/>
  <c r="J155" i="16" s="1"/>
  <c r="CL14" i="14"/>
  <c r="J16" i="16" s="1"/>
  <c r="CL68" i="14"/>
  <c r="J70" i="16" s="1"/>
  <c r="CL71" i="14"/>
  <c r="J73" i="16" s="1"/>
  <c r="CL97" i="14"/>
  <c r="J99" i="16" s="1"/>
  <c r="CL108" i="14"/>
  <c r="J110" i="16" s="1"/>
  <c r="CL128" i="14"/>
  <c r="J130" i="16" s="1"/>
  <c r="CL138" i="14"/>
  <c r="J140" i="16" s="1"/>
  <c r="CL121" i="14"/>
  <c r="J123" i="16" s="1"/>
  <c r="CL62" i="14"/>
  <c r="J64" i="16" s="1"/>
  <c r="CL58" i="14"/>
  <c r="J60" i="16" s="1"/>
  <c r="CL11" i="14"/>
  <c r="J13" i="16" s="1"/>
  <c r="Y205" i="14"/>
  <c r="CL165" i="14"/>
  <c r="J167" i="16" s="1"/>
  <c r="CL40" i="14"/>
  <c r="J42" i="16" s="1"/>
  <c r="CL16" i="14"/>
  <c r="J18" i="16" s="1"/>
  <c r="CL156" i="14"/>
  <c r="J158" i="16" s="1"/>
  <c r="CL170" i="14"/>
  <c r="J172" i="16" s="1"/>
  <c r="CL150" i="14"/>
  <c r="J152" i="16" s="1"/>
  <c r="CL142" i="14"/>
  <c r="J144" i="16" s="1"/>
  <c r="CL45" i="14"/>
  <c r="J47" i="16" s="1"/>
  <c r="CL87" i="14"/>
  <c r="J89" i="16" s="1"/>
  <c r="CL148" i="14"/>
  <c r="J150" i="16" s="1"/>
  <c r="CL195" i="14"/>
  <c r="J197" i="16" s="1"/>
  <c r="CL196" i="14"/>
  <c r="J198" i="16" s="1"/>
  <c r="CL28" i="14"/>
  <c r="J30" i="16" s="1"/>
  <c r="CL49" i="14"/>
  <c r="J51" i="16" s="1"/>
  <c r="CL123" i="14"/>
  <c r="J125" i="16" s="1"/>
  <c r="CL94" i="14"/>
  <c r="J96" i="16" s="1"/>
  <c r="CL91" i="14"/>
  <c r="J93" i="16" s="1"/>
  <c r="CL55" i="14"/>
  <c r="J57" i="16" s="1"/>
  <c r="CL70" i="14"/>
  <c r="J72" i="16" s="1"/>
  <c r="CL110" i="14"/>
  <c r="J112" i="16" s="1"/>
  <c r="CL12" i="14"/>
  <c r="J14" i="16" s="1"/>
  <c r="CL106" i="14"/>
  <c r="J108" i="16" s="1"/>
  <c r="CL107" i="14"/>
  <c r="J109" i="16" s="1"/>
  <c r="CL114" i="14"/>
  <c r="J116" i="16" s="1"/>
  <c r="CL15" i="14"/>
  <c r="J17" i="16" s="1"/>
  <c r="CL205" i="14"/>
  <c r="J207" i="16" s="1"/>
  <c r="CL25" i="14"/>
  <c r="J27" i="16" s="1"/>
  <c r="CL48" i="14"/>
  <c r="J50" i="16" s="1"/>
  <c r="CL61" i="14"/>
  <c r="J63" i="16" s="1"/>
  <c r="CL135" i="14"/>
  <c r="J137" i="16" s="1"/>
  <c r="CL64" i="14"/>
  <c r="J66" i="16" s="1"/>
  <c r="CL54" i="14"/>
  <c r="J56" i="16" s="1"/>
  <c r="CL18" i="14"/>
  <c r="J20" i="16" s="1"/>
  <c r="CL10" i="14"/>
  <c r="J12" i="16" s="1"/>
  <c r="CL119" i="14"/>
  <c r="J121" i="16" s="1"/>
  <c r="CL120" i="14"/>
  <c r="J122" i="16" s="1"/>
  <c r="CL34" i="14"/>
  <c r="J36" i="16" s="1"/>
  <c r="CL185" i="14"/>
  <c r="J187" i="16" s="1"/>
  <c r="CL20" i="14"/>
  <c r="J22" i="16" s="1"/>
  <c r="CL133" i="14"/>
  <c r="J135" i="16" s="1"/>
  <c r="CL182" i="14"/>
  <c r="J184" i="16" s="1"/>
  <c r="CL184" i="14"/>
  <c r="J186" i="16" s="1"/>
  <c r="CL78" i="14"/>
  <c r="J80" i="16" s="1"/>
  <c r="CL115" i="14"/>
  <c r="J117" i="16" s="1"/>
  <c r="CL134" i="14"/>
  <c r="J136" i="16" s="1"/>
  <c r="CL168" i="14"/>
  <c r="J170" i="16" s="1"/>
  <c r="CL143" i="14"/>
  <c r="J145" i="16" s="1"/>
  <c r="CL112" i="14"/>
  <c r="J114" i="16" s="1"/>
  <c r="CL82" i="14"/>
  <c r="J84" i="16" s="1"/>
  <c r="CL197" i="14"/>
  <c r="J199" i="16" s="1"/>
  <c r="CL3" i="14"/>
  <c r="J5" i="16" s="1"/>
  <c r="CL56" i="14"/>
  <c r="J58" i="16" s="1"/>
  <c r="CL13" i="14"/>
  <c r="J15" i="16" s="1"/>
  <c r="CL193" i="14"/>
  <c r="J195" i="16" s="1"/>
  <c r="Y51" i="14"/>
  <c r="CG51" i="14"/>
  <c r="CL51" i="14" s="1"/>
  <c r="J53" i="16" s="1"/>
  <c r="Y113" i="14"/>
  <c r="CG113" i="14"/>
  <c r="CL113" i="14" s="1"/>
  <c r="J115" i="16" s="1"/>
  <c r="CL75" i="14"/>
  <c r="J77" i="16" s="1"/>
  <c r="CL81" i="14"/>
  <c r="J83" i="16" s="1"/>
  <c r="CL130" i="14"/>
  <c r="J132" i="16" s="1"/>
  <c r="CL203" i="14"/>
  <c r="J205" i="16" s="1"/>
  <c r="CL109" i="14"/>
  <c r="J111" i="16" s="1"/>
  <c r="CL17" i="14"/>
  <c r="J19" i="16" s="1"/>
  <c r="Y181" i="14"/>
  <c r="CG181" i="14"/>
  <c r="CL181" i="14" s="1"/>
  <c r="J183" i="16" s="1"/>
  <c r="Y157" i="14"/>
  <c r="CJ157" i="14"/>
  <c r="CL157" i="14" s="1"/>
  <c r="J159" i="16" s="1"/>
  <c r="Y59" i="14"/>
  <c r="CH59" i="14"/>
  <c r="CL59" i="14" s="1"/>
  <c r="J61" i="16" s="1"/>
  <c r="CL151" i="14"/>
  <c r="J153" i="16" s="1"/>
  <c r="CL141" i="14"/>
  <c r="J143" i="16" s="1"/>
  <c r="CL183" i="14"/>
  <c r="J185" i="16" s="1"/>
  <c r="Y180" i="14"/>
  <c r="CG180" i="14"/>
  <c r="CL180" i="14" s="1"/>
  <c r="J182" i="16" s="1"/>
  <c r="CL136" i="14"/>
  <c r="J138" i="16" s="1"/>
  <c r="CL31" i="14"/>
  <c r="J33" i="16" s="1"/>
  <c r="CL158" i="14"/>
  <c r="J160" i="16" s="1"/>
  <c r="CL189" i="14"/>
  <c r="J191" i="16" s="1"/>
  <c r="CL160" i="14"/>
  <c r="J162" i="16" s="1"/>
  <c r="CL53" i="14"/>
  <c r="J55" i="16" s="1"/>
  <c r="CL161" i="14"/>
  <c r="J163" i="16" s="1"/>
  <c r="CL122" i="14"/>
  <c r="J124" i="16" s="1"/>
  <c r="CL104" i="14"/>
  <c r="J106" i="16" s="1"/>
  <c r="CL74" i="14"/>
  <c r="J76" i="16" s="1"/>
  <c r="CL65" i="14"/>
  <c r="J67" i="16" s="1"/>
  <c r="CL52" i="14"/>
  <c r="J54" i="16" s="1"/>
  <c r="CL42" i="14"/>
  <c r="J44" i="16" s="1"/>
  <c r="CL38" i="14"/>
  <c r="J40" i="16" s="1"/>
  <c r="CL37" i="14"/>
  <c r="J39" i="16" s="1"/>
  <c r="CL191" i="14"/>
  <c r="J193" i="16" s="1"/>
  <c r="CL169" i="14"/>
  <c r="J171" i="16" s="1"/>
  <c r="CL206" i="14"/>
  <c r="J208" i="16" s="1"/>
  <c r="CL89" i="14"/>
  <c r="J91" i="16" s="1"/>
  <c r="Y50" i="14"/>
  <c r="CG50" i="14"/>
  <c r="CL50" i="14" s="1"/>
  <c r="J52" i="16" s="1"/>
  <c r="Y172" i="14"/>
  <c r="CI172" i="14"/>
  <c r="CL172" i="14" s="1"/>
  <c r="J174" i="16" s="1"/>
  <c r="CL105" i="14"/>
  <c r="J107" i="16" s="1"/>
  <c r="CL66" i="14"/>
  <c r="J68" i="16" s="1"/>
  <c r="CL46" i="14"/>
  <c r="J48" i="16" s="1"/>
  <c r="Y32" i="14"/>
  <c r="CI32" i="14"/>
  <c r="CL32" i="14" s="1"/>
  <c r="J34" i="16" s="1"/>
  <c r="CL27" i="14"/>
  <c r="J29" i="16" s="1"/>
  <c r="CL22" i="14"/>
  <c r="J24" i="16" s="1"/>
  <c r="CL198" i="14"/>
  <c r="J200" i="16" s="1"/>
  <c r="CL126" i="14"/>
  <c r="J128" i="16" s="1"/>
  <c r="CL47" i="14"/>
  <c r="J49" i="16" s="1"/>
  <c r="CL204" i="14"/>
  <c r="J206" i="16" s="1"/>
  <c r="CL187" i="14"/>
  <c r="J189" i="16" s="1"/>
  <c r="Y194" i="14"/>
  <c r="CG194" i="14"/>
  <c r="CL194" i="14" s="1"/>
  <c r="J196" i="16" s="1"/>
  <c r="Y43" i="14"/>
  <c r="CG43" i="14"/>
  <c r="CL43" i="14" s="1"/>
  <c r="J45" i="16" s="1"/>
  <c r="CL96" i="14"/>
  <c r="J98" i="16" s="1"/>
  <c r="CL44" i="14"/>
  <c r="J46" i="16" s="1"/>
  <c r="CL26" i="14"/>
  <c r="J28" i="16" s="1"/>
  <c r="Y4" i="14"/>
  <c r="CJ4" i="14"/>
  <c r="CL4" i="14" s="1"/>
  <c r="J6" i="16" s="1"/>
  <c r="CL144" i="14"/>
  <c r="J146" i="16" s="1"/>
  <c r="CL132" i="14"/>
  <c r="J134" i="16" s="1"/>
  <c r="Y124" i="14"/>
  <c r="CK124" i="14"/>
  <c r="CL124" i="14" s="1"/>
  <c r="J126" i="16" s="1"/>
  <c r="J209" i="16"/>
  <c r="CL99" i="14"/>
  <c r="J101" i="16" s="1"/>
  <c r="CL77" i="14"/>
  <c r="J79" i="16" s="1"/>
  <c r="Y116" i="14"/>
  <c r="CG116" i="14"/>
  <c r="CL116" i="14" s="1"/>
  <c r="J118" i="16" s="1"/>
  <c r="CL118" i="14"/>
  <c r="J120" i="16" s="1"/>
  <c r="CL79" i="14"/>
  <c r="J81" i="16" s="1"/>
  <c r="CL166" i="14"/>
  <c r="J168" i="16" s="1"/>
  <c r="CL146" i="14"/>
  <c r="J148" i="16" s="1"/>
  <c r="CL131" i="14"/>
  <c r="J133" i="16" s="1"/>
  <c r="CL84" i="14"/>
  <c r="J86" i="16" s="1"/>
  <c r="CL201" i="14"/>
  <c r="J203" i="16" s="1"/>
  <c r="CL86" i="14"/>
  <c r="J88" i="16" s="1"/>
  <c r="CL80" i="14"/>
  <c r="J82" i="16" s="1"/>
  <c r="CL95" i="14"/>
  <c r="J97" i="16" s="1"/>
  <c r="CL6" i="14"/>
  <c r="J8" i="16" s="1"/>
  <c r="CL93" i="14"/>
  <c r="J95" i="16" s="1"/>
  <c r="Y29" i="14"/>
  <c r="CG29" i="14"/>
  <c r="CL29" i="14" s="1"/>
  <c r="J31" i="16" s="1"/>
  <c r="CL63" i="14"/>
  <c r="J65" i="16" s="1"/>
  <c r="CL152" i="14"/>
  <c r="J154" i="16" s="1"/>
  <c r="CL7" i="14"/>
  <c r="J9" i="16" s="1"/>
  <c r="CL88" i="14"/>
  <c r="J90" i="16" s="1"/>
  <c r="CL85" i="14"/>
  <c r="J87" i="16" s="1"/>
  <c r="CL72" i="14"/>
  <c r="J74" i="16" s="1"/>
  <c r="CL69" i="14"/>
  <c r="J71" i="16" s="1"/>
  <c r="CL57" i="14"/>
  <c r="J59" i="16" s="1"/>
  <c r="CL24" i="14"/>
  <c r="J26" i="16" s="1"/>
  <c r="CL167" i="14"/>
  <c r="J169" i="16" s="1"/>
  <c r="CL83" i="14"/>
  <c r="J85" i="16" s="1"/>
  <c r="CL76" i="14"/>
  <c r="J78" i="16" s="1"/>
  <c r="CL145" i="14"/>
  <c r="J147" i="16" s="1"/>
  <c r="CL202" i="14"/>
  <c r="J204" i="16" s="1"/>
  <c r="CL102" i="14"/>
  <c r="J104" i="16" s="1"/>
  <c r="CL147" i="14"/>
  <c r="J149" i="16" s="1"/>
  <c r="CL90" i="14"/>
  <c r="J92" i="16" s="1"/>
  <c r="Y54" i="14"/>
  <c r="Y182" i="14"/>
  <c r="Y204" i="14"/>
  <c r="Y67" i="14"/>
  <c r="Y154" i="14"/>
  <c r="Y21" i="14"/>
  <c r="Y30" i="14"/>
  <c r="Y39" i="14"/>
  <c r="Y109" i="14"/>
  <c r="Y14" i="14"/>
  <c r="Y108" i="14"/>
  <c r="Y128" i="14"/>
  <c r="Y35" i="14"/>
  <c r="Y160" i="14"/>
  <c r="Y73" i="14"/>
  <c r="Y117" i="14"/>
  <c r="Y153" i="14"/>
  <c r="Z147" i="17"/>
  <c r="Y151" i="14"/>
  <c r="Y159" i="14"/>
  <c r="Y191" i="14"/>
  <c r="Y40" i="14"/>
  <c r="Y183" i="14"/>
  <c r="Y20" i="14"/>
  <c r="Y34" i="14"/>
  <c r="Y89" i="14"/>
  <c r="Y18" i="14"/>
  <c r="Y203" i="14"/>
  <c r="Y143" i="14"/>
  <c r="Y131" i="14"/>
  <c r="Y126" i="14"/>
  <c r="Y112" i="14"/>
  <c r="Y19" i="14"/>
  <c r="Y17" i="14"/>
  <c r="Y193" i="14"/>
  <c r="Y167" i="14"/>
  <c r="Y28" i="14"/>
  <c r="Y185" i="14"/>
  <c r="Y133" i="14"/>
  <c r="Y76" i="14"/>
  <c r="Y147" i="14"/>
  <c r="Y7" i="14"/>
  <c r="Y152" i="14"/>
  <c r="Y170" i="14"/>
  <c r="Y150" i="14"/>
  <c r="Y82" i="14"/>
  <c r="Y146" i="14"/>
  <c r="Y62" i="14"/>
  <c r="Y11" i="14"/>
  <c r="Y110" i="14"/>
  <c r="Y12" i="14"/>
  <c r="Y91" i="14"/>
  <c r="Y140" i="14"/>
  <c r="Y94" i="14"/>
  <c r="Y206" i="14"/>
  <c r="Y103" i="14"/>
  <c r="Y168" i="14"/>
  <c r="Y31" i="14"/>
  <c r="Y115" i="14"/>
  <c r="Y130" i="14"/>
  <c r="Y169" i="14"/>
  <c r="Y106" i="14"/>
  <c r="Y129" i="14"/>
  <c r="Y125" i="14"/>
  <c r="Y121" i="14"/>
  <c r="Y99" i="14"/>
  <c r="Y196" i="14"/>
  <c r="Y49" i="14"/>
  <c r="Y158" i="14"/>
  <c r="Y145" i="14"/>
  <c r="Y58" i="14"/>
  <c r="Y195" i="14"/>
  <c r="Y25" i="14"/>
  <c r="Y23" i="14"/>
  <c r="Y63" i="14"/>
  <c r="Y87" i="14"/>
  <c r="Y45" i="14"/>
  <c r="Y102" i="14"/>
  <c r="Y78" i="14"/>
  <c r="Y3" i="14"/>
  <c r="Y144" i="14"/>
  <c r="Y64" i="14"/>
  <c r="Y156" i="14"/>
  <c r="Y197" i="14"/>
  <c r="Y107" i="14"/>
  <c r="Y83" i="14"/>
  <c r="Y162" i="14"/>
  <c r="Y136" i="14"/>
  <c r="Y60" i="14"/>
  <c r="Y101" i="14"/>
  <c r="Y55" i="14"/>
  <c r="Y97" i="14"/>
  <c r="Y42" i="14"/>
  <c r="Y38" i="14"/>
  <c r="Y201" i="14"/>
  <c r="Y10" i="14"/>
  <c r="Y90" i="14"/>
  <c r="Y105" i="14"/>
  <c r="Y119" i="14"/>
  <c r="Y166" i="14"/>
  <c r="Y77" i="14"/>
  <c r="Y47" i="14"/>
  <c r="Y132" i="14"/>
  <c r="Y86" i="14"/>
  <c r="Y122" i="14"/>
  <c r="Y96" i="14"/>
  <c r="Y95" i="14"/>
  <c r="Y84" i="14"/>
  <c r="Y74" i="14"/>
  <c r="Y65" i="14"/>
  <c r="Y56" i="14"/>
  <c r="Y57" i="14"/>
  <c r="Y53" i="14"/>
  <c r="Y81" i="14"/>
  <c r="Y198" i="14"/>
  <c r="Y16" i="14"/>
  <c r="Y48" i="14"/>
  <c r="Y68" i="14"/>
  <c r="Y71" i="14"/>
  <c r="Y100" i="14"/>
  <c r="Y123" i="14"/>
  <c r="Y139" i="14"/>
  <c r="Y138" i="14"/>
  <c r="Y127" i="14"/>
  <c r="Y148" i="14"/>
  <c r="Y165" i="14"/>
  <c r="Y184" i="14"/>
  <c r="Y104" i="14"/>
  <c r="Y88" i="14"/>
  <c r="Y85" i="14"/>
  <c r="Y75" i="14"/>
  <c r="Y72" i="14"/>
  <c r="Y69" i="14"/>
  <c r="Y52" i="14"/>
  <c r="Y44" i="14"/>
  <c r="Y26" i="14"/>
  <c r="Y24" i="14"/>
  <c r="Y15" i="14"/>
  <c r="Y5" i="14"/>
  <c r="Y9" i="14"/>
  <c r="Y8" i="14"/>
  <c r="Y61" i="14"/>
  <c r="Y70" i="14"/>
  <c r="Y98" i="14"/>
  <c r="Y111" i="14"/>
  <c r="Y135" i="14"/>
  <c r="Y137" i="14"/>
  <c r="Y149" i="14"/>
  <c r="Y161" i="14"/>
  <c r="Y142" i="14"/>
  <c r="Y155" i="14"/>
  <c r="Y120" i="14"/>
  <c r="Y187" i="14"/>
  <c r="Y134" i="14"/>
  <c r="Y118" i="14"/>
  <c r="Y114" i="14"/>
  <c r="Y93" i="14"/>
  <c r="Y79" i="14"/>
  <c r="Y66" i="14"/>
  <c r="Y46" i="14"/>
  <c r="Y37" i="14"/>
  <c r="Y27" i="14"/>
  <c r="Y22" i="14"/>
  <c r="Y13" i="14"/>
  <c r="Y6" i="14"/>
  <c r="Y80" i="14"/>
  <c r="I809" i="14"/>
  <c r="N809" i="14" s="1"/>
  <c r="U200" i="14" s="1"/>
  <c r="CH200" i="14" s="1"/>
  <c r="N808" i="14"/>
  <c r="U199" i="14" s="1"/>
  <c r="CH199" i="14" s="1"/>
  <c r="K809" i="14"/>
  <c r="P809" i="14" s="1"/>
  <c r="W200" i="14" s="1"/>
  <c r="CJ200" i="14" s="1"/>
  <c r="P808" i="14"/>
  <c r="W199" i="14" s="1"/>
  <c r="CJ199" i="14" s="1"/>
  <c r="L809" i="14"/>
  <c r="Q809" i="14" s="1"/>
  <c r="X200" i="14" s="1"/>
  <c r="CK200" i="14" s="1"/>
  <c r="Q808" i="14"/>
  <c r="X199" i="14" s="1"/>
  <c r="CK199" i="14" s="1"/>
  <c r="J809" i="14"/>
  <c r="O809" i="14" s="1"/>
  <c r="V200" i="14" s="1"/>
  <c r="CI200" i="14" s="1"/>
  <c r="O808" i="14"/>
  <c r="V199" i="14" s="1"/>
  <c r="CI199" i="14" s="1"/>
  <c r="Z148" i="17"/>
  <c r="Z206" i="17"/>
  <c r="Z173" i="19"/>
  <c r="Z180" i="19"/>
  <c r="Z133" i="19"/>
  <c r="Z78" i="19"/>
  <c r="Z54" i="19"/>
  <c r="Z179" i="19"/>
  <c r="Z147" i="19"/>
  <c r="Z158" i="19"/>
  <c r="Z157" i="19"/>
  <c r="Z175" i="19"/>
  <c r="Z146" i="19"/>
  <c r="Z6" i="19"/>
  <c r="Z76" i="19"/>
  <c r="Z172" i="19"/>
  <c r="Z66" i="19"/>
  <c r="Z161" i="19"/>
  <c r="Z124" i="19"/>
  <c r="Z92" i="19"/>
  <c r="Z112" i="19"/>
  <c r="Z148" i="19"/>
  <c r="Z123" i="19"/>
  <c r="Z159" i="19"/>
  <c r="Z46" i="19"/>
  <c r="Z77" i="19"/>
  <c r="Z63" i="19"/>
  <c r="Z197" i="19"/>
  <c r="Z17" i="19"/>
  <c r="Z138" i="19"/>
  <c r="Z195" i="19"/>
  <c r="Z19" i="19"/>
  <c r="Z169" i="19"/>
  <c r="Z55" i="19"/>
  <c r="Z132" i="19"/>
  <c r="Z142" i="19"/>
  <c r="Z95" i="19"/>
  <c r="Z85" i="19"/>
  <c r="Z135" i="19"/>
  <c r="Z171" i="19"/>
  <c r="Z35" i="19"/>
  <c r="Z109" i="19"/>
  <c r="Z60" i="19"/>
  <c r="Z98" i="19"/>
  <c r="Z99" i="19"/>
  <c r="Z27" i="19"/>
  <c r="Z106" i="19"/>
  <c r="Z9" i="19"/>
  <c r="Z181" i="19"/>
  <c r="Z84" i="19"/>
  <c r="Z118" i="19"/>
  <c r="Z56" i="19"/>
  <c r="Z149" i="19"/>
  <c r="Z166" i="19"/>
  <c r="Z50" i="19"/>
  <c r="Z57" i="19"/>
  <c r="Z93" i="19"/>
  <c r="Z141" i="19"/>
  <c r="Z100" i="19"/>
  <c r="Z82" i="19"/>
  <c r="Z34" i="19"/>
  <c r="Z39" i="19"/>
  <c r="Z174" i="19"/>
  <c r="Z18" i="19"/>
  <c r="Z89" i="19"/>
  <c r="Z25" i="19"/>
  <c r="Z30" i="19"/>
  <c r="Z62" i="19"/>
  <c r="Z21" i="19"/>
  <c r="Z36" i="19"/>
  <c r="Z190" i="19"/>
  <c r="Z4" i="19"/>
  <c r="Z154" i="19"/>
  <c r="Z151" i="19"/>
  <c r="Z58" i="19"/>
  <c r="Z12" i="19"/>
  <c r="Z91" i="19"/>
  <c r="Z183" i="19"/>
  <c r="Z130" i="19"/>
  <c r="Z136" i="19"/>
  <c r="Z137" i="19"/>
  <c r="Z103" i="19"/>
  <c r="Z94" i="19"/>
  <c r="Z117" i="19"/>
  <c r="Z24" i="19"/>
  <c r="Z53" i="19"/>
  <c r="Z20" i="19"/>
  <c r="Z31" i="19"/>
  <c r="Z97" i="19"/>
  <c r="Z42" i="19"/>
  <c r="Z7" i="19"/>
  <c r="Z29" i="19"/>
  <c r="Z65" i="19"/>
  <c r="Z129" i="19"/>
  <c r="Z79" i="19"/>
  <c r="Z45" i="19"/>
  <c r="Z15" i="19"/>
  <c r="Z2" i="19"/>
  <c r="Z41" i="19"/>
  <c r="Z203" i="19"/>
  <c r="Z162" i="19"/>
  <c r="Z122" i="19"/>
  <c r="Z61" i="19"/>
  <c r="Z16" i="19"/>
  <c r="Z125" i="19"/>
  <c r="Z72" i="19"/>
  <c r="Z74" i="19"/>
  <c r="Z205" i="19"/>
  <c r="Z13" i="19"/>
  <c r="Z199" i="19"/>
  <c r="Z28" i="19"/>
  <c r="Z83" i="19"/>
  <c r="Z188" i="19"/>
  <c r="Z68" i="19"/>
  <c r="Z139" i="19"/>
  <c r="Z126" i="19"/>
  <c r="Z67" i="19"/>
  <c r="Z90" i="19"/>
  <c r="Z73" i="19"/>
  <c r="Z52" i="19"/>
  <c r="Z14" i="19"/>
  <c r="Z121" i="19"/>
  <c r="Z5" i="19"/>
  <c r="Z155" i="19"/>
  <c r="Z37" i="19"/>
  <c r="Z59" i="19"/>
  <c r="Z168" i="19"/>
  <c r="Z104" i="19"/>
  <c r="Z160" i="19"/>
  <c r="Z144" i="19"/>
  <c r="Z64" i="19"/>
  <c r="Z110" i="19"/>
  <c r="Z150" i="19"/>
  <c r="Z88" i="19"/>
  <c r="Z22" i="19"/>
  <c r="Z81" i="19"/>
  <c r="Z143" i="19"/>
  <c r="Z105" i="19"/>
  <c r="Z101" i="19"/>
  <c r="Z107" i="19"/>
  <c r="Z96" i="19"/>
  <c r="Z119" i="19"/>
  <c r="Z43" i="19"/>
  <c r="Z86" i="19"/>
  <c r="Z26" i="19"/>
  <c r="Z113" i="19"/>
  <c r="Z48" i="19"/>
  <c r="Z115" i="19"/>
  <c r="Z3" i="19"/>
  <c r="Z10" i="19"/>
  <c r="Z32" i="19"/>
  <c r="Z153" i="19"/>
  <c r="Z127" i="19"/>
  <c r="Z38" i="19"/>
  <c r="Z75" i="19"/>
  <c r="Z23" i="19"/>
  <c r="Z69" i="19"/>
  <c r="Z33" i="19"/>
  <c r="Z102" i="19"/>
  <c r="Z111" i="19"/>
  <c r="Z80" i="19"/>
  <c r="Z182" i="19"/>
  <c r="Z167" i="19"/>
  <c r="Z120" i="19"/>
  <c r="Z134" i="19"/>
  <c r="Z145" i="19"/>
  <c r="Z47" i="19"/>
  <c r="Z44" i="19"/>
  <c r="Z114" i="19"/>
  <c r="Z131" i="19"/>
  <c r="Z116" i="19"/>
  <c r="Z201" i="19"/>
  <c r="Z87" i="19"/>
  <c r="Z11" i="19"/>
  <c r="Z165" i="19"/>
  <c r="Z202" i="19"/>
  <c r="Z49" i="19"/>
  <c r="Z70" i="19"/>
  <c r="Z164" i="19"/>
  <c r="Z200" i="19"/>
  <c r="Z156" i="19"/>
  <c r="Z108" i="19"/>
  <c r="Z140" i="19"/>
  <c r="Z192" i="19"/>
  <c r="Z184" i="19"/>
  <c r="Z152" i="19"/>
  <c r="Z194" i="19"/>
  <c r="Z51" i="19"/>
  <c r="Z128" i="19"/>
  <c r="Z204" i="19"/>
  <c r="Z196" i="19"/>
  <c r="Z139" i="17"/>
  <c r="Z71" i="17"/>
  <c r="Z61" i="17"/>
  <c r="Z24" i="17"/>
  <c r="Z28" i="17"/>
  <c r="Z8" i="17"/>
  <c r="Z13" i="17"/>
  <c r="Z40" i="17"/>
  <c r="Z150" i="17"/>
  <c r="Z189" i="17"/>
  <c r="Z188" i="17"/>
  <c r="Z15" i="17"/>
  <c r="Z14" i="17"/>
  <c r="Z10" i="17"/>
  <c r="Z11" i="17"/>
  <c r="Z12" i="17"/>
  <c r="Z187" i="17"/>
  <c r="Z185" i="17"/>
  <c r="Z184" i="17"/>
  <c r="Z180" i="17"/>
  <c r="Z183" i="17"/>
  <c r="Z182" i="17"/>
  <c r="Z181" i="17"/>
  <c r="Z176" i="17"/>
  <c r="Z175" i="17"/>
  <c r="Z173" i="17"/>
  <c r="Z174" i="17"/>
  <c r="Z172" i="17"/>
  <c r="Z77" i="17"/>
  <c r="Z79" i="17"/>
  <c r="Z81" i="17"/>
  <c r="Z78" i="17"/>
  <c r="Z80" i="17"/>
  <c r="Z75" i="17"/>
  <c r="Z76" i="17"/>
  <c r="Z74" i="17"/>
  <c r="Z73" i="17"/>
  <c r="Z83" i="17"/>
  <c r="Z84" i="17"/>
  <c r="Z88" i="17"/>
  <c r="Z86" i="17"/>
  <c r="Z85" i="17"/>
  <c r="Z87" i="17"/>
  <c r="Z82" i="17"/>
  <c r="Z134" i="17"/>
  <c r="Z133" i="17"/>
  <c r="Z132" i="17"/>
  <c r="Z131" i="17"/>
  <c r="Z127" i="17"/>
  <c r="Z126" i="17"/>
  <c r="Z129" i="17"/>
  <c r="Z128" i="17"/>
  <c r="Z130" i="17"/>
  <c r="Z125" i="17"/>
  <c r="Z122" i="17"/>
  <c r="Z117" i="17"/>
  <c r="Z119" i="17"/>
  <c r="Z124" i="17"/>
  <c r="Z123" i="17"/>
  <c r="Z116" i="17"/>
  <c r="Z118" i="17"/>
  <c r="Z120" i="17"/>
  <c r="Z115" i="17"/>
  <c r="Z121" i="17"/>
  <c r="Z105" i="17"/>
  <c r="Z104" i="17"/>
  <c r="Z103" i="17"/>
  <c r="Z102" i="17"/>
  <c r="Z106" i="17"/>
  <c r="Z100" i="17"/>
  <c r="Z101" i="17"/>
  <c r="Z98" i="17"/>
  <c r="Z99" i="17"/>
  <c r="Z43" i="17"/>
  <c r="Z45" i="17"/>
  <c r="Z48" i="17"/>
  <c r="Z47" i="17"/>
  <c r="Z44" i="17"/>
  <c r="Z46" i="17"/>
  <c r="Z42" i="17"/>
  <c r="Z39" i="17"/>
  <c r="Z25" i="17"/>
  <c r="Z22" i="17"/>
  <c r="Z23" i="17"/>
  <c r="Z21" i="17"/>
  <c r="Z17" i="17"/>
  <c r="Z20" i="17"/>
  <c r="Z18" i="17"/>
  <c r="Z16" i="17"/>
  <c r="Z19" i="17"/>
  <c r="Z49" i="17"/>
  <c r="Z52" i="17"/>
  <c r="Z53" i="17"/>
  <c r="Z51" i="17"/>
  <c r="Z50" i="17"/>
  <c r="Z151" i="17"/>
  <c r="Z149" i="17"/>
  <c r="Z145" i="17"/>
  <c r="Z146" i="17"/>
  <c r="Z141" i="17"/>
  <c r="Z143" i="17"/>
  <c r="Z144" i="17"/>
  <c r="Z142" i="17"/>
  <c r="Z136" i="17"/>
  <c r="Z138" i="17"/>
  <c r="Z140" i="17"/>
  <c r="Z135" i="17"/>
  <c r="Z137" i="17"/>
  <c r="Z35" i="17"/>
  <c r="Z36" i="17"/>
  <c r="Z34" i="17"/>
  <c r="Z33" i="17"/>
  <c r="Z38" i="17"/>
  <c r="Z37" i="17"/>
  <c r="Z32" i="17"/>
  <c r="Z31" i="17"/>
  <c r="Z27" i="17"/>
  <c r="Z29" i="17"/>
  <c r="Z30" i="17"/>
  <c r="Z26" i="17"/>
  <c r="Z200" i="17"/>
  <c r="Z202" i="17"/>
  <c r="Z201" i="17"/>
  <c r="Z195" i="17"/>
  <c r="Z193" i="17"/>
  <c r="Z191" i="17"/>
  <c r="Z196" i="17"/>
  <c r="Z194" i="17"/>
  <c r="Z198" i="17"/>
  <c r="Z197" i="17"/>
  <c r="Z95" i="17"/>
  <c r="Z94" i="17"/>
  <c r="Z96" i="17"/>
  <c r="Z97" i="17"/>
  <c r="Z92" i="17"/>
  <c r="Z93" i="17"/>
  <c r="Z91" i="17"/>
  <c r="Z89" i="17"/>
  <c r="Z90" i="17"/>
  <c r="Z114" i="17"/>
  <c r="Z113" i="17"/>
  <c r="Z107" i="17"/>
  <c r="Z109" i="17"/>
  <c r="Z112" i="17"/>
  <c r="Z111" i="17"/>
  <c r="Z108" i="17"/>
  <c r="Z110" i="17"/>
  <c r="Z205" i="17"/>
  <c r="Z204" i="17"/>
  <c r="Z203" i="17"/>
  <c r="Z72" i="17"/>
  <c r="Z70" i="17"/>
  <c r="Z67" i="17"/>
  <c r="Z68" i="17"/>
  <c r="Z66" i="17"/>
  <c r="Z69" i="17"/>
  <c r="Z62" i="17"/>
  <c r="Z64" i="17"/>
  <c r="Z63" i="17"/>
  <c r="Z65" i="17"/>
  <c r="Z59" i="17"/>
  <c r="Z57" i="17"/>
  <c r="Z58" i="17"/>
  <c r="Z60" i="17"/>
  <c r="Z56" i="17"/>
  <c r="Z55" i="17"/>
  <c r="Z54" i="17"/>
  <c r="Z163" i="17"/>
  <c r="Z165" i="17"/>
  <c r="Z170" i="17"/>
  <c r="Z167" i="17"/>
  <c r="Z166" i="17"/>
  <c r="Z169" i="17"/>
  <c r="Z168" i="17"/>
  <c r="Z158" i="17"/>
  <c r="Z160" i="17"/>
  <c r="Z155" i="17"/>
  <c r="Z154" i="17"/>
  <c r="Z153" i="17"/>
  <c r="Z152" i="17"/>
  <c r="Z157" i="17"/>
  <c r="Z161" i="17"/>
  <c r="Z162" i="17"/>
  <c r="Z159" i="17"/>
  <c r="Z156" i="17"/>
  <c r="Z9" i="17"/>
  <c r="Z7" i="17"/>
  <c r="Z6" i="17"/>
  <c r="Z5" i="17"/>
  <c r="Z3" i="17"/>
  <c r="Z4" i="17"/>
  <c r="CL199" i="14" l="1"/>
  <c r="J201" i="16" s="1"/>
  <c r="CL200" i="14"/>
  <c r="J202" i="16" s="1"/>
  <c r="Y200" i="14"/>
  <c r="Y199" i="14"/>
  <c r="J3" i="20"/>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K162" i="20" s="1"/>
  <c r="J163" i="20"/>
  <c r="J164" i="20"/>
  <c r="J165" i="20"/>
  <c r="J166" i="20"/>
  <c r="J167" i="20"/>
  <c r="J168" i="20"/>
  <c r="J169" i="20"/>
  <c r="J170" i="20"/>
  <c r="J171" i="20"/>
  <c r="J172" i="20"/>
  <c r="J173" i="20"/>
  <c r="J174" i="20"/>
  <c r="J175" i="20"/>
  <c r="J176" i="20"/>
  <c r="J177" i="20"/>
  <c r="J178" i="20"/>
  <c r="K178" i="20" s="1"/>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K210" i="20" s="1"/>
  <c r="J211" i="20"/>
  <c r="J212" i="20"/>
  <c r="J213" i="20"/>
  <c r="J214" i="20"/>
  <c r="J215" i="20"/>
  <c r="J216" i="20"/>
  <c r="J217" i="20"/>
  <c r="J218" i="20"/>
  <c r="J219" i="20"/>
  <c r="J220" i="20"/>
  <c r="J221" i="20"/>
  <c r="J222" i="20"/>
  <c r="J223" i="20"/>
  <c r="J224" i="20"/>
  <c r="J225" i="20"/>
  <c r="J226" i="20"/>
  <c r="K226" i="20" s="1"/>
  <c r="J227" i="20"/>
  <c r="J228" i="20"/>
  <c r="J229" i="20"/>
  <c r="J230" i="20"/>
  <c r="J231" i="20"/>
  <c r="J232" i="20"/>
  <c r="J233" i="20"/>
  <c r="J234" i="20"/>
  <c r="J235" i="20"/>
  <c r="J236" i="20"/>
  <c r="J237" i="20"/>
  <c r="J238" i="20"/>
  <c r="J239" i="20"/>
  <c r="J240" i="20"/>
  <c r="J241" i="20"/>
  <c r="J242" i="20"/>
  <c r="K242" i="20" s="1"/>
  <c r="J243" i="20"/>
  <c r="J244" i="20"/>
  <c r="J245" i="20"/>
  <c r="J246" i="20"/>
  <c r="J247" i="20"/>
  <c r="J248" i="20"/>
  <c r="J249" i="20"/>
  <c r="J250" i="20"/>
  <c r="J251" i="20"/>
  <c r="J252" i="20"/>
  <c r="J253" i="20"/>
  <c r="J254" i="20"/>
  <c r="J255" i="20"/>
  <c r="J256" i="20"/>
  <c r="J257" i="20"/>
  <c r="J258" i="20"/>
  <c r="K258" i="20" s="1"/>
  <c r="J259" i="20"/>
  <c r="J260" i="20"/>
  <c r="J261" i="20"/>
  <c r="J262" i="20"/>
  <c r="J263" i="20"/>
  <c r="J264" i="20"/>
  <c r="J265" i="20"/>
  <c r="J266" i="20"/>
  <c r="J267" i="20"/>
  <c r="J268" i="20"/>
  <c r="J269" i="20"/>
  <c r="J270" i="20"/>
  <c r="J271" i="20"/>
  <c r="J272" i="20"/>
  <c r="J273" i="20"/>
  <c r="J274" i="20"/>
  <c r="K274" i="20" s="1"/>
  <c r="J275" i="20"/>
  <c r="J276" i="20"/>
  <c r="J277" i="20"/>
  <c r="J278" i="20"/>
  <c r="J279" i="20"/>
  <c r="J280" i="20"/>
  <c r="J281" i="20"/>
  <c r="J282" i="20"/>
  <c r="J283" i="20"/>
  <c r="J284" i="20"/>
  <c r="J285" i="20"/>
  <c r="J286" i="20"/>
  <c r="J287" i="20"/>
  <c r="J288" i="20"/>
  <c r="J289" i="20"/>
  <c r="J290" i="20"/>
  <c r="K290" i="20" s="1"/>
  <c r="J291" i="20"/>
  <c r="J292" i="20"/>
  <c r="J293" i="20"/>
  <c r="J294" i="20"/>
  <c r="J295" i="20"/>
  <c r="J296" i="20"/>
  <c r="J297" i="20"/>
  <c r="J298" i="20"/>
  <c r="J299" i="20"/>
  <c r="J300" i="20"/>
  <c r="J301" i="20"/>
  <c r="J302" i="20"/>
  <c r="J303" i="20"/>
  <c r="J304" i="20"/>
  <c r="J305" i="20"/>
  <c r="J306" i="20"/>
  <c r="K306" i="20" s="1"/>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K338" i="20" s="1"/>
  <c r="J339" i="20"/>
  <c r="J340" i="20"/>
  <c r="J341" i="20"/>
  <c r="J342" i="20"/>
  <c r="J343" i="20"/>
  <c r="J344" i="20"/>
  <c r="J345" i="20"/>
  <c r="J346" i="20"/>
  <c r="J347" i="20"/>
  <c r="J348" i="20"/>
  <c r="J349" i="20"/>
  <c r="J350" i="20"/>
  <c r="J351" i="20"/>
  <c r="J352" i="20"/>
  <c r="J353" i="20"/>
  <c r="J354" i="20"/>
  <c r="K354" i="20" s="1"/>
  <c r="J355" i="20"/>
  <c r="J356" i="20"/>
  <c r="J357" i="20"/>
  <c r="J358" i="20"/>
  <c r="J359" i="20"/>
  <c r="J360" i="20"/>
  <c r="J361" i="20"/>
  <c r="J362" i="20"/>
  <c r="J363" i="20"/>
  <c r="J364" i="20"/>
  <c r="J365" i="20"/>
  <c r="J366" i="20"/>
  <c r="J367" i="20"/>
  <c r="J368" i="20"/>
  <c r="J369" i="20"/>
  <c r="J370" i="20"/>
  <c r="K370" i="20" s="1"/>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K402" i="20" s="1"/>
  <c r="J403" i="20"/>
  <c r="J404" i="20"/>
  <c r="J405" i="20"/>
  <c r="J406" i="20"/>
  <c r="J407" i="20"/>
  <c r="J408" i="20"/>
  <c r="J409" i="20"/>
  <c r="J410" i="20"/>
  <c r="J411" i="20"/>
  <c r="J412" i="20"/>
  <c r="J413" i="20"/>
  <c r="J414" i="20"/>
  <c r="J415" i="20"/>
  <c r="J416" i="20"/>
  <c r="J417" i="20"/>
  <c r="J418" i="20"/>
  <c r="K418" i="20" s="1"/>
  <c r="J419" i="20"/>
  <c r="J420" i="20"/>
  <c r="J421" i="20"/>
  <c r="J422" i="20"/>
  <c r="J423" i="20"/>
  <c r="J424" i="20"/>
  <c r="J425" i="20"/>
  <c r="J426" i="20"/>
  <c r="J427" i="20"/>
  <c r="J428" i="20"/>
  <c r="J429" i="20"/>
  <c r="J430" i="20"/>
  <c r="J431" i="20"/>
  <c r="J432" i="20"/>
  <c r="J433" i="20"/>
  <c r="J434" i="20"/>
  <c r="K434" i="20" s="1"/>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K466" i="20" s="1"/>
  <c r="J467" i="20"/>
  <c r="J468" i="20"/>
  <c r="J469" i="20"/>
  <c r="J470" i="20"/>
  <c r="J471" i="20"/>
  <c r="J472" i="20"/>
  <c r="J473" i="20"/>
  <c r="J474" i="20"/>
  <c r="J475" i="20"/>
  <c r="J476" i="20"/>
  <c r="J477" i="20"/>
  <c r="J478" i="20"/>
  <c r="J479" i="20"/>
  <c r="J480" i="20"/>
  <c r="J481" i="20"/>
  <c r="J482" i="20"/>
  <c r="K482" i="20" s="1"/>
  <c r="J483" i="20"/>
  <c r="J484" i="20"/>
  <c r="J485" i="20"/>
  <c r="J486" i="20"/>
  <c r="J487" i="20"/>
  <c r="J488" i="20"/>
  <c r="J489" i="20"/>
  <c r="J490" i="20"/>
  <c r="J491" i="20"/>
  <c r="J492" i="20"/>
  <c r="J493" i="20"/>
  <c r="J494" i="20"/>
  <c r="J495" i="20"/>
  <c r="J496" i="20"/>
  <c r="J497" i="20"/>
  <c r="J498" i="20"/>
  <c r="K498" i="20" s="1"/>
  <c r="J499" i="20"/>
  <c r="J500" i="20"/>
  <c r="J501" i="20"/>
  <c r="J502" i="20"/>
  <c r="J503" i="20"/>
  <c r="J504" i="20"/>
  <c r="J505" i="20"/>
  <c r="J506" i="20"/>
  <c r="J507" i="20"/>
  <c r="J508" i="20"/>
  <c r="J509" i="20"/>
  <c r="J510" i="20"/>
  <c r="J511" i="20"/>
  <c r="J512" i="20"/>
  <c r="J513" i="20"/>
  <c r="J514" i="20"/>
  <c r="K514" i="20" s="1"/>
  <c r="J515" i="20"/>
  <c r="J516" i="20"/>
  <c r="J517" i="20"/>
  <c r="J518" i="20"/>
  <c r="J519" i="20"/>
  <c r="J520" i="20"/>
  <c r="J521" i="20"/>
  <c r="J522" i="20"/>
  <c r="J523" i="20"/>
  <c r="J524" i="20"/>
  <c r="J525" i="20"/>
  <c r="J526" i="20"/>
  <c r="J527" i="20"/>
  <c r="J528" i="20"/>
  <c r="J529" i="20"/>
  <c r="J530" i="20"/>
  <c r="K530" i="20" s="1"/>
  <c r="J531" i="20"/>
  <c r="J532" i="20"/>
  <c r="J533" i="20"/>
  <c r="J534" i="20"/>
  <c r="J535" i="20"/>
  <c r="J536" i="20"/>
  <c r="J537" i="20"/>
  <c r="J538" i="20"/>
  <c r="J539" i="20"/>
  <c r="J540" i="20"/>
  <c r="J541" i="20"/>
  <c r="J542" i="20"/>
  <c r="J543" i="20"/>
  <c r="J544" i="20"/>
  <c r="J545" i="20"/>
  <c r="J546" i="20"/>
  <c r="K546" i="20" s="1"/>
  <c r="J547" i="20"/>
  <c r="J548" i="20"/>
  <c r="J549" i="20"/>
  <c r="J550" i="20"/>
  <c r="J551" i="20"/>
  <c r="J552" i="20"/>
  <c r="J553" i="20"/>
  <c r="J554" i="20"/>
  <c r="J555" i="20"/>
  <c r="J556" i="20"/>
  <c r="J557" i="20"/>
  <c r="J558" i="20"/>
  <c r="J559" i="20"/>
  <c r="J560" i="20"/>
  <c r="J561" i="20"/>
  <c r="J562" i="20"/>
  <c r="K562" i="20" s="1"/>
  <c r="J563" i="20"/>
  <c r="J564" i="20"/>
  <c r="J565" i="20"/>
  <c r="J566" i="20"/>
  <c r="J567" i="20"/>
  <c r="J568" i="20"/>
  <c r="J569" i="20"/>
  <c r="J570" i="20"/>
  <c r="J571" i="20"/>
  <c r="J572" i="20"/>
  <c r="J573" i="20"/>
  <c r="J574" i="20"/>
  <c r="J575" i="20"/>
  <c r="J576" i="20"/>
  <c r="J577" i="20"/>
  <c r="J578" i="20"/>
  <c r="J579" i="20"/>
  <c r="J580" i="20"/>
  <c r="J581" i="20"/>
  <c r="J582" i="20"/>
  <c r="J583" i="20"/>
  <c r="J584" i="20"/>
  <c r="J585" i="20"/>
  <c r="J586" i="20"/>
  <c r="J587" i="20"/>
  <c r="J588" i="20"/>
  <c r="J589" i="20"/>
  <c r="J590" i="20"/>
  <c r="J591" i="20"/>
  <c r="J592" i="20"/>
  <c r="J593" i="20"/>
  <c r="J594" i="20"/>
  <c r="K594" i="20" s="1"/>
  <c r="J595" i="20"/>
  <c r="J596" i="20"/>
  <c r="J597" i="20"/>
  <c r="J598" i="20"/>
  <c r="J599" i="20"/>
  <c r="J600" i="20"/>
  <c r="J601" i="20"/>
  <c r="J602" i="20"/>
  <c r="J603" i="20"/>
  <c r="J604" i="20"/>
  <c r="J605" i="20"/>
  <c r="J606" i="20"/>
  <c r="J607" i="20"/>
  <c r="J608" i="20"/>
  <c r="J609" i="20"/>
  <c r="J610" i="20"/>
  <c r="K610" i="20" s="1"/>
  <c r="J611" i="20"/>
  <c r="J612" i="20"/>
  <c r="J613" i="20"/>
  <c r="J614" i="20"/>
  <c r="J615" i="20"/>
  <c r="J616" i="20"/>
  <c r="J617" i="20"/>
  <c r="J618" i="20"/>
  <c r="J619" i="20"/>
  <c r="J620" i="20"/>
  <c r="J621" i="20"/>
  <c r="J622" i="20"/>
  <c r="J623" i="20"/>
  <c r="J624" i="20"/>
  <c r="J625" i="20"/>
  <c r="J626" i="20"/>
  <c r="K626" i="20" s="1"/>
  <c r="J627" i="20"/>
  <c r="J628" i="20"/>
  <c r="J629" i="20"/>
  <c r="J630" i="20"/>
  <c r="J631" i="20"/>
  <c r="J632" i="20"/>
  <c r="J633" i="20"/>
  <c r="J634" i="20"/>
  <c r="J635" i="20"/>
  <c r="J636" i="20"/>
  <c r="J637" i="20"/>
  <c r="J638" i="20"/>
  <c r="J639" i="20"/>
  <c r="J640" i="20"/>
  <c r="J641" i="20"/>
  <c r="J642" i="20"/>
  <c r="J643" i="20"/>
  <c r="J644" i="20"/>
  <c r="J645" i="20"/>
  <c r="J646" i="20"/>
  <c r="J647" i="20"/>
  <c r="J648" i="20"/>
  <c r="J649" i="20"/>
  <c r="J650" i="20"/>
  <c r="J651" i="20"/>
  <c r="J652" i="20"/>
  <c r="J653" i="20"/>
  <c r="J654" i="20"/>
  <c r="J655" i="20"/>
  <c r="J656" i="20"/>
  <c r="J657" i="20"/>
  <c r="J658" i="20"/>
  <c r="K658" i="20" s="1"/>
  <c r="J659" i="20"/>
  <c r="J660" i="20"/>
  <c r="J661" i="20"/>
  <c r="J662" i="20"/>
  <c r="J663" i="20"/>
  <c r="J664" i="20"/>
  <c r="J665" i="20"/>
  <c r="J666" i="20"/>
  <c r="J667" i="20"/>
  <c r="J668" i="20"/>
  <c r="J669" i="20"/>
  <c r="J670" i="20"/>
  <c r="J671" i="20"/>
  <c r="J672" i="20"/>
  <c r="J673" i="20"/>
  <c r="J674" i="20"/>
  <c r="J675" i="20"/>
  <c r="J676" i="20"/>
  <c r="J677" i="20"/>
  <c r="J678" i="20"/>
  <c r="J679" i="20"/>
  <c r="J680" i="20"/>
  <c r="J681" i="20"/>
  <c r="J682" i="20"/>
  <c r="J683" i="20"/>
  <c r="K683" i="20" s="1"/>
  <c r="J684" i="20"/>
  <c r="J685" i="20"/>
  <c r="J686" i="20"/>
  <c r="J687" i="20"/>
  <c r="J688" i="20"/>
  <c r="J689" i="20"/>
  <c r="J690" i="20"/>
  <c r="J691" i="20"/>
  <c r="J692" i="20"/>
  <c r="J693" i="20"/>
  <c r="J694" i="20"/>
  <c r="J695" i="20"/>
  <c r="J696" i="20"/>
  <c r="J697" i="20"/>
  <c r="J698" i="20"/>
  <c r="J699" i="20"/>
  <c r="K699" i="20" s="1"/>
  <c r="J700" i="20"/>
  <c r="J701" i="20"/>
  <c r="J702" i="20"/>
  <c r="K702" i="20" s="1"/>
  <c r="J703" i="20"/>
  <c r="J704" i="20"/>
  <c r="J705" i="20"/>
  <c r="J706" i="20"/>
  <c r="K706" i="20" s="1"/>
  <c r="J707" i="20"/>
  <c r="J708" i="20"/>
  <c r="J709" i="20"/>
  <c r="J710" i="20"/>
  <c r="K710" i="20" s="1"/>
  <c r="J711" i="20"/>
  <c r="J712" i="20"/>
  <c r="J713" i="20"/>
  <c r="J714" i="20"/>
  <c r="K714" i="20" s="1"/>
  <c r="J715" i="20"/>
  <c r="K715" i="20" s="1"/>
  <c r="J716" i="20"/>
  <c r="J717" i="20"/>
  <c r="J718" i="20"/>
  <c r="K718" i="20" s="1"/>
  <c r="J719" i="20"/>
  <c r="J720" i="20"/>
  <c r="J721" i="20"/>
  <c r="J722" i="20"/>
  <c r="K722" i="20" s="1"/>
  <c r="J723" i="20"/>
  <c r="J724" i="20"/>
  <c r="J725" i="20"/>
  <c r="J726" i="20"/>
  <c r="K726" i="20" s="1"/>
  <c r="J727" i="20"/>
  <c r="J728" i="20"/>
  <c r="J729" i="20"/>
  <c r="J730" i="20"/>
  <c r="K730" i="20" s="1"/>
  <c r="J731" i="20"/>
  <c r="K731" i="20" s="1"/>
  <c r="J732" i="20"/>
  <c r="J733" i="20"/>
  <c r="J734" i="20"/>
  <c r="K734" i="20" s="1"/>
  <c r="J735" i="20"/>
  <c r="J736" i="20"/>
  <c r="J737" i="20"/>
  <c r="J738" i="20"/>
  <c r="K738" i="20" s="1"/>
  <c r="J739" i="20"/>
  <c r="J740" i="20"/>
  <c r="J741" i="20"/>
  <c r="J742" i="20"/>
  <c r="K742" i="20" s="1"/>
  <c r="J743" i="20"/>
  <c r="J744" i="20"/>
  <c r="J745" i="20"/>
  <c r="J746" i="20"/>
  <c r="K746" i="20" s="1"/>
  <c r="N185" i="20" s="1"/>
  <c r="J747" i="20"/>
  <c r="K747" i="20" s="1"/>
  <c r="J748" i="20"/>
  <c r="J749" i="20"/>
  <c r="J750" i="20"/>
  <c r="K750" i="20" s="1"/>
  <c r="J751" i="20"/>
  <c r="J752" i="20"/>
  <c r="J753" i="20"/>
  <c r="J754" i="20"/>
  <c r="K754" i="20" s="1"/>
  <c r="J755" i="20"/>
  <c r="J756" i="20"/>
  <c r="J757" i="20"/>
  <c r="J758" i="20"/>
  <c r="K758" i="20" s="1"/>
  <c r="J759" i="20"/>
  <c r="J760" i="20"/>
  <c r="J761" i="20"/>
  <c r="J762" i="20"/>
  <c r="K762" i="20" s="1"/>
  <c r="J763" i="20"/>
  <c r="K763" i="20" s="1"/>
  <c r="J764" i="20"/>
  <c r="J765" i="20"/>
  <c r="J766" i="20"/>
  <c r="K766" i="20" s="1"/>
  <c r="J767" i="20"/>
  <c r="J768" i="20"/>
  <c r="J769" i="20"/>
  <c r="J770" i="20"/>
  <c r="K770" i="20" s="1"/>
  <c r="J771" i="20"/>
  <c r="J772" i="20"/>
  <c r="J773" i="20"/>
  <c r="J774" i="20"/>
  <c r="K774" i="20" s="1"/>
  <c r="J775" i="20"/>
  <c r="J776" i="20"/>
  <c r="J777" i="20"/>
  <c r="J778" i="20"/>
  <c r="K778" i="20" s="1"/>
  <c r="J779" i="20"/>
  <c r="K779" i="20" s="1"/>
  <c r="J780" i="20"/>
  <c r="J781" i="20"/>
  <c r="J782" i="20"/>
  <c r="K782" i="20" s="1"/>
  <c r="J783" i="20"/>
  <c r="J784" i="20"/>
  <c r="J785" i="20"/>
  <c r="J786" i="20"/>
  <c r="K786" i="20" s="1"/>
  <c r="J787" i="20"/>
  <c r="J788" i="20"/>
  <c r="J789" i="20"/>
  <c r="J790" i="20"/>
  <c r="K790" i="20" s="1"/>
  <c r="J791" i="20"/>
  <c r="J792" i="20"/>
  <c r="J793" i="20"/>
  <c r="J794" i="20"/>
  <c r="K794" i="20" s="1"/>
  <c r="J795" i="20"/>
  <c r="K795" i="20" s="1"/>
  <c r="J796" i="20"/>
  <c r="J797" i="20"/>
  <c r="J798" i="20"/>
  <c r="K798" i="20" s="1"/>
  <c r="J799" i="20"/>
  <c r="J800" i="20"/>
  <c r="J801" i="20"/>
  <c r="J802" i="20"/>
  <c r="K802" i="20" s="1"/>
  <c r="J803" i="20"/>
  <c r="J804" i="20"/>
  <c r="J805" i="20"/>
  <c r="J806" i="20"/>
  <c r="K806" i="20" s="1"/>
  <c r="J807" i="20"/>
  <c r="J808" i="20"/>
  <c r="J809" i="20"/>
  <c r="J810" i="20"/>
  <c r="K810" i="20" s="1"/>
  <c r="J811" i="20"/>
  <c r="K811" i="20" s="1"/>
  <c r="J812" i="20"/>
  <c r="J813" i="20"/>
  <c r="J814" i="20"/>
  <c r="K814" i="20" s="1"/>
  <c r="J815" i="20"/>
  <c r="J816" i="20"/>
  <c r="J817" i="20"/>
  <c r="J818" i="20"/>
  <c r="K818" i="20" s="1"/>
  <c r="J819" i="20"/>
  <c r="J820" i="20"/>
  <c r="J821" i="20"/>
  <c r="J822" i="20"/>
  <c r="K822" i="20" s="1"/>
  <c r="J823" i="20"/>
  <c r="J824" i="20"/>
  <c r="J825" i="20"/>
  <c r="J826" i="20"/>
  <c r="K826" i="20" s="1"/>
  <c r="J827" i="20"/>
  <c r="K827" i="20" s="1"/>
  <c r="J828" i="20"/>
  <c r="J829" i="20"/>
  <c r="J830" i="20"/>
  <c r="K830" i="20" s="1"/>
  <c r="J831" i="20"/>
  <c r="J832" i="20"/>
  <c r="J833" i="20"/>
  <c r="J834" i="20"/>
  <c r="K834" i="20" s="1"/>
  <c r="J835" i="20"/>
  <c r="J836" i="20"/>
  <c r="J837" i="20"/>
  <c r="J838" i="20"/>
  <c r="K838" i="20" s="1"/>
  <c r="J839" i="20"/>
  <c r="J840" i="20"/>
  <c r="J841" i="20"/>
  <c r="J842" i="20"/>
  <c r="K842" i="20" s="1"/>
  <c r="J843" i="20"/>
  <c r="K843" i="20" s="1"/>
  <c r="J844" i="20"/>
  <c r="J845" i="20"/>
  <c r="J846" i="20"/>
  <c r="K846" i="20" s="1"/>
  <c r="J847" i="20"/>
  <c r="J848" i="20"/>
  <c r="J849" i="20"/>
  <c r="J850" i="20"/>
  <c r="K850" i="20" s="1"/>
  <c r="J851" i="20"/>
  <c r="J852" i="20"/>
  <c r="J853" i="20"/>
  <c r="J854" i="20"/>
  <c r="K854" i="20" s="1"/>
  <c r="J855" i="20"/>
  <c r="J856" i="20"/>
  <c r="J857" i="20"/>
  <c r="J858" i="20"/>
  <c r="K858" i="20" s="1"/>
  <c r="J859" i="20"/>
  <c r="K859" i="20" s="1"/>
  <c r="J860" i="20"/>
  <c r="J861" i="20"/>
  <c r="J862" i="20"/>
  <c r="K862" i="20" s="1"/>
  <c r="J863" i="20"/>
  <c r="J864" i="20"/>
  <c r="J865" i="20"/>
  <c r="J866" i="20"/>
  <c r="K866" i="20" s="1"/>
  <c r="J867" i="20"/>
  <c r="J868" i="20"/>
  <c r="J869" i="20"/>
  <c r="J870" i="20"/>
  <c r="K870" i="20" s="1"/>
  <c r="J871" i="20"/>
  <c r="J872" i="20"/>
  <c r="J873" i="20"/>
  <c r="J874" i="20"/>
  <c r="K874" i="20" s="1"/>
  <c r="J875" i="20"/>
  <c r="K875" i="20" s="1"/>
  <c r="J876" i="20"/>
  <c r="J877" i="20"/>
  <c r="J878" i="20"/>
  <c r="K878" i="20" s="1"/>
  <c r="J879" i="20"/>
  <c r="J880" i="20"/>
  <c r="J881" i="20"/>
  <c r="J882" i="20"/>
  <c r="K882" i="20" s="1"/>
  <c r="J883" i="20"/>
  <c r="J884" i="20"/>
  <c r="J885" i="20"/>
  <c r="J886" i="20"/>
  <c r="K886" i="20" s="1"/>
  <c r="J887" i="20"/>
  <c r="J888" i="20"/>
  <c r="J889" i="20"/>
  <c r="J890" i="20"/>
  <c r="K890" i="20" s="1"/>
  <c r="J891" i="20"/>
  <c r="K891" i="20" s="1"/>
  <c r="J892" i="20"/>
  <c r="J893" i="20"/>
  <c r="J894" i="20"/>
  <c r="K894" i="20" s="1"/>
  <c r="J895" i="20"/>
  <c r="J896" i="20"/>
  <c r="J897" i="20"/>
  <c r="J898" i="20"/>
  <c r="K898" i="20" s="1"/>
  <c r="J899" i="20"/>
  <c r="J900" i="20"/>
  <c r="J901" i="20"/>
  <c r="J902" i="20"/>
  <c r="K902" i="20" s="1"/>
  <c r="J903" i="20"/>
  <c r="J904" i="20"/>
  <c r="J905" i="20"/>
  <c r="J906" i="20"/>
  <c r="K906" i="20" s="1"/>
  <c r="J907" i="20"/>
  <c r="K907" i="20" s="1"/>
  <c r="J908" i="20"/>
  <c r="J909" i="20"/>
  <c r="J910" i="20"/>
  <c r="K910" i="20" s="1"/>
  <c r="J911" i="20"/>
  <c r="J912" i="20"/>
  <c r="J913" i="20"/>
  <c r="J914" i="20"/>
  <c r="K914" i="20" s="1"/>
  <c r="J915" i="20"/>
  <c r="J916" i="20"/>
  <c r="J917" i="20"/>
  <c r="J918" i="20"/>
  <c r="K918" i="20" s="1"/>
  <c r="J919" i="20"/>
  <c r="J920" i="20"/>
  <c r="J921" i="20"/>
  <c r="J922" i="20"/>
  <c r="K922" i="20" s="1"/>
  <c r="J923" i="20"/>
  <c r="K923" i="20" s="1"/>
  <c r="J924" i="20"/>
  <c r="J925" i="20"/>
  <c r="J926" i="20"/>
  <c r="K926" i="20" s="1"/>
  <c r="J927" i="20"/>
  <c r="J928" i="20"/>
  <c r="J929" i="20"/>
  <c r="J930" i="20"/>
  <c r="K930" i="20" s="1"/>
  <c r="J931" i="20"/>
  <c r="J932" i="20"/>
  <c r="J933" i="20"/>
  <c r="J934" i="20"/>
  <c r="K934" i="20" s="1"/>
  <c r="J935" i="20"/>
  <c r="J936" i="20"/>
  <c r="J937" i="20"/>
  <c r="J938" i="20"/>
  <c r="K938" i="20" s="1"/>
  <c r="J939" i="20"/>
  <c r="K939" i="20" s="1"/>
  <c r="J940" i="20"/>
  <c r="J941" i="20"/>
  <c r="J942" i="20"/>
  <c r="K942" i="20" s="1"/>
  <c r="J943" i="20"/>
  <c r="J944" i="20"/>
  <c r="J945" i="20"/>
  <c r="J946" i="20"/>
  <c r="K946" i="20" s="1"/>
  <c r="J947" i="20"/>
  <c r="J948" i="20"/>
  <c r="J949" i="20"/>
  <c r="J950" i="20"/>
  <c r="K950" i="20" s="1"/>
  <c r="J951" i="20"/>
  <c r="J952" i="20"/>
  <c r="J953" i="20"/>
  <c r="J954" i="20"/>
  <c r="K954" i="20" s="1"/>
  <c r="J955" i="20"/>
  <c r="K955" i="20" s="1"/>
  <c r="J956" i="20"/>
  <c r="J957" i="20"/>
  <c r="J958" i="20"/>
  <c r="K958" i="20" s="1"/>
  <c r="J959" i="20"/>
  <c r="J960" i="20"/>
  <c r="J961" i="20"/>
  <c r="J962" i="20"/>
  <c r="K962" i="20" s="1"/>
  <c r="J963" i="20"/>
  <c r="J964" i="20"/>
  <c r="J965" i="20"/>
  <c r="J966" i="20"/>
  <c r="K966" i="20" s="1"/>
  <c r="J967" i="20"/>
  <c r="J968" i="20"/>
  <c r="J969" i="20"/>
  <c r="J970" i="20"/>
  <c r="K970" i="20" s="1"/>
  <c r="J971" i="20"/>
  <c r="K971" i="20" s="1"/>
  <c r="J972" i="20"/>
  <c r="J973" i="20"/>
  <c r="J974" i="20"/>
  <c r="K974" i="20" s="1"/>
  <c r="J975" i="20"/>
  <c r="J976" i="20"/>
  <c r="J977" i="20"/>
  <c r="J978" i="20"/>
  <c r="K978" i="20" s="1"/>
  <c r="J979" i="20"/>
  <c r="J980" i="20"/>
  <c r="J981" i="20"/>
  <c r="J982" i="20"/>
  <c r="K982" i="20" s="1"/>
  <c r="J983" i="20"/>
  <c r="J984" i="20"/>
  <c r="J985" i="20"/>
  <c r="J986" i="20"/>
  <c r="K986" i="20" s="1"/>
  <c r="N163" i="20" s="1"/>
  <c r="J987" i="20"/>
  <c r="K987" i="20" s="1"/>
  <c r="J988" i="20"/>
  <c r="J989" i="20"/>
  <c r="J990" i="20"/>
  <c r="K990" i="20" s="1"/>
  <c r="J991" i="20"/>
  <c r="J992" i="20"/>
  <c r="J993" i="20"/>
  <c r="J994" i="20"/>
  <c r="K994" i="20" s="1"/>
  <c r="J995" i="20"/>
  <c r="J996" i="20"/>
  <c r="J997" i="20"/>
  <c r="J998" i="20"/>
  <c r="K998" i="20" s="1"/>
  <c r="J999" i="20"/>
  <c r="J1000" i="20"/>
  <c r="J1001" i="20"/>
  <c r="J1002" i="20"/>
  <c r="K1002" i="20" s="1"/>
  <c r="J1003" i="20"/>
  <c r="K1003" i="20" s="1"/>
  <c r="J1004" i="20"/>
  <c r="J1005" i="20"/>
  <c r="J1006" i="20"/>
  <c r="K1006" i="20" s="1"/>
  <c r="J1007" i="20"/>
  <c r="J1008" i="20"/>
  <c r="J1009" i="20"/>
  <c r="J1010" i="20"/>
  <c r="K1010" i="20" s="1"/>
  <c r="J1011" i="20"/>
  <c r="J1012" i="20"/>
  <c r="J1013" i="20"/>
  <c r="J1014" i="20"/>
  <c r="K1014" i="20" s="1"/>
  <c r="J1015" i="20"/>
  <c r="J1016" i="20"/>
  <c r="J1017" i="20"/>
  <c r="J1018" i="20"/>
  <c r="K1018" i="20" s="1"/>
  <c r="J1019" i="20"/>
  <c r="K1019" i="20" s="1"/>
  <c r="J1020" i="20"/>
  <c r="J1021" i="20"/>
  <c r="J1022" i="20"/>
  <c r="K1022" i="20" s="1"/>
  <c r="J1023" i="20"/>
  <c r="J1024" i="20"/>
  <c r="J1025" i="20"/>
  <c r="J1026" i="20"/>
  <c r="K1026" i="20" s="1"/>
  <c r="J1027" i="20"/>
  <c r="J1028" i="20"/>
  <c r="J1029" i="20"/>
  <c r="J1030" i="20"/>
  <c r="K1030" i="20" s="1"/>
  <c r="J1031" i="20"/>
  <c r="J1032" i="20"/>
  <c r="J1033" i="20"/>
  <c r="J1034" i="20"/>
  <c r="K1034" i="20" s="1"/>
  <c r="J1035" i="20"/>
  <c r="K1035" i="20" s="1"/>
  <c r="J1036" i="20"/>
  <c r="J1037" i="20"/>
  <c r="J1038" i="20"/>
  <c r="K1038" i="20" s="1"/>
  <c r="J1039" i="20"/>
  <c r="J1040" i="20"/>
  <c r="J1041" i="20"/>
  <c r="J1042" i="20"/>
  <c r="K1042" i="20" s="1"/>
  <c r="J1043" i="20"/>
  <c r="J1044" i="20"/>
  <c r="J1045" i="20"/>
  <c r="J1046" i="20"/>
  <c r="K1046" i="20" s="1"/>
  <c r="J1047" i="20"/>
  <c r="J1048" i="20"/>
  <c r="J1049" i="20"/>
  <c r="J1050" i="20"/>
  <c r="K1050" i="20" s="1"/>
  <c r="J1051" i="20"/>
  <c r="K1051" i="20" s="1"/>
  <c r="J1052" i="20"/>
  <c r="J1053" i="20"/>
  <c r="J1054" i="20"/>
  <c r="K1054" i="20" s="1"/>
  <c r="J1055" i="20"/>
  <c r="J1056" i="20"/>
  <c r="J1057" i="20"/>
  <c r="J1058" i="20"/>
  <c r="K1058" i="20" s="1"/>
  <c r="J1059" i="20"/>
  <c r="J1060" i="20"/>
  <c r="J1061" i="20"/>
  <c r="J1062" i="20"/>
  <c r="K1062" i="20" s="1"/>
  <c r="J1063" i="20"/>
  <c r="J1064" i="20"/>
  <c r="J1065" i="20"/>
  <c r="J1066" i="20"/>
  <c r="K1066" i="20" s="1"/>
  <c r="J1067" i="20"/>
  <c r="K1067" i="20" s="1"/>
  <c r="J1068" i="20"/>
  <c r="J1069" i="20"/>
  <c r="J1070" i="20"/>
  <c r="K1070" i="20" s="1"/>
  <c r="J1071" i="20"/>
  <c r="J1072" i="20"/>
  <c r="J1073" i="20"/>
  <c r="J1074" i="20"/>
  <c r="K1074" i="20" s="1"/>
  <c r="J1075" i="20"/>
  <c r="J1076" i="20"/>
  <c r="J1077" i="20"/>
  <c r="J1078" i="20"/>
  <c r="K1078" i="20" s="1"/>
  <c r="J1079" i="20"/>
  <c r="J1080" i="20"/>
  <c r="J1081" i="20"/>
  <c r="J1082" i="20"/>
  <c r="K1082" i="20" s="1"/>
  <c r="J1083" i="20"/>
  <c r="K1083" i="20" s="1"/>
  <c r="J1084" i="20"/>
  <c r="J1085" i="20"/>
  <c r="J1086" i="20"/>
  <c r="K1086" i="20" s="1"/>
  <c r="J1087" i="20"/>
  <c r="J1088" i="20"/>
  <c r="J1089" i="20"/>
  <c r="J1090" i="20"/>
  <c r="K1090" i="20" s="1"/>
  <c r="J1091" i="20"/>
  <c r="J1092" i="20"/>
  <c r="J1093" i="20"/>
  <c r="J1094" i="20"/>
  <c r="K1094" i="20" s="1"/>
  <c r="J1095" i="20"/>
  <c r="J2" i="20"/>
  <c r="J3" i="19"/>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4" i="19"/>
  <c r="J445" i="19"/>
  <c r="J446" i="19"/>
  <c r="J447" i="19"/>
  <c r="J448" i="19"/>
  <c r="J449" i="19"/>
  <c r="J450" i="19"/>
  <c r="J451" i="19"/>
  <c r="J452" i="19"/>
  <c r="J453" i="19"/>
  <c r="J454" i="19"/>
  <c r="J455" i="19"/>
  <c r="J456" i="19"/>
  <c r="J457" i="19"/>
  <c r="J458" i="19"/>
  <c r="J459" i="19"/>
  <c r="J460" i="19"/>
  <c r="J461"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0" i="19"/>
  <c r="J491" i="19"/>
  <c r="J492" i="19"/>
  <c r="J493" i="19"/>
  <c r="J494" i="19"/>
  <c r="J495" i="19"/>
  <c r="J496" i="19"/>
  <c r="J497" i="19"/>
  <c r="J498" i="19"/>
  <c r="J499" i="19"/>
  <c r="J500" i="19"/>
  <c r="J501" i="19"/>
  <c r="J502" i="19"/>
  <c r="J503" i="19"/>
  <c r="J504" i="19"/>
  <c r="J505" i="19"/>
  <c r="J506" i="19"/>
  <c r="J507" i="19"/>
  <c r="J508" i="19"/>
  <c r="J509" i="19"/>
  <c r="J510" i="19"/>
  <c r="J511" i="19"/>
  <c r="J512" i="19"/>
  <c r="J513" i="19"/>
  <c r="J514" i="19"/>
  <c r="J515" i="19"/>
  <c r="J516" i="19"/>
  <c r="J517" i="19"/>
  <c r="J518" i="19"/>
  <c r="J519" i="19"/>
  <c r="J520" i="19"/>
  <c r="J521" i="19"/>
  <c r="J522" i="19"/>
  <c r="J523" i="19"/>
  <c r="J524" i="19"/>
  <c r="J525" i="19"/>
  <c r="J526" i="19"/>
  <c r="J527" i="19"/>
  <c r="J528" i="19"/>
  <c r="J529" i="19"/>
  <c r="J530" i="19"/>
  <c r="J531" i="19"/>
  <c r="J532" i="19"/>
  <c r="J533" i="19"/>
  <c r="J534" i="19"/>
  <c r="J535" i="19"/>
  <c r="J536" i="19"/>
  <c r="J537" i="19"/>
  <c r="J538" i="19"/>
  <c r="J539" i="19"/>
  <c r="J540" i="19"/>
  <c r="J541" i="19"/>
  <c r="J542" i="19"/>
  <c r="J543" i="19"/>
  <c r="J544" i="19"/>
  <c r="J545" i="19"/>
  <c r="J546" i="19"/>
  <c r="J547" i="19"/>
  <c r="J548" i="19"/>
  <c r="J549" i="19"/>
  <c r="J550" i="19"/>
  <c r="J551" i="19"/>
  <c r="J552" i="19"/>
  <c r="J553" i="19"/>
  <c r="J554" i="19"/>
  <c r="J555" i="19"/>
  <c r="J556" i="19"/>
  <c r="J557" i="19"/>
  <c r="J558" i="19"/>
  <c r="J559" i="19"/>
  <c r="J560" i="19"/>
  <c r="J561" i="19"/>
  <c r="J562" i="19"/>
  <c r="J563" i="19"/>
  <c r="J564" i="19"/>
  <c r="J565" i="19"/>
  <c r="J566" i="19"/>
  <c r="J567" i="19"/>
  <c r="J568" i="19"/>
  <c r="J569" i="19"/>
  <c r="J570" i="19"/>
  <c r="J571" i="19"/>
  <c r="J572" i="19"/>
  <c r="J573" i="19"/>
  <c r="J574" i="19"/>
  <c r="J575" i="19"/>
  <c r="J576" i="19"/>
  <c r="J577" i="19"/>
  <c r="J578" i="19"/>
  <c r="J579" i="19"/>
  <c r="J580" i="19"/>
  <c r="J581" i="19"/>
  <c r="J582" i="19"/>
  <c r="J583" i="19"/>
  <c r="J584" i="19"/>
  <c r="J585" i="19"/>
  <c r="J586" i="19"/>
  <c r="J587" i="19"/>
  <c r="J588" i="19"/>
  <c r="J589" i="19"/>
  <c r="J590" i="19"/>
  <c r="J591" i="19"/>
  <c r="J592" i="19"/>
  <c r="J593" i="19"/>
  <c r="J594" i="19"/>
  <c r="J595" i="19"/>
  <c r="J596" i="19"/>
  <c r="J597" i="19"/>
  <c r="J598" i="19"/>
  <c r="J599" i="19"/>
  <c r="J600" i="19"/>
  <c r="J601" i="19"/>
  <c r="J602" i="19"/>
  <c r="J603" i="19"/>
  <c r="J604" i="19"/>
  <c r="J605" i="19"/>
  <c r="J606" i="19"/>
  <c r="J607" i="19"/>
  <c r="J608" i="19"/>
  <c r="J609" i="19"/>
  <c r="J610" i="19"/>
  <c r="J611" i="19"/>
  <c r="J612" i="19"/>
  <c r="J613" i="19"/>
  <c r="J614" i="19"/>
  <c r="J615" i="19"/>
  <c r="J616" i="19"/>
  <c r="J617" i="19"/>
  <c r="J618" i="19"/>
  <c r="J619" i="19"/>
  <c r="J620" i="19"/>
  <c r="J621" i="19"/>
  <c r="J622" i="19"/>
  <c r="J623" i="19"/>
  <c r="J624" i="19"/>
  <c r="J625" i="19"/>
  <c r="J626" i="19"/>
  <c r="J627" i="19"/>
  <c r="J628" i="19"/>
  <c r="J629" i="19"/>
  <c r="J630" i="19"/>
  <c r="J631" i="19"/>
  <c r="J632" i="19"/>
  <c r="J633" i="19"/>
  <c r="J634" i="19"/>
  <c r="J635" i="19"/>
  <c r="J636" i="19"/>
  <c r="J637" i="19"/>
  <c r="J638" i="19"/>
  <c r="J639" i="19"/>
  <c r="J640" i="19"/>
  <c r="J641" i="19"/>
  <c r="J642" i="19"/>
  <c r="J643" i="19"/>
  <c r="J644" i="19"/>
  <c r="J645" i="19"/>
  <c r="J646" i="19"/>
  <c r="J647" i="19"/>
  <c r="J648" i="19"/>
  <c r="J649" i="19"/>
  <c r="J650" i="19"/>
  <c r="J651" i="19"/>
  <c r="J652" i="19"/>
  <c r="J653" i="19"/>
  <c r="J654" i="19"/>
  <c r="J655" i="19"/>
  <c r="J656" i="19"/>
  <c r="J657" i="19"/>
  <c r="J658" i="19"/>
  <c r="J659" i="19"/>
  <c r="J660" i="19"/>
  <c r="J661" i="19"/>
  <c r="J662" i="19"/>
  <c r="J663" i="19"/>
  <c r="J664" i="19"/>
  <c r="J665" i="19"/>
  <c r="J666" i="19"/>
  <c r="J667" i="19"/>
  <c r="J668" i="19"/>
  <c r="J669" i="19"/>
  <c r="J670" i="19"/>
  <c r="J671" i="19"/>
  <c r="J672" i="19"/>
  <c r="J673" i="19"/>
  <c r="J674" i="19"/>
  <c r="J675" i="19"/>
  <c r="J676" i="19"/>
  <c r="J677" i="19"/>
  <c r="J678" i="19"/>
  <c r="J679" i="19"/>
  <c r="J680" i="19"/>
  <c r="J681" i="19"/>
  <c r="J682" i="19"/>
  <c r="J683" i="19"/>
  <c r="J684" i="19"/>
  <c r="J685" i="19"/>
  <c r="J686" i="19"/>
  <c r="J687" i="19"/>
  <c r="J688" i="19"/>
  <c r="J689" i="19"/>
  <c r="J690" i="19"/>
  <c r="J691" i="19"/>
  <c r="J692" i="19"/>
  <c r="J693" i="19"/>
  <c r="J694" i="19"/>
  <c r="J695" i="19"/>
  <c r="J696" i="19"/>
  <c r="J697" i="19"/>
  <c r="J698" i="19"/>
  <c r="J699" i="19"/>
  <c r="J700" i="19"/>
  <c r="J701" i="19"/>
  <c r="J702" i="19"/>
  <c r="J703" i="19"/>
  <c r="J704" i="19"/>
  <c r="J705" i="19"/>
  <c r="J706" i="19"/>
  <c r="J707" i="19"/>
  <c r="J708" i="19"/>
  <c r="J709" i="19"/>
  <c r="J710" i="19"/>
  <c r="J711" i="19"/>
  <c r="J712" i="19"/>
  <c r="J713" i="19"/>
  <c r="J714" i="19"/>
  <c r="J715" i="19"/>
  <c r="J716" i="19"/>
  <c r="J717" i="19"/>
  <c r="J718" i="19"/>
  <c r="J719" i="19"/>
  <c r="J720" i="19"/>
  <c r="J721" i="19"/>
  <c r="J722" i="19"/>
  <c r="J723" i="19"/>
  <c r="J724" i="19"/>
  <c r="J725" i="19"/>
  <c r="J726" i="19"/>
  <c r="J727" i="19"/>
  <c r="J728" i="19"/>
  <c r="J729" i="19"/>
  <c r="J730" i="19"/>
  <c r="J731" i="19"/>
  <c r="J732" i="19"/>
  <c r="J733" i="19"/>
  <c r="J734" i="19"/>
  <c r="J735" i="19"/>
  <c r="J736" i="19"/>
  <c r="J737" i="19"/>
  <c r="J738" i="19"/>
  <c r="J739" i="19"/>
  <c r="J740" i="19"/>
  <c r="J741" i="19"/>
  <c r="J742" i="19"/>
  <c r="J743" i="19"/>
  <c r="J744" i="19"/>
  <c r="J745" i="19"/>
  <c r="J746" i="19"/>
  <c r="J747" i="19"/>
  <c r="J748" i="19"/>
  <c r="J749" i="19"/>
  <c r="J750" i="19"/>
  <c r="J751" i="19"/>
  <c r="J752" i="19"/>
  <c r="J753" i="19"/>
  <c r="J754" i="19"/>
  <c r="J755" i="19"/>
  <c r="J756" i="19"/>
  <c r="J757" i="19"/>
  <c r="J758" i="19"/>
  <c r="J759" i="19"/>
  <c r="J760" i="19"/>
  <c r="J761" i="19"/>
  <c r="J762" i="19"/>
  <c r="J763" i="19"/>
  <c r="J764" i="19"/>
  <c r="J765" i="19"/>
  <c r="J766" i="19"/>
  <c r="J767" i="19"/>
  <c r="J768" i="19"/>
  <c r="J769" i="19"/>
  <c r="J770" i="19"/>
  <c r="J771" i="19"/>
  <c r="J772" i="19"/>
  <c r="J773" i="19"/>
  <c r="J774" i="19"/>
  <c r="J775" i="19"/>
  <c r="J776" i="19"/>
  <c r="J777" i="19"/>
  <c r="J778" i="19"/>
  <c r="J779" i="19"/>
  <c r="J780" i="19"/>
  <c r="J781" i="19"/>
  <c r="J782" i="19"/>
  <c r="J783" i="19"/>
  <c r="J784" i="19"/>
  <c r="J785" i="19"/>
  <c r="J786" i="19"/>
  <c r="J787" i="19"/>
  <c r="J788" i="19"/>
  <c r="J789" i="19"/>
  <c r="J790" i="19"/>
  <c r="J791" i="19"/>
  <c r="J792" i="19"/>
  <c r="J793" i="19"/>
  <c r="J794" i="19"/>
  <c r="J795" i="19"/>
  <c r="J796" i="19"/>
  <c r="J797" i="19"/>
  <c r="J798" i="19"/>
  <c r="J799" i="19"/>
  <c r="J800" i="19"/>
  <c r="J801" i="19"/>
  <c r="J802" i="19"/>
  <c r="J803" i="19"/>
  <c r="J804" i="19"/>
  <c r="J805" i="19"/>
  <c r="J806" i="19"/>
  <c r="J807" i="19"/>
  <c r="J808" i="19"/>
  <c r="J809" i="19"/>
  <c r="J810" i="19"/>
  <c r="J811" i="19"/>
  <c r="J812" i="19"/>
  <c r="J813" i="19"/>
  <c r="J814" i="19"/>
  <c r="J815" i="19"/>
  <c r="J816" i="19"/>
  <c r="J817" i="19"/>
  <c r="J818" i="19"/>
  <c r="J819" i="19"/>
  <c r="J820" i="19"/>
  <c r="J821" i="19"/>
  <c r="J822" i="19"/>
  <c r="J823" i="19"/>
  <c r="J824" i="19"/>
  <c r="J825" i="19"/>
  <c r="J826" i="19"/>
  <c r="J827" i="19"/>
  <c r="J828" i="19"/>
  <c r="J829" i="19"/>
  <c r="J830" i="19"/>
  <c r="J831" i="19"/>
  <c r="J832" i="19"/>
  <c r="J833" i="19"/>
  <c r="J834" i="19"/>
  <c r="J835" i="19"/>
  <c r="J836" i="19"/>
  <c r="J837" i="19"/>
  <c r="J838" i="19"/>
  <c r="J839" i="19"/>
  <c r="J840" i="19"/>
  <c r="J841" i="19"/>
  <c r="J842" i="19"/>
  <c r="J843" i="19"/>
  <c r="J844" i="19"/>
  <c r="J845" i="19"/>
  <c r="J846" i="19"/>
  <c r="J847" i="19"/>
  <c r="J848" i="19"/>
  <c r="J849" i="19"/>
  <c r="J850" i="19"/>
  <c r="J851" i="19"/>
  <c r="J852" i="19"/>
  <c r="J853" i="19"/>
  <c r="J854" i="19"/>
  <c r="J855" i="19"/>
  <c r="J856" i="19"/>
  <c r="J857" i="19"/>
  <c r="J858" i="19"/>
  <c r="J859" i="19"/>
  <c r="J860" i="19"/>
  <c r="J861" i="19"/>
  <c r="J862" i="19"/>
  <c r="J863" i="19"/>
  <c r="J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2" i="19"/>
  <c r="F1095" i="20"/>
  <c r="F1094" i="20"/>
  <c r="F1093" i="20"/>
  <c r="F1092" i="20"/>
  <c r="F1091" i="20"/>
  <c r="F1090" i="20"/>
  <c r="F1089" i="20"/>
  <c r="F1088" i="20"/>
  <c r="F1087" i="20"/>
  <c r="F1086" i="20"/>
  <c r="F1085" i="20"/>
  <c r="F1084" i="20"/>
  <c r="F1083" i="20"/>
  <c r="F1082" i="20"/>
  <c r="F1081" i="20"/>
  <c r="F1080" i="20"/>
  <c r="F1079" i="20"/>
  <c r="F1078" i="20"/>
  <c r="F1077" i="20"/>
  <c r="F1076" i="20"/>
  <c r="F1075" i="20"/>
  <c r="F1074" i="20"/>
  <c r="F1073" i="20"/>
  <c r="F1072" i="20"/>
  <c r="F1071" i="20"/>
  <c r="F1070" i="20"/>
  <c r="F1069" i="20"/>
  <c r="F1068" i="20"/>
  <c r="F1067" i="20"/>
  <c r="F1066" i="20"/>
  <c r="F1065" i="20"/>
  <c r="F1064" i="20"/>
  <c r="F1063" i="20"/>
  <c r="F1062" i="20"/>
  <c r="F1061" i="20"/>
  <c r="F1060" i="20"/>
  <c r="F1059" i="20"/>
  <c r="F1058" i="20"/>
  <c r="F1057" i="20"/>
  <c r="F1056" i="20"/>
  <c r="F1055" i="20"/>
  <c r="F1054" i="20"/>
  <c r="F1053" i="20"/>
  <c r="F1052" i="20"/>
  <c r="F1051" i="20"/>
  <c r="F1050" i="20"/>
  <c r="F1049" i="20"/>
  <c r="F1048" i="20"/>
  <c r="F1047" i="20"/>
  <c r="F1046" i="20"/>
  <c r="F1045" i="20"/>
  <c r="F1044" i="20"/>
  <c r="F1043" i="20"/>
  <c r="F1042" i="20"/>
  <c r="F1041" i="20"/>
  <c r="F1040" i="20"/>
  <c r="F1039" i="20"/>
  <c r="F1038" i="20"/>
  <c r="F1037" i="20"/>
  <c r="F1036" i="20"/>
  <c r="F1035" i="20"/>
  <c r="F1034" i="20"/>
  <c r="F1033" i="20"/>
  <c r="F1032" i="20"/>
  <c r="F1031" i="20"/>
  <c r="F1030" i="20"/>
  <c r="F1029" i="20"/>
  <c r="F1028" i="20"/>
  <c r="F1027" i="20"/>
  <c r="F1026" i="20"/>
  <c r="F1025" i="20"/>
  <c r="F1024" i="20"/>
  <c r="F1023" i="20"/>
  <c r="F1022" i="20"/>
  <c r="F1021" i="20"/>
  <c r="F1020" i="20"/>
  <c r="F1019" i="20"/>
  <c r="F1018" i="20"/>
  <c r="F1017" i="20"/>
  <c r="F1016" i="20"/>
  <c r="F1015" i="20"/>
  <c r="F1014" i="20"/>
  <c r="F1013" i="20"/>
  <c r="F1012" i="20"/>
  <c r="F1011" i="20"/>
  <c r="F1010" i="20"/>
  <c r="F1009" i="20"/>
  <c r="F1008" i="20"/>
  <c r="F1007" i="20"/>
  <c r="F1006" i="20"/>
  <c r="F1005" i="20"/>
  <c r="F1004" i="20"/>
  <c r="F1003" i="20"/>
  <c r="F1002" i="20"/>
  <c r="F1001" i="20"/>
  <c r="F1000" i="20"/>
  <c r="F999" i="20"/>
  <c r="F998" i="20"/>
  <c r="F997" i="20"/>
  <c r="F996" i="20"/>
  <c r="F995" i="20"/>
  <c r="F994" i="20"/>
  <c r="F993" i="20"/>
  <c r="F992" i="20"/>
  <c r="F991" i="20"/>
  <c r="F990" i="20"/>
  <c r="F989" i="20"/>
  <c r="F988" i="20"/>
  <c r="F987" i="20"/>
  <c r="F986" i="20"/>
  <c r="F985" i="20"/>
  <c r="F984" i="20"/>
  <c r="F983" i="20"/>
  <c r="F982" i="20"/>
  <c r="F981" i="20"/>
  <c r="F980" i="20"/>
  <c r="F979" i="20"/>
  <c r="F978" i="20"/>
  <c r="F977" i="20"/>
  <c r="F976" i="20"/>
  <c r="F975" i="20"/>
  <c r="F974" i="20"/>
  <c r="F973" i="20"/>
  <c r="F972" i="20"/>
  <c r="F971" i="20"/>
  <c r="F970" i="20"/>
  <c r="F969" i="20"/>
  <c r="F968" i="20"/>
  <c r="F967" i="20"/>
  <c r="F966" i="20"/>
  <c r="F965" i="20"/>
  <c r="F964" i="20"/>
  <c r="F963" i="20"/>
  <c r="F962" i="20"/>
  <c r="F961" i="20"/>
  <c r="F960" i="20"/>
  <c r="F959" i="20"/>
  <c r="F958" i="20"/>
  <c r="F957" i="20"/>
  <c r="F956" i="20"/>
  <c r="F955" i="20"/>
  <c r="F954" i="20"/>
  <c r="F953" i="20"/>
  <c r="F952" i="20"/>
  <c r="F951" i="20"/>
  <c r="F950" i="20"/>
  <c r="F949" i="20"/>
  <c r="F948" i="20"/>
  <c r="F947" i="20"/>
  <c r="F946" i="20"/>
  <c r="F945" i="20"/>
  <c r="F944" i="20"/>
  <c r="F943" i="20"/>
  <c r="F942" i="20"/>
  <c r="F941" i="20"/>
  <c r="F940" i="20"/>
  <c r="F939" i="20"/>
  <c r="F938" i="20"/>
  <c r="F937" i="20"/>
  <c r="F936" i="20"/>
  <c r="F935" i="20"/>
  <c r="F934" i="20"/>
  <c r="F933" i="20"/>
  <c r="F932" i="20"/>
  <c r="F931" i="20"/>
  <c r="F930" i="20"/>
  <c r="F929" i="20"/>
  <c r="F928" i="20"/>
  <c r="F927" i="20"/>
  <c r="F926" i="20"/>
  <c r="F925" i="20"/>
  <c r="F924" i="20"/>
  <c r="F923" i="20"/>
  <c r="F922" i="20"/>
  <c r="F921" i="20"/>
  <c r="F920" i="20"/>
  <c r="F919" i="20"/>
  <c r="F918" i="20"/>
  <c r="F917" i="20"/>
  <c r="F916" i="20"/>
  <c r="F915" i="20"/>
  <c r="F914" i="20"/>
  <c r="F913" i="20"/>
  <c r="F912" i="20"/>
  <c r="F911" i="20"/>
  <c r="F910" i="20"/>
  <c r="F909" i="20"/>
  <c r="F908" i="20"/>
  <c r="F907" i="20"/>
  <c r="F906" i="20"/>
  <c r="F905" i="20"/>
  <c r="F904" i="20"/>
  <c r="F903" i="20"/>
  <c r="F902" i="20"/>
  <c r="F901" i="20"/>
  <c r="F900" i="20"/>
  <c r="F899" i="20"/>
  <c r="F898" i="20"/>
  <c r="F897" i="20"/>
  <c r="F896" i="20"/>
  <c r="F895" i="20"/>
  <c r="F894" i="20"/>
  <c r="F893" i="20"/>
  <c r="F892" i="20"/>
  <c r="F891" i="20"/>
  <c r="F890" i="20"/>
  <c r="F889" i="20"/>
  <c r="F888" i="20"/>
  <c r="F887" i="20"/>
  <c r="F886" i="20"/>
  <c r="F885" i="20"/>
  <c r="F884" i="20"/>
  <c r="F883" i="20"/>
  <c r="F882" i="20"/>
  <c r="F881" i="20"/>
  <c r="F880" i="20"/>
  <c r="F879" i="20"/>
  <c r="F878" i="20"/>
  <c r="F877" i="20"/>
  <c r="F876" i="20"/>
  <c r="F875" i="20"/>
  <c r="F874" i="20"/>
  <c r="F873" i="20"/>
  <c r="F872" i="20"/>
  <c r="F871" i="20"/>
  <c r="F870" i="20"/>
  <c r="F869" i="20"/>
  <c r="F868" i="20"/>
  <c r="F867" i="20"/>
  <c r="F866" i="20"/>
  <c r="F865" i="20"/>
  <c r="F864" i="20"/>
  <c r="F863" i="20"/>
  <c r="F862" i="20"/>
  <c r="F861" i="20"/>
  <c r="F860" i="20"/>
  <c r="F859" i="20"/>
  <c r="F858" i="20"/>
  <c r="F857" i="20"/>
  <c r="F856" i="20"/>
  <c r="F855" i="20"/>
  <c r="F854" i="20"/>
  <c r="F853" i="20"/>
  <c r="F852" i="20"/>
  <c r="F851" i="20"/>
  <c r="F850" i="20"/>
  <c r="F849" i="20"/>
  <c r="F848" i="20"/>
  <c r="F847" i="20"/>
  <c r="F846" i="20"/>
  <c r="F845" i="20"/>
  <c r="F844" i="20"/>
  <c r="F843" i="20"/>
  <c r="F842" i="20"/>
  <c r="F841" i="20"/>
  <c r="F840" i="20"/>
  <c r="F839" i="20"/>
  <c r="F838" i="20"/>
  <c r="F837" i="20"/>
  <c r="F836" i="20"/>
  <c r="F835" i="20"/>
  <c r="F834" i="20"/>
  <c r="F833" i="20"/>
  <c r="F832" i="20"/>
  <c r="F831" i="20"/>
  <c r="F830" i="20"/>
  <c r="F829" i="20"/>
  <c r="F828" i="20"/>
  <c r="F827" i="20"/>
  <c r="F826" i="20"/>
  <c r="F825" i="20"/>
  <c r="F824" i="20"/>
  <c r="F823" i="20"/>
  <c r="F822" i="20"/>
  <c r="F821" i="20"/>
  <c r="F820" i="20"/>
  <c r="F819" i="20"/>
  <c r="F818" i="20"/>
  <c r="F817" i="20"/>
  <c r="F816" i="20"/>
  <c r="F815" i="20"/>
  <c r="F814" i="20"/>
  <c r="F813" i="20"/>
  <c r="F812" i="20"/>
  <c r="F811" i="20"/>
  <c r="F810" i="20"/>
  <c r="F809" i="20"/>
  <c r="F808" i="20"/>
  <c r="F807" i="20"/>
  <c r="F806" i="20"/>
  <c r="F805" i="20"/>
  <c r="F804" i="20"/>
  <c r="F803" i="20"/>
  <c r="F802" i="20"/>
  <c r="F801" i="20"/>
  <c r="F800" i="20"/>
  <c r="F799" i="20"/>
  <c r="F798" i="20"/>
  <c r="F797" i="20"/>
  <c r="F796" i="20"/>
  <c r="F795" i="20"/>
  <c r="F794" i="20"/>
  <c r="F793" i="20"/>
  <c r="F792" i="20"/>
  <c r="F791" i="20"/>
  <c r="F790" i="20"/>
  <c r="F789" i="20"/>
  <c r="F788" i="20"/>
  <c r="F787" i="20"/>
  <c r="F786" i="20"/>
  <c r="F785" i="20"/>
  <c r="F784" i="20"/>
  <c r="F783" i="20"/>
  <c r="F782" i="20"/>
  <c r="F781" i="20"/>
  <c r="F780" i="20"/>
  <c r="F779" i="20"/>
  <c r="F778" i="20"/>
  <c r="F777" i="20"/>
  <c r="F776" i="20"/>
  <c r="F775" i="20"/>
  <c r="F774" i="20"/>
  <c r="F773" i="20"/>
  <c r="F772" i="20"/>
  <c r="F771" i="20"/>
  <c r="F770" i="20"/>
  <c r="F769" i="20"/>
  <c r="F768" i="20"/>
  <c r="F767" i="20"/>
  <c r="F766" i="20"/>
  <c r="F765" i="20"/>
  <c r="F764" i="20"/>
  <c r="F763" i="20"/>
  <c r="F762" i="20"/>
  <c r="F761" i="20"/>
  <c r="F760" i="20"/>
  <c r="F759" i="20"/>
  <c r="F758" i="20"/>
  <c r="F757" i="20"/>
  <c r="F756" i="20"/>
  <c r="F755" i="20"/>
  <c r="F754" i="20"/>
  <c r="F753" i="20"/>
  <c r="F752" i="20"/>
  <c r="F751" i="20"/>
  <c r="F750" i="20"/>
  <c r="F749" i="20"/>
  <c r="F748" i="20"/>
  <c r="F747" i="20"/>
  <c r="F746" i="20"/>
  <c r="F745" i="20"/>
  <c r="F744" i="20"/>
  <c r="F743" i="20"/>
  <c r="F742" i="20"/>
  <c r="F741" i="20"/>
  <c r="F740" i="20"/>
  <c r="F739" i="20"/>
  <c r="F738" i="20"/>
  <c r="F737" i="20"/>
  <c r="F736" i="20"/>
  <c r="F735" i="20"/>
  <c r="F734" i="20"/>
  <c r="F733" i="20"/>
  <c r="F732" i="20"/>
  <c r="F731" i="20"/>
  <c r="F730" i="20"/>
  <c r="F729" i="20"/>
  <c r="F728" i="20"/>
  <c r="F727" i="20"/>
  <c r="F726" i="20"/>
  <c r="F725" i="20"/>
  <c r="F724" i="20"/>
  <c r="F723" i="20"/>
  <c r="F722" i="20"/>
  <c r="F721" i="20"/>
  <c r="F720" i="20"/>
  <c r="F719" i="20"/>
  <c r="F718" i="20"/>
  <c r="F717" i="20"/>
  <c r="F716" i="20"/>
  <c r="F715" i="20"/>
  <c r="F714" i="20"/>
  <c r="F713" i="20"/>
  <c r="F712" i="20"/>
  <c r="F711" i="20"/>
  <c r="F710" i="20"/>
  <c r="F709" i="20"/>
  <c r="F708" i="20"/>
  <c r="F707" i="20"/>
  <c r="F706" i="20"/>
  <c r="F705" i="20"/>
  <c r="F704" i="20"/>
  <c r="F703" i="20"/>
  <c r="F702" i="20"/>
  <c r="F701" i="20"/>
  <c r="F700" i="20"/>
  <c r="F699" i="20"/>
  <c r="F698" i="20"/>
  <c r="F697" i="20"/>
  <c r="F696" i="20"/>
  <c r="F695" i="20"/>
  <c r="F694" i="20"/>
  <c r="F693" i="20"/>
  <c r="F692" i="20"/>
  <c r="F691" i="20"/>
  <c r="F690" i="20"/>
  <c r="F689" i="20"/>
  <c r="F688" i="20"/>
  <c r="F687" i="20"/>
  <c r="F686" i="20"/>
  <c r="F685" i="20"/>
  <c r="F684" i="20"/>
  <c r="F683" i="20"/>
  <c r="F682" i="20"/>
  <c r="F681" i="20"/>
  <c r="F680" i="20"/>
  <c r="F679" i="20"/>
  <c r="F678" i="20"/>
  <c r="F677" i="20"/>
  <c r="F676" i="20"/>
  <c r="F675" i="20"/>
  <c r="F674" i="20"/>
  <c r="F673" i="20"/>
  <c r="F672" i="20"/>
  <c r="F671" i="20"/>
  <c r="F670" i="20"/>
  <c r="F669" i="20"/>
  <c r="F668" i="20"/>
  <c r="F667" i="20"/>
  <c r="F666" i="20"/>
  <c r="F665" i="20"/>
  <c r="F664" i="20"/>
  <c r="F663" i="20"/>
  <c r="F662" i="20"/>
  <c r="F661" i="20"/>
  <c r="F660" i="20"/>
  <c r="F659" i="20"/>
  <c r="F658" i="20"/>
  <c r="F657" i="20"/>
  <c r="F656" i="20"/>
  <c r="F655" i="20"/>
  <c r="F654" i="20"/>
  <c r="F653" i="20"/>
  <c r="F652" i="20"/>
  <c r="F651" i="20"/>
  <c r="F650" i="20"/>
  <c r="F649" i="20"/>
  <c r="F648" i="20"/>
  <c r="F647" i="20"/>
  <c r="F646" i="20"/>
  <c r="F645" i="20"/>
  <c r="F644" i="20"/>
  <c r="F643" i="20"/>
  <c r="F642" i="20"/>
  <c r="K642" i="20" s="1"/>
  <c r="F641" i="20"/>
  <c r="F640" i="20"/>
  <c r="F639" i="20"/>
  <c r="F638" i="20"/>
  <c r="F637" i="20"/>
  <c r="F636" i="20"/>
  <c r="F635" i="20"/>
  <c r="F634" i="20"/>
  <c r="F633" i="20"/>
  <c r="F632" i="20"/>
  <c r="F631" i="20"/>
  <c r="F630" i="20"/>
  <c r="F629" i="20"/>
  <c r="F628" i="20"/>
  <c r="F627" i="20"/>
  <c r="F626" i="20"/>
  <c r="F625" i="20"/>
  <c r="F624" i="20"/>
  <c r="F623" i="20"/>
  <c r="F622" i="20"/>
  <c r="F621" i="20"/>
  <c r="F620" i="20"/>
  <c r="F619" i="20"/>
  <c r="F618" i="20"/>
  <c r="F617" i="20"/>
  <c r="F616" i="20"/>
  <c r="F615" i="20"/>
  <c r="F614" i="20"/>
  <c r="F613" i="20"/>
  <c r="F612" i="20"/>
  <c r="F611" i="20"/>
  <c r="F610" i="20"/>
  <c r="F609" i="20"/>
  <c r="F608" i="20"/>
  <c r="F607" i="20"/>
  <c r="F606" i="20"/>
  <c r="F605" i="20"/>
  <c r="F604" i="20"/>
  <c r="F603" i="20"/>
  <c r="F602" i="20"/>
  <c r="F601" i="20"/>
  <c r="F600" i="20"/>
  <c r="F599" i="20"/>
  <c r="F598" i="20"/>
  <c r="F597" i="20"/>
  <c r="F596" i="20"/>
  <c r="F595" i="20"/>
  <c r="F594" i="20"/>
  <c r="F593" i="20"/>
  <c r="F592" i="20"/>
  <c r="F591" i="20"/>
  <c r="F590" i="20"/>
  <c r="F589" i="20"/>
  <c r="F588" i="20"/>
  <c r="F587" i="20"/>
  <c r="F586" i="20"/>
  <c r="F585" i="20"/>
  <c r="F584" i="20"/>
  <c r="F583" i="20"/>
  <c r="F582" i="20"/>
  <c r="F581" i="20"/>
  <c r="F580" i="20"/>
  <c r="F579" i="20"/>
  <c r="F578" i="20"/>
  <c r="K578" i="20" s="1"/>
  <c r="F577" i="20"/>
  <c r="F576" i="20"/>
  <c r="F575" i="20"/>
  <c r="F574" i="20"/>
  <c r="F573" i="20"/>
  <c r="F572" i="20"/>
  <c r="F571" i="20"/>
  <c r="F570" i="20"/>
  <c r="F569" i="20"/>
  <c r="F568" i="20"/>
  <c r="F567" i="20"/>
  <c r="F566" i="20"/>
  <c r="F565" i="20"/>
  <c r="F564" i="20"/>
  <c r="F563" i="20"/>
  <c r="F562" i="20"/>
  <c r="F561" i="20"/>
  <c r="F560" i="20"/>
  <c r="F559" i="20"/>
  <c r="F558" i="20"/>
  <c r="F557" i="20"/>
  <c r="F556" i="20"/>
  <c r="F555" i="20"/>
  <c r="F554" i="20"/>
  <c r="F553" i="20"/>
  <c r="F552" i="20"/>
  <c r="F551" i="20"/>
  <c r="F550" i="20"/>
  <c r="F549" i="20"/>
  <c r="F548" i="20"/>
  <c r="F547" i="20"/>
  <c r="F546" i="20"/>
  <c r="F545" i="20"/>
  <c r="F544" i="20"/>
  <c r="F543" i="20"/>
  <c r="F542" i="20"/>
  <c r="F541" i="20"/>
  <c r="F540" i="20"/>
  <c r="F539" i="20"/>
  <c r="F538" i="20"/>
  <c r="F537" i="20"/>
  <c r="F536" i="20"/>
  <c r="F535" i="20"/>
  <c r="F534" i="20"/>
  <c r="F533" i="20"/>
  <c r="F532" i="20"/>
  <c r="F531" i="20"/>
  <c r="F530" i="20"/>
  <c r="F529" i="20"/>
  <c r="F528" i="20"/>
  <c r="F527" i="20"/>
  <c r="F526" i="20"/>
  <c r="F525" i="20"/>
  <c r="F524" i="20"/>
  <c r="F523" i="20"/>
  <c r="F522" i="20"/>
  <c r="F521" i="20"/>
  <c r="F520" i="20"/>
  <c r="F519" i="20"/>
  <c r="F518" i="20"/>
  <c r="F517" i="20"/>
  <c r="F516" i="20"/>
  <c r="F515" i="20"/>
  <c r="F514" i="20"/>
  <c r="F513" i="20"/>
  <c r="F512" i="20"/>
  <c r="F511" i="20"/>
  <c r="F510" i="20"/>
  <c r="F509" i="20"/>
  <c r="F508" i="20"/>
  <c r="F507" i="20"/>
  <c r="F506" i="20"/>
  <c r="F505" i="20"/>
  <c r="F504" i="20"/>
  <c r="F503" i="20"/>
  <c r="F502" i="20"/>
  <c r="F501" i="20"/>
  <c r="F500" i="20"/>
  <c r="F499" i="20"/>
  <c r="F498" i="20"/>
  <c r="F497" i="20"/>
  <c r="F496" i="20"/>
  <c r="F495" i="20"/>
  <c r="F494" i="20"/>
  <c r="F493" i="20"/>
  <c r="F492" i="20"/>
  <c r="F491" i="20"/>
  <c r="F490" i="20"/>
  <c r="F489" i="20"/>
  <c r="F488" i="20"/>
  <c r="F487" i="20"/>
  <c r="F486" i="20"/>
  <c r="F485" i="20"/>
  <c r="F484" i="20"/>
  <c r="F483" i="20"/>
  <c r="F482" i="20"/>
  <c r="F481" i="20"/>
  <c r="F480" i="20"/>
  <c r="F479" i="20"/>
  <c r="F478" i="20"/>
  <c r="F477" i="20"/>
  <c r="F476" i="20"/>
  <c r="F475" i="20"/>
  <c r="F474" i="20"/>
  <c r="F473" i="20"/>
  <c r="F472" i="20"/>
  <c r="F471" i="20"/>
  <c r="F470" i="20"/>
  <c r="F469" i="20"/>
  <c r="F468" i="20"/>
  <c r="F467" i="20"/>
  <c r="F466" i="20"/>
  <c r="F465" i="20"/>
  <c r="F464" i="20"/>
  <c r="F463" i="20"/>
  <c r="F462" i="20"/>
  <c r="F461" i="20"/>
  <c r="F460" i="20"/>
  <c r="F459" i="20"/>
  <c r="F458" i="20"/>
  <c r="F457" i="20"/>
  <c r="F456" i="20"/>
  <c r="F455" i="20"/>
  <c r="F454" i="20"/>
  <c r="F453" i="20"/>
  <c r="F452" i="20"/>
  <c r="F451" i="20"/>
  <c r="F450" i="20"/>
  <c r="K450" i="20" s="1"/>
  <c r="F449" i="20"/>
  <c r="F448" i="20"/>
  <c r="F447" i="20"/>
  <c r="F446" i="20"/>
  <c r="F445" i="20"/>
  <c r="F444" i="20"/>
  <c r="F443" i="20"/>
  <c r="F442" i="20"/>
  <c r="F441" i="20"/>
  <c r="F440" i="20"/>
  <c r="F439" i="20"/>
  <c r="F438" i="20"/>
  <c r="F437" i="20"/>
  <c r="F436" i="20"/>
  <c r="F435" i="20"/>
  <c r="F434" i="20"/>
  <c r="F433" i="20"/>
  <c r="F432" i="20"/>
  <c r="F431" i="20"/>
  <c r="F430" i="20"/>
  <c r="F429" i="20"/>
  <c r="F428" i="20"/>
  <c r="F427" i="20"/>
  <c r="F426" i="20"/>
  <c r="F425" i="20"/>
  <c r="F424" i="20"/>
  <c r="F423" i="20"/>
  <c r="F422" i="20"/>
  <c r="F421" i="20"/>
  <c r="F420" i="20"/>
  <c r="F419" i="20"/>
  <c r="F418" i="20"/>
  <c r="F417" i="20"/>
  <c r="F416" i="20"/>
  <c r="F415" i="20"/>
  <c r="F414" i="20"/>
  <c r="F413" i="20"/>
  <c r="F412" i="20"/>
  <c r="F411" i="20"/>
  <c r="F410" i="20"/>
  <c r="F409" i="20"/>
  <c r="F408" i="20"/>
  <c r="F407" i="20"/>
  <c r="F406" i="20"/>
  <c r="F405" i="20"/>
  <c r="F404" i="20"/>
  <c r="F403" i="20"/>
  <c r="F402" i="20"/>
  <c r="F401" i="20"/>
  <c r="F400" i="20"/>
  <c r="F399" i="20"/>
  <c r="F398" i="20"/>
  <c r="F397" i="20"/>
  <c r="F396" i="20"/>
  <c r="F395" i="20"/>
  <c r="F394" i="20"/>
  <c r="F393" i="20"/>
  <c r="F392" i="20"/>
  <c r="F391" i="20"/>
  <c r="F390" i="20"/>
  <c r="F389" i="20"/>
  <c r="F388" i="20"/>
  <c r="F387" i="20"/>
  <c r="F386" i="20"/>
  <c r="K386" i="20" s="1"/>
  <c r="F385" i="20"/>
  <c r="F384" i="20"/>
  <c r="F383" i="20"/>
  <c r="F382" i="20"/>
  <c r="F381" i="20"/>
  <c r="F380" i="20"/>
  <c r="F379" i="20"/>
  <c r="F378" i="20"/>
  <c r="F377" i="20"/>
  <c r="F376" i="20"/>
  <c r="F375" i="20"/>
  <c r="F374" i="20"/>
  <c r="F373" i="20"/>
  <c r="F372" i="20"/>
  <c r="F371" i="20"/>
  <c r="F370" i="20"/>
  <c r="F369" i="20"/>
  <c r="F368" i="20"/>
  <c r="F367" i="20"/>
  <c r="F366" i="20"/>
  <c r="F365" i="20"/>
  <c r="F364" i="20"/>
  <c r="F363" i="20"/>
  <c r="F362" i="20"/>
  <c r="F361" i="20"/>
  <c r="F360" i="20"/>
  <c r="F359" i="20"/>
  <c r="F358" i="20"/>
  <c r="F357" i="20"/>
  <c r="F356" i="20"/>
  <c r="F355" i="20"/>
  <c r="F354" i="20"/>
  <c r="F353" i="20"/>
  <c r="F352" i="20"/>
  <c r="F351" i="20"/>
  <c r="F350" i="20"/>
  <c r="F349" i="20"/>
  <c r="F348" i="20"/>
  <c r="F347" i="20"/>
  <c r="F346" i="20"/>
  <c r="F345" i="20"/>
  <c r="F344" i="20"/>
  <c r="F343" i="20"/>
  <c r="F342" i="20"/>
  <c r="F341" i="20"/>
  <c r="F340" i="20"/>
  <c r="F339" i="20"/>
  <c r="F338" i="20"/>
  <c r="F337" i="20"/>
  <c r="F336" i="20"/>
  <c r="F335" i="20"/>
  <c r="F334" i="20"/>
  <c r="F333" i="20"/>
  <c r="F332" i="20"/>
  <c r="F331" i="20"/>
  <c r="F330" i="20"/>
  <c r="F329" i="20"/>
  <c r="F328" i="20"/>
  <c r="F327" i="20"/>
  <c r="F326" i="20"/>
  <c r="F325" i="20"/>
  <c r="F324" i="20"/>
  <c r="F323" i="20"/>
  <c r="F322" i="20"/>
  <c r="K322" i="20" s="1"/>
  <c r="F321" i="20"/>
  <c r="F320" i="20"/>
  <c r="F319" i="20"/>
  <c r="F318" i="20"/>
  <c r="F317" i="20"/>
  <c r="F316" i="20"/>
  <c r="F315" i="20"/>
  <c r="F314" i="20"/>
  <c r="F313" i="20"/>
  <c r="F312" i="20"/>
  <c r="F311" i="20"/>
  <c r="F310" i="20"/>
  <c r="F309" i="20"/>
  <c r="F308" i="20"/>
  <c r="F307" i="20"/>
  <c r="F306" i="20"/>
  <c r="F305" i="20"/>
  <c r="F304" i="20"/>
  <c r="F303" i="20"/>
  <c r="F302" i="20"/>
  <c r="F301" i="20"/>
  <c r="F300" i="20"/>
  <c r="F299" i="20"/>
  <c r="F298" i="20"/>
  <c r="F297" i="20"/>
  <c r="F296" i="20"/>
  <c r="F295" i="20"/>
  <c r="F294" i="20"/>
  <c r="F293" i="20"/>
  <c r="F292" i="20"/>
  <c r="F291" i="20"/>
  <c r="F290" i="20"/>
  <c r="F289" i="20"/>
  <c r="F288" i="20"/>
  <c r="F287" i="20"/>
  <c r="F286" i="20"/>
  <c r="F285" i="20"/>
  <c r="F284" i="20"/>
  <c r="F283" i="20"/>
  <c r="F282" i="20"/>
  <c r="F281" i="20"/>
  <c r="F280" i="20"/>
  <c r="F279" i="20"/>
  <c r="F278" i="20"/>
  <c r="F277" i="20"/>
  <c r="F276" i="20"/>
  <c r="F275"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51" i="20"/>
  <c r="F250" i="20"/>
  <c r="F249" i="20"/>
  <c r="F248" i="20"/>
  <c r="F247" i="20"/>
  <c r="F246" i="20"/>
  <c r="F245" i="20"/>
  <c r="F244" i="20"/>
  <c r="F243" i="20"/>
  <c r="F242" i="20"/>
  <c r="F241" i="20"/>
  <c r="F240" i="20"/>
  <c r="F239" i="20"/>
  <c r="F238" i="20"/>
  <c r="F237" i="20"/>
  <c r="F236" i="20"/>
  <c r="F235" i="20"/>
  <c r="F234" i="20"/>
  <c r="F233" i="20"/>
  <c r="F232" i="20"/>
  <c r="F231" i="20"/>
  <c r="F230" i="20"/>
  <c r="F229" i="20"/>
  <c r="F228" i="20"/>
  <c r="F227" i="20"/>
  <c r="F226" i="20"/>
  <c r="F225" i="20"/>
  <c r="F224" i="20"/>
  <c r="F223" i="20"/>
  <c r="F222" i="20"/>
  <c r="F221" i="20"/>
  <c r="F220" i="20"/>
  <c r="F219" i="20"/>
  <c r="F218" i="20"/>
  <c r="F217" i="20"/>
  <c r="F216" i="20"/>
  <c r="F215" i="20"/>
  <c r="F214" i="20"/>
  <c r="F213" i="20"/>
  <c r="F212" i="20"/>
  <c r="F211" i="20"/>
  <c r="F210" i="20"/>
  <c r="F209" i="20"/>
  <c r="F208" i="20"/>
  <c r="F207" i="20"/>
  <c r="F206" i="20"/>
  <c r="F205" i="20"/>
  <c r="F204" i="20"/>
  <c r="F203" i="20"/>
  <c r="F202" i="20"/>
  <c r="F201" i="20"/>
  <c r="F200" i="20"/>
  <c r="F199" i="20"/>
  <c r="F198" i="20"/>
  <c r="F197" i="20"/>
  <c r="F196" i="20"/>
  <c r="F195" i="20"/>
  <c r="F194" i="20"/>
  <c r="K194" i="20" s="1"/>
  <c r="F193" i="20"/>
  <c r="F192" i="20"/>
  <c r="F191" i="20"/>
  <c r="F190" i="20"/>
  <c r="F189" i="20"/>
  <c r="F188" i="20"/>
  <c r="F187" i="20"/>
  <c r="F186" i="20"/>
  <c r="F185" i="20"/>
  <c r="F184" i="20"/>
  <c r="F183" i="20"/>
  <c r="F182" i="20"/>
  <c r="F181" i="20"/>
  <c r="F180" i="20"/>
  <c r="F179" i="20"/>
  <c r="F178" i="20"/>
  <c r="F177" i="20"/>
  <c r="F176" i="20"/>
  <c r="F175" i="20"/>
  <c r="F174" i="20"/>
  <c r="F173" i="20"/>
  <c r="F172" i="20"/>
  <c r="F171" i="20"/>
  <c r="F170" i="20"/>
  <c r="F169" i="20"/>
  <c r="F168" i="20"/>
  <c r="F167" i="20"/>
  <c r="F166" i="20"/>
  <c r="F165" i="20"/>
  <c r="F164" i="20"/>
  <c r="F163" i="20"/>
  <c r="F162" i="20"/>
  <c r="F161" i="20"/>
  <c r="F160" i="20"/>
  <c r="F159" i="20"/>
  <c r="F158" i="20"/>
  <c r="F157" i="20"/>
  <c r="F156" i="20"/>
  <c r="F155" i="20"/>
  <c r="F154" i="20"/>
  <c r="F153" i="20"/>
  <c r="F152" i="20"/>
  <c r="F151" i="20"/>
  <c r="F150" i="20"/>
  <c r="F149" i="20"/>
  <c r="F148" i="20"/>
  <c r="F147" i="20"/>
  <c r="F146" i="20"/>
  <c r="K146" i="20" s="1"/>
  <c r="F145" i="20"/>
  <c r="F144" i="20"/>
  <c r="F143" i="20"/>
  <c r="F142" i="20"/>
  <c r="F141" i="20"/>
  <c r="F140" i="20"/>
  <c r="F139" i="20"/>
  <c r="F138" i="20"/>
  <c r="F137" i="20"/>
  <c r="F136" i="20"/>
  <c r="F135" i="20"/>
  <c r="F134" i="20"/>
  <c r="F133" i="20"/>
  <c r="F132" i="20"/>
  <c r="F131" i="20"/>
  <c r="F130" i="20"/>
  <c r="K130" i="20" s="1"/>
  <c r="F129" i="20"/>
  <c r="F128" i="20"/>
  <c r="F127" i="20"/>
  <c r="F126" i="20"/>
  <c r="F125" i="20"/>
  <c r="F124" i="20"/>
  <c r="F123" i="20"/>
  <c r="F122" i="20"/>
  <c r="F121" i="20"/>
  <c r="F120" i="20"/>
  <c r="F119" i="20"/>
  <c r="F118" i="20"/>
  <c r="F117" i="20"/>
  <c r="F116" i="20"/>
  <c r="F115" i="20"/>
  <c r="F114" i="20"/>
  <c r="K114" i="20" s="1"/>
  <c r="F113" i="20"/>
  <c r="F112" i="20"/>
  <c r="F111" i="20"/>
  <c r="F110" i="20"/>
  <c r="F109" i="20"/>
  <c r="F108" i="20"/>
  <c r="F107" i="20"/>
  <c r="F106" i="20"/>
  <c r="F105" i="20"/>
  <c r="F104" i="20"/>
  <c r="F103" i="20"/>
  <c r="F102" i="20"/>
  <c r="F101" i="20"/>
  <c r="F100" i="20"/>
  <c r="F99" i="20"/>
  <c r="F98" i="20"/>
  <c r="K98" i="20" s="1"/>
  <c r="F97" i="20"/>
  <c r="F96" i="20"/>
  <c r="F95" i="20"/>
  <c r="F94" i="20"/>
  <c r="F93" i="20"/>
  <c r="F92" i="20"/>
  <c r="F91" i="20"/>
  <c r="F90" i="20"/>
  <c r="F89" i="20"/>
  <c r="F88" i="20"/>
  <c r="F87" i="20"/>
  <c r="F86" i="20"/>
  <c r="F85" i="20"/>
  <c r="F84" i="20"/>
  <c r="F83" i="20"/>
  <c r="F82" i="20"/>
  <c r="K82" i="20" s="1"/>
  <c r="F81" i="20"/>
  <c r="F80" i="20"/>
  <c r="F79" i="20"/>
  <c r="F78" i="20"/>
  <c r="F77" i="20"/>
  <c r="F76" i="20"/>
  <c r="F75" i="20"/>
  <c r="F74" i="20"/>
  <c r="F73" i="20"/>
  <c r="F72" i="20"/>
  <c r="F71" i="20"/>
  <c r="F70" i="20"/>
  <c r="F69" i="20"/>
  <c r="F68" i="20"/>
  <c r="F67" i="20"/>
  <c r="F66" i="20"/>
  <c r="K66" i="20" s="1"/>
  <c r="F65" i="20"/>
  <c r="F64" i="20"/>
  <c r="F63" i="20"/>
  <c r="F62" i="20"/>
  <c r="F61" i="20"/>
  <c r="F60" i="20"/>
  <c r="F59" i="20"/>
  <c r="F58" i="20"/>
  <c r="F57" i="20"/>
  <c r="F56" i="20"/>
  <c r="F55" i="20"/>
  <c r="F54" i="20"/>
  <c r="F53" i="20"/>
  <c r="F52" i="20"/>
  <c r="F51" i="20"/>
  <c r="F50" i="20"/>
  <c r="K50" i="20" s="1"/>
  <c r="F49" i="20"/>
  <c r="F48" i="20"/>
  <c r="F47" i="20"/>
  <c r="F46" i="20"/>
  <c r="F45" i="20"/>
  <c r="F44" i="20"/>
  <c r="F43" i="20"/>
  <c r="F42" i="20"/>
  <c r="F41" i="20"/>
  <c r="F40" i="20"/>
  <c r="F39" i="20"/>
  <c r="F38" i="20"/>
  <c r="F37" i="20"/>
  <c r="F36" i="20"/>
  <c r="F35" i="20"/>
  <c r="F34" i="20"/>
  <c r="K34" i="20" s="1"/>
  <c r="F33" i="20"/>
  <c r="F32" i="20"/>
  <c r="F31" i="20"/>
  <c r="F30" i="20"/>
  <c r="F29" i="20"/>
  <c r="F28" i="20"/>
  <c r="F27" i="20"/>
  <c r="F26" i="20"/>
  <c r="F25" i="20"/>
  <c r="F24" i="20"/>
  <c r="F23" i="20"/>
  <c r="F22" i="20"/>
  <c r="F21" i="20"/>
  <c r="F20" i="20"/>
  <c r="F19" i="20"/>
  <c r="F18" i="20"/>
  <c r="K18" i="20" s="1"/>
  <c r="F17" i="20"/>
  <c r="F16" i="20"/>
  <c r="F15" i="20"/>
  <c r="F14" i="20"/>
  <c r="F13" i="20"/>
  <c r="F12" i="20"/>
  <c r="F11" i="20"/>
  <c r="F10" i="20"/>
  <c r="F9" i="20"/>
  <c r="F8" i="20"/>
  <c r="F7" i="20"/>
  <c r="F6" i="20"/>
  <c r="F5" i="20"/>
  <c r="F4" i="20"/>
  <c r="F3" i="20"/>
  <c r="F2" i="20"/>
  <c r="F1008" i="19"/>
  <c r="F1007" i="19"/>
  <c r="F1006" i="19"/>
  <c r="F1005" i="19"/>
  <c r="F1004" i="19"/>
  <c r="F1003" i="19"/>
  <c r="F1002" i="19"/>
  <c r="F1001" i="19"/>
  <c r="F1000" i="19"/>
  <c r="F999" i="19"/>
  <c r="F998" i="19"/>
  <c r="F997" i="19"/>
  <c r="F996" i="19"/>
  <c r="F995" i="19"/>
  <c r="F994" i="19"/>
  <c r="F993" i="19"/>
  <c r="F992" i="19"/>
  <c r="F991" i="19"/>
  <c r="F990" i="19"/>
  <c r="F989" i="19"/>
  <c r="F988" i="19"/>
  <c r="F987" i="19"/>
  <c r="F986" i="19"/>
  <c r="F985" i="19"/>
  <c r="F984" i="19"/>
  <c r="F983" i="19"/>
  <c r="F982" i="19"/>
  <c r="F981" i="19"/>
  <c r="F980" i="19"/>
  <c r="F979" i="19"/>
  <c r="F978" i="19"/>
  <c r="F977" i="19"/>
  <c r="F976" i="19"/>
  <c r="F975" i="19"/>
  <c r="F974" i="19"/>
  <c r="F973" i="19"/>
  <c r="F972" i="19"/>
  <c r="F971" i="19"/>
  <c r="F970" i="19"/>
  <c r="F969" i="19"/>
  <c r="F968" i="19"/>
  <c r="F967" i="19"/>
  <c r="F966" i="19"/>
  <c r="F965" i="19"/>
  <c r="F964" i="19"/>
  <c r="F963" i="19"/>
  <c r="F962" i="19"/>
  <c r="F961" i="19"/>
  <c r="F960" i="19"/>
  <c r="F959" i="19"/>
  <c r="F958" i="19"/>
  <c r="F957" i="19"/>
  <c r="F956" i="19"/>
  <c r="F955" i="19"/>
  <c r="F954" i="19"/>
  <c r="F953" i="19"/>
  <c r="F952" i="19"/>
  <c r="F951" i="19"/>
  <c r="F950" i="19"/>
  <c r="F949" i="19"/>
  <c r="F948" i="19"/>
  <c r="F947" i="19"/>
  <c r="F946" i="19"/>
  <c r="F945" i="19"/>
  <c r="F944" i="19"/>
  <c r="F943" i="19"/>
  <c r="F942" i="19"/>
  <c r="F941" i="19"/>
  <c r="F940" i="19"/>
  <c r="F939" i="19"/>
  <c r="F938" i="19"/>
  <c r="F937" i="19"/>
  <c r="F936" i="19"/>
  <c r="F935" i="19"/>
  <c r="F934" i="19"/>
  <c r="F933" i="19"/>
  <c r="F932" i="19"/>
  <c r="F931" i="19"/>
  <c r="F930" i="19"/>
  <c r="F929" i="19"/>
  <c r="F928" i="19"/>
  <c r="F927" i="19"/>
  <c r="F926" i="19"/>
  <c r="F925" i="19"/>
  <c r="F924" i="19"/>
  <c r="F923" i="19"/>
  <c r="F922" i="19"/>
  <c r="F921" i="19"/>
  <c r="F920" i="19"/>
  <c r="F919" i="19"/>
  <c r="F918" i="19"/>
  <c r="F917" i="19"/>
  <c r="F916" i="19"/>
  <c r="F915" i="19"/>
  <c r="F914" i="19"/>
  <c r="F913" i="19"/>
  <c r="F912" i="19"/>
  <c r="F911" i="19"/>
  <c r="F910" i="19"/>
  <c r="F909" i="19"/>
  <c r="F908" i="19"/>
  <c r="F907" i="19"/>
  <c r="F906" i="19"/>
  <c r="F905" i="19"/>
  <c r="F904" i="19"/>
  <c r="F903" i="19"/>
  <c r="F902" i="19"/>
  <c r="F901" i="19"/>
  <c r="F900" i="19"/>
  <c r="F899" i="19"/>
  <c r="F898" i="19"/>
  <c r="F897" i="19"/>
  <c r="F896" i="19"/>
  <c r="F895" i="19"/>
  <c r="F894" i="19"/>
  <c r="F893" i="19"/>
  <c r="F892" i="19"/>
  <c r="F891" i="19"/>
  <c r="F890" i="19"/>
  <c r="F889" i="19"/>
  <c r="F888" i="19"/>
  <c r="F887" i="19"/>
  <c r="F886" i="19"/>
  <c r="F885" i="19"/>
  <c r="F884" i="19"/>
  <c r="F883" i="19"/>
  <c r="F882" i="19"/>
  <c r="F881" i="19"/>
  <c r="F880" i="19"/>
  <c r="F879" i="19"/>
  <c r="F878" i="19"/>
  <c r="F877" i="19"/>
  <c r="F876" i="19"/>
  <c r="F875" i="19"/>
  <c r="F874" i="19"/>
  <c r="F873" i="19"/>
  <c r="F872" i="19"/>
  <c r="F871" i="19"/>
  <c r="F870" i="19"/>
  <c r="F869" i="19"/>
  <c r="F868" i="19"/>
  <c r="F867" i="19"/>
  <c r="F866" i="19"/>
  <c r="F865" i="19"/>
  <c r="F864" i="19"/>
  <c r="F863" i="19"/>
  <c r="F862" i="19"/>
  <c r="F861" i="19"/>
  <c r="F860" i="19"/>
  <c r="F859" i="19"/>
  <c r="F858" i="19"/>
  <c r="F857" i="19"/>
  <c r="F856" i="19"/>
  <c r="F855" i="19"/>
  <c r="F854" i="19"/>
  <c r="F853" i="19"/>
  <c r="F852" i="19"/>
  <c r="F851" i="19"/>
  <c r="F850" i="19"/>
  <c r="F849" i="19"/>
  <c r="F848" i="19"/>
  <c r="F847" i="19"/>
  <c r="F846" i="19"/>
  <c r="F845" i="19"/>
  <c r="F844" i="19"/>
  <c r="F843" i="19"/>
  <c r="F842" i="19"/>
  <c r="F841" i="19"/>
  <c r="F840" i="19"/>
  <c r="F839" i="19"/>
  <c r="F838" i="19"/>
  <c r="F837" i="19"/>
  <c r="F836" i="19"/>
  <c r="F835" i="19"/>
  <c r="F834" i="19"/>
  <c r="F833" i="19"/>
  <c r="F832" i="19"/>
  <c r="F831" i="19"/>
  <c r="F830" i="19"/>
  <c r="F829" i="19"/>
  <c r="F828" i="19"/>
  <c r="F827" i="19"/>
  <c r="F826" i="19"/>
  <c r="F825" i="19"/>
  <c r="F824" i="19"/>
  <c r="F823" i="19"/>
  <c r="F822" i="19"/>
  <c r="F821" i="19"/>
  <c r="F820" i="19"/>
  <c r="F819" i="19"/>
  <c r="F818" i="19"/>
  <c r="F817" i="19"/>
  <c r="F816" i="19"/>
  <c r="F815" i="19"/>
  <c r="F814" i="19"/>
  <c r="F813" i="19"/>
  <c r="F812" i="19"/>
  <c r="F811" i="19"/>
  <c r="F810" i="19"/>
  <c r="F809" i="19"/>
  <c r="F808" i="19"/>
  <c r="F807" i="19"/>
  <c r="F806" i="19"/>
  <c r="F805" i="19"/>
  <c r="F804" i="19"/>
  <c r="F803" i="19"/>
  <c r="F802" i="19"/>
  <c r="F801" i="19"/>
  <c r="F800" i="19"/>
  <c r="F799" i="19"/>
  <c r="F798" i="19"/>
  <c r="F797" i="19"/>
  <c r="F796" i="19"/>
  <c r="F795" i="19"/>
  <c r="F794" i="19"/>
  <c r="F793" i="19"/>
  <c r="F792" i="19"/>
  <c r="F791" i="19"/>
  <c r="F790" i="19"/>
  <c r="F789" i="19"/>
  <c r="F788" i="19"/>
  <c r="F787" i="19"/>
  <c r="F786" i="19"/>
  <c r="F785" i="19"/>
  <c r="F784" i="19"/>
  <c r="F783" i="19"/>
  <c r="F782" i="19"/>
  <c r="F781" i="19"/>
  <c r="F780" i="19"/>
  <c r="F779" i="19"/>
  <c r="F778" i="19"/>
  <c r="F777" i="19"/>
  <c r="F776" i="19"/>
  <c r="F775" i="19"/>
  <c r="F774" i="19"/>
  <c r="F773" i="19"/>
  <c r="F772" i="19"/>
  <c r="F771" i="19"/>
  <c r="F770" i="19"/>
  <c r="F769" i="19"/>
  <c r="F768" i="19"/>
  <c r="F767" i="19"/>
  <c r="F766" i="19"/>
  <c r="K766" i="19" s="1"/>
  <c r="F765" i="19"/>
  <c r="F764" i="19"/>
  <c r="F763" i="19"/>
  <c r="F762" i="19"/>
  <c r="F761" i="19"/>
  <c r="F760" i="19"/>
  <c r="F759" i="19"/>
  <c r="F758" i="19"/>
  <c r="F757" i="19"/>
  <c r="F756" i="19"/>
  <c r="F755" i="19"/>
  <c r="F754" i="19"/>
  <c r="F753" i="19"/>
  <c r="F752" i="19"/>
  <c r="F751" i="19"/>
  <c r="F750" i="19"/>
  <c r="K750" i="19" s="1"/>
  <c r="F749" i="19"/>
  <c r="F748" i="19"/>
  <c r="F747" i="19"/>
  <c r="F746" i="19"/>
  <c r="F745" i="19"/>
  <c r="F744" i="19"/>
  <c r="F743" i="19"/>
  <c r="F742" i="19"/>
  <c r="F741" i="19"/>
  <c r="F740" i="19"/>
  <c r="F739" i="19"/>
  <c r="F738" i="19"/>
  <c r="F737" i="19"/>
  <c r="F736" i="19"/>
  <c r="F735" i="19"/>
  <c r="F734" i="19"/>
  <c r="F733" i="19"/>
  <c r="F732" i="19"/>
  <c r="F731" i="19"/>
  <c r="F730" i="19"/>
  <c r="K730" i="19" s="1"/>
  <c r="F729" i="19"/>
  <c r="F728" i="19"/>
  <c r="F727" i="19"/>
  <c r="F726" i="19"/>
  <c r="F725" i="19"/>
  <c r="F724" i="19"/>
  <c r="F723" i="19"/>
  <c r="F722" i="19"/>
  <c r="K722" i="19" s="1"/>
  <c r="F721" i="19"/>
  <c r="F720" i="19"/>
  <c r="F719" i="19"/>
  <c r="F718" i="19"/>
  <c r="F717" i="19"/>
  <c r="F716" i="19"/>
  <c r="F715" i="19"/>
  <c r="F714" i="19"/>
  <c r="F713" i="19"/>
  <c r="F712" i="19"/>
  <c r="F711" i="19"/>
  <c r="F710" i="19"/>
  <c r="K710" i="19" s="1"/>
  <c r="F709" i="19"/>
  <c r="F708" i="19"/>
  <c r="F707" i="19"/>
  <c r="F706" i="19"/>
  <c r="K706" i="19" s="1"/>
  <c r="F705" i="19"/>
  <c r="F704" i="19"/>
  <c r="F703" i="19"/>
  <c r="F702" i="19"/>
  <c r="K702" i="19" s="1"/>
  <c r="F701" i="19"/>
  <c r="F700" i="19"/>
  <c r="F699" i="19"/>
  <c r="F698" i="19"/>
  <c r="F697" i="19"/>
  <c r="F696" i="19"/>
  <c r="F695" i="19"/>
  <c r="F694" i="19"/>
  <c r="F693" i="19"/>
  <c r="F692" i="19"/>
  <c r="F691" i="19"/>
  <c r="F690" i="19"/>
  <c r="K690" i="19" s="1"/>
  <c r="F689" i="19"/>
  <c r="F688" i="19"/>
  <c r="F687" i="19"/>
  <c r="F686" i="19"/>
  <c r="F685" i="19"/>
  <c r="F684" i="19"/>
  <c r="F683" i="19"/>
  <c r="F682" i="19"/>
  <c r="F681" i="19"/>
  <c r="F680" i="19"/>
  <c r="F679" i="19"/>
  <c r="F678" i="19"/>
  <c r="F677" i="19"/>
  <c r="F676" i="19"/>
  <c r="F675" i="19"/>
  <c r="F674" i="19"/>
  <c r="F673" i="19"/>
  <c r="F672" i="19"/>
  <c r="F671" i="19"/>
  <c r="F670" i="19"/>
  <c r="F669" i="19"/>
  <c r="F668" i="19"/>
  <c r="F667" i="19"/>
  <c r="F666" i="19"/>
  <c r="F665" i="19"/>
  <c r="F664" i="19"/>
  <c r="F663" i="19"/>
  <c r="F662" i="19"/>
  <c r="F661" i="19"/>
  <c r="F660" i="19"/>
  <c r="F659" i="19"/>
  <c r="F658" i="19"/>
  <c r="F657" i="19"/>
  <c r="F656" i="19"/>
  <c r="F655" i="19"/>
  <c r="F654" i="19"/>
  <c r="F653" i="19"/>
  <c r="F652" i="19"/>
  <c r="F651" i="19"/>
  <c r="F650" i="19"/>
  <c r="F649" i="19"/>
  <c r="F648" i="19"/>
  <c r="F647" i="19"/>
  <c r="F646" i="19"/>
  <c r="F645" i="19"/>
  <c r="F644" i="19"/>
  <c r="F643" i="19"/>
  <c r="F642" i="19"/>
  <c r="F641" i="19"/>
  <c r="F640" i="19"/>
  <c r="F639" i="19"/>
  <c r="F638" i="19"/>
  <c r="F637" i="19"/>
  <c r="F636" i="19"/>
  <c r="F635" i="19"/>
  <c r="F634" i="19"/>
  <c r="F633" i="19"/>
  <c r="F632" i="19"/>
  <c r="F631" i="19"/>
  <c r="F630" i="19"/>
  <c r="F629" i="19"/>
  <c r="F628" i="19"/>
  <c r="F627" i="19"/>
  <c r="F626" i="19"/>
  <c r="F625" i="19"/>
  <c r="F624" i="19"/>
  <c r="F623" i="19"/>
  <c r="F622" i="19"/>
  <c r="F621" i="19"/>
  <c r="F620" i="19"/>
  <c r="F619" i="19"/>
  <c r="F618" i="19"/>
  <c r="F617" i="19"/>
  <c r="F616" i="19"/>
  <c r="F615" i="19"/>
  <c r="F614" i="19"/>
  <c r="F613" i="19"/>
  <c r="F612" i="19"/>
  <c r="F611" i="19"/>
  <c r="F610" i="19"/>
  <c r="F609" i="19"/>
  <c r="F608" i="19"/>
  <c r="F607" i="19"/>
  <c r="F606" i="19"/>
  <c r="F605" i="19"/>
  <c r="F604" i="19"/>
  <c r="F603" i="19"/>
  <c r="F602" i="19"/>
  <c r="F601" i="19"/>
  <c r="F600" i="19"/>
  <c r="F599" i="19"/>
  <c r="F598" i="19"/>
  <c r="F597" i="19"/>
  <c r="F596" i="19"/>
  <c r="F595" i="19"/>
  <c r="F594" i="19"/>
  <c r="F593" i="19"/>
  <c r="F592" i="19"/>
  <c r="F591" i="19"/>
  <c r="F590" i="19"/>
  <c r="F589" i="19"/>
  <c r="F588" i="19"/>
  <c r="F587" i="19"/>
  <c r="F586" i="19"/>
  <c r="F585" i="19"/>
  <c r="F584" i="19"/>
  <c r="F583" i="19"/>
  <c r="F582" i="19"/>
  <c r="F581" i="19"/>
  <c r="F580" i="19"/>
  <c r="F579" i="19"/>
  <c r="F578" i="19"/>
  <c r="K578" i="19" s="1"/>
  <c r="F577" i="19"/>
  <c r="F576" i="19"/>
  <c r="F575" i="19"/>
  <c r="F574" i="19"/>
  <c r="F573" i="19"/>
  <c r="F572" i="19"/>
  <c r="F571" i="19"/>
  <c r="F570" i="19"/>
  <c r="F569" i="19"/>
  <c r="F568" i="19"/>
  <c r="F567" i="19"/>
  <c r="F566" i="19"/>
  <c r="F565" i="19"/>
  <c r="F564" i="19"/>
  <c r="F563" i="19"/>
  <c r="F562" i="19"/>
  <c r="F561" i="19"/>
  <c r="F560" i="19"/>
  <c r="F559" i="19"/>
  <c r="F558" i="19"/>
  <c r="F557" i="19"/>
  <c r="F556" i="19"/>
  <c r="F555" i="19"/>
  <c r="F554" i="19"/>
  <c r="F553" i="19"/>
  <c r="F552" i="19"/>
  <c r="F551" i="19"/>
  <c r="F550" i="19"/>
  <c r="F549" i="19"/>
  <c r="F548" i="19"/>
  <c r="F547" i="19"/>
  <c r="F546" i="19"/>
  <c r="F545" i="19"/>
  <c r="F544" i="19"/>
  <c r="F543" i="19"/>
  <c r="F542" i="19"/>
  <c r="F541" i="19"/>
  <c r="F540" i="19"/>
  <c r="F539" i="19"/>
  <c r="F538" i="19"/>
  <c r="F537" i="19"/>
  <c r="F536" i="19"/>
  <c r="F535" i="19"/>
  <c r="F534" i="19"/>
  <c r="F533" i="19"/>
  <c r="F532" i="19"/>
  <c r="F531" i="19"/>
  <c r="F530" i="19"/>
  <c r="F529" i="19"/>
  <c r="F528" i="19"/>
  <c r="F527" i="19"/>
  <c r="F526" i="19"/>
  <c r="F525" i="19"/>
  <c r="F524" i="19"/>
  <c r="F523" i="19"/>
  <c r="F522" i="19"/>
  <c r="F521" i="19"/>
  <c r="F520" i="19"/>
  <c r="F519" i="19"/>
  <c r="F518" i="19"/>
  <c r="F517" i="19"/>
  <c r="F516" i="19"/>
  <c r="F515" i="19"/>
  <c r="F514" i="19"/>
  <c r="K514" i="19" s="1"/>
  <c r="F513" i="19"/>
  <c r="F512" i="19"/>
  <c r="F511" i="19"/>
  <c r="F510" i="19"/>
  <c r="F509" i="19"/>
  <c r="F508" i="19"/>
  <c r="F507" i="19"/>
  <c r="F506" i="19"/>
  <c r="F505" i="19"/>
  <c r="F504" i="19"/>
  <c r="F503" i="19"/>
  <c r="F502" i="19"/>
  <c r="F501" i="19"/>
  <c r="F500" i="19"/>
  <c r="F499" i="19"/>
  <c r="F498" i="19"/>
  <c r="F497" i="19"/>
  <c r="F496" i="19"/>
  <c r="F495" i="19"/>
  <c r="F494" i="19"/>
  <c r="F493" i="19"/>
  <c r="F492" i="19"/>
  <c r="F491" i="19"/>
  <c r="F490" i="19"/>
  <c r="F489" i="19"/>
  <c r="F488" i="19"/>
  <c r="F487" i="19"/>
  <c r="F486" i="19"/>
  <c r="F485" i="19"/>
  <c r="F484" i="19"/>
  <c r="F483" i="19"/>
  <c r="F482" i="19"/>
  <c r="F481" i="19"/>
  <c r="F480" i="19"/>
  <c r="F479" i="19"/>
  <c r="F478" i="19"/>
  <c r="F477" i="19"/>
  <c r="F476" i="19"/>
  <c r="F475" i="19"/>
  <c r="F474" i="19"/>
  <c r="F473" i="19"/>
  <c r="F472" i="19"/>
  <c r="F471" i="19"/>
  <c r="F470" i="19"/>
  <c r="F469" i="19"/>
  <c r="F468" i="19"/>
  <c r="F467" i="19"/>
  <c r="F466" i="19"/>
  <c r="F465" i="19"/>
  <c r="F464" i="19"/>
  <c r="F463" i="19"/>
  <c r="F462" i="19"/>
  <c r="F461" i="19"/>
  <c r="F460" i="19"/>
  <c r="F459" i="19"/>
  <c r="F458" i="19"/>
  <c r="K458" i="19" s="1"/>
  <c r="F457" i="19"/>
  <c r="F456" i="19"/>
  <c r="F455" i="19"/>
  <c r="F454" i="19"/>
  <c r="F453" i="19"/>
  <c r="F452" i="19"/>
  <c r="F451" i="19"/>
  <c r="F450" i="19"/>
  <c r="F449" i="19"/>
  <c r="F448" i="19"/>
  <c r="F447" i="19"/>
  <c r="F446" i="19"/>
  <c r="F445" i="19"/>
  <c r="F444" i="19"/>
  <c r="F443" i="19"/>
  <c r="F442" i="19"/>
  <c r="F441" i="19"/>
  <c r="F440" i="19"/>
  <c r="F439" i="19"/>
  <c r="F438" i="19"/>
  <c r="F437" i="19"/>
  <c r="F436" i="19"/>
  <c r="F435" i="19"/>
  <c r="F434" i="19"/>
  <c r="F433" i="19"/>
  <c r="F432" i="19"/>
  <c r="F431" i="19"/>
  <c r="F430" i="19"/>
  <c r="F429" i="19"/>
  <c r="F428" i="19"/>
  <c r="F427" i="19"/>
  <c r="F426" i="19"/>
  <c r="K426" i="19" s="1"/>
  <c r="F425" i="19"/>
  <c r="F424" i="19"/>
  <c r="F423" i="19"/>
  <c r="F422" i="19"/>
  <c r="F421" i="19"/>
  <c r="F420" i="19"/>
  <c r="F419" i="19"/>
  <c r="F418" i="19"/>
  <c r="F417" i="19"/>
  <c r="F416" i="19"/>
  <c r="F415" i="19"/>
  <c r="F414" i="19"/>
  <c r="F413" i="19"/>
  <c r="F412" i="19"/>
  <c r="F411" i="19"/>
  <c r="F410" i="19"/>
  <c r="F409" i="19"/>
  <c r="F408" i="19"/>
  <c r="F407" i="19"/>
  <c r="F406" i="19"/>
  <c r="F405" i="19"/>
  <c r="F404" i="19"/>
  <c r="F403" i="19"/>
  <c r="F402" i="19"/>
  <c r="F401" i="19"/>
  <c r="F400" i="19"/>
  <c r="F399" i="19"/>
  <c r="F398" i="19"/>
  <c r="F397" i="19"/>
  <c r="F396" i="19"/>
  <c r="F395" i="19"/>
  <c r="F394" i="19"/>
  <c r="F393" i="19"/>
  <c r="F392" i="19"/>
  <c r="F391" i="19"/>
  <c r="F390" i="19"/>
  <c r="F389" i="19"/>
  <c r="F388" i="19"/>
  <c r="F387" i="19"/>
  <c r="F386" i="19"/>
  <c r="F385" i="19"/>
  <c r="F384" i="19"/>
  <c r="F383" i="19"/>
  <c r="F382" i="19"/>
  <c r="F381" i="19"/>
  <c r="F380" i="19"/>
  <c r="F379" i="19"/>
  <c r="F378" i="19"/>
  <c r="F377" i="19"/>
  <c r="F376" i="19"/>
  <c r="F375" i="19"/>
  <c r="F374" i="19"/>
  <c r="F373" i="19"/>
  <c r="F372" i="19"/>
  <c r="F371" i="19"/>
  <c r="F370" i="19"/>
  <c r="F369" i="19"/>
  <c r="F368" i="19"/>
  <c r="F367" i="19"/>
  <c r="F366" i="19"/>
  <c r="F365" i="19"/>
  <c r="F364" i="19"/>
  <c r="F363" i="19"/>
  <c r="F362" i="19"/>
  <c r="F361" i="19"/>
  <c r="F360" i="19"/>
  <c r="F359" i="19"/>
  <c r="F358" i="19"/>
  <c r="F357" i="19"/>
  <c r="F356" i="19"/>
  <c r="F355" i="19"/>
  <c r="F354" i="19"/>
  <c r="F353" i="19"/>
  <c r="F352" i="19"/>
  <c r="F351" i="19"/>
  <c r="F350" i="19"/>
  <c r="F349" i="19"/>
  <c r="F348" i="19"/>
  <c r="F347" i="19"/>
  <c r="F346" i="19"/>
  <c r="K346" i="19" s="1"/>
  <c r="F345" i="19"/>
  <c r="F344" i="19"/>
  <c r="F343" i="19"/>
  <c r="F342" i="19"/>
  <c r="K342" i="19" s="1"/>
  <c r="F341" i="19"/>
  <c r="F340" i="19"/>
  <c r="F339" i="19"/>
  <c r="F338" i="19"/>
  <c r="F337" i="19"/>
  <c r="F336" i="19"/>
  <c r="F335" i="19"/>
  <c r="F334" i="19"/>
  <c r="K334" i="19" s="1"/>
  <c r="F333" i="19"/>
  <c r="F332" i="19"/>
  <c r="F331" i="19"/>
  <c r="F330" i="19"/>
  <c r="F329" i="19"/>
  <c r="F328" i="19"/>
  <c r="F327" i="19"/>
  <c r="F326" i="19"/>
  <c r="F325" i="19"/>
  <c r="F324" i="19"/>
  <c r="F323" i="19"/>
  <c r="F322" i="19"/>
  <c r="F321" i="19"/>
  <c r="F320" i="19"/>
  <c r="F319" i="19"/>
  <c r="F318" i="19"/>
  <c r="F317" i="19"/>
  <c r="F316" i="19"/>
  <c r="F315" i="19"/>
  <c r="F314" i="19"/>
  <c r="F313" i="19"/>
  <c r="F312" i="19"/>
  <c r="F311" i="19"/>
  <c r="F310"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K170" i="19" s="1"/>
  <c r="F169" i="19"/>
  <c r="F168" i="19"/>
  <c r="F167" i="19"/>
  <c r="F166" i="19"/>
  <c r="F165" i="19"/>
  <c r="F164" i="19"/>
  <c r="F163" i="19"/>
  <c r="F162" i="19"/>
  <c r="F161" i="19"/>
  <c r="F160" i="19"/>
  <c r="F159" i="19"/>
  <c r="F158" i="19"/>
  <c r="F157" i="19"/>
  <c r="F156" i="19"/>
  <c r="F155" i="19"/>
  <c r="F154" i="19"/>
  <c r="F153" i="19"/>
  <c r="F152" i="19"/>
  <c r="F151" i="19"/>
  <c r="F150" i="19"/>
  <c r="K150" i="19" s="1"/>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22" i="19"/>
  <c r="K122" i="19" s="1"/>
  <c r="F121" i="19"/>
  <c r="F120" i="19"/>
  <c r="F119" i="19"/>
  <c r="F118" i="19"/>
  <c r="F117" i="19"/>
  <c r="F116" i="19"/>
  <c r="F115" i="19"/>
  <c r="F114" i="19"/>
  <c r="K114" i="19" s="1"/>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F3" i="19"/>
  <c r="F2" i="19"/>
  <c r="F97" i="18"/>
  <c r="J97" i="18"/>
  <c r="K97" i="18" s="1"/>
  <c r="F98" i="18"/>
  <c r="J98" i="18"/>
  <c r="F99" i="18"/>
  <c r="J99" i="18"/>
  <c r="K99" i="18" s="1"/>
  <c r="F100" i="18"/>
  <c r="J100" i="18"/>
  <c r="F101" i="18"/>
  <c r="J101" i="18"/>
  <c r="K101" i="18" s="1"/>
  <c r="F102" i="18"/>
  <c r="J102" i="18"/>
  <c r="F103" i="18"/>
  <c r="J103" i="18"/>
  <c r="F104" i="18"/>
  <c r="J104" i="18"/>
  <c r="F105" i="18"/>
  <c r="J105" i="18"/>
  <c r="K105" i="18" s="1"/>
  <c r="F106" i="18"/>
  <c r="K106" i="18" s="1"/>
  <c r="J106" i="18"/>
  <c r="F107" i="18"/>
  <c r="J107" i="18"/>
  <c r="K107" i="18" s="1"/>
  <c r="F108" i="18"/>
  <c r="J108" i="18"/>
  <c r="F109" i="18"/>
  <c r="J109" i="18"/>
  <c r="K109" i="18"/>
  <c r="F110" i="18"/>
  <c r="K110" i="18" s="1"/>
  <c r="J110" i="18"/>
  <c r="F111" i="18"/>
  <c r="J111" i="18"/>
  <c r="K111" i="18" s="1"/>
  <c r="F112" i="18"/>
  <c r="J112" i="18"/>
  <c r="F113" i="18"/>
  <c r="J113" i="18"/>
  <c r="K113" i="18" s="1"/>
  <c r="F114" i="18"/>
  <c r="J114" i="18"/>
  <c r="F115" i="18"/>
  <c r="J115" i="18"/>
  <c r="K115" i="18" s="1"/>
  <c r="F116" i="18"/>
  <c r="J116" i="18"/>
  <c r="F117" i="18"/>
  <c r="J117" i="18"/>
  <c r="K117" i="18" s="1"/>
  <c r="F118" i="18"/>
  <c r="K118" i="18" s="1"/>
  <c r="J118" i="18"/>
  <c r="F119" i="18"/>
  <c r="J119" i="18"/>
  <c r="K119" i="18" s="1"/>
  <c r="F120" i="18"/>
  <c r="J120" i="18"/>
  <c r="F121" i="18"/>
  <c r="J121" i="18"/>
  <c r="K121" i="18" s="1"/>
  <c r="F122" i="18"/>
  <c r="K122" i="18" s="1"/>
  <c r="J122" i="18"/>
  <c r="F123" i="18"/>
  <c r="J123" i="18"/>
  <c r="F124" i="18"/>
  <c r="J124" i="18"/>
  <c r="K124" i="18" s="1"/>
  <c r="F125" i="18"/>
  <c r="J125" i="18"/>
  <c r="F126" i="18"/>
  <c r="J126" i="18"/>
  <c r="K126" i="18"/>
  <c r="F127" i="18"/>
  <c r="J127" i="18"/>
  <c r="F128" i="18"/>
  <c r="J128" i="18"/>
  <c r="K128" i="18" s="1"/>
  <c r="F129" i="18"/>
  <c r="J129" i="18"/>
  <c r="F130" i="18"/>
  <c r="J130" i="18"/>
  <c r="K130" i="18" s="1"/>
  <c r="F131" i="18"/>
  <c r="J131" i="18"/>
  <c r="K131" i="18" s="1"/>
  <c r="F132" i="18"/>
  <c r="J132" i="18"/>
  <c r="F133" i="18"/>
  <c r="J133" i="18"/>
  <c r="K133" i="18" s="1"/>
  <c r="F134" i="18"/>
  <c r="K134" i="18" s="1"/>
  <c r="J134" i="18"/>
  <c r="F135" i="18"/>
  <c r="J135" i="18"/>
  <c r="F136" i="18"/>
  <c r="J136" i="18"/>
  <c r="F137" i="18"/>
  <c r="J137" i="18"/>
  <c r="K137" i="18" s="1"/>
  <c r="F138" i="18"/>
  <c r="J138" i="18"/>
  <c r="K138" i="18" s="1"/>
  <c r="F139" i="18"/>
  <c r="J139" i="18"/>
  <c r="F140" i="18"/>
  <c r="J140" i="18"/>
  <c r="F141" i="18"/>
  <c r="J141" i="18"/>
  <c r="K141" i="18" s="1"/>
  <c r="F142" i="18"/>
  <c r="K142" i="18" s="1"/>
  <c r="J142" i="18"/>
  <c r="F143" i="18"/>
  <c r="J143" i="18"/>
  <c r="F144" i="18"/>
  <c r="J144" i="18"/>
  <c r="F145" i="18"/>
  <c r="J145" i="18"/>
  <c r="K145" i="18" s="1"/>
  <c r="F146" i="18"/>
  <c r="K146" i="18" s="1"/>
  <c r="J146" i="18"/>
  <c r="F147" i="18"/>
  <c r="J147" i="18"/>
  <c r="F148" i="18"/>
  <c r="J148" i="18"/>
  <c r="F149" i="18"/>
  <c r="J149" i="18"/>
  <c r="K149" i="18" s="1"/>
  <c r="F150" i="18"/>
  <c r="K150" i="18" s="1"/>
  <c r="J150" i="18"/>
  <c r="F151" i="18"/>
  <c r="J151" i="18"/>
  <c r="F152" i="18"/>
  <c r="J152" i="18"/>
  <c r="F153" i="18"/>
  <c r="J153" i="18"/>
  <c r="K153" i="18" s="1"/>
  <c r="F154" i="18"/>
  <c r="K154" i="18" s="1"/>
  <c r="J154" i="18"/>
  <c r="F155" i="18"/>
  <c r="J155" i="18"/>
  <c r="F156" i="18"/>
  <c r="J156" i="18"/>
  <c r="K156" i="18" s="1"/>
  <c r="F157" i="18"/>
  <c r="J157" i="18"/>
  <c r="F158" i="18"/>
  <c r="J158" i="18"/>
  <c r="F159" i="18"/>
  <c r="J159" i="18"/>
  <c r="F160" i="18"/>
  <c r="J160" i="18"/>
  <c r="K160" i="18" s="1"/>
  <c r="F161" i="18"/>
  <c r="J161" i="18"/>
  <c r="F162" i="18"/>
  <c r="J162" i="18"/>
  <c r="F163" i="18"/>
  <c r="J163" i="18"/>
  <c r="F164" i="18"/>
  <c r="J164" i="18"/>
  <c r="K164" i="18" s="1"/>
  <c r="F165" i="18"/>
  <c r="J165" i="18"/>
  <c r="F166" i="18"/>
  <c r="J166" i="18"/>
  <c r="K166" i="18" s="1"/>
  <c r="F167" i="18"/>
  <c r="J167" i="18"/>
  <c r="F168" i="18"/>
  <c r="J168" i="18"/>
  <c r="F169" i="18"/>
  <c r="K169" i="18" s="1"/>
  <c r="J169" i="18"/>
  <c r="F170" i="18"/>
  <c r="J170" i="18"/>
  <c r="K170" i="18" s="1"/>
  <c r="F171" i="18"/>
  <c r="J171" i="18"/>
  <c r="F172" i="18"/>
  <c r="J172" i="18"/>
  <c r="F173" i="18"/>
  <c r="J173" i="18"/>
  <c r="K173" i="18" s="1"/>
  <c r="F174" i="18"/>
  <c r="J174" i="18"/>
  <c r="K174" i="18" s="1"/>
  <c r="F175" i="18"/>
  <c r="J175" i="18"/>
  <c r="F176" i="18"/>
  <c r="J176" i="18"/>
  <c r="F177" i="18"/>
  <c r="J177" i="18"/>
  <c r="F178" i="18"/>
  <c r="J178" i="18"/>
  <c r="K178" i="18" s="1"/>
  <c r="F179" i="18"/>
  <c r="J179" i="18"/>
  <c r="F180" i="18"/>
  <c r="J180" i="18"/>
  <c r="F181" i="18"/>
  <c r="J181" i="18"/>
  <c r="F182" i="18"/>
  <c r="J182" i="18"/>
  <c r="K182" i="18" s="1"/>
  <c r="F183" i="18"/>
  <c r="J183" i="18"/>
  <c r="F184" i="18"/>
  <c r="J184" i="18"/>
  <c r="F185" i="18"/>
  <c r="J185" i="18"/>
  <c r="F186" i="18"/>
  <c r="J186" i="18"/>
  <c r="F187" i="18"/>
  <c r="J187" i="18"/>
  <c r="K187" i="18" s="1"/>
  <c r="F188" i="18"/>
  <c r="J188" i="18"/>
  <c r="F189" i="18"/>
  <c r="J189" i="18"/>
  <c r="K189" i="18" s="1"/>
  <c r="F190" i="18"/>
  <c r="J190" i="18"/>
  <c r="F191" i="18"/>
  <c r="J191" i="18"/>
  <c r="K191" i="18" s="1"/>
  <c r="F192" i="18"/>
  <c r="J192" i="18"/>
  <c r="F193" i="18"/>
  <c r="J193" i="18"/>
  <c r="K193" i="18" s="1"/>
  <c r="F194" i="18"/>
  <c r="K194" i="18" s="1"/>
  <c r="J194" i="18"/>
  <c r="F195" i="18"/>
  <c r="J195" i="18"/>
  <c r="F196" i="18"/>
  <c r="J196" i="18"/>
  <c r="K196" i="18" s="1"/>
  <c r="F197" i="18"/>
  <c r="J197" i="18"/>
  <c r="F198" i="18"/>
  <c r="J198" i="18"/>
  <c r="K198" i="18"/>
  <c r="F199" i="18"/>
  <c r="J199" i="18"/>
  <c r="F200" i="18"/>
  <c r="J200" i="18"/>
  <c r="K200" i="18" s="1"/>
  <c r="F201" i="18"/>
  <c r="K201" i="18" s="1"/>
  <c r="J201" i="18"/>
  <c r="F202" i="18"/>
  <c r="J202" i="18"/>
  <c r="F203" i="18"/>
  <c r="J203" i="18"/>
  <c r="K203" i="18" s="1"/>
  <c r="F204" i="18"/>
  <c r="J204" i="18"/>
  <c r="F205" i="18"/>
  <c r="J205" i="18"/>
  <c r="K205" i="18" s="1"/>
  <c r="F206" i="18"/>
  <c r="K206" i="18" s="1"/>
  <c r="J206" i="18"/>
  <c r="F207" i="18"/>
  <c r="J207" i="18"/>
  <c r="F208" i="18"/>
  <c r="J208" i="18"/>
  <c r="F209" i="18"/>
  <c r="J209" i="18"/>
  <c r="K209" i="18" s="1"/>
  <c r="F210" i="18"/>
  <c r="J210" i="18"/>
  <c r="F211" i="18"/>
  <c r="J211" i="18"/>
  <c r="K211" i="18" s="1"/>
  <c r="F212" i="18"/>
  <c r="J212" i="18"/>
  <c r="F213" i="18"/>
  <c r="J213" i="18"/>
  <c r="K213" i="18"/>
  <c r="F214" i="18"/>
  <c r="K214" i="18" s="1"/>
  <c r="J214" i="18"/>
  <c r="F215" i="18"/>
  <c r="J215" i="18"/>
  <c r="F216" i="18"/>
  <c r="J216" i="18"/>
  <c r="K216" i="18" s="1"/>
  <c r="F217" i="18"/>
  <c r="J217" i="18"/>
  <c r="F218" i="18"/>
  <c r="J218" i="18"/>
  <c r="K218" i="18" s="1"/>
  <c r="F219" i="18"/>
  <c r="J219" i="18"/>
  <c r="F220" i="18"/>
  <c r="J220" i="18"/>
  <c r="K220" i="18" s="1"/>
  <c r="F221" i="18"/>
  <c r="J221" i="18"/>
  <c r="F222" i="18"/>
  <c r="J222" i="18"/>
  <c r="K222" i="18"/>
  <c r="F223" i="18"/>
  <c r="J223" i="18"/>
  <c r="F224" i="18"/>
  <c r="J224" i="18"/>
  <c r="K224" i="18" s="1"/>
  <c r="F225" i="18"/>
  <c r="J225" i="18"/>
  <c r="F226" i="18"/>
  <c r="J226" i="18"/>
  <c r="K226" i="18" s="1"/>
  <c r="F227" i="18"/>
  <c r="J227" i="18"/>
  <c r="K227" i="18" s="1"/>
  <c r="F228" i="18"/>
  <c r="J228" i="18"/>
  <c r="F229" i="18"/>
  <c r="J229" i="18"/>
  <c r="K229" i="18" s="1"/>
  <c r="F230" i="18"/>
  <c r="J230" i="18"/>
  <c r="K230" i="18" s="1"/>
  <c r="F231" i="18"/>
  <c r="J231" i="18"/>
  <c r="K231" i="18" s="1"/>
  <c r="F232" i="18"/>
  <c r="J232" i="18"/>
  <c r="F233" i="18"/>
  <c r="J233" i="18"/>
  <c r="K233" i="18" s="1"/>
  <c r="F234" i="18"/>
  <c r="K234" i="18" s="1"/>
  <c r="J234" i="18"/>
  <c r="F235" i="18"/>
  <c r="J235" i="18"/>
  <c r="F236" i="18"/>
  <c r="J236" i="18"/>
  <c r="K236" i="18" s="1"/>
  <c r="F237" i="18"/>
  <c r="J237" i="18"/>
  <c r="F238" i="18"/>
  <c r="J238" i="18"/>
  <c r="K238" i="18"/>
  <c r="F239" i="18"/>
  <c r="J239" i="18"/>
  <c r="F240" i="18"/>
  <c r="J240" i="18"/>
  <c r="K240" i="18" s="1"/>
  <c r="F241" i="18"/>
  <c r="J241" i="18"/>
  <c r="F242" i="18"/>
  <c r="J242" i="18"/>
  <c r="K242" i="18" s="1"/>
  <c r="F243" i="18"/>
  <c r="J243" i="18"/>
  <c r="K243" i="18" s="1"/>
  <c r="F244" i="18"/>
  <c r="J244" i="18"/>
  <c r="F245" i="18"/>
  <c r="J245" i="18"/>
  <c r="K245" i="18" s="1"/>
  <c r="F246" i="18"/>
  <c r="J246" i="18"/>
  <c r="K246" i="18" s="1"/>
  <c r="F247" i="18"/>
  <c r="J247" i="18"/>
  <c r="K247" i="18" s="1"/>
  <c r="F248" i="18"/>
  <c r="J248" i="18"/>
  <c r="F249" i="18"/>
  <c r="J249" i="18"/>
  <c r="K249" i="18" s="1"/>
  <c r="F250" i="18"/>
  <c r="K250" i="18" s="1"/>
  <c r="J250" i="18"/>
  <c r="F251" i="18"/>
  <c r="J251" i="18"/>
  <c r="K251" i="18" s="1"/>
  <c r="F252" i="18"/>
  <c r="J252" i="18"/>
  <c r="F253" i="18"/>
  <c r="J253" i="18"/>
  <c r="K253" i="18" s="1"/>
  <c r="F254" i="18"/>
  <c r="K254" i="18" s="1"/>
  <c r="J254" i="18"/>
  <c r="F255" i="18"/>
  <c r="J255" i="18"/>
  <c r="F256" i="18"/>
  <c r="J256" i="18"/>
  <c r="K256" i="18" s="1"/>
  <c r="F257" i="18"/>
  <c r="J257" i="18"/>
  <c r="F258" i="18"/>
  <c r="J258" i="18"/>
  <c r="F259" i="18"/>
  <c r="J259" i="18"/>
  <c r="F260" i="18"/>
  <c r="J260" i="18"/>
  <c r="K260" i="18" s="1"/>
  <c r="F261" i="18"/>
  <c r="J261" i="18"/>
  <c r="F262" i="18"/>
  <c r="J262" i="18"/>
  <c r="K262" i="18"/>
  <c r="F263" i="18"/>
  <c r="J263" i="18"/>
  <c r="F264" i="18"/>
  <c r="J264" i="18"/>
  <c r="K264" i="18" s="1"/>
  <c r="F265" i="18"/>
  <c r="J265" i="18"/>
  <c r="F266" i="18"/>
  <c r="J266" i="18"/>
  <c r="F267" i="18"/>
  <c r="J267" i="18"/>
  <c r="F268" i="18"/>
  <c r="J268" i="18"/>
  <c r="K268" i="18" s="1"/>
  <c r="F269" i="18"/>
  <c r="J269" i="18"/>
  <c r="F270" i="18"/>
  <c r="J270" i="18"/>
  <c r="K270" i="18" s="1"/>
  <c r="F271" i="18"/>
  <c r="J271" i="18"/>
  <c r="K271" i="18" s="1"/>
  <c r="F272" i="18"/>
  <c r="J272" i="18"/>
  <c r="F273" i="18"/>
  <c r="J273" i="18"/>
  <c r="K273" i="18" s="1"/>
  <c r="F274" i="18"/>
  <c r="K274" i="18" s="1"/>
  <c r="J274" i="18"/>
  <c r="F275" i="18"/>
  <c r="J275" i="18"/>
  <c r="K275" i="18" s="1"/>
  <c r="F276" i="18"/>
  <c r="J276" i="18"/>
  <c r="F277" i="18"/>
  <c r="J277" i="18"/>
  <c r="K277" i="18" s="1"/>
  <c r="F278" i="18"/>
  <c r="J278" i="18"/>
  <c r="K278" i="18" s="1"/>
  <c r="F279" i="18"/>
  <c r="J279" i="18"/>
  <c r="K279" i="18" s="1"/>
  <c r="F280" i="18"/>
  <c r="J280" i="18"/>
  <c r="F281" i="18"/>
  <c r="J281" i="18"/>
  <c r="K281" i="18" s="1"/>
  <c r="F282" i="18"/>
  <c r="K282" i="18" s="1"/>
  <c r="J282" i="18"/>
  <c r="F283" i="18"/>
  <c r="J283" i="18"/>
  <c r="F284" i="18"/>
  <c r="J284" i="18"/>
  <c r="K284" i="18" s="1"/>
  <c r="F285" i="18"/>
  <c r="J285" i="18"/>
  <c r="F286" i="18"/>
  <c r="J286" i="18"/>
  <c r="K286" i="18"/>
  <c r="F287" i="18"/>
  <c r="J287" i="18"/>
  <c r="F288" i="18"/>
  <c r="J288" i="18"/>
  <c r="K288" i="18" s="1"/>
  <c r="F289" i="18"/>
  <c r="J289" i="18"/>
  <c r="F290" i="18"/>
  <c r="J290" i="18"/>
  <c r="F291" i="18"/>
  <c r="J291" i="18"/>
  <c r="F292" i="18"/>
  <c r="J292" i="18"/>
  <c r="K292" i="18" s="1"/>
  <c r="F293" i="18"/>
  <c r="J293" i="18"/>
  <c r="F294" i="18"/>
  <c r="J294" i="18"/>
  <c r="K294" i="18" s="1"/>
  <c r="F295" i="18"/>
  <c r="J295" i="18"/>
  <c r="K295" i="18" s="1"/>
  <c r="F296" i="18"/>
  <c r="J296" i="18"/>
  <c r="F297" i="18"/>
  <c r="J297" i="18"/>
  <c r="K297" i="18" s="1"/>
  <c r="F298" i="18"/>
  <c r="J298" i="18"/>
  <c r="K298" i="18" s="1"/>
  <c r="F299" i="18"/>
  <c r="J299" i="18"/>
  <c r="K299" i="18" s="1"/>
  <c r="F300" i="18"/>
  <c r="J300" i="18"/>
  <c r="F301" i="18"/>
  <c r="J301" i="18"/>
  <c r="K301" i="18" s="1"/>
  <c r="F302" i="18"/>
  <c r="J302" i="18"/>
  <c r="K302" i="18"/>
  <c r="F303" i="18"/>
  <c r="J303" i="18"/>
  <c r="F304" i="18"/>
  <c r="J304" i="18"/>
  <c r="K304" i="18" s="1"/>
  <c r="F305" i="18"/>
  <c r="J305" i="18"/>
  <c r="F306" i="18"/>
  <c r="J306" i="18"/>
  <c r="F307" i="18"/>
  <c r="J307" i="18"/>
  <c r="F308" i="18"/>
  <c r="J308" i="18"/>
  <c r="K308" i="18" s="1"/>
  <c r="F309" i="18"/>
  <c r="J309" i="18"/>
  <c r="F310" i="18"/>
  <c r="J310" i="18"/>
  <c r="K310" i="18"/>
  <c r="F311" i="18"/>
  <c r="J311" i="18"/>
  <c r="F312" i="18"/>
  <c r="J312" i="18"/>
  <c r="K312" i="18" s="1"/>
  <c r="F313" i="18"/>
  <c r="J313" i="18"/>
  <c r="F314" i="18"/>
  <c r="J314" i="18"/>
  <c r="F315" i="18"/>
  <c r="J315" i="18"/>
  <c r="J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316" i="18"/>
  <c r="J317" i="18"/>
  <c r="J318" i="18"/>
  <c r="J319" i="18"/>
  <c r="J320" i="18"/>
  <c r="J321" i="18"/>
  <c r="J322" i="18"/>
  <c r="J323" i="18"/>
  <c r="J324" i="18"/>
  <c r="J325" i="18"/>
  <c r="J326" i="18"/>
  <c r="J327" i="18"/>
  <c r="J328" i="18"/>
  <c r="J329" i="18"/>
  <c r="J330" i="18"/>
  <c r="J331" i="18"/>
  <c r="J332" i="18"/>
  <c r="J333" i="18"/>
  <c r="J334" i="18"/>
  <c r="J335" i="18"/>
  <c r="J336" i="18"/>
  <c r="J337" i="18"/>
  <c r="J338" i="18"/>
  <c r="J339" i="18"/>
  <c r="J340" i="18"/>
  <c r="J341" i="18"/>
  <c r="J342" i="18"/>
  <c r="J343" i="18"/>
  <c r="J344" i="18"/>
  <c r="J345" i="18"/>
  <c r="J346" i="18"/>
  <c r="J347" i="18"/>
  <c r="J348" i="18"/>
  <c r="J349" i="18"/>
  <c r="J350" i="18"/>
  <c r="J351" i="18"/>
  <c r="J352" i="18"/>
  <c r="J353" i="18"/>
  <c r="J354" i="18"/>
  <c r="J355" i="18"/>
  <c r="J356" i="18"/>
  <c r="J357" i="18"/>
  <c r="J358" i="18"/>
  <c r="J359" i="18"/>
  <c r="J360" i="18"/>
  <c r="J361" i="18"/>
  <c r="J362" i="18"/>
  <c r="J363" i="18"/>
  <c r="J364" i="18"/>
  <c r="J365" i="18"/>
  <c r="J366" i="18"/>
  <c r="J367" i="18"/>
  <c r="J368" i="18"/>
  <c r="J369" i="18"/>
  <c r="J370" i="18"/>
  <c r="J371" i="18"/>
  <c r="J372" i="18"/>
  <c r="J373" i="18"/>
  <c r="J374" i="18"/>
  <c r="J375" i="18"/>
  <c r="J376" i="18"/>
  <c r="J377" i="18"/>
  <c r="J378" i="18"/>
  <c r="J379" i="18"/>
  <c r="J380" i="18"/>
  <c r="J381" i="18"/>
  <c r="J382" i="18"/>
  <c r="J383" i="18"/>
  <c r="J384" i="18"/>
  <c r="J385" i="18"/>
  <c r="J386" i="18"/>
  <c r="J387" i="18"/>
  <c r="J388" i="18"/>
  <c r="J389" i="18"/>
  <c r="J390" i="18"/>
  <c r="J391" i="18"/>
  <c r="J392" i="18"/>
  <c r="J393" i="18"/>
  <c r="J394" i="18"/>
  <c r="J395" i="18"/>
  <c r="J396" i="18"/>
  <c r="J397" i="18"/>
  <c r="J398" i="18"/>
  <c r="J399" i="18"/>
  <c r="J400" i="18"/>
  <c r="J401" i="18"/>
  <c r="J402" i="18"/>
  <c r="J403" i="18"/>
  <c r="J404" i="18"/>
  <c r="J405" i="18"/>
  <c r="J406" i="18"/>
  <c r="J407" i="18"/>
  <c r="J408" i="18"/>
  <c r="J409" i="18"/>
  <c r="J410" i="18"/>
  <c r="J411" i="18"/>
  <c r="J412" i="18"/>
  <c r="J413" i="18"/>
  <c r="J414" i="18"/>
  <c r="J415" i="18"/>
  <c r="J416" i="18"/>
  <c r="J417" i="18"/>
  <c r="J418" i="18"/>
  <c r="J419" i="18"/>
  <c r="J420" i="18"/>
  <c r="J421" i="18"/>
  <c r="J422" i="18"/>
  <c r="J423" i="18"/>
  <c r="J424" i="18"/>
  <c r="J425" i="18"/>
  <c r="J426" i="18"/>
  <c r="J427" i="18"/>
  <c r="J428" i="18"/>
  <c r="J429" i="18"/>
  <c r="J430" i="18"/>
  <c r="J431" i="18"/>
  <c r="J432" i="18"/>
  <c r="J433" i="18"/>
  <c r="J434" i="18"/>
  <c r="J435" i="18"/>
  <c r="J436" i="18"/>
  <c r="J437" i="18"/>
  <c r="J438" i="18"/>
  <c r="J439" i="18"/>
  <c r="J440" i="18"/>
  <c r="J441" i="18"/>
  <c r="J442" i="18"/>
  <c r="J443" i="18"/>
  <c r="J444" i="18"/>
  <c r="J445" i="18"/>
  <c r="J446" i="18"/>
  <c r="J447" i="18"/>
  <c r="J448" i="18"/>
  <c r="J449" i="18"/>
  <c r="J450" i="18"/>
  <c r="J451" i="18"/>
  <c r="J452" i="18"/>
  <c r="J453" i="18"/>
  <c r="J454" i="18"/>
  <c r="J455" i="18"/>
  <c r="J456" i="18"/>
  <c r="J457" i="18"/>
  <c r="J458" i="18"/>
  <c r="J459" i="18"/>
  <c r="J460" i="18"/>
  <c r="J461" i="18"/>
  <c r="J462" i="18"/>
  <c r="J463" i="18"/>
  <c r="J464" i="18"/>
  <c r="J465" i="18"/>
  <c r="J466" i="18"/>
  <c r="J467" i="18"/>
  <c r="J468" i="18"/>
  <c r="J469" i="18"/>
  <c r="J470" i="18"/>
  <c r="J471" i="18"/>
  <c r="J472" i="18"/>
  <c r="J473" i="18"/>
  <c r="J474" i="18"/>
  <c r="J475" i="18"/>
  <c r="J476" i="18"/>
  <c r="J477" i="18"/>
  <c r="J478" i="18"/>
  <c r="J479" i="18"/>
  <c r="J480" i="18"/>
  <c r="J481" i="18"/>
  <c r="J482" i="18"/>
  <c r="J483" i="18"/>
  <c r="J484" i="18"/>
  <c r="J485" i="18"/>
  <c r="J486" i="18"/>
  <c r="J487" i="18"/>
  <c r="J488" i="18"/>
  <c r="J489" i="18"/>
  <c r="J490" i="18"/>
  <c r="J491" i="18"/>
  <c r="J492" i="18"/>
  <c r="J493" i="18"/>
  <c r="J494" i="18"/>
  <c r="J495" i="18"/>
  <c r="J496" i="18"/>
  <c r="J497" i="18"/>
  <c r="J498" i="18"/>
  <c r="J499" i="18"/>
  <c r="J500" i="18"/>
  <c r="J501" i="18"/>
  <c r="J502" i="18"/>
  <c r="J503" i="18"/>
  <c r="J504" i="18"/>
  <c r="J505" i="18"/>
  <c r="J506" i="18"/>
  <c r="J507" i="18"/>
  <c r="J508" i="18"/>
  <c r="J509" i="18"/>
  <c r="J510" i="18"/>
  <c r="J511" i="18"/>
  <c r="J512" i="18"/>
  <c r="J513" i="18"/>
  <c r="J514" i="18"/>
  <c r="J515" i="18"/>
  <c r="J516" i="18"/>
  <c r="J517" i="18"/>
  <c r="J518" i="18"/>
  <c r="J519" i="18"/>
  <c r="J520" i="18"/>
  <c r="J521" i="18"/>
  <c r="J522" i="18"/>
  <c r="J523" i="18"/>
  <c r="J524" i="18"/>
  <c r="J525" i="18"/>
  <c r="J526" i="18"/>
  <c r="J527" i="18"/>
  <c r="J528" i="18"/>
  <c r="J529" i="18"/>
  <c r="J530" i="18"/>
  <c r="J531" i="18"/>
  <c r="J532" i="18"/>
  <c r="J533" i="18"/>
  <c r="J534" i="18"/>
  <c r="J535" i="18"/>
  <c r="J536" i="18"/>
  <c r="J537" i="18"/>
  <c r="J538" i="18"/>
  <c r="J539" i="18"/>
  <c r="J540" i="18"/>
  <c r="J541" i="18"/>
  <c r="J542" i="18"/>
  <c r="J543" i="18"/>
  <c r="J544" i="18"/>
  <c r="J545" i="18"/>
  <c r="J546" i="18"/>
  <c r="J547" i="18"/>
  <c r="J548" i="18"/>
  <c r="J549" i="18"/>
  <c r="J550" i="18"/>
  <c r="J551" i="18"/>
  <c r="J552" i="18"/>
  <c r="J553" i="18"/>
  <c r="J554" i="18"/>
  <c r="J555" i="18"/>
  <c r="J556" i="18"/>
  <c r="J557" i="18"/>
  <c r="J558" i="18"/>
  <c r="J559" i="18"/>
  <c r="J560" i="18"/>
  <c r="J561" i="18"/>
  <c r="J562" i="18"/>
  <c r="J563" i="18"/>
  <c r="J564" i="18"/>
  <c r="J565" i="18"/>
  <c r="J566" i="18"/>
  <c r="J567" i="18"/>
  <c r="J568" i="18"/>
  <c r="J569" i="18"/>
  <c r="J570" i="18"/>
  <c r="J571" i="18"/>
  <c r="J572" i="18"/>
  <c r="J573" i="18"/>
  <c r="J574" i="18"/>
  <c r="J575" i="18"/>
  <c r="J576" i="18"/>
  <c r="J577" i="18"/>
  <c r="J578" i="18"/>
  <c r="J579" i="18"/>
  <c r="J580" i="18"/>
  <c r="J581" i="18"/>
  <c r="J582" i="18"/>
  <c r="J583" i="18"/>
  <c r="J584" i="18"/>
  <c r="J585" i="18"/>
  <c r="J586" i="18"/>
  <c r="J587" i="18"/>
  <c r="J588" i="18"/>
  <c r="J589" i="18"/>
  <c r="J590" i="18"/>
  <c r="J591" i="18"/>
  <c r="J592" i="18"/>
  <c r="J593" i="18"/>
  <c r="J594" i="18"/>
  <c r="J595" i="18"/>
  <c r="J596" i="18"/>
  <c r="J597" i="18"/>
  <c r="J598" i="18"/>
  <c r="J599" i="18"/>
  <c r="J600" i="18"/>
  <c r="J601" i="18"/>
  <c r="J602" i="18"/>
  <c r="J603" i="18"/>
  <c r="J604" i="18"/>
  <c r="J605" i="18"/>
  <c r="J606" i="18"/>
  <c r="J607" i="18"/>
  <c r="J608" i="18"/>
  <c r="J609" i="18"/>
  <c r="J610" i="18"/>
  <c r="J611" i="18"/>
  <c r="J612" i="18"/>
  <c r="J613" i="18"/>
  <c r="J614" i="18"/>
  <c r="J615" i="18"/>
  <c r="J616" i="18"/>
  <c r="J617" i="18"/>
  <c r="J618" i="18"/>
  <c r="J619" i="18"/>
  <c r="J620" i="18"/>
  <c r="J621" i="18"/>
  <c r="J622" i="18"/>
  <c r="J623" i="18"/>
  <c r="J624" i="18"/>
  <c r="J625" i="18"/>
  <c r="J626" i="18"/>
  <c r="J627" i="18"/>
  <c r="J628" i="18"/>
  <c r="J629" i="18"/>
  <c r="J630" i="18"/>
  <c r="J631" i="18"/>
  <c r="J632" i="18"/>
  <c r="J633" i="18"/>
  <c r="J634" i="18"/>
  <c r="J635" i="18"/>
  <c r="J636" i="18"/>
  <c r="J637" i="18"/>
  <c r="J638" i="18"/>
  <c r="J639" i="18"/>
  <c r="J640" i="18"/>
  <c r="J641" i="18"/>
  <c r="J642" i="18"/>
  <c r="J643" i="18"/>
  <c r="J644" i="18"/>
  <c r="J645" i="18"/>
  <c r="J646" i="18"/>
  <c r="J647" i="18"/>
  <c r="J648" i="18"/>
  <c r="J649" i="18"/>
  <c r="J650" i="18"/>
  <c r="J651" i="18"/>
  <c r="J652" i="18"/>
  <c r="J653" i="18"/>
  <c r="J654" i="18"/>
  <c r="J655" i="18"/>
  <c r="J656" i="18"/>
  <c r="J657" i="18"/>
  <c r="J658" i="18"/>
  <c r="J659" i="18"/>
  <c r="J660" i="18"/>
  <c r="J661" i="18"/>
  <c r="J662" i="18"/>
  <c r="J663" i="18"/>
  <c r="J664" i="18"/>
  <c r="J665" i="18"/>
  <c r="J666" i="18"/>
  <c r="J667" i="18"/>
  <c r="J668" i="18"/>
  <c r="J669" i="18"/>
  <c r="J670" i="18"/>
  <c r="J671" i="18"/>
  <c r="J672" i="18"/>
  <c r="J673" i="18"/>
  <c r="J674" i="18"/>
  <c r="J675" i="18"/>
  <c r="J676" i="18"/>
  <c r="J677" i="18"/>
  <c r="J678" i="18"/>
  <c r="J679" i="18"/>
  <c r="J680" i="18"/>
  <c r="J681" i="18"/>
  <c r="J682" i="18"/>
  <c r="J683" i="18"/>
  <c r="J684" i="18"/>
  <c r="J685" i="18"/>
  <c r="J686" i="18"/>
  <c r="J687" i="18"/>
  <c r="J688" i="18"/>
  <c r="J689" i="18"/>
  <c r="J690" i="18"/>
  <c r="J691" i="18"/>
  <c r="J692" i="18"/>
  <c r="J693" i="18"/>
  <c r="J694" i="18"/>
  <c r="J695" i="18"/>
  <c r="J696" i="18"/>
  <c r="J697" i="18"/>
  <c r="J698" i="18"/>
  <c r="J699" i="18"/>
  <c r="J700" i="18"/>
  <c r="J701" i="18"/>
  <c r="J702" i="18"/>
  <c r="J703" i="18"/>
  <c r="J704" i="18"/>
  <c r="J705" i="18"/>
  <c r="J706" i="18"/>
  <c r="J707" i="18"/>
  <c r="J708" i="18"/>
  <c r="J709" i="18"/>
  <c r="J710" i="18"/>
  <c r="J711" i="18"/>
  <c r="J712" i="18"/>
  <c r="J713" i="18"/>
  <c r="J714" i="18"/>
  <c r="J715" i="18"/>
  <c r="J716" i="18"/>
  <c r="J717" i="18"/>
  <c r="J718" i="18"/>
  <c r="J719" i="18"/>
  <c r="J720" i="18"/>
  <c r="J721" i="18"/>
  <c r="J722" i="18"/>
  <c r="J723" i="18"/>
  <c r="J724" i="18"/>
  <c r="J725" i="18"/>
  <c r="J726" i="18"/>
  <c r="J727" i="18"/>
  <c r="J728" i="18"/>
  <c r="J729" i="18"/>
  <c r="J730" i="18"/>
  <c r="J731" i="18"/>
  <c r="J732" i="18"/>
  <c r="J733" i="18"/>
  <c r="J734" i="18"/>
  <c r="J735" i="18"/>
  <c r="J736" i="18"/>
  <c r="J737" i="18"/>
  <c r="J738" i="18"/>
  <c r="J739" i="18"/>
  <c r="J740" i="18"/>
  <c r="J741" i="18"/>
  <c r="J742" i="18"/>
  <c r="J743" i="18"/>
  <c r="J744" i="18"/>
  <c r="J745" i="18"/>
  <c r="J746" i="18"/>
  <c r="J747" i="18"/>
  <c r="J748" i="18"/>
  <c r="J749" i="18"/>
  <c r="J750" i="18"/>
  <c r="J751" i="18"/>
  <c r="J752" i="18"/>
  <c r="J753" i="18"/>
  <c r="J754" i="18"/>
  <c r="J755" i="18"/>
  <c r="J756" i="18"/>
  <c r="J757" i="18"/>
  <c r="J758" i="18"/>
  <c r="J759" i="18"/>
  <c r="J760" i="18"/>
  <c r="J761" i="18"/>
  <c r="J762" i="18"/>
  <c r="J763" i="18"/>
  <c r="J764" i="18"/>
  <c r="J765" i="18"/>
  <c r="J766" i="18"/>
  <c r="J767" i="18"/>
  <c r="J768" i="18"/>
  <c r="J769" i="18"/>
  <c r="J770" i="18"/>
  <c r="J771" i="18"/>
  <c r="J772" i="18"/>
  <c r="J773" i="18"/>
  <c r="J774" i="18"/>
  <c r="J775" i="18"/>
  <c r="J776" i="18"/>
  <c r="J777" i="18"/>
  <c r="J778" i="18"/>
  <c r="J779" i="18"/>
  <c r="J780" i="18"/>
  <c r="J781" i="18"/>
  <c r="J782" i="18"/>
  <c r="J783" i="18"/>
  <c r="J784" i="18"/>
  <c r="J785" i="18"/>
  <c r="J786" i="18"/>
  <c r="J787" i="18"/>
  <c r="J788" i="18"/>
  <c r="J789" i="18"/>
  <c r="J790" i="18"/>
  <c r="J791" i="18"/>
  <c r="J792" i="18"/>
  <c r="J793" i="18"/>
  <c r="J794" i="18"/>
  <c r="J795" i="18"/>
  <c r="J796" i="18"/>
  <c r="J797" i="18"/>
  <c r="J798" i="18"/>
  <c r="J799" i="18"/>
  <c r="J800" i="18"/>
  <c r="J801" i="18"/>
  <c r="J802" i="18"/>
  <c r="J803" i="18"/>
  <c r="J804" i="18"/>
  <c r="J805" i="18"/>
  <c r="J806" i="18"/>
  <c r="J807" i="18"/>
  <c r="J808" i="18"/>
  <c r="J809" i="18"/>
  <c r="J810" i="18"/>
  <c r="J811" i="18"/>
  <c r="J812" i="18"/>
  <c r="J813" i="18"/>
  <c r="J814" i="18"/>
  <c r="J815" i="18"/>
  <c r="J816" i="18"/>
  <c r="J817" i="18"/>
  <c r="J818" i="18"/>
  <c r="J819" i="18"/>
  <c r="J820" i="18"/>
  <c r="J821" i="18"/>
  <c r="J822" i="18"/>
  <c r="J823" i="18"/>
  <c r="J824" i="18"/>
  <c r="J825" i="18"/>
  <c r="J826" i="18"/>
  <c r="J827" i="18"/>
  <c r="J828" i="18"/>
  <c r="J829" i="18"/>
  <c r="J830" i="18"/>
  <c r="J831" i="18"/>
  <c r="J832" i="18"/>
  <c r="J833" i="18"/>
  <c r="J834" i="18"/>
  <c r="J835" i="18"/>
  <c r="J836" i="18"/>
  <c r="J837" i="18"/>
  <c r="J838" i="18"/>
  <c r="J839" i="18"/>
  <c r="J840" i="18"/>
  <c r="J841" i="18"/>
  <c r="J842" i="18"/>
  <c r="J843" i="18"/>
  <c r="J844" i="18"/>
  <c r="J845" i="18"/>
  <c r="J846" i="18"/>
  <c r="J847" i="18"/>
  <c r="J848" i="18"/>
  <c r="J849" i="18"/>
  <c r="J850" i="18"/>
  <c r="J851" i="18"/>
  <c r="J852" i="18"/>
  <c r="J853" i="18"/>
  <c r="J854" i="18"/>
  <c r="J855" i="18"/>
  <c r="J856" i="18"/>
  <c r="J857" i="18"/>
  <c r="J858" i="18"/>
  <c r="J859" i="18"/>
  <c r="J860" i="18"/>
  <c r="J861" i="18"/>
  <c r="J862" i="18"/>
  <c r="J863" i="18"/>
  <c r="J864" i="18"/>
  <c r="J865" i="18"/>
  <c r="J866" i="18"/>
  <c r="J867" i="18"/>
  <c r="J868" i="18"/>
  <c r="J869" i="18"/>
  <c r="J870" i="18"/>
  <c r="J871" i="18"/>
  <c r="J872" i="18"/>
  <c r="J873" i="18"/>
  <c r="J874" i="18"/>
  <c r="J875" i="18"/>
  <c r="J876" i="18"/>
  <c r="J877" i="18"/>
  <c r="J878" i="18"/>
  <c r="J879" i="18"/>
  <c r="J880" i="18"/>
  <c r="J881" i="18"/>
  <c r="J882" i="18"/>
  <c r="J883" i="18"/>
  <c r="J884" i="18"/>
  <c r="J885" i="18"/>
  <c r="J886" i="18"/>
  <c r="J887" i="18"/>
  <c r="J888" i="18"/>
  <c r="J889" i="18"/>
  <c r="J890" i="18"/>
  <c r="J891" i="18"/>
  <c r="J892" i="18"/>
  <c r="J893" i="18"/>
  <c r="J894" i="18"/>
  <c r="J895" i="18"/>
  <c r="J896" i="18"/>
  <c r="J897" i="18"/>
  <c r="J898" i="18"/>
  <c r="J899" i="18"/>
  <c r="J900" i="18"/>
  <c r="J901" i="18"/>
  <c r="J902" i="18"/>
  <c r="J903" i="18"/>
  <c r="J904" i="18"/>
  <c r="J905" i="18"/>
  <c r="J906" i="18"/>
  <c r="J907" i="18"/>
  <c r="J908" i="18"/>
  <c r="J909" i="18"/>
  <c r="J910" i="18"/>
  <c r="J911" i="18"/>
  <c r="J912" i="18"/>
  <c r="J913" i="18"/>
  <c r="J914" i="18"/>
  <c r="J915" i="18"/>
  <c r="J916" i="18"/>
  <c r="J917" i="18"/>
  <c r="J918" i="18"/>
  <c r="J919" i="18"/>
  <c r="J920" i="18"/>
  <c r="J921" i="18"/>
  <c r="J922" i="18"/>
  <c r="J923" i="18"/>
  <c r="J924" i="18"/>
  <c r="J925" i="18"/>
  <c r="J926" i="18"/>
  <c r="J927" i="18"/>
  <c r="J928" i="18"/>
  <c r="J929" i="18"/>
  <c r="J930" i="18"/>
  <c r="J931" i="18"/>
  <c r="J932" i="18"/>
  <c r="J933" i="18"/>
  <c r="J934" i="18"/>
  <c r="J935" i="18"/>
  <c r="J936" i="18"/>
  <c r="J937" i="18"/>
  <c r="J938" i="18"/>
  <c r="J939" i="18"/>
  <c r="J940" i="18"/>
  <c r="J941" i="18"/>
  <c r="J942" i="18"/>
  <c r="J943" i="18"/>
  <c r="J944" i="18"/>
  <c r="J945" i="18"/>
  <c r="J946" i="18"/>
  <c r="J947" i="18"/>
  <c r="J948" i="18"/>
  <c r="J949" i="18"/>
  <c r="J950" i="18"/>
  <c r="J951" i="18"/>
  <c r="J952" i="18"/>
  <c r="J953" i="18"/>
  <c r="J954" i="18"/>
  <c r="J955" i="18"/>
  <c r="J956" i="18"/>
  <c r="J957" i="18"/>
  <c r="J958" i="18"/>
  <c r="J959" i="18"/>
  <c r="J960" i="18"/>
  <c r="J961" i="18"/>
  <c r="J962" i="18"/>
  <c r="J963" i="18"/>
  <c r="J964" i="18"/>
  <c r="J965" i="18"/>
  <c r="J966" i="18"/>
  <c r="J967" i="18"/>
  <c r="J968" i="18"/>
  <c r="J969" i="18"/>
  <c r="J970" i="18"/>
  <c r="J971" i="18"/>
  <c r="J972" i="18"/>
  <c r="J973" i="18"/>
  <c r="J974" i="18"/>
  <c r="J975" i="18"/>
  <c r="J976" i="18"/>
  <c r="J977" i="18"/>
  <c r="J978" i="18"/>
  <c r="J979" i="18"/>
  <c r="J980" i="18"/>
  <c r="J981" i="18"/>
  <c r="J982" i="18"/>
  <c r="J983" i="18"/>
  <c r="J984" i="18"/>
  <c r="J985" i="18"/>
  <c r="J986" i="18"/>
  <c r="J987" i="18"/>
  <c r="J988" i="18"/>
  <c r="J989" i="18"/>
  <c r="J990" i="18"/>
  <c r="J991" i="18"/>
  <c r="J992" i="18"/>
  <c r="J993" i="18"/>
  <c r="J994" i="18"/>
  <c r="J995" i="18"/>
  <c r="J996" i="18"/>
  <c r="J997" i="18"/>
  <c r="J998" i="18"/>
  <c r="J999" i="18"/>
  <c r="J1000" i="18"/>
  <c r="J1001" i="18"/>
  <c r="J1002" i="18"/>
  <c r="J1003" i="18"/>
  <c r="J1004" i="18"/>
  <c r="J1005" i="18"/>
  <c r="J1006" i="18"/>
  <c r="J1007" i="18"/>
  <c r="J1008" i="18"/>
  <c r="J1009" i="18"/>
  <c r="J1010" i="18"/>
  <c r="J1011" i="18"/>
  <c r="J1012" i="18"/>
  <c r="J1013" i="18"/>
  <c r="J1014" i="18"/>
  <c r="J1015" i="18"/>
  <c r="J1016" i="18"/>
  <c r="J1017" i="18"/>
  <c r="J1018" i="18"/>
  <c r="J1019" i="18"/>
  <c r="J1020" i="18"/>
  <c r="J1021" i="18"/>
  <c r="J1022" i="18"/>
  <c r="J1023" i="18"/>
  <c r="J1024" i="18"/>
  <c r="J1025" i="18"/>
  <c r="J1026" i="18"/>
  <c r="J1027" i="18"/>
  <c r="J1028" i="18"/>
  <c r="J1029" i="18"/>
  <c r="J1030" i="18"/>
  <c r="J1031" i="18"/>
  <c r="J1032" i="18"/>
  <c r="J1033" i="18"/>
  <c r="J1034" i="18"/>
  <c r="J1035" i="18"/>
  <c r="J1036" i="18"/>
  <c r="J1037" i="18"/>
  <c r="J1038" i="18"/>
  <c r="J1039" i="18"/>
  <c r="J1040" i="18"/>
  <c r="J1041" i="18"/>
  <c r="J1042" i="18"/>
  <c r="J1043" i="18"/>
  <c r="J1044" i="18"/>
  <c r="J1045" i="18"/>
  <c r="J1046" i="18"/>
  <c r="J1047" i="18"/>
  <c r="J1048" i="18"/>
  <c r="J1049" i="18"/>
  <c r="J1050" i="18"/>
  <c r="J1051" i="18"/>
  <c r="J1052" i="18"/>
  <c r="J1053" i="18"/>
  <c r="J1054" i="18"/>
  <c r="J1055" i="18"/>
  <c r="J1056" i="18"/>
  <c r="J1057" i="18"/>
  <c r="J1058" i="18"/>
  <c r="J1059" i="18"/>
  <c r="J1060" i="18"/>
  <c r="J1061" i="18"/>
  <c r="J1062" i="18"/>
  <c r="J1063" i="18"/>
  <c r="J1064" i="18"/>
  <c r="J1065" i="18"/>
  <c r="J1066" i="18"/>
  <c r="J1067" i="18"/>
  <c r="J1068" i="18"/>
  <c r="J1069" i="18"/>
  <c r="J1070" i="18"/>
  <c r="J1071" i="18"/>
  <c r="J1072" i="18"/>
  <c r="J1073" i="18"/>
  <c r="J1074" i="18"/>
  <c r="J1075" i="18"/>
  <c r="J1076" i="18"/>
  <c r="J1077" i="18"/>
  <c r="J1078" i="18"/>
  <c r="J1079" i="18"/>
  <c r="J1080" i="18"/>
  <c r="J1081" i="18"/>
  <c r="J1082" i="18"/>
  <c r="J1083" i="18"/>
  <c r="J1084" i="18"/>
  <c r="J1085" i="18"/>
  <c r="J1086" i="18"/>
  <c r="J1087" i="18"/>
  <c r="J1088" i="18"/>
  <c r="J1089" i="18"/>
  <c r="J1090" i="18"/>
  <c r="J1091" i="18"/>
  <c r="J1092" i="18"/>
  <c r="J1093" i="18"/>
  <c r="J1094" i="18"/>
  <c r="J1095" i="18"/>
  <c r="J2" i="18"/>
  <c r="K239" i="19" l="1"/>
  <c r="K327" i="19"/>
  <c r="K335" i="19"/>
  <c r="K347" i="19"/>
  <c r="K351" i="19"/>
  <c r="K575" i="19"/>
  <c r="K49" i="19"/>
  <c r="K81" i="19"/>
  <c r="K85" i="19"/>
  <c r="K149" i="19"/>
  <c r="K493" i="19"/>
  <c r="K541" i="19"/>
  <c r="K621" i="19"/>
  <c r="K625" i="19"/>
  <c r="K641" i="19"/>
  <c r="K653" i="19"/>
  <c r="K655" i="19"/>
  <c r="K919" i="19"/>
  <c r="K923" i="19"/>
  <c r="K935" i="19"/>
  <c r="K951" i="19"/>
  <c r="K963" i="19"/>
  <c r="K999" i="19"/>
  <c r="K965" i="19"/>
  <c r="K969" i="19"/>
  <c r="K973" i="19"/>
  <c r="K981" i="19"/>
  <c r="K1001" i="19"/>
  <c r="N186" i="20"/>
  <c r="K314" i="18"/>
  <c r="K290" i="18"/>
  <c r="K266" i="18"/>
  <c r="K164" i="19"/>
  <c r="K168" i="19"/>
  <c r="K204" i="19"/>
  <c r="K248" i="19"/>
  <c r="K484" i="19"/>
  <c r="K500" i="19"/>
  <c r="K504" i="19"/>
  <c r="K540" i="19"/>
  <c r="K624" i="19"/>
  <c r="K628" i="19"/>
  <c r="K656" i="19"/>
  <c r="K828" i="19"/>
  <c r="K864" i="19"/>
  <c r="K956" i="19"/>
  <c r="K960" i="19"/>
  <c r="K964" i="19"/>
  <c r="K968" i="19"/>
  <c r="K972" i="19"/>
  <c r="K980" i="19"/>
  <c r="K1000" i="19"/>
  <c r="K1093" i="20"/>
  <c r="K1089" i="20"/>
  <c r="K1085" i="20"/>
  <c r="K1081" i="20"/>
  <c r="K1077" i="20"/>
  <c r="K1073" i="20"/>
  <c r="K1069" i="20"/>
  <c r="K1065" i="20"/>
  <c r="K1061" i="20"/>
  <c r="K1057" i="20"/>
  <c r="K1053" i="20"/>
  <c r="K1049" i="20"/>
  <c r="K1045" i="20"/>
  <c r="K1041" i="20"/>
  <c r="K1037" i="20"/>
  <c r="K1033" i="20"/>
  <c r="K1029" i="20"/>
  <c r="K1025" i="20"/>
  <c r="K1021" i="20"/>
  <c r="K1017" i="20"/>
  <c r="K1013" i="20"/>
  <c r="K1009" i="20"/>
  <c r="K1005" i="20"/>
  <c r="K1001" i="20"/>
  <c r="K997" i="20"/>
  <c r="K993" i="20"/>
  <c r="K989" i="20"/>
  <c r="K985" i="20"/>
  <c r="K981" i="20"/>
  <c r="K977" i="20"/>
  <c r="K973" i="20"/>
  <c r="K969" i="20"/>
  <c r="K965" i="20"/>
  <c r="N164" i="20" s="1"/>
  <c r="K961" i="20"/>
  <c r="K957" i="20"/>
  <c r="K953" i="20"/>
  <c r="K949" i="20"/>
  <c r="K945" i="20"/>
  <c r="K941" i="20"/>
  <c r="K937" i="20"/>
  <c r="K933" i="20"/>
  <c r="K929" i="20"/>
  <c r="K925" i="20"/>
  <c r="K921" i="20"/>
  <c r="K917" i="20"/>
  <c r="K913" i="20"/>
  <c r="K909" i="20"/>
  <c r="K905" i="20"/>
  <c r="K901" i="20"/>
  <c r="K897" i="20"/>
  <c r="K893" i="20"/>
  <c r="K889" i="20"/>
  <c r="K885" i="20"/>
  <c r="K881" i="20"/>
  <c r="K877" i="20"/>
  <c r="K873" i="20"/>
  <c r="K869" i="20"/>
  <c r="K865" i="20"/>
  <c r="K861" i="20"/>
  <c r="K857" i="20"/>
  <c r="K853" i="20"/>
  <c r="K849" i="20"/>
  <c r="K845" i="20"/>
  <c r="K841" i="20"/>
  <c r="K837" i="20"/>
  <c r="K833" i="20"/>
  <c r="K829" i="20"/>
  <c r="K825" i="20"/>
  <c r="K821" i="20"/>
  <c r="K817" i="20"/>
  <c r="K813" i="20"/>
  <c r="K809" i="20"/>
  <c r="K805" i="20"/>
  <c r="K801" i="20"/>
  <c r="K797" i="20"/>
  <c r="K793" i="20"/>
  <c r="K789" i="20"/>
  <c r="K785" i="20"/>
  <c r="K781" i="20"/>
  <c r="K777" i="20"/>
  <c r="K773" i="20"/>
  <c r="K769" i="20"/>
  <c r="K765" i="20"/>
  <c r="K761" i="20"/>
  <c r="K757" i="20"/>
  <c r="K753" i="20"/>
  <c r="K749" i="20"/>
  <c r="K745" i="20"/>
  <c r="K741" i="20"/>
  <c r="K737" i="20"/>
  <c r="K733" i="20"/>
  <c r="K729" i="20"/>
  <c r="K725" i="20"/>
  <c r="K721" i="20"/>
  <c r="K717" i="20"/>
  <c r="K713" i="20"/>
  <c r="K709" i="20"/>
  <c r="K705" i="20"/>
  <c r="K701" i="20"/>
  <c r="K697" i="20"/>
  <c r="K693" i="20"/>
  <c r="K689" i="20"/>
  <c r="K685" i="20"/>
  <c r="K681" i="20"/>
  <c r="K677" i="20"/>
  <c r="K673" i="20"/>
  <c r="K669" i="20"/>
  <c r="K665" i="20"/>
  <c r="K661" i="20"/>
  <c r="K657" i="20"/>
  <c r="K653" i="20"/>
  <c r="K649" i="20"/>
  <c r="K645" i="20"/>
  <c r="K641" i="20"/>
  <c r="K637" i="20"/>
  <c r="K633" i="20"/>
  <c r="K629" i="20"/>
  <c r="K625" i="20"/>
  <c r="K621" i="20"/>
  <c r="K617" i="20"/>
  <c r="K613" i="20"/>
  <c r="K609" i="20"/>
  <c r="K605" i="20"/>
  <c r="K601" i="20"/>
  <c r="K597" i="20"/>
  <c r="K593" i="20"/>
  <c r="K589" i="20"/>
  <c r="K585" i="20"/>
  <c r="K581" i="20"/>
  <c r="K577" i="20"/>
  <c r="K573" i="20"/>
  <c r="K569" i="20"/>
  <c r="K565" i="20"/>
  <c r="K561" i="20"/>
  <c r="K557" i="20"/>
  <c r="K553" i="20"/>
  <c r="K549" i="20"/>
  <c r="K545" i="20"/>
  <c r="K541" i="20"/>
  <c r="K537" i="20"/>
  <c r="K533" i="20"/>
  <c r="K529" i="20"/>
  <c r="K525" i="20"/>
  <c r="K521" i="20"/>
  <c r="K517" i="20"/>
  <c r="K513" i="20"/>
  <c r="K509" i="20"/>
  <c r="K315" i="18"/>
  <c r="K313" i="18"/>
  <c r="K311" i="18"/>
  <c r="K306" i="18"/>
  <c r="K300" i="18"/>
  <c r="K293" i="18"/>
  <c r="K291" i="18"/>
  <c r="K289" i="18"/>
  <c r="K287" i="18"/>
  <c r="K280" i="18"/>
  <c r="K269" i="18"/>
  <c r="K267" i="18"/>
  <c r="K265" i="18"/>
  <c r="K263" i="18"/>
  <c r="K258" i="18"/>
  <c r="K252" i="18"/>
  <c r="K248" i="18"/>
  <c r="K241" i="18"/>
  <c r="K239" i="18"/>
  <c r="K232" i="18"/>
  <c r="K225" i="18"/>
  <c r="K223" i="18"/>
  <c r="K190" i="18"/>
  <c r="K186" i="18"/>
  <c r="K184" i="18"/>
  <c r="K177" i="18"/>
  <c r="K175" i="18"/>
  <c r="K162" i="18"/>
  <c r="K158" i="18"/>
  <c r="K152" i="18"/>
  <c r="K148" i="18"/>
  <c r="K144" i="18"/>
  <c r="K140" i="18"/>
  <c r="K129" i="18"/>
  <c r="K127" i="18"/>
  <c r="K120" i="18"/>
  <c r="K116" i="18"/>
  <c r="K114" i="18"/>
  <c r="K112" i="18"/>
  <c r="K2" i="20"/>
  <c r="K1092" i="20"/>
  <c r="K1088" i="20"/>
  <c r="K1084" i="20"/>
  <c r="K1080" i="20"/>
  <c r="K1076" i="20"/>
  <c r="K1072" i="20"/>
  <c r="K1068" i="20"/>
  <c r="K1064" i="20"/>
  <c r="K1060" i="20"/>
  <c r="K1056" i="20"/>
  <c r="K1052" i="20"/>
  <c r="K1048" i="20"/>
  <c r="K1044" i="20"/>
  <c r="K1040" i="20"/>
  <c r="K1036" i="20"/>
  <c r="K1032" i="20"/>
  <c r="K1028" i="20"/>
  <c r="K1024" i="20"/>
  <c r="K1020" i="20"/>
  <c r="K1016" i="20"/>
  <c r="K1012" i="20"/>
  <c r="K1008" i="20"/>
  <c r="K1004" i="20"/>
  <c r="K1000" i="20"/>
  <c r="K996" i="20"/>
  <c r="K992" i="20"/>
  <c r="K988" i="20"/>
  <c r="N165" i="20" s="1"/>
  <c r="K984" i="20"/>
  <c r="K980" i="20"/>
  <c r="K976" i="20"/>
  <c r="K972" i="20"/>
  <c r="K968" i="20"/>
  <c r="K964" i="20"/>
  <c r="K960" i="20"/>
  <c r="K956" i="20"/>
  <c r="K952" i="20"/>
  <c r="K948" i="20"/>
  <c r="K944" i="20"/>
  <c r="K940" i="20"/>
  <c r="K936" i="20"/>
  <c r="K932" i="20"/>
  <c r="K928" i="20"/>
  <c r="K924" i="20"/>
  <c r="K920" i="20"/>
  <c r="K916" i="20"/>
  <c r="K912" i="20"/>
  <c r="K908" i="20"/>
  <c r="K904" i="20"/>
  <c r="K900" i="20"/>
  <c r="K896" i="20"/>
  <c r="K892" i="20"/>
  <c r="K888" i="20"/>
  <c r="K884" i="20"/>
  <c r="K880" i="20"/>
  <c r="K876" i="20"/>
  <c r="K872" i="20"/>
  <c r="K868" i="20"/>
  <c r="K864" i="20"/>
  <c r="K860" i="20"/>
  <c r="K856" i="20"/>
  <c r="K852" i="20"/>
  <c r="N203" i="20" s="1"/>
  <c r="K848" i="20"/>
  <c r="K844" i="20"/>
  <c r="K840" i="20"/>
  <c r="K836" i="20"/>
  <c r="K832" i="20"/>
  <c r="K828" i="20"/>
  <c r="K824" i="20"/>
  <c r="K820" i="20"/>
  <c r="K816" i="20"/>
  <c r="K812" i="20"/>
  <c r="K808" i="20"/>
  <c r="K804" i="20"/>
  <c r="K800" i="20"/>
  <c r="K796" i="20"/>
  <c r="K792" i="20"/>
  <c r="K788" i="20"/>
  <c r="K784" i="20"/>
  <c r="K780" i="20"/>
  <c r="K776" i="20"/>
  <c r="K772" i="20"/>
  <c r="K768" i="20"/>
  <c r="N135" i="20" s="1"/>
  <c r="K764" i="20"/>
  <c r="K760" i="20"/>
  <c r="K756" i="20"/>
  <c r="K752" i="20"/>
  <c r="K748" i="20"/>
  <c r="K744" i="20"/>
  <c r="K740" i="20"/>
  <c r="K736" i="20"/>
  <c r="K732" i="20"/>
  <c r="K728" i="20"/>
  <c r="K724" i="20"/>
  <c r="K720" i="20"/>
  <c r="K716" i="20"/>
  <c r="K712" i="20"/>
  <c r="K708" i="20"/>
  <c r="K704" i="20"/>
  <c r="K700" i="20"/>
  <c r="K696" i="20"/>
  <c r="K692" i="20"/>
  <c r="K688" i="20"/>
  <c r="K684" i="20"/>
  <c r="K680" i="20"/>
  <c r="K676" i="20"/>
  <c r="K672" i="20"/>
  <c r="N52" i="20" s="1"/>
  <c r="K668" i="20"/>
  <c r="K664" i="20"/>
  <c r="K660" i="20"/>
  <c r="K656" i="20"/>
  <c r="K652" i="20"/>
  <c r="K648" i="20"/>
  <c r="K644" i="20"/>
  <c r="K640" i="20"/>
  <c r="N155" i="20"/>
  <c r="K309" i="18"/>
  <c r="K307" i="18"/>
  <c r="K305" i="18"/>
  <c r="K303" i="18"/>
  <c r="K296" i="18"/>
  <c r="K285" i="18"/>
  <c r="K283" i="18"/>
  <c r="K276" i="18"/>
  <c r="K272" i="18"/>
  <c r="K261" i="18"/>
  <c r="K259" i="18"/>
  <c r="K257" i="18"/>
  <c r="K255" i="18"/>
  <c r="K244" i="18"/>
  <c r="K237" i="18"/>
  <c r="K235" i="18"/>
  <c r="K228" i="18"/>
  <c r="K221" i="18"/>
  <c r="K219" i="18"/>
  <c r="K217" i="18"/>
  <c r="K210" i="18"/>
  <c r="K208" i="18"/>
  <c r="K202" i="18"/>
  <c r="K180" i="18"/>
  <c r="K165" i="18"/>
  <c r="K161" i="18"/>
  <c r="K157" i="18"/>
  <c r="K136" i="18"/>
  <c r="K132" i="18"/>
  <c r="K125" i="18"/>
  <c r="K123" i="18"/>
  <c r="K104" i="18"/>
  <c r="K102" i="18"/>
  <c r="K100" i="18"/>
  <c r="K98" i="18"/>
  <c r="K1095" i="20"/>
  <c r="K1091" i="20"/>
  <c r="K1087" i="20"/>
  <c r="K1079" i="20"/>
  <c r="K1075" i="20"/>
  <c r="K1071" i="20"/>
  <c r="K1063" i="20"/>
  <c r="K1059" i="20"/>
  <c r="K1055" i="20"/>
  <c r="K1047" i="20"/>
  <c r="K1043" i="20"/>
  <c r="K1039" i="20"/>
  <c r="K1031" i="20"/>
  <c r="K1027" i="20"/>
  <c r="K1023" i="20"/>
  <c r="K1015" i="20"/>
  <c r="K1011" i="20"/>
  <c r="K1007" i="20"/>
  <c r="K999" i="20"/>
  <c r="K995" i="20"/>
  <c r="K991" i="20"/>
  <c r="K983" i="20"/>
  <c r="K979" i="20"/>
  <c r="K975" i="20"/>
  <c r="K967" i="20"/>
  <c r="K963" i="20"/>
  <c r="K959" i="20"/>
  <c r="K951" i="20"/>
  <c r="K947" i="20"/>
  <c r="K943" i="20"/>
  <c r="K935" i="20"/>
  <c r="K931" i="20"/>
  <c r="K927" i="20"/>
  <c r="K919" i="20"/>
  <c r="K915" i="20"/>
  <c r="K911" i="20"/>
  <c r="K903" i="20"/>
  <c r="K899" i="20"/>
  <c r="K895" i="20"/>
  <c r="K887" i="20"/>
  <c r="K883" i="20"/>
  <c r="K879" i="20"/>
  <c r="K871" i="20"/>
  <c r="K867" i="20"/>
  <c r="K863" i="20"/>
  <c r="K855" i="20"/>
  <c r="K851" i="20"/>
  <c r="K847" i="20"/>
  <c r="K839" i="20"/>
  <c r="K835" i="20"/>
  <c r="K831" i="20"/>
  <c r="K823" i="20"/>
  <c r="N140" i="20" s="1"/>
  <c r="K819" i="20"/>
  <c r="K815" i="20"/>
  <c r="K807" i="20"/>
  <c r="K803" i="20"/>
  <c r="K799" i="20"/>
  <c r="K791" i="20"/>
  <c r="K787" i="20"/>
  <c r="N131" i="20" s="1"/>
  <c r="K783" i="20"/>
  <c r="K775" i="20"/>
  <c r="K771" i="20"/>
  <c r="K767" i="20"/>
  <c r="K759" i="20"/>
  <c r="K755" i="20"/>
  <c r="K751" i="20"/>
  <c r="K743" i="20"/>
  <c r="K739" i="20"/>
  <c r="K735" i="20"/>
  <c r="K727" i="20"/>
  <c r="K723" i="20"/>
  <c r="N151" i="20" s="1"/>
  <c r="K719" i="20"/>
  <c r="K711" i="20"/>
  <c r="K707" i="20"/>
  <c r="K703" i="20"/>
  <c r="K695" i="20"/>
  <c r="K691" i="20"/>
  <c r="K687" i="20"/>
  <c r="K679" i="20"/>
  <c r="K675" i="20"/>
  <c r="K671" i="20"/>
  <c r="K667" i="20"/>
  <c r="K663" i="20"/>
  <c r="K659" i="20"/>
  <c r="K655" i="20"/>
  <c r="N56" i="20" s="1"/>
  <c r="K651" i="20"/>
  <c r="K647" i="20"/>
  <c r="K643" i="20"/>
  <c r="K639" i="20"/>
  <c r="K635" i="20"/>
  <c r="K631" i="20"/>
  <c r="K627" i="20"/>
  <c r="K623" i="20"/>
  <c r="K619" i="20"/>
  <c r="K615" i="20"/>
  <c r="K611" i="20"/>
  <c r="K607" i="20"/>
  <c r="K603" i="20"/>
  <c r="K599" i="20"/>
  <c r="K595" i="20"/>
  <c r="K591" i="20"/>
  <c r="K587" i="20"/>
  <c r="K583" i="20"/>
  <c r="K579" i="20"/>
  <c r="K575" i="20"/>
  <c r="K571" i="20"/>
  <c r="K567" i="20"/>
  <c r="K563" i="20"/>
  <c r="K559" i="20"/>
  <c r="K555" i="20"/>
  <c r="K551" i="20"/>
  <c r="K547" i="20"/>
  <c r="K543" i="20"/>
  <c r="K539" i="20"/>
  <c r="K535" i="20"/>
  <c r="K531" i="20"/>
  <c r="K527" i="20"/>
  <c r="K523" i="20"/>
  <c r="K519" i="20"/>
  <c r="K515" i="20"/>
  <c r="K511" i="20"/>
  <c r="K507" i="20"/>
  <c r="K503" i="20"/>
  <c r="K499" i="20"/>
  <c r="K495" i="20"/>
  <c r="K491" i="20"/>
  <c r="K487" i="20"/>
  <c r="K483" i="20"/>
  <c r="K479" i="20"/>
  <c r="K475" i="20"/>
  <c r="K471" i="20"/>
  <c r="K467" i="20"/>
  <c r="K463" i="20"/>
  <c r="K459" i="20"/>
  <c r="K455" i="20"/>
  <c r="K451" i="20"/>
  <c r="K447" i="20"/>
  <c r="K443" i="20"/>
  <c r="K439" i="20"/>
  <c r="K435" i="20"/>
  <c r="K431" i="20"/>
  <c r="K427" i="20"/>
  <c r="K423" i="20"/>
  <c r="K419" i="20"/>
  <c r="K415" i="20"/>
  <c r="K411" i="20"/>
  <c r="K407" i="20"/>
  <c r="K403" i="20"/>
  <c r="K399" i="20"/>
  <c r="K395" i="20"/>
  <c r="K391" i="20"/>
  <c r="K387" i="20"/>
  <c r="K383" i="20"/>
  <c r="K379" i="20"/>
  <c r="K375" i="20"/>
  <c r="K371" i="20"/>
  <c r="K367" i="20"/>
  <c r="K363" i="20"/>
  <c r="K359" i="20"/>
  <c r="K355" i="20"/>
  <c r="K351" i="20"/>
  <c r="K347" i="20"/>
  <c r="K343" i="20"/>
  <c r="K339" i="20"/>
  <c r="K335" i="20"/>
  <c r="K331" i="20"/>
  <c r="K327" i="20"/>
  <c r="K323" i="20"/>
  <c r="K319" i="20"/>
  <c r="N108" i="20" s="1"/>
  <c r="K315" i="20"/>
  <c r="N183" i="20" s="1"/>
  <c r="K311" i="20"/>
  <c r="K307" i="20"/>
  <c r="N174" i="20" s="1"/>
  <c r="K303" i="20"/>
  <c r="K299" i="20"/>
  <c r="K295" i="20"/>
  <c r="K291" i="20"/>
  <c r="N170" i="20" s="1"/>
  <c r="K287" i="20"/>
  <c r="N189" i="20" s="1"/>
  <c r="K283" i="20"/>
  <c r="K279" i="20"/>
  <c r="K275" i="20"/>
  <c r="K271" i="20"/>
  <c r="K267" i="20"/>
  <c r="K263" i="20"/>
  <c r="K259" i="20"/>
  <c r="K255" i="20"/>
  <c r="K251" i="20"/>
  <c r="K247" i="20"/>
  <c r="K243" i="20"/>
  <c r="K239" i="20"/>
  <c r="K235" i="20"/>
  <c r="K231" i="20"/>
  <c r="K227" i="20"/>
  <c r="K223" i="20"/>
  <c r="K219" i="20"/>
  <c r="K215" i="20"/>
  <c r="K211" i="20"/>
  <c r="K207" i="20"/>
  <c r="K203" i="20"/>
  <c r="K199" i="20"/>
  <c r="K195" i="20"/>
  <c r="K191" i="20"/>
  <c r="K187" i="20"/>
  <c r="K183" i="20"/>
  <c r="K179" i="20"/>
  <c r="K175" i="20"/>
  <c r="K171" i="20"/>
  <c r="K167" i="20"/>
  <c r="K163" i="20"/>
  <c r="K159" i="20"/>
  <c r="K155" i="20"/>
  <c r="K151" i="20"/>
  <c r="K147" i="20"/>
  <c r="K143" i="20"/>
  <c r="K139" i="20"/>
  <c r="K135" i="20"/>
  <c r="K131" i="20"/>
  <c r="K127" i="20"/>
  <c r="K123" i="20"/>
  <c r="K119" i="20"/>
  <c r="K115" i="20"/>
  <c r="K111" i="20"/>
  <c r="K107" i="20"/>
  <c r="K103" i="20"/>
  <c r="K99" i="20"/>
  <c r="K95" i="20"/>
  <c r="K698" i="20"/>
  <c r="K694" i="20"/>
  <c r="K690" i="20"/>
  <c r="K686" i="20"/>
  <c r="K682" i="20"/>
  <c r="K678" i="20"/>
  <c r="K674" i="20"/>
  <c r="K670" i="20"/>
  <c r="K666" i="20"/>
  <c r="K662" i="20"/>
  <c r="K654" i="20"/>
  <c r="K650" i="20"/>
  <c r="K646" i="20"/>
  <c r="K638" i="20"/>
  <c r="K634" i="20"/>
  <c r="N58" i="20" s="1"/>
  <c r="K630" i="20"/>
  <c r="K622" i="20"/>
  <c r="K618" i="20"/>
  <c r="K614" i="20"/>
  <c r="K606" i="20"/>
  <c r="K602" i="20"/>
  <c r="K598" i="20"/>
  <c r="K590" i="20"/>
  <c r="K586" i="20"/>
  <c r="K582" i="20"/>
  <c r="K574" i="20"/>
  <c r="K570" i="20"/>
  <c r="K566" i="20"/>
  <c r="K558" i="20"/>
  <c r="K554" i="20"/>
  <c r="K550" i="20"/>
  <c r="K542" i="20"/>
  <c r="K538" i="20"/>
  <c r="K534" i="20"/>
  <c r="K526" i="20"/>
  <c r="K522" i="20"/>
  <c r="K518" i="20"/>
  <c r="K510" i="20"/>
  <c r="K506" i="20"/>
  <c r="K502" i="20"/>
  <c r="K494" i="20"/>
  <c r="K490" i="20"/>
  <c r="K486" i="20"/>
  <c r="K478" i="20"/>
  <c r="K474" i="20"/>
  <c r="K470" i="20"/>
  <c r="K462" i="20"/>
  <c r="K458" i="20"/>
  <c r="K454" i="20"/>
  <c r="K446" i="20"/>
  <c r="K442" i="20"/>
  <c r="K438" i="20"/>
  <c r="K430" i="20"/>
  <c r="K426" i="20"/>
  <c r="K422" i="20"/>
  <c r="K414" i="20"/>
  <c r="K410" i="20"/>
  <c r="K406" i="20"/>
  <c r="K398" i="20"/>
  <c r="K394" i="20"/>
  <c r="K390" i="20"/>
  <c r="K382" i="20"/>
  <c r="K378" i="20"/>
  <c r="K374" i="20"/>
  <c r="K366" i="20"/>
  <c r="K362" i="20"/>
  <c r="K358" i="20"/>
  <c r="K350" i="20"/>
  <c r="K346" i="20"/>
  <c r="K342" i="20"/>
  <c r="K334" i="20"/>
  <c r="K330" i="20"/>
  <c r="K326" i="20"/>
  <c r="K318" i="20"/>
  <c r="K314" i="20"/>
  <c r="K310" i="20"/>
  <c r="K302" i="20"/>
  <c r="K298" i="20"/>
  <c r="K294" i="20"/>
  <c r="K286" i="20"/>
  <c r="K282" i="20"/>
  <c r="N182" i="20" s="1"/>
  <c r="K278" i="20"/>
  <c r="N178" i="20" s="1"/>
  <c r="K270" i="20"/>
  <c r="K266" i="20"/>
  <c r="K262" i="20"/>
  <c r="K254" i="20"/>
  <c r="K250" i="20"/>
  <c r="K246" i="20"/>
  <c r="K238" i="20"/>
  <c r="K234" i="20"/>
  <c r="K230" i="20"/>
  <c r="K222" i="20"/>
  <c r="K218" i="20"/>
  <c r="K214" i="20"/>
  <c r="K206" i="20"/>
  <c r="K202" i="20"/>
  <c r="K198" i="20"/>
  <c r="K190" i="20"/>
  <c r="K186" i="20"/>
  <c r="K182" i="20"/>
  <c r="K174" i="20"/>
  <c r="K170" i="20"/>
  <c r="K166" i="20"/>
  <c r="K158" i="20"/>
  <c r="K154" i="20"/>
  <c r="K150" i="20"/>
  <c r="K142" i="20"/>
  <c r="K138" i="20"/>
  <c r="K134" i="20"/>
  <c r="K126" i="20"/>
  <c r="K122" i="20"/>
  <c r="N32" i="20" s="1"/>
  <c r="K118" i="20"/>
  <c r="K110" i="20"/>
  <c r="K106" i="20"/>
  <c r="K102" i="20"/>
  <c r="K94" i="20"/>
  <c r="K90" i="20"/>
  <c r="K86" i="20"/>
  <c r="K78" i="20"/>
  <c r="K74" i="20"/>
  <c r="K70" i="20"/>
  <c r="K62" i="20"/>
  <c r="K58" i="20"/>
  <c r="K54" i="20"/>
  <c r="K46" i="20"/>
  <c r="K42" i="20"/>
  <c r="K38" i="20"/>
  <c r="K30" i="20"/>
  <c r="K26" i="20"/>
  <c r="K22" i="20"/>
  <c r="K14" i="20"/>
  <c r="K10" i="20"/>
  <c r="K6" i="20"/>
  <c r="K505" i="20"/>
  <c r="K501" i="20"/>
  <c r="K497" i="20"/>
  <c r="K493" i="20"/>
  <c r="K489" i="20"/>
  <c r="K485" i="20"/>
  <c r="K481" i="20"/>
  <c r="K477" i="20"/>
  <c r="K473" i="20"/>
  <c r="K469" i="20"/>
  <c r="K465" i="20"/>
  <c r="K461" i="20"/>
  <c r="K457" i="20"/>
  <c r="K453" i="20"/>
  <c r="K449" i="20"/>
  <c r="K445" i="20"/>
  <c r="K441" i="20"/>
  <c r="K437" i="20"/>
  <c r="K433" i="20"/>
  <c r="K429" i="20"/>
  <c r="K425" i="20"/>
  <c r="K421" i="20"/>
  <c r="K417" i="20"/>
  <c r="K413" i="20"/>
  <c r="K409" i="20"/>
  <c r="K405" i="20"/>
  <c r="N198" i="20" s="1"/>
  <c r="K401" i="20"/>
  <c r="K397" i="20"/>
  <c r="K393" i="20"/>
  <c r="K389" i="20"/>
  <c r="K385" i="20"/>
  <c r="K381" i="20"/>
  <c r="K377" i="20"/>
  <c r="K373" i="20"/>
  <c r="K369" i="20"/>
  <c r="K365" i="20"/>
  <c r="K361" i="20"/>
  <c r="K357" i="20"/>
  <c r="K353" i="20"/>
  <c r="K349" i="20"/>
  <c r="K345" i="20"/>
  <c r="K341" i="20"/>
  <c r="K337" i="20"/>
  <c r="K333" i="20"/>
  <c r="K329" i="20"/>
  <c r="K325" i="20"/>
  <c r="K321" i="20"/>
  <c r="K317" i="20"/>
  <c r="K313" i="20"/>
  <c r="K309" i="20"/>
  <c r="K305" i="20"/>
  <c r="K301" i="20"/>
  <c r="K297" i="20"/>
  <c r="K293" i="20"/>
  <c r="K289" i="20"/>
  <c r="N191" i="20" s="1"/>
  <c r="K285" i="20"/>
  <c r="K281" i="20"/>
  <c r="K277" i="20"/>
  <c r="N177" i="20" s="1"/>
  <c r="K273" i="20"/>
  <c r="K269" i="20"/>
  <c r="K265" i="20"/>
  <c r="K261" i="20"/>
  <c r="K257" i="20"/>
  <c r="K253" i="20"/>
  <c r="K249" i="20"/>
  <c r="K245" i="20"/>
  <c r="K241" i="20"/>
  <c r="K237" i="20"/>
  <c r="K233" i="20"/>
  <c r="K229" i="20"/>
  <c r="K225" i="20"/>
  <c r="K221" i="20"/>
  <c r="K217" i="20"/>
  <c r="K213" i="20"/>
  <c r="K209" i="20"/>
  <c r="K205" i="20"/>
  <c r="N40" i="20" s="1"/>
  <c r="K201" i="20"/>
  <c r="K197" i="20"/>
  <c r="K193" i="20"/>
  <c r="K189" i="20"/>
  <c r="K185" i="20"/>
  <c r="K181" i="20"/>
  <c r="K177" i="20"/>
  <c r="K173" i="20"/>
  <c r="K169" i="20"/>
  <c r="K165" i="20"/>
  <c r="K161" i="20"/>
  <c r="K157" i="20"/>
  <c r="K153" i="20"/>
  <c r="K149" i="20"/>
  <c r="K145" i="20"/>
  <c r="K141" i="20"/>
  <c r="K137" i="20"/>
  <c r="K133" i="20"/>
  <c r="K129" i="20"/>
  <c r="K125" i="20"/>
  <c r="K121" i="20"/>
  <c r="K117" i="20"/>
  <c r="K113" i="20"/>
  <c r="K109" i="20"/>
  <c r="K105" i="20"/>
  <c r="N26" i="20" s="1"/>
  <c r="K101" i="20"/>
  <c r="K97" i="20"/>
  <c r="K93" i="20"/>
  <c r="K89" i="20"/>
  <c r="K85" i="20"/>
  <c r="K81" i="20"/>
  <c r="K77" i="20"/>
  <c r="K73" i="20"/>
  <c r="K69" i="20"/>
  <c r="K65" i="20"/>
  <c r="K61" i="20"/>
  <c r="K57" i="20"/>
  <c r="K53" i="20"/>
  <c r="K49" i="20"/>
  <c r="K45" i="20"/>
  <c r="K41" i="20"/>
  <c r="K37" i="20"/>
  <c r="K33" i="20"/>
  <c r="K29" i="20"/>
  <c r="K25" i="20"/>
  <c r="K21" i="20"/>
  <c r="K17" i="20"/>
  <c r="K13" i="20"/>
  <c r="K9" i="20"/>
  <c r="K5" i="20"/>
  <c r="K636" i="20"/>
  <c r="K632" i="20"/>
  <c r="K628" i="20"/>
  <c r="K624" i="20"/>
  <c r="K620" i="20"/>
  <c r="K616" i="20"/>
  <c r="K612" i="20"/>
  <c r="K608" i="20"/>
  <c r="K604" i="20"/>
  <c r="K600" i="20"/>
  <c r="K596" i="20"/>
  <c r="N80" i="20" s="1"/>
  <c r="K592" i="20"/>
  <c r="K588" i="20"/>
  <c r="K584" i="20"/>
  <c r="K580" i="20"/>
  <c r="K576" i="20"/>
  <c r="K572" i="20"/>
  <c r="K568" i="20"/>
  <c r="K564" i="20"/>
  <c r="K560" i="20"/>
  <c r="K556" i="20"/>
  <c r="K552" i="20"/>
  <c r="K548" i="20"/>
  <c r="K544" i="20"/>
  <c r="K540" i="20"/>
  <c r="K536" i="20"/>
  <c r="K532" i="20"/>
  <c r="K528" i="20"/>
  <c r="K524" i="20"/>
  <c r="K520" i="20"/>
  <c r="K516" i="20"/>
  <c r="K512" i="20"/>
  <c r="K508" i="20"/>
  <c r="K504" i="20"/>
  <c r="K500" i="20"/>
  <c r="K496" i="20"/>
  <c r="K492" i="20"/>
  <c r="K488" i="20"/>
  <c r="K484" i="20"/>
  <c r="K480" i="20"/>
  <c r="K476" i="20"/>
  <c r="K472" i="20"/>
  <c r="K468" i="20"/>
  <c r="K464" i="20"/>
  <c r="K460" i="20"/>
  <c r="K456" i="20"/>
  <c r="K452" i="20"/>
  <c r="K448" i="20"/>
  <c r="K444" i="20"/>
  <c r="K440" i="20"/>
  <c r="K436" i="20"/>
  <c r="K432" i="20"/>
  <c r="K428" i="20"/>
  <c r="K424" i="20"/>
  <c r="K420" i="20"/>
  <c r="K416" i="20"/>
  <c r="K412" i="20"/>
  <c r="K408" i="20"/>
  <c r="K404" i="20"/>
  <c r="K400" i="20"/>
  <c r="K396" i="20"/>
  <c r="K392" i="20"/>
  <c r="K388" i="20"/>
  <c r="K384" i="20"/>
  <c r="K380" i="20"/>
  <c r="K376" i="20"/>
  <c r="K372" i="20"/>
  <c r="K368" i="20"/>
  <c r="K364" i="20"/>
  <c r="K360" i="20"/>
  <c r="K356" i="20"/>
  <c r="K352" i="20"/>
  <c r="K348" i="20"/>
  <c r="K344" i="20"/>
  <c r="K340" i="20"/>
  <c r="K336" i="20"/>
  <c r="K332" i="20"/>
  <c r="K328" i="20"/>
  <c r="K324" i="20"/>
  <c r="K320" i="20"/>
  <c r="K316" i="20"/>
  <c r="K312" i="20"/>
  <c r="K308" i="20"/>
  <c r="K304" i="20"/>
  <c r="K300" i="20"/>
  <c r="K296" i="20"/>
  <c r="K292" i="20"/>
  <c r="N171" i="20" s="1"/>
  <c r="K288" i="20"/>
  <c r="K284" i="20"/>
  <c r="K280" i="20"/>
  <c r="K276" i="20"/>
  <c r="N176" i="20" s="1"/>
  <c r="K272" i="20"/>
  <c r="K268" i="20"/>
  <c r="K264" i="20"/>
  <c r="K260" i="20"/>
  <c r="K256" i="20"/>
  <c r="K252" i="20"/>
  <c r="K248" i="20"/>
  <c r="K244" i="20"/>
  <c r="K240" i="20"/>
  <c r="K236" i="20"/>
  <c r="K232" i="20"/>
  <c r="K228" i="20"/>
  <c r="K224" i="20"/>
  <c r="K220" i="20"/>
  <c r="K216" i="20"/>
  <c r="K212" i="20"/>
  <c r="K208" i="20"/>
  <c r="K204" i="20"/>
  <c r="K200" i="20"/>
  <c r="K196" i="20"/>
  <c r="K192" i="20"/>
  <c r="K188" i="20"/>
  <c r="K184" i="20"/>
  <c r="K180" i="20"/>
  <c r="K176" i="20"/>
  <c r="K172" i="20"/>
  <c r="K168" i="20"/>
  <c r="N67" i="20" s="1"/>
  <c r="K164" i="20"/>
  <c r="K160" i="20"/>
  <c r="K156" i="20"/>
  <c r="K152" i="20"/>
  <c r="K148" i="20"/>
  <c r="K144" i="20"/>
  <c r="K140" i="20"/>
  <c r="K136" i="20"/>
  <c r="K132" i="20"/>
  <c r="K128" i="20"/>
  <c r="K124" i="20"/>
  <c r="K120" i="20"/>
  <c r="K116" i="20"/>
  <c r="K112" i="20"/>
  <c r="K108" i="20"/>
  <c r="K104" i="20"/>
  <c r="K100" i="20"/>
  <c r="K96" i="20"/>
  <c r="K92" i="20"/>
  <c r="K88" i="20"/>
  <c r="K84" i="20"/>
  <c r="K80" i="20"/>
  <c r="K76" i="20"/>
  <c r="K72" i="20"/>
  <c r="K68" i="20"/>
  <c r="K64" i="20"/>
  <c r="K60" i="20"/>
  <c r="K56" i="20"/>
  <c r="K52" i="20"/>
  <c r="K48" i="20"/>
  <c r="K44" i="20"/>
  <c r="K40" i="20"/>
  <c r="K36" i="20"/>
  <c r="K32" i="20"/>
  <c r="K28" i="20"/>
  <c r="K24" i="20"/>
  <c r="K20" i="20"/>
  <c r="K16" i="20"/>
  <c r="K12" i="20"/>
  <c r="K8" i="20"/>
  <c r="K4" i="20"/>
  <c r="K91" i="20"/>
  <c r="K87" i="20"/>
  <c r="K83" i="20"/>
  <c r="K79" i="20"/>
  <c r="K75" i="20"/>
  <c r="K71" i="20"/>
  <c r="K67" i="20"/>
  <c r="K63" i="20"/>
  <c r="K59" i="20"/>
  <c r="K55" i="20"/>
  <c r="K51" i="20"/>
  <c r="K47" i="20"/>
  <c r="K43" i="20"/>
  <c r="K39" i="20"/>
  <c r="K35" i="20"/>
  <c r="K31" i="20"/>
  <c r="K27" i="20"/>
  <c r="K23" i="20"/>
  <c r="K19" i="20"/>
  <c r="N4" i="20" s="1"/>
  <c r="K15" i="20"/>
  <c r="K11" i="20"/>
  <c r="K7" i="20"/>
  <c r="K3" i="20"/>
  <c r="K806" i="19"/>
  <c r="K598" i="19"/>
  <c r="K626" i="19"/>
  <c r="K206" i="19"/>
  <c r="K934" i="19"/>
  <c r="K326" i="19"/>
  <c r="K2" i="19"/>
  <c r="K1005" i="19"/>
  <c r="K997" i="19"/>
  <c r="K993" i="19"/>
  <c r="K989" i="19"/>
  <c r="K961" i="19"/>
  <c r="K957" i="19"/>
  <c r="K949" i="19"/>
  <c r="K945" i="19"/>
  <c r="K921" i="19"/>
  <c r="K905" i="19"/>
  <c r="K901" i="19"/>
  <c r="K885" i="19"/>
  <c r="K881" i="19"/>
  <c r="K877" i="19"/>
  <c r="K869" i="19"/>
  <c r="K865" i="19"/>
  <c r="K1008" i="19"/>
  <c r="K996" i="19"/>
  <c r="K992" i="19"/>
  <c r="K988" i="19"/>
  <c r="K952" i="19"/>
  <c r="K948" i="19"/>
  <c r="K944" i="19"/>
  <c r="K940" i="19"/>
  <c r="K936" i="19"/>
  <c r="K928" i="19"/>
  <c r="K920" i="19"/>
  <c r="K912" i="19"/>
  <c r="K904" i="19"/>
  <c r="K884" i="19"/>
  <c r="K880" i="19"/>
  <c r="K876" i="19"/>
  <c r="K872" i="19"/>
  <c r="K1006" i="19"/>
  <c r="K1002" i="19"/>
  <c r="K998" i="19"/>
  <c r="K994" i="19"/>
  <c r="K990" i="19"/>
  <c r="K982" i="19"/>
  <c r="K974" i="19"/>
  <c r="K970" i="19"/>
  <c r="K966" i="19"/>
  <c r="K962" i="19"/>
  <c r="K958" i="19"/>
  <c r="K950" i="19"/>
  <c r="K926" i="19"/>
  <c r="K922" i="19"/>
  <c r="K910" i="19"/>
  <c r="K902" i="19"/>
  <c r="N163" i="19" s="1"/>
  <c r="AB163" i="19" s="1"/>
  <c r="K886" i="19"/>
  <c r="K882" i="19"/>
  <c r="K870" i="19"/>
  <c r="K866" i="19"/>
  <c r="K862" i="19"/>
  <c r="K858" i="19"/>
  <c r="K850" i="19"/>
  <c r="K846" i="19"/>
  <c r="K842" i="19"/>
  <c r="K814" i="19"/>
  <c r="K794" i="19"/>
  <c r="K782" i="19"/>
  <c r="K778" i="19"/>
  <c r="K774" i="19"/>
  <c r="K762" i="19"/>
  <c r="K758" i="19"/>
  <c r="K714" i="19"/>
  <c r="K666" i="19"/>
  <c r="K662" i="19"/>
  <c r="K658" i="19"/>
  <c r="K654" i="19"/>
  <c r="K618" i="19"/>
  <c r="K570" i="19"/>
  <c r="K550" i="19"/>
  <c r="K538" i="19"/>
  <c r="K482" i="19"/>
  <c r="K118" i="19"/>
  <c r="K861" i="19"/>
  <c r="K857" i="19"/>
  <c r="K849" i="19"/>
  <c r="K845" i="19"/>
  <c r="K841" i="19"/>
  <c r="K825" i="19"/>
  <c r="K813" i="19"/>
  <c r="K809" i="19"/>
  <c r="K801" i="19"/>
  <c r="K781" i="19"/>
  <c r="K777" i="19"/>
  <c r="K765" i="19"/>
  <c r="K761" i="19"/>
  <c r="K753" i="19"/>
  <c r="K745" i="19"/>
  <c r="K741" i="19"/>
  <c r="K725" i="19"/>
  <c r="K705" i="19"/>
  <c r="K689" i="19"/>
  <c r="K665" i="19"/>
  <c r="K661" i="19"/>
  <c r="K657" i="19"/>
  <c r="K617" i="19"/>
  <c r="K613" i="19"/>
  <c r="K601" i="19"/>
  <c r="K569" i="19"/>
  <c r="K549" i="19"/>
  <c r="K545" i="19"/>
  <c r="K481" i="19"/>
  <c r="K349" i="19"/>
  <c r="K337" i="19"/>
  <c r="K333" i="19"/>
  <c r="K317" i="19"/>
  <c r="K313" i="19"/>
  <c r="K309" i="19"/>
  <c r="K305" i="19"/>
  <c r="K301" i="19"/>
  <c r="K261" i="19"/>
  <c r="K257" i="19"/>
  <c r="N178" i="19" s="1"/>
  <c r="AB178" i="19" s="1"/>
  <c r="K253" i="19"/>
  <c r="K249" i="19"/>
  <c r="K217" i="19"/>
  <c r="K213" i="19"/>
  <c r="K205" i="19"/>
  <c r="K201" i="19"/>
  <c r="K197" i="19"/>
  <c r="K193" i="19"/>
  <c r="K189" i="19"/>
  <c r="N40" i="19" s="1"/>
  <c r="AB40" i="19" s="1"/>
  <c r="K185" i="19"/>
  <c r="K181" i="19"/>
  <c r="K173" i="19"/>
  <c r="K169" i="19"/>
  <c r="K165" i="19"/>
  <c r="K161" i="19"/>
  <c r="K157" i="19"/>
  <c r="K153" i="19"/>
  <c r="K145" i="19"/>
  <c r="K141" i="19"/>
  <c r="K137" i="19"/>
  <c r="K133" i="19"/>
  <c r="K129" i="19"/>
  <c r="K125" i="19"/>
  <c r="K121" i="19"/>
  <c r="K117" i="19"/>
  <c r="K113" i="19"/>
  <c r="K109" i="19"/>
  <c r="K105" i="19"/>
  <c r="K101" i="19"/>
  <c r="K97" i="19"/>
  <c r="K89" i="19"/>
  <c r="K77" i="19"/>
  <c r="K73" i="19"/>
  <c r="K69" i="19"/>
  <c r="K65" i="19"/>
  <c r="K61" i="19"/>
  <c r="K868" i="19"/>
  <c r="K860" i="19"/>
  <c r="K856" i="19"/>
  <c r="K848" i="19"/>
  <c r="K844" i="19"/>
  <c r="K840" i="19"/>
  <c r="K812" i="19"/>
  <c r="K800" i="19"/>
  <c r="K780" i="19"/>
  <c r="K776" i="19"/>
  <c r="K764" i="19"/>
  <c r="K760" i="19"/>
  <c r="K756" i="19"/>
  <c r="K752" i="19"/>
  <c r="K744" i="19"/>
  <c r="K724" i="19"/>
  <c r="K704" i="19"/>
  <c r="K688" i="19"/>
  <c r="K664" i="19"/>
  <c r="K660" i="19"/>
  <c r="K600" i="19"/>
  <c r="K560" i="19"/>
  <c r="K544" i="19"/>
  <c r="K532" i="19"/>
  <c r="K480" i="19"/>
  <c r="K440" i="19"/>
  <c r="K428" i="19"/>
  <c r="K424" i="19"/>
  <c r="K400" i="19"/>
  <c r="K396" i="19"/>
  <c r="K392" i="19"/>
  <c r="K384" i="19"/>
  <c r="K380" i="19"/>
  <c r="K352" i="19"/>
  <c r="K348" i="19"/>
  <c r="K344" i="19"/>
  <c r="K340" i="19"/>
  <c r="K336" i="19"/>
  <c r="K332" i="19"/>
  <c r="K312" i="19"/>
  <c r="K308" i="19"/>
  <c r="K300" i="19"/>
  <c r="K264" i="19"/>
  <c r="K260" i="19"/>
  <c r="K256" i="19"/>
  <c r="N177" i="19" s="1"/>
  <c r="AB177" i="19" s="1"/>
  <c r="K252" i="19"/>
  <c r="K216" i="19"/>
  <c r="K212" i="19"/>
  <c r="K208" i="19"/>
  <c r="K200" i="19"/>
  <c r="K196" i="19"/>
  <c r="K192" i="19"/>
  <c r="K188" i="19"/>
  <c r="K184" i="19"/>
  <c r="K180" i="19"/>
  <c r="K176" i="19"/>
  <c r="K172" i="19"/>
  <c r="K160" i="19"/>
  <c r="K156" i="19"/>
  <c r="K152" i="19"/>
  <c r="K148" i="19"/>
  <c r="K144" i="19"/>
  <c r="K140" i="19"/>
  <c r="K136" i="19"/>
  <c r="K132" i="19"/>
  <c r="K128" i="19"/>
  <c r="K124" i="19"/>
  <c r="K120" i="19"/>
  <c r="K116" i="19"/>
  <c r="K112" i="19"/>
  <c r="K108" i="19"/>
  <c r="K104" i="19"/>
  <c r="K100" i="19"/>
  <c r="K96" i="19"/>
  <c r="K88" i="19"/>
  <c r="K84" i="19"/>
  <c r="K80" i="19"/>
  <c r="K76" i="19"/>
  <c r="K72" i="19"/>
  <c r="K68" i="19"/>
  <c r="K64" i="19"/>
  <c r="K60" i="19"/>
  <c r="K56" i="19"/>
  <c r="N14" i="19" s="1"/>
  <c r="AB14" i="19" s="1"/>
  <c r="K52" i="19"/>
  <c r="K48" i="19"/>
  <c r="K1007" i="19"/>
  <c r="K995" i="19"/>
  <c r="K991" i="19"/>
  <c r="K987" i="19"/>
  <c r="K983" i="19"/>
  <c r="K975" i="19"/>
  <c r="K971" i="19"/>
  <c r="K967" i="19"/>
  <c r="K959" i="19"/>
  <c r="K955" i="19"/>
  <c r="K943" i="19"/>
  <c r="K939" i="19"/>
  <c r="K927" i="19"/>
  <c r="K911" i="19"/>
  <c r="K903" i="19"/>
  <c r="K887" i="19"/>
  <c r="K883" i="19"/>
  <c r="K879" i="19"/>
  <c r="K875" i="19"/>
  <c r="K871" i="19"/>
  <c r="K867" i="19"/>
  <c r="K859" i="19"/>
  <c r="K855" i="19"/>
  <c r="K847" i="19"/>
  <c r="K843" i="19"/>
  <c r="K839" i="19"/>
  <c r="K835" i="19"/>
  <c r="K787" i="19"/>
  <c r="K779" i="19"/>
  <c r="K775" i="19"/>
  <c r="K763" i="19"/>
  <c r="K759" i="19"/>
  <c r="K751" i="19"/>
  <c r="K743" i="19"/>
  <c r="K687" i="19"/>
  <c r="K675" i="19"/>
  <c r="K667" i="19"/>
  <c r="K663" i="19"/>
  <c r="K659" i="19"/>
  <c r="K639" i="19"/>
  <c r="K619" i="19"/>
  <c r="K599" i="19"/>
  <c r="K559" i="19"/>
  <c r="K395" i="19"/>
  <c r="K383" i="19"/>
  <c r="K379" i="19"/>
  <c r="K339" i="19"/>
  <c r="K315" i="19"/>
  <c r="K311" i="19"/>
  <c r="K307" i="19"/>
  <c r="K303" i="19"/>
  <c r="K299" i="19"/>
  <c r="K287" i="19"/>
  <c r="K275" i="19"/>
  <c r="K271" i="19"/>
  <c r="K263" i="19"/>
  <c r="K259" i="19"/>
  <c r="K255" i="19"/>
  <c r="N176" i="19" s="1"/>
  <c r="AB176" i="19" s="1"/>
  <c r="K251" i="19"/>
  <c r="K247" i="19"/>
  <c r="K215" i="19"/>
  <c r="K207" i="19"/>
  <c r="K203" i="19"/>
  <c r="K199" i="19"/>
  <c r="K195" i="19"/>
  <c r="K191" i="19"/>
  <c r="K187" i="19"/>
  <c r="K183" i="19"/>
  <c r="K179" i="19"/>
  <c r="K175" i="19"/>
  <c r="K171" i="19"/>
  <c r="K167" i="19"/>
  <c r="K163" i="19"/>
  <c r="K159" i="19"/>
  <c r="K155" i="19"/>
  <c r="K151" i="19"/>
  <c r="K147" i="19"/>
  <c r="K143" i="19"/>
  <c r="K139" i="19"/>
  <c r="K135" i="19"/>
  <c r="K131" i="19"/>
  <c r="K127" i="19"/>
  <c r="K123" i="19"/>
  <c r="K119" i="19"/>
  <c r="K115" i="19"/>
  <c r="K111" i="19"/>
  <c r="K107" i="19"/>
  <c r="K103" i="19"/>
  <c r="K99" i="19"/>
  <c r="K95" i="19"/>
  <c r="K91" i="19"/>
  <c r="K87" i="19"/>
  <c r="K83" i="19"/>
  <c r="K79" i="19"/>
  <c r="K75" i="19"/>
  <c r="K71" i="19"/>
  <c r="K67" i="19"/>
  <c r="K63" i="19"/>
  <c r="K59" i="19"/>
  <c r="K55" i="19"/>
  <c r="K51" i="19"/>
  <c r="K47" i="19"/>
  <c r="K35" i="19"/>
  <c r="K31" i="19"/>
  <c r="K27" i="19"/>
  <c r="K53" i="19"/>
  <c r="K37" i="19"/>
  <c r="K33" i="19"/>
  <c r="K29" i="19"/>
  <c r="K25" i="19"/>
  <c r="K9" i="19"/>
  <c r="K36" i="19"/>
  <c r="K32" i="19"/>
  <c r="K28" i="19"/>
  <c r="K16" i="19"/>
  <c r="K12" i="19"/>
  <c r="K8" i="19"/>
  <c r="K11" i="19"/>
  <c r="K7" i="19"/>
  <c r="K3" i="19"/>
  <c r="K394" i="19"/>
  <c r="K338" i="19"/>
  <c r="K314" i="19"/>
  <c r="K310" i="19"/>
  <c r="K306" i="19"/>
  <c r="K302" i="19"/>
  <c r="K298" i="19"/>
  <c r="K278" i="19"/>
  <c r="K274" i="19"/>
  <c r="K262" i="19"/>
  <c r="K258" i="19"/>
  <c r="K254" i="19"/>
  <c r="K250" i="19"/>
  <c r="K246" i="19"/>
  <c r="K226" i="19"/>
  <c r="K222" i="19"/>
  <c r="K218" i="19"/>
  <c r="K202" i="19"/>
  <c r="K198" i="19"/>
  <c r="K194" i="19"/>
  <c r="K190" i="19"/>
  <c r="K186" i="19"/>
  <c r="K182" i="19"/>
  <c r="K174" i="19"/>
  <c r="K166" i="19"/>
  <c r="K162" i="19"/>
  <c r="K158" i="19"/>
  <c r="K154" i="19"/>
  <c r="K146" i="19"/>
  <c r="K142" i="19"/>
  <c r="K138" i="19"/>
  <c r="K134" i="19"/>
  <c r="K130" i="19"/>
  <c r="K126" i="19"/>
  <c r="K110" i="19"/>
  <c r="K106" i="19"/>
  <c r="K102" i="19"/>
  <c r="K98" i="19"/>
  <c r="K94" i="19"/>
  <c r="K90" i="19"/>
  <c r="K86" i="19"/>
  <c r="K82" i="19"/>
  <c r="K78" i="19"/>
  <c r="K74" i="19"/>
  <c r="K70" i="19"/>
  <c r="K66" i="19"/>
  <c r="K62" i="19"/>
  <c r="K58" i="19"/>
  <c r="K54" i="19"/>
  <c r="K50" i="19"/>
  <c r="K34" i="19"/>
  <c r="K30" i="19"/>
  <c r="K26" i="19"/>
  <c r="K10" i="19"/>
  <c r="K854" i="19"/>
  <c r="K853" i="19"/>
  <c r="K852" i="19"/>
  <c r="K851" i="19"/>
  <c r="K863" i="19"/>
  <c r="K683" i="19"/>
  <c r="N185" i="19" s="1"/>
  <c r="AB185" i="19" s="1"/>
  <c r="K679" i="19"/>
  <c r="K671" i="19"/>
  <c r="K686" i="19"/>
  <c r="K682" i="19"/>
  <c r="K678" i="19"/>
  <c r="K674" i="19"/>
  <c r="K670" i="19"/>
  <c r="K685" i="19"/>
  <c r="K681" i="19"/>
  <c r="N183" i="19" s="1"/>
  <c r="AB183" i="19" s="1"/>
  <c r="K677" i="19"/>
  <c r="K673" i="19"/>
  <c r="K669" i="19"/>
  <c r="K684" i="19"/>
  <c r="K680" i="19"/>
  <c r="K676" i="19"/>
  <c r="K672" i="19"/>
  <c r="K668" i="19"/>
  <c r="K908" i="19"/>
  <c r="K900" i="19"/>
  <c r="K896" i="19"/>
  <c r="K892" i="19"/>
  <c r="K888" i="19"/>
  <c r="K907" i="19"/>
  <c r="K895" i="19"/>
  <c r="K891" i="19"/>
  <c r="K906" i="19"/>
  <c r="K898" i="19"/>
  <c r="K878" i="19"/>
  <c r="K874" i="19"/>
  <c r="K909" i="19"/>
  <c r="K897" i="19"/>
  <c r="K893" i="19"/>
  <c r="K873" i="19"/>
  <c r="K894" i="19"/>
  <c r="K890" i="19"/>
  <c r="K889" i="19"/>
  <c r="K899" i="19"/>
  <c r="K833" i="19"/>
  <c r="K829" i="19"/>
  <c r="K821" i="19"/>
  <c r="K817" i="19"/>
  <c r="K805" i="19"/>
  <c r="K797" i="19"/>
  <c r="K793" i="19"/>
  <c r="K789" i="19"/>
  <c r="K785" i="19"/>
  <c r="K832" i="19"/>
  <c r="K824" i="19"/>
  <c r="K820" i="19"/>
  <c r="K816" i="19"/>
  <c r="K808" i="19"/>
  <c r="K804" i="19"/>
  <c r="K796" i="19"/>
  <c r="K792" i="19"/>
  <c r="K788" i="19"/>
  <c r="K784" i="19"/>
  <c r="K831" i="19"/>
  <c r="K827" i="19"/>
  <c r="K823" i="19"/>
  <c r="K819" i="19"/>
  <c r="K815" i="19"/>
  <c r="K811" i="19"/>
  <c r="K807" i="19"/>
  <c r="K803" i="19"/>
  <c r="K799" i="19"/>
  <c r="K795" i="19"/>
  <c r="K791" i="19"/>
  <c r="K783" i="19"/>
  <c r="K834" i="19"/>
  <c r="K830" i="19"/>
  <c r="K826" i="19"/>
  <c r="K822" i="19"/>
  <c r="K818" i="19"/>
  <c r="K810" i="19"/>
  <c r="K802" i="19"/>
  <c r="K798" i="19"/>
  <c r="K790" i="19"/>
  <c r="K786" i="19"/>
  <c r="K757" i="19"/>
  <c r="K755" i="19"/>
  <c r="K754" i="19"/>
  <c r="K836" i="19"/>
  <c r="K838" i="19"/>
  <c r="K837" i="19"/>
  <c r="K749" i="19"/>
  <c r="K737" i="19"/>
  <c r="K729" i="19"/>
  <c r="K721" i="19"/>
  <c r="K717" i="19"/>
  <c r="K713" i="19"/>
  <c r="K709" i="19"/>
  <c r="K701" i="19"/>
  <c r="K693" i="19"/>
  <c r="K748" i="19"/>
  <c r="K740" i="19"/>
  <c r="K736" i="19"/>
  <c r="K732" i="19"/>
  <c r="K728" i="19"/>
  <c r="K720" i="19"/>
  <c r="K716" i="19"/>
  <c r="K712" i="19"/>
  <c r="K708" i="19"/>
  <c r="K700" i="19"/>
  <c r="K692" i="19"/>
  <c r="K747" i="19"/>
  <c r="K739" i="19"/>
  <c r="K731" i="19"/>
  <c r="K727" i="19"/>
  <c r="K723" i="19"/>
  <c r="K719" i="19"/>
  <c r="K715" i="19"/>
  <c r="K711" i="19"/>
  <c r="K707" i="19"/>
  <c r="K703" i="19"/>
  <c r="K699" i="19"/>
  <c r="K691" i="19"/>
  <c r="K746" i="19"/>
  <c r="K742" i="19"/>
  <c r="K726" i="19"/>
  <c r="K694" i="19"/>
  <c r="K557" i="19"/>
  <c r="K553" i="19"/>
  <c r="K537" i="19"/>
  <c r="K533" i="19"/>
  <c r="K529" i="19"/>
  <c r="K525" i="19"/>
  <c r="K501" i="19"/>
  <c r="K497" i="19"/>
  <c r="K485" i="19"/>
  <c r="K556" i="19"/>
  <c r="K552" i="19"/>
  <c r="K548" i="19"/>
  <c r="K536" i="19"/>
  <c r="K528" i="19"/>
  <c r="K524" i="19"/>
  <c r="K496" i="19"/>
  <c r="K492" i="19"/>
  <c r="K555" i="19"/>
  <c r="K551" i="19"/>
  <c r="K547" i="19"/>
  <c r="K543" i="19"/>
  <c r="K539" i="19"/>
  <c r="K535" i="19"/>
  <c r="K531" i="19"/>
  <c r="K527" i="19"/>
  <c r="K523" i="19"/>
  <c r="K499" i="19"/>
  <c r="K491" i="19"/>
  <c r="K487" i="19"/>
  <c r="K483" i="19"/>
  <c r="K558" i="19"/>
  <c r="K554" i="19"/>
  <c r="K546" i="19"/>
  <c r="K542" i="19"/>
  <c r="K534" i="19"/>
  <c r="K530" i="19"/>
  <c r="K526" i="19"/>
  <c r="K522" i="19"/>
  <c r="K498" i="19"/>
  <c r="K486" i="19"/>
  <c r="K733" i="19"/>
  <c r="K735" i="19"/>
  <c r="K738" i="19"/>
  <c r="K734" i="19"/>
  <c r="K718" i="19"/>
  <c r="K698" i="19"/>
  <c r="K697" i="19"/>
  <c r="K696" i="19"/>
  <c r="K695" i="19"/>
  <c r="K461" i="19"/>
  <c r="K453" i="19"/>
  <c r="K441" i="19"/>
  <c r="K437" i="19"/>
  <c r="K425" i="19"/>
  <c r="K401" i="19"/>
  <c r="K397" i="19"/>
  <c r="K393" i="19"/>
  <c r="K381" i="19"/>
  <c r="K353" i="19"/>
  <c r="K341" i="19"/>
  <c r="K479" i="19"/>
  <c r="K455" i="19"/>
  <c r="K443" i="19"/>
  <c r="K439" i="19"/>
  <c r="K399" i="19"/>
  <c r="K391" i="19"/>
  <c r="K371" i="19"/>
  <c r="K355" i="19"/>
  <c r="K343" i="19"/>
  <c r="K372" i="19"/>
  <c r="K404" i="19"/>
  <c r="K452" i="19"/>
  <c r="K478" i="19"/>
  <c r="K454" i="19"/>
  <c r="K438" i="19"/>
  <c r="K402" i="19"/>
  <c r="K398" i="19"/>
  <c r="K382" i="19"/>
  <c r="K354" i="19"/>
  <c r="K350" i="19"/>
  <c r="K520" i="19"/>
  <c r="K516" i="19"/>
  <c r="K512" i="19"/>
  <c r="K508" i="19"/>
  <c r="K519" i="19"/>
  <c r="K515" i="19"/>
  <c r="K511" i="19"/>
  <c r="K507" i="19"/>
  <c r="K503" i="19"/>
  <c r="K518" i="19"/>
  <c r="K510" i="19"/>
  <c r="K506" i="19"/>
  <c r="K502" i="19"/>
  <c r="K521" i="19"/>
  <c r="K517" i="19"/>
  <c r="K509" i="19"/>
  <c r="K505" i="19"/>
  <c r="K431" i="19"/>
  <c r="K427" i="19"/>
  <c r="K423" i="19"/>
  <c r="K411" i="19"/>
  <c r="K407" i="19"/>
  <c r="K403" i="19"/>
  <c r="K430" i="19"/>
  <c r="K410" i="19"/>
  <c r="K406" i="19"/>
  <c r="K433" i="19"/>
  <c r="K429" i="19"/>
  <c r="K413" i="19"/>
  <c r="K409" i="19"/>
  <c r="K436" i="19"/>
  <c r="K432" i="19"/>
  <c r="K412" i="19"/>
  <c r="K408" i="19"/>
  <c r="K385" i="19"/>
  <c r="K373" i="19"/>
  <c r="K390" i="19"/>
  <c r="K386" i="19"/>
  <c r="K378" i="19"/>
  <c r="K374" i="19"/>
  <c r="K370" i="19"/>
  <c r="K369" i="19"/>
  <c r="N198" i="19" s="1"/>
  <c r="AB198" i="19" s="1"/>
  <c r="K388" i="19"/>
  <c r="K376" i="19"/>
  <c r="K368" i="19"/>
  <c r="K356" i="19"/>
  <c r="K389" i="19"/>
  <c r="K377" i="19"/>
  <c r="K387" i="19"/>
  <c r="K375" i="19"/>
  <c r="K367" i="19"/>
  <c r="K345" i="19"/>
  <c r="K330" i="19"/>
  <c r="K318" i="19"/>
  <c r="K329" i="19"/>
  <c r="K325" i="19"/>
  <c r="K321" i="19"/>
  <c r="K328" i="19"/>
  <c r="K324" i="19"/>
  <c r="K320" i="19"/>
  <c r="K316" i="19"/>
  <c r="K304" i="19"/>
  <c r="K331" i="19"/>
  <c r="K323" i="19"/>
  <c r="K319" i="19"/>
  <c r="K495" i="19"/>
  <c r="K494" i="19"/>
  <c r="K477" i="19"/>
  <c r="K473" i="19"/>
  <c r="K469" i="19"/>
  <c r="K465" i="19"/>
  <c r="K457" i="19"/>
  <c r="K449" i="19"/>
  <c r="K445" i="19"/>
  <c r="K476" i="19"/>
  <c r="K472" i="19"/>
  <c r="K468" i="19"/>
  <c r="K460" i="19"/>
  <c r="K456" i="19"/>
  <c r="K448" i="19"/>
  <c r="K444" i="19"/>
  <c r="K475" i="19"/>
  <c r="K471" i="19"/>
  <c r="K467" i="19"/>
  <c r="K463" i="19"/>
  <c r="K459" i="19"/>
  <c r="K451" i="19"/>
  <c r="K447" i="19"/>
  <c r="K474" i="19"/>
  <c r="K470" i="19"/>
  <c r="K466" i="19"/>
  <c r="K462" i="19"/>
  <c r="K450" i="19"/>
  <c r="K446" i="19"/>
  <c r="K442" i="19"/>
  <c r="K435" i="19"/>
  <c r="K434" i="19"/>
  <c r="K421" i="19"/>
  <c r="K417" i="19"/>
  <c r="K420" i="19"/>
  <c r="K416" i="19"/>
  <c r="K419" i="19"/>
  <c r="K415" i="19"/>
  <c r="K422" i="19"/>
  <c r="K418" i="19"/>
  <c r="K414" i="19"/>
  <c r="K596" i="19"/>
  <c r="K580" i="19"/>
  <c r="K597" i="19"/>
  <c r="K571" i="19"/>
  <c r="K593" i="19"/>
  <c r="K585" i="19"/>
  <c r="K581" i="19"/>
  <c r="K573" i="19"/>
  <c r="K592" i="19"/>
  <c r="K588" i="19"/>
  <c r="K584" i="19"/>
  <c r="K572" i="19"/>
  <c r="K595" i="19"/>
  <c r="K591" i="19"/>
  <c r="K587" i="19"/>
  <c r="K583" i="19"/>
  <c r="K579" i="19"/>
  <c r="K594" i="19"/>
  <c r="K590" i="19"/>
  <c r="K586" i="19"/>
  <c r="K582" i="19"/>
  <c r="K574" i="19"/>
  <c r="K489" i="19"/>
  <c r="K488" i="19"/>
  <c r="K490" i="19"/>
  <c r="K979" i="19"/>
  <c r="K986" i="19"/>
  <c r="K978" i="19"/>
  <c r="K954" i="19"/>
  <c r="K985" i="19"/>
  <c r="K977" i="19"/>
  <c r="K953" i="19"/>
  <c r="K984" i="19"/>
  <c r="K976" i="19"/>
  <c r="K947" i="19"/>
  <c r="K931" i="19"/>
  <c r="K915" i="19"/>
  <c r="K946" i="19"/>
  <c r="K942" i="19"/>
  <c r="K938" i="19"/>
  <c r="K930" i="19"/>
  <c r="K918" i="19"/>
  <c r="K914" i="19"/>
  <c r="K941" i="19"/>
  <c r="K937" i="19"/>
  <c r="K933" i="19"/>
  <c r="K929" i="19"/>
  <c r="K925" i="19"/>
  <c r="K917" i="19"/>
  <c r="K913" i="19"/>
  <c r="K932" i="19"/>
  <c r="K924" i="19"/>
  <c r="K916" i="19"/>
  <c r="K291" i="19"/>
  <c r="K283" i="19"/>
  <c r="K279" i="19"/>
  <c r="K267" i="19"/>
  <c r="N191" i="19" s="1"/>
  <c r="AB191" i="19" s="1"/>
  <c r="K290" i="19"/>
  <c r="K286" i="19"/>
  <c r="K282" i="19"/>
  <c r="K270" i="19"/>
  <c r="K266" i="19"/>
  <c r="K297" i="19"/>
  <c r="K293" i="19"/>
  <c r="K289" i="19"/>
  <c r="K285" i="19"/>
  <c r="K281" i="19"/>
  <c r="K277" i="19"/>
  <c r="K273" i="19"/>
  <c r="K269" i="19"/>
  <c r="N170" i="19" s="1"/>
  <c r="AB170" i="19" s="1"/>
  <c r="K265" i="19"/>
  <c r="N189" i="19" s="1"/>
  <c r="AB189" i="19" s="1"/>
  <c r="K292" i="19"/>
  <c r="K288" i="19"/>
  <c r="K284" i="19"/>
  <c r="K280" i="19"/>
  <c r="K276" i="19"/>
  <c r="K272" i="19"/>
  <c r="K268" i="19"/>
  <c r="K645" i="19"/>
  <c r="K637" i="19"/>
  <c r="K629" i="19"/>
  <c r="K609" i="19"/>
  <c r="K605" i="19"/>
  <c r="K652" i="19"/>
  <c r="K648" i="19"/>
  <c r="K640" i="19"/>
  <c r="K636" i="19"/>
  <c r="K620" i="19"/>
  <c r="K616" i="19"/>
  <c r="K612" i="19"/>
  <c r="K608" i="19"/>
  <c r="K604" i="19"/>
  <c r="K651" i="19"/>
  <c r="K647" i="19"/>
  <c r="K643" i="19"/>
  <c r="K635" i="19"/>
  <c r="K631" i="19"/>
  <c r="K615" i="19"/>
  <c r="K611" i="19"/>
  <c r="K607" i="19"/>
  <c r="K603" i="19"/>
  <c r="K650" i="19"/>
  <c r="K646" i="19"/>
  <c r="K638" i="19"/>
  <c r="K634" i="19"/>
  <c r="K630" i="19"/>
  <c r="K614" i="19"/>
  <c r="K610" i="19"/>
  <c r="K606" i="19"/>
  <c r="K602" i="19"/>
  <c r="K589" i="19"/>
  <c r="K577" i="19"/>
  <c r="K576" i="19"/>
  <c r="K567" i="19"/>
  <c r="N78" i="19" s="1"/>
  <c r="AB78" i="19" s="1"/>
  <c r="K563" i="19"/>
  <c r="K566" i="19"/>
  <c r="K562" i="19"/>
  <c r="K565" i="19"/>
  <c r="K561" i="19"/>
  <c r="K568" i="19"/>
  <c r="K564" i="19"/>
  <c r="K464" i="19"/>
  <c r="K245" i="19"/>
  <c r="K229" i="19"/>
  <c r="K225" i="19"/>
  <c r="K221" i="19"/>
  <c r="K244" i="19"/>
  <c r="K228" i="19"/>
  <c r="K224" i="19"/>
  <c r="K220" i="19"/>
  <c r="K243" i="19"/>
  <c r="K235" i="19"/>
  <c r="K231" i="19"/>
  <c r="K227" i="19"/>
  <c r="K223" i="19"/>
  <c r="K219" i="19"/>
  <c r="K234" i="19"/>
  <c r="K230" i="19"/>
  <c r="K177" i="19"/>
  <c r="K178" i="19"/>
  <c r="K642" i="19"/>
  <c r="K649" i="19"/>
  <c r="K644" i="19"/>
  <c r="K622" i="19"/>
  <c r="K633" i="19"/>
  <c r="K632" i="19"/>
  <c r="K627" i="19"/>
  <c r="K623" i="19"/>
  <c r="K240" i="19"/>
  <c r="K236" i="19"/>
  <c r="K232" i="19"/>
  <c r="K242" i="19"/>
  <c r="K238" i="19"/>
  <c r="K241" i="19"/>
  <c r="K237" i="19"/>
  <c r="K233" i="19"/>
  <c r="K209" i="19"/>
  <c r="K211" i="19"/>
  <c r="K214" i="19"/>
  <c r="K210" i="19"/>
  <c r="K93" i="19"/>
  <c r="K92" i="19"/>
  <c r="K43" i="19"/>
  <c r="K46" i="19"/>
  <c r="K38" i="19"/>
  <c r="K45" i="19"/>
  <c r="K44" i="19"/>
  <c r="K21" i="19"/>
  <c r="K17" i="19"/>
  <c r="K13" i="19"/>
  <c r="K24" i="19"/>
  <c r="K20" i="19"/>
  <c r="K23" i="19"/>
  <c r="K19" i="19"/>
  <c r="K15" i="19"/>
  <c r="K22" i="19"/>
  <c r="K18" i="19"/>
  <c r="N5" i="19" s="1"/>
  <c r="AB5" i="19" s="1"/>
  <c r="K14" i="19"/>
  <c r="K57" i="19"/>
  <c r="K41" i="19"/>
  <c r="K40" i="19"/>
  <c r="K39" i="19"/>
  <c r="K42" i="19"/>
  <c r="K405" i="19"/>
  <c r="K363" i="19"/>
  <c r="K359" i="19"/>
  <c r="K366" i="19"/>
  <c r="K362" i="19"/>
  <c r="K358" i="19"/>
  <c r="K365" i="19"/>
  <c r="K361" i="19"/>
  <c r="K357" i="19"/>
  <c r="K364" i="19"/>
  <c r="K360" i="19"/>
  <c r="K322" i="19"/>
  <c r="K296" i="19"/>
  <c r="K295" i="19"/>
  <c r="K294" i="19"/>
  <c r="K1003" i="19"/>
  <c r="K1004" i="19"/>
  <c r="K773" i="19"/>
  <c r="K769" i="19"/>
  <c r="K768" i="19"/>
  <c r="K767" i="19"/>
  <c r="K772" i="19"/>
  <c r="K771" i="19"/>
  <c r="K770" i="19"/>
  <c r="K513" i="19"/>
  <c r="K5" i="19"/>
  <c r="K4" i="19"/>
  <c r="K6" i="19"/>
  <c r="K215" i="18"/>
  <c r="K212" i="18"/>
  <c r="K207" i="18"/>
  <c r="K197" i="18"/>
  <c r="K195" i="18"/>
  <c r="K188" i="18"/>
  <c r="K181" i="18"/>
  <c r="K179" i="18"/>
  <c r="K108" i="18"/>
  <c r="K172" i="18"/>
  <c r="K167" i="18"/>
  <c r="K159" i="18"/>
  <c r="K151" i="18"/>
  <c r="K143" i="18"/>
  <c r="K135" i="18"/>
  <c r="K204" i="18"/>
  <c r="K199" i="18"/>
  <c r="K192" i="18"/>
  <c r="K185" i="18"/>
  <c r="K183" i="18"/>
  <c r="K176" i="18"/>
  <c r="K171" i="18"/>
  <c r="K168" i="18"/>
  <c r="K163" i="18"/>
  <c r="K155" i="18"/>
  <c r="K147" i="18"/>
  <c r="K139" i="18"/>
  <c r="K103" i="18"/>
  <c r="F1095" i="18"/>
  <c r="K1095" i="18" s="1"/>
  <c r="F1094" i="18"/>
  <c r="K1094" i="18" s="1"/>
  <c r="F1093" i="18"/>
  <c r="K1093" i="18" s="1"/>
  <c r="F1092" i="18"/>
  <c r="K1092" i="18" s="1"/>
  <c r="F1091" i="18"/>
  <c r="K1091" i="18" s="1"/>
  <c r="F1090" i="18"/>
  <c r="K1090" i="18" s="1"/>
  <c r="F1089" i="18"/>
  <c r="K1089" i="18" s="1"/>
  <c r="F1088" i="18"/>
  <c r="K1088" i="18" s="1"/>
  <c r="F1087" i="18"/>
  <c r="K1087" i="18" s="1"/>
  <c r="F1086" i="18"/>
  <c r="K1086" i="18" s="1"/>
  <c r="F1085" i="18"/>
  <c r="K1085" i="18" s="1"/>
  <c r="F1084" i="18"/>
  <c r="K1084" i="18" s="1"/>
  <c r="F1083" i="18"/>
  <c r="K1083" i="18" s="1"/>
  <c r="F1082" i="18"/>
  <c r="K1082" i="18" s="1"/>
  <c r="F1081" i="18"/>
  <c r="K1081" i="18" s="1"/>
  <c r="F1080" i="18"/>
  <c r="K1080" i="18" s="1"/>
  <c r="F1079" i="18"/>
  <c r="K1079" i="18" s="1"/>
  <c r="F1078" i="18"/>
  <c r="K1078" i="18" s="1"/>
  <c r="F1077" i="18"/>
  <c r="K1077" i="18" s="1"/>
  <c r="F1076" i="18"/>
  <c r="K1076" i="18" s="1"/>
  <c r="F1075" i="18"/>
  <c r="K1075" i="18" s="1"/>
  <c r="F1074" i="18"/>
  <c r="K1074" i="18" s="1"/>
  <c r="F1073" i="18"/>
  <c r="K1073" i="18" s="1"/>
  <c r="F1072" i="18"/>
  <c r="K1072" i="18" s="1"/>
  <c r="F1071" i="18"/>
  <c r="K1071" i="18" s="1"/>
  <c r="F1070" i="18"/>
  <c r="K1070" i="18" s="1"/>
  <c r="F1069" i="18"/>
  <c r="K1069" i="18" s="1"/>
  <c r="F1068" i="18"/>
  <c r="K1068" i="18" s="1"/>
  <c r="F1067" i="18"/>
  <c r="K1067" i="18" s="1"/>
  <c r="F1066" i="18"/>
  <c r="K1066" i="18" s="1"/>
  <c r="F1065" i="18"/>
  <c r="K1065" i="18" s="1"/>
  <c r="F1064" i="18"/>
  <c r="K1064" i="18" s="1"/>
  <c r="F1063" i="18"/>
  <c r="K1063" i="18" s="1"/>
  <c r="F1062" i="18"/>
  <c r="K1062" i="18" s="1"/>
  <c r="F1061" i="18"/>
  <c r="K1061" i="18" s="1"/>
  <c r="F1060" i="18"/>
  <c r="K1060" i="18" s="1"/>
  <c r="F1059" i="18"/>
  <c r="K1059" i="18" s="1"/>
  <c r="F1058" i="18"/>
  <c r="K1058" i="18" s="1"/>
  <c r="F1057" i="18"/>
  <c r="K1057" i="18" s="1"/>
  <c r="F1056" i="18"/>
  <c r="K1056" i="18" s="1"/>
  <c r="F1055" i="18"/>
  <c r="K1055" i="18" s="1"/>
  <c r="F1054" i="18"/>
  <c r="K1054" i="18" s="1"/>
  <c r="F1053" i="18"/>
  <c r="K1053" i="18" s="1"/>
  <c r="F1052" i="18"/>
  <c r="K1052" i="18" s="1"/>
  <c r="F1051" i="18"/>
  <c r="K1051" i="18" s="1"/>
  <c r="F1050" i="18"/>
  <c r="K1050" i="18" s="1"/>
  <c r="F1049" i="18"/>
  <c r="K1049" i="18" s="1"/>
  <c r="F1048" i="18"/>
  <c r="K1048" i="18" s="1"/>
  <c r="F1047" i="18"/>
  <c r="K1047" i="18" s="1"/>
  <c r="F1046" i="18"/>
  <c r="K1046" i="18" s="1"/>
  <c r="F1045" i="18"/>
  <c r="K1045" i="18" s="1"/>
  <c r="F1044" i="18"/>
  <c r="K1044" i="18" s="1"/>
  <c r="F1043" i="18"/>
  <c r="K1043" i="18" s="1"/>
  <c r="F1042" i="18"/>
  <c r="K1042" i="18" s="1"/>
  <c r="F1041" i="18"/>
  <c r="K1041" i="18" s="1"/>
  <c r="F1040" i="18"/>
  <c r="K1040" i="18" s="1"/>
  <c r="F1039" i="18"/>
  <c r="K1039" i="18" s="1"/>
  <c r="F1038" i="18"/>
  <c r="K1038" i="18" s="1"/>
  <c r="F1037" i="18"/>
  <c r="K1037" i="18" s="1"/>
  <c r="F1036" i="18"/>
  <c r="K1036" i="18" s="1"/>
  <c r="F1035" i="18"/>
  <c r="K1035" i="18" s="1"/>
  <c r="F1034" i="18"/>
  <c r="K1034" i="18" s="1"/>
  <c r="F1033" i="18"/>
  <c r="K1033" i="18" s="1"/>
  <c r="F1032" i="18"/>
  <c r="K1032" i="18" s="1"/>
  <c r="F1031" i="18"/>
  <c r="K1031" i="18" s="1"/>
  <c r="F1030" i="18"/>
  <c r="K1030" i="18" s="1"/>
  <c r="F1029" i="18"/>
  <c r="K1029" i="18" s="1"/>
  <c r="F1028" i="18"/>
  <c r="K1028" i="18" s="1"/>
  <c r="F1027" i="18"/>
  <c r="K1027" i="18" s="1"/>
  <c r="F1026" i="18"/>
  <c r="K1026" i="18" s="1"/>
  <c r="F1025" i="18"/>
  <c r="K1025" i="18" s="1"/>
  <c r="F1024" i="18"/>
  <c r="K1024" i="18" s="1"/>
  <c r="F1023" i="18"/>
  <c r="K1023" i="18" s="1"/>
  <c r="F1022" i="18"/>
  <c r="K1022" i="18" s="1"/>
  <c r="F1021" i="18"/>
  <c r="K1021" i="18" s="1"/>
  <c r="F1020" i="18"/>
  <c r="K1020" i="18" s="1"/>
  <c r="F1019" i="18"/>
  <c r="K1019" i="18" s="1"/>
  <c r="F1018" i="18"/>
  <c r="K1018" i="18" s="1"/>
  <c r="F1017" i="18"/>
  <c r="K1017" i="18" s="1"/>
  <c r="F1016" i="18"/>
  <c r="K1016" i="18" s="1"/>
  <c r="F1015" i="18"/>
  <c r="K1015" i="18" s="1"/>
  <c r="F1014" i="18"/>
  <c r="K1014" i="18" s="1"/>
  <c r="F1013" i="18"/>
  <c r="K1013" i="18" s="1"/>
  <c r="F1012" i="18"/>
  <c r="K1012" i="18" s="1"/>
  <c r="F1011" i="18"/>
  <c r="K1011" i="18" s="1"/>
  <c r="F1010" i="18"/>
  <c r="K1010" i="18" s="1"/>
  <c r="F1009" i="18"/>
  <c r="K1009" i="18" s="1"/>
  <c r="F1008" i="18"/>
  <c r="K1008" i="18" s="1"/>
  <c r="F1007" i="18"/>
  <c r="K1007" i="18" s="1"/>
  <c r="F1006" i="18"/>
  <c r="K1006" i="18" s="1"/>
  <c r="F1005" i="18"/>
  <c r="K1005" i="18" s="1"/>
  <c r="F1004" i="18"/>
  <c r="K1004" i="18" s="1"/>
  <c r="F1003" i="18"/>
  <c r="K1003" i="18" s="1"/>
  <c r="F1002" i="18"/>
  <c r="K1002" i="18" s="1"/>
  <c r="F1001" i="18"/>
  <c r="K1001" i="18" s="1"/>
  <c r="F1000" i="18"/>
  <c r="K1000" i="18" s="1"/>
  <c r="F999" i="18"/>
  <c r="K999" i="18" s="1"/>
  <c r="F998" i="18"/>
  <c r="K998" i="18" s="1"/>
  <c r="F997" i="18"/>
  <c r="K997" i="18" s="1"/>
  <c r="F996" i="18"/>
  <c r="K996" i="18" s="1"/>
  <c r="F995" i="18"/>
  <c r="K995" i="18" s="1"/>
  <c r="F994" i="18"/>
  <c r="K994" i="18" s="1"/>
  <c r="F993" i="18"/>
  <c r="K993" i="18" s="1"/>
  <c r="F992" i="18"/>
  <c r="K992" i="18" s="1"/>
  <c r="F991" i="18"/>
  <c r="K991" i="18" s="1"/>
  <c r="F990" i="18"/>
  <c r="K990" i="18" s="1"/>
  <c r="F989" i="18"/>
  <c r="K989" i="18" s="1"/>
  <c r="F988" i="18"/>
  <c r="K988" i="18" s="1"/>
  <c r="F987" i="18"/>
  <c r="K987" i="18" s="1"/>
  <c r="F986" i="18"/>
  <c r="K986" i="18" s="1"/>
  <c r="N163" i="18" s="1"/>
  <c r="F985" i="18"/>
  <c r="K985" i="18" s="1"/>
  <c r="F984" i="18"/>
  <c r="K984" i="18" s="1"/>
  <c r="F983" i="18"/>
  <c r="K983" i="18" s="1"/>
  <c r="F982" i="18"/>
  <c r="K982" i="18" s="1"/>
  <c r="F981" i="18"/>
  <c r="K981" i="18" s="1"/>
  <c r="F980" i="18"/>
  <c r="K980" i="18" s="1"/>
  <c r="F979" i="18"/>
  <c r="K979" i="18" s="1"/>
  <c r="F978" i="18"/>
  <c r="K978" i="18" s="1"/>
  <c r="F977" i="18"/>
  <c r="K977" i="18" s="1"/>
  <c r="F976" i="18"/>
  <c r="K976" i="18" s="1"/>
  <c r="F975" i="18"/>
  <c r="K975" i="18" s="1"/>
  <c r="F974" i="18"/>
  <c r="K974" i="18" s="1"/>
  <c r="F973" i="18"/>
  <c r="K973" i="18" s="1"/>
  <c r="F972" i="18"/>
  <c r="K972" i="18" s="1"/>
  <c r="F971" i="18"/>
  <c r="K971" i="18" s="1"/>
  <c r="F970" i="18"/>
  <c r="K970" i="18" s="1"/>
  <c r="F969" i="18"/>
  <c r="K969" i="18" s="1"/>
  <c r="F968" i="18"/>
  <c r="K968" i="18" s="1"/>
  <c r="F967" i="18"/>
  <c r="K967" i="18" s="1"/>
  <c r="F966" i="18"/>
  <c r="K966" i="18" s="1"/>
  <c r="F965" i="18"/>
  <c r="K965" i="18" s="1"/>
  <c r="F964" i="18"/>
  <c r="K964" i="18" s="1"/>
  <c r="F963" i="18"/>
  <c r="K963" i="18" s="1"/>
  <c r="F962" i="18"/>
  <c r="K962" i="18" s="1"/>
  <c r="F961" i="18"/>
  <c r="K961" i="18" s="1"/>
  <c r="F960" i="18"/>
  <c r="K960" i="18" s="1"/>
  <c r="F959" i="18"/>
  <c r="K959" i="18" s="1"/>
  <c r="F958" i="18"/>
  <c r="K958" i="18" s="1"/>
  <c r="F957" i="18"/>
  <c r="K957" i="18" s="1"/>
  <c r="F956" i="18"/>
  <c r="K956" i="18" s="1"/>
  <c r="F955" i="18"/>
  <c r="K955" i="18" s="1"/>
  <c r="F954" i="18"/>
  <c r="K954" i="18" s="1"/>
  <c r="F953" i="18"/>
  <c r="K953" i="18" s="1"/>
  <c r="F952" i="18"/>
  <c r="K952" i="18" s="1"/>
  <c r="F951" i="18"/>
  <c r="K951" i="18" s="1"/>
  <c r="F950" i="18"/>
  <c r="K950" i="18" s="1"/>
  <c r="F949" i="18"/>
  <c r="K949" i="18" s="1"/>
  <c r="F948" i="18"/>
  <c r="K948" i="18" s="1"/>
  <c r="F947" i="18"/>
  <c r="K947" i="18" s="1"/>
  <c r="F946" i="18"/>
  <c r="K946" i="18" s="1"/>
  <c r="F945" i="18"/>
  <c r="K945" i="18" s="1"/>
  <c r="F944" i="18"/>
  <c r="K944" i="18" s="1"/>
  <c r="F943" i="18"/>
  <c r="K943" i="18" s="1"/>
  <c r="F942" i="18"/>
  <c r="K942" i="18" s="1"/>
  <c r="F941" i="18"/>
  <c r="K941" i="18" s="1"/>
  <c r="F940" i="18"/>
  <c r="K940" i="18" s="1"/>
  <c r="F939" i="18"/>
  <c r="K939" i="18" s="1"/>
  <c r="F938" i="18"/>
  <c r="K938" i="18" s="1"/>
  <c r="F937" i="18"/>
  <c r="K937" i="18" s="1"/>
  <c r="F936" i="18"/>
  <c r="K936" i="18" s="1"/>
  <c r="F935" i="18"/>
  <c r="K935" i="18" s="1"/>
  <c r="F934" i="18"/>
  <c r="K934" i="18" s="1"/>
  <c r="F933" i="18"/>
  <c r="K933" i="18" s="1"/>
  <c r="F932" i="18"/>
  <c r="K932" i="18" s="1"/>
  <c r="F931" i="18"/>
  <c r="K931" i="18" s="1"/>
  <c r="F930" i="18"/>
  <c r="K930" i="18" s="1"/>
  <c r="F929" i="18"/>
  <c r="K929" i="18" s="1"/>
  <c r="F928" i="18"/>
  <c r="K928" i="18" s="1"/>
  <c r="F927" i="18"/>
  <c r="K927" i="18" s="1"/>
  <c r="F926" i="18"/>
  <c r="K926" i="18" s="1"/>
  <c r="F925" i="18"/>
  <c r="K925" i="18" s="1"/>
  <c r="F924" i="18"/>
  <c r="K924" i="18" s="1"/>
  <c r="F923" i="18"/>
  <c r="K923" i="18" s="1"/>
  <c r="F922" i="18"/>
  <c r="K922" i="18" s="1"/>
  <c r="F921" i="18"/>
  <c r="K921" i="18" s="1"/>
  <c r="F920" i="18"/>
  <c r="K920" i="18" s="1"/>
  <c r="F919" i="18"/>
  <c r="K919" i="18" s="1"/>
  <c r="F918" i="18"/>
  <c r="K918" i="18" s="1"/>
  <c r="F917" i="18"/>
  <c r="K917" i="18" s="1"/>
  <c r="F916" i="18"/>
  <c r="K916" i="18" s="1"/>
  <c r="F915" i="18"/>
  <c r="K915" i="18" s="1"/>
  <c r="F914" i="18"/>
  <c r="K914" i="18" s="1"/>
  <c r="F913" i="18"/>
  <c r="K913" i="18" s="1"/>
  <c r="F912" i="18"/>
  <c r="K912" i="18" s="1"/>
  <c r="F911" i="18"/>
  <c r="K911" i="18" s="1"/>
  <c r="F910" i="18"/>
  <c r="K910" i="18" s="1"/>
  <c r="F909" i="18"/>
  <c r="K909" i="18" s="1"/>
  <c r="F908" i="18"/>
  <c r="K908" i="18" s="1"/>
  <c r="F907" i="18"/>
  <c r="K907" i="18" s="1"/>
  <c r="F906" i="18"/>
  <c r="K906" i="18" s="1"/>
  <c r="F905" i="18"/>
  <c r="K905" i="18" s="1"/>
  <c r="F904" i="18"/>
  <c r="K904" i="18" s="1"/>
  <c r="F903" i="18"/>
  <c r="K903" i="18" s="1"/>
  <c r="F902" i="18"/>
  <c r="K902" i="18" s="1"/>
  <c r="F901" i="18"/>
  <c r="K901" i="18" s="1"/>
  <c r="F900" i="18"/>
  <c r="K900" i="18" s="1"/>
  <c r="F899" i="18"/>
  <c r="K899" i="18" s="1"/>
  <c r="F898" i="18"/>
  <c r="K898" i="18" s="1"/>
  <c r="F897" i="18"/>
  <c r="K897" i="18" s="1"/>
  <c r="F896" i="18"/>
  <c r="K896" i="18" s="1"/>
  <c r="F895" i="18"/>
  <c r="K895" i="18" s="1"/>
  <c r="F894" i="18"/>
  <c r="K894" i="18" s="1"/>
  <c r="F893" i="18"/>
  <c r="K893" i="18" s="1"/>
  <c r="F892" i="18"/>
  <c r="K892" i="18" s="1"/>
  <c r="F891" i="18"/>
  <c r="K891" i="18" s="1"/>
  <c r="F890" i="18"/>
  <c r="K890" i="18" s="1"/>
  <c r="F889" i="18"/>
  <c r="K889" i="18" s="1"/>
  <c r="F888" i="18"/>
  <c r="K888" i="18" s="1"/>
  <c r="F887" i="18"/>
  <c r="K887" i="18" s="1"/>
  <c r="F886" i="18"/>
  <c r="K886" i="18" s="1"/>
  <c r="F885" i="18"/>
  <c r="K885" i="18" s="1"/>
  <c r="F884" i="18"/>
  <c r="K884" i="18" s="1"/>
  <c r="F883" i="18"/>
  <c r="K883" i="18" s="1"/>
  <c r="F882" i="18"/>
  <c r="K882" i="18" s="1"/>
  <c r="F881" i="18"/>
  <c r="K881" i="18" s="1"/>
  <c r="F880" i="18"/>
  <c r="K880" i="18" s="1"/>
  <c r="F879" i="18"/>
  <c r="K879" i="18" s="1"/>
  <c r="F878" i="18"/>
  <c r="K878" i="18" s="1"/>
  <c r="F877" i="18"/>
  <c r="K877" i="18" s="1"/>
  <c r="F876" i="18"/>
  <c r="K876" i="18" s="1"/>
  <c r="F875" i="18"/>
  <c r="K875" i="18" s="1"/>
  <c r="F874" i="18"/>
  <c r="K874" i="18" s="1"/>
  <c r="F873" i="18"/>
  <c r="K873" i="18" s="1"/>
  <c r="F872" i="18"/>
  <c r="K872" i="18" s="1"/>
  <c r="F871" i="18"/>
  <c r="K871" i="18" s="1"/>
  <c r="F870" i="18"/>
  <c r="K870" i="18" s="1"/>
  <c r="F869" i="18"/>
  <c r="K869" i="18" s="1"/>
  <c r="F868" i="18"/>
  <c r="K868" i="18" s="1"/>
  <c r="F867" i="18"/>
  <c r="K867" i="18" s="1"/>
  <c r="F866" i="18"/>
  <c r="K866" i="18" s="1"/>
  <c r="F865" i="18"/>
  <c r="K865" i="18" s="1"/>
  <c r="F864" i="18"/>
  <c r="K864" i="18" s="1"/>
  <c r="F863" i="18"/>
  <c r="K863" i="18" s="1"/>
  <c r="F862" i="18"/>
  <c r="K862" i="18" s="1"/>
  <c r="F861" i="18"/>
  <c r="K861" i="18" s="1"/>
  <c r="F860" i="18"/>
  <c r="K860" i="18" s="1"/>
  <c r="F859" i="18"/>
  <c r="K859" i="18" s="1"/>
  <c r="F858" i="18"/>
  <c r="K858" i="18" s="1"/>
  <c r="F857" i="18"/>
  <c r="K857" i="18" s="1"/>
  <c r="F856" i="18"/>
  <c r="K856" i="18" s="1"/>
  <c r="F855" i="18"/>
  <c r="K855" i="18" s="1"/>
  <c r="F854" i="18"/>
  <c r="K854" i="18" s="1"/>
  <c r="F853" i="18"/>
  <c r="K853" i="18" s="1"/>
  <c r="F852" i="18"/>
  <c r="K852" i="18" s="1"/>
  <c r="F851" i="18"/>
  <c r="K851" i="18" s="1"/>
  <c r="F850" i="18"/>
  <c r="K850" i="18" s="1"/>
  <c r="F849" i="18"/>
  <c r="K849" i="18" s="1"/>
  <c r="F848" i="18"/>
  <c r="K848" i="18" s="1"/>
  <c r="F847" i="18"/>
  <c r="K847" i="18" s="1"/>
  <c r="F846" i="18"/>
  <c r="K846" i="18" s="1"/>
  <c r="F845" i="18"/>
  <c r="K845" i="18" s="1"/>
  <c r="F844" i="18"/>
  <c r="K844" i="18" s="1"/>
  <c r="F843" i="18"/>
  <c r="K843" i="18" s="1"/>
  <c r="F842" i="18"/>
  <c r="K842" i="18" s="1"/>
  <c r="F841" i="18"/>
  <c r="K841" i="18" s="1"/>
  <c r="F840" i="18"/>
  <c r="K840" i="18" s="1"/>
  <c r="F839" i="18"/>
  <c r="K839" i="18" s="1"/>
  <c r="F838" i="18"/>
  <c r="K838" i="18" s="1"/>
  <c r="F837" i="18"/>
  <c r="K837" i="18" s="1"/>
  <c r="F836" i="18"/>
  <c r="K836" i="18" s="1"/>
  <c r="N146" i="18" s="1"/>
  <c r="F835" i="18"/>
  <c r="K835" i="18" s="1"/>
  <c r="F834" i="18"/>
  <c r="K834" i="18" s="1"/>
  <c r="F833" i="18"/>
  <c r="K833" i="18" s="1"/>
  <c r="F832" i="18"/>
  <c r="K832" i="18" s="1"/>
  <c r="F831" i="18"/>
  <c r="K831" i="18" s="1"/>
  <c r="F830" i="18"/>
  <c r="K830" i="18" s="1"/>
  <c r="F829" i="18"/>
  <c r="K829" i="18" s="1"/>
  <c r="F828" i="18"/>
  <c r="K828" i="18" s="1"/>
  <c r="F827" i="18"/>
  <c r="K827" i="18" s="1"/>
  <c r="F826" i="18"/>
  <c r="K826" i="18" s="1"/>
  <c r="F825" i="18"/>
  <c r="K825" i="18" s="1"/>
  <c r="F824" i="18"/>
  <c r="K824" i="18" s="1"/>
  <c r="F823" i="18"/>
  <c r="K823" i="18" s="1"/>
  <c r="F822" i="18"/>
  <c r="K822" i="18" s="1"/>
  <c r="F821" i="18"/>
  <c r="K821" i="18" s="1"/>
  <c r="F820" i="18"/>
  <c r="K820" i="18" s="1"/>
  <c r="F819" i="18"/>
  <c r="K819" i="18" s="1"/>
  <c r="F818" i="18"/>
  <c r="K818" i="18" s="1"/>
  <c r="F817" i="18"/>
  <c r="K817" i="18" s="1"/>
  <c r="F816" i="18"/>
  <c r="K816" i="18" s="1"/>
  <c r="F815" i="18"/>
  <c r="K815" i="18" s="1"/>
  <c r="F814" i="18"/>
  <c r="K814" i="18" s="1"/>
  <c r="F813" i="18"/>
  <c r="K813" i="18" s="1"/>
  <c r="F812" i="18"/>
  <c r="K812" i="18" s="1"/>
  <c r="F811" i="18"/>
  <c r="K811" i="18" s="1"/>
  <c r="F810" i="18"/>
  <c r="K810" i="18" s="1"/>
  <c r="F809" i="18"/>
  <c r="K809" i="18" s="1"/>
  <c r="F808" i="18"/>
  <c r="K808" i="18" s="1"/>
  <c r="F807" i="18"/>
  <c r="K807" i="18" s="1"/>
  <c r="F806" i="18"/>
  <c r="K806" i="18" s="1"/>
  <c r="F805" i="18"/>
  <c r="K805" i="18" s="1"/>
  <c r="F804" i="18"/>
  <c r="K804" i="18" s="1"/>
  <c r="F803" i="18"/>
  <c r="K803" i="18" s="1"/>
  <c r="F802" i="18"/>
  <c r="K802" i="18" s="1"/>
  <c r="F801" i="18"/>
  <c r="K801" i="18" s="1"/>
  <c r="F800" i="18"/>
  <c r="K800" i="18" s="1"/>
  <c r="F799" i="18"/>
  <c r="K799" i="18" s="1"/>
  <c r="F798" i="18"/>
  <c r="K798" i="18" s="1"/>
  <c r="F797" i="18"/>
  <c r="K797" i="18" s="1"/>
  <c r="F796" i="18"/>
  <c r="K796" i="18" s="1"/>
  <c r="F795" i="18"/>
  <c r="K795" i="18" s="1"/>
  <c r="F794" i="18"/>
  <c r="K794" i="18" s="1"/>
  <c r="F793" i="18"/>
  <c r="K793" i="18" s="1"/>
  <c r="F792" i="18"/>
  <c r="K792" i="18" s="1"/>
  <c r="F791" i="18"/>
  <c r="K791" i="18" s="1"/>
  <c r="F790" i="18"/>
  <c r="K790" i="18" s="1"/>
  <c r="F789" i="18"/>
  <c r="K789" i="18" s="1"/>
  <c r="F788" i="18"/>
  <c r="K788" i="18" s="1"/>
  <c r="F787" i="18"/>
  <c r="K787" i="18" s="1"/>
  <c r="F786" i="18"/>
  <c r="K786" i="18" s="1"/>
  <c r="F785" i="18"/>
  <c r="K785" i="18" s="1"/>
  <c r="F784" i="18"/>
  <c r="K784" i="18" s="1"/>
  <c r="F783" i="18"/>
  <c r="K783" i="18" s="1"/>
  <c r="F782" i="18"/>
  <c r="K782" i="18" s="1"/>
  <c r="F781" i="18"/>
  <c r="K781" i="18" s="1"/>
  <c r="F780" i="18"/>
  <c r="K780" i="18" s="1"/>
  <c r="F779" i="18"/>
  <c r="K779" i="18" s="1"/>
  <c r="F778" i="18"/>
  <c r="K778" i="18" s="1"/>
  <c r="F777" i="18"/>
  <c r="K777" i="18" s="1"/>
  <c r="F776" i="18"/>
  <c r="K776" i="18" s="1"/>
  <c r="F775" i="18"/>
  <c r="K775" i="18" s="1"/>
  <c r="F774" i="18"/>
  <c r="K774" i="18" s="1"/>
  <c r="F773" i="18"/>
  <c r="K773" i="18" s="1"/>
  <c r="F772" i="18"/>
  <c r="K772" i="18" s="1"/>
  <c r="F771" i="18"/>
  <c r="K771" i="18" s="1"/>
  <c r="F770" i="18"/>
  <c r="K770" i="18" s="1"/>
  <c r="F769" i="18"/>
  <c r="K769" i="18" s="1"/>
  <c r="F768" i="18"/>
  <c r="K768" i="18" s="1"/>
  <c r="F767" i="18"/>
  <c r="K767" i="18" s="1"/>
  <c r="F766" i="18"/>
  <c r="K766" i="18" s="1"/>
  <c r="F765" i="18"/>
  <c r="K765" i="18" s="1"/>
  <c r="F764" i="18"/>
  <c r="K764" i="18" s="1"/>
  <c r="F763" i="18"/>
  <c r="K763" i="18" s="1"/>
  <c r="F762" i="18"/>
  <c r="K762" i="18" s="1"/>
  <c r="F761" i="18"/>
  <c r="K761" i="18" s="1"/>
  <c r="F760" i="18"/>
  <c r="K760" i="18" s="1"/>
  <c r="F759" i="18"/>
  <c r="K759" i="18" s="1"/>
  <c r="F758" i="18"/>
  <c r="K758" i="18" s="1"/>
  <c r="F757" i="18"/>
  <c r="K757" i="18" s="1"/>
  <c r="F756" i="18"/>
  <c r="K756" i="18" s="1"/>
  <c r="F755" i="18"/>
  <c r="K755" i="18" s="1"/>
  <c r="F754" i="18"/>
  <c r="K754" i="18" s="1"/>
  <c r="F753" i="18"/>
  <c r="K753" i="18" s="1"/>
  <c r="F752" i="18"/>
  <c r="K752" i="18" s="1"/>
  <c r="F751" i="18"/>
  <c r="K751" i="18" s="1"/>
  <c r="F750" i="18"/>
  <c r="K750" i="18" s="1"/>
  <c r="F749" i="18"/>
  <c r="K749" i="18" s="1"/>
  <c r="F748" i="18"/>
  <c r="K748" i="18" s="1"/>
  <c r="F747" i="18"/>
  <c r="K747" i="18" s="1"/>
  <c r="F746" i="18"/>
  <c r="K746" i="18" s="1"/>
  <c r="N185" i="18" s="1"/>
  <c r="F745" i="18"/>
  <c r="K745" i="18" s="1"/>
  <c r="F744" i="18"/>
  <c r="K744" i="18" s="1"/>
  <c r="F743" i="18"/>
  <c r="K743" i="18" s="1"/>
  <c r="F742" i="18"/>
  <c r="K742" i="18" s="1"/>
  <c r="F741" i="18"/>
  <c r="K741" i="18" s="1"/>
  <c r="F740" i="18"/>
  <c r="K740" i="18" s="1"/>
  <c r="F739" i="18"/>
  <c r="K739" i="18" s="1"/>
  <c r="F738" i="18"/>
  <c r="K738" i="18" s="1"/>
  <c r="F737" i="18"/>
  <c r="K737" i="18" s="1"/>
  <c r="F736" i="18"/>
  <c r="K736" i="18" s="1"/>
  <c r="F735" i="18"/>
  <c r="K735" i="18" s="1"/>
  <c r="F734" i="18"/>
  <c r="K734" i="18" s="1"/>
  <c r="F733" i="18"/>
  <c r="K733" i="18" s="1"/>
  <c r="F732" i="18"/>
  <c r="K732" i="18" s="1"/>
  <c r="F731" i="18"/>
  <c r="K731" i="18" s="1"/>
  <c r="F730" i="18"/>
  <c r="K730" i="18" s="1"/>
  <c r="F729" i="18"/>
  <c r="K729" i="18" s="1"/>
  <c r="F728" i="18"/>
  <c r="K728" i="18" s="1"/>
  <c r="F727" i="18"/>
  <c r="K727" i="18" s="1"/>
  <c r="F726" i="18"/>
  <c r="K726" i="18" s="1"/>
  <c r="F725" i="18"/>
  <c r="K725" i="18" s="1"/>
  <c r="F724" i="18"/>
  <c r="K724" i="18" s="1"/>
  <c r="F723" i="18"/>
  <c r="K723" i="18" s="1"/>
  <c r="F722" i="18"/>
  <c r="K722" i="18" s="1"/>
  <c r="F721" i="18"/>
  <c r="K721" i="18" s="1"/>
  <c r="F720" i="18"/>
  <c r="K720" i="18" s="1"/>
  <c r="F719" i="18"/>
  <c r="K719" i="18" s="1"/>
  <c r="F718" i="18"/>
  <c r="K718" i="18" s="1"/>
  <c r="F717" i="18"/>
  <c r="K717" i="18" s="1"/>
  <c r="F716" i="18"/>
  <c r="K716" i="18" s="1"/>
  <c r="F715" i="18"/>
  <c r="K715" i="18" s="1"/>
  <c r="F714" i="18"/>
  <c r="K714" i="18" s="1"/>
  <c r="F713" i="18"/>
  <c r="K713" i="18" s="1"/>
  <c r="F712" i="18"/>
  <c r="K712" i="18" s="1"/>
  <c r="F711" i="18"/>
  <c r="K711" i="18" s="1"/>
  <c r="F710" i="18"/>
  <c r="K710" i="18" s="1"/>
  <c r="F709" i="18"/>
  <c r="K709" i="18" s="1"/>
  <c r="F708" i="18"/>
  <c r="K708" i="18" s="1"/>
  <c r="F707" i="18"/>
  <c r="K707" i="18" s="1"/>
  <c r="F706" i="18"/>
  <c r="K706" i="18" s="1"/>
  <c r="F705" i="18"/>
  <c r="K705" i="18" s="1"/>
  <c r="F704" i="18"/>
  <c r="K704" i="18" s="1"/>
  <c r="F703" i="18"/>
  <c r="K703" i="18" s="1"/>
  <c r="F702" i="18"/>
  <c r="K702" i="18" s="1"/>
  <c r="F701" i="18"/>
  <c r="K701" i="18" s="1"/>
  <c r="F700" i="18"/>
  <c r="K700" i="18" s="1"/>
  <c r="F699" i="18"/>
  <c r="K699" i="18" s="1"/>
  <c r="F698" i="18"/>
  <c r="K698" i="18" s="1"/>
  <c r="F697" i="18"/>
  <c r="K697" i="18" s="1"/>
  <c r="F696" i="18"/>
  <c r="K696" i="18" s="1"/>
  <c r="F695" i="18"/>
  <c r="K695" i="18" s="1"/>
  <c r="F694" i="18"/>
  <c r="K694" i="18" s="1"/>
  <c r="F693" i="18"/>
  <c r="K693" i="18" s="1"/>
  <c r="F692" i="18"/>
  <c r="K692" i="18" s="1"/>
  <c r="F691" i="18"/>
  <c r="K691" i="18" s="1"/>
  <c r="F690" i="18"/>
  <c r="K690" i="18" s="1"/>
  <c r="F689" i="18"/>
  <c r="K689" i="18" s="1"/>
  <c r="F688" i="18"/>
  <c r="K688" i="18" s="1"/>
  <c r="F687" i="18"/>
  <c r="K687" i="18" s="1"/>
  <c r="F686" i="18"/>
  <c r="K686" i="18" s="1"/>
  <c r="F685" i="18"/>
  <c r="K685" i="18" s="1"/>
  <c r="F684" i="18"/>
  <c r="K684" i="18" s="1"/>
  <c r="F683" i="18"/>
  <c r="K683" i="18" s="1"/>
  <c r="F682" i="18"/>
  <c r="K682" i="18" s="1"/>
  <c r="F681" i="18"/>
  <c r="K681" i="18" s="1"/>
  <c r="F680" i="18"/>
  <c r="K680" i="18" s="1"/>
  <c r="F679" i="18"/>
  <c r="K679" i="18" s="1"/>
  <c r="F678" i="18"/>
  <c r="K678" i="18" s="1"/>
  <c r="F677" i="18"/>
  <c r="K677" i="18" s="1"/>
  <c r="F676" i="18"/>
  <c r="K676" i="18" s="1"/>
  <c r="F675" i="18"/>
  <c r="K675" i="18" s="1"/>
  <c r="F674" i="18"/>
  <c r="K674" i="18" s="1"/>
  <c r="F673" i="18"/>
  <c r="K673" i="18" s="1"/>
  <c r="F672" i="18"/>
  <c r="K672" i="18" s="1"/>
  <c r="F671" i="18"/>
  <c r="K671" i="18" s="1"/>
  <c r="F670" i="18"/>
  <c r="K670" i="18" s="1"/>
  <c r="F669" i="18"/>
  <c r="K669" i="18" s="1"/>
  <c r="F668" i="18"/>
  <c r="K668" i="18" s="1"/>
  <c r="F667" i="18"/>
  <c r="K667" i="18" s="1"/>
  <c r="N69" i="18" s="1"/>
  <c r="F666" i="18"/>
  <c r="K666" i="18" s="1"/>
  <c r="F665" i="18"/>
  <c r="K665" i="18" s="1"/>
  <c r="F664" i="18"/>
  <c r="K664" i="18" s="1"/>
  <c r="F663" i="18"/>
  <c r="K663" i="18" s="1"/>
  <c r="F662" i="18"/>
  <c r="K662" i="18" s="1"/>
  <c r="F661" i="18"/>
  <c r="K661" i="18" s="1"/>
  <c r="F660" i="18"/>
  <c r="K660" i="18" s="1"/>
  <c r="F659" i="18"/>
  <c r="K659" i="18" s="1"/>
  <c r="F658" i="18"/>
  <c r="K658" i="18" s="1"/>
  <c r="F657" i="18"/>
  <c r="K657" i="18" s="1"/>
  <c r="F656" i="18"/>
  <c r="K656" i="18" s="1"/>
  <c r="F655" i="18"/>
  <c r="K655" i="18" s="1"/>
  <c r="F654" i="18"/>
  <c r="K654" i="18" s="1"/>
  <c r="F653" i="18"/>
  <c r="K653" i="18" s="1"/>
  <c r="F652" i="18"/>
  <c r="K652" i="18" s="1"/>
  <c r="F651" i="18"/>
  <c r="K651" i="18" s="1"/>
  <c r="F650" i="18"/>
  <c r="K650" i="18" s="1"/>
  <c r="F649" i="18"/>
  <c r="K649" i="18" s="1"/>
  <c r="F648" i="18"/>
  <c r="K648" i="18" s="1"/>
  <c r="F647" i="18"/>
  <c r="K647" i="18" s="1"/>
  <c r="F646" i="18"/>
  <c r="K646" i="18" s="1"/>
  <c r="F645" i="18"/>
  <c r="K645" i="18" s="1"/>
  <c r="F644" i="18"/>
  <c r="K644" i="18" s="1"/>
  <c r="F643" i="18"/>
  <c r="K643" i="18" s="1"/>
  <c r="F642" i="18"/>
  <c r="K642" i="18" s="1"/>
  <c r="F641" i="18"/>
  <c r="K641" i="18" s="1"/>
  <c r="F640" i="18"/>
  <c r="K640" i="18" s="1"/>
  <c r="F639" i="18"/>
  <c r="K639" i="18" s="1"/>
  <c r="F638" i="18"/>
  <c r="K638" i="18" s="1"/>
  <c r="F637" i="18"/>
  <c r="K637" i="18" s="1"/>
  <c r="F636" i="18"/>
  <c r="K636" i="18" s="1"/>
  <c r="F635" i="18"/>
  <c r="K635" i="18" s="1"/>
  <c r="F634" i="18"/>
  <c r="K634" i="18" s="1"/>
  <c r="F633" i="18"/>
  <c r="K633" i="18" s="1"/>
  <c r="F632" i="18"/>
  <c r="K632" i="18" s="1"/>
  <c r="F631" i="18"/>
  <c r="K631" i="18" s="1"/>
  <c r="F630" i="18"/>
  <c r="K630" i="18" s="1"/>
  <c r="F629" i="18"/>
  <c r="K629" i="18" s="1"/>
  <c r="F628" i="18"/>
  <c r="K628" i="18" s="1"/>
  <c r="F627" i="18"/>
  <c r="K627" i="18" s="1"/>
  <c r="F626" i="18"/>
  <c r="K626" i="18" s="1"/>
  <c r="F625" i="18"/>
  <c r="K625" i="18" s="1"/>
  <c r="F624" i="18"/>
  <c r="K624" i="18" s="1"/>
  <c r="F623" i="18"/>
  <c r="K623" i="18" s="1"/>
  <c r="F622" i="18"/>
  <c r="K622" i="18" s="1"/>
  <c r="F621" i="18"/>
  <c r="K621" i="18" s="1"/>
  <c r="F620" i="18"/>
  <c r="K620" i="18" s="1"/>
  <c r="F619" i="18"/>
  <c r="K619" i="18" s="1"/>
  <c r="F618" i="18"/>
  <c r="K618" i="18" s="1"/>
  <c r="F617" i="18"/>
  <c r="K617" i="18" s="1"/>
  <c r="F616" i="18"/>
  <c r="K616" i="18" s="1"/>
  <c r="F615" i="18"/>
  <c r="K615" i="18" s="1"/>
  <c r="F614" i="18"/>
  <c r="K614" i="18" s="1"/>
  <c r="F613" i="18"/>
  <c r="K613" i="18" s="1"/>
  <c r="F612" i="18"/>
  <c r="K612" i="18" s="1"/>
  <c r="F611" i="18"/>
  <c r="K611" i="18" s="1"/>
  <c r="F610" i="18"/>
  <c r="K610" i="18" s="1"/>
  <c r="F609" i="18"/>
  <c r="K609" i="18" s="1"/>
  <c r="F608" i="18"/>
  <c r="K608" i="18" s="1"/>
  <c r="F607" i="18"/>
  <c r="K607" i="18" s="1"/>
  <c r="F606" i="18"/>
  <c r="K606" i="18" s="1"/>
  <c r="F605" i="18"/>
  <c r="K605" i="18" s="1"/>
  <c r="F604" i="18"/>
  <c r="K604" i="18" s="1"/>
  <c r="F603" i="18"/>
  <c r="K603" i="18" s="1"/>
  <c r="N78" i="18" s="1"/>
  <c r="F602" i="18"/>
  <c r="K602" i="18" s="1"/>
  <c r="F601" i="18"/>
  <c r="K601" i="18" s="1"/>
  <c r="F600" i="18"/>
  <c r="K600" i="18" s="1"/>
  <c r="F599" i="18"/>
  <c r="K599" i="18" s="1"/>
  <c r="F598" i="18"/>
  <c r="K598" i="18" s="1"/>
  <c r="F597" i="18"/>
  <c r="K597" i="18" s="1"/>
  <c r="F596" i="18"/>
  <c r="K596" i="18" s="1"/>
  <c r="F595" i="18"/>
  <c r="K595" i="18" s="1"/>
  <c r="F594" i="18"/>
  <c r="K594" i="18" s="1"/>
  <c r="F593" i="18"/>
  <c r="K593" i="18" s="1"/>
  <c r="F592" i="18"/>
  <c r="K592" i="18" s="1"/>
  <c r="F591" i="18"/>
  <c r="K591" i="18" s="1"/>
  <c r="F590" i="18"/>
  <c r="K590" i="18" s="1"/>
  <c r="F589" i="18"/>
  <c r="K589" i="18" s="1"/>
  <c r="F588" i="18"/>
  <c r="K588" i="18" s="1"/>
  <c r="F587" i="18"/>
  <c r="K587" i="18" s="1"/>
  <c r="F586" i="18"/>
  <c r="K586" i="18" s="1"/>
  <c r="F585" i="18"/>
  <c r="K585" i="18" s="1"/>
  <c r="F584" i="18"/>
  <c r="K584" i="18" s="1"/>
  <c r="F583" i="18"/>
  <c r="K583" i="18" s="1"/>
  <c r="F582" i="18"/>
  <c r="K582" i="18" s="1"/>
  <c r="F581" i="18"/>
  <c r="K581" i="18" s="1"/>
  <c r="F580" i="18"/>
  <c r="K580" i="18" s="1"/>
  <c r="F579" i="18"/>
  <c r="K579" i="18" s="1"/>
  <c r="F578" i="18"/>
  <c r="K578" i="18" s="1"/>
  <c r="F577" i="18"/>
  <c r="K577" i="18" s="1"/>
  <c r="F576" i="18"/>
  <c r="K576" i="18" s="1"/>
  <c r="F575" i="18"/>
  <c r="K575" i="18" s="1"/>
  <c r="F574" i="18"/>
  <c r="K574" i="18" s="1"/>
  <c r="F573" i="18"/>
  <c r="K573" i="18" s="1"/>
  <c r="F572" i="18"/>
  <c r="K572" i="18" s="1"/>
  <c r="F571" i="18"/>
  <c r="K571" i="18" s="1"/>
  <c r="F570" i="18"/>
  <c r="K570" i="18" s="1"/>
  <c r="F569" i="18"/>
  <c r="K569" i="18" s="1"/>
  <c r="F568" i="18"/>
  <c r="K568" i="18" s="1"/>
  <c r="F567" i="18"/>
  <c r="K567" i="18" s="1"/>
  <c r="F566" i="18"/>
  <c r="K566" i="18" s="1"/>
  <c r="F565" i="18"/>
  <c r="K565" i="18" s="1"/>
  <c r="F564" i="18"/>
  <c r="K564" i="18" s="1"/>
  <c r="F563" i="18"/>
  <c r="K563" i="18" s="1"/>
  <c r="F562" i="18"/>
  <c r="K562" i="18" s="1"/>
  <c r="F561" i="18"/>
  <c r="K561" i="18" s="1"/>
  <c r="F560" i="18"/>
  <c r="K560" i="18" s="1"/>
  <c r="F559" i="18"/>
  <c r="K559" i="18" s="1"/>
  <c r="F558" i="18"/>
  <c r="K558" i="18" s="1"/>
  <c r="F557" i="18"/>
  <c r="K557" i="18" s="1"/>
  <c r="F556" i="18"/>
  <c r="K556" i="18" s="1"/>
  <c r="F555" i="18"/>
  <c r="K555" i="18" s="1"/>
  <c r="F554" i="18"/>
  <c r="K554" i="18" s="1"/>
  <c r="F553" i="18"/>
  <c r="K553" i="18" s="1"/>
  <c r="F552" i="18"/>
  <c r="K552" i="18" s="1"/>
  <c r="F551" i="18"/>
  <c r="K551" i="18" s="1"/>
  <c r="F550" i="18"/>
  <c r="K550" i="18" s="1"/>
  <c r="F549" i="18"/>
  <c r="K549" i="18" s="1"/>
  <c r="F548" i="18"/>
  <c r="K548" i="18" s="1"/>
  <c r="F547" i="18"/>
  <c r="K547" i="18" s="1"/>
  <c r="F546" i="18"/>
  <c r="K546" i="18" s="1"/>
  <c r="F545" i="18"/>
  <c r="K545" i="18" s="1"/>
  <c r="F544" i="18"/>
  <c r="K544" i="18" s="1"/>
  <c r="F543" i="18"/>
  <c r="K543" i="18" s="1"/>
  <c r="F542" i="18"/>
  <c r="K542" i="18" s="1"/>
  <c r="F541" i="18"/>
  <c r="K541" i="18" s="1"/>
  <c r="F540" i="18"/>
  <c r="K540" i="18" s="1"/>
  <c r="F539" i="18"/>
  <c r="K539" i="18" s="1"/>
  <c r="F538" i="18"/>
  <c r="K538" i="18" s="1"/>
  <c r="F537" i="18"/>
  <c r="K537" i="18" s="1"/>
  <c r="F536" i="18"/>
  <c r="K536" i="18" s="1"/>
  <c r="F535" i="18"/>
  <c r="K535" i="18" s="1"/>
  <c r="F534" i="18"/>
  <c r="K534" i="18" s="1"/>
  <c r="F533" i="18"/>
  <c r="K533" i="18" s="1"/>
  <c r="F532" i="18"/>
  <c r="K532" i="18" s="1"/>
  <c r="F531" i="18"/>
  <c r="K531" i="18" s="1"/>
  <c r="F530" i="18"/>
  <c r="K530" i="18" s="1"/>
  <c r="F529" i="18"/>
  <c r="K529" i="18" s="1"/>
  <c r="F528" i="18"/>
  <c r="K528" i="18" s="1"/>
  <c r="F527" i="18"/>
  <c r="K527" i="18" s="1"/>
  <c r="F526" i="18"/>
  <c r="K526" i="18" s="1"/>
  <c r="F525" i="18"/>
  <c r="K525" i="18" s="1"/>
  <c r="F524" i="18"/>
  <c r="K524" i="18" s="1"/>
  <c r="F523" i="18"/>
  <c r="K523" i="18" s="1"/>
  <c r="F522" i="18"/>
  <c r="K522" i="18" s="1"/>
  <c r="F521" i="18"/>
  <c r="K521" i="18" s="1"/>
  <c r="F520" i="18"/>
  <c r="K520" i="18" s="1"/>
  <c r="F519" i="18"/>
  <c r="K519" i="18" s="1"/>
  <c r="F518" i="18"/>
  <c r="K518" i="18" s="1"/>
  <c r="F517" i="18"/>
  <c r="K517" i="18" s="1"/>
  <c r="F516" i="18"/>
  <c r="K516" i="18" s="1"/>
  <c r="F515" i="18"/>
  <c r="K515" i="18" s="1"/>
  <c r="F514" i="18"/>
  <c r="K514" i="18" s="1"/>
  <c r="F513" i="18"/>
  <c r="K513" i="18" s="1"/>
  <c r="F512" i="18"/>
  <c r="K512" i="18" s="1"/>
  <c r="F511" i="18"/>
  <c r="K511" i="18" s="1"/>
  <c r="F510" i="18"/>
  <c r="K510" i="18" s="1"/>
  <c r="F509" i="18"/>
  <c r="K509" i="18" s="1"/>
  <c r="F508" i="18"/>
  <c r="K508" i="18" s="1"/>
  <c r="F507" i="18"/>
  <c r="K507" i="18" s="1"/>
  <c r="N68" i="18" s="1"/>
  <c r="F506" i="18"/>
  <c r="K506" i="18" s="1"/>
  <c r="F505" i="18"/>
  <c r="K505" i="18" s="1"/>
  <c r="F504" i="18"/>
  <c r="K504" i="18" s="1"/>
  <c r="F503" i="18"/>
  <c r="K503" i="18" s="1"/>
  <c r="F502" i="18"/>
  <c r="K502" i="18" s="1"/>
  <c r="F501" i="18"/>
  <c r="K501" i="18" s="1"/>
  <c r="F500" i="18"/>
  <c r="K500" i="18" s="1"/>
  <c r="F499" i="18"/>
  <c r="K499" i="18" s="1"/>
  <c r="F498" i="18"/>
  <c r="K498" i="18" s="1"/>
  <c r="F497" i="18"/>
  <c r="K497" i="18" s="1"/>
  <c r="F496" i="18"/>
  <c r="K496" i="18" s="1"/>
  <c r="F495" i="18"/>
  <c r="K495" i="18" s="1"/>
  <c r="F494" i="18"/>
  <c r="K494" i="18" s="1"/>
  <c r="F493" i="18"/>
  <c r="K493" i="18" s="1"/>
  <c r="F492" i="18"/>
  <c r="K492" i="18" s="1"/>
  <c r="F491" i="18"/>
  <c r="K491" i="18" s="1"/>
  <c r="F490" i="18"/>
  <c r="K490" i="18" s="1"/>
  <c r="F489" i="18"/>
  <c r="K489" i="18" s="1"/>
  <c r="F488" i="18"/>
  <c r="K488" i="18" s="1"/>
  <c r="F487" i="18"/>
  <c r="K487" i="18" s="1"/>
  <c r="F486" i="18"/>
  <c r="K486" i="18" s="1"/>
  <c r="F485" i="18"/>
  <c r="K485" i="18" s="1"/>
  <c r="F484" i="18"/>
  <c r="K484" i="18" s="1"/>
  <c r="F483" i="18"/>
  <c r="K483" i="18" s="1"/>
  <c r="F482" i="18"/>
  <c r="K482" i="18" s="1"/>
  <c r="F481" i="18"/>
  <c r="K481" i="18" s="1"/>
  <c r="F480" i="18"/>
  <c r="K480" i="18" s="1"/>
  <c r="F479" i="18"/>
  <c r="K479" i="18" s="1"/>
  <c r="F478" i="18"/>
  <c r="K478" i="18" s="1"/>
  <c r="F477" i="18"/>
  <c r="K477" i="18" s="1"/>
  <c r="F476" i="18"/>
  <c r="K476" i="18" s="1"/>
  <c r="F475" i="18"/>
  <c r="K475" i="18" s="1"/>
  <c r="F474" i="18"/>
  <c r="K474" i="18" s="1"/>
  <c r="F473" i="18"/>
  <c r="K473" i="18" s="1"/>
  <c r="F472" i="18"/>
  <c r="K472" i="18" s="1"/>
  <c r="F471" i="18"/>
  <c r="K471" i="18" s="1"/>
  <c r="F470" i="18"/>
  <c r="K470" i="18" s="1"/>
  <c r="F469" i="18"/>
  <c r="K469" i="18" s="1"/>
  <c r="F468" i="18"/>
  <c r="K468" i="18" s="1"/>
  <c r="F467" i="18"/>
  <c r="K467" i="18" s="1"/>
  <c r="F466" i="18"/>
  <c r="K466" i="18" s="1"/>
  <c r="F465" i="18"/>
  <c r="K465" i="18" s="1"/>
  <c r="F464" i="18"/>
  <c r="K464" i="18" s="1"/>
  <c r="F463" i="18"/>
  <c r="K463" i="18" s="1"/>
  <c r="F462" i="18"/>
  <c r="K462" i="18" s="1"/>
  <c r="F461" i="18"/>
  <c r="K461" i="18" s="1"/>
  <c r="F460" i="18"/>
  <c r="K460" i="18" s="1"/>
  <c r="F459" i="18"/>
  <c r="K459" i="18" s="1"/>
  <c r="F458" i="18"/>
  <c r="K458" i="18" s="1"/>
  <c r="F457" i="18"/>
  <c r="K457" i="18" s="1"/>
  <c r="F456" i="18"/>
  <c r="K456" i="18" s="1"/>
  <c r="F455" i="18"/>
  <c r="K455" i="18" s="1"/>
  <c r="F454" i="18"/>
  <c r="K454" i="18" s="1"/>
  <c r="F453" i="18"/>
  <c r="K453" i="18" s="1"/>
  <c r="F452" i="18"/>
  <c r="K452" i="18" s="1"/>
  <c r="F451" i="18"/>
  <c r="K451" i="18" s="1"/>
  <c r="F450" i="18"/>
  <c r="K450" i="18" s="1"/>
  <c r="F449" i="18"/>
  <c r="K449" i="18" s="1"/>
  <c r="F448" i="18"/>
  <c r="K448" i="18" s="1"/>
  <c r="F447" i="18"/>
  <c r="K447" i="18" s="1"/>
  <c r="F446" i="18"/>
  <c r="K446" i="18" s="1"/>
  <c r="F445" i="18"/>
  <c r="K445" i="18" s="1"/>
  <c r="F444" i="18"/>
  <c r="K444" i="18" s="1"/>
  <c r="F443" i="18"/>
  <c r="K443" i="18" s="1"/>
  <c r="F442" i="18"/>
  <c r="K442" i="18" s="1"/>
  <c r="F441" i="18"/>
  <c r="K441" i="18" s="1"/>
  <c r="F440" i="18"/>
  <c r="K440" i="18" s="1"/>
  <c r="F439" i="18"/>
  <c r="K439" i="18" s="1"/>
  <c r="F438" i="18"/>
  <c r="K438" i="18" s="1"/>
  <c r="F437" i="18"/>
  <c r="K437" i="18" s="1"/>
  <c r="F436" i="18"/>
  <c r="K436" i="18" s="1"/>
  <c r="F435" i="18"/>
  <c r="K435" i="18" s="1"/>
  <c r="F434" i="18"/>
  <c r="K434" i="18" s="1"/>
  <c r="F433" i="18"/>
  <c r="K433" i="18" s="1"/>
  <c r="F432" i="18"/>
  <c r="K432" i="18" s="1"/>
  <c r="F431" i="18"/>
  <c r="K431" i="18" s="1"/>
  <c r="F430" i="18"/>
  <c r="K430" i="18" s="1"/>
  <c r="F429" i="18"/>
  <c r="K429" i="18" s="1"/>
  <c r="F428" i="18"/>
  <c r="K428" i="18" s="1"/>
  <c r="F427" i="18"/>
  <c r="K427" i="18" s="1"/>
  <c r="F426" i="18"/>
  <c r="K426" i="18" s="1"/>
  <c r="F425" i="18"/>
  <c r="K425" i="18" s="1"/>
  <c r="F424" i="18"/>
  <c r="K424" i="18" s="1"/>
  <c r="F423" i="18"/>
  <c r="K423" i="18" s="1"/>
  <c r="F422" i="18"/>
  <c r="K422" i="18" s="1"/>
  <c r="F421" i="18"/>
  <c r="K421" i="18" s="1"/>
  <c r="F420" i="18"/>
  <c r="K420" i="18" s="1"/>
  <c r="F419" i="18"/>
  <c r="K419" i="18" s="1"/>
  <c r="F418" i="18"/>
  <c r="K418" i="18" s="1"/>
  <c r="F417" i="18"/>
  <c r="K417" i="18" s="1"/>
  <c r="F416" i="18"/>
  <c r="K416" i="18" s="1"/>
  <c r="F415" i="18"/>
  <c r="K415" i="18" s="1"/>
  <c r="F414" i="18"/>
  <c r="K414" i="18" s="1"/>
  <c r="F413" i="18"/>
  <c r="K413" i="18" s="1"/>
  <c r="F412" i="18"/>
  <c r="K412" i="18" s="1"/>
  <c r="F411" i="18"/>
  <c r="K411" i="18" s="1"/>
  <c r="F410" i="18"/>
  <c r="K410" i="18" s="1"/>
  <c r="F409" i="18"/>
  <c r="K409" i="18" s="1"/>
  <c r="F408" i="18"/>
  <c r="K408" i="18" s="1"/>
  <c r="F407" i="18"/>
  <c r="K407" i="18" s="1"/>
  <c r="F406" i="18"/>
  <c r="K406" i="18" s="1"/>
  <c r="F405" i="18"/>
  <c r="K405" i="18" s="1"/>
  <c r="N198" i="18" s="1"/>
  <c r="F404" i="18"/>
  <c r="K404" i="18" s="1"/>
  <c r="F403" i="18"/>
  <c r="K403" i="18" s="1"/>
  <c r="F402" i="18"/>
  <c r="K402" i="18" s="1"/>
  <c r="F401" i="18"/>
  <c r="K401" i="18" s="1"/>
  <c r="F400" i="18"/>
  <c r="K400" i="18" s="1"/>
  <c r="F399" i="18"/>
  <c r="K399" i="18" s="1"/>
  <c r="F398" i="18"/>
  <c r="K398" i="18" s="1"/>
  <c r="F397" i="18"/>
  <c r="K397" i="18" s="1"/>
  <c r="F396" i="18"/>
  <c r="K396" i="18" s="1"/>
  <c r="F395" i="18"/>
  <c r="K395" i="18" s="1"/>
  <c r="F394" i="18"/>
  <c r="K394" i="18" s="1"/>
  <c r="F393" i="18"/>
  <c r="K393" i="18" s="1"/>
  <c r="F392" i="18"/>
  <c r="K392" i="18" s="1"/>
  <c r="F391" i="18"/>
  <c r="K391" i="18" s="1"/>
  <c r="F390" i="18"/>
  <c r="K390" i="18" s="1"/>
  <c r="F389" i="18"/>
  <c r="K389" i="18" s="1"/>
  <c r="F388" i="18"/>
  <c r="K388" i="18" s="1"/>
  <c r="F387" i="18"/>
  <c r="K387" i="18" s="1"/>
  <c r="F386" i="18"/>
  <c r="K386" i="18" s="1"/>
  <c r="F385" i="18"/>
  <c r="K385" i="18" s="1"/>
  <c r="F384" i="18"/>
  <c r="K384" i="18" s="1"/>
  <c r="F383" i="18"/>
  <c r="K383" i="18" s="1"/>
  <c r="F382" i="18"/>
  <c r="K382" i="18" s="1"/>
  <c r="F381" i="18"/>
  <c r="K381" i="18" s="1"/>
  <c r="F380" i="18"/>
  <c r="K380" i="18" s="1"/>
  <c r="F379" i="18"/>
  <c r="K379" i="18" s="1"/>
  <c r="F378" i="18"/>
  <c r="K378" i="18" s="1"/>
  <c r="F377" i="18"/>
  <c r="K377" i="18" s="1"/>
  <c r="F376" i="18"/>
  <c r="K376" i="18" s="1"/>
  <c r="F375" i="18"/>
  <c r="K375" i="18" s="1"/>
  <c r="F374" i="18"/>
  <c r="K374" i="18" s="1"/>
  <c r="F373" i="18"/>
  <c r="K373" i="18" s="1"/>
  <c r="F372" i="18"/>
  <c r="K372" i="18" s="1"/>
  <c r="F371" i="18"/>
  <c r="K371" i="18" s="1"/>
  <c r="F370" i="18"/>
  <c r="K370" i="18" s="1"/>
  <c r="F369" i="18"/>
  <c r="K369" i="18" s="1"/>
  <c r="F368" i="18"/>
  <c r="K368" i="18" s="1"/>
  <c r="F367" i="18"/>
  <c r="K367" i="18" s="1"/>
  <c r="F366" i="18"/>
  <c r="K366" i="18" s="1"/>
  <c r="F365" i="18"/>
  <c r="K365" i="18" s="1"/>
  <c r="F364" i="18"/>
  <c r="K364" i="18" s="1"/>
  <c r="F363" i="18"/>
  <c r="K363" i="18" s="1"/>
  <c r="F362" i="18"/>
  <c r="K362" i="18" s="1"/>
  <c r="F361" i="18"/>
  <c r="K361" i="18" s="1"/>
  <c r="F360" i="18"/>
  <c r="K360" i="18" s="1"/>
  <c r="F359" i="18"/>
  <c r="K359" i="18" s="1"/>
  <c r="F358" i="18"/>
  <c r="K358" i="18" s="1"/>
  <c r="F357" i="18"/>
  <c r="K357" i="18" s="1"/>
  <c r="F356" i="18"/>
  <c r="K356" i="18" s="1"/>
  <c r="F355" i="18"/>
  <c r="K355" i="18" s="1"/>
  <c r="F354" i="18"/>
  <c r="K354" i="18" s="1"/>
  <c r="F353" i="18"/>
  <c r="K353" i="18" s="1"/>
  <c r="F352" i="18"/>
  <c r="K352" i="18" s="1"/>
  <c r="F351" i="18"/>
  <c r="K351" i="18" s="1"/>
  <c r="F350" i="18"/>
  <c r="K350" i="18" s="1"/>
  <c r="F349" i="18"/>
  <c r="K349" i="18" s="1"/>
  <c r="F348" i="18"/>
  <c r="K348" i="18" s="1"/>
  <c r="F347" i="18"/>
  <c r="K347" i="18" s="1"/>
  <c r="F346" i="18"/>
  <c r="K346" i="18" s="1"/>
  <c r="F345" i="18"/>
  <c r="K345" i="18" s="1"/>
  <c r="F344" i="18"/>
  <c r="K344" i="18" s="1"/>
  <c r="F343" i="18"/>
  <c r="K343" i="18" s="1"/>
  <c r="F342" i="18"/>
  <c r="K342" i="18" s="1"/>
  <c r="F341" i="18"/>
  <c r="K341" i="18" s="1"/>
  <c r="F340" i="18"/>
  <c r="K340" i="18" s="1"/>
  <c r="F339" i="18"/>
  <c r="K339" i="18" s="1"/>
  <c r="F338" i="18"/>
  <c r="K338" i="18" s="1"/>
  <c r="F337" i="18"/>
  <c r="K337" i="18" s="1"/>
  <c r="F336" i="18"/>
  <c r="K336" i="18" s="1"/>
  <c r="F335" i="18"/>
  <c r="K335" i="18" s="1"/>
  <c r="F334" i="18"/>
  <c r="K334" i="18" s="1"/>
  <c r="F333" i="18"/>
  <c r="K333" i="18" s="1"/>
  <c r="F332" i="18"/>
  <c r="K332" i="18" s="1"/>
  <c r="F331" i="18"/>
  <c r="K331" i="18" s="1"/>
  <c r="F330" i="18"/>
  <c r="K330" i="18" s="1"/>
  <c r="F329" i="18"/>
  <c r="K329" i="18" s="1"/>
  <c r="F328" i="18"/>
  <c r="K328" i="18" s="1"/>
  <c r="F327" i="18"/>
  <c r="K327" i="18" s="1"/>
  <c r="F326" i="18"/>
  <c r="K326" i="18" s="1"/>
  <c r="F325" i="18"/>
  <c r="K325" i="18" s="1"/>
  <c r="F324" i="18"/>
  <c r="K324" i="18" s="1"/>
  <c r="F323" i="18"/>
  <c r="K323" i="18" s="1"/>
  <c r="F322" i="18"/>
  <c r="K322" i="18" s="1"/>
  <c r="F321" i="18"/>
  <c r="K321" i="18" s="1"/>
  <c r="F320" i="18"/>
  <c r="K320" i="18" s="1"/>
  <c r="F319" i="18"/>
  <c r="K319" i="18" s="1"/>
  <c r="N108" i="18" s="1"/>
  <c r="F318" i="18"/>
  <c r="K318" i="18" s="1"/>
  <c r="F317" i="18"/>
  <c r="K317" i="18" s="1"/>
  <c r="F316" i="18"/>
  <c r="K316" i="18" s="1"/>
  <c r="N197" i="18" s="1"/>
  <c r="N170" i="18"/>
  <c r="N191" i="18"/>
  <c r="N189" i="18"/>
  <c r="N178" i="18"/>
  <c r="N177" i="18"/>
  <c r="N176" i="18"/>
  <c r="N174" i="18"/>
  <c r="N50" i="18"/>
  <c r="N40" i="18"/>
  <c r="F96" i="18"/>
  <c r="K96" i="18" s="1"/>
  <c r="F95" i="18"/>
  <c r="K95" i="18" s="1"/>
  <c r="F94" i="18"/>
  <c r="K94" i="18" s="1"/>
  <c r="F93" i="18"/>
  <c r="K93" i="18" s="1"/>
  <c r="F92" i="18"/>
  <c r="K92" i="18" s="1"/>
  <c r="F91" i="18"/>
  <c r="K91" i="18" s="1"/>
  <c r="F90" i="18"/>
  <c r="K90" i="18" s="1"/>
  <c r="F89" i="18"/>
  <c r="K89" i="18" s="1"/>
  <c r="F88" i="18"/>
  <c r="K88" i="18" s="1"/>
  <c r="F87" i="18"/>
  <c r="K87" i="18" s="1"/>
  <c r="F86" i="18"/>
  <c r="K86" i="18" s="1"/>
  <c r="F85" i="18"/>
  <c r="K85" i="18" s="1"/>
  <c r="F84" i="18"/>
  <c r="K84" i="18" s="1"/>
  <c r="F83" i="18"/>
  <c r="K83" i="18" s="1"/>
  <c r="F82" i="18"/>
  <c r="K82" i="18" s="1"/>
  <c r="F81" i="18"/>
  <c r="K81" i="18" s="1"/>
  <c r="F80" i="18"/>
  <c r="K80" i="18" s="1"/>
  <c r="F79" i="18"/>
  <c r="K79" i="18" s="1"/>
  <c r="F78" i="18"/>
  <c r="K78" i="18" s="1"/>
  <c r="F77" i="18"/>
  <c r="K77" i="18" s="1"/>
  <c r="F76" i="18"/>
  <c r="K76" i="18" s="1"/>
  <c r="F75" i="18"/>
  <c r="K75" i="18" s="1"/>
  <c r="F74" i="18"/>
  <c r="K74" i="18" s="1"/>
  <c r="F73" i="18"/>
  <c r="K73" i="18" s="1"/>
  <c r="F72" i="18"/>
  <c r="K72" i="18" s="1"/>
  <c r="F71" i="18"/>
  <c r="K71" i="18" s="1"/>
  <c r="F70" i="18"/>
  <c r="K70" i="18" s="1"/>
  <c r="F69" i="18"/>
  <c r="K69" i="18" s="1"/>
  <c r="F68" i="18"/>
  <c r="K68" i="18" s="1"/>
  <c r="F67" i="18"/>
  <c r="K67" i="18" s="1"/>
  <c r="F66" i="18"/>
  <c r="K66" i="18" s="1"/>
  <c r="F65" i="18"/>
  <c r="K65" i="18" s="1"/>
  <c r="F64" i="18"/>
  <c r="K64" i="18" s="1"/>
  <c r="F63" i="18"/>
  <c r="K63" i="18" s="1"/>
  <c r="F62" i="18"/>
  <c r="K62" i="18" s="1"/>
  <c r="F61" i="18"/>
  <c r="K61" i="18" s="1"/>
  <c r="F60" i="18"/>
  <c r="K60" i="18" s="1"/>
  <c r="F59" i="18"/>
  <c r="K59" i="18" s="1"/>
  <c r="F58" i="18"/>
  <c r="K58" i="18" s="1"/>
  <c r="F57" i="18"/>
  <c r="K57" i="18" s="1"/>
  <c r="F56" i="18"/>
  <c r="K56" i="18" s="1"/>
  <c r="F55" i="18"/>
  <c r="K55" i="18" s="1"/>
  <c r="F54" i="18"/>
  <c r="K54" i="18" s="1"/>
  <c r="F53" i="18"/>
  <c r="K53" i="18" s="1"/>
  <c r="F52" i="18"/>
  <c r="K52" i="18" s="1"/>
  <c r="F51" i="18"/>
  <c r="K51" i="18" s="1"/>
  <c r="F50" i="18"/>
  <c r="K50" i="18" s="1"/>
  <c r="F49" i="18"/>
  <c r="K49" i="18" s="1"/>
  <c r="F48" i="18"/>
  <c r="K48" i="18" s="1"/>
  <c r="F47" i="18"/>
  <c r="K47" i="18" s="1"/>
  <c r="F46" i="18"/>
  <c r="K46" i="18" s="1"/>
  <c r="F45" i="18"/>
  <c r="K45" i="18" s="1"/>
  <c r="F44" i="18"/>
  <c r="K44" i="18" s="1"/>
  <c r="F43" i="18"/>
  <c r="K43" i="18" s="1"/>
  <c r="F42" i="18"/>
  <c r="K42" i="18" s="1"/>
  <c r="F41" i="18"/>
  <c r="K41" i="18" s="1"/>
  <c r="F40" i="18"/>
  <c r="K40" i="18" s="1"/>
  <c r="F39" i="18"/>
  <c r="K39" i="18" s="1"/>
  <c r="F38" i="18"/>
  <c r="K38" i="18" s="1"/>
  <c r="F37" i="18"/>
  <c r="K37" i="18" s="1"/>
  <c r="F36" i="18"/>
  <c r="K36" i="18" s="1"/>
  <c r="F35" i="18"/>
  <c r="K35" i="18" s="1"/>
  <c r="F34" i="18"/>
  <c r="K34" i="18" s="1"/>
  <c r="F33" i="18"/>
  <c r="K33" i="18" s="1"/>
  <c r="F32" i="18"/>
  <c r="K32" i="18" s="1"/>
  <c r="F31" i="18"/>
  <c r="K31" i="18" s="1"/>
  <c r="F30" i="18"/>
  <c r="K30" i="18" s="1"/>
  <c r="F29" i="18"/>
  <c r="K29" i="18" s="1"/>
  <c r="F28" i="18"/>
  <c r="K28" i="18" s="1"/>
  <c r="F27" i="18"/>
  <c r="K27" i="18" s="1"/>
  <c r="F26" i="18"/>
  <c r="K26" i="18" s="1"/>
  <c r="F25" i="18"/>
  <c r="K25" i="18" s="1"/>
  <c r="F24" i="18"/>
  <c r="K24" i="18" s="1"/>
  <c r="F23" i="18"/>
  <c r="K23" i="18" s="1"/>
  <c r="F22" i="18"/>
  <c r="K22" i="18" s="1"/>
  <c r="F21" i="18"/>
  <c r="K21" i="18" s="1"/>
  <c r="F20" i="18"/>
  <c r="K20" i="18" s="1"/>
  <c r="F19" i="18"/>
  <c r="K19" i="18" s="1"/>
  <c r="F18" i="18"/>
  <c r="K18" i="18" s="1"/>
  <c r="F17" i="18"/>
  <c r="K17" i="18" s="1"/>
  <c r="F16" i="18"/>
  <c r="K16" i="18" s="1"/>
  <c r="F15" i="18"/>
  <c r="K15" i="18" s="1"/>
  <c r="F14" i="18"/>
  <c r="K14" i="18" s="1"/>
  <c r="F13" i="18"/>
  <c r="K13" i="18" s="1"/>
  <c r="F12" i="18"/>
  <c r="K12" i="18" s="1"/>
  <c r="F11" i="18"/>
  <c r="K11" i="18" s="1"/>
  <c r="F10" i="18"/>
  <c r="K10" i="18" s="1"/>
  <c r="F9" i="18"/>
  <c r="K9" i="18" s="1"/>
  <c r="F8" i="18"/>
  <c r="K8" i="18" s="1"/>
  <c r="F7" i="18"/>
  <c r="K7" i="18" s="1"/>
  <c r="F6" i="18"/>
  <c r="K6" i="18" s="1"/>
  <c r="F5" i="18"/>
  <c r="K5" i="18" s="1"/>
  <c r="F4" i="18"/>
  <c r="K4" i="18" s="1"/>
  <c r="F3" i="18"/>
  <c r="K3" i="18" s="1"/>
  <c r="F2" i="18"/>
  <c r="K2" i="18" s="1"/>
  <c r="N144" i="20" l="1"/>
  <c r="N162" i="20"/>
  <c r="N205" i="20"/>
  <c r="N206" i="20"/>
  <c r="N132" i="20"/>
  <c r="N160" i="20"/>
  <c r="N3" i="20"/>
  <c r="N141" i="20"/>
  <c r="N136" i="20"/>
  <c r="N124" i="20"/>
  <c r="N148" i="20"/>
  <c r="N167" i="20"/>
  <c r="N85" i="20"/>
  <c r="N76" i="20"/>
  <c r="N54" i="20"/>
  <c r="N142" i="20"/>
  <c r="N156" i="20"/>
  <c r="N166" i="20"/>
  <c r="N20" i="20"/>
  <c r="N37" i="20"/>
  <c r="N8" i="20"/>
  <c r="N88" i="20"/>
  <c r="N180" i="20"/>
  <c r="N120" i="20"/>
  <c r="N126" i="20"/>
  <c r="N105" i="20"/>
  <c r="N83" i="20"/>
  <c r="N71" i="20"/>
  <c r="N12" i="20"/>
  <c r="N172" i="20"/>
  <c r="N192" i="20"/>
  <c r="N199" i="20"/>
  <c r="N200" i="20"/>
  <c r="N98" i="20"/>
  <c r="N72" i="20"/>
  <c r="N43" i="20"/>
  <c r="N193" i="20"/>
  <c r="N101" i="20"/>
  <c r="N73" i="20"/>
  <c r="N92" i="20"/>
  <c r="N77" i="20"/>
  <c r="N51" i="20"/>
  <c r="N65" i="20"/>
  <c r="N44" i="20"/>
  <c r="N195" i="20"/>
  <c r="N114" i="20"/>
  <c r="N90" i="20"/>
  <c r="N87" i="20"/>
  <c r="N78" i="20"/>
  <c r="N157" i="20"/>
  <c r="N202" i="20"/>
  <c r="N145" i="20"/>
  <c r="N161" i="20"/>
  <c r="N168" i="20"/>
  <c r="N106" i="20"/>
  <c r="N81" i="20"/>
  <c r="N137" i="20"/>
  <c r="N129" i="20"/>
  <c r="N18" i="20"/>
  <c r="N175" i="19"/>
  <c r="AB175" i="19" s="1"/>
  <c r="N22" i="19"/>
  <c r="AB22" i="19" s="1"/>
  <c r="N66" i="19"/>
  <c r="AB66" i="19" s="1"/>
  <c r="N38" i="19"/>
  <c r="AB38" i="19" s="1"/>
  <c r="N168" i="19"/>
  <c r="AB168" i="19" s="1"/>
  <c r="N44" i="19"/>
  <c r="AB44" i="19" s="1"/>
  <c r="N148" i="19"/>
  <c r="AB148" i="19" s="1"/>
  <c r="N165" i="19"/>
  <c r="AB165" i="19" s="1"/>
  <c r="N39" i="19"/>
  <c r="AB39" i="19" s="1"/>
  <c r="N30" i="19"/>
  <c r="AB30" i="19" s="1"/>
  <c r="N172" i="19"/>
  <c r="AB172" i="19" s="1"/>
  <c r="N63" i="19"/>
  <c r="AB63" i="19" s="1"/>
  <c r="N67" i="19"/>
  <c r="AB67" i="19" s="1"/>
  <c r="N146" i="19"/>
  <c r="AB146" i="19" s="1"/>
  <c r="N41" i="19"/>
  <c r="AB41" i="19" s="1"/>
  <c r="N42" i="19"/>
  <c r="AB42" i="19" s="1"/>
  <c r="N199" i="19"/>
  <c r="AB199" i="19" s="1"/>
  <c r="N35" i="19"/>
  <c r="AB35" i="19" s="1"/>
  <c r="N29" i="20"/>
  <c r="N118" i="20"/>
  <c r="N7" i="20"/>
  <c r="N116" i="20"/>
  <c r="N103" i="20"/>
  <c r="N184" i="20"/>
  <c r="N96" i="20"/>
  <c r="N126" i="18"/>
  <c r="N80" i="18"/>
  <c r="N71" i="18"/>
  <c r="N75" i="18"/>
  <c r="N49" i="18"/>
  <c r="N141" i="18"/>
  <c r="N6" i="19"/>
  <c r="AB6" i="19" s="1"/>
  <c r="N24" i="19"/>
  <c r="AB24" i="19" s="1"/>
  <c r="N20" i="19"/>
  <c r="AB20" i="19" s="1"/>
  <c r="N43" i="19"/>
  <c r="AB43" i="19" s="1"/>
  <c r="N174" i="19"/>
  <c r="AB174" i="19" s="1"/>
  <c r="N164" i="19"/>
  <c r="AB164" i="19" s="1"/>
  <c r="N11" i="20"/>
  <c r="N68" i="20"/>
  <c r="N39" i="20"/>
  <c r="N49" i="20"/>
  <c r="N196" i="20"/>
  <c r="N197" i="20"/>
  <c r="N117" i="20"/>
  <c r="N70" i="20"/>
  <c r="N75" i="20"/>
  <c r="N23" i="20"/>
  <c r="N60" i="20"/>
  <c r="N63" i="20"/>
  <c r="N64" i="20"/>
  <c r="N66" i="20"/>
  <c r="N173" i="20"/>
  <c r="N110" i="20"/>
  <c r="N127" i="20"/>
  <c r="N19" i="20"/>
  <c r="N188" i="20"/>
  <c r="N113" i="20"/>
  <c r="N95" i="20"/>
  <c r="N86" i="20"/>
  <c r="N128" i="20"/>
  <c r="N33" i="20"/>
  <c r="N48" i="20"/>
  <c r="N53" i="20"/>
  <c r="N45" i="20"/>
  <c r="N194" i="20"/>
  <c r="N125" i="20"/>
  <c r="N57" i="20"/>
  <c r="N154" i="20"/>
  <c r="N139" i="20"/>
  <c r="N153" i="20"/>
  <c r="N204" i="20"/>
  <c r="N91" i="20"/>
  <c r="N59" i="20"/>
  <c r="N143" i="20"/>
  <c r="N149" i="20"/>
  <c r="N9" i="18"/>
  <c r="N23" i="18"/>
  <c r="N12" i="18"/>
  <c r="N110" i="18"/>
  <c r="N121" i="18"/>
  <c r="N118" i="18"/>
  <c r="N127" i="18"/>
  <c r="N123" i="18"/>
  <c r="N102" i="18"/>
  <c r="N94" i="18"/>
  <c r="N98" i="18"/>
  <c r="N72" i="18"/>
  <c r="N91" i="18"/>
  <c r="N76" i="18"/>
  <c r="N59" i="18"/>
  <c r="N143" i="18"/>
  <c r="N147" i="18"/>
  <c r="N150" i="18"/>
  <c r="N16" i="19"/>
  <c r="AB16" i="19" s="1"/>
  <c r="N25" i="20"/>
  <c r="N2" i="20"/>
  <c r="N24" i="20"/>
  <c r="N35" i="20"/>
  <c r="N28" i="20"/>
  <c r="N62" i="20"/>
  <c r="N47" i="20"/>
  <c r="N190" i="20"/>
  <c r="N109" i="20"/>
  <c r="N6" i="20"/>
  <c r="N9" i="20"/>
  <c r="N41" i="20"/>
  <c r="N46" i="20"/>
  <c r="N187" i="20"/>
  <c r="N111" i="20"/>
  <c r="N122" i="20"/>
  <c r="N102" i="20"/>
  <c r="N27" i="20"/>
  <c r="N34" i="20"/>
  <c r="N42" i="20"/>
  <c r="N55" i="20"/>
  <c r="N93" i="20"/>
  <c r="N175" i="20"/>
  <c r="N84" i="20"/>
  <c r="N97" i="20"/>
  <c r="N79" i="20"/>
  <c r="N138" i="20"/>
  <c r="N82" i="20"/>
  <c r="N152" i="20"/>
  <c r="N134" i="20"/>
  <c r="N158" i="20"/>
  <c r="N146" i="20"/>
  <c r="N150" i="20"/>
  <c r="N92" i="18"/>
  <c r="N86" i="18"/>
  <c r="N144" i="18"/>
  <c r="N91" i="19"/>
  <c r="AB91" i="19" s="1"/>
  <c r="N3" i="19"/>
  <c r="AB3" i="19" s="1"/>
  <c r="N13" i="19"/>
  <c r="AB13" i="19" s="1"/>
  <c r="N26" i="19"/>
  <c r="AB26" i="19" s="1"/>
  <c r="N21" i="20"/>
  <c r="N15" i="20"/>
  <c r="N22" i="20"/>
  <c r="N5" i="20"/>
  <c r="N14" i="20"/>
  <c r="N31" i="20"/>
  <c r="N36" i="20"/>
  <c r="N38" i="20"/>
  <c r="N107" i="20"/>
  <c r="N112" i="20"/>
  <c r="N130" i="20"/>
  <c r="N100" i="20"/>
  <c r="N16" i="20"/>
  <c r="N69" i="20"/>
  <c r="N50" i="20"/>
  <c r="N181" i="20"/>
  <c r="N121" i="20"/>
  <c r="N115" i="20"/>
  <c r="N94" i="20"/>
  <c r="N10" i="20"/>
  <c r="N13" i="20"/>
  <c r="N30" i="20"/>
  <c r="N99" i="20"/>
  <c r="N201" i="20"/>
  <c r="N123" i="20"/>
  <c r="N61" i="20"/>
  <c r="N179" i="20"/>
  <c r="N119" i="20"/>
  <c r="N89" i="20"/>
  <c r="N104" i="20"/>
  <c r="N133" i="20"/>
  <c r="N169" i="20"/>
  <c r="N17" i="20"/>
  <c r="N74" i="20"/>
  <c r="N159" i="20"/>
  <c r="N147" i="20"/>
  <c r="N201" i="19"/>
  <c r="AB201" i="19" s="1"/>
  <c r="N115" i="19"/>
  <c r="AB115" i="19" s="1"/>
  <c r="N149" i="19"/>
  <c r="AB149" i="19" s="1"/>
  <c r="N167" i="19"/>
  <c r="AB167" i="19" s="1"/>
  <c r="N150" i="19"/>
  <c r="AB150" i="19" s="1"/>
  <c r="N82" i="19"/>
  <c r="AB82" i="19" s="1"/>
  <c r="N194" i="19"/>
  <c r="AB194" i="19" s="1"/>
  <c r="N57" i="19"/>
  <c r="AB57" i="19" s="1"/>
  <c r="N76" i="19"/>
  <c r="AB76" i="19" s="1"/>
  <c r="N95" i="19"/>
  <c r="AB95" i="19" s="1"/>
  <c r="N10" i="19"/>
  <c r="AB10" i="19" s="1"/>
  <c r="N193" i="19"/>
  <c r="AB193" i="19" s="1"/>
  <c r="N200" i="19"/>
  <c r="AB200" i="19" s="1"/>
  <c r="N80" i="19"/>
  <c r="AB80" i="19" s="1"/>
  <c r="N85" i="19"/>
  <c r="AB85" i="19" s="1"/>
  <c r="N106" i="19"/>
  <c r="AB106" i="19" s="1"/>
  <c r="N17" i="19"/>
  <c r="AB17" i="19" s="1"/>
  <c r="N107" i="19"/>
  <c r="AB107" i="19" s="1"/>
  <c r="N147" i="19"/>
  <c r="AB147" i="19" s="1"/>
  <c r="N206" i="19"/>
  <c r="AB206" i="19" s="1"/>
  <c r="N69" i="19"/>
  <c r="AB69" i="19" s="1"/>
  <c r="N61" i="19"/>
  <c r="AB61" i="19" s="1"/>
  <c r="N9" i="19"/>
  <c r="AB9" i="19" s="1"/>
  <c r="N124" i="19"/>
  <c r="AB124" i="19" s="1"/>
  <c r="N23" i="19"/>
  <c r="AB23" i="19" s="1"/>
  <c r="N173" i="19"/>
  <c r="AB173" i="19" s="1"/>
  <c r="N190" i="19"/>
  <c r="AB190" i="19" s="1"/>
  <c r="N108" i="19"/>
  <c r="AB108" i="19" s="1"/>
  <c r="N155" i="19"/>
  <c r="AB155" i="19" s="1"/>
  <c r="N140" i="19"/>
  <c r="AB140" i="19" s="1"/>
  <c r="N181" i="19"/>
  <c r="AB181" i="19" s="1"/>
  <c r="N62" i="19"/>
  <c r="AB62" i="19" s="1"/>
  <c r="N36" i="19"/>
  <c r="AB36" i="19" s="1"/>
  <c r="N187" i="19"/>
  <c r="AB187" i="19" s="1"/>
  <c r="N162" i="19"/>
  <c r="AB162" i="19" s="1"/>
  <c r="N171" i="19"/>
  <c r="AB171" i="19" s="1"/>
  <c r="N33" i="19"/>
  <c r="AB33" i="19" s="1"/>
  <c r="N87" i="19"/>
  <c r="AB87" i="19" s="1"/>
  <c r="N29" i="19"/>
  <c r="AB29" i="19" s="1"/>
  <c r="N188" i="19"/>
  <c r="AB188" i="19" s="1"/>
  <c r="N117" i="19"/>
  <c r="AB117" i="19" s="1"/>
  <c r="N34" i="19"/>
  <c r="AB34" i="19" s="1"/>
  <c r="N58" i="19"/>
  <c r="AB58" i="19" s="1"/>
  <c r="N132" i="19"/>
  <c r="AB132" i="19" s="1"/>
  <c r="N28" i="19"/>
  <c r="AB28" i="19" s="1"/>
  <c r="N75" i="19"/>
  <c r="AB75" i="19" s="1"/>
  <c r="N112" i="19"/>
  <c r="AB112" i="19" s="1"/>
  <c r="N192" i="19"/>
  <c r="AB192" i="19" s="1"/>
  <c r="N116" i="19"/>
  <c r="AB116" i="19" s="1"/>
  <c r="N79" i="19"/>
  <c r="AB79" i="19" s="1"/>
  <c r="N180" i="19"/>
  <c r="AB180" i="19" s="1"/>
  <c r="N46" i="19"/>
  <c r="AB46" i="19" s="1"/>
  <c r="N77" i="19"/>
  <c r="AB77" i="19" s="1"/>
  <c r="N197" i="19"/>
  <c r="AB197" i="19" s="1"/>
  <c r="N104" i="19"/>
  <c r="AB104" i="19" s="1"/>
  <c r="N56" i="19"/>
  <c r="AB56" i="19" s="1"/>
  <c r="N98" i="19"/>
  <c r="AB98" i="19" s="1"/>
  <c r="N141" i="19"/>
  <c r="AB141" i="19" s="1"/>
  <c r="N100" i="19"/>
  <c r="AB100" i="19" s="1"/>
  <c r="N128" i="19"/>
  <c r="AB128" i="19" s="1"/>
  <c r="N18" i="19"/>
  <c r="AB18" i="19" s="1"/>
  <c r="N160" i="19"/>
  <c r="AB160" i="19" s="1"/>
  <c r="N204" i="19"/>
  <c r="AB204" i="19" s="1"/>
  <c r="N203" i="19"/>
  <c r="AB203" i="19" s="1"/>
  <c r="N159" i="19"/>
  <c r="AB159" i="19" s="1"/>
  <c r="N205" i="19"/>
  <c r="AB205" i="19" s="1"/>
  <c r="N166" i="19"/>
  <c r="AB166" i="19" s="1"/>
  <c r="N81" i="19"/>
  <c r="AB81" i="19" s="1"/>
  <c r="N86" i="19"/>
  <c r="AB86" i="19" s="1"/>
  <c r="N161" i="19"/>
  <c r="AB161" i="19" s="1"/>
  <c r="N27" i="19"/>
  <c r="AB27" i="19" s="1"/>
  <c r="N2" i="19"/>
  <c r="AB2" i="19" s="1"/>
  <c r="N158" i="19"/>
  <c r="AB158" i="19" s="1"/>
  <c r="N15" i="19"/>
  <c r="AB15" i="19" s="1"/>
  <c r="N202" i="19"/>
  <c r="AB202" i="19" s="1"/>
  <c r="N169" i="19"/>
  <c r="AB169" i="19" s="1"/>
  <c r="N153" i="19"/>
  <c r="AB153" i="19" s="1"/>
  <c r="N142" i="19"/>
  <c r="AB142" i="19" s="1"/>
  <c r="N157" i="19"/>
  <c r="AB157" i="19" s="1"/>
  <c r="N134" i="19"/>
  <c r="AB134" i="19" s="1"/>
  <c r="N129" i="19"/>
  <c r="AB129" i="19" s="1"/>
  <c r="N123" i="19"/>
  <c r="AB123" i="19" s="1"/>
  <c r="N131" i="19"/>
  <c r="AB131" i="19" s="1"/>
  <c r="N145" i="19"/>
  <c r="AB145" i="19" s="1"/>
  <c r="N51" i="19"/>
  <c r="AB51" i="19" s="1"/>
  <c r="N143" i="19"/>
  <c r="AB143" i="19" s="1"/>
  <c r="N122" i="19"/>
  <c r="AB122" i="19" s="1"/>
  <c r="N152" i="19"/>
  <c r="AB152" i="19" s="1"/>
  <c r="N138" i="19"/>
  <c r="AB138" i="19" s="1"/>
  <c r="N101" i="19"/>
  <c r="AB101" i="19" s="1"/>
  <c r="N144" i="19"/>
  <c r="AB144" i="19" s="1"/>
  <c r="N53" i="19"/>
  <c r="AB53" i="19" s="1"/>
  <c r="N73" i="19"/>
  <c r="AB73" i="19" s="1"/>
  <c r="N196" i="19"/>
  <c r="AB196" i="19" s="1"/>
  <c r="N102" i="19"/>
  <c r="AB102" i="19" s="1"/>
  <c r="N110" i="19"/>
  <c r="AB110" i="19" s="1"/>
  <c r="N109" i="19"/>
  <c r="AB109" i="19" s="1"/>
  <c r="N96" i="19"/>
  <c r="AB96" i="19" s="1"/>
  <c r="N105" i="19"/>
  <c r="AB105" i="19" s="1"/>
  <c r="N32" i="19"/>
  <c r="AB32" i="19" s="1"/>
  <c r="N179" i="19"/>
  <c r="AB179" i="19" s="1"/>
  <c r="N84" i="19"/>
  <c r="AB84" i="19" s="1"/>
  <c r="N83" i="19"/>
  <c r="AB83" i="19" s="1"/>
  <c r="N121" i="19"/>
  <c r="AB121" i="19" s="1"/>
  <c r="N182" i="19"/>
  <c r="AB182" i="19" s="1"/>
  <c r="N114" i="19"/>
  <c r="AB114" i="19" s="1"/>
  <c r="N119" i="19"/>
  <c r="AB119" i="19" s="1"/>
  <c r="N126" i="19"/>
  <c r="AB126" i="19" s="1"/>
  <c r="N133" i="19"/>
  <c r="AB133" i="19" s="1"/>
  <c r="N130" i="19"/>
  <c r="AB130" i="19" s="1"/>
  <c r="N111" i="19"/>
  <c r="AB111" i="19" s="1"/>
  <c r="N55" i="19"/>
  <c r="AB55" i="19" s="1"/>
  <c r="N90" i="19"/>
  <c r="AB90" i="19" s="1"/>
  <c r="N118" i="19"/>
  <c r="AB118" i="19" s="1"/>
  <c r="N68" i="19"/>
  <c r="AB68" i="19" s="1"/>
  <c r="N195" i="19"/>
  <c r="AB195" i="19" s="1"/>
  <c r="N52" i="19"/>
  <c r="AB52" i="19" s="1"/>
  <c r="N70" i="19"/>
  <c r="AB70" i="19" s="1"/>
  <c r="N54" i="19"/>
  <c r="AB54" i="19" s="1"/>
  <c r="N89" i="19"/>
  <c r="AB89" i="19" s="1"/>
  <c r="N184" i="19"/>
  <c r="AB184" i="19" s="1"/>
  <c r="N136" i="19"/>
  <c r="AB136" i="19" s="1"/>
  <c r="N47" i="19"/>
  <c r="AB47" i="19" s="1"/>
  <c r="N50" i="19"/>
  <c r="AB50" i="19" s="1"/>
  <c r="N45" i="19"/>
  <c r="AB45" i="19" s="1"/>
  <c r="N49" i="19"/>
  <c r="AB49" i="19" s="1"/>
  <c r="N65" i="19"/>
  <c r="AB65" i="19" s="1"/>
  <c r="N48" i="19"/>
  <c r="AB48" i="19" s="1"/>
  <c r="N8" i="19"/>
  <c r="AB8" i="19" s="1"/>
  <c r="N60" i="19"/>
  <c r="AB60" i="19" s="1"/>
  <c r="N25" i="19"/>
  <c r="AB25" i="19" s="1"/>
  <c r="N19" i="19"/>
  <c r="AB19" i="19" s="1"/>
  <c r="N11" i="19"/>
  <c r="AB11" i="19" s="1"/>
  <c r="N64" i="19"/>
  <c r="AB64" i="19" s="1"/>
  <c r="N31" i="19"/>
  <c r="AB31" i="19" s="1"/>
  <c r="N12" i="19"/>
  <c r="AB12" i="19" s="1"/>
  <c r="N4" i="19"/>
  <c r="AB4" i="19" s="1"/>
  <c r="N88" i="19"/>
  <c r="AB88" i="19" s="1"/>
  <c r="N37" i="19"/>
  <c r="AB37" i="19" s="1"/>
  <c r="N7" i="19"/>
  <c r="AB7" i="19" s="1"/>
  <c r="N139" i="19"/>
  <c r="AB139" i="19" s="1"/>
  <c r="N71" i="19"/>
  <c r="AB71" i="19" s="1"/>
  <c r="N59" i="19"/>
  <c r="AB59" i="19" s="1"/>
  <c r="N120" i="19"/>
  <c r="AB120" i="19" s="1"/>
  <c r="N127" i="19"/>
  <c r="AB127" i="19" s="1"/>
  <c r="N186" i="19"/>
  <c r="AB186" i="19" s="1"/>
  <c r="N151" i="19"/>
  <c r="AB151" i="19" s="1"/>
  <c r="N156" i="19"/>
  <c r="AB156" i="19" s="1"/>
  <c r="N103" i="19"/>
  <c r="AB103" i="19" s="1"/>
  <c r="N94" i="19"/>
  <c r="AB94" i="19" s="1"/>
  <c r="N97" i="19"/>
  <c r="AB97" i="19" s="1"/>
  <c r="N154" i="19"/>
  <c r="AB154" i="19" s="1"/>
  <c r="N125" i="19"/>
  <c r="AB125" i="19" s="1"/>
  <c r="N135" i="19"/>
  <c r="AB135" i="19" s="1"/>
  <c r="N21" i="19"/>
  <c r="AB21" i="19" s="1"/>
  <c r="N93" i="19"/>
  <c r="AB93" i="19" s="1"/>
  <c r="N92" i="19"/>
  <c r="AB92" i="19" s="1"/>
  <c r="N137" i="19"/>
  <c r="AB137" i="19" s="1"/>
  <c r="N72" i="19"/>
  <c r="AB72" i="19" s="1"/>
  <c r="N74" i="19"/>
  <c r="AB74" i="19" s="1"/>
  <c r="N99" i="19"/>
  <c r="AB99" i="19" s="1"/>
  <c r="N113" i="19"/>
  <c r="AB113" i="19" s="1"/>
  <c r="N120" i="18"/>
  <c r="N70" i="18"/>
  <c r="N87" i="18"/>
  <c r="N140" i="18"/>
  <c r="N106" i="18"/>
  <c r="N109" i="18"/>
  <c r="N107" i="18"/>
  <c r="N112" i="18"/>
  <c r="N65" i="18"/>
  <c r="N113" i="18"/>
  <c r="N175" i="18"/>
  <c r="N114" i="18"/>
  <c r="N96" i="18"/>
  <c r="N85" i="18"/>
  <c r="N95" i="18"/>
  <c r="N93" i="18"/>
  <c r="N90" i="18"/>
  <c r="N89" i="18"/>
  <c r="N88" i="18"/>
  <c r="N34" i="18"/>
  <c r="N83" i="18"/>
  <c r="N84" i="18"/>
  <c r="N82" i="18"/>
  <c r="N81" i="18"/>
  <c r="N100" i="18"/>
  <c r="N99" i="18"/>
  <c r="N77" i="18"/>
  <c r="N55" i="18"/>
  <c r="N79" i="18"/>
  <c r="N97" i="18"/>
  <c r="N60" i="18"/>
  <c r="N105" i="18"/>
  <c r="N104" i="18"/>
  <c r="N103" i="18"/>
  <c r="N101" i="18"/>
  <c r="N73" i="18"/>
  <c r="N74" i="18"/>
  <c r="N116" i="18"/>
  <c r="N111" i="18"/>
  <c r="N115" i="18"/>
  <c r="N117" i="18"/>
  <c r="N124" i="18"/>
  <c r="N119" i="18"/>
  <c r="N122" i="18"/>
  <c r="N125" i="18"/>
  <c r="N138" i="18"/>
  <c r="N129" i="18"/>
  <c r="N128" i="18"/>
  <c r="N63" i="18"/>
  <c r="N131" i="18"/>
  <c r="N130" i="18"/>
  <c r="N133" i="18"/>
  <c r="N132" i="18"/>
  <c r="N13" i="18"/>
  <c r="N66" i="18"/>
  <c r="N67" i="18"/>
  <c r="N64" i="18"/>
  <c r="N62" i="18"/>
  <c r="N61" i="18"/>
  <c r="N8" i="18"/>
  <c r="N56" i="18"/>
  <c r="N54" i="18"/>
  <c r="N57" i="18"/>
  <c r="N58" i="18"/>
  <c r="N53" i="18"/>
  <c r="N51" i="18"/>
  <c r="N52" i="18"/>
  <c r="N48" i="18"/>
  <c r="N134" i="18"/>
  <c r="N135" i="18"/>
  <c r="N139" i="18"/>
  <c r="N137" i="18"/>
  <c r="N142" i="18"/>
  <c r="N136" i="18"/>
  <c r="N29" i="18"/>
  <c r="N145" i="18"/>
  <c r="N149" i="18"/>
  <c r="N148" i="18"/>
  <c r="N30" i="18"/>
  <c r="N36" i="18"/>
  <c r="N26" i="18"/>
  <c r="N173" i="18"/>
  <c r="N172" i="18"/>
  <c r="N33" i="18"/>
  <c r="N16" i="18"/>
  <c r="N25" i="18"/>
  <c r="N21" i="18"/>
  <c r="N37" i="18"/>
  <c r="N14" i="18"/>
  <c r="N35" i="18"/>
  <c r="N171" i="18"/>
  <c r="N161" i="18"/>
  <c r="N153" i="18"/>
  <c r="N155" i="18"/>
  <c r="N157" i="18"/>
  <c r="N159" i="18"/>
  <c r="N154" i="18"/>
  <c r="N158" i="18"/>
  <c r="N160" i="18"/>
  <c r="N156" i="18"/>
  <c r="N152" i="18"/>
  <c r="N151" i="18"/>
  <c r="N162" i="18"/>
  <c r="N165" i="18"/>
  <c r="N164" i="18"/>
  <c r="N166" i="18"/>
  <c r="N167" i="18"/>
  <c r="N168" i="18"/>
  <c r="N169" i="18"/>
  <c r="N38" i="18"/>
  <c r="N39" i="18"/>
  <c r="N42" i="18"/>
  <c r="N43" i="18"/>
  <c r="N41" i="18"/>
  <c r="N44" i="18"/>
  <c r="N46" i="18"/>
  <c r="N47" i="18"/>
  <c r="N45" i="18"/>
  <c r="N3" i="18"/>
  <c r="N5" i="18"/>
  <c r="N2" i="18"/>
  <c r="N6" i="18"/>
  <c r="N4" i="18"/>
  <c r="N11" i="18"/>
  <c r="N10" i="18"/>
  <c r="N32" i="18"/>
  <c r="N31" i="18"/>
  <c r="N7" i="18"/>
  <c r="N24" i="18"/>
  <c r="N27" i="18"/>
  <c r="N28" i="18"/>
  <c r="N22" i="18"/>
  <c r="N15" i="18"/>
  <c r="N18" i="18"/>
  <c r="N17" i="18"/>
  <c r="N19" i="18"/>
  <c r="N20" i="18"/>
  <c r="N183" i="18"/>
  <c r="N180" i="18"/>
  <c r="N182" i="18"/>
  <c r="N179" i="18"/>
  <c r="N181" i="18"/>
  <c r="N186" i="18"/>
  <c r="N184" i="18"/>
  <c r="N188" i="18"/>
  <c r="N187" i="18"/>
  <c r="N204" i="18"/>
  <c r="N203" i="18"/>
  <c r="N205" i="18"/>
  <c r="N206" i="18"/>
  <c r="N202" i="18"/>
  <c r="N200" i="18"/>
  <c r="N192" i="18"/>
  <c r="N194" i="18"/>
  <c r="N199" i="18"/>
  <c r="N190" i="18"/>
  <c r="N201" i="18"/>
  <c r="N196" i="18"/>
  <c r="N195" i="18"/>
  <c r="N193" i="18"/>
  <c r="J4" i="17"/>
  <c r="J5" i="17"/>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334" i="17"/>
  <c r="J335" i="17"/>
  <c r="J336" i="17"/>
  <c r="J337" i="17"/>
  <c r="J338" i="17"/>
  <c r="J339" i="17"/>
  <c r="J340" i="17"/>
  <c r="J341" i="17"/>
  <c r="J342" i="17"/>
  <c r="J343" i="17"/>
  <c r="J344" i="17"/>
  <c r="J345" i="17"/>
  <c r="J346" i="17"/>
  <c r="J347" i="17"/>
  <c r="J348" i="17"/>
  <c r="J349" i="17"/>
  <c r="J350" i="17"/>
  <c r="J351" i="17"/>
  <c r="J352" i="17"/>
  <c r="J353" i="17"/>
  <c r="J354" i="17"/>
  <c r="J355" i="17"/>
  <c r="J356" i="17"/>
  <c r="J357" i="17"/>
  <c r="J358" i="17"/>
  <c r="J359" i="17"/>
  <c r="J360" i="17"/>
  <c r="J361" i="17"/>
  <c r="J362" i="17"/>
  <c r="J363" i="17"/>
  <c r="J364" i="17"/>
  <c r="J365" i="17"/>
  <c r="J366" i="17"/>
  <c r="J367" i="17"/>
  <c r="J368" i="17"/>
  <c r="J369" i="17"/>
  <c r="J370" i="17"/>
  <c r="J371" i="17"/>
  <c r="J372" i="17"/>
  <c r="J373" i="17"/>
  <c r="J374" i="17"/>
  <c r="J375" i="17"/>
  <c r="J376" i="17"/>
  <c r="J377" i="17"/>
  <c r="J378" i="17"/>
  <c r="J379" i="17"/>
  <c r="J380" i="17"/>
  <c r="J381" i="17"/>
  <c r="J382" i="17"/>
  <c r="J383" i="17"/>
  <c r="J384" i="17"/>
  <c r="J385" i="17"/>
  <c r="J386" i="17"/>
  <c r="J387" i="17"/>
  <c r="J388" i="17"/>
  <c r="J389" i="17"/>
  <c r="J390" i="17"/>
  <c r="J391" i="17"/>
  <c r="J392" i="17"/>
  <c r="J393" i="17"/>
  <c r="J394" i="17"/>
  <c r="J395" i="17"/>
  <c r="J396" i="17"/>
  <c r="J397" i="17"/>
  <c r="J398" i="17"/>
  <c r="J399" i="17"/>
  <c r="J400" i="17"/>
  <c r="J401" i="17"/>
  <c r="J402" i="17"/>
  <c r="J403" i="17"/>
  <c r="J404" i="17"/>
  <c r="J405" i="17"/>
  <c r="J406" i="17"/>
  <c r="J407" i="17"/>
  <c r="J408" i="17"/>
  <c r="J409" i="17"/>
  <c r="J410" i="17"/>
  <c r="J411" i="17"/>
  <c r="J412" i="17"/>
  <c r="J413" i="17"/>
  <c r="J414" i="17"/>
  <c r="J415" i="17"/>
  <c r="J416" i="17"/>
  <c r="J417" i="17"/>
  <c r="J418" i="17"/>
  <c r="J419" i="17"/>
  <c r="J420" i="17"/>
  <c r="J421" i="17"/>
  <c r="J422" i="17"/>
  <c r="J423" i="17"/>
  <c r="J424" i="17"/>
  <c r="J425" i="17"/>
  <c r="J426" i="17"/>
  <c r="J427" i="17"/>
  <c r="J428" i="17"/>
  <c r="J429" i="17"/>
  <c r="J430" i="17"/>
  <c r="J431" i="17"/>
  <c r="J432" i="17"/>
  <c r="J433" i="17"/>
  <c r="J434" i="17"/>
  <c r="J435" i="17"/>
  <c r="J436" i="17"/>
  <c r="J437" i="17"/>
  <c r="J438" i="17"/>
  <c r="J439" i="17"/>
  <c r="J440" i="17"/>
  <c r="J441" i="17"/>
  <c r="J442" i="17"/>
  <c r="J443" i="17"/>
  <c r="J444" i="17"/>
  <c r="J445" i="17"/>
  <c r="J446" i="17"/>
  <c r="J447" i="17"/>
  <c r="J448" i="17"/>
  <c r="J449" i="17"/>
  <c r="J450" i="17"/>
  <c r="J451" i="17"/>
  <c r="J452" i="17"/>
  <c r="J453" i="17"/>
  <c r="J454" i="17"/>
  <c r="J455" i="17"/>
  <c r="J456" i="17"/>
  <c r="J457" i="17"/>
  <c r="J458" i="17"/>
  <c r="J459" i="17"/>
  <c r="J460" i="17"/>
  <c r="J461" i="17"/>
  <c r="J462" i="17"/>
  <c r="J463" i="17"/>
  <c r="J464" i="17"/>
  <c r="J465" i="17"/>
  <c r="J466" i="17"/>
  <c r="J467" i="17"/>
  <c r="J468" i="17"/>
  <c r="J469" i="17"/>
  <c r="J470" i="17"/>
  <c r="J471" i="17"/>
  <c r="J472" i="17"/>
  <c r="J473" i="17"/>
  <c r="J474" i="17"/>
  <c r="J475" i="17"/>
  <c r="J476" i="17"/>
  <c r="J477" i="17"/>
  <c r="J478" i="17"/>
  <c r="J479" i="17"/>
  <c r="J480" i="17"/>
  <c r="J481" i="17"/>
  <c r="J482" i="17"/>
  <c r="J483" i="17"/>
  <c r="J484" i="17"/>
  <c r="J485" i="17"/>
  <c r="J486" i="17"/>
  <c r="J487" i="17"/>
  <c r="J488" i="17"/>
  <c r="J489" i="17"/>
  <c r="J490" i="17"/>
  <c r="J491" i="17"/>
  <c r="J492" i="17"/>
  <c r="J493" i="17"/>
  <c r="J494" i="17"/>
  <c r="J495" i="17"/>
  <c r="J496" i="17"/>
  <c r="J497" i="17"/>
  <c r="J498" i="17"/>
  <c r="J499" i="17"/>
  <c r="J500" i="17"/>
  <c r="J501" i="17"/>
  <c r="J502" i="17"/>
  <c r="J503" i="17"/>
  <c r="J504" i="17"/>
  <c r="J505" i="17"/>
  <c r="J506" i="17"/>
  <c r="J507" i="17"/>
  <c r="J508" i="17"/>
  <c r="J509" i="17"/>
  <c r="J510" i="17"/>
  <c r="J511" i="17"/>
  <c r="J512" i="17"/>
  <c r="J513" i="17"/>
  <c r="J514" i="17"/>
  <c r="J515" i="17"/>
  <c r="J516" i="17"/>
  <c r="J517" i="17"/>
  <c r="J518" i="17"/>
  <c r="J519" i="17"/>
  <c r="J520" i="17"/>
  <c r="J521" i="17"/>
  <c r="J522" i="17"/>
  <c r="J523" i="17"/>
  <c r="J524" i="17"/>
  <c r="J525" i="17"/>
  <c r="J526" i="17"/>
  <c r="J527" i="17"/>
  <c r="J528" i="17"/>
  <c r="J529" i="17"/>
  <c r="J530" i="17"/>
  <c r="J531" i="17"/>
  <c r="J532" i="17"/>
  <c r="J533" i="17"/>
  <c r="J534" i="17"/>
  <c r="J535" i="17"/>
  <c r="J536" i="17"/>
  <c r="J537" i="17"/>
  <c r="J538" i="17"/>
  <c r="J539" i="17"/>
  <c r="J540" i="17"/>
  <c r="J541" i="17"/>
  <c r="J542" i="17"/>
  <c r="J543" i="17"/>
  <c r="J547" i="17"/>
  <c r="J548" i="17"/>
  <c r="J549" i="17"/>
  <c r="J550" i="17"/>
  <c r="J551" i="17"/>
  <c r="J552" i="17"/>
  <c r="J553" i="17"/>
  <c r="J554" i="17"/>
  <c r="J555" i="17"/>
  <c r="J556" i="17"/>
  <c r="J557" i="17"/>
  <c r="J558" i="17"/>
  <c r="J559" i="17"/>
  <c r="J560" i="17"/>
  <c r="J561" i="17"/>
  <c r="J562" i="17"/>
  <c r="J563" i="17"/>
  <c r="J564" i="17"/>
  <c r="J565" i="17"/>
  <c r="J566" i="17"/>
  <c r="J567" i="17"/>
  <c r="J568" i="17"/>
  <c r="J569" i="17"/>
  <c r="J570" i="17"/>
  <c r="J571" i="17"/>
  <c r="J572" i="17"/>
  <c r="J573" i="17"/>
  <c r="J574" i="17"/>
  <c r="J575" i="17"/>
  <c r="J576" i="17"/>
  <c r="J577" i="17"/>
  <c r="J578" i="17"/>
  <c r="J579" i="17"/>
  <c r="J580" i="17"/>
  <c r="J581" i="17"/>
  <c r="J582" i="17"/>
  <c r="J583" i="17"/>
  <c r="J584" i="17"/>
  <c r="J585" i="17"/>
  <c r="J586" i="17"/>
  <c r="J587" i="17"/>
  <c r="J588" i="17"/>
  <c r="J589" i="17"/>
  <c r="J590" i="17"/>
  <c r="J591" i="17"/>
  <c r="J592" i="17"/>
  <c r="J593" i="17"/>
  <c r="J594" i="17"/>
  <c r="J595" i="17"/>
  <c r="J596" i="17"/>
  <c r="J597" i="17"/>
  <c r="J598" i="17"/>
  <c r="J599" i="17"/>
  <c r="J600" i="17"/>
  <c r="J601" i="17"/>
  <c r="J602" i="17"/>
  <c r="J603" i="17"/>
  <c r="J604" i="17"/>
  <c r="J605" i="17"/>
  <c r="J606" i="17"/>
  <c r="J607" i="17"/>
  <c r="J608" i="17"/>
  <c r="J609" i="17"/>
  <c r="J610" i="17"/>
  <c r="J611" i="17"/>
  <c r="J612" i="17"/>
  <c r="J613" i="17"/>
  <c r="J614" i="17"/>
  <c r="J615" i="17"/>
  <c r="J616" i="17"/>
  <c r="J617" i="17"/>
  <c r="J618" i="17"/>
  <c r="J619" i="17"/>
  <c r="J620" i="17"/>
  <c r="J621" i="17"/>
  <c r="J622" i="17"/>
  <c r="J623" i="17"/>
  <c r="J624" i="17"/>
  <c r="J625" i="17"/>
  <c r="J626" i="17"/>
  <c r="J627" i="17"/>
  <c r="J628" i="17"/>
  <c r="J629" i="17"/>
  <c r="J630" i="17"/>
  <c r="J631" i="17"/>
  <c r="J632" i="17"/>
  <c r="J633" i="17"/>
  <c r="J634" i="17"/>
  <c r="J635" i="17"/>
  <c r="J636" i="17"/>
  <c r="J637" i="17"/>
  <c r="J638" i="17"/>
  <c r="J639" i="17"/>
  <c r="J640" i="17"/>
  <c r="J641" i="17"/>
  <c r="J642" i="17"/>
  <c r="J643" i="17"/>
  <c r="J644" i="17"/>
  <c r="J645" i="17"/>
  <c r="J646" i="17"/>
  <c r="J647" i="17"/>
  <c r="J648" i="17"/>
  <c r="J649" i="17"/>
  <c r="J650" i="17"/>
  <c r="J651" i="17"/>
  <c r="J652" i="17"/>
  <c r="J653" i="17"/>
  <c r="J654" i="17"/>
  <c r="J655" i="17"/>
  <c r="J656" i="17"/>
  <c r="J657" i="17"/>
  <c r="J658" i="17"/>
  <c r="J659" i="17"/>
  <c r="J660" i="17"/>
  <c r="J661" i="17"/>
  <c r="J662" i="17"/>
  <c r="J663" i="17"/>
  <c r="J664" i="17"/>
  <c r="J665" i="17"/>
  <c r="J666" i="17"/>
  <c r="J667" i="17"/>
  <c r="J668" i="17"/>
  <c r="J669" i="17"/>
  <c r="J670" i="17"/>
  <c r="J671" i="17"/>
  <c r="J672" i="17"/>
  <c r="J673" i="17"/>
  <c r="J674" i="17"/>
  <c r="J675" i="17"/>
  <c r="J676" i="17"/>
  <c r="J677" i="17"/>
  <c r="J678" i="17"/>
  <c r="J679" i="17"/>
  <c r="J680" i="17"/>
  <c r="J681" i="17"/>
  <c r="J682" i="17"/>
  <c r="J683" i="17"/>
  <c r="J684" i="17"/>
  <c r="J685" i="17"/>
  <c r="J686" i="17"/>
  <c r="J687" i="17"/>
  <c r="J688" i="17"/>
  <c r="J689" i="17"/>
  <c r="J690" i="17"/>
  <c r="J691" i="17"/>
  <c r="J692" i="17"/>
  <c r="J693" i="17"/>
  <c r="J694" i="17"/>
  <c r="J695" i="17"/>
  <c r="J696" i="17"/>
  <c r="J697" i="17"/>
  <c r="J698" i="17"/>
  <c r="J699" i="17"/>
  <c r="J700" i="17"/>
  <c r="J701" i="17"/>
  <c r="J702" i="17"/>
  <c r="J703" i="17"/>
  <c r="J704" i="17"/>
  <c r="J705" i="17"/>
  <c r="J706" i="17"/>
  <c r="J707" i="17"/>
  <c r="J708" i="17"/>
  <c r="J709" i="17"/>
  <c r="J710" i="17"/>
  <c r="J711" i="17"/>
  <c r="J712" i="17"/>
  <c r="J713" i="17"/>
  <c r="J714" i="17"/>
  <c r="J715" i="17"/>
  <c r="J716" i="17"/>
  <c r="J717" i="17"/>
  <c r="J718" i="17"/>
  <c r="J719" i="17"/>
  <c r="J720" i="17"/>
  <c r="J721" i="17"/>
  <c r="J722" i="17"/>
  <c r="J723" i="17"/>
  <c r="J724" i="17"/>
  <c r="J725" i="17"/>
  <c r="J726" i="17"/>
  <c r="J727" i="17"/>
  <c r="J728" i="17"/>
  <c r="J729" i="17"/>
  <c r="J730" i="17"/>
  <c r="J731" i="17"/>
  <c r="J732" i="17"/>
  <c r="J733" i="17"/>
  <c r="J734" i="17"/>
  <c r="J735" i="17"/>
  <c r="J736" i="17"/>
  <c r="J737" i="17"/>
  <c r="J738" i="17"/>
  <c r="J739" i="17"/>
  <c r="J740" i="17"/>
  <c r="J741" i="17"/>
  <c r="J742" i="17"/>
  <c r="J743" i="17"/>
  <c r="J744" i="17"/>
  <c r="J745" i="17"/>
  <c r="J746" i="17"/>
  <c r="J747" i="17"/>
  <c r="J748" i="17"/>
  <c r="J749" i="17"/>
  <c r="J750" i="17"/>
  <c r="J751" i="17"/>
  <c r="J752" i="17"/>
  <c r="J753" i="17"/>
  <c r="J754" i="17"/>
  <c r="J755" i="17"/>
  <c r="J756" i="17"/>
  <c r="J757" i="17"/>
  <c r="J758" i="17"/>
  <c r="J759" i="17"/>
  <c r="J760" i="17"/>
  <c r="J761" i="17"/>
  <c r="J762" i="17"/>
  <c r="J763" i="17"/>
  <c r="J764" i="17"/>
  <c r="J765" i="17"/>
  <c r="J766" i="17"/>
  <c r="J767" i="17"/>
  <c r="J768" i="17"/>
  <c r="J769" i="17"/>
  <c r="J770" i="17"/>
  <c r="J771" i="17"/>
  <c r="J772" i="17"/>
  <c r="J773" i="17"/>
  <c r="J774" i="17"/>
  <c r="J775" i="17"/>
  <c r="J776" i="17"/>
  <c r="J777" i="17"/>
  <c r="J778" i="17"/>
  <c r="J779" i="17"/>
  <c r="J780" i="17"/>
  <c r="J781" i="17"/>
  <c r="J782" i="17"/>
  <c r="J783" i="17"/>
  <c r="J785" i="17"/>
  <c r="J786" i="17"/>
  <c r="J787" i="17"/>
  <c r="J788" i="17"/>
  <c r="J789" i="17"/>
  <c r="J790" i="17"/>
  <c r="J791" i="17"/>
  <c r="J792" i="17"/>
  <c r="J793" i="17"/>
  <c r="J794" i="17"/>
  <c r="J795" i="17"/>
  <c r="J796" i="17"/>
  <c r="J797" i="17"/>
  <c r="J798" i="17"/>
  <c r="J799" i="17"/>
  <c r="J800" i="17"/>
  <c r="J801" i="17"/>
  <c r="J802" i="17"/>
  <c r="J803" i="17"/>
  <c r="J804" i="17"/>
  <c r="J805" i="17"/>
  <c r="J806" i="17"/>
  <c r="J807" i="17"/>
  <c r="J808" i="17"/>
  <c r="J809" i="17"/>
  <c r="J810" i="17"/>
  <c r="J811" i="17"/>
  <c r="J812" i="17"/>
  <c r="J813" i="17"/>
  <c r="J814" i="17"/>
  <c r="J815" i="17"/>
  <c r="J818" i="17"/>
  <c r="J819" i="17"/>
  <c r="J820" i="17"/>
  <c r="J821" i="17"/>
  <c r="J822" i="17"/>
  <c r="J823" i="17"/>
  <c r="J824" i="17"/>
  <c r="J825" i="17"/>
  <c r="J826" i="17"/>
  <c r="J827" i="17"/>
  <c r="J828" i="17"/>
  <c r="J829" i="17"/>
  <c r="J830" i="17"/>
  <c r="J831" i="17"/>
  <c r="J832" i="17"/>
  <c r="J833" i="17"/>
  <c r="J834" i="17"/>
  <c r="J835" i="17"/>
  <c r="J836" i="17"/>
  <c r="J837" i="17"/>
  <c r="J838" i="17"/>
  <c r="J839" i="17"/>
  <c r="J840" i="17"/>
  <c r="J841" i="17"/>
  <c r="J842" i="17"/>
  <c r="J843" i="17"/>
  <c r="J844" i="17"/>
  <c r="J845" i="17"/>
  <c r="J846" i="17"/>
  <c r="J847" i="17"/>
  <c r="J848" i="17"/>
  <c r="J849" i="17"/>
  <c r="J850" i="17"/>
  <c r="J851" i="17"/>
  <c r="J852" i="17"/>
  <c r="J853" i="17"/>
  <c r="J854" i="17"/>
  <c r="J855" i="17"/>
  <c r="J856" i="17"/>
  <c r="J857" i="17"/>
  <c r="J858" i="17"/>
  <c r="J859" i="17"/>
  <c r="J860" i="17"/>
  <c r="J861" i="17"/>
  <c r="J862" i="17"/>
  <c r="J863" i="17"/>
  <c r="J864" i="17"/>
  <c r="J865" i="17"/>
  <c r="J866" i="17"/>
  <c r="J867" i="17"/>
  <c r="J868" i="17"/>
  <c r="J869" i="17"/>
  <c r="J870" i="17"/>
  <c r="J871" i="17"/>
  <c r="J872" i="17"/>
  <c r="J873" i="17"/>
  <c r="J874" i="17"/>
  <c r="J875" i="17"/>
  <c r="J876" i="17"/>
  <c r="J877" i="17"/>
  <c r="J878" i="17"/>
  <c r="J879" i="17"/>
  <c r="J880" i="17"/>
  <c r="J881" i="17"/>
  <c r="J882" i="17"/>
  <c r="J883" i="17"/>
  <c r="J884" i="17"/>
  <c r="J885" i="17"/>
  <c r="J886" i="17"/>
  <c r="J887" i="17"/>
  <c r="J888" i="17"/>
  <c r="J889" i="17"/>
  <c r="J890" i="17"/>
  <c r="J891" i="17"/>
  <c r="J892" i="17"/>
  <c r="J893" i="17"/>
  <c r="J894" i="17"/>
  <c r="J895" i="17"/>
  <c r="J896" i="17"/>
  <c r="J897" i="17"/>
  <c r="J898" i="17"/>
  <c r="J899" i="17"/>
  <c r="J900" i="17"/>
  <c r="J901" i="17"/>
  <c r="J902" i="17"/>
  <c r="J903" i="17"/>
  <c r="J904" i="17"/>
  <c r="J905" i="17"/>
  <c r="J906" i="17"/>
  <c r="J907" i="17"/>
  <c r="J908" i="17"/>
  <c r="J909" i="17"/>
  <c r="J910" i="17"/>
  <c r="J911" i="17"/>
  <c r="J912" i="17"/>
  <c r="J913" i="17"/>
  <c r="J914" i="17"/>
  <c r="J915" i="17"/>
  <c r="J916" i="17"/>
  <c r="J917" i="17"/>
  <c r="J918" i="17"/>
  <c r="J919" i="17"/>
  <c r="J920" i="17"/>
  <c r="J921" i="17"/>
  <c r="J922" i="17"/>
  <c r="J923" i="17"/>
  <c r="J924" i="17"/>
  <c r="J925" i="17"/>
  <c r="J926" i="17"/>
  <c r="J927" i="17"/>
  <c r="J928" i="17"/>
  <c r="J929" i="17"/>
  <c r="J930" i="17"/>
  <c r="J931" i="17"/>
  <c r="J932" i="17"/>
  <c r="J933" i="17"/>
  <c r="J934" i="17"/>
  <c r="J935" i="17"/>
  <c r="J936" i="17"/>
  <c r="J937" i="17"/>
  <c r="J938" i="17"/>
  <c r="J939" i="17"/>
  <c r="J940" i="17"/>
  <c r="J941" i="17"/>
  <c r="J942" i="17"/>
  <c r="J943" i="17"/>
  <c r="J944" i="17"/>
  <c r="J945" i="17"/>
  <c r="J946" i="17"/>
  <c r="J947" i="17"/>
  <c r="J948" i="17"/>
  <c r="J949" i="17"/>
  <c r="J950" i="17"/>
  <c r="J951" i="17"/>
  <c r="J952" i="17"/>
  <c r="J953" i="17"/>
  <c r="J954" i="17"/>
  <c r="J955" i="17"/>
  <c r="J956" i="17"/>
  <c r="J957" i="17"/>
  <c r="J958" i="17"/>
  <c r="J959" i="17"/>
  <c r="J960" i="17"/>
  <c r="J961" i="17"/>
  <c r="J962" i="17"/>
  <c r="J963" i="17"/>
  <c r="J964" i="17"/>
  <c r="J965" i="17"/>
  <c r="J966" i="17"/>
  <c r="J967" i="17"/>
  <c r="J968" i="17"/>
  <c r="J969" i="17"/>
  <c r="J970" i="17"/>
  <c r="J971" i="17"/>
  <c r="J972" i="17"/>
  <c r="J973" i="17"/>
  <c r="J974" i="17"/>
  <c r="J975" i="17"/>
  <c r="J976" i="17"/>
  <c r="J977" i="17"/>
  <c r="J978" i="17"/>
  <c r="J979" i="17"/>
  <c r="J980" i="17"/>
  <c r="J981" i="17"/>
  <c r="J982" i="17"/>
  <c r="J983" i="17"/>
  <c r="J984" i="17"/>
  <c r="J985" i="17"/>
  <c r="J986" i="17"/>
  <c r="J987" i="17"/>
  <c r="J988" i="17"/>
  <c r="J989" i="17"/>
  <c r="J990" i="17"/>
  <c r="J991" i="17"/>
  <c r="J992" i="17"/>
  <c r="J993" i="17"/>
  <c r="J994" i="17"/>
  <c r="J995" i="17"/>
  <c r="J996" i="17"/>
  <c r="J997" i="17"/>
  <c r="J998" i="17"/>
  <c r="J999" i="17"/>
  <c r="J1000" i="17"/>
  <c r="J1001" i="17"/>
  <c r="J1002" i="17"/>
  <c r="J1003" i="17"/>
  <c r="J1004" i="17"/>
  <c r="J1005" i="17"/>
  <c r="J1006" i="17"/>
  <c r="J1007" i="17"/>
  <c r="J1008" i="17"/>
  <c r="J1009" i="17"/>
  <c r="J3" i="17"/>
  <c r="F4" i="17"/>
  <c r="F5" i="17"/>
  <c r="F6" i="17"/>
  <c r="F7"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318" i="17"/>
  <c r="F319" i="17"/>
  <c r="F320" i="17"/>
  <c r="F321" i="17"/>
  <c r="F322" i="17"/>
  <c r="F323" i="17"/>
  <c r="F324" i="17"/>
  <c r="F325" i="17"/>
  <c r="F326" i="17"/>
  <c r="F327" i="17"/>
  <c r="F328" i="17"/>
  <c r="F329" i="17"/>
  <c r="F330" i="17"/>
  <c r="F331" i="17"/>
  <c r="F332" i="17"/>
  <c r="F333" i="17"/>
  <c r="F334" i="17"/>
  <c r="F335" i="17"/>
  <c r="F336" i="17"/>
  <c r="F337" i="17"/>
  <c r="F338" i="17"/>
  <c r="F339" i="17"/>
  <c r="F340" i="17"/>
  <c r="F341" i="17"/>
  <c r="F342" i="17"/>
  <c r="F343" i="17"/>
  <c r="F344" i="17"/>
  <c r="F345" i="17"/>
  <c r="F346" i="17"/>
  <c r="F347" i="17"/>
  <c r="F348" i="17"/>
  <c r="F349" i="17"/>
  <c r="F350" i="17"/>
  <c r="F351" i="17"/>
  <c r="F352" i="17"/>
  <c r="F353" i="17"/>
  <c r="F354" i="17"/>
  <c r="F355" i="17"/>
  <c r="F356" i="17"/>
  <c r="F357" i="17"/>
  <c r="F358" i="17"/>
  <c r="F359" i="17"/>
  <c r="F360" i="17"/>
  <c r="F361" i="17"/>
  <c r="F362" i="17"/>
  <c r="F363" i="17"/>
  <c r="F364" i="17"/>
  <c r="F365" i="17"/>
  <c r="F366" i="17"/>
  <c r="F367" i="17"/>
  <c r="F368" i="17"/>
  <c r="F369" i="17"/>
  <c r="F370" i="17"/>
  <c r="F371" i="17"/>
  <c r="F372" i="17"/>
  <c r="F373" i="17"/>
  <c r="F374" i="17"/>
  <c r="F375" i="17"/>
  <c r="F376" i="17"/>
  <c r="F377" i="17"/>
  <c r="F378" i="17"/>
  <c r="F379" i="17"/>
  <c r="F380" i="17"/>
  <c r="F381" i="17"/>
  <c r="F382" i="17"/>
  <c r="F383" i="17"/>
  <c r="F384" i="17"/>
  <c r="F385" i="17"/>
  <c r="F386" i="17"/>
  <c r="F387" i="17"/>
  <c r="F388" i="17"/>
  <c r="F389" i="17"/>
  <c r="F390" i="17"/>
  <c r="F391" i="17"/>
  <c r="F392" i="17"/>
  <c r="F393" i="17"/>
  <c r="F394" i="17"/>
  <c r="F395"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423" i="17"/>
  <c r="F424" i="17"/>
  <c r="F425" i="17"/>
  <c r="F426" i="17"/>
  <c r="F427" i="17"/>
  <c r="F428" i="17"/>
  <c r="F429" i="17"/>
  <c r="F430" i="17"/>
  <c r="F431" i="17"/>
  <c r="F432" i="17"/>
  <c r="F433" i="17"/>
  <c r="F434" i="17"/>
  <c r="F435" i="17"/>
  <c r="F436" i="17"/>
  <c r="F437" i="17"/>
  <c r="F438" i="17"/>
  <c r="F439" i="17"/>
  <c r="F440" i="17"/>
  <c r="F441" i="17"/>
  <c r="F442" i="17"/>
  <c r="F443" i="17"/>
  <c r="F444" i="17"/>
  <c r="F445" i="17"/>
  <c r="F446" i="17"/>
  <c r="F447" i="17"/>
  <c r="F448" i="17"/>
  <c r="F449" i="17"/>
  <c r="F450" i="17"/>
  <c r="F451" i="17"/>
  <c r="F452" i="17"/>
  <c r="F453" i="17"/>
  <c r="F454" i="17"/>
  <c r="F455" i="17"/>
  <c r="F456" i="17"/>
  <c r="F457" i="17"/>
  <c r="F458" i="17"/>
  <c r="F459" i="17"/>
  <c r="F460" i="17"/>
  <c r="F461" i="17"/>
  <c r="F462" i="17"/>
  <c r="F463" i="17"/>
  <c r="F464" i="17"/>
  <c r="F465" i="17"/>
  <c r="F466" i="17"/>
  <c r="F467" i="17"/>
  <c r="F468" i="17"/>
  <c r="F469" i="17"/>
  <c r="F470" i="17"/>
  <c r="F471" i="17"/>
  <c r="F472" i="17"/>
  <c r="F473" i="17"/>
  <c r="F474" i="17"/>
  <c r="F475" i="17"/>
  <c r="F476" i="17"/>
  <c r="F477" i="17"/>
  <c r="F478" i="17"/>
  <c r="F479" i="17"/>
  <c r="F480" i="17"/>
  <c r="F481" i="17"/>
  <c r="F482" i="17"/>
  <c r="F483" i="17"/>
  <c r="F484" i="17"/>
  <c r="F485" i="17"/>
  <c r="F486" i="17"/>
  <c r="F487" i="17"/>
  <c r="F488" i="17"/>
  <c r="F489" i="17"/>
  <c r="F490" i="17"/>
  <c r="F491" i="17"/>
  <c r="F492" i="17"/>
  <c r="F493" i="17"/>
  <c r="F494" i="17"/>
  <c r="F495" i="17"/>
  <c r="F496" i="17"/>
  <c r="F497" i="17"/>
  <c r="F498" i="17"/>
  <c r="F499" i="17"/>
  <c r="F500" i="17"/>
  <c r="F501" i="17"/>
  <c r="F502" i="17"/>
  <c r="F503" i="17"/>
  <c r="F504" i="17"/>
  <c r="F505" i="17"/>
  <c r="F506" i="17"/>
  <c r="F507" i="17"/>
  <c r="F508" i="17"/>
  <c r="F509" i="17"/>
  <c r="F510" i="17"/>
  <c r="F511" i="17"/>
  <c r="F512" i="17"/>
  <c r="F513" i="17"/>
  <c r="F514" i="17"/>
  <c r="F515" i="17"/>
  <c r="F516" i="17"/>
  <c r="F517" i="17"/>
  <c r="F518" i="17"/>
  <c r="F519" i="17"/>
  <c r="F520" i="17"/>
  <c r="F521" i="17"/>
  <c r="F522" i="17"/>
  <c r="F523" i="17"/>
  <c r="F524" i="17"/>
  <c r="F525" i="17"/>
  <c r="F526" i="17"/>
  <c r="F527" i="17"/>
  <c r="F528" i="17"/>
  <c r="F529" i="17"/>
  <c r="F530" i="17"/>
  <c r="F531" i="17"/>
  <c r="F532" i="17"/>
  <c r="F533" i="17"/>
  <c r="F534" i="17"/>
  <c r="F535" i="17"/>
  <c r="F536" i="17"/>
  <c r="F537" i="17"/>
  <c r="F538" i="17"/>
  <c r="F539" i="17"/>
  <c r="F540" i="17"/>
  <c r="F541" i="17"/>
  <c r="F542" i="17"/>
  <c r="F543" i="17"/>
  <c r="F544" i="17"/>
  <c r="F545" i="17"/>
  <c r="F546" i="17"/>
  <c r="F547" i="17"/>
  <c r="F548" i="17"/>
  <c r="F549" i="17"/>
  <c r="F550" i="17"/>
  <c r="F551" i="17"/>
  <c r="F552" i="17"/>
  <c r="F553" i="17"/>
  <c r="F554" i="17"/>
  <c r="F555" i="17"/>
  <c r="F556" i="17"/>
  <c r="F557" i="17"/>
  <c r="F558" i="17"/>
  <c r="F559" i="17"/>
  <c r="F560" i="17"/>
  <c r="F561" i="17"/>
  <c r="F562" i="17"/>
  <c r="F563" i="17"/>
  <c r="F564" i="17"/>
  <c r="F565" i="17"/>
  <c r="F566" i="17"/>
  <c r="F567" i="17"/>
  <c r="F568" i="17"/>
  <c r="F569" i="17"/>
  <c r="F570" i="17"/>
  <c r="F571" i="17"/>
  <c r="F572" i="17"/>
  <c r="F573" i="17"/>
  <c r="F574" i="17"/>
  <c r="F575" i="17"/>
  <c r="F576" i="17"/>
  <c r="F577" i="17"/>
  <c r="F578" i="17"/>
  <c r="F579" i="17"/>
  <c r="F580" i="17"/>
  <c r="F581" i="17"/>
  <c r="F582" i="17"/>
  <c r="F583" i="17"/>
  <c r="F584" i="17"/>
  <c r="F585" i="17"/>
  <c r="F586" i="17"/>
  <c r="F587" i="17"/>
  <c r="F588" i="17"/>
  <c r="F589" i="17"/>
  <c r="F590" i="17"/>
  <c r="F591" i="17"/>
  <c r="F592" i="17"/>
  <c r="F593" i="17"/>
  <c r="F594" i="17"/>
  <c r="F595" i="17"/>
  <c r="F596" i="17"/>
  <c r="F597" i="17"/>
  <c r="F598" i="17"/>
  <c r="F599" i="17"/>
  <c r="F600" i="17"/>
  <c r="F601" i="17"/>
  <c r="F602" i="17"/>
  <c r="F603" i="17"/>
  <c r="F604" i="17"/>
  <c r="F605" i="17"/>
  <c r="F606" i="17"/>
  <c r="F607" i="17"/>
  <c r="F608" i="17"/>
  <c r="F609" i="17"/>
  <c r="F610" i="17"/>
  <c r="F611" i="17"/>
  <c r="F612" i="17"/>
  <c r="F613" i="17"/>
  <c r="F614" i="17"/>
  <c r="F615" i="17"/>
  <c r="F616" i="17"/>
  <c r="F617" i="17"/>
  <c r="F618" i="17"/>
  <c r="F619" i="17"/>
  <c r="F620" i="17"/>
  <c r="F621" i="17"/>
  <c r="F622" i="17"/>
  <c r="F623" i="17"/>
  <c r="F624" i="17"/>
  <c r="F625" i="17"/>
  <c r="F626" i="17"/>
  <c r="F627" i="17"/>
  <c r="F628" i="17"/>
  <c r="F629" i="17"/>
  <c r="F630" i="17"/>
  <c r="F631" i="17"/>
  <c r="F632" i="17"/>
  <c r="F633" i="17"/>
  <c r="F634" i="17"/>
  <c r="F635" i="17"/>
  <c r="F636" i="17"/>
  <c r="F637" i="17"/>
  <c r="F638" i="17"/>
  <c r="F639" i="17"/>
  <c r="F640" i="17"/>
  <c r="F641" i="17"/>
  <c r="F642" i="17"/>
  <c r="F643" i="17"/>
  <c r="F644" i="17"/>
  <c r="F645" i="17"/>
  <c r="F646" i="17"/>
  <c r="F647" i="17"/>
  <c r="F648" i="17"/>
  <c r="F649" i="17"/>
  <c r="F650" i="17"/>
  <c r="F651" i="17"/>
  <c r="F652" i="17"/>
  <c r="F653" i="17"/>
  <c r="F654" i="17"/>
  <c r="F655" i="17"/>
  <c r="F656" i="17"/>
  <c r="F657" i="17"/>
  <c r="F658" i="17"/>
  <c r="F659" i="17"/>
  <c r="F660" i="17"/>
  <c r="F661" i="17"/>
  <c r="F662" i="17"/>
  <c r="F663" i="17"/>
  <c r="F664" i="17"/>
  <c r="F665" i="17"/>
  <c r="F666" i="17"/>
  <c r="F667" i="17"/>
  <c r="F668" i="17"/>
  <c r="F669" i="17"/>
  <c r="F670" i="17"/>
  <c r="F671" i="17"/>
  <c r="F672" i="17"/>
  <c r="F673" i="17"/>
  <c r="F674" i="17"/>
  <c r="F675" i="17"/>
  <c r="F676" i="17"/>
  <c r="F677" i="17"/>
  <c r="F678" i="17"/>
  <c r="F679" i="17"/>
  <c r="F680" i="17"/>
  <c r="F681" i="17"/>
  <c r="F682" i="17"/>
  <c r="F683" i="17"/>
  <c r="F684" i="17"/>
  <c r="F685" i="17"/>
  <c r="F686" i="17"/>
  <c r="F687" i="17"/>
  <c r="F688" i="17"/>
  <c r="F689" i="17"/>
  <c r="F690" i="17"/>
  <c r="F691" i="17"/>
  <c r="F692" i="17"/>
  <c r="F693" i="17"/>
  <c r="F694" i="17"/>
  <c r="F695" i="17"/>
  <c r="F696" i="17"/>
  <c r="F697" i="17"/>
  <c r="F698" i="17"/>
  <c r="F699" i="17"/>
  <c r="F700" i="17"/>
  <c r="F701" i="17"/>
  <c r="F702" i="17"/>
  <c r="F703" i="17"/>
  <c r="F704" i="17"/>
  <c r="F705" i="17"/>
  <c r="F706" i="17"/>
  <c r="F707" i="17"/>
  <c r="F708" i="17"/>
  <c r="F709" i="17"/>
  <c r="F710" i="17"/>
  <c r="F711" i="17"/>
  <c r="F712" i="17"/>
  <c r="F713" i="17"/>
  <c r="F714" i="17"/>
  <c r="F715" i="17"/>
  <c r="F716" i="17"/>
  <c r="F717" i="17"/>
  <c r="F718" i="17"/>
  <c r="F719" i="17"/>
  <c r="F720" i="17"/>
  <c r="F721" i="17"/>
  <c r="F722" i="17"/>
  <c r="F723" i="17"/>
  <c r="F724" i="17"/>
  <c r="F725" i="17"/>
  <c r="F726" i="17"/>
  <c r="F727" i="17"/>
  <c r="F728" i="17"/>
  <c r="F729" i="17"/>
  <c r="F730" i="17"/>
  <c r="F731" i="17"/>
  <c r="F732" i="17"/>
  <c r="F733" i="17"/>
  <c r="F734" i="17"/>
  <c r="F735" i="17"/>
  <c r="F736" i="17"/>
  <c r="F737" i="17"/>
  <c r="F738" i="17"/>
  <c r="F739" i="17"/>
  <c r="F740" i="17"/>
  <c r="F741" i="17"/>
  <c r="F742" i="17"/>
  <c r="F743" i="17"/>
  <c r="F744" i="17"/>
  <c r="F745" i="17"/>
  <c r="F746" i="17"/>
  <c r="F747" i="17"/>
  <c r="F748" i="17"/>
  <c r="F749" i="17"/>
  <c r="F750" i="17"/>
  <c r="F751" i="17"/>
  <c r="F752" i="17"/>
  <c r="F753" i="17"/>
  <c r="F754" i="17"/>
  <c r="F755" i="17"/>
  <c r="F756" i="17"/>
  <c r="F757" i="17"/>
  <c r="F758" i="17"/>
  <c r="F759" i="17"/>
  <c r="F760" i="17"/>
  <c r="F761" i="17"/>
  <c r="F762" i="17"/>
  <c r="F763" i="17"/>
  <c r="F764" i="17"/>
  <c r="F765" i="17"/>
  <c r="F766" i="17"/>
  <c r="F767" i="17"/>
  <c r="F768" i="17"/>
  <c r="F769" i="17"/>
  <c r="F770" i="17"/>
  <c r="F771" i="17"/>
  <c r="F772" i="17"/>
  <c r="F773" i="17"/>
  <c r="F774" i="17"/>
  <c r="F775" i="17"/>
  <c r="F776" i="17"/>
  <c r="F777" i="17"/>
  <c r="F778" i="17"/>
  <c r="F779" i="17"/>
  <c r="F780" i="17"/>
  <c r="F781" i="17"/>
  <c r="F782" i="17"/>
  <c r="F783" i="17"/>
  <c r="F784" i="17"/>
  <c r="F785" i="17"/>
  <c r="F786" i="17"/>
  <c r="F787" i="17"/>
  <c r="F788" i="17"/>
  <c r="F789" i="17"/>
  <c r="F790" i="17"/>
  <c r="F791" i="17"/>
  <c r="F792" i="17"/>
  <c r="F793" i="17"/>
  <c r="F794" i="17"/>
  <c r="F795" i="17"/>
  <c r="F796" i="17"/>
  <c r="F797" i="17"/>
  <c r="F798" i="17"/>
  <c r="F799" i="17"/>
  <c r="F800" i="17"/>
  <c r="F801" i="17"/>
  <c r="F802" i="17"/>
  <c r="F803" i="17"/>
  <c r="F804" i="17"/>
  <c r="F805" i="17"/>
  <c r="F806" i="17"/>
  <c r="F807" i="17"/>
  <c r="F808" i="17"/>
  <c r="F809" i="17"/>
  <c r="F810" i="17"/>
  <c r="F811" i="17"/>
  <c r="F812" i="17"/>
  <c r="F813" i="17"/>
  <c r="F814" i="17"/>
  <c r="F815" i="17"/>
  <c r="F816" i="17"/>
  <c r="F817" i="17"/>
  <c r="F818" i="17"/>
  <c r="F819" i="17"/>
  <c r="F820" i="17"/>
  <c r="F821" i="17"/>
  <c r="F822" i="17"/>
  <c r="F823" i="17"/>
  <c r="F824" i="17"/>
  <c r="F825" i="17"/>
  <c r="F826" i="17"/>
  <c r="F827" i="17"/>
  <c r="F828" i="17"/>
  <c r="F829" i="17"/>
  <c r="F830" i="17"/>
  <c r="F831" i="17"/>
  <c r="F832" i="17"/>
  <c r="F833" i="17"/>
  <c r="F834" i="17"/>
  <c r="F835" i="17"/>
  <c r="F836" i="17"/>
  <c r="F837" i="17"/>
  <c r="F838" i="17"/>
  <c r="F839" i="17"/>
  <c r="F840" i="17"/>
  <c r="F841" i="17"/>
  <c r="F842" i="17"/>
  <c r="F843" i="17"/>
  <c r="F844" i="17"/>
  <c r="F845" i="17"/>
  <c r="F846" i="17"/>
  <c r="F847" i="17"/>
  <c r="F848" i="17"/>
  <c r="F849" i="17"/>
  <c r="F850" i="17"/>
  <c r="F851" i="17"/>
  <c r="F852" i="17"/>
  <c r="F853" i="17"/>
  <c r="F854" i="17"/>
  <c r="F855" i="17"/>
  <c r="F856" i="17"/>
  <c r="F857" i="17"/>
  <c r="F858" i="17"/>
  <c r="F859" i="17"/>
  <c r="F860" i="17"/>
  <c r="F861" i="17"/>
  <c r="F862" i="17"/>
  <c r="F863" i="17"/>
  <c r="F864" i="17"/>
  <c r="F865" i="17"/>
  <c r="F866" i="17"/>
  <c r="F867" i="17"/>
  <c r="F868" i="17"/>
  <c r="F869" i="17"/>
  <c r="F870" i="17"/>
  <c r="F871" i="17"/>
  <c r="F872" i="17"/>
  <c r="F873" i="17"/>
  <c r="F874" i="17"/>
  <c r="F875" i="17"/>
  <c r="F876" i="17"/>
  <c r="F877" i="17"/>
  <c r="F878" i="17"/>
  <c r="F879" i="17"/>
  <c r="F880" i="17"/>
  <c r="F881" i="17"/>
  <c r="F882" i="17"/>
  <c r="F883" i="17"/>
  <c r="F884" i="17"/>
  <c r="F885" i="17"/>
  <c r="F886" i="17"/>
  <c r="F887" i="17"/>
  <c r="F888" i="17"/>
  <c r="F889" i="17"/>
  <c r="F890" i="17"/>
  <c r="F891" i="17"/>
  <c r="F892" i="17"/>
  <c r="F893" i="17"/>
  <c r="F894" i="17"/>
  <c r="F895" i="17"/>
  <c r="F896" i="17"/>
  <c r="F897" i="17"/>
  <c r="F898" i="17"/>
  <c r="F899" i="17"/>
  <c r="F900" i="17"/>
  <c r="F901" i="17"/>
  <c r="F902" i="17"/>
  <c r="F903" i="17"/>
  <c r="F904" i="17"/>
  <c r="F905" i="17"/>
  <c r="F906" i="17"/>
  <c r="F907" i="17"/>
  <c r="F908" i="17"/>
  <c r="F909" i="17"/>
  <c r="F910" i="17"/>
  <c r="F911" i="17"/>
  <c r="F912" i="17"/>
  <c r="F913" i="17"/>
  <c r="F914" i="17"/>
  <c r="F915" i="17"/>
  <c r="F916" i="17"/>
  <c r="F917" i="17"/>
  <c r="F918" i="17"/>
  <c r="F919" i="17"/>
  <c r="F920" i="17"/>
  <c r="F921" i="17"/>
  <c r="F922" i="17"/>
  <c r="F923" i="17"/>
  <c r="F924" i="17"/>
  <c r="F925" i="17"/>
  <c r="F926" i="17"/>
  <c r="F927" i="17"/>
  <c r="F928" i="17"/>
  <c r="F929" i="17"/>
  <c r="F930" i="17"/>
  <c r="F931" i="17"/>
  <c r="F932" i="17"/>
  <c r="F933" i="17"/>
  <c r="F934" i="17"/>
  <c r="F935" i="17"/>
  <c r="F936" i="17"/>
  <c r="F937" i="17"/>
  <c r="F938" i="17"/>
  <c r="F939" i="17"/>
  <c r="F940" i="17"/>
  <c r="F941" i="17"/>
  <c r="F942" i="17"/>
  <c r="F943" i="17"/>
  <c r="F944" i="17"/>
  <c r="F945" i="17"/>
  <c r="F946" i="17"/>
  <c r="F947" i="17"/>
  <c r="F948" i="17"/>
  <c r="F949" i="17"/>
  <c r="F950" i="17"/>
  <c r="F951" i="17"/>
  <c r="F952" i="17"/>
  <c r="F953" i="17"/>
  <c r="F954" i="17"/>
  <c r="F955" i="17"/>
  <c r="F956" i="17"/>
  <c r="F957" i="17"/>
  <c r="F958" i="17"/>
  <c r="F959" i="17"/>
  <c r="F960" i="17"/>
  <c r="F961" i="17"/>
  <c r="F962" i="17"/>
  <c r="F963" i="17"/>
  <c r="F964" i="17"/>
  <c r="F965" i="17"/>
  <c r="F966" i="17"/>
  <c r="F967" i="17"/>
  <c r="F968" i="17"/>
  <c r="F969" i="17"/>
  <c r="F970" i="17"/>
  <c r="F971" i="17"/>
  <c r="F972" i="17"/>
  <c r="F973" i="17"/>
  <c r="F974" i="17"/>
  <c r="F975" i="17"/>
  <c r="F976" i="17"/>
  <c r="F977" i="17"/>
  <c r="F978" i="17"/>
  <c r="F979" i="17"/>
  <c r="F980" i="17"/>
  <c r="F981" i="17"/>
  <c r="F982" i="17"/>
  <c r="F983" i="17"/>
  <c r="F984" i="17"/>
  <c r="F985" i="17"/>
  <c r="F986" i="17"/>
  <c r="F987" i="17"/>
  <c r="F988" i="17"/>
  <c r="F989" i="17"/>
  <c r="F990" i="17"/>
  <c r="F991" i="17"/>
  <c r="F992" i="17"/>
  <c r="F993" i="17"/>
  <c r="F994" i="17"/>
  <c r="F995" i="17"/>
  <c r="F996" i="17"/>
  <c r="F997" i="17"/>
  <c r="F998" i="17"/>
  <c r="F999" i="17"/>
  <c r="F1000" i="17"/>
  <c r="F1001" i="17"/>
  <c r="F1002" i="17"/>
  <c r="F1003" i="17"/>
  <c r="F1004" i="17"/>
  <c r="F1005" i="17"/>
  <c r="F1006" i="17"/>
  <c r="F1007" i="17"/>
  <c r="F1008" i="17"/>
  <c r="F1009" i="17"/>
  <c r="F3" i="17"/>
  <c r="K522" i="17" l="1"/>
  <c r="K1007" i="17"/>
  <c r="K1003" i="17"/>
  <c r="K999" i="17"/>
  <c r="K995" i="17"/>
  <c r="K991" i="17"/>
  <c r="K987" i="17"/>
  <c r="K983" i="17"/>
  <c r="K979" i="17"/>
  <c r="K975" i="17"/>
  <c r="K971" i="17"/>
  <c r="K967" i="17"/>
  <c r="K963" i="17"/>
  <c r="K959" i="17"/>
  <c r="K955" i="17"/>
  <c r="K951" i="17"/>
  <c r="K947" i="17"/>
  <c r="K943" i="17"/>
  <c r="K939" i="17"/>
  <c r="K935" i="17"/>
  <c r="K931" i="17"/>
  <c r="K927" i="17"/>
  <c r="K923" i="17"/>
  <c r="K919" i="17"/>
  <c r="K915" i="17"/>
  <c r="K911" i="17"/>
  <c r="K907" i="17"/>
  <c r="K903" i="17"/>
  <c r="N164" i="17" s="1"/>
  <c r="AB164" i="17" s="1"/>
  <c r="G166" i="16" s="1"/>
  <c r="K899" i="17"/>
  <c r="K895" i="17"/>
  <c r="K891" i="17"/>
  <c r="K887" i="17"/>
  <c r="K883" i="17"/>
  <c r="K879" i="17"/>
  <c r="K875" i="17"/>
  <c r="K871" i="17"/>
  <c r="K867" i="17"/>
  <c r="K863" i="17"/>
  <c r="K859" i="17"/>
  <c r="K855" i="17"/>
  <c r="K851" i="17"/>
  <c r="K847" i="17"/>
  <c r="K843" i="17"/>
  <c r="K839" i="17"/>
  <c r="K835" i="17"/>
  <c r="K831" i="17"/>
  <c r="K827" i="17"/>
  <c r="K823" i="17"/>
  <c r="K1008" i="17"/>
  <c r="K1004" i="17"/>
  <c r="K1000" i="17"/>
  <c r="K996" i="17"/>
  <c r="K992" i="17"/>
  <c r="K988" i="17"/>
  <c r="K984" i="17"/>
  <c r="K980" i="17"/>
  <c r="K976" i="17"/>
  <c r="K972" i="17"/>
  <c r="K968" i="17"/>
  <c r="K964" i="17"/>
  <c r="K960" i="17"/>
  <c r="K956" i="17"/>
  <c r="K952" i="17"/>
  <c r="K948" i="17"/>
  <c r="K944" i="17"/>
  <c r="K940" i="17"/>
  <c r="K936" i="17"/>
  <c r="K932" i="17"/>
  <c r="K928" i="17"/>
  <c r="K924" i="17"/>
  <c r="K920" i="17"/>
  <c r="K916" i="17"/>
  <c r="K912" i="17"/>
  <c r="K908" i="17"/>
  <c r="K904" i="17"/>
  <c r="K900" i="17"/>
  <c r="K896" i="17"/>
  <c r="K892" i="17"/>
  <c r="K888" i="17"/>
  <c r="K884" i="17"/>
  <c r="K880" i="17"/>
  <c r="K876" i="17"/>
  <c r="K872" i="17"/>
  <c r="K868" i="17"/>
  <c r="K864" i="17"/>
  <c r="K860" i="17"/>
  <c r="K856" i="17"/>
  <c r="K852" i="17"/>
  <c r="K848" i="17"/>
  <c r="K844" i="17"/>
  <c r="K840" i="17"/>
  <c r="K836" i="17"/>
  <c r="K832" i="17"/>
  <c r="K828" i="17"/>
  <c r="K824" i="17"/>
  <c r="K820" i="17"/>
  <c r="K812" i="17"/>
  <c r="K808" i="17"/>
  <c r="K819" i="17"/>
  <c r="K815" i="17"/>
  <c r="K811" i="17"/>
  <c r="K807" i="17"/>
  <c r="K803" i="17"/>
  <c r="K799" i="17"/>
  <c r="K795" i="17"/>
  <c r="K791" i="17"/>
  <c r="K787" i="17"/>
  <c r="K783" i="17"/>
  <c r="K779" i="17"/>
  <c r="K775" i="17"/>
  <c r="K771" i="17"/>
  <c r="K767" i="17"/>
  <c r="K763" i="17"/>
  <c r="K759" i="17"/>
  <c r="K755" i="17"/>
  <c r="K751" i="17"/>
  <c r="K747" i="17"/>
  <c r="K743" i="17"/>
  <c r="K739" i="17"/>
  <c r="K735" i="17"/>
  <c r="K731" i="17"/>
  <c r="K727" i="17"/>
  <c r="K723" i="17"/>
  <c r="K719" i="17"/>
  <c r="K715" i="17"/>
  <c r="K711" i="17"/>
  <c r="K707" i="17"/>
  <c r="K703" i="17"/>
  <c r="K699" i="17"/>
  <c r="K695" i="17"/>
  <c r="K691" i="17"/>
  <c r="K687" i="17"/>
  <c r="K683" i="17"/>
  <c r="K679" i="17"/>
  <c r="K675" i="17"/>
  <c r="K671" i="17"/>
  <c r="K667" i="17"/>
  <c r="K663" i="17"/>
  <c r="K659" i="17"/>
  <c r="K655" i="17"/>
  <c r="K651" i="17"/>
  <c r="K647" i="17"/>
  <c r="K643" i="17"/>
  <c r="K639" i="17"/>
  <c r="K635" i="17"/>
  <c r="K631" i="17"/>
  <c r="K627" i="17"/>
  <c r="K623" i="17"/>
  <c r="K619" i="17"/>
  <c r="K615" i="17"/>
  <c r="K611" i="17"/>
  <c r="K607" i="17"/>
  <c r="K603" i="17"/>
  <c r="K599" i="17"/>
  <c r="K595" i="17"/>
  <c r="K591" i="17"/>
  <c r="K587" i="17"/>
  <c r="K583" i="17"/>
  <c r="K579" i="17"/>
  <c r="K575" i="17"/>
  <c r="K571" i="17"/>
  <c r="K567" i="17"/>
  <c r="K563" i="17"/>
  <c r="K559" i="17"/>
  <c r="K555" i="17"/>
  <c r="K551" i="17"/>
  <c r="K547" i="17"/>
  <c r="K543" i="17"/>
  <c r="K539" i="17"/>
  <c r="K535" i="17"/>
  <c r="K531" i="17"/>
  <c r="K527" i="17"/>
  <c r="K523" i="17"/>
  <c r="K519" i="17"/>
  <c r="K515" i="17"/>
  <c r="K511" i="17"/>
  <c r="K507" i="17"/>
  <c r="K503" i="17"/>
  <c r="K499" i="17"/>
  <c r="K495" i="17"/>
  <c r="K491" i="17"/>
  <c r="K487" i="17"/>
  <c r="K483" i="17"/>
  <c r="K479" i="17"/>
  <c r="K475" i="17"/>
  <c r="K471" i="17"/>
  <c r="K467" i="17"/>
  <c r="K463" i="17"/>
  <c r="K459" i="17"/>
  <c r="K455" i="17"/>
  <c r="K451" i="17"/>
  <c r="K447" i="17"/>
  <c r="K443" i="17"/>
  <c r="K439" i="17"/>
  <c r="K435" i="17"/>
  <c r="K431" i="17"/>
  <c r="K427" i="17"/>
  <c r="K423" i="17"/>
  <c r="K419" i="17"/>
  <c r="K415" i="17"/>
  <c r="K411" i="17"/>
  <c r="K407" i="17"/>
  <c r="K403" i="17"/>
  <c r="K399" i="17"/>
  <c r="K395" i="17"/>
  <c r="K391" i="17"/>
  <c r="K387" i="17"/>
  <c r="K383" i="17"/>
  <c r="K379" i="17"/>
  <c r="K375" i="17"/>
  <c r="K371" i="17"/>
  <c r="K367" i="17"/>
  <c r="K363" i="17"/>
  <c r="K359" i="17"/>
  <c r="K355" i="17"/>
  <c r="K351" i="17"/>
  <c r="K347" i="17"/>
  <c r="K343" i="17"/>
  <c r="K339" i="17"/>
  <c r="K335" i="17"/>
  <c r="K331" i="17"/>
  <c r="K327" i="17"/>
  <c r="K323" i="17"/>
  <c r="K319" i="17"/>
  <c r="K3" i="17"/>
  <c r="K1002" i="17"/>
  <c r="K994" i="17"/>
  <c r="K986" i="17"/>
  <c r="K978" i="17"/>
  <c r="K970" i="17"/>
  <c r="K962" i="17"/>
  <c r="K954" i="17"/>
  <c r="K946" i="17"/>
  <c r="K938" i="17"/>
  <c r="K930" i="17"/>
  <c r="K922" i="17"/>
  <c r="K914" i="17"/>
  <c r="K906" i="17"/>
  <c r="K898" i="17"/>
  <c r="K890" i="17"/>
  <c r="K882" i="17"/>
  <c r="K874" i="17"/>
  <c r="K866" i="17"/>
  <c r="K858" i="17"/>
  <c r="K850" i="17"/>
  <c r="K842" i="17"/>
  <c r="K834" i="17"/>
  <c r="K826" i="17"/>
  <c r="K818" i="17"/>
  <c r="K810" i="17"/>
  <c r="K802" i="17"/>
  <c r="K794" i="17"/>
  <c r="K786" i="17"/>
  <c r="K778" i="17"/>
  <c r="K770" i="17"/>
  <c r="K762" i="17"/>
  <c r="K754" i="17"/>
  <c r="K746" i="17"/>
  <c r="K738" i="17"/>
  <c r="K730" i="17"/>
  <c r="K722" i="17"/>
  <c r="K714" i="17"/>
  <c r="K706" i="17"/>
  <c r="K698" i="17"/>
  <c r="K678" i="17"/>
  <c r="K646" i="17"/>
  <c r="K614" i="17"/>
  <c r="K582" i="17"/>
  <c r="K1009" i="17"/>
  <c r="K1005" i="17"/>
  <c r="K1001" i="17"/>
  <c r="K997" i="17"/>
  <c r="K993" i="17"/>
  <c r="K989" i="17"/>
  <c r="K985" i="17"/>
  <c r="K981" i="17"/>
  <c r="K977" i="17"/>
  <c r="K973" i="17"/>
  <c r="K969" i="17"/>
  <c r="K965" i="17"/>
  <c r="K961" i="17"/>
  <c r="K957" i="17"/>
  <c r="K953" i="17"/>
  <c r="K949" i="17"/>
  <c r="K945" i="17"/>
  <c r="K941" i="17"/>
  <c r="K937" i="17"/>
  <c r="K933" i="17"/>
  <c r="K929" i="17"/>
  <c r="K925" i="17"/>
  <c r="K921" i="17"/>
  <c r="K917" i="17"/>
  <c r="K913" i="17"/>
  <c r="K909" i="17"/>
  <c r="K905" i="17"/>
  <c r="K901" i="17"/>
  <c r="K897" i="17"/>
  <c r="K893" i="17"/>
  <c r="K889" i="17"/>
  <c r="K885" i="17"/>
  <c r="K881" i="17"/>
  <c r="K877" i="17"/>
  <c r="K873" i="17"/>
  <c r="K869" i="17"/>
  <c r="K865" i="17"/>
  <c r="K861" i="17"/>
  <c r="K857" i="17"/>
  <c r="K853" i="17"/>
  <c r="K849" i="17"/>
  <c r="K845" i="17"/>
  <c r="K841" i="17"/>
  <c r="K837" i="17"/>
  <c r="K833" i="17"/>
  <c r="K829" i="17"/>
  <c r="K825" i="17"/>
  <c r="K821" i="17"/>
  <c r="K813" i="17"/>
  <c r="K809" i="17"/>
  <c r="K805" i="17"/>
  <c r="K801" i="17"/>
  <c r="K797" i="17"/>
  <c r="K793" i="17"/>
  <c r="K789" i="17"/>
  <c r="K689" i="17"/>
  <c r="K657" i="17"/>
  <c r="K625" i="17"/>
  <c r="K593" i="17"/>
  <c r="K804" i="17"/>
  <c r="K800" i="17"/>
  <c r="K796" i="17"/>
  <c r="K792" i="17"/>
  <c r="K788" i="17"/>
  <c r="K780" i="17"/>
  <c r="K776" i="17"/>
  <c r="K772" i="17"/>
  <c r="K768" i="17"/>
  <c r="K764" i="17"/>
  <c r="K760" i="17"/>
  <c r="K756" i="17"/>
  <c r="K752" i="17"/>
  <c r="K748" i="17"/>
  <c r="K744" i="17"/>
  <c r="K740" i="17"/>
  <c r="K736" i="17"/>
  <c r="K732" i="17"/>
  <c r="K728" i="17"/>
  <c r="K724" i="17"/>
  <c r="K720" i="17"/>
  <c r="K716" i="17"/>
  <c r="K712" i="17"/>
  <c r="K708" i="17"/>
  <c r="K704" i="17"/>
  <c r="K700" i="17"/>
  <c r="K696" i="17"/>
  <c r="K692" i="17"/>
  <c r="K688" i="17"/>
  <c r="K684" i="17"/>
  <c r="N186" i="17" s="1"/>
  <c r="AB186" i="17" s="1"/>
  <c r="G188" i="16" s="1"/>
  <c r="K680" i="17"/>
  <c r="K676" i="17"/>
  <c r="K672" i="17"/>
  <c r="K668" i="17"/>
  <c r="K664" i="17"/>
  <c r="K660" i="17"/>
  <c r="K656" i="17"/>
  <c r="K652" i="17"/>
  <c r="K648" i="17"/>
  <c r="K644" i="17"/>
  <c r="K640" i="17"/>
  <c r="K636" i="17"/>
  <c r="K632" i="17"/>
  <c r="K628" i="17"/>
  <c r="K624" i="17"/>
  <c r="K620" i="17"/>
  <c r="K616" i="17"/>
  <c r="K612" i="17"/>
  <c r="K608" i="17"/>
  <c r="K604" i="17"/>
  <c r="K600" i="17"/>
  <c r="K596" i="17"/>
  <c r="K592" i="17"/>
  <c r="K588" i="17"/>
  <c r="K584" i="17"/>
  <c r="K580" i="17"/>
  <c r="K576" i="17"/>
  <c r="K572" i="17"/>
  <c r="K568" i="17"/>
  <c r="K564" i="17"/>
  <c r="K560" i="17"/>
  <c r="K556" i="17"/>
  <c r="K552" i="17"/>
  <c r="K548" i="17"/>
  <c r="K540" i="17"/>
  <c r="K536" i="17"/>
  <c r="K532" i="17"/>
  <c r="K528" i="17"/>
  <c r="K524" i="17"/>
  <c r="K520" i="17"/>
  <c r="K516" i="17"/>
  <c r="K512" i="17"/>
  <c r="K508" i="17"/>
  <c r="K504" i="17"/>
  <c r="K500" i="17"/>
  <c r="K496" i="17"/>
  <c r="K492" i="17"/>
  <c r="K488" i="17"/>
  <c r="K484" i="17"/>
  <c r="K480" i="17"/>
  <c r="K476" i="17"/>
  <c r="K472" i="17"/>
  <c r="K468" i="17"/>
  <c r="K464" i="17"/>
  <c r="K460" i="17"/>
  <c r="K456" i="17"/>
  <c r="K452" i="17"/>
  <c r="K448" i="17"/>
  <c r="K444" i="17"/>
  <c r="K440" i="17"/>
  <c r="K436" i="17"/>
  <c r="K432" i="17"/>
  <c r="K428" i="17"/>
  <c r="K424" i="17"/>
  <c r="K420" i="17"/>
  <c r="K416" i="17"/>
  <c r="K412" i="17"/>
  <c r="K408" i="17"/>
  <c r="K404" i="17"/>
  <c r="K400" i="17"/>
  <c r="K396" i="17"/>
  <c r="K392" i="17"/>
  <c r="K388" i="17"/>
  <c r="K384" i="17"/>
  <c r="K380" i="17"/>
  <c r="K376" i="17"/>
  <c r="K372" i="17"/>
  <c r="K368" i="17"/>
  <c r="K364" i="17"/>
  <c r="K360" i="17"/>
  <c r="K356" i="17"/>
  <c r="K352" i="17"/>
  <c r="K348" i="17"/>
  <c r="K344" i="17"/>
  <c r="K340" i="17"/>
  <c r="K336" i="17"/>
  <c r="K332" i="17"/>
  <c r="K328" i="17"/>
  <c r="K324" i="17"/>
  <c r="K320" i="17"/>
  <c r="K316" i="17"/>
  <c r="K312" i="17"/>
  <c r="K308" i="17"/>
  <c r="K304" i="17"/>
  <c r="K300" i="17"/>
  <c r="K296" i="17"/>
  <c r="K292" i="17"/>
  <c r="K288" i="17"/>
  <c r="K284" i="17"/>
  <c r="K280" i="17"/>
  <c r="K276" i="17"/>
  <c r="K272" i="17"/>
  <c r="K268" i="17"/>
  <c r="N192" i="17" s="1"/>
  <c r="AB192" i="17" s="1"/>
  <c r="G194" i="16" s="1"/>
  <c r="K264" i="17"/>
  <c r="K260" i="17"/>
  <c r="K256" i="17"/>
  <c r="N177" i="17" s="1"/>
  <c r="AB177" i="17" s="1"/>
  <c r="G179" i="16" s="1"/>
  <c r="K252" i="17"/>
  <c r="K785" i="17"/>
  <c r="K781" i="17"/>
  <c r="K777" i="17"/>
  <c r="K773" i="17"/>
  <c r="K769" i="17"/>
  <c r="K765" i="17"/>
  <c r="K761" i="17"/>
  <c r="K757" i="17"/>
  <c r="K753" i="17"/>
  <c r="K749" i="17"/>
  <c r="K745" i="17"/>
  <c r="K741" i="17"/>
  <c r="K737" i="17"/>
  <c r="K733" i="17"/>
  <c r="K729" i="17"/>
  <c r="K725" i="17"/>
  <c r="K721" i="17"/>
  <c r="K717" i="17"/>
  <c r="K713" i="17"/>
  <c r="K709" i="17"/>
  <c r="K705" i="17"/>
  <c r="K701" i="17"/>
  <c r="K697" i="17"/>
  <c r="K693" i="17"/>
  <c r="K685" i="17"/>
  <c r="K681" i="17"/>
  <c r="K677" i="17"/>
  <c r="K673" i="17"/>
  <c r="K669" i="17"/>
  <c r="K665" i="17"/>
  <c r="K661" i="17"/>
  <c r="K653" i="17"/>
  <c r="K649" i="17"/>
  <c r="K645" i="17"/>
  <c r="K641" i="17"/>
  <c r="K637" i="17"/>
  <c r="K633" i="17"/>
  <c r="K629" i="17"/>
  <c r="K621" i="17"/>
  <c r="K617" i="17"/>
  <c r="K613" i="17"/>
  <c r="K609" i="17"/>
  <c r="K605" i="17"/>
  <c r="K601" i="17"/>
  <c r="K597" i="17"/>
  <c r="K589" i="17"/>
  <c r="K585" i="17"/>
  <c r="K581" i="17"/>
  <c r="K577" i="17"/>
  <c r="K573" i="17"/>
  <c r="K569" i="17"/>
  <c r="K565" i="17"/>
  <c r="K561" i="17"/>
  <c r="K557" i="17"/>
  <c r="K553" i="17"/>
  <c r="K549" i="17"/>
  <c r="K541" i="17"/>
  <c r="K537" i="17"/>
  <c r="K533" i="17"/>
  <c r="K529" i="17"/>
  <c r="K525" i="17"/>
  <c r="K521" i="17"/>
  <c r="K517" i="17"/>
  <c r="K513" i="17"/>
  <c r="K509" i="17"/>
  <c r="K505" i="17"/>
  <c r="K501" i="17"/>
  <c r="K248" i="17"/>
  <c r="K244" i="17"/>
  <c r="K240" i="17"/>
  <c r="K236" i="17"/>
  <c r="K232" i="17"/>
  <c r="K228" i="17"/>
  <c r="K224" i="17"/>
  <c r="K220" i="17"/>
  <c r="K216" i="17"/>
  <c r="K212" i="17"/>
  <c r="K208" i="17"/>
  <c r="K204" i="17"/>
  <c r="K200" i="17"/>
  <c r="K196" i="17"/>
  <c r="K192" i="17"/>
  <c r="K188" i="17"/>
  <c r="K184" i="17"/>
  <c r="K180" i="17"/>
  <c r="K176" i="17"/>
  <c r="K172" i="17"/>
  <c r="K168" i="17"/>
  <c r="K164" i="17"/>
  <c r="K160" i="17"/>
  <c r="K156" i="17"/>
  <c r="K152" i="17"/>
  <c r="K148" i="17"/>
  <c r="K144" i="17"/>
  <c r="K140" i="17"/>
  <c r="K136" i="17"/>
  <c r="K132" i="17"/>
  <c r="K128" i="17"/>
  <c r="K124" i="17"/>
  <c r="K120" i="17"/>
  <c r="K116" i="17"/>
  <c r="K108" i="17"/>
  <c r="K104" i="17"/>
  <c r="K100" i="17"/>
  <c r="K96" i="17"/>
  <c r="K92" i="17"/>
  <c r="K88" i="17"/>
  <c r="K84" i="17"/>
  <c r="K80" i="17"/>
  <c r="K76" i="17"/>
  <c r="K72" i="17"/>
  <c r="K68" i="17"/>
  <c r="K64" i="17"/>
  <c r="K60" i="17"/>
  <c r="K56" i="17"/>
  <c r="K52" i="17"/>
  <c r="K48" i="17"/>
  <c r="K44" i="17"/>
  <c r="K40" i="17"/>
  <c r="K36" i="17"/>
  <c r="K32" i="17"/>
  <c r="K28" i="17"/>
  <c r="K24" i="17"/>
  <c r="K20" i="17"/>
  <c r="K16" i="17"/>
  <c r="K315" i="17"/>
  <c r="K311" i="17"/>
  <c r="K307" i="17"/>
  <c r="K303" i="17"/>
  <c r="K299" i="17"/>
  <c r="K295" i="17"/>
  <c r="N109" i="17" s="1"/>
  <c r="AB109" i="17" s="1"/>
  <c r="G111" i="16" s="1"/>
  <c r="K291" i="17"/>
  <c r="K287" i="17"/>
  <c r="K283" i="17"/>
  <c r="K279" i="17"/>
  <c r="K275" i="17"/>
  <c r="K271" i="17"/>
  <c r="K267" i="17"/>
  <c r="K263" i="17"/>
  <c r="K259" i="17"/>
  <c r="K255" i="17"/>
  <c r="N176" i="17" s="1"/>
  <c r="AB176" i="17" s="1"/>
  <c r="G178" i="16" s="1"/>
  <c r="K251" i="17"/>
  <c r="K247" i="17"/>
  <c r="K243" i="17"/>
  <c r="K239" i="17"/>
  <c r="K235" i="17"/>
  <c r="K231" i="17"/>
  <c r="K227" i="17"/>
  <c r="K223" i="17"/>
  <c r="K219" i="17"/>
  <c r="K211" i="17"/>
  <c r="K207" i="17"/>
  <c r="K203" i="17"/>
  <c r="K199" i="17"/>
  <c r="K195" i="17"/>
  <c r="K191" i="17"/>
  <c r="K187" i="17"/>
  <c r="K183" i="17"/>
  <c r="K179" i="17"/>
  <c r="K175" i="17"/>
  <c r="K171" i="17"/>
  <c r="K167" i="17"/>
  <c r="K163" i="17"/>
  <c r="K159" i="17"/>
  <c r="K155" i="17"/>
  <c r="K151" i="17"/>
  <c r="K147" i="17"/>
  <c r="K143" i="17"/>
  <c r="K139" i="17"/>
  <c r="K135" i="17"/>
  <c r="K131" i="17"/>
  <c r="K127" i="17"/>
  <c r="K123" i="17"/>
  <c r="K119" i="17"/>
  <c r="K115" i="17"/>
  <c r="K107" i="17"/>
  <c r="K103" i="17"/>
  <c r="K99" i="17"/>
  <c r="K95" i="17"/>
  <c r="K91" i="17"/>
  <c r="K87" i="17"/>
  <c r="K83" i="17"/>
  <c r="K79" i="17"/>
  <c r="K75" i="17"/>
  <c r="K71" i="17"/>
  <c r="K67" i="17"/>
  <c r="K63" i="17"/>
  <c r="K59" i="17"/>
  <c r="K55" i="17"/>
  <c r="K51" i="17"/>
  <c r="K47" i="17"/>
  <c r="K43" i="17"/>
  <c r="K39" i="17"/>
  <c r="K35" i="17"/>
  <c r="K31" i="17"/>
  <c r="K27" i="17"/>
  <c r="K23" i="17"/>
  <c r="K19" i="17"/>
  <c r="N6" i="17" s="1"/>
  <c r="AB6" i="17" s="1"/>
  <c r="G8" i="16" s="1"/>
  <c r="K15" i="17"/>
  <c r="K11" i="17"/>
  <c r="K7" i="17"/>
  <c r="K1006" i="17"/>
  <c r="K998" i="17"/>
  <c r="K990" i="17"/>
  <c r="K982" i="17"/>
  <c r="K974" i="17"/>
  <c r="K966" i="17"/>
  <c r="K958" i="17"/>
  <c r="K950" i="17"/>
  <c r="K942" i="17"/>
  <c r="K934" i="17"/>
  <c r="K926" i="17"/>
  <c r="K918" i="17"/>
  <c r="K910" i="17"/>
  <c r="K902" i="17"/>
  <c r="K894" i="17"/>
  <c r="K886" i="17"/>
  <c r="K878" i="17"/>
  <c r="K870" i="17"/>
  <c r="K862" i="17"/>
  <c r="K854" i="17"/>
  <c r="K846" i="17"/>
  <c r="K838" i="17"/>
  <c r="K830" i="17"/>
  <c r="K822" i="17"/>
  <c r="K814" i="17"/>
  <c r="K806" i="17"/>
  <c r="K798" i="17"/>
  <c r="K790" i="17"/>
  <c r="K782" i="17"/>
  <c r="K774" i="17"/>
  <c r="K766" i="17"/>
  <c r="K758" i="17"/>
  <c r="K750" i="17"/>
  <c r="K742" i="17"/>
  <c r="K734" i="17"/>
  <c r="K726" i="17"/>
  <c r="K718" i="17"/>
  <c r="K710" i="17"/>
  <c r="K702" i="17"/>
  <c r="K694" i="17"/>
  <c r="K690" i="17"/>
  <c r="K686" i="17"/>
  <c r="K682" i="17"/>
  <c r="N184" i="17" s="1"/>
  <c r="AB184" i="17" s="1"/>
  <c r="G186" i="16" s="1"/>
  <c r="K674" i="17"/>
  <c r="K670" i="17"/>
  <c r="K666" i="17"/>
  <c r="K662" i="17"/>
  <c r="K658" i="17"/>
  <c r="K654" i="17"/>
  <c r="K650" i="17"/>
  <c r="K642" i="17"/>
  <c r="K638" i="17"/>
  <c r="K634" i="17"/>
  <c r="K630" i="17"/>
  <c r="K626" i="17"/>
  <c r="K622" i="17"/>
  <c r="K618" i="17"/>
  <c r="K610" i="17"/>
  <c r="K606" i="17"/>
  <c r="K602" i="17"/>
  <c r="K598" i="17"/>
  <c r="K594" i="17"/>
  <c r="K590" i="17"/>
  <c r="K586" i="17"/>
  <c r="K570" i="17"/>
  <c r="K566" i="17"/>
  <c r="K554" i="17"/>
  <c r="K538" i="17"/>
  <c r="K506" i="17"/>
  <c r="K578" i="17"/>
  <c r="K574" i="17"/>
  <c r="K562" i="17"/>
  <c r="K558" i="17"/>
  <c r="K550" i="17"/>
  <c r="K542" i="17"/>
  <c r="K534" i="17"/>
  <c r="K530" i="17"/>
  <c r="K526" i="17"/>
  <c r="K518" i="17"/>
  <c r="K514" i="17"/>
  <c r="K510" i="17"/>
  <c r="K502" i="17"/>
  <c r="K498" i="17"/>
  <c r="K494" i="17"/>
  <c r="K490" i="17"/>
  <c r="K486" i="17"/>
  <c r="K482" i="17"/>
  <c r="K478" i="17"/>
  <c r="K474" i="17"/>
  <c r="K470" i="17"/>
  <c r="K466" i="17"/>
  <c r="K462" i="17"/>
  <c r="K458" i="17"/>
  <c r="K454" i="17"/>
  <c r="K450" i="17"/>
  <c r="K446" i="17"/>
  <c r="K442" i="17"/>
  <c r="K438" i="17"/>
  <c r="K434" i="17"/>
  <c r="K430" i="17"/>
  <c r="K426" i="17"/>
  <c r="K422" i="17"/>
  <c r="K418" i="17"/>
  <c r="K414" i="17"/>
  <c r="K410" i="17"/>
  <c r="K406" i="17"/>
  <c r="K402" i="17"/>
  <c r="K398" i="17"/>
  <c r="K394" i="17"/>
  <c r="K390" i="17"/>
  <c r="K386" i="17"/>
  <c r="K382" i="17"/>
  <c r="K378" i="17"/>
  <c r="K374" i="17"/>
  <c r="K370" i="17"/>
  <c r="N199" i="17" s="1"/>
  <c r="AB199" i="17" s="1"/>
  <c r="G201" i="16" s="1"/>
  <c r="K366" i="17"/>
  <c r="K362" i="17"/>
  <c r="K358" i="17"/>
  <c r="K354" i="17"/>
  <c r="K350" i="17"/>
  <c r="K346" i="17"/>
  <c r="K342" i="17"/>
  <c r="K338" i="17"/>
  <c r="K334" i="17"/>
  <c r="K330" i="17"/>
  <c r="K326" i="17"/>
  <c r="K322" i="17"/>
  <c r="K318" i="17"/>
  <c r="K314" i="17"/>
  <c r="K310" i="17"/>
  <c r="K306" i="17"/>
  <c r="K302" i="17"/>
  <c r="K298" i="17"/>
  <c r="K294" i="17"/>
  <c r="K290" i="17"/>
  <c r="K286" i="17"/>
  <c r="K282" i="17"/>
  <c r="K278" i="17"/>
  <c r="K274" i="17"/>
  <c r="K270" i="17"/>
  <c r="N171" i="17" s="1"/>
  <c r="AB171" i="17" s="1"/>
  <c r="G173" i="16" s="1"/>
  <c r="K266" i="17"/>
  <c r="N190" i="17" s="1"/>
  <c r="AB190" i="17" s="1"/>
  <c r="G192" i="16" s="1"/>
  <c r="K262" i="17"/>
  <c r="K258" i="17"/>
  <c r="N179" i="17" s="1"/>
  <c r="AB179" i="17" s="1"/>
  <c r="G181" i="16" s="1"/>
  <c r="K254" i="17"/>
  <c r="N175" i="17" s="1"/>
  <c r="AB175" i="17" s="1"/>
  <c r="G177" i="16" s="1"/>
  <c r="K250" i="17"/>
  <c r="K246" i="17"/>
  <c r="K242" i="17"/>
  <c r="K238" i="17"/>
  <c r="K234" i="17"/>
  <c r="K230" i="17"/>
  <c r="K226" i="17"/>
  <c r="K222" i="17"/>
  <c r="K218" i="17"/>
  <c r="K214" i="17"/>
  <c r="K210" i="17"/>
  <c r="K206" i="17"/>
  <c r="K202" i="17"/>
  <c r="K198" i="17"/>
  <c r="K194" i="17"/>
  <c r="K190" i="17"/>
  <c r="N41" i="17" s="1"/>
  <c r="AB41" i="17" s="1"/>
  <c r="G43" i="16" s="1"/>
  <c r="K186" i="17"/>
  <c r="K182" i="17"/>
  <c r="K178" i="17"/>
  <c r="K174" i="17"/>
  <c r="K170" i="17"/>
  <c r="K166" i="17"/>
  <c r="K162" i="17"/>
  <c r="K158" i="17"/>
  <c r="K154" i="17"/>
  <c r="K150" i="17"/>
  <c r="K146" i="17"/>
  <c r="K142" i="17"/>
  <c r="K138" i="17"/>
  <c r="K134" i="17"/>
  <c r="K130" i="17"/>
  <c r="K126" i="17"/>
  <c r="K122" i="17"/>
  <c r="K118" i="17"/>
  <c r="K114" i="17"/>
  <c r="K106" i="17"/>
  <c r="K102" i="17"/>
  <c r="K98" i="17"/>
  <c r="K94" i="17"/>
  <c r="K90" i="17"/>
  <c r="K86" i="17"/>
  <c r="K82" i="17"/>
  <c r="K78" i="17"/>
  <c r="K74" i="17"/>
  <c r="K70" i="17"/>
  <c r="K66" i="17"/>
  <c r="K62" i="17"/>
  <c r="K54" i="17"/>
  <c r="K50" i="17"/>
  <c r="K46" i="17"/>
  <c r="K42" i="17"/>
  <c r="K38" i="17"/>
  <c r="K34" i="17"/>
  <c r="K30" i="17"/>
  <c r="K26" i="17"/>
  <c r="K22" i="17"/>
  <c r="K18" i="17"/>
  <c r="K14" i="17"/>
  <c r="K10" i="17"/>
  <c r="K6" i="17"/>
  <c r="K497" i="17"/>
  <c r="K493" i="17"/>
  <c r="K489" i="17"/>
  <c r="K485" i="17"/>
  <c r="K481" i="17"/>
  <c r="K477" i="17"/>
  <c r="K473" i="17"/>
  <c r="K469" i="17"/>
  <c r="K465" i="17"/>
  <c r="K461" i="17"/>
  <c r="K457" i="17"/>
  <c r="K453" i="17"/>
  <c r="K449" i="17"/>
  <c r="K445" i="17"/>
  <c r="K441" i="17"/>
  <c r="K437" i="17"/>
  <c r="K433" i="17"/>
  <c r="K429" i="17"/>
  <c r="K425" i="17"/>
  <c r="K421" i="17"/>
  <c r="K417" i="17"/>
  <c r="K413" i="17"/>
  <c r="K409" i="17"/>
  <c r="K405" i="17"/>
  <c r="K401" i="17"/>
  <c r="K397" i="17"/>
  <c r="K393" i="17"/>
  <c r="K389" i="17"/>
  <c r="K385" i="17"/>
  <c r="K381" i="17"/>
  <c r="K377" i="17"/>
  <c r="K373" i="17"/>
  <c r="K369" i="17"/>
  <c r="K365" i="17"/>
  <c r="K361" i="17"/>
  <c r="K357" i="17"/>
  <c r="K353" i="17"/>
  <c r="K349" i="17"/>
  <c r="K345" i="17"/>
  <c r="K341" i="17"/>
  <c r="K337" i="17"/>
  <c r="K333" i="17"/>
  <c r="K329" i="17"/>
  <c r="K325" i="17"/>
  <c r="K321" i="17"/>
  <c r="K317" i="17"/>
  <c r="K313" i="17"/>
  <c r="K309" i="17"/>
  <c r="K305" i="17"/>
  <c r="K301" i="17"/>
  <c r="K297" i="17"/>
  <c r="K293" i="17"/>
  <c r="K289" i="17"/>
  <c r="K285" i="17"/>
  <c r="K281" i="17"/>
  <c r="K277" i="17"/>
  <c r="K273" i="17"/>
  <c r="K269" i="17"/>
  <c r="K265" i="17"/>
  <c r="K261" i="17"/>
  <c r="K257" i="17"/>
  <c r="N178" i="17" s="1"/>
  <c r="AB178" i="17" s="1"/>
  <c r="G180" i="16" s="1"/>
  <c r="K253" i="17"/>
  <c r="K249" i="17"/>
  <c r="K245" i="17"/>
  <c r="K241" i="17"/>
  <c r="K237" i="17"/>
  <c r="K233" i="17"/>
  <c r="K229" i="17"/>
  <c r="K225" i="17"/>
  <c r="K221" i="17"/>
  <c r="K217" i="17"/>
  <c r="K213" i="17"/>
  <c r="K209" i="17"/>
  <c r="K205" i="17"/>
  <c r="K201" i="17"/>
  <c r="K197" i="17"/>
  <c r="K193" i="17"/>
  <c r="K189" i="17"/>
  <c r="K185" i="17"/>
  <c r="K181" i="17"/>
  <c r="K177" i="17"/>
  <c r="K173" i="17"/>
  <c r="K169" i="17"/>
  <c r="K165" i="17"/>
  <c r="K161" i="17"/>
  <c r="K157" i="17"/>
  <c r="K153" i="17"/>
  <c r="K149" i="17"/>
  <c r="K145" i="17"/>
  <c r="K141" i="17"/>
  <c r="K137" i="17"/>
  <c r="K133" i="17"/>
  <c r="K129" i="17"/>
  <c r="K125" i="17"/>
  <c r="K121" i="17"/>
  <c r="K117" i="17"/>
  <c r="K109" i="17"/>
  <c r="K105" i="17"/>
  <c r="K101" i="17"/>
  <c r="K97" i="17"/>
  <c r="K93" i="17"/>
  <c r="K89" i="17"/>
  <c r="K85" i="17"/>
  <c r="K81" i="17"/>
  <c r="K77" i="17"/>
  <c r="K73" i="17"/>
  <c r="K69" i="17"/>
  <c r="K65" i="17"/>
  <c r="K61" i="17"/>
  <c r="K57" i="17"/>
  <c r="N15" i="17" s="1"/>
  <c r="AB15" i="17" s="1"/>
  <c r="G17" i="16" s="1"/>
  <c r="K53" i="17"/>
  <c r="K49" i="17"/>
  <c r="K45" i="17"/>
  <c r="K41" i="17"/>
  <c r="K37" i="17"/>
  <c r="K33" i="17"/>
  <c r="K29" i="17"/>
  <c r="K25" i="17"/>
  <c r="K21" i="17"/>
  <c r="K17" i="17"/>
  <c r="K13" i="17"/>
  <c r="K9" i="17"/>
  <c r="K5" i="17"/>
  <c r="K12" i="17"/>
  <c r="K8" i="17"/>
  <c r="K4" i="17"/>
  <c r="I22" i="16"/>
  <c r="I139" i="16"/>
  <c r="BV3" i="12"/>
  <c r="I6" i="16" s="1"/>
  <c r="BV4" i="12"/>
  <c r="I7" i="16" s="1"/>
  <c r="BV5" i="12"/>
  <c r="I8" i="16" s="1"/>
  <c r="BV6" i="12"/>
  <c r="I9" i="16" s="1"/>
  <c r="BV8" i="12"/>
  <c r="I11" i="16" s="1"/>
  <c r="BV9" i="12"/>
  <c r="I12" i="16" s="1"/>
  <c r="BV10" i="12"/>
  <c r="I13" i="16" s="1"/>
  <c r="BV11" i="12"/>
  <c r="I14" i="16" s="1"/>
  <c r="BV12" i="12"/>
  <c r="I15" i="16" s="1"/>
  <c r="BV13" i="12"/>
  <c r="I16" i="16" s="1"/>
  <c r="BV14" i="12"/>
  <c r="I17" i="16" s="1"/>
  <c r="BV15" i="12"/>
  <c r="I18" i="16" s="1"/>
  <c r="BV16" i="12"/>
  <c r="I19" i="16" s="1"/>
  <c r="BV17" i="12"/>
  <c r="I20" i="16" s="1"/>
  <c r="BV18" i="12"/>
  <c r="I21" i="16" s="1"/>
  <c r="BV20" i="12"/>
  <c r="I23" i="16" s="1"/>
  <c r="BV21" i="12"/>
  <c r="I24" i="16" s="1"/>
  <c r="BV22" i="12"/>
  <c r="I25" i="16" s="1"/>
  <c r="BV23" i="12"/>
  <c r="I26" i="16" s="1"/>
  <c r="BV24" i="12"/>
  <c r="I27" i="16" s="1"/>
  <c r="BV25" i="12"/>
  <c r="I28" i="16" s="1"/>
  <c r="BV26" i="12"/>
  <c r="I29" i="16" s="1"/>
  <c r="BV27" i="12"/>
  <c r="I30" i="16" s="1"/>
  <c r="BV28" i="12"/>
  <c r="I31" i="16" s="1"/>
  <c r="BV29" i="12"/>
  <c r="I32" i="16" s="1"/>
  <c r="BV30" i="12"/>
  <c r="I33" i="16" s="1"/>
  <c r="BV31" i="12"/>
  <c r="I34" i="16" s="1"/>
  <c r="BV32" i="12"/>
  <c r="I35" i="16" s="1"/>
  <c r="BV35" i="12"/>
  <c r="I38" i="16" s="1"/>
  <c r="BV36" i="12"/>
  <c r="I39" i="16" s="1"/>
  <c r="BV37" i="12"/>
  <c r="I40" i="16" s="1"/>
  <c r="BV39" i="12"/>
  <c r="I42" i="16" s="1"/>
  <c r="BV40" i="12"/>
  <c r="I43" i="16" s="1"/>
  <c r="BV43" i="12"/>
  <c r="I46" i="16" s="1"/>
  <c r="BV44" i="12"/>
  <c r="I47" i="16" s="1"/>
  <c r="BV45" i="12"/>
  <c r="I48" i="16" s="1"/>
  <c r="BV46" i="12"/>
  <c r="I49" i="16" s="1"/>
  <c r="BV47" i="12"/>
  <c r="I50" i="16" s="1"/>
  <c r="BV50" i="12"/>
  <c r="I53" i="16" s="1"/>
  <c r="BV51" i="12"/>
  <c r="I54" i="16" s="1"/>
  <c r="BV52" i="12"/>
  <c r="I55" i="16" s="1"/>
  <c r="BV53" i="12"/>
  <c r="I56" i="16" s="1"/>
  <c r="BV54" i="12"/>
  <c r="I57" i="16" s="1"/>
  <c r="BV55" i="12"/>
  <c r="I58" i="16" s="1"/>
  <c r="BV57" i="12"/>
  <c r="I60" i="16" s="1"/>
  <c r="BV58" i="12"/>
  <c r="I61" i="16" s="1"/>
  <c r="BV59" i="12"/>
  <c r="I62" i="16" s="1"/>
  <c r="BV63" i="12"/>
  <c r="I66" i="16" s="1"/>
  <c r="BV66" i="12"/>
  <c r="I69" i="16" s="1"/>
  <c r="BV67" i="12"/>
  <c r="I70" i="16" s="1"/>
  <c r="BV70" i="12"/>
  <c r="I73" i="16" s="1"/>
  <c r="BV71" i="12"/>
  <c r="I74" i="16" s="1"/>
  <c r="BV73" i="12"/>
  <c r="I76" i="16" s="1"/>
  <c r="BV74" i="12"/>
  <c r="I77" i="16" s="1"/>
  <c r="BV81" i="12"/>
  <c r="I84" i="16" s="1"/>
  <c r="BV82" i="12"/>
  <c r="I85" i="16" s="1"/>
  <c r="BV83" i="12"/>
  <c r="I86" i="16" s="1"/>
  <c r="BV84" i="12"/>
  <c r="I87" i="16" s="1"/>
  <c r="BV85" i="12"/>
  <c r="I88" i="16" s="1"/>
  <c r="BV86" i="12"/>
  <c r="I89" i="16" s="1"/>
  <c r="BV87" i="12"/>
  <c r="I90" i="16" s="1"/>
  <c r="BV88" i="12"/>
  <c r="I91" i="16" s="1"/>
  <c r="BV90" i="12"/>
  <c r="I93" i="16" s="1"/>
  <c r="BV91" i="12"/>
  <c r="I94" i="16" s="1"/>
  <c r="BV92" i="12"/>
  <c r="I95" i="16" s="1"/>
  <c r="BV95" i="12"/>
  <c r="I98" i="16" s="1"/>
  <c r="BV96" i="12"/>
  <c r="I99" i="16" s="1"/>
  <c r="BV99" i="12"/>
  <c r="I102" i="16" s="1"/>
  <c r="BV102" i="12"/>
  <c r="I105" i="16" s="1"/>
  <c r="BV103" i="12"/>
  <c r="I106" i="16" s="1"/>
  <c r="BV104" i="12"/>
  <c r="I107" i="16" s="1"/>
  <c r="BV105" i="12"/>
  <c r="I108" i="16" s="1"/>
  <c r="BV106" i="12"/>
  <c r="I109" i="16" s="1"/>
  <c r="BV108" i="12"/>
  <c r="I111" i="16" s="1"/>
  <c r="BV111" i="12"/>
  <c r="I114" i="16" s="1"/>
  <c r="BV113" i="12"/>
  <c r="I116" i="16" s="1"/>
  <c r="BV114" i="12"/>
  <c r="I117" i="16" s="1"/>
  <c r="BV115" i="12"/>
  <c r="I118" i="16" s="1"/>
  <c r="BV116" i="12"/>
  <c r="I119" i="16" s="1"/>
  <c r="BV117" i="12"/>
  <c r="I120" i="16" s="1"/>
  <c r="BV118" i="12"/>
  <c r="I121" i="16" s="1"/>
  <c r="BV119" i="12"/>
  <c r="I122" i="16" s="1"/>
  <c r="BV120" i="12"/>
  <c r="I123" i="16" s="1"/>
  <c r="BV121" i="12"/>
  <c r="I124" i="16" s="1"/>
  <c r="BV122" i="12"/>
  <c r="I125" i="16" s="1"/>
  <c r="BV123" i="12"/>
  <c r="I126" i="16" s="1"/>
  <c r="BV125" i="12"/>
  <c r="I128" i="16" s="1"/>
  <c r="BV126" i="12"/>
  <c r="I129" i="16" s="1"/>
  <c r="BV127" i="12"/>
  <c r="I130" i="16" s="1"/>
  <c r="BV129" i="12"/>
  <c r="I132" i="16" s="1"/>
  <c r="BV131" i="12"/>
  <c r="I134" i="16" s="1"/>
  <c r="BV134" i="12"/>
  <c r="I137" i="16" s="1"/>
  <c r="BV135" i="12"/>
  <c r="I138" i="16" s="1"/>
  <c r="BV138" i="12"/>
  <c r="I141" i="16" s="1"/>
  <c r="BV142" i="12"/>
  <c r="I145" i="16" s="1"/>
  <c r="BV143" i="12"/>
  <c r="I146" i="16" s="1"/>
  <c r="BV147" i="12"/>
  <c r="I150" i="16" s="1"/>
  <c r="BV148" i="12"/>
  <c r="I151" i="16" s="1"/>
  <c r="BV149" i="12"/>
  <c r="I152" i="16" s="1"/>
  <c r="BV151" i="12"/>
  <c r="I154" i="16" s="1"/>
  <c r="BV152" i="12"/>
  <c r="I155" i="16" s="1"/>
  <c r="BV153" i="12"/>
  <c r="I156" i="16" s="1"/>
  <c r="BV154" i="12"/>
  <c r="I157" i="16" s="1"/>
  <c r="BV155" i="12"/>
  <c r="I158" i="16" s="1"/>
  <c r="BV157" i="12"/>
  <c r="I160" i="16" s="1"/>
  <c r="BV158" i="12"/>
  <c r="I161" i="16" s="1"/>
  <c r="BV159" i="12"/>
  <c r="I162" i="16" s="1"/>
  <c r="BV161" i="12"/>
  <c r="I164" i="16" s="1"/>
  <c r="BV168" i="12"/>
  <c r="I171" i="16" s="1"/>
  <c r="BV169" i="12"/>
  <c r="I172" i="16" s="1"/>
  <c r="BV170" i="12"/>
  <c r="I173" i="16" s="1"/>
  <c r="BV171" i="12"/>
  <c r="I174" i="16" s="1"/>
  <c r="BV172" i="12"/>
  <c r="I175" i="16" s="1"/>
  <c r="BV173" i="12"/>
  <c r="I176" i="16" s="1"/>
  <c r="BV174" i="12"/>
  <c r="I177" i="16" s="1"/>
  <c r="BV175" i="12"/>
  <c r="I178" i="16" s="1"/>
  <c r="BV176" i="12"/>
  <c r="I179" i="16" s="1"/>
  <c r="BV177" i="12"/>
  <c r="I180" i="16" s="1"/>
  <c r="BV178" i="12"/>
  <c r="I181" i="16" s="1"/>
  <c r="BV179" i="12"/>
  <c r="I182" i="16" s="1"/>
  <c r="BV180" i="12"/>
  <c r="I183" i="16" s="1"/>
  <c r="BV181" i="12"/>
  <c r="I184" i="16" s="1"/>
  <c r="BV182" i="12"/>
  <c r="I185" i="16" s="1"/>
  <c r="BV183" i="12"/>
  <c r="I186" i="16" s="1"/>
  <c r="BV184" i="12"/>
  <c r="I187" i="16" s="1"/>
  <c r="BV185" i="12"/>
  <c r="I188" i="16" s="1"/>
  <c r="BV186" i="12"/>
  <c r="I189" i="16" s="1"/>
  <c r="BV187" i="12"/>
  <c r="I190" i="16" s="1"/>
  <c r="BV188" i="12"/>
  <c r="I191" i="16" s="1"/>
  <c r="BV189" i="12"/>
  <c r="I192" i="16" s="1"/>
  <c r="BV190" i="12"/>
  <c r="I193" i="16" s="1"/>
  <c r="BV191" i="12"/>
  <c r="I194" i="16" s="1"/>
  <c r="BV193" i="12"/>
  <c r="I196" i="16" s="1"/>
  <c r="BV194" i="12"/>
  <c r="I197" i="16" s="1"/>
  <c r="BV195" i="12"/>
  <c r="I198" i="16" s="1"/>
  <c r="BV197" i="12"/>
  <c r="I200" i="16" s="1"/>
  <c r="BV199" i="12"/>
  <c r="I202" i="16" s="1"/>
  <c r="BV200" i="12"/>
  <c r="I203" i="16" s="1"/>
  <c r="BV201" i="12"/>
  <c r="I204" i="16" s="1"/>
  <c r="BV202" i="12"/>
  <c r="I205" i="16" s="1"/>
  <c r="BV204" i="12"/>
  <c r="I207" i="16" s="1"/>
  <c r="BV206" i="12"/>
  <c r="I209" i="16" s="1"/>
  <c r="BV2" i="12"/>
  <c r="I5" i="16" s="1"/>
  <c r="BU205" i="12"/>
  <c r="BV205" i="12" s="1"/>
  <c r="I208" i="16" s="1"/>
  <c r="BU203" i="12"/>
  <c r="BV203" i="12" s="1"/>
  <c r="I206" i="16" s="1"/>
  <c r="BU198" i="12"/>
  <c r="BV198" i="12" s="1"/>
  <c r="I201" i="16" s="1"/>
  <c r="BU196" i="12"/>
  <c r="BV196" i="12" s="1"/>
  <c r="I199" i="16" s="1"/>
  <c r="BU192" i="12"/>
  <c r="BV192" i="12" s="1"/>
  <c r="I195" i="16" s="1"/>
  <c r="BU167" i="12"/>
  <c r="BV167" i="12" s="1"/>
  <c r="I170" i="16" s="1"/>
  <c r="BU166" i="12"/>
  <c r="BV166" i="12" s="1"/>
  <c r="I169" i="16" s="1"/>
  <c r="BU165" i="12"/>
  <c r="BV165" i="12" s="1"/>
  <c r="I168" i="16" s="1"/>
  <c r="BU164" i="12"/>
  <c r="BV164" i="12" s="1"/>
  <c r="I167" i="16" s="1"/>
  <c r="BU163" i="12"/>
  <c r="BV163" i="12" s="1"/>
  <c r="I166" i="16" s="1"/>
  <c r="BU162" i="12"/>
  <c r="BV162" i="12" s="1"/>
  <c r="I165" i="16" s="1"/>
  <c r="BU160" i="12"/>
  <c r="BV160" i="12" s="1"/>
  <c r="I163" i="16" s="1"/>
  <c r="BU156" i="12"/>
  <c r="BV156" i="12" s="1"/>
  <c r="I159" i="16" s="1"/>
  <c r="BU150" i="12"/>
  <c r="BV150" i="12" s="1"/>
  <c r="I153" i="16" s="1"/>
  <c r="BU146" i="12"/>
  <c r="BV146" i="12" s="1"/>
  <c r="I149" i="16" s="1"/>
  <c r="BU145" i="12"/>
  <c r="BV145" i="12" s="1"/>
  <c r="I148" i="16" s="1"/>
  <c r="BU144" i="12"/>
  <c r="BV144" i="12" s="1"/>
  <c r="I147" i="16" s="1"/>
  <c r="BU141" i="12"/>
  <c r="BV141" i="12" s="1"/>
  <c r="I144" i="16" s="1"/>
  <c r="BU140" i="12"/>
  <c r="BV140" i="12" s="1"/>
  <c r="I143" i="16" s="1"/>
  <c r="BU139" i="12"/>
  <c r="BV139" i="12" s="1"/>
  <c r="I142" i="16" s="1"/>
  <c r="BU137" i="12"/>
  <c r="BV137" i="12" s="1"/>
  <c r="I140" i="16" s="1"/>
  <c r="BU133" i="12"/>
  <c r="BV133" i="12" s="1"/>
  <c r="I136" i="16" s="1"/>
  <c r="BU132" i="12"/>
  <c r="BV132" i="12" s="1"/>
  <c r="I135" i="16" s="1"/>
  <c r="BU130" i="12"/>
  <c r="BV130" i="12" s="1"/>
  <c r="I133" i="16" s="1"/>
  <c r="BU128" i="12"/>
  <c r="BV128" i="12" s="1"/>
  <c r="I131" i="16" s="1"/>
  <c r="BU124" i="12"/>
  <c r="BV124" i="12" s="1"/>
  <c r="I127" i="16" s="1"/>
  <c r="BU112" i="12"/>
  <c r="BV112" i="12" s="1"/>
  <c r="I115" i="16" s="1"/>
  <c r="BU110" i="12"/>
  <c r="BV110" i="12" s="1"/>
  <c r="I113" i="16" s="1"/>
  <c r="BU109" i="12"/>
  <c r="BV109" i="12" s="1"/>
  <c r="I112" i="16" s="1"/>
  <c r="BU107" i="12"/>
  <c r="BV107" i="12" s="1"/>
  <c r="I110" i="16" s="1"/>
  <c r="BU101" i="12"/>
  <c r="BV101" i="12" s="1"/>
  <c r="I104" i="16" s="1"/>
  <c r="BU100" i="12"/>
  <c r="BV100" i="12" s="1"/>
  <c r="I103" i="16" s="1"/>
  <c r="BU98" i="12"/>
  <c r="BV98" i="12" s="1"/>
  <c r="I101" i="16" s="1"/>
  <c r="BU97" i="12"/>
  <c r="BV97" i="12" s="1"/>
  <c r="I100" i="16" s="1"/>
  <c r="BU94" i="12"/>
  <c r="BV94" i="12" s="1"/>
  <c r="I97" i="16" s="1"/>
  <c r="BU93" i="12"/>
  <c r="BV93" i="12" s="1"/>
  <c r="I96" i="16" s="1"/>
  <c r="BU89" i="12"/>
  <c r="BV89" i="12" s="1"/>
  <c r="I92" i="16" s="1"/>
  <c r="BU80" i="12"/>
  <c r="BV80" i="12" s="1"/>
  <c r="I83" i="16" s="1"/>
  <c r="BU79" i="12"/>
  <c r="BV79" i="12" s="1"/>
  <c r="I82" i="16" s="1"/>
  <c r="BU78" i="12"/>
  <c r="BV78" i="12" s="1"/>
  <c r="I81" i="16" s="1"/>
  <c r="BU77" i="12"/>
  <c r="BV77" i="12" s="1"/>
  <c r="I80" i="16" s="1"/>
  <c r="BU76" i="12"/>
  <c r="BV76" i="12" s="1"/>
  <c r="I79" i="16" s="1"/>
  <c r="BU75" i="12"/>
  <c r="BV75" i="12" s="1"/>
  <c r="I78" i="16" s="1"/>
  <c r="BU72" i="12"/>
  <c r="BV72" i="12" s="1"/>
  <c r="I75" i="16" s="1"/>
  <c r="BU69" i="12"/>
  <c r="BV69" i="12" s="1"/>
  <c r="I72" i="16" s="1"/>
  <c r="BU68" i="12"/>
  <c r="BV68" i="12" s="1"/>
  <c r="I71" i="16" s="1"/>
  <c r="BU65" i="12"/>
  <c r="BV65" i="12" s="1"/>
  <c r="I68" i="16" s="1"/>
  <c r="BU64" i="12"/>
  <c r="BV64" i="12" s="1"/>
  <c r="I67" i="16" s="1"/>
  <c r="BU62" i="12"/>
  <c r="BV62" i="12" s="1"/>
  <c r="I65" i="16" s="1"/>
  <c r="BU61" i="12"/>
  <c r="BV61" i="12" s="1"/>
  <c r="I64" i="16" s="1"/>
  <c r="BU60" i="12"/>
  <c r="BV60" i="12" s="1"/>
  <c r="I63" i="16" s="1"/>
  <c r="BU56" i="12"/>
  <c r="BV56" i="12" s="1"/>
  <c r="I59" i="16" s="1"/>
  <c r="BU49" i="12"/>
  <c r="BV49" i="12" s="1"/>
  <c r="I52" i="16" s="1"/>
  <c r="BU48" i="12"/>
  <c r="BV48" i="12" s="1"/>
  <c r="I51" i="16" s="1"/>
  <c r="BU42" i="12"/>
  <c r="BV42" i="12" s="1"/>
  <c r="I45" i="16" s="1"/>
  <c r="BU41" i="12"/>
  <c r="BV41" i="12" s="1"/>
  <c r="I44" i="16" s="1"/>
  <c r="BU38" i="12"/>
  <c r="BV38" i="12" s="1"/>
  <c r="I41" i="16" s="1"/>
  <c r="BU34" i="12"/>
  <c r="BV34" i="12" s="1"/>
  <c r="I37" i="16" s="1"/>
  <c r="BU33" i="12"/>
  <c r="BV33" i="12" s="1"/>
  <c r="I36" i="16" s="1"/>
  <c r="BU7" i="12"/>
  <c r="BV7" i="12" s="1"/>
  <c r="I10" i="16" s="1"/>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5" i="16"/>
  <c r="N163" i="17" l="1"/>
  <c r="AB163" i="17" s="1"/>
  <c r="G165" i="16" s="1"/>
  <c r="N200" i="17"/>
  <c r="AB200" i="17" s="1"/>
  <c r="G202" i="16" s="1"/>
  <c r="N58" i="17"/>
  <c r="AB58" i="17" s="1"/>
  <c r="G60" i="16" s="1"/>
  <c r="N147" i="17"/>
  <c r="AB147" i="17" s="1"/>
  <c r="G149" i="16" s="1"/>
  <c r="N53" i="17"/>
  <c r="AB53" i="17" s="1"/>
  <c r="G55" i="16" s="1"/>
  <c r="N116" i="17"/>
  <c r="AB116" i="17" s="1"/>
  <c r="G118" i="16" s="1"/>
  <c r="N126" i="17"/>
  <c r="AB126" i="17" s="1"/>
  <c r="G128" i="16" s="1"/>
  <c r="N30" i="17"/>
  <c r="AB30" i="17" s="1"/>
  <c r="G32" i="16" s="1"/>
  <c r="N158" i="17"/>
  <c r="AB158" i="17" s="1"/>
  <c r="G160" i="16" s="1"/>
  <c r="N170" i="17"/>
  <c r="AB170" i="17" s="1"/>
  <c r="G172" i="16" s="1"/>
  <c r="N99" i="17"/>
  <c r="AB99" i="17" s="1"/>
  <c r="G101" i="16" s="1"/>
  <c r="N206" i="17"/>
  <c r="AB206" i="17" s="1"/>
  <c r="G208" i="16" s="1"/>
  <c r="N70" i="17"/>
  <c r="AB70" i="17" s="1"/>
  <c r="G72" i="16" s="1"/>
  <c r="N196" i="17"/>
  <c r="AB196" i="17" s="1"/>
  <c r="G198" i="16" s="1"/>
  <c r="N202" i="17"/>
  <c r="AB202" i="17" s="1"/>
  <c r="G204" i="16" s="1"/>
  <c r="N189" i="17"/>
  <c r="AB189" i="17" s="1"/>
  <c r="G191" i="16" s="1"/>
  <c r="N136" i="17"/>
  <c r="AB136" i="17" s="1"/>
  <c r="G138" i="16" s="1"/>
  <c r="N172" i="17"/>
  <c r="AB172" i="17" s="1"/>
  <c r="G174" i="16" s="1"/>
  <c r="N157" i="17"/>
  <c r="AB157" i="17" s="1"/>
  <c r="G159" i="16" s="1"/>
  <c r="N188" i="17"/>
  <c r="AB188" i="17" s="1"/>
  <c r="G190" i="16" s="1"/>
  <c r="N207" i="17"/>
  <c r="AB207" i="17" s="1"/>
  <c r="G209" i="16" s="1"/>
  <c r="N165" i="17"/>
  <c r="AB165" i="17" s="1"/>
  <c r="G167" i="16" s="1"/>
  <c r="N40" i="17"/>
  <c r="AB40" i="17" s="1"/>
  <c r="G42" i="16" s="1"/>
  <c r="N27" i="17"/>
  <c r="AB27" i="17" s="1"/>
  <c r="G29" i="16" s="1"/>
  <c r="N182" i="17"/>
  <c r="AB182" i="17" s="1"/>
  <c r="G184" i="16" s="1"/>
  <c r="N148" i="17"/>
  <c r="AB148" i="17" s="1"/>
  <c r="G150" i="16" s="1"/>
  <c r="N205" i="17"/>
  <c r="AB205" i="17" s="1"/>
  <c r="G207" i="16" s="1"/>
  <c r="N204" i="17"/>
  <c r="AB204" i="17" s="1"/>
  <c r="G206" i="16" s="1"/>
  <c r="N203" i="17"/>
  <c r="AB203" i="17" s="1"/>
  <c r="G205" i="16" s="1"/>
  <c r="N187" i="17"/>
  <c r="AB187" i="17" s="1"/>
  <c r="G189" i="16" s="1"/>
  <c r="N201" i="17"/>
  <c r="AB201" i="17" s="1"/>
  <c r="G203" i="16" s="1"/>
  <c r="N198" i="17"/>
  <c r="AB198" i="17" s="1"/>
  <c r="G200" i="16" s="1"/>
  <c r="N183" i="17"/>
  <c r="AB183" i="17" s="1"/>
  <c r="G185" i="16" s="1"/>
  <c r="N197" i="17"/>
  <c r="AB197" i="17" s="1"/>
  <c r="G199" i="16" s="1"/>
  <c r="N195" i="17"/>
  <c r="AB195" i="17" s="1"/>
  <c r="G197" i="16" s="1"/>
  <c r="N194" i="17"/>
  <c r="AB194" i="17" s="1"/>
  <c r="G196" i="16" s="1"/>
  <c r="N193" i="17"/>
  <c r="AB193" i="17" s="1"/>
  <c r="G195" i="16" s="1"/>
  <c r="N191" i="17"/>
  <c r="AB191" i="17" s="1"/>
  <c r="G193" i="16" s="1"/>
  <c r="N185" i="17"/>
  <c r="AB185" i="17" s="1"/>
  <c r="G187" i="16" s="1"/>
  <c r="N181" i="17"/>
  <c r="AB181" i="17" s="1"/>
  <c r="G183" i="16" s="1"/>
  <c r="N180" i="17"/>
  <c r="AB180" i="17" s="1"/>
  <c r="G182" i="16" s="1"/>
  <c r="N174" i="17"/>
  <c r="AB174" i="17" s="1"/>
  <c r="G176" i="16" s="1"/>
  <c r="N173" i="17"/>
  <c r="AB173" i="17" s="1"/>
  <c r="G175" i="16" s="1"/>
  <c r="N169" i="17"/>
  <c r="AB169" i="17" s="1"/>
  <c r="G171" i="16" s="1"/>
  <c r="N168" i="17"/>
  <c r="AB168" i="17" s="1"/>
  <c r="G170" i="16" s="1"/>
  <c r="N167" i="17"/>
  <c r="AB167" i="17" s="1"/>
  <c r="G169" i="16" s="1"/>
  <c r="N166" i="17"/>
  <c r="AB166" i="17" s="1"/>
  <c r="G168" i="16" s="1"/>
  <c r="N162" i="17"/>
  <c r="AB162" i="17" s="1"/>
  <c r="G164" i="16" s="1"/>
  <c r="N140" i="17"/>
  <c r="AB140" i="17" s="1"/>
  <c r="G142" i="16" s="1"/>
  <c r="N161" i="17"/>
  <c r="AB161" i="17" s="1"/>
  <c r="G163" i="16" s="1"/>
  <c r="N160" i="17"/>
  <c r="AB160" i="17" s="1"/>
  <c r="G162" i="16" s="1"/>
  <c r="N159" i="17"/>
  <c r="AB159" i="17" s="1"/>
  <c r="G161" i="16" s="1"/>
  <c r="N156" i="17"/>
  <c r="AB156" i="17" s="1"/>
  <c r="G158" i="16" s="1"/>
  <c r="N155" i="17"/>
  <c r="AB155" i="17" s="1"/>
  <c r="G157" i="16" s="1"/>
  <c r="N154" i="17"/>
  <c r="AB154" i="17" s="1"/>
  <c r="G156" i="16" s="1"/>
  <c r="N153" i="17"/>
  <c r="AB153" i="17" s="1"/>
  <c r="G155" i="16" s="1"/>
  <c r="N152" i="17"/>
  <c r="AB152" i="17" s="1"/>
  <c r="G154" i="16" s="1"/>
  <c r="N64" i="17"/>
  <c r="AB64" i="17" s="1"/>
  <c r="G66" i="16" s="1"/>
  <c r="N151" i="17"/>
  <c r="AB151" i="17" s="1"/>
  <c r="G153" i="16" s="1"/>
  <c r="N150" i="17"/>
  <c r="AB150" i="17" s="1"/>
  <c r="G152" i="16" s="1"/>
  <c r="N149" i="17"/>
  <c r="AB149" i="17" s="1"/>
  <c r="G151" i="16" s="1"/>
  <c r="N146" i="17"/>
  <c r="AB146" i="17" s="1"/>
  <c r="G148" i="16" s="1"/>
  <c r="N145" i="17"/>
  <c r="AB145" i="17" s="1"/>
  <c r="G147" i="16" s="1"/>
  <c r="N144" i="17"/>
  <c r="AB144" i="17" s="1"/>
  <c r="G146" i="16" s="1"/>
  <c r="N143" i="17"/>
  <c r="AB143" i="17" s="1"/>
  <c r="G145" i="16" s="1"/>
  <c r="N142" i="17"/>
  <c r="AB142" i="17" s="1"/>
  <c r="G144" i="16" s="1"/>
  <c r="N141" i="17"/>
  <c r="AB141" i="17" s="1"/>
  <c r="G143" i="16" s="1"/>
  <c r="N139" i="17"/>
  <c r="AB139" i="17" s="1"/>
  <c r="G141" i="16" s="1"/>
  <c r="N138" i="17"/>
  <c r="AB138" i="17" s="1"/>
  <c r="G140" i="16" s="1"/>
  <c r="N137" i="17"/>
  <c r="AB137" i="17" s="1"/>
  <c r="G139" i="16" s="1"/>
  <c r="N135" i="17"/>
  <c r="AB135" i="17" s="1"/>
  <c r="G137" i="16" s="1"/>
  <c r="N134" i="17"/>
  <c r="AB134" i="17" s="1"/>
  <c r="G136" i="16" s="1"/>
  <c r="N133" i="17"/>
  <c r="AB133" i="17" s="1"/>
  <c r="G135" i="16" s="1"/>
  <c r="N132" i="17"/>
  <c r="AB132" i="17" s="1"/>
  <c r="G134" i="16" s="1"/>
  <c r="N104" i="17"/>
  <c r="AB104" i="17" s="1"/>
  <c r="G106" i="16" s="1"/>
  <c r="N131" i="17"/>
  <c r="AB131" i="17" s="1"/>
  <c r="G133" i="16" s="1"/>
  <c r="N130" i="17"/>
  <c r="AB130" i="17" s="1"/>
  <c r="G132" i="16" s="1"/>
  <c r="N129" i="17"/>
  <c r="AB129" i="17" s="1"/>
  <c r="G131" i="16" s="1"/>
  <c r="N128" i="17"/>
  <c r="AB128" i="17" s="1"/>
  <c r="G130" i="16" s="1"/>
  <c r="N127" i="17"/>
  <c r="AB127" i="17" s="1"/>
  <c r="G129" i="16" s="1"/>
  <c r="N125" i="17"/>
  <c r="AB125" i="17" s="1"/>
  <c r="G127" i="16" s="1"/>
  <c r="N124" i="17"/>
  <c r="AB124" i="17" s="1"/>
  <c r="G126" i="16" s="1"/>
  <c r="N123" i="17"/>
  <c r="AB123" i="17" s="1"/>
  <c r="G125" i="16" s="1"/>
  <c r="N122" i="17"/>
  <c r="AB122" i="17" s="1"/>
  <c r="G124" i="16" s="1"/>
  <c r="N121" i="17"/>
  <c r="AB121" i="17" s="1"/>
  <c r="G123" i="16" s="1"/>
  <c r="N120" i="17"/>
  <c r="AB120" i="17" s="1"/>
  <c r="G122" i="16" s="1"/>
  <c r="N119" i="17"/>
  <c r="AB119" i="17" s="1"/>
  <c r="G121" i="16" s="1"/>
  <c r="N118" i="17"/>
  <c r="AB118" i="17" s="1"/>
  <c r="G120" i="16" s="1"/>
  <c r="N117" i="17"/>
  <c r="AB117" i="17" s="1"/>
  <c r="G119" i="16" s="1"/>
  <c r="N115" i="17"/>
  <c r="AB115" i="17" s="1"/>
  <c r="G117" i="16" s="1"/>
  <c r="N114" i="17"/>
  <c r="AB114" i="17" s="1"/>
  <c r="G116" i="16" s="1"/>
  <c r="N113" i="17"/>
  <c r="AB113" i="17" s="1"/>
  <c r="G115" i="16" s="1"/>
  <c r="N112" i="17"/>
  <c r="AB112" i="17" s="1"/>
  <c r="G114" i="16" s="1"/>
  <c r="N111" i="17"/>
  <c r="AB111" i="17" s="1"/>
  <c r="G113" i="16" s="1"/>
  <c r="N110" i="17"/>
  <c r="AB110" i="17" s="1"/>
  <c r="G112" i="16" s="1"/>
  <c r="N108" i="17"/>
  <c r="AB108" i="17" s="1"/>
  <c r="G110" i="16" s="1"/>
  <c r="N107" i="17"/>
  <c r="AB107" i="17" s="1"/>
  <c r="G109" i="16" s="1"/>
  <c r="N106" i="17"/>
  <c r="AB106" i="17" s="1"/>
  <c r="G108" i="16" s="1"/>
  <c r="N105" i="17"/>
  <c r="AB105" i="17" s="1"/>
  <c r="G107" i="16" s="1"/>
  <c r="N103" i="17"/>
  <c r="AB103" i="17" s="1"/>
  <c r="G105" i="16" s="1"/>
  <c r="N102" i="17"/>
  <c r="AB102" i="17" s="1"/>
  <c r="G104" i="16" s="1"/>
  <c r="N101" i="17"/>
  <c r="AB101" i="17" s="1"/>
  <c r="G103" i="16" s="1"/>
  <c r="N100" i="17"/>
  <c r="AB100" i="17" s="1"/>
  <c r="G102" i="16" s="1"/>
  <c r="N98" i="17"/>
  <c r="AB98" i="17" s="1"/>
  <c r="G100" i="16" s="1"/>
  <c r="N28" i="17"/>
  <c r="AB28" i="17" s="1"/>
  <c r="G30" i="16" s="1"/>
  <c r="N74" i="17"/>
  <c r="AB74" i="17" s="1"/>
  <c r="G76" i="16" s="1"/>
  <c r="N7" i="17"/>
  <c r="AB7" i="17" s="1"/>
  <c r="G9" i="16" s="1"/>
  <c r="N38" i="17"/>
  <c r="AB38" i="17" s="1"/>
  <c r="G40" i="16" s="1"/>
  <c r="N50" i="17"/>
  <c r="AB50" i="17" s="1"/>
  <c r="G52" i="16" s="1"/>
  <c r="N97" i="17"/>
  <c r="AB97" i="17" s="1"/>
  <c r="G99" i="16" s="1"/>
  <c r="N42" i="17"/>
  <c r="AB42" i="17" s="1"/>
  <c r="G44" i="16" s="1"/>
  <c r="N16" i="17"/>
  <c r="AB16" i="17" s="1"/>
  <c r="G18" i="16" s="1"/>
  <c r="N14" i="17"/>
  <c r="AB14" i="17" s="1"/>
  <c r="G16" i="16" s="1"/>
  <c r="N37" i="17"/>
  <c r="AB37" i="17" s="1"/>
  <c r="G39" i="16" s="1"/>
  <c r="N67" i="17"/>
  <c r="AB67" i="17" s="1"/>
  <c r="G69" i="16" s="1"/>
  <c r="N72" i="17"/>
  <c r="AB72" i="17" s="1"/>
  <c r="G74" i="16" s="1"/>
  <c r="N29" i="17"/>
  <c r="AB29" i="17" s="1"/>
  <c r="G31" i="16" s="1"/>
  <c r="N39" i="17"/>
  <c r="AB39" i="17" s="1"/>
  <c r="G41" i="16" s="1"/>
  <c r="N65" i="17"/>
  <c r="AB65" i="17" s="1"/>
  <c r="G67" i="16" s="1"/>
  <c r="N68" i="17"/>
  <c r="AB68" i="17" s="1"/>
  <c r="G70" i="16" s="1"/>
  <c r="N33" i="17"/>
  <c r="AB33" i="17" s="1"/>
  <c r="G35" i="16" s="1"/>
  <c r="N21" i="17"/>
  <c r="AB21" i="17" s="1"/>
  <c r="G23" i="16" s="1"/>
  <c r="N23" i="17"/>
  <c r="AB23" i="17" s="1"/>
  <c r="G25" i="16" s="1"/>
  <c r="N35" i="17"/>
  <c r="AB35" i="17" s="1"/>
  <c r="G37" i="16" s="1"/>
  <c r="N66" i="17"/>
  <c r="AB66" i="17" s="1"/>
  <c r="G68" i="16" s="1"/>
  <c r="N88" i="17"/>
  <c r="AB88" i="17" s="1"/>
  <c r="G90" i="16" s="1"/>
  <c r="N75" i="17"/>
  <c r="AB75" i="17" s="1"/>
  <c r="G77" i="16" s="1"/>
  <c r="N24" i="17"/>
  <c r="AB24" i="17" s="1"/>
  <c r="G26" i="16" s="1"/>
  <c r="N31" i="17"/>
  <c r="AB31" i="17" s="1"/>
  <c r="G33" i="16" s="1"/>
  <c r="N25" i="17"/>
  <c r="AB25" i="17" s="1"/>
  <c r="G27" i="16" s="1"/>
  <c r="N62" i="17"/>
  <c r="AB62" i="17" s="1"/>
  <c r="G64" i="16" s="1"/>
  <c r="N69" i="17"/>
  <c r="AB69" i="17" s="1"/>
  <c r="G71" i="16" s="1"/>
  <c r="N45" i="17"/>
  <c r="AB45" i="17" s="1"/>
  <c r="G47" i="16" s="1"/>
  <c r="N63" i="17"/>
  <c r="AB63" i="17" s="1"/>
  <c r="G65" i="16" s="1"/>
  <c r="N36" i="17"/>
  <c r="AB36" i="17" s="1"/>
  <c r="G38" i="16" s="1"/>
  <c r="N96" i="17"/>
  <c r="AB96" i="17" s="1"/>
  <c r="G98" i="16" s="1"/>
  <c r="N95" i="17"/>
  <c r="AB95" i="17" s="1"/>
  <c r="G97" i="16" s="1"/>
  <c r="N94" i="17"/>
  <c r="AB94" i="17" s="1"/>
  <c r="G96" i="16" s="1"/>
  <c r="N93" i="17"/>
  <c r="AB93" i="17" s="1"/>
  <c r="G95" i="16" s="1"/>
  <c r="N92" i="17"/>
  <c r="AB92" i="17" s="1"/>
  <c r="G94" i="16" s="1"/>
  <c r="N91" i="17"/>
  <c r="AB91" i="17" s="1"/>
  <c r="G93" i="16" s="1"/>
  <c r="N34" i="17"/>
  <c r="AB34" i="17" s="1"/>
  <c r="G36" i="16" s="1"/>
  <c r="N90" i="17"/>
  <c r="AB90" i="17" s="1"/>
  <c r="G92" i="16" s="1"/>
  <c r="N89" i="17"/>
  <c r="AB89" i="17" s="1"/>
  <c r="G91" i="16" s="1"/>
  <c r="N61" i="17"/>
  <c r="AB61" i="17" s="1"/>
  <c r="G63" i="16" s="1"/>
  <c r="N87" i="17"/>
  <c r="AB87" i="17" s="1"/>
  <c r="G89" i="16" s="1"/>
  <c r="N86" i="17"/>
  <c r="AB86" i="17" s="1"/>
  <c r="G88" i="16" s="1"/>
  <c r="N85" i="17"/>
  <c r="AB85" i="17" s="1"/>
  <c r="G87" i="16" s="1"/>
  <c r="N84" i="17"/>
  <c r="AB84" i="17" s="1"/>
  <c r="G86" i="16" s="1"/>
  <c r="N83" i="17"/>
  <c r="AB83" i="17" s="1"/>
  <c r="G85" i="16" s="1"/>
  <c r="N82" i="17"/>
  <c r="AB82" i="17" s="1"/>
  <c r="G84" i="16" s="1"/>
  <c r="N81" i="17"/>
  <c r="AB81" i="17" s="1"/>
  <c r="G83" i="16" s="1"/>
  <c r="N11" i="17"/>
  <c r="AB11" i="17" s="1"/>
  <c r="G13" i="16" s="1"/>
  <c r="N10" i="17"/>
  <c r="AB10" i="17" s="1"/>
  <c r="G12" i="16" s="1"/>
  <c r="N73" i="17"/>
  <c r="AB73" i="17" s="1"/>
  <c r="G75" i="16" s="1"/>
  <c r="N76" i="17"/>
  <c r="AB76" i="17" s="1"/>
  <c r="G78" i="16" s="1"/>
  <c r="N80" i="17"/>
  <c r="AB80" i="17" s="1"/>
  <c r="G82" i="16" s="1"/>
  <c r="N79" i="17"/>
  <c r="AB79" i="17" s="1"/>
  <c r="G81" i="16" s="1"/>
  <c r="N78" i="17"/>
  <c r="AB78" i="17" s="1"/>
  <c r="G80" i="16" s="1"/>
  <c r="N77" i="17"/>
  <c r="AB77" i="17" s="1"/>
  <c r="G79" i="16" s="1"/>
  <c r="N13" i="17"/>
  <c r="AB13" i="17" s="1"/>
  <c r="G15" i="16" s="1"/>
  <c r="N12" i="17"/>
  <c r="AB12" i="17" s="1"/>
  <c r="G14" i="16" s="1"/>
  <c r="N17" i="17"/>
  <c r="AB17" i="17" s="1"/>
  <c r="G19" i="16" s="1"/>
  <c r="N4" i="17"/>
  <c r="AB4" i="17" s="1"/>
  <c r="G6" i="16" s="1"/>
  <c r="N71" i="17"/>
  <c r="AB71" i="17" s="1"/>
  <c r="G73" i="16" s="1"/>
  <c r="N59" i="17"/>
  <c r="AB59" i="17" s="1"/>
  <c r="G61" i="16" s="1"/>
  <c r="N60" i="17"/>
  <c r="AB60" i="17" s="1"/>
  <c r="G62" i="16" s="1"/>
  <c r="N57" i="17"/>
  <c r="AB57" i="17" s="1"/>
  <c r="G59" i="16" s="1"/>
  <c r="N56" i="17"/>
  <c r="AB56" i="17" s="1"/>
  <c r="G58" i="16" s="1"/>
  <c r="N55" i="17"/>
  <c r="AB55" i="17" s="1"/>
  <c r="G57" i="16" s="1"/>
  <c r="N54" i="17"/>
  <c r="AB54" i="17" s="1"/>
  <c r="G56" i="16" s="1"/>
  <c r="N52" i="17"/>
  <c r="AB52" i="17" s="1"/>
  <c r="G54" i="16" s="1"/>
  <c r="N51" i="17"/>
  <c r="AB51" i="17" s="1"/>
  <c r="G53" i="16" s="1"/>
  <c r="N49" i="17"/>
  <c r="AB49" i="17" s="1"/>
  <c r="G51" i="16" s="1"/>
  <c r="N48" i="17"/>
  <c r="AB48" i="17" s="1"/>
  <c r="G50" i="16" s="1"/>
  <c r="N47" i="17"/>
  <c r="AB47" i="17" s="1"/>
  <c r="G49" i="16" s="1"/>
  <c r="N46" i="17"/>
  <c r="AB46" i="17" s="1"/>
  <c r="G48" i="16" s="1"/>
  <c r="N44" i="17"/>
  <c r="AB44" i="17" s="1"/>
  <c r="G46" i="16" s="1"/>
  <c r="N43" i="17"/>
  <c r="AB43" i="17" s="1"/>
  <c r="G45" i="16" s="1"/>
  <c r="N32" i="17"/>
  <c r="AB32" i="17" s="1"/>
  <c r="G34" i="16" s="1"/>
  <c r="N22" i="17"/>
  <c r="AB22" i="17" s="1"/>
  <c r="G24" i="16" s="1"/>
  <c r="N26" i="17"/>
  <c r="AB26" i="17" s="1"/>
  <c r="G28" i="16" s="1"/>
  <c r="N20" i="17"/>
  <c r="AB20" i="17" s="1"/>
  <c r="G22" i="16" s="1"/>
  <c r="N19" i="17"/>
  <c r="AB19" i="17" s="1"/>
  <c r="G21" i="16" s="1"/>
  <c r="N18" i="17"/>
  <c r="AB18" i="17" s="1"/>
  <c r="G20" i="16" s="1"/>
  <c r="N5" i="17"/>
  <c r="AB5" i="17" s="1"/>
  <c r="G7" i="16" s="1"/>
  <c r="N3" i="17"/>
  <c r="AB3" i="17" s="1"/>
  <c r="G5" i="16" s="1"/>
  <c r="N8" i="17"/>
  <c r="AB8" i="17" s="1"/>
  <c r="G10" i="16" s="1"/>
  <c r="N9" i="17"/>
  <c r="AB9" i="17" s="1"/>
  <c r="G11" i="16" s="1"/>
  <c r="AR226" i="4"/>
  <c r="F206" i="16" s="1"/>
  <c r="AR225" i="4"/>
  <c r="F205" i="16" s="1"/>
  <c r="AD226" i="4"/>
  <c r="E206" i="16" s="1"/>
  <c r="AD225" i="4"/>
  <c r="E205" i="16" s="1"/>
  <c r="AB226" i="4"/>
  <c r="D206" i="16" s="1"/>
  <c r="AB225" i="4"/>
  <c r="D205" i="16" s="1"/>
  <c r="Z226" i="4"/>
  <c r="C206" i="16" s="1"/>
  <c r="Z225" i="4"/>
  <c r="C205" i="16" s="1"/>
  <c r="Z222" i="4"/>
  <c r="C202" i="16" s="1"/>
  <c r="AB222" i="4"/>
  <c r="D202" i="16" s="1"/>
  <c r="AD222" i="4"/>
  <c r="E202" i="16" s="1"/>
  <c r="AR222" i="4"/>
  <c r="F202" i="16" s="1"/>
  <c r="AR220" i="4"/>
  <c r="F200" i="16" s="1"/>
  <c r="AR219" i="4"/>
  <c r="F199" i="16" s="1"/>
  <c r="AR218" i="4"/>
  <c r="F198" i="16" s="1"/>
  <c r="AR217" i="4"/>
  <c r="F197" i="16" s="1"/>
  <c r="AR216" i="4"/>
  <c r="F196" i="16" s="1"/>
  <c r="AR215" i="4"/>
  <c r="F195" i="16" s="1"/>
  <c r="AR214" i="4"/>
  <c r="F194" i="16" s="1"/>
  <c r="AR213" i="4"/>
  <c r="F193" i="16" s="1"/>
  <c r="AD220" i="4"/>
  <c r="E200" i="16" s="1"/>
  <c r="AD219" i="4"/>
  <c r="E199" i="16" s="1"/>
  <c r="AD218" i="4"/>
  <c r="E198" i="16" s="1"/>
  <c r="AD217" i="4"/>
  <c r="E197" i="16" s="1"/>
  <c r="AD216" i="4"/>
  <c r="E196" i="16" s="1"/>
  <c r="AD215" i="4"/>
  <c r="E195" i="16" s="1"/>
  <c r="AD214" i="4"/>
  <c r="E194" i="16" s="1"/>
  <c r="AD213" i="4"/>
  <c r="E193" i="16" s="1"/>
  <c r="AB220" i="4"/>
  <c r="D200" i="16" s="1"/>
  <c r="AB219" i="4"/>
  <c r="D199" i="16" s="1"/>
  <c r="AB218" i="4"/>
  <c r="D198" i="16" s="1"/>
  <c r="AB217" i="4"/>
  <c r="D197" i="16" s="1"/>
  <c r="AB216" i="4"/>
  <c r="D196" i="16" s="1"/>
  <c r="AB215" i="4"/>
  <c r="D195" i="16" s="1"/>
  <c r="AB214" i="4"/>
  <c r="D194" i="16" s="1"/>
  <c r="AB213" i="4"/>
  <c r="D193" i="16" s="1"/>
  <c r="Z220" i="4"/>
  <c r="C200" i="16" s="1"/>
  <c r="Z219" i="4"/>
  <c r="C199" i="16" s="1"/>
  <c r="Z218" i="4"/>
  <c r="C198" i="16" s="1"/>
  <c r="Z217" i="4"/>
  <c r="C197" i="16" s="1"/>
  <c r="Z216" i="4"/>
  <c r="C196" i="16" s="1"/>
  <c r="Z215" i="4"/>
  <c r="C195" i="16" s="1"/>
  <c r="Z214" i="4"/>
  <c r="C194" i="16" s="1"/>
  <c r="Z213" i="4"/>
  <c r="C193" i="16" s="1"/>
  <c r="Z207" i="4"/>
  <c r="C187" i="16" s="1"/>
  <c r="AB207" i="4"/>
  <c r="D187" i="16" s="1"/>
  <c r="AD207" i="4"/>
  <c r="E187" i="16" s="1"/>
  <c r="AR207" i="4"/>
  <c r="F187" i="16" s="1"/>
  <c r="AR202" i="4"/>
  <c r="F182" i="16" s="1"/>
  <c r="AD202" i="4"/>
  <c r="E182" i="16" s="1"/>
  <c r="AB202" i="4"/>
  <c r="D182" i="16" s="1"/>
  <c r="Z202" i="4"/>
  <c r="C182" i="16" s="1"/>
  <c r="Z195" i="4"/>
  <c r="C175" i="16" s="1"/>
  <c r="Z194" i="4"/>
  <c r="C174" i="16" s="1"/>
  <c r="Z193" i="4"/>
  <c r="C173" i="16" s="1"/>
  <c r="AB195" i="4"/>
  <c r="D175" i="16" s="1"/>
  <c r="AB194" i="4"/>
  <c r="D174" i="16" s="1"/>
  <c r="AB193" i="4"/>
  <c r="D173" i="16" s="1"/>
  <c r="AD195" i="4"/>
  <c r="E175" i="16" s="1"/>
  <c r="AD194" i="4"/>
  <c r="E174" i="16" s="1"/>
  <c r="AD193" i="4"/>
  <c r="E173" i="16" s="1"/>
  <c r="AR195" i="4"/>
  <c r="F175" i="16" s="1"/>
  <c r="AR194" i="4"/>
  <c r="F174" i="16" s="1"/>
  <c r="AR193" i="4"/>
  <c r="F173" i="16" s="1"/>
  <c r="AR189" i="4"/>
  <c r="F169" i="16" s="1"/>
  <c r="AR188" i="4"/>
  <c r="F168" i="16" s="1"/>
  <c r="AD189" i="4"/>
  <c r="E169" i="16" s="1"/>
  <c r="AD188" i="4"/>
  <c r="E168" i="16" s="1"/>
  <c r="AB189" i="4"/>
  <c r="D169" i="16" s="1"/>
  <c r="AB188" i="4"/>
  <c r="D168" i="16" s="1"/>
  <c r="Z189" i="4"/>
  <c r="C169" i="16" s="1"/>
  <c r="Z188" i="4"/>
  <c r="C168" i="16" s="1"/>
  <c r="AR186" i="4"/>
  <c r="F166" i="16" s="1"/>
  <c r="AR184" i="4"/>
  <c r="F164" i="16" s="1"/>
  <c r="AR183" i="4"/>
  <c r="F163" i="16" s="1"/>
  <c r="AR182" i="4"/>
  <c r="F162" i="16" s="1"/>
  <c r="AR181" i="4"/>
  <c r="F161" i="16" s="1"/>
  <c r="AR180" i="4"/>
  <c r="F160" i="16" s="1"/>
  <c r="AR179" i="4"/>
  <c r="F159" i="16" s="1"/>
  <c r="AR178" i="4"/>
  <c r="F158" i="16" s="1"/>
  <c r="AD186" i="4"/>
  <c r="E166" i="16" s="1"/>
  <c r="AD184" i="4"/>
  <c r="E164" i="16" s="1"/>
  <c r="AD183" i="4"/>
  <c r="E163" i="16" s="1"/>
  <c r="AD182" i="4"/>
  <c r="E162" i="16" s="1"/>
  <c r="AD181" i="4"/>
  <c r="E161" i="16" s="1"/>
  <c r="AD180" i="4"/>
  <c r="E160" i="16" s="1"/>
  <c r="AD179" i="4"/>
  <c r="E159" i="16" s="1"/>
  <c r="AD178" i="4"/>
  <c r="E158" i="16" s="1"/>
  <c r="AB186" i="4"/>
  <c r="D166" i="16" s="1"/>
  <c r="AB184" i="4"/>
  <c r="D164" i="16" s="1"/>
  <c r="AB183" i="4"/>
  <c r="D163" i="16" s="1"/>
  <c r="AB182" i="4"/>
  <c r="D162" i="16" s="1"/>
  <c r="AB181" i="4"/>
  <c r="D161" i="16" s="1"/>
  <c r="AB180" i="4"/>
  <c r="D160" i="16" s="1"/>
  <c r="AB179" i="4"/>
  <c r="D159" i="16" s="1"/>
  <c r="AB178" i="4"/>
  <c r="D158" i="16" s="1"/>
  <c r="Z186" i="4"/>
  <c r="C166" i="16" s="1"/>
  <c r="Z184" i="4"/>
  <c r="C164" i="16" s="1"/>
  <c r="Z183" i="4"/>
  <c r="C163" i="16" s="1"/>
  <c r="Z182" i="4"/>
  <c r="C162" i="16" s="1"/>
  <c r="Z181" i="4"/>
  <c r="C161" i="16" s="1"/>
  <c r="Z180" i="4"/>
  <c r="C160" i="16" s="1"/>
  <c r="Z179" i="4"/>
  <c r="C159" i="16" s="1"/>
  <c r="Z178" i="4"/>
  <c r="C158" i="16" s="1"/>
  <c r="AR176" i="4"/>
  <c r="F156" i="16" s="1"/>
  <c r="AR175" i="4"/>
  <c r="F155" i="16" s="1"/>
  <c r="AR174" i="4"/>
  <c r="F154" i="16" s="1"/>
  <c r="AR173" i="4"/>
  <c r="F153" i="16" s="1"/>
  <c r="AR172" i="4"/>
  <c r="F152" i="16" s="1"/>
  <c r="AR171" i="4"/>
  <c r="F151" i="16" s="1"/>
  <c r="AD176" i="4"/>
  <c r="E156" i="16" s="1"/>
  <c r="AD175" i="4"/>
  <c r="E155" i="16" s="1"/>
  <c r="AD174" i="4"/>
  <c r="E154" i="16" s="1"/>
  <c r="AD173" i="4"/>
  <c r="E153" i="16" s="1"/>
  <c r="AD172" i="4"/>
  <c r="E152" i="16" s="1"/>
  <c r="AD171" i="4"/>
  <c r="E151" i="16" s="1"/>
  <c r="AB176" i="4"/>
  <c r="D156" i="16" s="1"/>
  <c r="AB175" i="4"/>
  <c r="D155" i="16" s="1"/>
  <c r="AB174" i="4"/>
  <c r="D154" i="16" s="1"/>
  <c r="AB173" i="4"/>
  <c r="D153" i="16" s="1"/>
  <c r="AB172" i="4"/>
  <c r="D152" i="16" s="1"/>
  <c r="AB171" i="4"/>
  <c r="D151" i="16" s="1"/>
  <c r="Z176" i="4"/>
  <c r="C156" i="16" s="1"/>
  <c r="Z175" i="4"/>
  <c r="C155" i="16" s="1"/>
  <c r="Z174" i="4"/>
  <c r="C154" i="16" s="1"/>
  <c r="Z173" i="4"/>
  <c r="C153" i="16" s="1"/>
  <c r="Z172" i="4"/>
  <c r="C152" i="16" s="1"/>
  <c r="Z171" i="4"/>
  <c r="C151" i="16" s="1"/>
  <c r="AR168" i="4"/>
  <c r="F148" i="16" s="1"/>
  <c r="AR167" i="4"/>
  <c r="F147" i="16" s="1"/>
  <c r="AR166" i="4"/>
  <c r="F146" i="16" s="1"/>
  <c r="AD168" i="4"/>
  <c r="E148" i="16" s="1"/>
  <c r="AD167" i="4"/>
  <c r="E147" i="16" s="1"/>
  <c r="AD166" i="4"/>
  <c r="E146" i="16" s="1"/>
  <c r="AB168" i="4"/>
  <c r="D148" i="16" s="1"/>
  <c r="AB167" i="4"/>
  <c r="D147" i="16" s="1"/>
  <c r="AB166" i="4"/>
  <c r="D146" i="16" s="1"/>
  <c r="Z168" i="4"/>
  <c r="C148" i="16" s="1"/>
  <c r="Z167" i="4"/>
  <c r="C147" i="16" s="1"/>
  <c r="Z166" i="4"/>
  <c r="C146" i="16" s="1"/>
  <c r="AR165" i="4"/>
  <c r="F145" i="16" s="1"/>
  <c r="AR164" i="4"/>
  <c r="F144" i="16" s="1"/>
  <c r="AR163" i="4"/>
  <c r="F143" i="16" s="1"/>
  <c r="AR162" i="4"/>
  <c r="F142" i="16" s="1"/>
  <c r="AR161" i="4"/>
  <c r="F141" i="16" s="1"/>
  <c r="AR160" i="4"/>
  <c r="F140" i="16" s="1"/>
  <c r="AR159" i="4"/>
  <c r="F139" i="16" s="1"/>
  <c r="AR158" i="4"/>
  <c r="F138" i="16" s="1"/>
  <c r="AR157" i="4"/>
  <c r="F137" i="16" s="1"/>
  <c r="AR155" i="4"/>
  <c r="F135" i="16" s="1"/>
  <c r="AR154" i="4"/>
  <c r="F134" i="16" s="1"/>
  <c r="AR153" i="4"/>
  <c r="F133" i="16" s="1"/>
  <c r="AR152" i="4"/>
  <c r="F132" i="16" s="1"/>
  <c r="AR151" i="4"/>
  <c r="F131" i="16" s="1"/>
  <c r="AR150" i="4"/>
  <c r="F130" i="16" s="1"/>
  <c r="AR147" i="4"/>
  <c r="AR149" i="4" s="1"/>
  <c r="F129" i="16" s="1"/>
  <c r="AR146" i="4"/>
  <c r="F128" i="16" s="1"/>
  <c r="AR145" i="4"/>
  <c r="F127" i="16" s="1"/>
  <c r="AR144" i="4"/>
  <c r="F126" i="16" s="1"/>
  <c r="AR143" i="4"/>
  <c r="F125" i="16" s="1"/>
  <c r="AR142" i="4"/>
  <c r="F124" i="16" s="1"/>
  <c r="AR141" i="4"/>
  <c r="F123" i="16" s="1"/>
  <c r="AR140" i="4"/>
  <c r="F122" i="16" s="1"/>
  <c r="AR139" i="4"/>
  <c r="F121" i="16" s="1"/>
  <c r="AR138" i="4"/>
  <c r="F120" i="16" s="1"/>
  <c r="AR137" i="4"/>
  <c r="F119" i="16" s="1"/>
  <c r="AR136" i="4"/>
  <c r="F118" i="16" s="1"/>
  <c r="AR135" i="4"/>
  <c r="F117" i="16" s="1"/>
  <c r="AR134" i="4"/>
  <c r="F116" i="16" s="1"/>
  <c r="AR133" i="4"/>
  <c r="F115" i="16" s="1"/>
  <c r="AD165" i="4"/>
  <c r="E145" i="16" s="1"/>
  <c r="AD164" i="4"/>
  <c r="E144" i="16" s="1"/>
  <c r="AD163" i="4"/>
  <c r="E143" i="16" s="1"/>
  <c r="AD162" i="4"/>
  <c r="E142" i="16" s="1"/>
  <c r="AD161" i="4"/>
  <c r="E141" i="16" s="1"/>
  <c r="AD160" i="4"/>
  <c r="E140" i="16" s="1"/>
  <c r="AD159" i="4"/>
  <c r="E139" i="16" s="1"/>
  <c r="AD158" i="4"/>
  <c r="E138" i="16" s="1"/>
  <c r="AD157" i="4"/>
  <c r="E137" i="16" s="1"/>
  <c r="AD155" i="4"/>
  <c r="E135" i="16" s="1"/>
  <c r="AD154" i="4"/>
  <c r="E134" i="16" s="1"/>
  <c r="AD153" i="4"/>
  <c r="E133" i="16" s="1"/>
  <c r="AD152" i="4"/>
  <c r="E132" i="16" s="1"/>
  <c r="AD151" i="4"/>
  <c r="E131" i="16" s="1"/>
  <c r="AD150" i="4"/>
  <c r="E130" i="16" s="1"/>
  <c r="AD147" i="4"/>
  <c r="AD149" i="4" s="1"/>
  <c r="E129" i="16" s="1"/>
  <c r="AD146" i="4"/>
  <c r="E128" i="16" s="1"/>
  <c r="AD145" i="4"/>
  <c r="E127" i="16" s="1"/>
  <c r="AD144" i="4"/>
  <c r="E126" i="16" s="1"/>
  <c r="AD143" i="4"/>
  <c r="E125" i="16" s="1"/>
  <c r="AD142" i="4"/>
  <c r="E124" i="16" s="1"/>
  <c r="AD141" i="4"/>
  <c r="E123" i="16" s="1"/>
  <c r="AD140" i="4"/>
  <c r="E122" i="16" s="1"/>
  <c r="AD139" i="4"/>
  <c r="E121" i="16" s="1"/>
  <c r="AD138" i="4"/>
  <c r="E120" i="16" s="1"/>
  <c r="AD137" i="4"/>
  <c r="E119" i="16" s="1"/>
  <c r="AD136" i="4"/>
  <c r="E118" i="16" s="1"/>
  <c r="AD135" i="4"/>
  <c r="E117" i="16" s="1"/>
  <c r="AD134" i="4"/>
  <c r="E116" i="16" s="1"/>
  <c r="AD133" i="4"/>
  <c r="E115" i="16" s="1"/>
  <c r="AB165" i="4"/>
  <c r="D145" i="16" s="1"/>
  <c r="AB164" i="4"/>
  <c r="D144" i="16" s="1"/>
  <c r="AB163" i="4"/>
  <c r="D143" i="16" s="1"/>
  <c r="AB162" i="4"/>
  <c r="D142" i="16" s="1"/>
  <c r="AB161" i="4"/>
  <c r="D141" i="16" s="1"/>
  <c r="AB160" i="4"/>
  <c r="D140" i="16" s="1"/>
  <c r="AB159" i="4"/>
  <c r="D139" i="16" s="1"/>
  <c r="AB158" i="4"/>
  <c r="D138" i="16" s="1"/>
  <c r="AB157" i="4"/>
  <c r="D137" i="16" s="1"/>
  <c r="AB155" i="4"/>
  <c r="D135" i="16" s="1"/>
  <c r="AB154" i="4"/>
  <c r="D134" i="16" s="1"/>
  <c r="AB153" i="4"/>
  <c r="D133" i="16" s="1"/>
  <c r="AB152" i="4"/>
  <c r="D132" i="16" s="1"/>
  <c r="AB151" i="4"/>
  <c r="D131" i="16" s="1"/>
  <c r="AB150" i="4"/>
  <c r="D130" i="16" s="1"/>
  <c r="AB147" i="4"/>
  <c r="AB149" i="4" s="1"/>
  <c r="D129" i="16" s="1"/>
  <c r="AB146" i="4"/>
  <c r="D128" i="16" s="1"/>
  <c r="AB145" i="4"/>
  <c r="D127" i="16" s="1"/>
  <c r="AB144" i="4"/>
  <c r="D126" i="16" s="1"/>
  <c r="AB143" i="4"/>
  <c r="D125" i="16" s="1"/>
  <c r="AB142" i="4"/>
  <c r="D124" i="16" s="1"/>
  <c r="AB141" i="4"/>
  <c r="D123" i="16" s="1"/>
  <c r="AB140" i="4"/>
  <c r="D122" i="16" s="1"/>
  <c r="AB139" i="4"/>
  <c r="D121" i="16" s="1"/>
  <c r="AB138" i="4"/>
  <c r="D120" i="16" s="1"/>
  <c r="AB137" i="4"/>
  <c r="D119" i="16" s="1"/>
  <c r="AB136" i="4"/>
  <c r="D118" i="16" s="1"/>
  <c r="AB135" i="4"/>
  <c r="D117" i="16" s="1"/>
  <c r="AB134" i="4"/>
  <c r="D116" i="16" s="1"/>
  <c r="AB133" i="4"/>
  <c r="D115" i="16" s="1"/>
  <c r="Z165" i="4"/>
  <c r="C145" i="16" s="1"/>
  <c r="Z164" i="4"/>
  <c r="C144" i="16" s="1"/>
  <c r="Z163" i="4"/>
  <c r="C143" i="16" s="1"/>
  <c r="Z162" i="4"/>
  <c r="C142" i="16" s="1"/>
  <c r="Z161" i="4"/>
  <c r="C141" i="16" s="1"/>
  <c r="Z160" i="4"/>
  <c r="C140" i="16" s="1"/>
  <c r="Z159" i="4"/>
  <c r="C139" i="16" s="1"/>
  <c r="Z158" i="4"/>
  <c r="C138" i="16" s="1"/>
  <c r="Z157" i="4"/>
  <c r="C137" i="16" s="1"/>
  <c r="Z155" i="4"/>
  <c r="C135" i="16" s="1"/>
  <c r="Z154" i="4"/>
  <c r="C134" i="16" s="1"/>
  <c r="Z153" i="4"/>
  <c r="C133" i="16" s="1"/>
  <c r="Z152" i="4"/>
  <c r="C132" i="16" s="1"/>
  <c r="Z151" i="4"/>
  <c r="C131" i="16" s="1"/>
  <c r="Z150" i="4"/>
  <c r="C130" i="16" s="1"/>
  <c r="Z147" i="4"/>
  <c r="Z149" i="4" s="1"/>
  <c r="C129" i="16" s="1"/>
  <c r="Z146" i="4"/>
  <c r="C128" i="16" s="1"/>
  <c r="Z145" i="4"/>
  <c r="C127" i="16" s="1"/>
  <c r="Z144" i="4"/>
  <c r="C126" i="16" s="1"/>
  <c r="Z143" i="4"/>
  <c r="C125" i="16" s="1"/>
  <c r="Z142" i="4"/>
  <c r="C124" i="16" s="1"/>
  <c r="Z141" i="4"/>
  <c r="C123" i="16" s="1"/>
  <c r="Z140" i="4"/>
  <c r="C122" i="16" s="1"/>
  <c r="Z139" i="4"/>
  <c r="C121" i="16" s="1"/>
  <c r="Z138" i="4"/>
  <c r="C120" i="16" s="1"/>
  <c r="Z137" i="4"/>
  <c r="C119" i="16" s="1"/>
  <c r="Z136" i="4"/>
  <c r="C118" i="16" s="1"/>
  <c r="Z135" i="4"/>
  <c r="C117" i="16" s="1"/>
  <c r="Z134" i="4"/>
  <c r="C116" i="16" s="1"/>
  <c r="Z133" i="4"/>
  <c r="C115" i="16" s="1"/>
  <c r="Z128" i="4"/>
  <c r="C110" i="16" s="1"/>
  <c r="AB128" i="4"/>
  <c r="D110" i="16" s="1"/>
  <c r="AD128" i="4"/>
  <c r="E110" i="16" s="1"/>
  <c r="AR128" i="4"/>
  <c r="F110" i="16" s="1"/>
  <c r="AR126" i="4"/>
  <c r="F108" i="16" s="1"/>
  <c r="AR125" i="4"/>
  <c r="F107" i="16" s="1"/>
  <c r="AR124" i="4"/>
  <c r="F106" i="16" s="1"/>
  <c r="AR123" i="4"/>
  <c r="F105" i="16" s="1"/>
  <c r="AR122" i="4"/>
  <c r="F104" i="16" s="1"/>
  <c r="AR121" i="4"/>
  <c r="F103" i="16" s="1"/>
  <c r="AR120" i="4"/>
  <c r="F102" i="16" s="1"/>
  <c r="AR119" i="4"/>
  <c r="F101" i="16" s="1"/>
  <c r="AR118" i="4"/>
  <c r="F100" i="16" s="1"/>
  <c r="AR117" i="4"/>
  <c r="F99" i="16" s="1"/>
  <c r="AR116" i="4"/>
  <c r="F98" i="16" s="1"/>
  <c r="AR115" i="4"/>
  <c r="F97" i="16" s="1"/>
  <c r="AR114" i="4"/>
  <c r="F96" i="16" s="1"/>
  <c r="AR113" i="4"/>
  <c r="F95" i="16" s="1"/>
  <c r="AR112" i="4"/>
  <c r="F94" i="16" s="1"/>
  <c r="AR111" i="4"/>
  <c r="F93" i="16" s="1"/>
  <c r="AR110" i="4"/>
  <c r="F92" i="16" s="1"/>
  <c r="AR109" i="4"/>
  <c r="F91" i="16" s="1"/>
  <c r="AR106" i="4"/>
  <c r="AR108" i="4" s="1"/>
  <c r="F90" i="16" s="1"/>
  <c r="AD126" i="4"/>
  <c r="E108" i="16" s="1"/>
  <c r="AD125" i="4"/>
  <c r="E107" i="16" s="1"/>
  <c r="AD124" i="4"/>
  <c r="E106" i="16" s="1"/>
  <c r="AD123" i="4"/>
  <c r="E105" i="16" s="1"/>
  <c r="AD122" i="4"/>
  <c r="E104" i="16" s="1"/>
  <c r="AD121" i="4"/>
  <c r="E103" i="16" s="1"/>
  <c r="AD120" i="4"/>
  <c r="E102" i="16" s="1"/>
  <c r="AD119" i="4"/>
  <c r="E101" i="16" s="1"/>
  <c r="AD118" i="4"/>
  <c r="E100" i="16" s="1"/>
  <c r="AD117" i="4"/>
  <c r="E99" i="16" s="1"/>
  <c r="AD116" i="4"/>
  <c r="E98" i="16" s="1"/>
  <c r="AD115" i="4"/>
  <c r="E97" i="16" s="1"/>
  <c r="AD114" i="4"/>
  <c r="E96" i="16" s="1"/>
  <c r="AD113" i="4"/>
  <c r="E95" i="16" s="1"/>
  <c r="AD112" i="4"/>
  <c r="E94" i="16" s="1"/>
  <c r="AD111" i="4"/>
  <c r="E93" i="16" s="1"/>
  <c r="AD110" i="4"/>
  <c r="E92" i="16" s="1"/>
  <c r="AD109" i="4"/>
  <c r="E91" i="16" s="1"/>
  <c r="AD106" i="4"/>
  <c r="AD108" i="4" s="1"/>
  <c r="E90" i="16" s="1"/>
  <c r="AB126" i="4"/>
  <c r="D108" i="16" s="1"/>
  <c r="AB125" i="4"/>
  <c r="D107" i="16" s="1"/>
  <c r="AB124" i="4"/>
  <c r="D106" i="16" s="1"/>
  <c r="AB123" i="4"/>
  <c r="D105" i="16" s="1"/>
  <c r="AB122" i="4"/>
  <c r="D104" i="16" s="1"/>
  <c r="AB121" i="4"/>
  <c r="D103" i="16" s="1"/>
  <c r="AB120" i="4"/>
  <c r="D102" i="16" s="1"/>
  <c r="AB119" i="4"/>
  <c r="D101" i="16" s="1"/>
  <c r="AB118" i="4"/>
  <c r="D100" i="16" s="1"/>
  <c r="AB117" i="4"/>
  <c r="D99" i="16" s="1"/>
  <c r="AB116" i="4"/>
  <c r="D98" i="16" s="1"/>
  <c r="AB115" i="4"/>
  <c r="D97" i="16" s="1"/>
  <c r="AB114" i="4"/>
  <c r="D96" i="16" s="1"/>
  <c r="AB113" i="4"/>
  <c r="D95" i="16" s="1"/>
  <c r="AB112" i="4"/>
  <c r="D94" i="16" s="1"/>
  <c r="AB111" i="4"/>
  <c r="D93" i="16" s="1"/>
  <c r="AB110" i="4"/>
  <c r="D92" i="16" s="1"/>
  <c r="AB109" i="4"/>
  <c r="D91" i="16" s="1"/>
  <c r="AB106" i="4"/>
  <c r="AB108" i="4" s="1"/>
  <c r="D90" i="16" s="1"/>
  <c r="Z126" i="4"/>
  <c r="C108" i="16" s="1"/>
  <c r="Z125" i="4"/>
  <c r="C107" i="16" s="1"/>
  <c r="Z124" i="4"/>
  <c r="C106" i="16" s="1"/>
  <c r="Z123" i="4"/>
  <c r="C105" i="16" s="1"/>
  <c r="Z122" i="4"/>
  <c r="C104" i="16" s="1"/>
  <c r="Z121" i="4"/>
  <c r="C103" i="16" s="1"/>
  <c r="Z120" i="4"/>
  <c r="C102" i="16" s="1"/>
  <c r="Z119" i="4"/>
  <c r="C101" i="16" s="1"/>
  <c r="Z118" i="4"/>
  <c r="C100" i="16" s="1"/>
  <c r="Z117" i="4"/>
  <c r="C99" i="16" s="1"/>
  <c r="Z116" i="4"/>
  <c r="C98" i="16" s="1"/>
  <c r="Z115" i="4"/>
  <c r="C97" i="16" s="1"/>
  <c r="Z114" i="4"/>
  <c r="C96" i="16" s="1"/>
  <c r="Z113" i="4"/>
  <c r="C95" i="16" s="1"/>
  <c r="Z112" i="4"/>
  <c r="C94" i="16" s="1"/>
  <c r="Z111" i="4"/>
  <c r="C93" i="16" s="1"/>
  <c r="Z110" i="4"/>
  <c r="C92" i="16" s="1"/>
  <c r="Z109" i="4"/>
  <c r="C91" i="16" s="1"/>
  <c r="Z106" i="4"/>
  <c r="Z108" i="4" s="1"/>
  <c r="C90" i="16" s="1"/>
  <c r="Z104" i="4"/>
  <c r="C88" i="16" s="1"/>
  <c r="Z103" i="4"/>
  <c r="C87" i="16" s="1"/>
  <c r="Z102" i="4"/>
  <c r="C86" i="16" s="1"/>
  <c r="AB104" i="4"/>
  <c r="D88" i="16" s="1"/>
  <c r="AB103" i="4"/>
  <c r="D87" i="16" s="1"/>
  <c r="AB102" i="4"/>
  <c r="D86" i="16" s="1"/>
  <c r="AD104" i="4"/>
  <c r="E88" i="16" s="1"/>
  <c r="AD103" i="4"/>
  <c r="E87" i="16" s="1"/>
  <c r="AD102" i="4"/>
  <c r="E86" i="16" s="1"/>
  <c r="AR104" i="4"/>
  <c r="F88" i="16" s="1"/>
  <c r="AR103" i="4"/>
  <c r="F87" i="16" s="1"/>
  <c r="AR102" i="4"/>
  <c r="F86" i="16" s="1"/>
  <c r="AR97" i="4"/>
  <c r="F83" i="16" s="1"/>
  <c r="AR96" i="4"/>
  <c r="F82" i="16" s="1"/>
  <c r="AR95" i="4"/>
  <c r="F81" i="16" s="1"/>
  <c r="AD97" i="4"/>
  <c r="E83" i="16" s="1"/>
  <c r="AD96" i="4"/>
  <c r="E82" i="16" s="1"/>
  <c r="AD95" i="4"/>
  <c r="E81" i="16" s="1"/>
  <c r="AB97" i="4"/>
  <c r="D83" i="16" s="1"/>
  <c r="AB96" i="4"/>
  <c r="D82" i="16" s="1"/>
  <c r="AB95" i="4"/>
  <c r="D81" i="16" s="1"/>
  <c r="Z97" i="4"/>
  <c r="C83" i="16" s="1"/>
  <c r="Z96" i="4"/>
  <c r="C82" i="16" s="1"/>
  <c r="Z95" i="4"/>
  <c r="C81" i="16" s="1"/>
  <c r="Z91" i="4"/>
  <c r="Z93" i="4" s="1"/>
  <c r="C79" i="16" s="1"/>
  <c r="Z90" i="4"/>
  <c r="C78" i="16" s="1"/>
  <c r="Z84" i="4"/>
  <c r="Z86" i="4" s="1"/>
  <c r="C76" i="16" s="1"/>
  <c r="Z83" i="4"/>
  <c r="C75" i="16" s="1"/>
  <c r="Z82" i="4"/>
  <c r="C74" i="16" s="1"/>
  <c r="Z81" i="4"/>
  <c r="C73" i="16" s="1"/>
  <c r="Z80" i="4"/>
  <c r="C72" i="16" s="1"/>
  <c r="Z79" i="4"/>
  <c r="C71" i="16" s="1"/>
  <c r="Z78" i="4"/>
  <c r="C70" i="16" s="1"/>
  <c r="Z77" i="4"/>
  <c r="C69" i="16" s="1"/>
  <c r="Z76" i="4"/>
  <c r="C68" i="16" s="1"/>
  <c r="Z75" i="4"/>
  <c r="C67" i="16" s="1"/>
  <c r="Z74" i="4"/>
  <c r="C66" i="16" s="1"/>
  <c r="Z73" i="4"/>
  <c r="C65" i="16" s="1"/>
  <c r="Z69" i="4"/>
  <c r="Z72" i="4" s="1"/>
  <c r="C64" i="16" s="1"/>
  <c r="Z68" i="4"/>
  <c r="C63" i="16" s="1"/>
  <c r="Z67" i="4"/>
  <c r="C62" i="16" s="1"/>
  <c r="Z66" i="4"/>
  <c r="C61" i="16" s="1"/>
  <c r="Z65" i="4"/>
  <c r="C60" i="16" s="1"/>
  <c r="Z64" i="4"/>
  <c r="C59" i="16" s="1"/>
  <c r="Z63" i="4"/>
  <c r="C58" i="16" s="1"/>
  <c r="Z62" i="4"/>
  <c r="C57" i="16" s="1"/>
  <c r="Z61" i="4"/>
  <c r="C56" i="16" s="1"/>
  <c r="Z60" i="4"/>
  <c r="C55" i="16" s="1"/>
  <c r="Z59" i="4"/>
  <c r="C54" i="16" s="1"/>
  <c r="Z58" i="4"/>
  <c r="C53" i="16" s="1"/>
  <c r="Z57" i="4"/>
  <c r="C52" i="16" s="1"/>
  <c r="Z56" i="4"/>
  <c r="C51" i="16" s="1"/>
  <c r="Z55" i="4"/>
  <c r="C50" i="16" s="1"/>
  <c r="Z54" i="4"/>
  <c r="C49" i="16" s="1"/>
  <c r="AB91" i="4"/>
  <c r="AB93" i="4" s="1"/>
  <c r="D79" i="16" s="1"/>
  <c r="AB90" i="4"/>
  <c r="D78" i="16" s="1"/>
  <c r="AB84" i="4"/>
  <c r="AB86" i="4" s="1"/>
  <c r="D76" i="16" s="1"/>
  <c r="AB83" i="4"/>
  <c r="D75" i="16" s="1"/>
  <c r="AB82" i="4"/>
  <c r="D74" i="16" s="1"/>
  <c r="AB81" i="4"/>
  <c r="D73" i="16" s="1"/>
  <c r="AB80" i="4"/>
  <c r="D72" i="16" s="1"/>
  <c r="AB79" i="4"/>
  <c r="D71" i="16" s="1"/>
  <c r="AB78" i="4"/>
  <c r="D70" i="16" s="1"/>
  <c r="AB77" i="4"/>
  <c r="D69" i="16" s="1"/>
  <c r="AB76" i="4"/>
  <c r="D68" i="16" s="1"/>
  <c r="AB75" i="4"/>
  <c r="D67" i="16" s="1"/>
  <c r="AB74" i="4"/>
  <c r="D66" i="16" s="1"/>
  <c r="AB73" i="4"/>
  <c r="D65" i="16" s="1"/>
  <c r="AB69" i="4"/>
  <c r="AB72" i="4" s="1"/>
  <c r="D64" i="16" s="1"/>
  <c r="AB68" i="4"/>
  <c r="D63" i="16" s="1"/>
  <c r="AB67" i="4"/>
  <c r="D62" i="16" s="1"/>
  <c r="AB66" i="4"/>
  <c r="D61" i="16" s="1"/>
  <c r="AB65" i="4"/>
  <c r="D60" i="16" s="1"/>
  <c r="AB64" i="4"/>
  <c r="D59" i="16" s="1"/>
  <c r="AB63" i="4"/>
  <c r="D58" i="16" s="1"/>
  <c r="AB62" i="4"/>
  <c r="D57" i="16" s="1"/>
  <c r="AB61" i="4"/>
  <c r="D56" i="16" s="1"/>
  <c r="AB60" i="4"/>
  <c r="D55" i="16" s="1"/>
  <c r="AB59" i="4"/>
  <c r="D54" i="16" s="1"/>
  <c r="AB58" i="4"/>
  <c r="D53" i="16" s="1"/>
  <c r="AB57" i="4"/>
  <c r="D52" i="16" s="1"/>
  <c r="AB56" i="4"/>
  <c r="D51" i="16" s="1"/>
  <c r="AB55" i="4"/>
  <c r="D50" i="16" s="1"/>
  <c r="AB54" i="4"/>
  <c r="D49" i="16" s="1"/>
  <c r="AB53" i="4"/>
  <c r="D48" i="16" s="1"/>
  <c r="AD91" i="4"/>
  <c r="AD93" i="4" s="1"/>
  <c r="E79" i="16" s="1"/>
  <c r="AD90" i="4"/>
  <c r="E78" i="16" s="1"/>
  <c r="AD84" i="4"/>
  <c r="AD86" i="4" s="1"/>
  <c r="E76" i="16" s="1"/>
  <c r="AD83" i="4"/>
  <c r="E75" i="16" s="1"/>
  <c r="AD82" i="4"/>
  <c r="E74" i="16" s="1"/>
  <c r="AD81" i="4"/>
  <c r="E73" i="16" s="1"/>
  <c r="AD80" i="4"/>
  <c r="E72" i="16" s="1"/>
  <c r="AD79" i="4"/>
  <c r="E71" i="16" s="1"/>
  <c r="AD78" i="4"/>
  <c r="E70" i="16" s="1"/>
  <c r="AD77" i="4"/>
  <c r="E69" i="16" s="1"/>
  <c r="AD76" i="4"/>
  <c r="E68" i="16" s="1"/>
  <c r="AD75" i="4"/>
  <c r="E67" i="16" s="1"/>
  <c r="AD74" i="4"/>
  <c r="E66" i="16" s="1"/>
  <c r="AD73" i="4"/>
  <c r="E65" i="16" s="1"/>
  <c r="AD69" i="4"/>
  <c r="AD72" i="4" s="1"/>
  <c r="E64" i="16" s="1"/>
  <c r="AD68" i="4"/>
  <c r="E63" i="16" s="1"/>
  <c r="AD67" i="4"/>
  <c r="E62" i="16" s="1"/>
  <c r="AD66" i="4"/>
  <c r="E61" i="16" s="1"/>
  <c r="AD65" i="4"/>
  <c r="E60" i="16" s="1"/>
  <c r="AD64" i="4"/>
  <c r="E59" i="16" s="1"/>
  <c r="AD63" i="4"/>
  <c r="E58" i="16" s="1"/>
  <c r="AD62" i="4"/>
  <c r="E57" i="16" s="1"/>
  <c r="AD61" i="4"/>
  <c r="E56" i="16" s="1"/>
  <c r="AD60" i="4"/>
  <c r="E55" i="16" s="1"/>
  <c r="AD59" i="4"/>
  <c r="E54" i="16" s="1"/>
  <c r="AD58" i="4"/>
  <c r="E53" i="16" s="1"/>
  <c r="AD57" i="4"/>
  <c r="E52" i="16" s="1"/>
  <c r="AD56" i="4"/>
  <c r="E51" i="16" s="1"/>
  <c r="AD55" i="4"/>
  <c r="E50" i="16" s="1"/>
  <c r="AD54" i="4"/>
  <c r="E49" i="16" s="1"/>
  <c r="AD53" i="4"/>
  <c r="E48" i="16" s="1"/>
  <c r="AR91" i="4"/>
  <c r="AR93" i="4" s="1"/>
  <c r="F79" i="16" s="1"/>
  <c r="AR90" i="4"/>
  <c r="F78" i="16" s="1"/>
  <c r="AR84" i="4"/>
  <c r="AR86" i="4" s="1"/>
  <c r="F76" i="16" s="1"/>
  <c r="AR83" i="4"/>
  <c r="F75" i="16" s="1"/>
  <c r="AR82" i="4"/>
  <c r="F74" i="16" s="1"/>
  <c r="AR81" i="4"/>
  <c r="F73" i="16" s="1"/>
  <c r="AR80" i="4"/>
  <c r="F72" i="16" s="1"/>
  <c r="AR79" i="4"/>
  <c r="F71" i="16" s="1"/>
  <c r="AR78" i="4"/>
  <c r="F70" i="16" s="1"/>
  <c r="AR77" i="4"/>
  <c r="F69" i="16" s="1"/>
  <c r="AR76" i="4"/>
  <c r="F68" i="16" s="1"/>
  <c r="AR75" i="4"/>
  <c r="F67" i="16" s="1"/>
  <c r="AR74" i="4"/>
  <c r="F66" i="16" s="1"/>
  <c r="AR73" i="4"/>
  <c r="F65" i="16" s="1"/>
  <c r="AR69" i="4"/>
  <c r="AR72" i="4" s="1"/>
  <c r="F64" i="16" s="1"/>
  <c r="AR68" i="4"/>
  <c r="F63" i="16" s="1"/>
  <c r="AR67" i="4"/>
  <c r="F62" i="16" s="1"/>
  <c r="AR66" i="4"/>
  <c r="F61" i="16" s="1"/>
  <c r="AR65" i="4"/>
  <c r="F60" i="16" s="1"/>
  <c r="AR64" i="4"/>
  <c r="F59" i="16" s="1"/>
  <c r="AR63" i="4"/>
  <c r="F58" i="16" s="1"/>
  <c r="AR62" i="4"/>
  <c r="F57" i="16" s="1"/>
  <c r="AR61" i="4"/>
  <c r="F56" i="16" s="1"/>
  <c r="AR60" i="4"/>
  <c r="F55" i="16" s="1"/>
  <c r="AR59" i="4"/>
  <c r="F54" i="16" s="1"/>
  <c r="AR58" i="4"/>
  <c r="F53" i="16" s="1"/>
  <c r="AR57" i="4"/>
  <c r="F52" i="16" s="1"/>
  <c r="AR56" i="4"/>
  <c r="F51" i="16" s="1"/>
  <c r="AR55" i="4"/>
  <c r="F50" i="16" s="1"/>
  <c r="AR54" i="4"/>
  <c r="F49" i="16" s="1"/>
  <c r="AR53" i="4"/>
  <c r="F48" i="16" s="1"/>
  <c r="AR51" i="4"/>
  <c r="F46" i="16" s="1"/>
  <c r="AR50" i="4"/>
  <c r="F45" i="16" s="1"/>
  <c r="AR47" i="4"/>
  <c r="AR49" i="4" s="1"/>
  <c r="F44" i="16" s="1"/>
  <c r="AD51" i="4"/>
  <c r="E46" i="16" s="1"/>
  <c r="AD50" i="4"/>
  <c r="E45" i="16" s="1"/>
  <c r="AD47" i="4"/>
  <c r="AD49" i="4" s="1"/>
  <c r="E44" i="16" s="1"/>
  <c r="AB51" i="4"/>
  <c r="D46" i="16" s="1"/>
  <c r="AB50" i="4"/>
  <c r="D45" i="16" s="1"/>
  <c r="AB47" i="4"/>
  <c r="AB49" i="4" s="1"/>
  <c r="D44" i="16" s="1"/>
  <c r="Z51" i="4"/>
  <c r="C46" i="16" s="1"/>
  <c r="Z50" i="4"/>
  <c r="C45" i="16" s="1"/>
  <c r="Z47" i="4"/>
  <c r="Z49" i="4" s="1"/>
  <c r="C44" i="16" s="1"/>
  <c r="Z45" i="4"/>
  <c r="C42" i="16" s="1"/>
  <c r="Z44" i="4"/>
  <c r="C41" i="16" s="1"/>
  <c r="AB45" i="4"/>
  <c r="D42" i="16" s="1"/>
  <c r="AB44" i="4"/>
  <c r="D41" i="16" s="1"/>
  <c r="AD45" i="4"/>
  <c r="E42" i="16" s="1"/>
  <c r="AD44" i="4"/>
  <c r="E41" i="16" s="1"/>
  <c r="AR45" i="4"/>
  <c r="F42" i="16" s="1"/>
  <c r="AR44" i="4"/>
  <c r="F41" i="16" s="1"/>
  <c r="AR42" i="4"/>
  <c r="F39" i="16" s="1"/>
  <c r="AR41" i="4"/>
  <c r="F38" i="16" s="1"/>
  <c r="AR40" i="4"/>
  <c r="F37" i="16" s="1"/>
  <c r="AR39" i="4"/>
  <c r="F36" i="16" s="1"/>
  <c r="AR38" i="4"/>
  <c r="F35" i="16" s="1"/>
  <c r="AR37" i="4"/>
  <c r="F34" i="16" s="1"/>
  <c r="AD42" i="4"/>
  <c r="E39" i="16" s="1"/>
  <c r="AD41" i="4"/>
  <c r="E38" i="16" s="1"/>
  <c r="AD40" i="4"/>
  <c r="E37" i="16" s="1"/>
  <c r="AD39" i="4"/>
  <c r="E36" i="16" s="1"/>
  <c r="AD38" i="4"/>
  <c r="E35" i="16" s="1"/>
  <c r="AD37" i="4"/>
  <c r="E34" i="16" s="1"/>
  <c r="AB42" i="4"/>
  <c r="D39" i="16" s="1"/>
  <c r="AB41" i="4"/>
  <c r="D38" i="16" s="1"/>
  <c r="AB40" i="4"/>
  <c r="D37" i="16" s="1"/>
  <c r="AB39" i="4"/>
  <c r="D36" i="16" s="1"/>
  <c r="AB38" i="4"/>
  <c r="D35" i="16" s="1"/>
  <c r="AB37" i="4"/>
  <c r="D34" i="16" s="1"/>
  <c r="Z42" i="4"/>
  <c r="C39" i="16" s="1"/>
  <c r="Z41" i="4"/>
  <c r="C38" i="16" s="1"/>
  <c r="Z40" i="4"/>
  <c r="C37" i="16" s="1"/>
  <c r="Z39" i="4"/>
  <c r="C36" i="16" s="1"/>
  <c r="Z38" i="4"/>
  <c r="C35" i="16" s="1"/>
  <c r="Z37" i="4"/>
  <c r="C34" i="16" s="1"/>
  <c r="Z35" i="4"/>
  <c r="C32" i="16" s="1"/>
  <c r="Z34" i="4"/>
  <c r="C31" i="16" s="1"/>
  <c r="Z33" i="4"/>
  <c r="C30" i="16" s="1"/>
  <c r="Z32" i="4"/>
  <c r="C29" i="16" s="1"/>
  <c r="Z29" i="4"/>
  <c r="Z31" i="4" s="1"/>
  <c r="C28" i="16" s="1"/>
  <c r="Z28" i="4"/>
  <c r="C27" i="16" s="1"/>
  <c r="Z25" i="4"/>
  <c r="Z27" i="4" s="1"/>
  <c r="C26" i="16" s="1"/>
  <c r="Z24" i="4"/>
  <c r="C25" i="16" s="1"/>
  <c r="Z23" i="4"/>
  <c r="C24" i="16" s="1"/>
  <c r="Z22" i="4"/>
  <c r="C23" i="16" s="1"/>
  <c r="Z21" i="4"/>
  <c r="C22" i="16" s="1"/>
  <c r="Z20" i="4"/>
  <c r="C21" i="16" s="1"/>
  <c r="Z19" i="4"/>
  <c r="C20" i="16" s="1"/>
  <c r="Z16" i="4"/>
  <c r="Z18" i="4" s="1"/>
  <c r="C19" i="16" s="1"/>
  <c r="Z15" i="4"/>
  <c r="C18" i="16" s="1"/>
  <c r="Z14" i="4"/>
  <c r="C17" i="16" s="1"/>
  <c r="Z13" i="4"/>
  <c r="C16" i="16" s="1"/>
  <c r="AB35" i="4"/>
  <c r="D32" i="16" s="1"/>
  <c r="AB34" i="4"/>
  <c r="D31" i="16" s="1"/>
  <c r="AB33" i="4"/>
  <c r="D30" i="16" s="1"/>
  <c r="AB32" i="4"/>
  <c r="D29" i="16" s="1"/>
  <c r="AB29" i="4"/>
  <c r="AB31" i="4" s="1"/>
  <c r="D28" i="16" s="1"/>
  <c r="AB28" i="4"/>
  <c r="D27" i="16" s="1"/>
  <c r="AB25" i="4"/>
  <c r="AB27" i="4" s="1"/>
  <c r="D26" i="16" s="1"/>
  <c r="AB24" i="4"/>
  <c r="D25" i="16" s="1"/>
  <c r="AB23" i="4"/>
  <c r="D24" i="16" s="1"/>
  <c r="AB22" i="4"/>
  <c r="D23" i="16" s="1"/>
  <c r="AB21" i="4"/>
  <c r="D22" i="16" s="1"/>
  <c r="AB20" i="4"/>
  <c r="D21" i="16" s="1"/>
  <c r="AB19" i="4"/>
  <c r="D20" i="16" s="1"/>
  <c r="AB16" i="4"/>
  <c r="AB18" i="4" s="1"/>
  <c r="D19" i="16" s="1"/>
  <c r="AB15" i="4"/>
  <c r="D18" i="16" s="1"/>
  <c r="AB14" i="4"/>
  <c r="D17" i="16" s="1"/>
  <c r="AB13" i="4"/>
  <c r="D16" i="16" s="1"/>
  <c r="AD35" i="4"/>
  <c r="E32" i="16" s="1"/>
  <c r="AD34" i="4"/>
  <c r="E31" i="16" s="1"/>
  <c r="AD33" i="4"/>
  <c r="E30" i="16" s="1"/>
  <c r="AD32" i="4"/>
  <c r="E29" i="16" s="1"/>
  <c r="AD29" i="4"/>
  <c r="AD31" i="4" s="1"/>
  <c r="E28" i="16" s="1"/>
  <c r="AD28" i="4"/>
  <c r="E27" i="16" s="1"/>
  <c r="AD25" i="4"/>
  <c r="AD27" i="4" s="1"/>
  <c r="E26" i="16" s="1"/>
  <c r="AD24" i="4"/>
  <c r="E25" i="16" s="1"/>
  <c r="AD23" i="4"/>
  <c r="E24" i="16" s="1"/>
  <c r="AD22" i="4"/>
  <c r="E23" i="16" s="1"/>
  <c r="AD21" i="4"/>
  <c r="E22" i="16" s="1"/>
  <c r="AD20" i="4"/>
  <c r="E21" i="16" s="1"/>
  <c r="AD19" i="4"/>
  <c r="E20" i="16" s="1"/>
  <c r="AD16" i="4"/>
  <c r="AD18" i="4" s="1"/>
  <c r="E19" i="16" s="1"/>
  <c r="AD15" i="4"/>
  <c r="E18" i="16" s="1"/>
  <c r="AD14" i="4"/>
  <c r="E17" i="16" s="1"/>
  <c r="AD13" i="4"/>
  <c r="E16" i="16" s="1"/>
  <c r="AR35" i="4"/>
  <c r="F32" i="16" s="1"/>
  <c r="AR34" i="4"/>
  <c r="F31" i="16" s="1"/>
  <c r="AR33" i="4"/>
  <c r="F30" i="16" s="1"/>
  <c r="AR32" i="4"/>
  <c r="F29" i="16" s="1"/>
  <c r="AR29" i="4"/>
  <c r="AR31" i="4" s="1"/>
  <c r="F28" i="16" s="1"/>
  <c r="AR28" i="4"/>
  <c r="F27" i="16" s="1"/>
  <c r="AR25" i="4"/>
  <c r="AR27" i="4" s="1"/>
  <c r="F26" i="16" s="1"/>
  <c r="AR24" i="4"/>
  <c r="F25" i="16" s="1"/>
  <c r="AR23" i="4"/>
  <c r="F24" i="16" s="1"/>
  <c r="AR22" i="4"/>
  <c r="F23" i="16" s="1"/>
  <c r="AR21" i="4"/>
  <c r="F22" i="16" s="1"/>
  <c r="AR20" i="4"/>
  <c r="F21" i="16" s="1"/>
  <c r="AR19" i="4"/>
  <c r="F20" i="16" s="1"/>
  <c r="AR16" i="4"/>
  <c r="AR18" i="4" s="1"/>
  <c r="F19" i="16" s="1"/>
  <c r="AR15" i="4"/>
  <c r="F18" i="16" s="1"/>
  <c r="AR14" i="4"/>
  <c r="F17" i="16" s="1"/>
  <c r="AR13" i="4"/>
  <c r="F16" i="16" s="1"/>
  <c r="AR10" i="4"/>
  <c r="F13" i="16" s="1"/>
  <c r="AD11" i="4"/>
  <c r="E14" i="16" s="1"/>
  <c r="AD10" i="4"/>
  <c r="E13" i="16" s="1"/>
  <c r="AB11" i="4"/>
  <c r="D14" i="16" s="1"/>
  <c r="AB10" i="4"/>
  <c r="D13" i="16" s="1"/>
  <c r="Z11" i="4"/>
  <c r="C14" i="16" s="1"/>
  <c r="Z10" i="4"/>
  <c r="C13" i="16" s="1"/>
  <c r="Z7" i="4"/>
  <c r="C10" i="16" s="1"/>
  <c r="Z6" i="4"/>
  <c r="C9" i="16" s="1"/>
  <c r="AB7" i="4"/>
  <c r="D10" i="16" s="1"/>
  <c r="AB6" i="4"/>
  <c r="D9" i="16" s="1"/>
  <c r="AD7" i="4"/>
  <c r="E10" i="16" s="1"/>
  <c r="AD6" i="4"/>
  <c r="E9" i="16" s="1"/>
  <c r="AR7" i="4"/>
  <c r="F10" i="16" s="1"/>
  <c r="AR6" i="4"/>
  <c r="F9" i="16" s="1"/>
  <c r="AR4" i="4"/>
  <c r="F7" i="16" s="1"/>
  <c r="AD4" i="4"/>
  <c r="E7" i="16" s="1"/>
  <c r="AB4" i="4"/>
  <c r="D7" i="16" s="1"/>
  <c r="Z4" i="4"/>
  <c r="C7" i="16" s="1"/>
</calcChain>
</file>

<file path=xl/comments1.xml><?xml version="1.0" encoding="utf-8"?>
<comments xmlns="http://schemas.openxmlformats.org/spreadsheetml/2006/main">
  <authors>
    <author>Barbie Moreland</author>
  </authors>
  <commentList>
    <comment ref="B98" authorId="0">
      <text>
        <r>
          <rPr>
            <b/>
            <sz val="9"/>
            <color indexed="81"/>
            <rFont val="Tahoma"/>
            <family val="2"/>
          </rPr>
          <t>Barbie Moreland:</t>
        </r>
        <r>
          <rPr>
            <sz val="9"/>
            <color indexed="81"/>
            <rFont val="Tahoma"/>
            <family val="2"/>
          </rPr>
          <t xml:space="preserve">
This streamgage is below the point where the rivers in these 2 HUCs meet.  There are no other streamgages in the HUCs to determine streamflow so it is assumed they contribute equal amounts.</t>
        </r>
      </text>
    </comment>
    <comment ref="B100" authorId="0">
      <text>
        <r>
          <rPr>
            <b/>
            <sz val="9"/>
            <color indexed="81"/>
            <rFont val="Tahoma"/>
            <family val="2"/>
          </rPr>
          <t>Barbie Moreland:</t>
        </r>
        <r>
          <rPr>
            <sz val="9"/>
            <color indexed="81"/>
            <rFont val="Tahoma"/>
            <family val="2"/>
          </rPr>
          <t xml:space="preserve">
This streamgage is below the point where the rivers in these 2 HUCs meet.  There are no other streamgages in the HUCs to determine streamflow so it is assumed they contribute equal amounts.</t>
        </r>
      </text>
    </comment>
  </commentList>
</comments>
</file>

<file path=xl/comments2.xml><?xml version="1.0" encoding="utf-8"?>
<comments xmlns="http://schemas.openxmlformats.org/spreadsheetml/2006/main">
  <authors>
    <author>Barbie Moreland</author>
  </authors>
  <commentList>
    <comment ref="W2" authorId="0">
      <text>
        <r>
          <rPr>
            <b/>
            <sz val="9"/>
            <color indexed="81"/>
            <rFont val="Tahoma"/>
            <family val="2"/>
          </rPr>
          <t>Barbie Moreland:</t>
        </r>
        <r>
          <rPr>
            <sz val="9"/>
            <color indexed="81"/>
            <rFont val="Tahoma"/>
            <family val="2"/>
          </rPr>
          <t xml:space="preserve">
From Nicot (2011) TWDB_Mining Water Use Total Database.</t>
        </r>
      </text>
    </comment>
  </commentList>
</comments>
</file>

<file path=xl/comments3.xml><?xml version="1.0" encoding="utf-8"?>
<comments xmlns="http://schemas.openxmlformats.org/spreadsheetml/2006/main">
  <authors>
    <author>Barbie Moreland</author>
    <author>bdmorel</author>
  </authors>
  <commentList>
    <comment ref="AB14" authorId="0">
      <text>
        <r>
          <rPr>
            <b/>
            <sz val="9"/>
            <color indexed="81"/>
            <rFont val="Tahoma"/>
            <family val="2"/>
          </rPr>
          <t>Barbie Moreland:</t>
        </r>
        <r>
          <rPr>
            <sz val="9"/>
            <color indexed="81"/>
            <rFont val="Tahoma"/>
            <family val="2"/>
          </rPr>
          <t xml:space="preserve">
No listing in spreadsheet.  Apply value of 0.</t>
        </r>
      </text>
    </comment>
    <comment ref="AB34" authorId="0">
      <text>
        <r>
          <rPr>
            <b/>
            <sz val="9"/>
            <color indexed="81"/>
            <rFont val="Tahoma"/>
            <family val="2"/>
          </rPr>
          <t>Barbie Moreland:</t>
        </r>
        <r>
          <rPr>
            <sz val="9"/>
            <color indexed="81"/>
            <rFont val="Tahoma"/>
            <family val="2"/>
          </rPr>
          <t xml:space="preserve">
No listing in spreadsheet.  Apply value of 0.</t>
        </r>
      </text>
    </comment>
    <comment ref="AB43" authorId="0">
      <text>
        <r>
          <rPr>
            <b/>
            <sz val="9"/>
            <color indexed="81"/>
            <rFont val="Tahoma"/>
            <family val="2"/>
          </rPr>
          <t>Barbie Moreland:</t>
        </r>
        <r>
          <rPr>
            <sz val="9"/>
            <color indexed="81"/>
            <rFont val="Tahoma"/>
            <family val="2"/>
          </rPr>
          <t xml:space="preserve">
No listing in spreadsheet.  Apply value of 0.</t>
        </r>
      </text>
    </comment>
    <comment ref="AB61" authorId="0">
      <text>
        <r>
          <rPr>
            <b/>
            <sz val="9"/>
            <color indexed="81"/>
            <rFont val="Tahoma"/>
            <family val="2"/>
          </rPr>
          <t>Barbie Moreland:</t>
        </r>
        <r>
          <rPr>
            <sz val="9"/>
            <color indexed="81"/>
            <rFont val="Tahoma"/>
            <family val="2"/>
          </rPr>
          <t xml:space="preserve">
No listing in spreadsheet.  Apply value of 0.</t>
        </r>
      </text>
    </comment>
    <comment ref="AB62" authorId="0">
      <text>
        <r>
          <rPr>
            <b/>
            <sz val="9"/>
            <color indexed="81"/>
            <rFont val="Tahoma"/>
            <family val="2"/>
          </rPr>
          <t>Barbie Moreland:</t>
        </r>
        <r>
          <rPr>
            <sz val="9"/>
            <color indexed="81"/>
            <rFont val="Tahoma"/>
            <family val="2"/>
          </rPr>
          <t xml:space="preserve">
No listing in spreadsheet.  Apply value of 0.</t>
        </r>
      </text>
    </comment>
    <comment ref="AB86" authorId="0">
      <text>
        <r>
          <rPr>
            <b/>
            <sz val="9"/>
            <color indexed="81"/>
            <rFont val="Tahoma"/>
            <family val="2"/>
          </rPr>
          <t>Barbie Moreland:</t>
        </r>
        <r>
          <rPr>
            <sz val="9"/>
            <color indexed="81"/>
            <rFont val="Tahoma"/>
            <family val="2"/>
          </rPr>
          <t xml:space="preserve">
No listing in spreadsheet.  Apply value of 0.</t>
        </r>
      </text>
    </comment>
    <comment ref="AB92" authorId="0">
      <text>
        <r>
          <rPr>
            <b/>
            <sz val="9"/>
            <color indexed="81"/>
            <rFont val="Tahoma"/>
            <family val="2"/>
          </rPr>
          <t>Barbie Moreland:</t>
        </r>
        <r>
          <rPr>
            <sz val="9"/>
            <color indexed="81"/>
            <rFont val="Tahoma"/>
            <family val="2"/>
          </rPr>
          <t xml:space="preserve">
No listing in spreadsheet.  Apply value of 0.</t>
        </r>
      </text>
    </comment>
    <comment ref="AB142" authorId="0">
      <text>
        <r>
          <rPr>
            <b/>
            <sz val="9"/>
            <color indexed="81"/>
            <rFont val="Tahoma"/>
            <family val="2"/>
          </rPr>
          <t>Barbie Moreland:</t>
        </r>
        <r>
          <rPr>
            <sz val="9"/>
            <color indexed="81"/>
            <rFont val="Tahoma"/>
            <family val="2"/>
          </rPr>
          <t xml:space="preserve">
No listing in spreadsheet.  Apply value of 0.</t>
        </r>
      </text>
    </comment>
    <comment ref="AB143" authorId="0">
      <text>
        <r>
          <rPr>
            <b/>
            <sz val="9"/>
            <color indexed="81"/>
            <rFont val="Tahoma"/>
            <family val="2"/>
          </rPr>
          <t>Barbie Moreland:</t>
        </r>
        <r>
          <rPr>
            <sz val="9"/>
            <color indexed="81"/>
            <rFont val="Tahoma"/>
            <family val="2"/>
          </rPr>
          <t xml:space="preserve">
No listing in spreadsheet.  Apply value of 0.</t>
        </r>
      </text>
    </comment>
    <comment ref="AB144" authorId="0">
      <text>
        <r>
          <rPr>
            <b/>
            <sz val="9"/>
            <color indexed="81"/>
            <rFont val="Tahoma"/>
            <family val="2"/>
          </rPr>
          <t>Barbie Moreland:</t>
        </r>
        <r>
          <rPr>
            <sz val="9"/>
            <color indexed="81"/>
            <rFont val="Tahoma"/>
            <family val="2"/>
          </rPr>
          <t xml:space="preserve">
No listing in spreadsheet.  Apply value of 0.</t>
        </r>
      </text>
    </comment>
    <comment ref="AB145" authorId="0">
      <text>
        <r>
          <rPr>
            <b/>
            <sz val="9"/>
            <color indexed="81"/>
            <rFont val="Tahoma"/>
            <family val="2"/>
          </rPr>
          <t>Barbie Moreland:</t>
        </r>
        <r>
          <rPr>
            <sz val="9"/>
            <color indexed="81"/>
            <rFont val="Tahoma"/>
            <family val="2"/>
          </rPr>
          <t xml:space="preserve">
No listing in spreadsheet.  Apply value of 0.</t>
        </r>
      </text>
    </comment>
    <comment ref="AB146" authorId="0">
      <text>
        <r>
          <rPr>
            <b/>
            <sz val="9"/>
            <color indexed="81"/>
            <rFont val="Tahoma"/>
            <family val="2"/>
          </rPr>
          <t>Barbie Moreland:</t>
        </r>
        <r>
          <rPr>
            <sz val="9"/>
            <color indexed="81"/>
            <rFont val="Tahoma"/>
            <family val="2"/>
          </rPr>
          <t xml:space="preserve">
No listing in spreadsheet.  Apply value of 0.</t>
        </r>
      </text>
    </comment>
    <comment ref="AB148" authorId="0">
      <text>
        <r>
          <rPr>
            <b/>
            <sz val="9"/>
            <color indexed="81"/>
            <rFont val="Tahoma"/>
            <family val="2"/>
          </rPr>
          <t>Barbie Moreland:</t>
        </r>
        <r>
          <rPr>
            <sz val="9"/>
            <color indexed="81"/>
            <rFont val="Tahoma"/>
            <family val="2"/>
          </rPr>
          <t xml:space="preserve">
No listing in spreadsheet.  Apply value of 0.</t>
        </r>
      </text>
    </comment>
    <comment ref="AB157" authorId="0">
      <text>
        <r>
          <rPr>
            <b/>
            <sz val="9"/>
            <color indexed="81"/>
            <rFont val="Tahoma"/>
            <family val="2"/>
          </rPr>
          <t>Barbie Moreland:</t>
        </r>
        <r>
          <rPr>
            <sz val="9"/>
            <color indexed="81"/>
            <rFont val="Tahoma"/>
            <family val="2"/>
          </rPr>
          <t xml:space="preserve">
No listing in spreadsheet.  Apply value of 0.</t>
        </r>
      </text>
    </comment>
    <comment ref="AB158" authorId="0">
      <text>
        <r>
          <rPr>
            <b/>
            <sz val="9"/>
            <color indexed="81"/>
            <rFont val="Tahoma"/>
            <family val="2"/>
          </rPr>
          <t>Barbie Moreland:</t>
        </r>
        <r>
          <rPr>
            <sz val="9"/>
            <color indexed="81"/>
            <rFont val="Tahoma"/>
            <family val="2"/>
          </rPr>
          <t xml:space="preserve">
No listing in spreadsheet.  Apply value of 0.</t>
        </r>
      </text>
    </comment>
    <comment ref="AB183" authorId="0">
      <text>
        <r>
          <rPr>
            <b/>
            <sz val="9"/>
            <color indexed="81"/>
            <rFont val="Tahoma"/>
            <family val="2"/>
          </rPr>
          <t>Barbie Moreland:</t>
        </r>
        <r>
          <rPr>
            <sz val="9"/>
            <color indexed="81"/>
            <rFont val="Tahoma"/>
            <family val="2"/>
          </rPr>
          <t xml:space="preserve">
No listing in spreadsheet.  Apply value of 0.</t>
        </r>
      </text>
    </comment>
    <comment ref="AB196" authorId="0">
      <text>
        <r>
          <rPr>
            <b/>
            <sz val="9"/>
            <color indexed="81"/>
            <rFont val="Tahoma"/>
            <family val="2"/>
          </rPr>
          <t>Barbie Moreland:</t>
        </r>
        <r>
          <rPr>
            <sz val="9"/>
            <color indexed="81"/>
            <rFont val="Tahoma"/>
            <family val="2"/>
          </rPr>
          <t xml:space="preserve">
No listing in spreadsheet.  Apply value of 0.</t>
        </r>
      </text>
    </comment>
    <comment ref="AB197" authorId="0">
      <text>
        <r>
          <rPr>
            <b/>
            <sz val="9"/>
            <color indexed="81"/>
            <rFont val="Tahoma"/>
            <family val="2"/>
          </rPr>
          <t>Barbie Moreland:</t>
        </r>
        <r>
          <rPr>
            <sz val="9"/>
            <color indexed="81"/>
            <rFont val="Tahoma"/>
            <family val="2"/>
          </rPr>
          <t xml:space="preserve">
No listing in spreadsheet.  Apply value of 0.</t>
        </r>
      </text>
    </comment>
    <comment ref="AB198" authorId="0">
      <text>
        <r>
          <rPr>
            <b/>
            <sz val="9"/>
            <color indexed="81"/>
            <rFont val="Tahoma"/>
            <family val="2"/>
          </rPr>
          <t>Barbie Moreland:</t>
        </r>
        <r>
          <rPr>
            <sz val="9"/>
            <color indexed="81"/>
            <rFont val="Tahoma"/>
            <family val="2"/>
          </rPr>
          <t xml:space="preserve">
No listing in spreadsheet.  Apply value of 0.</t>
        </r>
      </text>
    </comment>
    <comment ref="AB199" authorId="0">
      <text>
        <r>
          <rPr>
            <b/>
            <sz val="9"/>
            <color indexed="81"/>
            <rFont val="Tahoma"/>
            <family val="2"/>
          </rPr>
          <t>Barbie Moreland:</t>
        </r>
        <r>
          <rPr>
            <sz val="9"/>
            <color indexed="81"/>
            <rFont val="Tahoma"/>
            <family val="2"/>
          </rPr>
          <t xml:space="preserve">
No listing in spreadsheet.  Apply value of 0.</t>
        </r>
      </text>
    </comment>
    <comment ref="AB200" authorId="0">
      <text>
        <r>
          <rPr>
            <b/>
            <sz val="9"/>
            <color indexed="81"/>
            <rFont val="Tahoma"/>
            <family val="2"/>
          </rPr>
          <t>Barbie Moreland:</t>
        </r>
        <r>
          <rPr>
            <sz val="9"/>
            <color indexed="81"/>
            <rFont val="Tahoma"/>
            <family val="2"/>
          </rPr>
          <t xml:space="preserve">
No listing in spreadsheet.  Apply value of 0.</t>
        </r>
      </text>
    </comment>
    <comment ref="AB201" authorId="0">
      <text>
        <r>
          <rPr>
            <b/>
            <sz val="9"/>
            <color indexed="81"/>
            <rFont val="Tahoma"/>
            <family val="2"/>
          </rPr>
          <t>Barbie Moreland:</t>
        </r>
        <r>
          <rPr>
            <sz val="9"/>
            <color indexed="81"/>
            <rFont val="Tahoma"/>
            <family val="2"/>
          </rPr>
          <t xml:space="preserve">
No listing in spreadsheet.  Apply value of 0.</t>
        </r>
      </text>
    </comment>
    <comment ref="AB227" authorId="0">
      <text>
        <r>
          <rPr>
            <b/>
            <sz val="9"/>
            <color indexed="81"/>
            <rFont val="Tahoma"/>
            <family val="2"/>
          </rPr>
          <t>Barbie Moreland:</t>
        </r>
        <r>
          <rPr>
            <sz val="9"/>
            <color indexed="81"/>
            <rFont val="Tahoma"/>
            <family val="2"/>
          </rPr>
          <t xml:space="preserve">
No listing in spreadsheet.  Apply value of 0.</t>
        </r>
      </text>
    </comment>
    <comment ref="AB228" authorId="0">
      <text>
        <r>
          <rPr>
            <b/>
            <sz val="9"/>
            <color indexed="81"/>
            <rFont val="Tahoma"/>
            <family val="2"/>
          </rPr>
          <t>Barbie Moreland:</t>
        </r>
        <r>
          <rPr>
            <sz val="9"/>
            <color indexed="81"/>
            <rFont val="Tahoma"/>
            <family val="2"/>
          </rPr>
          <t xml:space="preserve">
No listing in spreadsheet.  Apply value of 0.</t>
        </r>
      </text>
    </comment>
    <comment ref="AB235" authorId="0">
      <text>
        <r>
          <rPr>
            <b/>
            <sz val="9"/>
            <color indexed="81"/>
            <rFont val="Tahoma"/>
            <family val="2"/>
          </rPr>
          <t>Barbie Moreland:</t>
        </r>
        <r>
          <rPr>
            <sz val="9"/>
            <color indexed="81"/>
            <rFont val="Tahoma"/>
            <family val="2"/>
          </rPr>
          <t xml:space="preserve">
No listing in spreadsheet.  Apply value of 0.</t>
        </r>
      </text>
    </comment>
    <comment ref="AB266" authorId="0">
      <text>
        <r>
          <rPr>
            <b/>
            <sz val="9"/>
            <color indexed="81"/>
            <rFont val="Tahoma"/>
            <family val="2"/>
          </rPr>
          <t>Barbie Moreland:</t>
        </r>
        <r>
          <rPr>
            <sz val="9"/>
            <color indexed="81"/>
            <rFont val="Tahoma"/>
            <family val="2"/>
          </rPr>
          <t xml:space="preserve">
No listing in spreadsheet.  Apply value of 0.</t>
        </r>
      </text>
    </comment>
    <comment ref="AB267" authorId="0">
      <text>
        <r>
          <rPr>
            <b/>
            <sz val="9"/>
            <color indexed="81"/>
            <rFont val="Tahoma"/>
            <family val="2"/>
          </rPr>
          <t>Barbie Moreland:</t>
        </r>
        <r>
          <rPr>
            <sz val="9"/>
            <color indexed="81"/>
            <rFont val="Tahoma"/>
            <family val="2"/>
          </rPr>
          <t xml:space="preserve">
No listing in spreadsheet.  Apply value of 0.</t>
        </r>
      </text>
    </comment>
    <comment ref="AB268" authorId="0">
      <text>
        <r>
          <rPr>
            <b/>
            <sz val="9"/>
            <color indexed="81"/>
            <rFont val="Tahoma"/>
            <family val="2"/>
          </rPr>
          <t>Barbie Moreland:</t>
        </r>
        <r>
          <rPr>
            <sz val="9"/>
            <color indexed="81"/>
            <rFont val="Tahoma"/>
            <family val="2"/>
          </rPr>
          <t xml:space="preserve">
No listing in spreadsheet.  Apply value of 0.</t>
        </r>
      </text>
    </comment>
    <comment ref="AB269" authorId="0">
      <text>
        <r>
          <rPr>
            <b/>
            <sz val="9"/>
            <color indexed="81"/>
            <rFont val="Tahoma"/>
            <family val="2"/>
          </rPr>
          <t>Barbie Moreland:</t>
        </r>
        <r>
          <rPr>
            <sz val="9"/>
            <color indexed="81"/>
            <rFont val="Tahoma"/>
            <family val="2"/>
          </rPr>
          <t xml:space="preserve">
No listing in spreadsheet.  Apply value of 0.</t>
        </r>
      </text>
    </comment>
    <comment ref="AB273" authorId="0">
      <text>
        <r>
          <rPr>
            <b/>
            <sz val="9"/>
            <color indexed="81"/>
            <rFont val="Tahoma"/>
            <family val="2"/>
          </rPr>
          <t>Barbie Moreland:</t>
        </r>
        <r>
          <rPr>
            <sz val="9"/>
            <color indexed="81"/>
            <rFont val="Tahoma"/>
            <family val="2"/>
          </rPr>
          <t xml:space="preserve">
No listing in spreadsheet.  Apply value of 0.</t>
        </r>
      </text>
    </comment>
    <comment ref="AB274" authorId="0">
      <text>
        <r>
          <rPr>
            <b/>
            <sz val="9"/>
            <color indexed="81"/>
            <rFont val="Tahoma"/>
            <family val="2"/>
          </rPr>
          <t>Barbie Moreland:</t>
        </r>
        <r>
          <rPr>
            <sz val="9"/>
            <color indexed="81"/>
            <rFont val="Tahoma"/>
            <family val="2"/>
          </rPr>
          <t xml:space="preserve">
No listing in spreadsheet.  Apply value of 0.</t>
        </r>
      </text>
    </comment>
    <comment ref="AB275" authorId="0">
      <text>
        <r>
          <rPr>
            <b/>
            <sz val="9"/>
            <color indexed="81"/>
            <rFont val="Tahoma"/>
            <family val="2"/>
          </rPr>
          <t>Barbie Moreland:</t>
        </r>
        <r>
          <rPr>
            <sz val="9"/>
            <color indexed="81"/>
            <rFont val="Tahoma"/>
            <family val="2"/>
          </rPr>
          <t xml:space="preserve">
No listing in spreadsheet.  Apply value of 0.</t>
        </r>
      </text>
    </comment>
    <comment ref="AB276" authorId="0">
      <text>
        <r>
          <rPr>
            <b/>
            <sz val="9"/>
            <color indexed="81"/>
            <rFont val="Tahoma"/>
            <family val="2"/>
          </rPr>
          <t>Barbie Moreland:</t>
        </r>
        <r>
          <rPr>
            <sz val="9"/>
            <color indexed="81"/>
            <rFont val="Tahoma"/>
            <family val="2"/>
          </rPr>
          <t xml:space="preserve">
No listing in spreadsheet.  Apply value of 0.</t>
        </r>
      </text>
    </comment>
    <comment ref="AB277" authorId="0">
      <text>
        <r>
          <rPr>
            <b/>
            <sz val="9"/>
            <color indexed="81"/>
            <rFont val="Tahoma"/>
            <family val="2"/>
          </rPr>
          <t>Barbie Moreland:</t>
        </r>
        <r>
          <rPr>
            <sz val="9"/>
            <color indexed="81"/>
            <rFont val="Tahoma"/>
            <family val="2"/>
          </rPr>
          <t xml:space="preserve">
No listing in spreadsheet.  Apply value of 0.</t>
        </r>
      </text>
    </comment>
    <comment ref="AB278" authorId="0">
      <text>
        <r>
          <rPr>
            <b/>
            <sz val="9"/>
            <color indexed="81"/>
            <rFont val="Tahoma"/>
            <family val="2"/>
          </rPr>
          <t>Barbie Moreland:</t>
        </r>
        <r>
          <rPr>
            <sz val="9"/>
            <color indexed="81"/>
            <rFont val="Tahoma"/>
            <family val="2"/>
          </rPr>
          <t xml:space="preserve">
No listing in spreadsheet.  Apply value of 0.</t>
        </r>
      </text>
    </comment>
    <comment ref="AB288" authorId="0">
      <text>
        <r>
          <rPr>
            <b/>
            <sz val="9"/>
            <color indexed="81"/>
            <rFont val="Tahoma"/>
            <family val="2"/>
          </rPr>
          <t>Barbie Moreland:</t>
        </r>
        <r>
          <rPr>
            <sz val="9"/>
            <color indexed="81"/>
            <rFont val="Tahoma"/>
            <family val="2"/>
          </rPr>
          <t xml:space="preserve">
No listing in spreadsheet.  Apply value of 0.</t>
        </r>
      </text>
    </comment>
    <comment ref="AB289" authorId="0">
      <text>
        <r>
          <rPr>
            <b/>
            <sz val="9"/>
            <color indexed="81"/>
            <rFont val="Tahoma"/>
            <family val="2"/>
          </rPr>
          <t>Barbie Moreland:</t>
        </r>
        <r>
          <rPr>
            <sz val="9"/>
            <color indexed="81"/>
            <rFont val="Tahoma"/>
            <family val="2"/>
          </rPr>
          <t xml:space="preserve">
No listing in spreadsheet.  Apply value of 0.</t>
        </r>
      </text>
    </comment>
    <comment ref="AB317" authorId="0">
      <text>
        <r>
          <rPr>
            <b/>
            <sz val="9"/>
            <color indexed="81"/>
            <rFont val="Tahoma"/>
            <family val="2"/>
          </rPr>
          <t>Barbie Moreland:</t>
        </r>
        <r>
          <rPr>
            <sz val="9"/>
            <color indexed="81"/>
            <rFont val="Tahoma"/>
            <family val="2"/>
          </rPr>
          <t xml:space="preserve">
No listing in spreadsheet.  Apply value of 0.</t>
        </r>
      </text>
    </comment>
    <comment ref="AB318" authorId="0">
      <text>
        <r>
          <rPr>
            <b/>
            <sz val="9"/>
            <color indexed="81"/>
            <rFont val="Tahoma"/>
            <family val="2"/>
          </rPr>
          <t>Barbie Moreland:</t>
        </r>
        <r>
          <rPr>
            <sz val="9"/>
            <color indexed="81"/>
            <rFont val="Tahoma"/>
            <family val="2"/>
          </rPr>
          <t xml:space="preserve">
No listing in spreadsheet.  Apply value of 0.</t>
        </r>
      </text>
    </comment>
    <comment ref="AB319" authorId="0">
      <text>
        <r>
          <rPr>
            <b/>
            <sz val="9"/>
            <color indexed="81"/>
            <rFont val="Tahoma"/>
            <family val="2"/>
          </rPr>
          <t>Barbie Moreland:</t>
        </r>
        <r>
          <rPr>
            <sz val="9"/>
            <color indexed="81"/>
            <rFont val="Tahoma"/>
            <family val="2"/>
          </rPr>
          <t xml:space="preserve">
No listing in spreadsheet.  Apply value of 0.</t>
        </r>
      </text>
    </comment>
    <comment ref="AB320" authorId="0">
      <text>
        <r>
          <rPr>
            <b/>
            <sz val="9"/>
            <color indexed="81"/>
            <rFont val="Tahoma"/>
            <family val="2"/>
          </rPr>
          <t>Barbie Moreland:</t>
        </r>
        <r>
          <rPr>
            <sz val="9"/>
            <color indexed="81"/>
            <rFont val="Tahoma"/>
            <family val="2"/>
          </rPr>
          <t xml:space="preserve">
No listing in spreadsheet.  Apply value of 0.</t>
        </r>
      </text>
    </comment>
    <comment ref="AB335" authorId="0">
      <text>
        <r>
          <rPr>
            <b/>
            <sz val="9"/>
            <color indexed="81"/>
            <rFont val="Tahoma"/>
            <family val="2"/>
          </rPr>
          <t>Barbie Moreland:</t>
        </r>
        <r>
          <rPr>
            <sz val="9"/>
            <color indexed="81"/>
            <rFont val="Tahoma"/>
            <family val="2"/>
          </rPr>
          <t xml:space="preserve">
No listing in spreadsheet.  Apply value of 0.</t>
        </r>
      </text>
    </comment>
    <comment ref="AB336" authorId="0">
      <text>
        <r>
          <rPr>
            <b/>
            <sz val="9"/>
            <color indexed="81"/>
            <rFont val="Tahoma"/>
            <family val="2"/>
          </rPr>
          <t>Barbie Moreland:</t>
        </r>
        <r>
          <rPr>
            <sz val="9"/>
            <color indexed="81"/>
            <rFont val="Tahoma"/>
            <family val="2"/>
          </rPr>
          <t xml:space="preserve">
No listing in spreadsheet.  Apply value of 0.</t>
        </r>
      </text>
    </comment>
    <comment ref="AB337" authorId="0">
      <text>
        <r>
          <rPr>
            <b/>
            <sz val="9"/>
            <color indexed="81"/>
            <rFont val="Tahoma"/>
            <family val="2"/>
          </rPr>
          <t>Barbie Moreland:</t>
        </r>
        <r>
          <rPr>
            <sz val="9"/>
            <color indexed="81"/>
            <rFont val="Tahoma"/>
            <family val="2"/>
          </rPr>
          <t xml:space="preserve">
No listing in spreadsheet.  Apply value of 0.</t>
        </r>
      </text>
    </comment>
    <comment ref="AB338" authorId="0">
      <text>
        <r>
          <rPr>
            <b/>
            <sz val="9"/>
            <color indexed="81"/>
            <rFont val="Tahoma"/>
            <family val="2"/>
          </rPr>
          <t>Barbie Moreland:</t>
        </r>
        <r>
          <rPr>
            <sz val="9"/>
            <color indexed="81"/>
            <rFont val="Tahoma"/>
            <family val="2"/>
          </rPr>
          <t xml:space="preserve">
No listing in spreadsheet.  Apply value of 0.</t>
        </r>
      </text>
    </comment>
    <comment ref="AB339" authorId="0">
      <text>
        <r>
          <rPr>
            <b/>
            <sz val="9"/>
            <color indexed="81"/>
            <rFont val="Tahoma"/>
            <family val="2"/>
          </rPr>
          <t>Barbie Moreland:</t>
        </r>
        <r>
          <rPr>
            <sz val="9"/>
            <color indexed="81"/>
            <rFont val="Tahoma"/>
            <family val="2"/>
          </rPr>
          <t xml:space="preserve">
No listing in spreadsheet.  Apply value of 0.</t>
        </r>
      </text>
    </comment>
    <comment ref="AB343" authorId="0">
      <text>
        <r>
          <rPr>
            <b/>
            <sz val="9"/>
            <color indexed="81"/>
            <rFont val="Tahoma"/>
            <family val="2"/>
          </rPr>
          <t>Barbie Moreland:</t>
        </r>
        <r>
          <rPr>
            <sz val="9"/>
            <color indexed="81"/>
            <rFont val="Tahoma"/>
            <family val="2"/>
          </rPr>
          <t xml:space="preserve">
No listing in spreadsheet.  Apply value of 0.</t>
        </r>
      </text>
    </comment>
    <comment ref="AB344" authorId="0">
      <text>
        <r>
          <rPr>
            <b/>
            <sz val="9"/>
            <color indexed="81"/>
            <rFont val="Tahoma"/>
            <family val="2"/>
          </rPr>
          <t>Barbie Moreland:</t>
        </r>
        <r>
          <rPr>
            <sz val="9"/>
            <color indexed="81"/>
            <rFont val="Tahoma"/>
            <family val="2"/>
          </rPr>
          <t xml:space="preserve">
No listing in spreadsheet.  Apply value of 0.</t>
        </r>
      </text>
    </comment>
    <comment ref="AB345" authorId="0">
      <text>
        <r>
          <rPr>
            <b/>
            <sz val="9"/>
            <color indexed="81"/>
            <rFont val="Tahoma"/>
            <family val="2"/>
          </rPr>
          <t>Barbie Moreland:</t>
        </r>
        <r>
          <rPr>
            <sz val="9"/>
            <color indexed="81"/>
            <rFont val="Tahoma"/>
            <family val="2"/>
          </rPr>
          <t xml:space="preserve">
No listing in spreadsheet.  Apply value of 0.</t>
        </r>
      </text>
    </comment>
    <comment ref="AB346" authorId="0">
      <text>
        <r>
          <rPr>
            <b/>
            <sz val="9"/>
            <color indexed="81"/>
            <rFont val="Tahoma"/>
            <family val="2"/>
          </rPr>
          <t>Barbie Moreland:</t>
        </r>
        <r>
          <rPr>
            <sz val="9"/>
            <color indexed="81"/>
            <rFont val="Tahoma"/>
            <family val="2"/>
          </rPr>
          <t xml:space="preserve">
No listing in spreadsheet.  Apply value of 0.</t>
        </r>
      </text>
    </comment>
    <comment ref="AB347" authorId="0">
      <text>
        <r>
          <rPr>
            <b/>
            <sz val="9"/>
            <color indexed="81"/>
            <rFont val="Tahoma"/>
            <family val="2"/>
          </rPr>
          <t>Barbie Moreland:</t>
        </r>
        <r>
          <rPr>
            <sz val="9"/>
            <color indexed="81"/>
            <rFont val="Tahoma"/>
            <family val="2"/>
          </rPr>
          <t xml:space="preserve">
No listing in spreadsheet.  Apply value of 0.</t>
        </r>
      </text>
    </comment>
    <comment ref="AB352" authorId="0">
      <text>
        <r>
          <rPr>
            <b/>
            <sz val="9"/>
            <color indexed="81"/>
            <rFont val="Tahoma"/>
            <family val="2"/>
          </rPr>
          <t>Barbie Moreland:</t>
        </r>
        <r>
          <rPr>
            <sz val="9"/>
            <color indexed="81"/>
            <rFont val="Tahoma"/>
            <family val="2"/>
          </rPr>
          <t xml:space="preserve">
No listing in spreadsheet.  Apply value of 0.</t>
        </r>
      </text>
    </comment>
    <comment ref="AB353" authorId="0">
      <text>
        <r>
          <rPr>
            <b/>
            <sz val="9"/>
            <color indexed="81"/>
            <rFont val="Tahoma"/>
            <family val="2"/>
          </rPr>
          <t>Barbie Moreland:</t>
        </r>
        <r>
          <rPr>
            <sz val="9"/>
            <color indexed="81"/>
            <rFont val="Tahoma"/>
            <family val="2"/>
          </rPr>
          <t xml:space="preserve">
No listing in spreadsheet.  Apply value of 0.</t>
        </r>
      </text>
    </comment>
    <comment ref="AB368" authorId="0">
      <text>
        <r>
          <rPr>
            <b/>
            <sz val="9"/>
            <color indexed="81"/>
            <rFont val="Tahoma"/>
            <family val="2"/>
          </rPr>
          <t>Barbie Moreland:</t>
        </r>
        <r>
          <rPr>
            <sz val="9"/>
            <color indexed="81"/>
            <rFont val="Tahoma"/>
            <family val="2"/>
          </rPr>
          <t xml:space="preserve">
No listing in spreadsheet.  Apply value of 0.</t>
        </r>
      </text>
    </comment>
    <comment ref="AB369" authorId="0">
      <text>
        <r>
          <rPr>
            <b/>
            <sz val="9"/>
            <color indexed="81"/>
            <rFont val="Tahoma"/>
            <family val="2"/>
          </rPr>
          <t>Barbie Moreland:</t>
        </r>
        <r>
          <rPr>
            <sz val="9"/>
            <color indexed="81"/>
            <rFont val="Tahoma"/>
            <family val="2"/>
          </rPr>
          <t xml:space="preserve">
No listing in spreadsheet.  Apply value of 0.</t>
        </r>
      </text>
    </comment>
    <comment ref="AB370" authorId="0">
      <text>
        <r>
          <rPr>
            <b/>
            <sz val="9"/>
            <color indexed="81"/>
            <rFont val="Tahoma"/>
            <family val="2"/>
          </rPr>
          <t>Barbie Moreland:</t>
        </r>
        <r>
          <rPr>
            <sz val="9"/>
            <color indexed="81"/>
            <rFont val="Tahoma"/>
            <family val="2"/>
          </rPr>
          <t xml:space="preserve">
No listing in spreadsheet.  Apply value of 0.</t>
        </r>
      </text>
    </comment>
    <comment ref="AB371" authorId="0">
      <text>
        <r>
          <rPr>
            <b/>
            <sz val="9"/>
            <color indexed="81"/>
            <rFont val="Tahoma"/>
            <family val="2"/>
          </rPr>
          <t>Barbie Moreland:</t>
        </r>
        <r>
          <rPr>
            <sz val="9"/>
            <color indexed="81"/>
            <rFont val="Tahoma"/>
            <family val="2"/>
          </rPr>
          <t xml:space="preserve">
No listing in spreadsheet.  Apply value of 0.</t>
        </r>
      </text>
    </comment>
    <comment ref="AB372" authorId="0">
      <text>
        <r>
          <rPr>
            <b/>
            <sz val="9"/>
            <color indexed="81"/>
            <rFont val="Tahoma"/>
            <family val="2"/>
          </rPr>
          <t>Barbie Moreland:</t>
        </r>
        <r>
          <rPr>
            <sz val="9"/>
            <color indexed="81"/>
            <rFont val="Tahoma"/>
            <family val="2"/>
          </rPr>
          <t xml:space="preserve">
No listing in spreadsheet.  Apply value of 0.</t>
        </r>
      </text>
    </comment>
    <comment ref="AB373" authorId="0">
      <text>
        <r>
          <rPr>
            <b/>
            <sz val="9"/>
            <color indexed="81"/>
            <rFont val="Tahoma"/>
            <family val="2"/>
          </rPr>
          <t>Barbie Moreland:</t>
        </r>
        <r>
          <rPr>
            <sz val="9"/>
            <color indexed="81"/>
            <rFont val="Tahoma"/>
            <family val="2"/>
          </rPr>
          <t xml:space="preserve">
No listing in spreadsheet.  Apply value of 0.</t>
        </r>
      </text>
    </comment>
    <comment ref="AB374" authorId="0">
      <text>
        <r>
          <rPr>
            <b/>
            <sz val="9"/>
            <color indexed="81"/>
            <rFont val="Tahoma"/>
            <family val="2"/>
          </rPr>
          <t>Barbie Moreland:</t>
        </r>
        <r>
          <rPr>
            <sz val="9"/>
            <color indexed="81"/>
            <rFont val="Tahoma"/>
            <family val="2"/>
          </rPr>
          <t xml:space="preserve">
No listing in spreadsheet.  Apply value of 0.</t>
        </r>
      </text>
    </comment>
    <comment ref="AB424" authorId="0">
      <text>
        <r>
          <rPr>
            <b/>
            <sz val="9"/>
            <color indexed="81"/>
            <rFont val="Tahoma"/>
            <family val="2"/>
          </rPr>
          <t>Barbie Moreland:</t>
        </r>
        <r>
          <rPr>
            <sz val="9"/>
            <color indexed="81"/>
            <rFont val="Tahoma"/>
            <family val="2"/>
          </rPr>
          <t xml:space="preserve">
No listing in spreadsheet.  Apply value of 0.</t>
        </r>
      </text>
    </comment>
    <comment ref="AB425" authorId="0">
      <text>
        <r>
          <rPr>
            <b/>
            <sz val="9"/>
            <color indexed="81"/>
            <rFont val="Tahoma"/>
            <family val="2"/>
          </rPr>
          <t>Barbie Moreland:</t>
        </r>
        <r>
          <rPr>
            <sz val="9"/>
            <color indexed="81"/>
            <rFont val="Tahoma"/>
            <family val="2"/>
          </rPr>
          <t xml:space="preserve">
No listing in spreadsheet.  Apply value of 0.</t>
        </r>
      </text>
    </comment>
    <comment ref="AB426" authorId="0">
      <text>
        <r>
          <rPr>
            <b/>
            <sz val="9"/>
            <color indexed="81"/>
            <rFont val="Tahoma"/>
            <family val="2"/>
          </rPr>
          <t>Barbie Moreland:</t>
        </r>
        <r>
          <rPr>
            <sz val="9"/>
            <color indexed="81"/>
            <rFont val="Tahoma"/>
            <family val="2"/>
          </rPr>
          <t xml:space="preserve">
No listing in spreadsheet.  Apply value of 0.</t>
        </r>
      </text>
    </comment>
    <comment ref="AB427" authorId="0">
      <text>
        <r>
          <rPr>
            <b/>
            <sz val="9"/>
            <color indexed="81"/>
            <rFont val="Tahoma"/>
            <family val="2"/>
          </rPr>
          <t>Barbie Moreland:</t>
        </r>
        <r>
          <rPr>
            <sz val="9"/>
            <color indexed="81"/>
            <rFont val="Tahoma"/>
            <family val="2"/>
          </rPr>
          <t xml:space="preserve">
No listing in spreadsheet.  Apply value of 0.</t>
        </r>
      </text>
    </comment>
    <comment ref="AB428" authorId="0">
      <text>
        <r>
          <rPr>
            <b/>
            <sz val="9"/>
            <color indexed="81"/>
            <rFont val="Tahoma"/>
            <family val="2"/>
          </rPr>
          <t>Barbie Moreland:</t>
        </r>
        <r>
          <rPr>
            <sz val="9"/>
            <color indexed="81"/>
            <rFont val="Tahoma"/>
            <family val="2"/>
          </rPr>
          <t xml:space="preserve">
No listing in spreadsheet.  Apply value of 0.</t>
        </r>
      </text>
    </comment>
    <comment ref="AB429" authorId="0">
      <text>
        <r>
          <rPr>
            <b/>
            <sz val="9"/>
            <color indexed="81"/>
            <rFont val="Tahoma"/>
            <family val="2"/>
          </rPr>
          <t>Barbie Moreland:</t>
        </r>
        <r>
          <rPr>
            <sz val="9"/>
            <color indexed="81"/>
            <rFont val="Tahoma"/>
            <family val="2"/>
          </rPr>
          <t xml:space="preserve">
No listing in spreadsheet.  Apply value of 0.</t>
        </r>
      </text>
    </comment>
    <comment ref="AB437" authorId="0">
      <text>
        <r>
          <rPr>
            <b/>
            <sz val="9"/>
            <color indexed="81"/>
            <rFont val="Tahoma"/>
            <family val="2"/>
          </rPr>
          <t>Barbie Moreland:</t>
        </r>
        <r>
          <rPr>
            <sz val="9"/>
            <color indexed="81"/>
            <rFont val="Tahoma"/>
            <family val="2"/>
          </rPr>
          <t xml:space="preserve">
No listing in spreadsheet.  Apply value of 0.</t>
        </r>
      </text>
    </comment>
    <comment ref="AB438" authorId="0">
      <text>
        <r>
          <rPr>
            <b/>
            <sz val="9"/>
            <color indexed="81"/>
            <rFont val="Tahoma"/>
            <family val="2"/>
          </rPr>
          <t>Barbie Moreland:</t>
        </r>
        <r>
          <rPr>
            <sz val="9"/>
            <color indexed="81"/>
            <rFont val="Tahoma"/>
            <family val="2"/>
          </rPr>
          <t xml:space="preserve">
No listing in spreadsheet.  Apply value of 0.</t>
        </r>
      </text>
    </comment>
    <comment ref="AB439" authorId="0">
      <text>
        <r>
          <rPr>
            <b/>
            <sz val="9"/>
            <color indexed="81"/>
            <rFont val="Tahoma"/>
            <family val="2"/>
          </rPr>
          <t>Barbie Moreland:</t>
        </r>
        <r>
          <rPr>
            <sz val="9"/>
            <color indexed="81"/>
            <rFont val="Tahoma"/>
            <family val="2"/>
          </rPr>
          <t xml:space="preserve">
No listing in spreadsheet.  Apply value of 0.</t>
        </r>
      </text>
    </comment>
    <comment ref="AB440" authorId="0">
      <text>
        <r>
          <rPr>
            <b/>
            <sz val="9"/>
            <color indexed="81"/>
            <rFont val="Tahoma"/>
            <family val="2"/>
          </rPr>
          <t>Barbie Moreland:</t>
        </r>
        <r>
          <rPr>
            <sz val="9"/>
            <color indexed="81"/>
            <rFont val="Tahoma"/>
            <family val="2"/>
          </rPr>
          <t xml:space="preserve">
No listing in spreadsheet.  Apply value of 0.</t>
        </r>
      </text>
    </comment>
    <comment ref="AB443" authorId="0">
      <text>
        <r>
          <rPr>
            <b/>
            <sz val="9"/>
            <color indexed="81"/>
            <rFont val="Tahoma"/>
            <family val="2"/>
          </rPr>
          <t>Barbie Moreland:</t>
        </r>
        <r>
          <rPr>
            <sz val="9"/>
            <color indexed="81"/>
            <rFont val="Tahoma"/>
            <family val="2"/>
          </rPr>
          <t xml:space="preserve">
No listing in spreadsheet.  Apply value of 0.</t>
        </r>
      </text>
    </comment>
    <comment ref="AB444" authorId="0">
      <text>
        <r>
          <rPr>
            <b/>
            <sz val="9"/>
            <color indexed="81"/>
            <rFont val="Tahoma"/>
            <family val="2"/>
          </rPr>
          <t>Barbie Moreland:</t>
        </r>
        <r>
          <rPr>
            <sz val="9"/>
            <color indexed="81"/>
            <rFont val="Tahoma"/>
            <family val="2"/>
          </rPr>
          <t xml:space="preserve">
No listing in spreadsheet.  Apply value of 0.</t>
        </r>
      </text>
    </comment>
    <comment ref="AB460" authorId="0">
      <text>
        <r>
          <rPr>
            <b/>
            <sz val="9"/>
            <color indexed="81"/>
            <rFont val="Tahoma"/>
            <family val="2"/>
          </rPr>
          <t>Barbie Moreland:</t>
        </r>
        <r>
          <rPr>
            <sz val="9"/>
            <color indexed="81"/>
            <rFont val="Tahoma"/>
            <family val="2"/>
          </rPr>
          <t xml:space="preserve">
No listing in spreadsheet.  Apply value of 0.</t>
        </r>
      </text>
    </comment>
    <comment ref="AB461" authorId="0">
      <text>
        <r>
          <rPr>
            <b/>
            <sz val="9"/>
            <color indexed="81"/>
            <rFont val="Tahoma"/>
            <family val="2"/>
          </rPr>
          <t>Barbie Moreland:</t>
        </r>
        <r>
          <rPr>
            <sz val="9"/>
            <color indexed="81"/>
            <rFont val="Tahoma"/>
            <family val="2"/>
          </rPr>
          <t xml:space="preserve">
No listing in spreadsheet.  Apply value of 0.</t>
        </r>
      </text>
    </comment>
    <comment ref="AB462" authorId="0">
      <text>
        <r>
          <rPr>
            <b/>
            <sz val="9"/>
            <color indexed="81"/>
            <rFont val="Tahoma"/>
            <family val="2"/>
          </rPr>
          <t>Barbie Moreland:</t>
        </r>
        <r>
          <rPr>
            <sz val="9"/>
            <color indexed="81"/>
            <rFont val="Tahoma"/>
            <family val="2"/>
          </rPr>
          <t xml:space="preserve">
No listing in spreadsheet.  Apply value of 0.</t>
        </r>
      </text>
    </comment>
    <comment ref="AB463" authorId="0">
      <text>
        <r>
          <rPr>
            <b/>
            <sz val="9"/>
            <color indexed="81"/>
            <rFont val="Tahoma"/>
            <family val="2"/>
          </rPr>
          <t>Barbie Moreland:</t>
        </r>
        <r>
          <rPr>
            <sz val="9"/>
            <color indexed="81"/>
            <rFont val="Tahoma"/>
            <family val="2"/>
          </rPr>
          <t xml:space="preserve">
No listing in spreadsheet.  Apply value of 0.</t>
        </r>
      </text>
    </comment>
    <comment ref="AB464" authorId="0">
      <text>
        <r>
          <rPr>
            <b/>
            <sz val="9"/>
            <color indexed="81"/>
            <rFont val="Tahoma"/>
            <family val="2"/>
          </rPr>
          <t>Barbie Moreland:</t>
        </r>
        <r>
          <rPr>
            <sz val="9"/>
            <color indexed="81"/>
            <rFont val="Tahoma"/>
            <family val="2"/>
          </rPr>
          <t xml:space="preserve">
No listing in spreadsheet.  Apply value of 0.</t>
        </r>
      </text>
    </comment>
    <comment ref="AB465" authorId="0">
      <text>
        <r>
          <rPr>
            <b/>
            <sz val="9"/>
            <color indexed="81"/>
            <rFont val="Tahoma"/>
            <family val="2"/>
          </rPr>
          <t>Barbie Moreland:</t>
        </r>
        <r>
          <rPr>
            <sz val="9"/>
            <color indexed="81"/>
            <rFont val="Tahoma"/>
            <family val="2"/>
          </rPr>
          <t xml:space="preserve">
No listing in spreadsheet.  Apply value of 0.</t>
        </r>
      </text>
    </comment>
    <comment ref="AB466" authorId="0">
      <text>
        <r>
          <rPr>
            <b/>
            <sz val="9"/>
            <color indexed="81"/>
            <rFont val="Tahoma"/>
            <family val="2"/>
          </rPr>
          <t>Barbie Moreland:</t>
        </r>
        <r>
          <rPr>
            <sz val="9"/>
            <color indexed="81"/>
            <rFont val="Tahoma"/>
            <family val="2"/>
          </rPr>
          <t xml:space="preserve">
No listing in spreadsheet.  Apply value of 0.</t>
        </r>
      </text>
    </comment>
    <comment ref="AB467" authorId="1">
      <text>
        <r>
          <rPr>
            <b/>
            <sz val="9"/>
            <color indexed="81"/>
            <rFont val="Tahoma"/>
            <charset val="1"/>
          </rPr>
          <t>bdmorel:</t>
        </r>
        <r>
          <rPr>
            <sz val="9"/>
            <color indexed="81"/>
            <rFont val="Tahoma"/>
            <charset val="1"/>
          </rPr>
          <t xml:space="preserve">
No listing in spreadsheet.  Apply value of 0.</t>
        </r>
      </text>
    </comment>
    <comment ref="AB472" authorId="1">
      <text>
        <r>
          <rPr>
            <b/>
            <sz val="9"/>
            <color indexed="81"/>
            <rFont val="Tahoma"/>
            <charset val="1"/>
          </rPr>
          <t>bdmorel:</t>
        </r>
        <r>
          <rPr>
            <sz val="9"/>
            <color indexed="81"/>
            <rFont val="Tahoma"/>
            <charset val="1"/>
          </rPr>
          <t xml:space="preserve">
No listing in spreadsheet.  Apply value of 0.</t>
        </r>
      </text>
    </comment>
    <comment ref="AB473" authorId="1">
      <text>
        <r>
          <rPr>
            <b/>
            <sz val="9"/>
            <color indexed="81"/>
            <rFont val="Tahoma"/>
            <charset val="1"/>
          </rPr>
          <t>bdmorel:</t>
        </r>
        <r>
          <rPr>
            <sz val="9"/>
            <color indexed="81"/>
            <rFont val="Tahoma"/>
            <charset val="1"/>
          </rPr>
          <t xml:space="preserve">
No listing in spreadsheet.  Apply value of 0.</t>
        </r>
      </text>
    </comment>
    <comment ref="AB474" authorId="1">
      <text>
        <r>
          <rPr>
            <b/>
            <sz val="9"/>
            <color indexed="81"/>
            <rFont val="Tahoma"/>
            <charset val="1"/>
          </rPr>
          <t>bdmorel:</t>
        </r>
        <r>
          <rPr>
            <sz val="9"/>
            <color indexed="81"/>
            <rFont val="Tahoma"/>
            <charset val="1"/>
          </rPr>
          <t xml:space="preserve">
No listing in spreadsheet.  Apply value of 0.</t>
        </r>
      </text>
    </comment>
    <comment ref="AB475" authorId="1">
      <text>
        <r>
          <rPr>
            <b/>
            <sz val="9"/>
            <color indexed="81"/>
            <rFont val="Tahoma"/>
            <charset val="1"/>
          </rPr>
          <t>bdmorel:</t>
        </r>
        <r>
          <rPr>
            <sz val="9"/>
            <color indexed="81"/>
            <rFont val="Tahoma"/>
            <charset val="1"/>
          </rPr>
          <t xml:space="preserve">
No listing in spreadsheet.  Apply value of 0.</t>
        </r>
      </text>
    </comment>
    <comment ref="AB476" authorId="1">
      <text>
        <r>
          <rPr>
            <b/>
            <sz val="9"/>
            <color indexed="81"/>
            <rFont val="Tahoma"/>
            <charset val="1"/>
          </rPr>
          <t>bdmorel:</t>
        </r>
        <r>
          <rPr>
            <sz val="9"/>
            <color indexed="81"/>
            <rFont val="Tahoma"/>
            <charset val="1"/>
          </rPr>
          <t xml:space="preserve">
No listing in spreadsheet.  Apply value of 0.</t>
        </r>
      </text>
    </comment>
    <comment ref="AB477" authorId="1">
      <text>
        <r>
          <rPr>
            <b/>
            <sz val="9"/>
            <color indexed="81"/>
            <rFont val="Tahoma"/>
            <charset val="1"/>
          </rPr>
          <t>bdmorel:</t>
        </r>
        <r>
          <rPr>
            <sz val="9"/>
            <color indexed="81"/>
            <rFont val="Tahoma"/>
            <charset val="1"/>
          </rPr>
          <t xml:space="preserve">
No listing in spreadsheet.  Apply value of 0.</t>
        </r>
      </text>
    </comment>
    <comment ref="AB484" authorId="1">
      <text>
        <r>
          <rPr>
            <b/>
            <sz val="9"/>
            <color indexed="81"/>
            <rFont val="Tahoma"/>
            <charset val="1"/>
          </rPr>
          <t>bdmorel:</t>
        </r>
        <r>
          <rPr>
            <sz val="9"/>
            <color indexed="81"/>
            <rFont val="Tahoma"/>
            <charset val="1"/>
          </rPr>
          <t xml:space="preserve">
No listing in spreadsheet.  Apply value of 0.</t>
        </r>
      </text>
    </comment>
    <comment ref="AB489" authorId="1">
      <text>
        <r>
          <rPr>
            <b/>
            <sz val="9"/>
            <color indexed="81"/>
            <rFont val="Tahoma"/>
            <charset val="1"/>
          </rPr>
          <t>bdmorel:</t>
        </r>
        <r>
          <rPr>
            <sz val="9"/>
            <color indexed="81"/>
            <rFont val="Tahoma"/>
            <charset val="1"/>
          </rPr>
          <t xml:space="preserve">
No listing in spreadsheet.  Apply value of 0.</t>
        </r>
      </text>
    </comment>
    <comment ref="AB490" authorId="1">
      <text>
        <r>
          <rPr>
            <b/>
            <sz val="9"/>
            <color indexed="81"/>
            <rFont val="Tahoma"/>
            <charset val="1"/>
          </rPr>
          <t>bdmorel:</t>
        </r>
        <r>
          <rPr>
            <sz val="9"/>
            <color indexed="81"/>
            <rFont val="Tahoma"/>
            <charset val="1"/>
          </rPr>
          <t xml:space="preserve">
No listing in spreadsheet.  Apply value of 0.</t>
        </r>
      </text>
    </comment>
    <comment ref="AB491" authorId="1">
      <text>
        <r>
          <rPr>
            <b/>
            <sz val="9"/>
            <color indexed="81"/>
            <rFont val="Tahoma"/>
            <charset val="1"/>
          </rPr>
          <t>bdmorel:</t>
        </r>
        <r>
          <rPr>
            <sz val="9"/>
            <color indexed="81"/>
            <rFont val="Tahoma"/>
            <charset val="1"/>
          </rPr>
          <t xml:space="preserve">
No listing in spreadsheet.  Apply value of 0.</t>
        </r>
      </text>
    </comment>
    <comment ref="AB509" authorId="1">
      <text>
        <r>
          <rPr>
            <b/>
            <sz val="9"/>
            <color indexed="81"/>
            <rFont val="Tahoma"/>
            <charset val="1"/>
          </rPr>
          <t>bdmorel:</t>
        </r>
        <r>
          <rPr>
            <sz val="9"/>
            <color indexed="81"/>
            <rFont val="Tahoma"/>
            <charset val="1"/>
          </rPr>
          <t xml:space="preserve">
No listing in spreadsheet.  Apply value of 0.</t>
        </r>
      </text>
    </comment>
    <comment ref="AB510" authorId="1">
      <text>
        <r>
          <rPr>
            <b/>
            <sz val="9"/>
            <color indexed="81"/>
            <rFont val="Tahoma"/>
            <charset val="1"/>
          </rPr>
          <t>bdmorel:</t>
        </r>
        <r>
          <rPr>
            <sz val="9"/>
            <color indexed="81"/>
            <rFont val="Tahoma"/>
            <charset val="1"/>
          </rPr>
          <t xml:space="preserve">
No listing in spreadsheet.  Apply value of 0.</t>
        </r>
      </text>
    </comment>
    <comment ref="AB530" authorId="1">
      <text>
        <r>
          <rPr>
            <b/>
            <sz val="9"/>
            <color indexed="81"/>
            <rFont val="Tahoma"/>
            <charset val="1"/>
          </rPr>
          <t>bdmorel:</t>
        </r>
        <r>
          <rPr>
            <sz val="9"/>
            <color indexed="81"/>
            <rFont val="Tahoma"/>
            <charset val="1"/>
          </rPr>
          <t xml:space="preserve">
No listing in spreadsheet.  Apply value of 0.</t>
        </r>
      </text>
    </comment>
    <comment ref="AB539" authorId="1">
      <text>
        <r>
          <rPr>
            <b/>
            <sz val="9"/>
            <color indexed="81"/>
            <rFont val="Tahoma"/>
            <charset val="1"/>
          </rPr>
          <t>bdmorel:</t>
        </r>
        <r>
          <rPr>
            <sz val="9"/>
            <color indexed="81"/>
            <rFont val="Tahoma"/>
            <charset val="1"/>
          </rPr>
          <t xml:space="preserve">
No listing in spreadsheet.  Apply value of 0.</t>
        </r>
      </text>
    </comment>
    <comment ref="AB540" authorId="1">
      <text>
        <r>
          <rPr>
            <b/>
            <sz val="9"/>
            <color indexed="81"/>
            <rFont val="Tahoma"/>
            <charset val="1"/>
          </rPr>
          <t>bdmorel:</t>
        </r>
        <r>
          <rPr>
            <sz val="9"/>
            <color indexed="81"/>
            <rFont val="Tahoma"/>
            <charset val="1"/>
          </rPr>
          <t xml:space="preserve">
No listing in spreadsheet.  Apply value of 0.</t>
        </r>
      </text>
    </comment>
    <comment ref="AB566" authorId="1">
      <text>
        <r>
          <rPr>
            <b/>
            <sz val="9"/>
            <color indexed="81"/>
            <rFont val="Tahoma"/>
            <charset val="1"/>
          </rPr>
          <t>bdmorel:</t>
        </r>
        <r>
          <rPr>
            <sz val="9"/>
            <color indexed="81"/>
            <rFont val="Tahoma"/>
            <charset val="1"/>
          </rPr>
          <t xml:space="preserve">
No listing in spreadsheet.  Apply value of 0.</t>
        </r>
      </text>
    </comment>
    <comment ref="AB567" authorId="1">
      <text>
        <r>
          <rPr>
            <b/>
            <sz val="9"/>
            <color indexed="81"/>
            <rFont val="Tahoma"/>
            <charset val="1"/>
          </rPr>
          <t>bdmorel:</t>
        </r>
        <r>
          <rPr>
            <sz val="9"/>
            <color indexed="81"/>
            <rFont val="Tahoma"/>
            <charset val="1"/>
          </rPr>
          <t xml:space="preserve">
No listing in spreadsheet.  Apply value of 0.</t>
        </r>
      </text>
    </comment>
    <comment ref="AB572" authorId="1">
      <text>
        <r>
          <rPr>
            <b/>
            <sz val="9"/>
            <color indexed="81"/>
            <rFont val="Tahoma"/>
            <charset val="1"/>
          </rPr>
          <t>bdmorel:</t>
        </r>
        <r>
          <rPr>
            <sz val="9"/>
            <color indexed="81"/>
            <rFont val="Tahoma"/>
            <charset val="1"/>
          </rPr>
          <t xml:space="preserve">
No listing in spreadsheet.  Apply value of 0.</t>
        </r>
      </text>
    </comment>
    <comment ref="AB588" authorId="1">
      <text>
        <r>
          <rPr>
            <b/>
            <sz val="9"/>
            <color indexed="81"/>
            <rFont val="Tahoma"/>
            <charset val="1"/>
          </rPr>
          <t>bdmorel:</t>
        </r>
        <r>
          <rPr>
            <sz val="9"/>
            <color indexed="81"/>
            <rFont val="Tahoma"/>
            <charset val="1"/>
          </rPr>
          <t xml:space="preserve">
No listing in spreadsheet.  Apply value of 0.</t>
        </r>
      </text>
    </comment>
    <comment ref="AB591" authorId="1">
      <text>
        <r>
          <rPr>
            <b/>
            <sz val="9"/>
            <color indexed="81"/>
            <rFont val="Tahoma"/>
            <charset val="1"/>
          </rPr>
          <t>bdmorel:</t>
        </r>
        <r>
          <rPr>
            <sz val="9"/>
            <color indexed="81"/>
            <rFont val="Tahoma"/>
            <charset val="1"/>
          </rPr>
          <t xml:space="preserve">
No listing in spreadsheet.  Apply value of 0.</t>
        </r>
      </text>
    </comment>
    <comment ref="AB592" authorId="1">
      <text>
        <r>
          <rPr>
            <b/>
            <sz val="9"/>
            <color indexed="81"/>
            <rFont val="Tahoma"/>
            <charset val="1"/>
          </rPr>
          <t>bdmorel:</t>
        </r>
        <r>
          <rPr>
            <sz val="9"/>
            <color indexed="81"/>
            <rFont val="Tahoma"/>
            <charset val="1"/>
          </rPr>
          <t xml:space="preserve">
No listing in spreadsheet.  Apply value of 0.</t>
        </r>
      </text>
    </comment>
    <comment ref="AB599" authorId="1">
      <text>
        <r>
          <rPr>
            <b/>
            <sz val="9"/>
            <color indexed="81"/>
            <rFont val="Tahoma"/>
            <charset val="1"/>
          </rPr>
          <t>bdmorel:</t>
        </r>
        <r>
          <rPr>
            <sz val="9"/>
            <color indexed="81"/>
            <rFont val="Tahoma"/>
            <charset val="1"/>
          </rPr>
          <t xml:space="preserve">
No listing in spreadsheet.  Apply value of 0.</t>
        </r>
      </text>
    </comment>
    <comment ref="AB600" authorId="1">
      <text>
        <r>
          <rPr>
            <b/>
            <sz val="9"/>
            <color indexed="81"/>
            <rFont val="Tahoma"/>
            <charset val="1"/>
          </rPr>
          <t>bdmorel:</t>
        </r>
        <r>
          <rPr>
            <sz val="9"/>
            <color indexed="81"/>
            <rFont val="Tahoma"/>
            <charset val="1"/>
          </rPr>
          <t xml:space="preserve">
No listing in spreadsheet.  Apply value of 0.</t>
        </r>
      </text>
    </comment>
    <comment ref="AB601" authorId="1">
      <text>
        <r>
          <rPr>
            <b/>
            <sz val="9"/>
            <color indexed="81"/>
            <rFont val="Tahoma"/>
            <charset val="1"/>
          </rPr>
          <t>bdmorel:</t>
        </r>
        <r>
          <rPr>
            <sz val="9"/>
            <color indexed="81"/>
            <rFont val="Tahoma"/>
            <charset val="1"/>
          </rPr>
          <t xml:space="preserve">
No listing in spreadsheet.  Apply value of 0.</t>
        </r>
      </text>
    </comment>
    <comment ref="AB603" authorId="1">
      <text>
        <r>
          <rPr>
            <b/>
            <sz val="9"/>
            <color indexed="81"/>
            <rFont val="Tahoma"/>
            <charset val="1"/>
          </rPr>
          <t>bdmorel:</t>
        </r>
        <r>
          <rPr>
            <sz val="9"/>
            <color indexed="81"/>
            <rFont val="Tahoma"/>
            <charset val="1"/>
          </rPr>
          <t xml:space="preserve">
No listing in spreadsheet.  Apply value of 0.</t>
        </r>
      </text>
    </comment>
    <comment ref="AB604" authorId="1">
      <text>
        <r>
          <rPr>
            <b/>
            <sz val="9"/>
            <color indexed="81"/>
            <rFont val="Tahoma"/>
            <charset val="1"/>
          </rPr>
          <t>bdmorel:</t>
        </r>
        <r>
          <rPr>
            <sz val="9"/>
            <color indexed="81"/>
            <rFont val="Tahoma"/>
            <charset val="1"/>
          </rPr>
          <t xml:space="preserve">
No listing in spreadsheet.  Apply value of 0.</t>
        </r>
      </text>
    </comment>
    <comment ref="AB611" authorId="1">
      <text>
        <r>
          <rPr>
            <b/>
            <sz val="9"/>
            <color indexed="81"/>
            <rFont val="Tahoma"/>
            <charset val="1"/>
          </rPr>
          <t>bdmorel:</t>
        </r>
        <r>
          <rPr>
            <sz val="9"/>
            <color indexed="81"/>
            <rFont val="Tahoma"/>
            <charset val="1"/>
          </rPr>
          <t xml:space="preserve">
No listing in spreadsheet.  Apply value of 0.</t>
        </r>
      </text>
    </comment>
    <comment ref="AB612" authorId="1">
      <text>
        <r>
          <rPr>
            <b/>
            <sz val="9"/>
            <color indexed="81"/>
            <rFont val="Tahoma"/>
            <charset val="1"/>
          </rPr>
          <t>bdmorel:</t>
        </r>
        <r>
          <rPr>
            <sz val="9"/>
            <color indexed="81"/>
            <rFont val="Tahoma"/>
            <charset val="1"/>
          </rPr>
          <t xml:space="preserve">
No listing in spreadsheet.  Apply value of 0.</t>
        </r>
      </text>
    </comment>
    <comment ref="AB613" authorId="1">
      <text>
        <r>
          <rPr>
            <b/>
            <sz val="9"/>
            <color indexed="81"/>
            <rFont val="Tahoma"/>
            <charset val="1"/>
          </rPr>
          <t>bdmorel:</t>
        </r>
        <r>
          <rPr>
            <sz val="9"/>
            <color indexed="81"/>
            <rFont val="Tahoma"/>
            <charset val="1"/>
          </rPr>
          <t xml:space="preserve">
No listing in spreadsheet.  Apply value of 0.</t>
        </r>
      </text>
    </comment>
    <comment ref="AB620" authorId="1">
      <text>
        <r>
          <rPr>
            <b/>
            <sz val="9"/>
            <color indexed="81"/>
            <rFont val="Tahoma"/>
            <charset val="1"/>
          </rPr>
          <t>bdmorel:</t>
        </r>
        <r>
          <rPr>
            <sz val="9"/>
            <color indexed="81"/>
            <rFont val="Tahoma"/>
            <charset val="1"/>
          </rPr>
          <t xml:space="preserve">
No listing in spreadsheet.  Apply value of 0.</t>
        </r>
      </text>
    </comment>
    <comment ref="AB623" authorId="1">
      <text>
        <r>
          <rPr>
            <b/>
            <sz val="9"/>
            <color indexed="81"/>
            <rFont val="Tahoma"/>
            <charset val="1"/>
          </rPr>
          <t>bdmorel:</t>
        </r>
        <r>
          <rPr>
            <sz val="9"/>
            <color indexed="81"/>
            <rFont val="Tahoma"/>
            <charset val="1"/>
          </rPr>
          <t xml:space="preserve">
No listing in spreadsheet.  Apply value of 0.</t>
        </r>
      </text>
    </comment>
    <comment ref="AB624" authorId="1">
      <text>
        <r>
          <rPr>
            <b/>
            <sz val="9"/>
            <color indexed="81"/>
            <rFont val="Tahoma"/>
            <charset val="1"/>
          </rPr>
          <t>bdmorel:</t>
        </r>
        <r>
          <rPr>
            <sz val="9"/>
            <color indexed="81"/>
            <rFont val="Tahoma"/>
            <charset val="1"/>
          </rPr>
          <t xml:space="preserve">
No listing in spreadsheet.  Apply value of 0.</t>
        </r>
      </text>
    </comment>
    <comment ref="AB638" authorId="1">
      <text>
        <r>
          <rPr>
            <b/>
            <sz val="9"/>
            <color indexed="81"/>
            <rFont val="Tahoma"/>
            <charset val="1"/>
          </rPr>
          <t>bdmorel:</t>
        </r>
        <r>
          <rPr>
            <sz val="9"/>
            <color indexed="81"/>
            <rFont val="Tahoma"/>
            <charset val="1"/>
          </rPr>
          <t xml:space="preserve">
No listing in spreadsheet.  Apply value of 0.</t>
        </r>
      </text>
    </comment>
    <comment ref="AB639" authorId="1">
      <text>
        <r>
          <rPr>
            <b/>
            <sz val="9"/>
            <color indexed="81"/>
            <rFont val="Tahoma"/>
            <charset val="1"/>
          </rPr>
          <t>bdmorel:</t>
        </r>
        <r>
          <rPr>
            <sz val="9"/>
            <color indexed="81"/>
            <rFont val="Tahoma"/>
            <charset val="1"/>
          </rPr>
          <t xml:space="preserve">
No listing in spreadsheet.  Apply value of 0.</t>
        </r>
      </text>
    </comment>
    <comment ref="AB640" authorId="1">
      <text>
        <r>
          <rPr>
            <b/>
            <sz val="9"/>
            <color indexed="81"/>
            <rFont val="Tahoma"/>
            <charset val="1"/>
          </rPr>
          <t>bdmorel:</t>
        </r>
        <r>
          <rPr>
            <sz val="9"/>
            <color indexed="81"/>
            <rFont val="Tahoma"/>
            <charset val="1"/>
          </rPr>
          <t xml:space="preserve">
No listing in spreadsheet.  Apply value of 0.</t>
        </r>
      </text>
    </comment>
    <comment ref="AB649" authorId="1">
      <text>
        <r>
          <rPr>
            <b/>
            <sz val="9"/>
            <color indexed="81"/>
            <rFont val="Tahoma"/>
            <charset val="1"/>
          </rPr>
          <t>bdmorel:</t>
        </r>
        <r>
          <rPr>
            <sz val="9"/>
            <color indexed="81"/>
            <rFont val="Tahoma"/>
            <charset val="1"/>
          </rPr>
          <t xml:space="preserve">
No listing in spreadsheet.  Apply value of 0.</t>
        </r>
      </text>
    </comment>
    <comment ref="AB650" authorId="1">
      <text>
        <r>
          <rPr>
            <b/>
            <sz val="9"/>
            <color indexed="81"/>
            <rFont val="Tahoma"/>
            <charset val="1"/>
          </rPr>
          <t>bdmorel:</t>
        </r>
        <r>
          <rPr>
            <sz val="9"/>
            <color indexed="81"/>
            <rFont val="Tahoma"/>
            <charset val="1"/>
          </rPr>
          <t xml:space="preserve">
No listing in spreadsheet.  Apply value of 0.</t>
        </r>
      </text>
    </comment>
    <comment ref="AB651" authorId="1">
      <text>
        <r>
          <rPr>
            <b/>
            <sz val="9"/>
            <color indexed="81"/>
            <rFont val="Tahoma"/>
            <charset val="1"/>
          </rPr>
          <t>bdmorel:</t>
        </r>
        <r>
          <rPr>
            <sz val="9"/>
            <color indexed="81"/>
            <rFont val="Tahoma"/>
            <charset val="1"/>
          </rPr>
          <t xml:space="preserve">
No listing in spreadsheet.  Apply value of 0.</t>
        </r>
      </text>
    </comment>
    <comment ref="AB655" authorId="1">
      <text>
        <r>
          <rPr>
            <b/>
            <sz val="9"/>
            <color indexed="81"/>
            <rFont val="Tahoma"/>
            <charset val="1"/>
          </rPr>
          <t>bdmorel:</t>
        </r>
        <r>
          <rPr>
            <sz val="9"/>
            <color indexed="81"/>
            <rFont val="Tahoma"/>
            <charset val="1"/>
          </rPr>
          <t xml:space="preserve">
No listing in spreadsheet.  Apply value of 0.</t>
        </r>
      </text>
    </comment>
    <comment ref="AB656" authorId="1">
      <text>
        <r>
          <rPr>
            <b/>
            <sz val="9"/>
            <color indexed="81"/>
            <rFont val="Tahoma"/>
            <charset val="1"/>
          </rPr>
          <t>bdmorel:</t>
        </r>
        <r>
          <rPr>
            <sz val="9"/>
            <color indexed="81"/>
            <rFont val="Tahoma"/>
            <charset val="1"/>
          </rPr>
          <t xml:space="preserve">
No listing in spreadsheet.  Apply value of 0.</t>
        </r>
      </text>
    </comment>
    <comment ref="AB657" authorId="1">
      <text>
        <r>
          <rPr>
            <b/>
            <sz val="9"/>
            <color indexed="81"/>
            <rFont val="Tahoma"/>
            <charset val="1"/>
          </rPr>
          <t>bdmorel:</t>
        </r>
        <r>
          <rPr>
            <sz val="9"/>
            <color indexed="81"/>
            <rFont val="Tahoma"/>
            <charset val="1"/>
          </rPr>
          <t xml:space="preserve">
No listing in spreadsheet.  Apply value of 0.</t>
        </r>
      </text>
    </comment>
    <comment ref="AB658" authorId="1">
      <text>
        <r>
          <rPr>
            <b/>
            <sz val="9"/>
            <color indexed="81"/>
            <rFont val="Tahoma"/>
            <charset val="1"/>
          </rPr>
          <t>bdmorel:</t>
        </r>
        <r>
          <rPr>
            <sz val="9"/>
            <color indexed="81"/>
            <rFont val="Tahoma"/>
            <charset val="1"/>
          </rPr>
          <t xml:space="preserve">
No listing in spreadsheet.  Apply value of 0.</t>
        </r>
      </text>
    </comment>
    <comment ref="AB659" authorId="1">
      <text>
        <r>
          <rPr>
            <b/>
            <sz val="9"/>
            <color indexed="81"/>
            <rFont val="Tahoma"/>
            <charset val="1"/>
          </rPr>
          <t>bdmorel:</t>
        </r>
        <r>
          <rPr>
            <sz val="9"/>
            <color indexed="81"/>
            <rFont val="Tahoma"/>
            <charset val="1"/>
          </rPr>
          <t xml:space="preserve">
No listing in spreadsheet.  Apply value of 0.</t>
        </r>
      </text>
    </comment>
    <comment ref="AB660" authorId="1">
      <text>
        <r>
          <rPr>
            <b/>
            <sz val="9"/>
            <color indexed="81"/>
            <rFont val="Tahoma"/>
            <charset val="1"/>
          </rPr>
          <t>bdmorel:</t>
        </r>
        <r>
          <rPr>
            <sz val="9"/>
            <color indexed="81"/>
            <rFont val="Tahoma"/>
            <charset val="1"/>
          </rPr>
          <t xml:space="preserve">
No listing in spreadsheet.  Apply value of 0.</t>
        </r>
      </text>
    </comment>
    <comment ref="AB661" authorId="1">
      <text>
        <r>
          <rPr>
            <b/>
            <sz val="9"/>
            <color indexed="81"/>
            <rFont val="Tahoma"/>
            <charset val="1"/>
          </rPr>
          <t>bdmorel:</t>
        </r>
        <r>
          <rPr>
            <sz val="9"/>
            <color indexed="81"/>
            <rFont val="Tahoma"/>
            <charset val="1"/>
          </rPr>
          <t xml:space="preserve">
No listing in spreadsheet.  Apply value of 0.</t>
        </r>
      </text>
    </comment>
    <comment ref="AB683" authorId="1">
      <text>
        <r>
          <rPr>
            <b/>
            <sz val="9"/>
            <color indexed="81"/>
            <rFont val="Tahoma"/>
            <charset val="1"/>
          </rPr>
          <t>bdmorel:</t>
        </r>
        <r>
          <rPr>
            <sz val="9"/>
            <color indexed="81"/>
            <rFont val="Tahoma"/>
            <charset val="1"/>
          </rPr>
          <t xml:space="preserve">
No listing in spreadsheet.  Apply value of 0.</t>
        </r>
      </text>
    </comment>
    <comment ref="AB684" authorId="1">
      <text>
        <r>
          <rPr>
            <b/>
            <sz val="9"/>
            <color indexed="81"/>
            <rFont val="Tahoma"/>
            <charset val="1"/>
          </rPr>
          <t>bdmorel:</t>
        </r>
        <r>
          <rPr>
            <sz val="9"/>
            <color indexed="81"/>
            <rFont val="Tahoma"/>
            <charset val="1"/>
          </rPr>
          <t xml:space="preserve">
No listing in spreadsheet.  Apply value of 0.</t>
        </r>
      </text>
    </comment>
    <comment ref="AB700" authorId="1">
      <text>
        <r>
          <rPr>
            <b/>
            <sz val="9"/>
            <color indexed="81"/>
            <rFont val="Tahoma"/>
            <charset val="1"/>
          </rPr>
          <t>bdmorel:</t>
        </r>
        <r>
          <rPr>
            <sz val="9"/>
            <color indexed="81"/>
            <rFont val="Tahoma"/>
            <charset val="1"/>
          </rPr>
          <t xml:space="preserve">
No listing in spreadsheet.  Apply value of 0.</t>
        </r>
      </text>
    </comment>
    <comment ref="AB701" authorId="1">
      <text>
        <r>
          <rPr>
            <b/>
            <sz val="9"/>
            <color indexed="81"/>
            <rFont val="Tahoma"/>
            <charset val="1"/>
          </rPr>
          <t>bdmorel:</t>
        </r>
        <r>
          <rPr>
            <sz val="9"/>
            <color indexed="81"/>
            <rFont val="Tahoma"/>
            <charset val="1"/>
          </rPr>
          <t xml:space="preserve">
No listing in spreadsheet.  Apply value of 0.</t>
        </r>
      </text>
    </comment>
    <comment ref="AB724" authorId="1">
      <text>
        <r>
          <rPr>
            <b/>
            <sz val="9"/>
            <color indexed="81"/>
            <rFont val="Tahoma"/>
            <charset val="1"/>
          </rPr>
          <t>bdmorel:</t>
        </r>
        <r>
          <rPr>
            <sz val="9"/>
            <color indexed="81"/>
            <rFont val="Tahoma"/>
            <charset val="1"/>
          </rPr>
          <t xml:space="preserve">
 No listing in spreadsheet.  Apply value of 0.</t>
        </r>
      </text>
    </comment>
    <comment ref="AB725" authorId="1">
      <text>
        <r>
          <rPr>
            <b/>
            <sz val="9"/>
            <color indexed="81"/>
            <rFont val="Tahoma"/>
            <charset val="1"/>
          </rPr>
          <t>bdmorel:</t>
        </r>
        <r>
          <rPr>
            <sz val="9"/>
            <color indexed="81"/>
            <rFont val="Tahoma"/>
            <charset val="1"/>
          </rPr>
          <t xml:space="preserve">
No listing in spreadsheet.  Apply value of 0.</t>
        </r>
      </text>
    </comment>
    <comment ref="AB726" authorId="1">
      <text>
        <r>
          <rPr>
            <b/>
            <sz val="9"/>
            <color indexed="81"/>
            <rFont val="Tahoma"/>
            <charset val="1"/>
          </rPr>
          <t>bdmorel:</t>
        </r>
        <r>
          <rPr>
            <sz val="9"/>
            <color indexed="81"/>
            <rFont val="Tahoma"/>
            <charset val="1"/>
          </rPr>
          <t xml:space="preserve">
No listing in spreadsheet.  Apply value of 0.</t>
        </r>
      </text>
    </comment>
    <comment ref="AB729" authorId="1">
      <text>
        <r>
          <rPr>
            <b/>
            <sz val="9"/>
            <color indexed="81"/>
            <rFont val="Tahoma"/>
            <charset val="1"/>
          </rPr>
          <t>bdmorel:</t>
        </r>
        <r>
          <rPr>
            <sz val="9"/>
            <color indexed="81"/>
            <rFont val="Tahoma"/>
            <charset val="1"/>
          </rPr>
          <t xml:space="preserve">
No listing in spreadsheet.  Apply value of 0.</t>
        </r>
      </text>
    </comment>
    <comment ref="AB730" authorId="1">
      <text>
        <r>
          <rPr>
            <b/>
            <sz val="9"/>
            <color indexed="81"/>
            <rFont val="Tahoma"/>
            <charset val="1"/>
          </rPr>
          <t>bdmorel:</t>
        </r>
        <r>
          <rPr>
            <sz val="9"/>
            <color indexed="81"/>
            <rFont val="Tahoma"/>
            <charset val="1"/>
          </rPr>
          <t xml:space="preserve">
No listing in spreadsheet.  Apply value of 0.</t>
        </r>
      </text>
    </comment>
    <comment ref="AB757" authorId="1">
      <text>
        <r>
          <rPr>
            <b/>
            <sz val="9"/>
            <color indexed="81"/>
            <rFont val="Tahoma"/>
            <charset val="1"/>
          </rPr>
          <t>bdmorel:</t>
        </r>
        <r>
          <rPr>
            <sz val="9"/>
            <color indexed="81"/>
            <rFont val="Tahoma"/>
            <charset val="1"/>
          </rPr>
          <t xml:space="preserve">
No listing in spreadsheet.  Apply value of 0.</t>
        </r>
      </text>
    </comment>
    <comment ref="AB758" authorId="1">
      <text>
        <r>
          <rPr>
            <b/>
            <sz val="9"/>
            <color indexed="81"/>
            <rFont val="Tahoma"/>
            <charset val="1"/>
          </rPr>
          <t>bdmorel:</t>
        </r>
        <r>
          <rPr>
            <sz val="9"/>
            <color indexed="81"/>
            <rFont val="Tahoma"/>
            <charset val="1"/>
          </rPr>
          <t xml:space="preserve">
No listing in spreadsheet.  Apply value of 0.</t>
        </r>
      </text>
    </comment>
    <comment ref="AB759" authorId="1">
      <text>
        <r>
          <rPr>
            <b/>
            <sz val="9"/>
            <color indexed="81"/>
            <rFont val="Tahoma"/>
            <charset val="1"/>
          </rPr>
          <t>bdmorel:</t>
        </r>
        <r>
          <rPr>
            <sz val="9"/>
            <color indexed="81"/>
            <rFont val="Tahoma"/>
            <charset val="1"/>
          </rPr>
          <t xml:space="preserve">
No listing in spreadsheet.  Apply value of 0.</t>
        </r>
      </text>
    </comment>
    <comment ref="AB764" authorId="1">
      <text>
        <r>
          <rPr>
            <b/>
            <sz val="9"/>
            <color indexed="81"/>
            <rFont val="Tahoma"/>
            <charset val="1"/>
          </rPr>
          <t>bdmorel:</t>
        </r>
        <r>
          <rPr>
            <sz val="9"/>
            <color indexed="81"/>
            <rFont val="Tahoma"/>
            <charset val="1"/>
          </rPr>
          <t xml:space="preserve">
No listing in spreadsheet.  Apply value of 0.</t>
        </r>
      </text>
    </comment>
    <comment ref="AB765" authorId="1">
      <text>
        <r>
          <rPr>
            <b/>
            <sz val="9"/>
            <color indexed="81"/>
            <rFont val="Tahoma"/>
            <charset val="1"/>
          </rPr>
          <t>bdmorel:</t>
        </r>
        <r>
          <rPr>
            <sz val="9"/>
            <color indexed="81"/>
            <rFont val="Tahoma"/>
            <charset val="1"/>
          </rPr>
          <t xml:space="preserve">
No listing in spreadsheet.  Apply value of 0.</t>
        </r>
      </text>
    </comment>
    <comment ref="AB766" authorId="1">
      <text>
        <r>
          <rPr>
            <b/>
            <sz val="9"/>
            <color indexed="81"/>
            <rFont val="Tahoma"/>
            <charset val="1"/>
          </rPr>
          <t>bdmorel:</t>
        </r>
        <r>
          <rPr>
            <sz val="9"/>
            <color indexed="81"/>
            <rFont val="Tahoma"/>
            <charset val="1"/>
          </rPr>
          <t xml:space="preserve">
No listing in spreadsheet.  Apply value of 0.</t>
        </r>
      </text>
    </comment>
    <comment ref="AB778" authorId="1">
      <text>
        <r>
          <rPr>
            <b/>
            <sz val="9"/>
            <color indexed="81"/>
            <rFont val="Tahoma"/>
            <charset val="1"/>
          </rPr>
          <t>bdmorel:</t>
        </r>
        <r>
          <rPr>
            <sz val="9"/>
            <color indexed="81"/>
            <rFont val="Tahoma"/>
            <charset val="1"/>
          </rPr>
          <t xml:space="preserve">
No listing in spreadsheet.  Apply value of 0.</t>
        </r>
      </text>
    </comment>
    <comment ref="AB779" authorId="1">
      <text>
        <r>
          <rPr>
            <b/>
            <sz val="9"/>
            <color indexed="81"/>
            <rFont val="Tahoma"/>
            <charset val="1"/>
          </rPr>
          <t>bdmorel:</t>
        </r>
        <r>
          <rPr>
            <sz val="9"/>
            <color indexed="81"/>
            <rFont val="Tahoma"/>
            <charset val="1"/>
          </rPr>
          <t xml:space="preserve">
No listing in spreadsheet.  Apply value of 0.</t>
        </r>
      </text>
    </comment>
    <comment ref="AB797" authorId="1">
      <text>
        <r>
          <rPr>
            <b/>
            <sz val="9"/>
            <color indexed="81"/>
            <rFont val="Tahoma"/>
            <charset val="1"/>
          </rPr>
          <t>bdmorel:</t>
        </r>
        <r>
          <rPr>
            <sz val="9"/>
            <color indexed="81"/>
            <rFont val="Tahoma"/>
            <charset val="1"/>
          </rPr>
          <t xml:space="preserve">
No listing in spreadsheet.  Apply value of 0.</t>
        </r>
      </text>
    </comment>
    <comment ref="AB798" authorId="1">
      <text>
        <r>
          <rPr>
            <b/>
            <sz val="9"/>
            <color indexed="81"/>
            <rFont val="Tahoma"/>
            <charset val="1"/>
          </rPr>
          <t>bdmorel:</t>
        </r>
        <r>
          <rPr>
            <sz val="9"/>
            <color indexed="81"/>
            <rFont val="Tahoma"/>
            <charset val="1"/>
          </rPr>
          <t xml:space="preserve">
No listing in spreadsheet.  Apply value of 0.</t>
        </r>
      </text>
    </comment>
    <comment ref="AB799" authorId="1">
      <text>
        <r>
          <rPr>
            <b/>
            <sz val="9"/>
            <color indexed="81"/>
            <rFont val="Tahoma"/>
            <charset val="1"/>
          </rPr>
          <t>bdmorel:</t>
        </r>
        <r>
          <rPr>
            <sz val="9"/>
            <color indexed="81"/>
            <rFont val="Tahoma"/>
            <charset val="1"/>
          </rPr>
          <t xml:space="preserve">
No listing in spreadsheet.  Apply value of 0.</t>
        </r>
      </text>
    </comment>
    <comment ref="AB805" authorId="1">
      <text>
        <r>
          <rPr>
            <b/>
            <sz val="9"/>
            <color indexed="81"/>
            <rFont val="Tahoma"/>
            <charset val="1"/>
          </rPr>
          <t>bdmorel:</t>
        </r>
        <r>
          <rPr>
            <sz val="9"/>
            <color indexed="81"/>
            <rFont val="Tahoma"/>
            <charset val="1"/>
          </rPr>
          <t xml:space="preserve">
No listing in spreadsheet.  Apply value of 0.</t>
        </r>
      </text>
    </comment>
    <comment ref="AB806" authorId="1">
      <text>
        <r>
          <rPr>
            <b/>
            <sz val="9"/>
            <color indexed="81"/>
            <rFont val="Tahoma"/>
            <charset val="1"/>
          </rPr>
          <t>bdmorel:</t>
        </r>
        <r>
          <rPr>
            <sz val="9"/>
            <color indexed="81"/>
            <rFont val="Tahoma"/>
            <charset val="1"/>
          </rPr>
          <t xml:space="preserve">
No listing in spreadsheet.  Apply value of 0.</t>
        </r>
      </text>
    </comment>
    <comment ref="AB807" authorId="1">
      <text>
        <r>
          <rPr>
            <b/>
            <sz val="9"/>
            <color indexed="81"/>
            <rFont val="Tahoma"/>
            <charset val="1"/>
          </rPr>
          <t>bdmorel:</t>
        </r>
        <r>
          <rPr>
            <sz val="9"/>
            <color indexed="81"/>
            <rFont val="Tahoma"/>
            <charset val="1"/>
          </rPr>
          <t xml:space="preserve">
No listing in spreadsheet.  Apply value of 0.</t>
        </r>
      </text>
    </comment>
    <comment ref="AB808" authorId="1">
      <text>
        <r>
          <rPr>
            <b/>
            <sz val="9"/>
            <color indexed="81"/>
            <rFont val="Tahoma"/>
            <charset val="1"/>
          </rPr>
          <t>bdmorel:</t>
        </r>
        <r>
          <rPr>
            <sz val="9"/>
            <color indexed="81"/>
            <rFont val="Tahoma"/>
            <charset val="1"/>
          </rPr>
          <t xml:space="preserve">
No listing in spreadsheet.  Apply value of 0.</t>
        </r>
      </text>
    </comment>
    <comment ref="AB809" authorId="1">
      <text>
        <r>
          <rPr>
            <b/>
            <sz val="9"/>
            <color indexed="81"/>
            <rFont val="Tahoma"/>
            <charset val="1"/>
          </rPr>
          <t>bdmorel:</t>
        </r>
        <r>
          <rPr>
            <sz val="9"/>
            <color indexed="81"/>
            <rFont val="Tahoma"/>
            <charset val="1"/>
          </rPr>
          <t xml:space="preserve">
No listing in spreadsheet.  Apply value of 0.</t>
        </r>
      </text>
    </comment>
    <comment ref="AB810" authorId="1">
      <text>
        <r>
          <rPr>
            <b/>
            <sz val="9"/>
            <color indexed="81"/>
            <rFont val="Tahoma"/>
            <charset val="1"/>
          </rPr>
          <t>bdmorel:</t>
        </r>
        <r>
          <rPr>
            <sz val="9"/>
            <color indexed="81"/>
            <rFont val="Tahoma"/>
            <charset val="1"/>
          </rPr>
          <t xml:space="preserve">
No listing in spreadsheet.  Apply value of 0.</t>
        </r>
      </text>
    </comment>
    <comment ref="AB811" authorId="1">
      <text>
        <r>
          <rPr>
            <b/>
            <sz val="9"/>
            <color indexed="81"/>
            <rFont val="Tahoma"/>
            <charset val="1"/>
          </rPr>
          <t>bdmorel:</t>
        </r>
        <r>
          <rPr>
            <sz val="9"/>
            <color indexed="81"/>
            <rFont val="Tahoma"/>
            <charset val="1"/>
          </rPr>
          <t xml:space="preserve">
No listing in spreadsheet.  Apply value of 0.</t>
        </r>
      </text>
    </comment>
    <comment ref="AB825" authorId="1">
      <text>
        <r>
          <rPr>
            <b/>
            <sz val="9"/>
            <color indexed="81"/>
            <rFont val="Tahoma"/>
            <charset val="1"/>
          </rPr>
          <t>bdmorel:</t>
        </r>
        <r>
          <rPr>
            <sz val="9"/>
            <color indexed="81"/>
            <rFont val="Tahoma"/>
            <charset val="1"/>
          </rPr>
          <t xml:space="preserve">
No listing in spreadsheet.  Apply value of 0.</t>
        </r>
      </text>
    </comment>
    <comment ref="AB826" authorId="1">
      <text>
        <r>
          <rPr>
            <b/>
            <sz val="9"/>
            <color indexed="81"/>
            <rFont val="Tahoma"/>
            <charset val="1"/>
          </rPr>
          <t>bdmorel:</t>
        </r>
        <r>
          <rPr>
            <sz val="9"/>
            <color indexed="81"/>
            <rFont val="Tahoma"/>
            <charset val="1"/>
          </rPr>
          <t xml:space="preserve">
No listing in spreadsheet.  Apply value of 0.</t>
        </r>
      </text>
    </comment>
    <comment ref="AB831" authorId="1">
      <text>
        <r>
          <rPr>
            <b/>
            <sz val="9"/>
            <color indexed="81"/>
            <rFont val="Tahoma"/>
            <charset val="1"/>
          </rPr>
          <t>bdmorel:</t>
        </r>
        <r>
          <rPr>
            <sz val="9"/>
            <color indexed="81"/>
            <rFont val="Tahoma"/>
            <charset val="1"/>
          </rPr>
          <t xml:space="preserve">
No listing in spreadsheet.  Apply value of 0.</t>
        </r>
      </text>
    </comment>
    <comment ref="AB843" authorId="1">
      <text>
        <r>
          <rPr>
            <b/>
            <sz val="9"/>
            <color indexed="81"/>
            <rFont val="Tahoma"/>
            <charset val="1"/>
          </rPr>
          <t>bdmorel:</t>
        </r>
        <r>
          <rPr>
            <sz val="9"/>
            <color indexed="81"/>
            <rFont val="Tahoma"/>
            <charset val="1"/>
          </rPr>
          <t xml:space="preserve">
No listing in spreadsheet.  Apply value of 0.</t>
        </r>
      </text>
    </comment>
    <comment ref="AB844" authorId="1">
      <text>
        <r>
          <rPr>
            <b/>
            <sz val="9"/>
            <color indexed="81"/>
            <rFont val="Tahoma"/>
            <charset val="1"/>
          </rPr>
          <t>bdmorel:</t>
        </r>
        <r>
          <rPr>
            <sz val="9"/>
            <color indexed="81"/>
            <rFont val="Tahoma"/>
            <charset val="1"/>
          </rPr>
          <t xml:space="preserve">
No listing in spreadsheet.  Apply value of 0.</t>
        </r>
      </text>
    </comment>
    <comment ref="AB845" authorId="1">
      <text>
        <r>
          <rPr>
            <b/>
            <sz val="9"/>
            <color indexed="81"/>
            <rFont val="Tahoma"/>
            <charset val="1"/>
          </rPr>
          <t>bdmorel:</t>
        </r>
        <r>
          <rPr>
            <sz val="9"/>
            <color indexed="81"/>
            <rFont val="Tahoma"/>
            <charset val="1"/>
          </rPr>
          <t xml:space="preserve">
No listing in spreadsheet.  Apply value of 0.</t>
        </r>
      </text>
    </comment>
    <comment ref="AB846" authorId="1">
      <text>
        <r>
          <rPr>
            <b/>
            <sz val="9"/>
            <color indexed="81"/>
            <rFont val="Tahoma"/>
            <charset val="1"/>
          </rPr>
          <t>bdmorel:</t>
        </r>
        <r>
          <rPr>
            <sz val="9"/>
            <color indexed="81"/>
            <rFont val="Tahoma"/>
            <charset val="1"/>
          </rPr>
          <t xml:space="preserve">
No listing in spreadsheet.  Apply value of 0.</t>
        </r>
      </text>
    </comment>
    <comment ref="AB847" authorId="1">
      <text>
        <r>
          <rPr>
            <b/>
            <sz val="9"/>
            <color indexed="81"/>
            <rFont val="Tahoma"/>
            <charset val="1"/>
          </rPr>
          <t>bdmorel:</t>
        </r>
        <r>
          <rPr>
            <sz val="9"/>
            <color indexed="81"/>
            <rFont val="Tahoma"/>
            <charset val="1"/>
          </rPr>
          <t xml:space="preserve">
No listing in spreadsheet.  Apply value of 0.</t>
        </r>
      </text>
    </comment>
    <comment ref="AB857" authorId="1">
      <text>
        <r>
          <rPr>
            <b/>
            <sz val="9"/>
            <color indexed="81"/>
            <rFont val="Tahoma"/>
            <charset val="1"/>
          </rPr>
          <t>bdmorel:</t>
        </r>
        <r>
          <rPr>
            <sz val="9"/>
            <color indexed="81"/>
            <rFont val="Tahoma"/>
            <charset val="1"/>
          </rPr>
          <t xml:space="preserve">
No listing in spreadsheet.  Apply value of 0.</t>
        </r>
      </text>
    </comment>
    <comment ref="AB858" authorId="1">
      <text>
        <r>
          <rPr>
            <b/>
            <sz val="9"/>
            <color indexed="81"/>
            <rFont val="Tahoma"/>
            <charset val="1"/>
          </rPr>
          <t>bdmorel:</t>
        </r>
        <r>
          <rPr>
            <sz val="9"/>
            <color indexed="81"/>
            <rFont val="Tahoma"/>
            <charset val="1"/>
          </rPr>
          <t xml:space="preserve">
No listing in spreadsheet.  Apply value of 0.</t>
        </r>
      </text>
    </comment>
    <comment ref="AB859" authorId="1">
      <text>
        <r>
          <rPr>
            <b/>
            <sz val="9"/>
            <color indexed="81"/>
            <rFont val="Tahoma"/>
            <charset val="1"/>
          </rPr>
          <t>bdmorel:</t>
        </r>
        <r>
          <rPr>
            <sz val="9"/>
            <color indexed="81"/>
            <rFont val="Tahoma"/>
            <charset val="1"/>
          </rPr>
          <t xml:space="preserve">
No listing in spreadsheet.  Apply value of 0.</t>
        </r>
      </text>
    </comment>
    <comment ref="AB872" authorId="1">
      <text>
        <r>
          <rPr>
            <b/>
            <sz val="9"/>
            <color indexed="81"/>
            <rFont val="Tahoma"/>
            <charset val="1"/>
          </rPr>
          <t>bdmorel:</t>
        </r>
        <r>
          <rPr>
            <sz val="9"/>
            <color indexed="81"/>
            <rFont val="Tahoma"/>
            <charset val="1"/>
          </rPr>
          <t xml:space="preserve">
No listing in spreadsheet.  Apply value of 0.</t>
        </r>
      </text>
    </comment>
    <comment ref="AB875" authorId="1">
      <text>
        <r>
          <rPr>
            <b/>
            <sz val="9"/>
            <color indexed="81"/>
            <rFont val="Tahoma"/>
            <charset val="1"/>
          </rPr>
          <t>bdmorel:</t>
        </r>
        <r>
          <rPr>
            <sz val="9"/>
            <color indexed="81"/>
            <rFont val="Tahoma"/>
            <charset val="1"/>
          </rPr>
          <t xml:space="preserve">
No listing in spreadsheet.  Apply value of 0.</t>
        </r>
      </text>
    </comment>
  </commentList>
</comments>
</file>

<file path=xl/sharedStrings.xml><?xml version="1.0" encoding="utf-8"?>
<sst xmlns="http://schemas.openxmlformats.org/spreadsheetml/2006/main" count="27691" uniqueCount="1687">
  <si>
    <t>Document Sources and Data</t>
  </si>
  <si>
    <t>GIS Sources and Data</t>
  </si>
  <si>
    <t>Physical Supply USGS</t>
  </si>
  <si>
    <t>Water Use Current Detail</t>
  </si>
  <si>
    <t>Current Groundwater Detail</t>
  </si>
  <si>
    <t>Water Use Future Detail</t>
  </si>
  <si>
    <t>Recharge</t>
  </si>
  <si>
    <t>HUC 8</t>
  </si>
  <si>
    <t>Site Number</t>
  </si>
  <si>
    <t>STATION_NM</t>
  </si>
  <si>
    <t>STATE_CD</t>
  </si>
  <si>
    <t>STATE</t>
  </si>
  <si>
    <t>SITESTATUS</t>
  </si>
  <si>
    <t>DA_SQ_MILE</t>
  </si>
  <si>
    <t>LON_SITE</t>
  </si>
  <si>
    <t>LAT_SITE</t>
  </si>
  <si>
    <t>LON_NHD</t>
  </si>
  <si>
    <t>LAT_NHD</t>
  </si>
  <si>
    <t>NHD2GAGE_D</t>
  </si>
  <si>
    <t>REVIEWED</t>
  </si>
  <si>
    <t>BFIYRS</t>
  </si>
  <si>
    <t>BFI_AVE</t>
  </si>
  <si>
    <t>BFI_STDEV</t>
  </si>
  <si>
    <t>GOTBFI</t>
  </si>
  <si>
    <t>DAY1</t>
  </si>
  <si>
    <t>DAYN</t>
  </si>
  <si>
    <t>NDAYS</t>
  </si>
  <si>
    <t>NDAYSGT0</t>
  </si>
  <si>
    <t>MIN_</t>
  </si>
  <si>
    <t>P1 AFY</t>
  </si>
  <si>
    <t>P5 cfs</t>
  </si>
  <si>
    <t>P5 AFY</t>
  </si>
  <si>
    <t>P10 AFY</t>
  </si>
  <si>
    <t>P20 AFY</t>
  </si>
  <si>
    <t>P25</t>
  </si>
  <si>
    <t>P30</t>
  </si>
  <si>
    <t>P40</t>
  </si>
  <si>
    <t>P50</t>
  </si>
  <si>
    <t>P60</t>
  </si>
  <si>
    <t>P70</t>
  </si>
  <si>
    <t>P75</t>
  </si>
  <si>
    <t>P80</t>
  </si>
  <si>
    <t>P90</t>
  </si>
  <si>
    <t>P95</t>
  </si>
  <si>
    <t>P99</t>
  </si>
  <si>
    <t>MAX_</t>
  </si>
  <si>
    <t>AVE cfs</t>
  </si>
  <si>
    <t>Ave AFY</t>
  </si>
  <si>
    <t>Punta De Agua Ck nr Channing, TX</t>
  </si>
  <si>
    <t>TX</t>
  </si>
  <si>
    <t>I</t>
  </si>
  <si>
    <t>Y</t>
  </si>
  <si>
    <t>Canadian Rv nr Amarillo, TX</t>
  </si>
  <si>
    <t>A</t>
  </si>
  <si>
    <t>Canadian Rv nr Canadian, TX</t>
  </si>
  <si>
    <t>Coldwater Creek near Guymon, OK</t>
  </si>
  <si>
    <t>OK</t>
  </si>
  <si>
    <t>Wolf Ck at Lipscomb, TX</t>
  </si>
  <si>
    <t>Wolf Creek near Shattuck, OK</t>
  </si>
  <si>
    <t>Tierra Blanca Ck bl Buffalo Lk nr Umbarger, TX</t>
  </si>
  <si>
    <t>07297500 - 07296100</t>
  </si>
  <si>
    <t>Tule Ck nr Silverton, TX</t>
  </si>
  <si>
    <t>Pr Dog Twn Fk Red Rv nr Childress, TX</t>
  </si>
  <si>
    <t>Salt Fk Red Rv nr Clarendon, TX</t>
  </si>
  <si>
    <t>Salt Fk Red Rv nr Wellington, TX</t>
  </si>
  <si>
    <t>McClellan Ck nr McLean, TX</t>
  </si>
  <si>
    <t>N Fk Red Rv nr Shamrock, TX</t>
  </si>
  <si>
    <t>Elm Fork of North Fork Red River nr Carl, OK</t>
  </si>
  <si>
    <t>Red River near Quanah, TX</t>
  </si>
  <si>
    <t>Red Rv nr Burkburnett, TX</t>
  </si>
  <si>
    <t>N Pease Rv nr Childress, TX</t>
  </si>
  <si>
    <t>N Wichita Rv nr Truscott, TX</t>
  </si>
  <si>
    <t>S Wichita Rv nr Benjamin, TX</t>
  </si>
  <si>
    <t>Wichita Rv nr Charlie, TX</t>
  </si>
  <si>
    <t>Beaver Ck nr Electra, TX</t>
  </si>
  <si>
    <t>Little Wichita Rv nr Ringgold, TX</t>
  </si>
  <si>
    <t>No Streamgages</t>
  </si>
  <si>
    <t>S Sulphur Rv nr Cooper, TX</t>
  </si>
  <si>
    <t>Sulphur Rv nr Darden, TX</t>
  </si>
  <si>
    <t>White Oak Ck nr Talco, TX</t>
  </si>
  <si>
    <t>Black Cypress Bayou at Jefferson, TX</t>
  </si>
  <si>
    <t>Little Cypress Ck nr Jefferson, TX</t>
  </si>
  <si>
    <t>Sabine Rv nr Ruliff, TX</t>
  </si>
  <si>
    <t>Neches Rv nr Alto, TX</t>
  </si>
  <si>
    <t>Neches Rv at Evadale, TX</t>
  </si>
  <si>
    <t>Angelina Rv nr Lufkin, TX</t>
  </si>
  <si>
    <t>Angelina Rv nr Ebenezer, TX</t>
  </si>
  <si>
    <t>Village Ck nr Kountze, TX</t>
  </si>
  <si>
    <t>Pine Island Bayou nr Sour Lake, TX</t>
  </si>
  <si>
    <t>W Fk Trinity Rv nr Boyd, TX</t>
  </si>
  <si>
    <t>W Fk Trinity Rv at Grand Prairie, TX</t>
  </si>
  <si>
    <t>Elm Fk Trinity Rv nr Carrollton, TX</t>
  </si>
  <si>
    <t>Denton Ck nr Grapevine, TX</t>
  </si>
  <si>
    <t>Trinity Rv at Trinidad, TX</t>
  </si>
  <si>
    <t>E Fk Trinity Rv nr Crandall, TX</t>
  </si>
  <si>
    <t>Cedar Ck at Trinidad, TX</t>
  </si>
  <si>
    <t>Richland Ck nr Richland, TX</t>
  </si>
  <si>
    <t>Chambers Ck nr Corsicana, TX</t>
  </si>
  <si>
    <t>Trinity Rv nr Goodrich, TX</t>
  </si>
  <si>
    <t>Trinity Rv at Liberty, TX</t>
  </si>
  <si>
    <t>San Jacinto Rv nr Huffman, TX</t>
  </si>
  <si>
    <t>W Fk San Jacinto Rv nr Humble, TX</t>
  </si>
  <si>
    <t>San Jacinto Rv nr Sheldon, TX</t>
  </si>
  <si>
    <t>Taylor Bayou nr LaBelle, TX</t>
  </si>
  <si>
    <t>Cedar Bayou nr Baytown, TX</t>
  </si>
  <si>
    <t>Clear Ck at Friendswood, TX</t>
  </si>
  <si>
    <t>Oyster Ck nr Angleton, TX</t>
  </si>
  <si>
    <t>N Fk DMF Brazos Rv nr Post, TX</t>
  </si>
  <si>
    <t>DMF Brazos Rv nr Aspermont, TX</t>
  </si>
  <si>
    <t>Running Water Draw at Plainview, TX</t>
  </si>
  <si>
    <t>There are no streamgages in this HUC that have information</t>
  </si>
  <si>
    <t>Salt Fk Brazos Rv nr Aspermont, TX</t>
  </si>
  <si>
    <t>Brazos Rv nr Graham, TX</t>
  </si>
  <si>
    <t>Clear Fk Brazos Rv at Nugent, TX</t>
  </si>
  <si>
    <t>Paint Ck nr Haskell, TX</t>
  </si>
  <si>
    <t>Clear Fk Brazos Rv at Eliasville, TX</t>
  </si>
  <si>
    <t>Hubbard Ck nr Breckenridge, TX</t>
  </si>
  <si>
    <t>Brazos Rv at Waco, TX</t>
  </si>
  <si>
    <t>Bosque Rv nr Waco, TX</t>
  </si>
  <si>
    <t>N Bosque Rv at Valley Mills, TX</t>
  </si>
  <si>
    <t>Yegua Ck nr Somerville, TX</t>
  </si>
  <si>
    <t>Navasota Rv nr College Station, TX</t>
  </si>
  <si>
    <t>Brazos River at Freeport, TX</t>
  </si>
  <si>
    <t>Leon Rv nr Belton, TX</t>
  </si>
  <si>
    <t>Cowhouse Ck nr Killeen, TX</t>
  </si>
  <si>
    <t>Lampasas Rv nr Belton, TX</t>
  </si>
  <si>
    <t>Little Rv at Cameron, TX</t>
  </si>
  <si>
    <t>San Gabriel Rv nr Rockdale, TX</t>
  </si>
  <si>
    <t>Colorado Rv at Colorado City, TX</t>
  </si>
  <si>
    <t>Beals Ck nr Westbrook, TX</t>
  </si>
  <si>
    <t>Colorado Rv at Robert Lee, TX</t>
  </si>
  <si>
    <t>Colorado Rv at Ballinger, TX</t>
  </si>
  <si>
    <t>S Concho Rv at San Angelo, TX</t>
  </si>
  <si>
    <t>Middle Concho Rv nr Tankersley, TX</t>
  </si>
  <si>
    <t>N Concho Rv at San Angelo, TX</t>
  </si>
  <si>
    <t>Concho Rv at Paint Rock, TX</t>
  </si>
  <si>
    <t>Pecan Bayou nr Mullin, TX</t>
  </si>
  <si>
    <t>Jim Ned Ck nr Coleman, TX</t>
  </si>
  <si>
    <t>San Saba Rv at San Saba, TX</t>
  </si>
  <si>
    <t>Brady Ck at Brady, TX</t>
  </si>
  <si>
    <t>Sandy Ck nr Kingsland, TX</t>
  </si>
  <si>
    <t>N Llano Rv nr Junction, TX</t>
  </si>
  <si>
    <t>08150000 - 08148500</t>
  </si>
  <si>
    <t>Llano Rv at Llano, TX</t>
  </si>
  <si>
    <t>Colorado Rv at Austin, TX</t>
  </si>
  <si>
    <t>Pedernales Rv nr Spicewood, TX</t>
  </si>
  <si>
    <t>Colorado Rv at Columbus, TX</t>
  </si>
  <si>
    <t>Colorado Rv nr Bay City, TX</t>
  </si>
  <si>
    <t>San Bernard Rv nr Boling, TX</t>
  </si>
  <si>
    <t>Lavaca Rv nr Edna, TX</t>
  </si>
  <si>
    <t>Navidad Rv nr Ganado, TX</t>
  </si>
  <si>
    <t>Guadalupe Rv at Cuero, TX</t>
  </si>
  <si>
    <t>San Marcos Rv at Ottine, TX</t>
  </si>
  <si>
    <t>Guadalupe Rv at Victoria, TX</t>
  </si>
  <si>
    <t>Medina Rv at San Antonio, TX</t>
  </si>
  <si>
    <t>Cibolo Ck nr Falls City, TX</t>
  </si>
  <si>
    <t>Tres Palacios Rv nr Midfield, TX</t>
  </si>
  <si>
    <t>Placedo Ck nr Placedo, TX</t>
  </si>
  <si>
    <t>Copano Ck nr Refugio, TX</t>
  </si>
  <si>
    <t>Mission Rv at Refugio, TX</t>
  </si>
  <si>
    <t>Aransas Rv nr Skidmore, TX</t>
  </si>
  <si>
    <t>Nueces Rv at Laguna, TX</t>
  </si>
  <si>
    <t>W Nueces Rv nr Brackettville, TX</t>
  </si>
  <si>
    <t>Nueces Rv nr Asherton, TX</t>
  </si>
  <si>
    <t>Nueces Rv at Simmons, TX</t>
  </si>
  <si>
    <t>Frio Rv nr Derby, TX</t>
  </si>
  <si>
    <t>Hondo Ck at King Waterhole nr Hondo, TX</t>
  </si>
  <si>
    <t>San Miguel Ck nr Tilden, TX</t>
  </si>
  <si>
    <t>Atascosa Rv at Whitsett, TX</t>
  </si>
  <si>
    <t>Nueces Rv at Calallen, TX</t>
  </si>
  <si>
    <t>Oso Ck at Corpus Christi, TX</t>
  </si>
  <si>
    <t>San Fernando Ck nr Alice, TX</t>
  </si>
  <si>
    <t>Los Olmos Ck nr Falfurrias, TX</t>
  </si>
  <si>
    <t>Rio Grande at Vinton Bridge nr Anthony, TX</t>
  </si>
  <si>
    <t>Tornillo Canal nr Tornillo, TX</t>
  </si>
  <si>
    <t>Cibolo Ck nr Presidio, TX</t>
  </si>
  <si>
    <t>Sanderson Ck at Sanderson, TX</t>
  </si>
  <si>
    <t>Devils Rv nr Juno, TX</t>
  </si>
  <si>
    <t>Pecos Rv bl Barstow, TX</t>
  </si>
  <si>
    <t>DELAWARE RIVER NR RED BLUFF, NM</t>
  </si>
  <si>
    <t>NM</t>
  </si>
  <si>
    <t>Toyah Ck bl Toyah Lk nr Pecos, TX</t>
  </si>
  <si>
    <t>Salt Draw nr Pecos, TX</t>
  </si>
  <si>
    <t>Barrilla Draw nr Saragosa, TX</t>
  </si>
  <si>
    <t>Coyanosa Draw nr Ft Stockton, TX</t>
  </si>
  <si>
    <t>Pecos Rv nr Sheffield, TX</t>
  </si>
  <si>
    <t>Independence Ck nr Sheffield, TX</t>
  </si>
  <si>
    <t>Pinto Ck nr Del Rio, TX</t>
  </si>
  <si>
    <t>N</t>
  </si>
  <si>
    <t>Rio Grande at Pipeline Crossing bl Laredo, TX</t>
  </si>
  <si>
    <t>Recharge AFY</t>
  </si>
  <si>
    <t>Storage</t>
  </si>
  <si>
    <t>Flood Control</t>
  </si>
  <si>
    <t>Hydroelectric</t>
  </si>
  <si>
    <t>Other</t>
  </si>
  <si>
    <t>Normal Storage AF</t>
  </si>
  <si>
    <t>Max Storage AF</t>
  </si>
  <si>
    <t>Surface Area Acres</t>
  </si>
  <si>
    <t>Plant Name</t>
  </si>
  <si>
    <t>None</t>
  </si>
  <si>
    <t>Municipal</t>
  </si>
  <si>
    <t>Oklaunion</t>
  </si>
  <si>
    <t>Coal</t>
  </si>
  <si>
    <t>Lake</t>
  </si>
  <si>
    <t>Limestone</t>
  </si>
  <si>
    <t>Lake Limestone</t>
  </si>
  <si>
    <t>Laredo</t>
  </si>
  <si>
    <t>Rio Grande River</t>
  </si>
  <si>
    <t>Lake Hubbard</t>
  </si>
  <si>
    <t>Lake Ray Hubbard</t>
  </si>
  <si>
    <t>Mountain Creek</t>
  </si>
  <si>
    <t>Sabine</t>
  </si>
  <si>
    <t>Sabine Lake</t>
  </si>
  <si>
    <t>Cedar Bayou</t>
  </si>
  <si>
    <t>Greens Bayou</t>
  </si>
  <si>
    <t>Sam Bertron</t>
  </si>
  <si>
    <t>Houston Ship Channel</t>
  </si>
  <si>
    <t>T H Wharton</t>
  </si>
  <si>
    <t>Groundwater</t>
  </si>
  <si>
    <t>W A Parish</t>
  </si>
  <si>
    <t>Wells</t>
  </si>
  <si>
    <t>N/A</t>
  </si>
  <si>
    <t>Graham</t>
  </si>
  <si>
    <t>Lake Graham</t>
  </si>
  <si>
    <t>Handley</t>
  </si>
  <si>
    <t>Lake Arlington</t>
  </si>
  <si>
    <t>Permian Basin</t>
  </si>
  <si>
    <t>Big Brown</t>
  </si>
  <si>
    <t>Fairfield Lake</t>
  </si>
  <si>
    <t>Lake Creek</t>
  </si>
  <si>
    <t>Lake Creek Lake</t>
  </si>
  <si>
    <t>Stryker Creek</t>
  </si>
  <si>
    <t>Stryker Creek Reservoir</t>
  </si>
  <si>
    <t>Tradinghouse</t>
  </si>
  <si>
    <t>Tradinghouse Creek Reservoir</t>
  </si>
  <si>
    <t>Trinidad</t>
  </si>
  <si>
    <t>Trinidad Lake</t>
  </si>
  <si>
    <t>Valley</t>
  </si>
  <si>
    <t>Valley Lake</t>
  </si>
  <si>
    <t>Decker Creek</t>
  </si>
  <si>
    <t>Silas Ray</t>
  </si>
  <si>
    <t>Bryan</t>
  </si>
  <si>
    <t>Ray Olinger</t>
  </si>
  <si>
    <t>Guadalupe River</t>
  </si>
  <si>
    <t>Sim Gideon</t>
  </si>
  <si>
    <t>Lake Bastrop</t>
  </si>
  <si>
    <t>Leon Creek</t>
  </si>
  <si>
    <t>O W Sommers</t>
  </si>
  <si>
    <t>V H Braunig</t>
  </si>
  <si>
    <t>W B Tuttle</t>
  </si>
  <si>
    <t>North Texas</t>
  </si>
  <si>
    <t>Lake Weatherford</t>
  </si>
  <si>
    <t>Pearsall</t>
  </si>
  <si>
    <t>Sam Rayburn</t>
  </si>
  <si>
    <t>No 4 Resevoir</t>
  </si>
  <si>
    <t>Spencer</t>
  </si>
  <si>
    <t>Thomas C Ferguson</t>
  </si>
  <si>
    <t>Barney M Davis</t>
  </si>
  <si>
    <t>Laguna Madre</t>
  </si>
  <si>
    <t>Gibbons Creek</t>
  </si>
  <si>
    <t>Gibbons Creek Reservoir</t>
  </si>
  <si>
    <t>Comanche Peak</t>
  </si>
  <si>
    <t>Nuclear</t>
  </si>
  <si>
    <t>Squaw Creek Reservoir</t>
  </si>
  <si>
    <t>Martin Lake</t>
  </si>
  <si>
    <t>Monticello</t>
  </si>
  <si>
    <t>Monticello Reservoir</t>
  </si>
  <si>
    <t>Coleto Creek</t>
  </si>
  <si>
    <t>Coleto Creek Reservoir</t>
  </si>
  <si>
    <t>Fayette Power Project</t>
  </si>
  <si>
    <t>J T Deely</t>
  </si>
  <si>
    <t>San Miguel</t>
  </si>
  <si>
    <t>South Texas Project</t>
  </si>
  <si>
    <t>Colorado River</t>
  </si>
  <si>
    <t>Brazos River</t>
  </si>
  <si>
    <t>Sandow No 4</t>
  </si>
  <si>
    <t>Lake Alcoa</t>
  </si>
  <si>
    <t>Twin Oaks Power One</t>
  </si>
  <si>
    <t>J K Spruce</t>
  </si>
  <si>
    <t>Arthur Von Rosenberg</t>
  </si>
  <si>
    <t>Sand Hill</t>
  </si>
  <si>
    <t>DeCordova Steam Electric Station</t>
  </si>
  <si>
    <t>Lake Granbury</t>
  </si>
  <si>
    <t>Chocolate Bayou Works</t>
  </si>
  <si>
    <t>Valero Refinery Corpus Christi East</t>
  </si>
  <si>
    <t>Bayou Cogen Plant</t>
  </si>
  <si>
    <t>Chocolate Bayou</t>
  </si>
  <si>
    <t>Sabine River</t>
  </si>
  <si>
    <t>Formosa Utility Venture Ltd</t>
  </si>
  <si>
    <t>Big Spring Texas Refinery</t>
  </si>
  <si>
    <t>Lake Spence</t>
  </si>
  <si>
    <t>AES Deepwater</t>
  </si>
  <si>
    <t>River</t>
  </si>
  <si>
    <t>ExxonMobil Baytown Turbine</t>
  </si>
  <si>
    <t>Clear Lake Cogeneration Ltd</t>
  </si>
  <si>
    <t>Houston Chemical Complex Battleground</t>
  </si>
  <si>
    <t>Neches River</t>
  </si>
  <si>
    <t>Paris Energy Center</t>
  </si>
  <si>
    <t>Hal C Weaver Power Plant</t>
  </si>
  <si>
    <t>Signal Hill Wichita Falls Power LP</t>
  </si>
  <si>
    <t>San Bernard River</t>
  </si>
  <si>
    <t>Surface</t>
  </si>
  <si>
    <t>Texas City Plant Union Carbide</t>
  </si>
  <si>
    <t>Shell Deer Park</t>
  </si>
  <si>
    <t>Trinity River</t>
  </si>
  <si>
    <t>DFW Gas Recovery</t>
  </si>
  <si>
    <t>Dow Chemical Texas Operation</t>
  </si>
  <si>
    <t>Power Station 4</t>
  </si>
  <si>
    <t>Gulf Coast Water Authority</t>
  </si>
  <si>
    <t>C R Wing Cogen Plant</t>
  </si>
  <si>
    <t>Sherwin Alumina</t>
  </si>
  <si>
    <t>Westhollow Technology Center</t>
  </si>
  <si>
    <t>Oyster Creek Unit VIII</t>
  </si>
  <si>
    <t>Johnson County</t>
  </si>
  <si>
    <t>Sweeny Cogen Facility</t>
  </si>
  <si>
    <t>Yates Gas Plant</t>
  </si>
  <si>
    <t>Pasadena Cogeneration</t>
  </si>
  <si>
    <t>Tenaska Frontier Generation Station</t>
  </si>
  <si>
    <t>Gregory Power Facility</t>
  </si>
  <si>
    <t>Lamar Power Project</t>
  </si>
  <si>
    <t>Frontera Energy Center</t>
  </si>
  <si>
    <t>Magic Valley Generating Station</t>
  </si>
  <si>
    <t>Tenaska Gateway Generating Station</t>
  </si>
  <si>
    <t>Rio Nogales Power Project</t>
  </si>
  <si>
    <t>Hays Energy Project</t>
  </si>
  <si>
    <t>Guadalupe Generating Station</t>
  </si>
  <si>
    <t>Lost Pines 1 Power Project</t>
  </si>
  <si>
    <t>Bosque County Peaking</t>
  </si>
  <si>
    <t>Channelview Cogeneration Plant</t>
  </si>
  <si>
    <t>Corpus Christi Energy Center</t>
  </si>
  <si>
    <t>Corpus Christi Ship Channel</t>
  </si>
  <si>
    <t>Odessa Ector Generating Station</t>
  </si>
  <si>
    <t>Ennis Power Company LLC</t>
  </si>
  <si>
    <t>Jack County</t>
  </si>
  <si>
    <t>Channel Energy Center</t>
  </si>
  <si>
    <t>BASF Freeport Works</t>
  </si>
  <si>
    <t>Ingleside Cogeneration</t>
  </si>
  <si>
    <t>Brazos Valley Generating Facility</t>
  </si>
  <si>
    <t>Exelon LaPorte Generating Station</t>
  </si>
  <si>
    <t>Deer Park Energy Center</t>
  </si>
  <si>
    <t>Green Power 2</t>
  </si>
  <si>
    <t>Forney Energy Center</t>
  </si>
  <si>
    <t>Hidalgo Energy Center</t>
  </si>
  <si>
    <t>Quail Run Energy Center</t>
  </si>
  <si>
    <t>Robert Mueller Energy Center</t>
  </si>
  <si>
    <t>HUC_8</t>
  </si>
  <si>
    <t>Number of Endangered/Threatened Species</t>
  </si>
  <si>
    <t>11090101_TX</t>
  </si>
  <si>
    <t>11090102_TX</t>
  </si>
  <si>
    <t>11090103_TX</t>
  </si>
  <si>
    <t>11090104_TX</t>
  </si>
  <si>
    <t>11090105_TX</t>
  </si>
  <si>
    <t>11090106_TX</t>
  </si>
  <si>
    <t>11090201_TX</t>
  </si>
  <si>
    <t>11100101_TX</t>
  </si>
  <si>
    <t>11100103_TX</t>
  </si>
  <si>
    <t>11100104_TX</t>
  </si>
  <si>
    <t>11100201_TX</t>
  </si>
  <si>
    <t>11100202_TX</t>
  </si>
  <si>
    <t>11100203_TX</t>
  </si>
  <si>
    <t>11120101_TX</t>
  </si>
  <si>
    <t>11120102_TX</t>
  </si>
  <si>
    <t>11120103_TX</t>
  </si>
  <si>
    <t>11120104_TX</t>
  </si>
  <si>
    <t>11120105_TX</t>
  </si>
  <si>
    <t>11120201_TX</t>
  </si>
  <si>
    <t>11120202_TX</t>
  </si>
  <si>
    <t>11120301_TX</t>
  </si>
  <si>
    <t>11120302_TX</t>
  </si>
  <si>
    <t>11120304_TX</t>
  </si>
  <si>
    <t>11130101_TX</t>
  </si>
  <si>
    <t>11130102_TX</t>
  </si>
  <si>
    <t>11130103_TX</t>
  </si>
  <si>
    <t>11130104_TX</t>
  </si>
  <si>
    <t>11130105_TX</t>
  </si>
  <si>
    <t>11130201_TX</t>
  </si>
  <si>
    <t>11130204_TX</t>
  </si>
  <si>
    <t>11130205_TX</t>
  </si>
  <si>
    <t>11130206_TX</t>
  </si>
  <si>
    <t>11130207_TX</t>
  </si>
  <si>
    <t>11130209_TX</t>
  </si>
  <si>
    <t>11130210_TX</t>
  </si>
  <si>
    <t>11130301_TX</t>
  </si>
  <si>
    <t>11140101_TX</t>
  </si>
  <si>
    <t>11140106_TX</t>
  </si>
  <si>
    <t>11140201_TX</t>
  </si>
  <si>
    <t>11140301_TX</t>
  </si>
  <si>
    <t>11140302_TX</t>
  </si>
  <si>
    <t>11140303_TX</t>
  </si>
  <si>
    <t>11140304_TX</t>
  </si>
  <si>
    <t>11140305_TX</t>
  </si>
  <si>
    <t>11140306_TX</t>
  </si>
  <si>
    <t>11140307_TX</t>
  </si>
  <si>
    <t>12010001_TX</t>
  </si>
  <si>
    <t>12010002_TX</t>
  </si>
  <si>
    <t>12010003_TX</t>
  </si>
  <si>
    <t>12010004_TX</t>
  </si>
  <si>
    <t>12010005_TX</t>
  </si>
  <si>
    <t>12020001_TX</t>
  </si>
  <si>
    <t>12020002_TX</t>
  </si>
  <si>
    <t>12020003_TX</t>
  </si>
  <si>
    <t>12020004_TX</t>
  </si>
  <si>
    <t>12020005_TX</t>
  </si>
  <si>
    <t>12020006_TX</t>
  </si>
  <si>
    <t>12020007_TX</t>
  </si>
  <si>
    <t>12030101_TX</t>
  </si>
  <si>
    <t>12030102_TX</t>
  </si>
  <si>
    <t>12030103_TX</t>
  </si>
  <si>
    <t>12030104_TX</t>
  </si>
  <si>
    <t>12030105_TX</t>
  </si>
  <si>
    <t>12030106_TX</t>
  </si>
  <si>
    <t>12030107_TX</t>
  </si>
  <si>
    <t>12030108_TX</t>
  </si>
  <si>
    <t>12030109_TX</t>
  </si>
  <si>
    <t>12030201_TX</t>
  </si>
  <si>
    <t>12030202_TX</t>
  </si>
  <si>
    <t>12030203_TX</t>
  </si>
  <si>
    <t>12040101_TX</t>
  </si>
  <si>
    <t>12040102_TX</t>
  </si>
  <si>
    <t>12040103_TX</t>
  </si>
  <si>
    <t>12040104_TX</t>
  </si>
  <si>
    <t>12040201_TX</t>
  </si>
  <si>
    <t>12040202_TX</t>
  </si>
  <si>
    <t>12040203_TX</t>
  </si>
  <si>
    <t>12040204_TX</t>
  </si>
  <si>
    <t>12040205_TX</t>
  </si>
  <si>
    <t>12050001_TX</t>
  </si>
  <si>
    <t>12050002_TX</t>
  </si>
  <si>
    <t>12050003_TX</t>
  </si>
  <si>
    <t>12050004_TX</t>
  </si>
  <si>
    <t>12050005_TX</t>
  </si>
  <si>
    <t>12050006_TX</t>
  </si>
  <si>
    <t>12050007_TX</t>
  </si>
  <si>
    <t>12060101_TX</t>
  </si>
  <si>
    <t>12060102_TX</t>
  </si>
  <si>
    <t>12060103_TX</t>
  </si>
  <si>
    <t>12060104_TX</t>
  </si>
  <si>
    <t>12060105_TX</t>
  </si>
  <si>
    <t>12060201_TX</t>
  </si>
  <si>
    <t>12060202_TX</t>
  </si>
  <si>
    <t>12060203_TX</t>
  </si>
  <si>
    <t>12060204_TX</t>
  </si>
  <si>
    <t>12070101_TX</t>
  </si>
  <si>
    <t>12070102_TX</t>
  </si>
  <si>
    <t>12070103_TX</t>
  </si>
  <si>
    <t>12070104_TX</t>
  </si>
  <si>
    <t>12070201_TX</t>
  </si>
  <si>
    <t>12070202_TX</t>
  </si>
  <si>
    <t>12070203_TX</t>
  </si>
  <si>
    <t>12070204_TX</t>
  </si>
  <si>
    <t>12070205_TX</t>
  </si>
  <si>
    <t>12080001_TX</t>
  </si>
  <si>
    <t>12080002_TX</t>
  </si>
  <si>
    <t>12080003_TX</t>
  </si>
  <si>
    <t>12080004_TX</t>
  </si>
  <si>
    <t>12080005_TX</t>
  </si>
  <si>
    <t>12080006_TX</t>
  </si>
  <si>
    <t>12080007_TX</t>
  </si>
  <si>
    <t>12080008_TX</t>
  </si>
  <si>
    <t>12090101_TX</t>
  </si>
  <si>
    <t>12090102_TX</t>
  </si>
  <si>
    <t>12090103_TX</t>
  </si>
  <si>
    <t>12090104_TX</t>
  </si>
  <si>
    <t>12090105_TX</t>
  </si>
  <si>
    <t>12090106_TX</t>
  </si>
  <si>
    <t>12090107_TX</t>
  </si>
  <si>
    <t>12090108_TX</t>
  </si>
  <si>
    <t>12090109_TX</t>
  </si>
  <si>
    <t>12090110_TX</t>
  </si>
  <si>
    <t>12090201_TX</t>
  </si>
  <si>
    <t>12090202_TX</t>
  </si>
  <si>
    <t>12090203_TX</t>
  </si>
  <si>
    <t>12090204_TX</t>
  </si>
  <si>
    <t>12090205_TX</t>
  </si>
  <si>
    <t>12090206_TX</t>
  </si>
  <si>
    <t>12090301_TX</t>
  </si>
  <si>
    <t>12090302_TX</t>
  </si>
  <si>
    <t>12090401_TX</t>
  </si>
  <si>
    <t>12090402_TX</t>
  </si>
  <si>
    <t>12100101_TX</t>
  </si>
  <si>
    <t>12100102_TX</t>
  </si>
  <si>
    <t>12100201_TX</t>
  </si>
  <si>
    <t>12100202_TX</t>
  </si>
  <si>
    <t>12100203_TX</t>
  </si>
  <si>
    <t>12100204_TX</t>
  </si>
  <si>
    <t>12100301_TX</t>
  </si>
  <si>
    <t>12100302_TX</t>
  </si>
  <si>
    <t>12100303_TX</t>
  </si>
  <si>
    <t>12100304_TX</t>
  </si>
  <si>
    <t>12100401_TX</t>
  </si>
  <si>
    <t>12100402_TX</t>
  </si>
  <si>
    <t>12100403_TX</t>
  </si>
  <si>
    <t>12100404_TX</t>
  </si>
  <si>
    <t>12100405_TX</t>
  </si>
  <si>
    <t>12100406_TX</t>
  </si>
  <si>
    <t>12100407_TX</t>
  </si>
  <si>
    <t>12110101_TX</t>
  </si>
  <si>
    <t>12110102_TX</t>
  </si>
  <si>
    <t>12110103_TX</t>
  </si>
  <si>
    <t>12110104_TX</t>
  </si>
  <si>
    <t>12110105_TX</t>
  </si>
  <si>
    <t>12110106_TX</t>
  </si>
  <si>
    <t>12110107_TX</t>
  </si>
  <si>
    <t>12110108_TX</t>
  </si>
  <si>
    <t>12110109_TX</t>
  </si>
  <si>
    <t>12110110_TX</t>
  </si>
  <si>
    <t>12110111_TX</t>
  </si>
  <si>
    <t>12110201_TX</t>
  </si>
  <si>
    <t>12110202_TX</t>
  </si>
  <si>
    <t>12110203_TX</t>
  </si>
  <si>
    <t>12110204_TX</t>
  </si>
  <si>
    <t>12110205_TX</t>
  </si>
  <si>
    <t>12110206_TX</t>
  </si>
  <si>
    <t>12110207_TX</t>
  </si>
  <si>
    <t>12110208_TX</t>
  </si>
  <si>
    <t>13030102_TX</t>
  </si>
  <si>
    <t>13040100_TX</t>
  </si>
  <si>
    <t>13040201_TX</t>
  </si>
  <si>
    <t>13040202_TX</t>
  </si>
  <si>
    <t>13040203_TX</t>
  </si>
  <si>
    <t>13040204_TX</t>
  </si>
  <si>
    <t>13040205_TX</t>
  </si>
  <si>
    <t>13040206_TX</t>
  </si>
  <si>
    <t>13040207_TX</t>
  </si>
  <si>
    <t>13040208_TX</t>
  </si>
  <si>
    <t>13040209_TX</t>
  </si>
  <si>
    <t>13040210_TX</t>
  </si>
  <si>
    <t>13040211_TX</t>
  </si>
  <si>
    <t>13040212_TX</t>
  </si>
  <si>
    <t>13040301_TX</t>
  </si>
  <si>
    <t>13040302_TX</t>
  </si>
  <si>
    <t>13040303_TX</t>
  </si>
  <si>
    <t>13050003_TX</t>
  </si>
  <si>
    <t>13050004_TX</t>
  </si>
  <si>
    <t>13060011_TX</t>
  </si>
  <si>
    <t>13070001_TX</t>
  </si>
  <si>
    <t>13070002_TX</t>
  </si>
  <si>
    <t>13070003_TX</t>
  </si>
  <si>
    <t>13070004_TX</t>
  </si>
  <si>
    <t>13070005_TX</t>
  </si>
  <si>
    <t>13070006_TX</t>
  </si>
  <si>
    <t>13070007_TX</t>
  </si>
  <si>
    <t>13070008_TX</t>
  </si>
  <si>
    <t>13070009_TX</t>
  </si>
  <si>
    <t>13070010_TX</t>
  </si>
  <si>
    <t>13070011_TX</t>
  </si>
  <si>
    <t>13070012_TX</t>
  </si>
  <si>
    <t>13080001_TX</t>
  </si>
  <si>
    <t>13080002_TX</t>
  </si>
  <si>
    <t>13080003_TX</t>
  </si>
  <si>
    <t>13090001_TX</t>
  </si>
  <si>
    <t>13090002_TX</t>
  </si>
  <si>
    <t>Plant ID</t>
  </si>
  <si>
    <t>EPA Plant ID (ORIS Plant Location)</t>
  </si>
  <si>
    <t>Fuel/Primemover Category</t>
  </si>
  <si>
    <t>Fuel/Primemover Category Code</t>
  </si>
  <si>
    <t>Plant County</t>
  </si>
  <si>
    <t>Plant State Abbrev</t>
  </si>
  <si>
    <t>FIPS</t>
  </si>
  <si>
    <t>Capacity (MW)</t>
  </si>
  <si>
    <t>Capacity Factor (eGRID 20102, year 2007 data)</t>
  </si>
  <si>
    <t>Energy Production (MWhrs)</t>
  </si>
  <si>
    <t>COOLING_TYPE1</t>
  </si>
  <si>
    <t>COOLING_WATER_SOURCE</t>
  </si>
  <si>
    <t>UT-Austin suggested consumption factors (gal/kWh)</t>
  </si>
  <si>
    <t>Calculated Consumption (gal/yr)</t>
  </si>
  <si>
    <t>UT-Austin suggested withdrawal factors (gal/kWh)</t>
  </si>
  <si>
    <t>Calculated Withdrawal (gal/yr)</t>
  </si>
  <si>
    <t>Latitude</t>
  </si>
  <si>
    <t>Longitude</t>
  </si>
  <si>
    <t>REGION</t>
  </si>
  <si>
    <t>SUBREGION</t>
  </si>
  <si>
    <t>BASIN</t>
  </si>
  <si>
    <t>SUBBASIN</t>
  </si>
  <si>
    <t>HUC_2</t>
  </si>
  <si>
    <t>HUC_4</t>
  </si>
  <si>
    <t>HUC_6</t>
  </si>
  <si>
    <t>Plant ID (from EIA 923, 2011 data)</t>
  </si>
  <si>
    <t>Plant Name (from EIA 923, 2011 data)</t>
  </si>
  <si>
    <t>From EIA 923 2011 data, NETGEN_JAN</t>
  </si>
  <si>
    <t>From EIA 923 2011 data, NETGEN_FEB</t>
  </si>
  <si>
    <t>From EIA 923 2011 data, NETGEN_MAR</t>
  </si>
  <si>
    <t>From EIA 923 2011 data, NETGEN_APR</t>
  </si>
  <si>
    <t>From EIA 923 2011 data, NETGEN_MAY</t>
  </si>
  <si>
    <t>From EIA 923 2011 data, NETGEN_JUN</t>
  </si>
  <si>
    <t>From EIA 923 2011 data, NETGEN_JUL</t>
  </si>
  <si>
    <t>From EIA 923 2011 data, NETGEN_AUG</t>
  </si>
  <si>
    <t>From EIA 923 2011 data, NETGEN_SEP</t>
  </si>
  <si>
    <t>From EIA 923 2011 data, NETGEN_OCT</t>
  </si>
  <si>
    <t>From EIA 923 2011 data, NETGEN_NOV</t>
  </si>
  <si>
    <t>From EIA 923 2011 data, NETGEN_DEC</t>
  </si>
  <si>
    <t>2011 Annual CF</t>
  </si>
  <si>
    <t>2011 CapacityFactor (using 2011 EIA 923 info)_JAN</t>
  </si>
  <si>
    <t>2011 CapacityFactor (using 2011 EIA 923 info)_FEB</t>
  </si>
  <si>
    <t>2011 CapacityFactor (using 2011 EIA 923 info)_MAR</t>
  </si>
  <si>
    <t>2011 CapacityFactor (using 2011 EIA 923 info)_APR</t>
  </si>
  <si>
    <t>2011 CapacityFactor (using 2011 EIA 923 info)_MAY</t>
  </si>
  <si>
    <t>2011 CapacityFactor (using 2011 EIA 923 info)_JUN</t>
  </si>
  <si>
    <t>2011 CapacityFactor (using 2011 EIA 923 info)_JUL</t>
  </si>
  <si>
    <t>2011 CapacityFactor (using 2011 EIA 923 info)_AUG</t>
  </si>
  <si>
    <t>2011 CapacityFactor (using 2011 EIA 923 info)_SEP</t>
  </si>
  <si>
    <t>2011 CapacityFactor (using 2011 EIA 923 info)_OCT</t>
  </si>
  <si>
    <t>2011 CapacityFactor (using 2011 EIA 923 info)_NOV</t>
  </si>
  <si>
    <t>2011 CapacityFactor (using 2011 EIA 923 info)_DEC</t>
  </si>
  <si>
    <t>2011 Water Consumption (using 2011 EIA 923 info)_JAN</t>
  </si>
  <si>
    <t>2011 Water Consumption (using 2011 EIA 923 info)_FEB</t>
  </si>
  <si>
    <t>2011 Water Consumption (using 2011 EIA 923 info)_MAR</t>
  </si>
  <si>
    <t>2011 Water Consumption (using 2011 EIA 923 info)_APR</t>
  </si>
  <si>
    <t>2011 Water Consumption (using 2011 EIA 923 info)_MAY</t>
  </si>
  <si>
    <t>2011 Water Consumption (using 2011 EIA 923 info)_JUN</t>
  </si>
  <si>
    <t>2011 Water Consumption (using 2011 EIA 923 info)_JUL</t>
  </si>
  <si>
    <t>2011 Water Consumption (using 2011 EIA 923 info)_AUG</t>
  </si>
  <si>
    <t>2011 Water Consumption (using 2011 EIA 923 info)_SEP</t>
  </si>
  <si>
    <t>2011 Water Consumption (using 2011 EIA 923 info)_OCT</t>
  </si>
  <si>
    <t>2011 Water Consumption (using 2011 EIA 923 info)_NOV</t>
  </si>
  <si>
    <t>2011 Water Consumption (using 2011 EIA 923 info)_DEC</t>
  </si>
  <si>
    <t xml:space="preserve">Total annual acre-feet </t>
  </si>
  <si>
    <t>Calculated Consumption AFY</t>
  </si>
  <si>
    <t>Oil Steam</t>
  </si>
  <si>
    <t>Harris</t>
  </si>
  <si>
    <t>RF</t>
  </si>
  <si>
    <t>Texas-Gulf Region</t>
  </si>
  <si>
    <t>Galveston Bay-San Jacinto</t>
  </si>
  <si>
    <t>San Jacinto</t>
  </si>
  <si>
    <t>Buffalo-San Jacinto</t>
  </si>
  <si>
    <t xml:space="preserve"> -   </t>
  </si>
  <si>
    <t>Altura Cogen LLC (Optim energy LLC)</t>
  </si>
  <si>
    <t>Gas Steam</t>
  </si>
  <si>
    <t>San Jacinto River Basin</t>
  </si>
  <si>
    <t>Optim Energy Altura Cogen LLC</t>
  </si>
  <si>
    <t>Bexar</t>
  </si>
  <si>
    <t>RC</t>
  </si>
  <si>
    <t>VHB Lake</t>
  </si>
  <si>
    <t>Central Texas Coastal</t>
  </si>
  <si>
    <t>San Antonio</t>
  </si>
  <si>
    <t>Upper San Antonio</t>
  </si>
  <si>
    <t>Nueces</t>
  </si>
  <si>
    <t>OS</t>
  </si>
  <si>
    <t>Nueces-Southwestern Texas Coastal</t>
  </si>
  <si>
    <t>Southwestern Texas Coastal</t>
  </si>
  <si>
    <t>North Laguna Madre</t>
  </si>
  <si>
    <t>Gas Other</t>
  </si>
  <si>
    <t>Brazoria</t>
  </si>
  <si>
    <t>Galveston Bay-Sabine Lake</t>
  </si>
  <si>
    <t>Austin-Oyster</t>
  </si>
  <si>
    <t>Bastrop Energy Center</t>
  </si>
  <si>
    <t>Bastrop</t>
  </si>
  <si>
    <t>RI</t>
  </si>
  <si>
    <t>Lower Colorado-San Bernard Coastal</t>
  </si>
  <si>
    <t>Lower Colorado</t>
  </si>
  <si>
    <t>Lower Colorado-Cummins</t>
  </si>
  <si>
    <t>Bayou Cogeneration Plant (Air Liquide Large Industries U S LP)</t>
  </si>
  <si>
    <t xml:space="preserve">Unknown </t>
  </si>
  <si>
    <t>West Galveston Bay</t>
  </si>
  <si>
    <t>Baytown Energy Center LP</t>
  </si>
  <si>
    <t>Chambers</t>
  </si>
  <si>
    <t>North Galveston Bay</t>
  </si>
  <si>
    <t>Baytown Energy Center LLC</t>
  </si>
  <si>
    <t>Freestone</t>
  </si>
  <si>
    <t>OC</t>
  </si>
  <si>
    <t>Trinity</t>
  </si>
  <si>
    <t>Lower Trinity</t>
  </si>
  <si>
    <t>Lower Trinity-Tehuacana</t>
  </si>
  <si>
    <t>Howard</t>
  </si>
  <si>
    <t>none</t>
  </si>
  <si>
    <t>Upper Colorado</t>
  </si>
  <si>
    <t>Beals</t>
  </si>
  <si>
    <t>Gas CC</t>
  </si>
  <si>
    <t>Bosque</t>
  </si>
  <si>
    <t>Middle Brazos</t>
  </si>
  <si>
    <t>Middle Brazos-Bosque</t>
  </si>
  <si>
    <t>Middle Brazos-Lake Whitney</t>
  </si>
  <si>
    <t>BP Chemicals Green Lake</t>
  </si>
  <si>
    <t>Calhoun</t>
  </si>
  <si>
    <t>East San Antonio Bay</t>
  </si>
  <si>
    <t>Fort Bend</t>
  </si>
  <si>
    <t>Lower Brazos</t>
  </si>
  <si>
    <t>Brazos</t>
  </si>
  <si>
    <t>Navasota</t>
  </si>
  <si>
    <t>C R Wing Cogeneration Plant</t>
  </si>
  <si>
    <t>Surface (unknown)</t>
  </si>
  <si>
    <t>Calpine Magic Valley Generating</t>
  </si>
  <si>
    <t>Hidalgo</t>
  </si>
  <si>
    <t>South Laguna Madre</t>
  </si>
  <si>
    <t>Upper Galveston Bay</t>
  </si>
  <si>
    <t>Celanese Engineering Resin Inc</t>
  </si>
  <si>
    <t>Municipal (Colorado River)/Wells</t>
  </si>
  <si>
    <t>San Fernando</t>
  </si>
  <si>
    <t>CFB Power Plant Units 11&amp;12</t>
  </si>
  <si>
    <t>East Matagorda Bay</t>
  </si>
  <si>
    <t>Lyondell Citgo Refinery</t>
  </si>
  <si>
    <t>Channel Energy Center LLC</t>
  </si>
  <si>
    <t>Chocolate Bayou (surface)</t>
  </si>
  <si>
    <t>Gas GT</t>
  </si>
  <si>
    <t>Clear Creek</t>
  </si>
  <si>
    <t>Goliad</t>
  </si>
  <si>
    <t>Guadalupe</t>
  </si>
  <si>
    <t>Lower Guadalupe</t>
  </si>
  <si>
    <t>Coleto Creek Unit 2</t>
  </si>
  <si>
    <t>Somervell</t>
  </si>
  <si>
    <t>Corpus Christi (Equistar Chemicals)</t>
  </si>
  <si>
    <t>Sea water (Corpus Christi Ship Channel)</t>
  </si>
  <si>
    <t>Baffin Bay</t>
  </si>
  <si>
    <t>South Corpus Christi Bay</t>
  </si>
  <si>
    <t>Corpus Christi Cogeneration LLC</t>
  </si>
  <si>
    <t>Corpus Christi Refinery (Flint Hills)</t>
  </si>
  <si>
    <t>Gas Other, GT</t>
  </si>
  <si>
    <t>Gas Steam, GT</t>
  </si>
  <si>
    <t>Travis</t>
  </si>
  <si>
    <t>OF</t>
  </si>
  <si>
    <t>Lake Long</t>
  </si>
  <si>
    <t>Decordova Steam Electric Station</t>
  </si>
  <si>
    <t>Hood</t>
  </si>
  <si>
    <t>Middle Brazos-Palo Pinto</t>
  </si>
  <si>
    <t>Municipal-CIWA</t>
  </si>
  <si>
    <t>Biofuel</t>
  </si>
  <si>
    <t>Denton</t>
  </si>
  <si>
    <t>Upper Trinity</t>
  </si>
  <si>
    <t>Elm Fork Trinity</t>
  </si>
  <si>
    <t>Domain Power Plant</t>
  </si>
  <si>
    <t>Middle Colorado-Llano</t>
  </si>
  <si>
    <t>Austin-Travis Lakes</t>
  </si>
  <si>
    <t>Dow Chemical Co Texas Operations (The)</t>
  </si>
  <si>
    <t>Ennis Tractebel Power Co LP</t>
  </si>
  <si>
    <t>Ellis</t>
  </si>
  <si>
    <t>Enterprise Products Op</t>
  </si>
  <si>
    <t>Excelon LaPorte Generating Station</t>
  </si>
  <si>
    <t>East Galveston Bay</t>
  </si>
  <si>
    <t>ExxonMobil Co USA Baytown PP3</t>
  </si>
  <si>
    <t>Surface (San Jacinto River Authority)</t>
  </si>
  <si>
    <t>Fayette</t>
  </si>
  <si>
    <t>Fayette Lake, or Cedar Creek Reservoir (on Colorado River)</t>
  </si>
  <si>
    <t>Rio Grande Region</t>
  </si>
  <si>
    <t>Lower Rio Grande</t>
  </si>
  <si>
    <t>Los Olmos</t>
  </si>
  <si>
    <t>LAKE  TEXANA, MUNICIPAL</t>
  </si>
  <si>
    <t>Mustang Draw</t>
  </si>
  <si>
    <t>Kaufman</t>
  </si>
  <si>
    <t>Reuse (Duck Creek Water Treatment)</t>
  </si>
  <si>
    <t>Freeport Energy Center (Dow Chem)</t>
  </si>
  <si>
    <t>Lower Pecos</t>
  </si>
  <si>
    <t>Toyah</t>
  </si>
  <si>
    <t>Freeport Energy Center</t>
  </si>
  <si>
    <t>Freestone Power Generation</t>
  </si>
  <si>
    <t>Surface (Richland Chambers Resovoir)</t>
  </si>
  <si>
    <t>Freestone Power Generation LLC</t>
  </si>
  <si>
    <t>Frontera Generation Facility</t>
  </si>
  <si>
    <t>Grimes</t>
  </si>
  <si>
    <t>Johnson Draw</t>
  </si>
  <si>
    <t>Young</t>
  </si>
  <si>
    <t>Colorado Headwaters</t>
  </si>
  <si>
    <t>Galveston</t>
  </si>
  <si>
    <t>Little</t>
  </si>
  <si>
    <t>San Gabriel</t>
  </si>
  <si>
    <t>San Patricio</t>
  </si>
  <si>
    <t>Facility's Water Treatment Plant</t>
  </si>
  <si>
    <t>lake Dunlap</t>
  </si>
  <si>
    <t>North Corpus Christi Bay</t>
  </si>
  <si>
    <t>Municipal/Wastewater Reuse</t>
  </si>
  <si>
    <t>Middle Brazos-Clear Fork</t>
  </si>
  <si>
    <t>Upper Clear Fork Brazos</t>
  </si>
  <si>
    <t>Tarrant</t>
  </si>
  <si>
    <t>Hays</t>
  </si>
  <si>
    <t>Air and RF</t>
  </si>
  <si>
    <t>Municipal  Reuse</t>
  </si>
  <si>
    <t>Lower West Fork Trinity</t>
  </si>
  <si>
    <t>Houston Chemical Complex Battl</t>
  </si>
  <si>
    <t>Buffalo Bayou (fresh)</t>
  </si>
  <si>
    <t>Municipal (San Patricio Municipal Water)</t>
  </si>
  <si>
    <t>J K Spruce 1 &amp; 2</t>
  </si>
  <si>
    <t>Calaveras Lake</t>
  </si>
  <si>
    <t>Calaveras Lake Make-up FR</t>
  </si>
  <si>
    <t>Jack Energy Facility</t>
  </si>
  <si>
    <t>Jack</t>
  </si>
  <si>
    <t>Surface (Lake Bridgeport)</t>
  </si>
  <si>
    <t>Upper West Fork Trinity</t>
  </si>
  <si>
    <t>Johnson County Generation Facility (Brazos Electric Power Coop Inc)</t>
  </si>
  <si>
    <t>Johnson</t>
  </si>
  <si>
    <t>Lake Creek (TX)</t>
  </si>
  <si>
    <t>Mclennan</t>
  </si>
  <si>
    <t>Dallas</t>
  </si>
  <si>
    <t>East Fork Trinity</t>
  </si>
  <si>
    <t>Lamar</t>
  </si>
  <si>
    <t>Lake Pat Mayse</t>
  </si>
  <si>
    <t>Arkansas-White-Red Region</t>
  </si>
  <si>
    <t>Red-Sulphur</t>
  </si>
  <si>
    <t>Big Cypress - Sulphur</t>
  </si>
  <si>
    <t>Sulfur Headwater</t>
  </si>
  <si>
    <t>Webb</t>
  </si>
  <si>
    <t>Rio Grande-Falcon</t>
  </si>
  <si>
    <t>San Ambrosia-Santa Isabel</t>
  </si>
  <si>
    <t>Edwards Limestone Aquifer</t>
  </si>
  <si>
    <t>Medina</t>
  </si>
  <si>
    <t>Limestone (NRG)</t>
  </si>
  <si>
    <t>Lost Pines I</t>
  </si>
  <si>
    <t>Rusk</t>
  </si>
  <si>
    <t>Middle Sabine</t>
  </si>
  <si>
    <t>Monticello (TX)</t>
  </si>
  <si>
    <t>Titus</t>
  </si>
  <si>
    <t>Lake O the Fines</t>
  </si>
  <si>
    <t>Morgan Creek</t>
  </si>
  <si>
    <t>Mitchell</t>
  </si>
  <si>
    <t>Lake Colorado City</t>
  </si>
  <si>
    <t>Mountian Creek Lake</t>
  </si>
  <si>
    <t>Newgulf Cogeneration</t>
  </si>
  <si>
    <t>Wharton</t>
  </si>
  <si>
    <t>San Bernard Coastal</t>
  </si>
  <si>
    <t>San Bernard</t>
  </si>
  <si>
    <t>Parker</t>
  </si>
  <si>
    <t>Calaveras Lake; Make-up Fr</t>
  </si>
  <si>
    <t>Robertson</t>
  </si>
  <si>
    <t>Odessa Ector Generating</t>
  </si>
  <si>
    <t>Ector</t>
  </si>
  <si>
    <t>Cooling Tower</t>
  </si>
  <si>
    <t>Wilbarger</t>
  </si>
  <si>
    <t>Red-Washita</t>
  </si>
  <si>
    <t>Red-Lake Texoma</t>
  </si>
  <si>
    <t>Southern Beaver</t>
  </si>
  <si>
    <t>Oyster Creek (TX)</t>
  </si>
  <si>
    <t>Pampa Energy Center</t>
  </si>
  <si>
    <t>Gray</t>
  </si>
  <si>
    <t>Lower Canadian</t>
  </si>
  <si>
    <t>Middle Candaian</t>
  </si>
  <si>
    <t>Middle Canadian-Spring</t>
  </si>
  <si>
    <t>Pat Mayse Reservoir (Sanders Creek)</t>
  </si>
  <si>
    <t>Red-Little</t>
  </si>
  <si>
    <t>Bois D Arc-Island</t>
  </si>
  <si>
    <t>Pasadena (TX AIRPROD)</t>
  </si>
  <si>
    <t>Pasadena Cogeneration LP</t>
  </si>
  <si>
    <t>Surface (Coastal Water Authority)</t>
  </si>
  <si>
    <t>Frio</t>
  </si>
  <si>
    <t>Upper Frio</t>
  </si>
  <si>
    <t>Ward</t>
  </si>
  <si>
    <t>Landreth-Monumnet Draws</t>
  </si>
  <si>
    <t>Point Comfort (Alcoa)</t>
  </si>
  <si>
    <t>Lavaca Bay (sea water)</t>
  </si>
  <si>
    <t>West Matagorda Bay</t>
  </si>
  <si>
    <t>Powerlane</t>
  </si>
  <si>
    <t>Hunt</t>
  </si>
  <si>
    <t>Upper Sabine</t>
  </si>
  <si>
    <t>Texland Great Plants Water Supply (Wells, Municipal?)</t>
  </si>
  <si>
    <t>Collin</t>
  </si>
  <si>
    <t>LAKE LAVON</t>
  </si>
  <si>
    <t>Rhodia Inc Houston</t>
  </si>
  <si>
    <t>Rice Univ</t>
  </si>
  <si>
    <t>Rio Grande Valley Sugar Grower</t>
  </si>
  <si>
    <t>Rio Nogales Power Project LP</t>
  </si>
  <si>
    <t>Middle Guadalupe</t>
  </si>
  <si>
    <t>Gas GT, IC</t>
  </si>
  <si>
    <t>Roland C Dansby (City of Bryan)</t>
  </si>
  <si>
    <t>Lower Brazos-Little Brazos</t>
  </si>
  <si>
    <t>Sam R Bertron</t>
  </si>
  <si>
    <t>Victoria</t>
  </si>
  <si>
    <t>RF, OC</t>
  </si>
  <si>
    <t>Atascosa</t>
  </si>
  <si>
    <t>Well</t>
  </si>
  <si>
    <t>Lower Colorado River</t>
  </si>
  <si>
    <t>Sandow 5</t>
  </si>
  <si>
    <t>Milam</t>
  </si>
  <si>
    <t>Alcoa Lake Treatment System</t>
  </si>
  <si>
    <t>Yegua</t>
  </si>
  <si>
    <t>Sandow No 5</t>
  </si>
  <si>
    <t>Sandy Creek 1</t>
  </si>
  <si>
    <t>McLennan</t>
  </si>
  <si>
    <t>Gas GT, Steam</t>
  </si>
  <si>
    <t>Aransas</t>
  </si>
  <si>
    <t>Wichita</t>
  </si>
  <si>
    <t>Wichita River (diversion)</t>
  </si>
  <si>
    <t>Witchita</t>
  </si>
  <si>
    <t>LDH Signal Hill LLC</t>
  </si>
  <si>
    <t>Cameron</t>
  </si>
  <si>
    <t>Colorado River/LK Bastrop</t>
  </si>
  <si>
    <t>South Texas Project (STP 1 &amp; 2)</t>
  </si>
  <si>
    <t>Matagorda</t>
  </si>
  <si>
    <t>Spencer 4 and 5 (TX)</t>
  </si>
  <si>
    <t>Cherokee</t>
  </si>
  <si>
    <t>Neches</t>
  </si>
  <si>
    <t>Upper Angelina</t>
  </si>
  <si>
    <t>Sweeny Cogeneration Facility</t>
  </si>
  <si>
    <t>Tenaska Frontier Generation St</t>
  </si>
  <si>
    <t>West Fork San Jacinto</t>
  </si>
  <si>
    <t>Tenaska Gateway</t>
  </si>
  <si>
    <t>Texas City Cogeneration LLC</t>
  </si>
  <si>
    <t>Texas Petrochemicals Corp</t>
  </si>
  <si>
    <t>Llano</t>
  </si>
  <si>
    <t>Lake LBJ</t>
  </si>
  <si>
    <t>Buchanan-Lyndon B</t>
  </si>
  <si>
    <t>Trinidad (TX)</t>
  </si>
  <si>
    <t>Henderson</t>
  </si>
  <si>
    <t>Union Carbide Seadrift Cogeneration</t>
  </si>
  <si>
    <t>VH Braunig lake; Make up FR</t>
  </si>
  <si>
    <t>Valley (TX)</t>
  </si>
  <si>
    <t>Fannin</t>
  </si>
  <si>
    <t>Victoria Power Station 5 &amp; 7</t>
  </si>
  <si>
    <t>RI/OF</t>
  </si>
  <si>
    <t>Wells/Guadalupe River</t>
  </si>
  <si>
    <t>Victoria Texas Plant (Invista)</t>
  </si>
  <si>
    <t>Coal, Gas</t>
  </si>
  <si>
    <t>Smithers Lake, Brazos River</t>
  </si>
  <si>
    <t>Wise County Power Co LP</t>
  </si>
  <si>
    <t>Wise</t>
  </si>
  <si>
    <t>Wolf Hollow</t>
  </si>
  <si>
    <t>Surface (Lake Granbury)</t>
  </si>
  <si>
    <t>Pecos</t>
  </si>
  <si>
    <t>Tunas</t>
  </si>
  <si>
    <t>Streamflow</t>
  </si>
  <si>
    <t>Current Consumptive Use AFY</t>
  </si>
  <si>
    <t>Current Groundwater Pumping AFY</t>
  </si>
  <si>
    <t>Future Consumptive Use AFY</t>
  </si>
  <si>
    <t>Species</t>
  </si>
  <si>
    <t>Station #</t>
  </si>
  <si>
    <t>Avg AFY</t>
  </si>
  <si>
    <t>M&amp;I</t>
  </si>
  <si>
    <t>Agriculture</t>
  </si>
  <si>
    <t>Thermoelectric</t>
  </si>
  <si>
    <t>AFY</t>
  </si>
  <si>
    <t>AF</t>
  </si>
  <si>
    <t># Per HUC</t>
  </si>
  <si>
    <t>Step a: Use 2010 Population, HUC 8 and Counties shapefiles to obtain 2010 population by county and HUC 8.  Calculate ratios of HUC 8 to county</t>
  </si>
  <si>
    <t>County</t>
  </si>
  <si>
    <t>Population 2010 by County</t>
  </si>
  <si>
    <t>Population 2010 by HUC 8</t>
  </si>
  <si>
    <t>Ratio</t>
  </si>
  <si>
    <t>Step b:  Apply ratios to county Municipal, Domestic &amp; Industrial</t>
  </si>
  <si>
    <t>2010 MDI AFY by County</t>
  </si>
  <si>
    <t>2010 MDI AFY by HUC 8 &amp; County</t>
  </si>
  <si>
    <t>Step c:  Sum Municipal, Domestic and Industrial by HUC 8</t>
  </si>
  <si>
    <t>2010 MDI AFY by HUC 8</t>
  </si>
  <si>
    <t>Step d:  Use HUC 8 and County shapefiles to calculate ratios of HUC 8 to County by area weight</t>
  </si>
  <si>
    <t>Total County Area</t>
  </si>
  <si>
    <t>Area by County &amp; HUC 8</t>
  </si>
  <si>
    <t>Step e:  Apply ratio to 2010 Mining AFY by County</t>
  </si>
  <si>
    <t>2010 Mining AFY by HUC 8</t>
  </si>
  <si>
    <t>Step f:  Sum Mining by HUC 8</t>
  </si>
  <si>
    <t>2010 Mining AFY by County &amp; HUC 8</t>
  </si>
  <si>
    <t>Step g:  Sum Municipal, Domestic, Industrial and Mining by HUC 8</t>
  </si>
  <si>
    <t>2010 M&amp;I AFY by HUC 8</t>
  </si>
  <si>
    <t>Anderson</t>
  </si>
  <si>
    <t>Andrews</t>
  </si>
  <si>
    <t>Angelina</t>
  </si>
  <si>
    <t>Archer</t>
  </si>
  <si>
    <t>Armstrong</t>
  </si>
  <si>
    <t>Austin</t>
  </si>
  <si>
    <t>Bailey</t>
  </si>
  <si>
    <t>Bandera</t>
  </si>
  <si>
    <t>Baylor</t>
  </si>
  <si>
    <t>Bee</t>
  </si>
  <si>
    <t>Bell</t>
  </si>
  <si>
    <t>Blanco</t>
  </si>
  <si>
    <t>Borden</t>
  </si>
  <si>
    <t>Bowie</t>
  </si>
  <si>
    <t>Brewster</t>
  </si>
  <si>
    <t>Briscoe</t>
  </si>
  <si>
    <t>Brooks</t>
  </si>
  <si>
    <t>Brown</t>
  </si>
  <si>
    <t>Burleson</t>
  </si>
  <si>
    <t>Burnet</t>
  </si>
  <si>
    <t>Caldwell</t>
  </si>
  <si>
    <t>Callahan</t>
  </si>
  <si>
    <t>Camp</t>
  </si>
  <si>
    <t>Carson</t>
  </si>
  <si>
    <t>Cass</t>
  </si>
  <si>
    <t>Castro</t>
  </si>
  <si>
    <t>Childress</t>
  </si>
  <si>
    <t>Clay</t>
  </si>
  <si>
    <t>Cochran</t>
  </si>
  <si>
    <t>Coke</t>
  </si>
  <si>
    <t>Coleman</t>
  </si>
  <si>
    <t>Collingsworth</t>
  </si>
  <si>
    <t>Colorado</t>
  </si>
  <si>
    <t>Comal</t>
  </si>
  <si>
    <t>Comanche</t>
  </si>
  <si>
    <t>Concho</t>
  </si>
  <si>
    <t>Cooke</t>
  </si>
  <si>
    <t>Coryell</t>
  </si>
  <si>
    <t>Cottle</t>
  </si>
  <si>
    <t>Crane</t>
  </si>
  <si>
    <t>Crockett</t>
  </si>
  <si>
    <t>Crosby</t>
  </si>
  <si>
    <t>Culberson</t>
  </si>
  <si>
    <t>Dallam</t>
  </si>
  <si>
    <t>Dawson</t>
  </si>
  <si>
    <t>Deaf Smith</t>
  </si>
  <si>
    <t>Delta</t>
  </si>
  <si>
    <t>DeWitt</t>
  </si>
  <si>
    <t>Dickens</t>
  </si>
  <si>
    <t>Dimmit</t>
  </si>
  <si>
    <t>Donley</t>
  </si>
  <si>
    <t>Duval</t>
  </si>
  <si>
    <t>Eastland</t>
  </si>
  <si>
    <t>Edwards</t>
  </si>
  <si>
    <t>El Paso</t>
  </si>
  <si>
    <t>Erath</t>
  </si>
  <si>
    <t>Falls</t>
  </si>
  <si>
    <t>Fisher</t>
  </si>
  <si>
    <t>Floyd</t>
  </si>
  <si>
    <t>Foard</t>
  </si>
  <si>
    <t>Franklin</t>
  </si>
  <si>
    <t>Gaines</t>
  </si>
  <si>
    <t>Garza</t>
  </si>
  <si>
    <t>Gillespie</t>
  </si>
  <si>
    <t>Glasscock</t>
  </si>
  <si>
    <t>Gonzales</t>
  </si>
  <si>
    <t>Grayson</t>
  </si>
  <si>
    <t>Gregg</t>
  </si>
  <si>
    <t>Hale</t>
  </si>
  <si>
    <t>Hall</t>
  </si>
  <si>
    <t>Hamilton</t>
  </si>
  <si>
    <t>Hansford</t>
  </si>
  <si>
    <t>Hardeman</t>
  </si>
  <si>
    <t>Hardin</t>
  </si>
  <si>
    <t>Harrison</t>
  </si>
  <si>
    <t>Hartley</t>
  </si>
  <si>
    <t>Haskell</t>
  </si>
  <si>
    <t>Hemphill</t>
  </si>
  <si>
    <t>Hill</t>
  </si>
  <si>
    <t>Hockley</t>
  </si>
  <si>
    <t>Hopkins</t>
  </si>
  <si>
    <t>Houston</t>
  </si>
  <si>
    <t>Hudspeth</t>
  </si>
  <si>
    <t>Hutchinson</t>
  </si>
  <si>
    <t>Irion</t>
  </si>
  <si>
    <t>Jackson</t>
  </si>
  <si>
    <t>Jasper</t>
  </si>
  <si>
    <t>Jeff Davis</t>
  </si>
  <si>
    <t>Jefferson</t>
  </si>
  <si>
    <t>Jim Hogg</t>
  </si>
  <si>
    <t>Jim Wells</t>
  </si>
  <si>
    <t>Jones</t>
  </si>
  <si>
    <t>Karnes</t>
  </si>
  <si>
    <t>Kendall</t>
  </si>
  <si>
    <t>Kenedy</t>
  </si>
  <si>
    <t>Kent</t>
  </si>
  <si>
    <t>Kerr</t>
  </si>
  <si>
    <t>Kimble</t>
  </si>
  <si>
    <t>King</t>
  </si>
  <si>
    <t>Kinney</t>
  </si>
  <si>
    <t>Kleberg</t>
  </si>
  <si>
    <t>Knox</t>
  </si>
  <si>
    <t>La Salle</t>
  </si>
  <si>
    <t>Lamb</t>
  </si>
  <si>
    <t>Lampasas</t>
  </si>
  <si>
    <t>Lavaca</t>
  </si>
  <si>
    <t>Lee</t>
  </si>
  <si>
    <t>Leon</t>
  </si>
  <si>
    <t>Liberty</t>
  </si>
  <si>
    <t>Lipscomb</t>
  </si>
  <si>
    <t>Live Oak</t>
  </si>
  <si>
    <t>Loving</t>
  </si>
  <si>
    <t>Lubbock</t>
  </si>
  <si>
    <t>Lynn</t>
  </si>
  <si>
    <t>Madison</t>
  </si>
  <si>
    <t>Marion</t>
  </si>
  <si>
    <t>Martin</t>
  </si>
  <si>
    <t>Mason</t>
  </si>
  <si>
    <t>Maverick</t>
  </si>
  <si>
    <t>McCulloch</t>
  </si>
  <si>
    <t>McMullen</t>
  </si>
  <si>
    <t>Menard</t>
  </si>
  <si>
    <t>Midland</t>
  </si>
  <si>
    <t>Mills</t>
  </si>
  <si>
    <t>Montague</t>
  </si>
  <si>
    <t>Montgomery</t>
  </si>
  <si>
    <t>Moore</t>
  </si>
  <si>
    <t>Morris</t>
  </si>
  <si>
    <t>Motley</t>
  </si>
  <si>
    <t>Nacogdoches</t>
  </si>
  <si>
    <t>Navarro</t>
  </si>
  <si>
    <t>Newton</t>
  </si>
  <si>
    <t>Nolan</t>
  </si>
  <si>
    <t>Ochiltree</t>
  </si>
  <si>
    <t>Oldham</t>
  </si>
  <si>
    <t>Orange</t>
  </si>
  <si>
    <t>Palo Pinto</t>
  </si>
  <si>
    <t>Panola</t>
  </si>
  <si>
    <t>Parmer</t>
  </si>
  <si>
    <t>Polk</t>
  </si>
  <si>
    <t>Potter</t>
  </si>
  <si>
    <t>Presidio</t>
  </si>
  <si>
    <t>Rains</t>
  </si>
  <si>
    <t>Randall</t>
  </si>
  <si>
    <t>Reagan</t>
  </si>
  <si>
    <t>Real</t>
  </si>
  <si>
    <t>Red River</t>
  </si>
  <si>
    <t>Reeves</t>
  </si>
  <si>
    <t>Refugio</t>
  </si>
  <si>
    <t>Roberts</t>
  </si>
  <si>
    <t>Rockwall</t>
  </si>
  <si>
    <t>Runnels</t>
  </si>
  <si>
    <t>San Augustine</t>
  </si>
  <si>
    <t>San Saba</t>
  </si>
  <si>
    <t>Schleicher</t>
  </si>
  <si>
    <t>Scurry</t>
  </si>
  <si>
    <t>Shackelford</t>
  </si>
  <si>
    <t>Shelby</t>
  </si>
  <si>
    <t>Sherman</t>
  </si>
  <si>
    <t>Smith</t>
  </si>
  <si>
    <t>Starr</t>
  </si>
  <si>
    <t>Stephens</t>
  </si>
  <si>
    <t>Sterling</t>
  </si>
  <si>
    <t>Stonewall</t>
  </si>
  <si>
    <t>Sutton</t>
  </si>
  <si>
    <t>Swisher</t>
  </si>
  <si>
    <t>Taylor</t>
  </si>
  <si>
    <t>Terrell</t>
  </si>
  <si>
    <t>Terry</t>
  </si>
  <si>
    <t>Throckmorton</t>
  </si>
  <si>
    <t>Tom Green</t>
  </si>
  <si>
    <t>Tyler</t>
  </si>
  <si>
    <t>Upshur</t>
  </si>
  <si>
    <t>Upton</t>
  </si>
  <si>
    <t>Uvalde</t>
  </si>
  <si>
    <t>Val Verde</t>
  </si>
  <si>
    <t>Van Zandt</t>
  </si>
  <si>
    <t>Walker</t>
  </si>
  <si>
    <t>Waller</t>
  </si>
  <si>
    <t>Washington</t>
  </si>
  <si>
    <t>Wheeler</t>
  </si>
  <si>
    <t>Willacy</t>
  </si>
  <si>
    <t>Williamson</t>
  </si>
  <si>
    <t>Wilson</t>
  </si>
  <si>
    <t>Winkler</t>
  </si>
  <si>
    <t>Wood</t>
  </si>
  <si>
    <t>Yoakum</t>
  </si>
  <si>
    <t>Zapata</t>
  </si>
  <si>
    <t>Zavala</t>
  </si>
  <si>
    <t>Region</t>
  </si>
  <si>
    <t>B</t>
  </si>
  <si>
    <t>C</t>
  </si>
  <si>
    <t>D</t>
  </si>
  <si>
    <t>E</t>
  </si>
  <si>
    <t>F</t>
  </si>
  <si>
    <t>G</t>
  </si>
  <si>
    <t>H</t>
  </si>
  <si>
    <t>J</t>
  </si>
  <si>
    <t>K</t>
  </si>
  <si>
    <t>L</t>
  </si>
  <si>
    <t>M</t>
  </si>
  <si>
    <t>O</t>
  </si>
  <si>
    <t>P</t>
  </si>
  <si>
    <t>11120103</t>
  </si>
  <si>
    <t>11120201</t>
  </si>
  <si>
    <t>11120301</t>
  </si>
  <si>
    <t>11090105</t>
  </si>
  <si>
    <t>11090106</t>
  </si>
  <si>
    <t>11120105</t>
  </si>
  <si>
    <t>11130101</t>
  </si>
  <si>
    <t>11130103</t>
  </si>
  <si>
    <t>11130105</t>
  </si>
  <si>
    <t>11120202</t>
  </si>
  <si>
    <t>11120304</t>
  </si>
  <si>
    <t>11090102</t>
  </si>
  <si>
    <t>11090103</t>
  </si>
  <si>
    <t>11090104</t>
  </si>
  <si>
    <t>11100101</t>
  </si>
  <si>
    <t>11100103</t>
  </si>
  <si>
    <t>11100104</t>
  </si>
  <si>
    <t>11120302</t>
  </si>
  <si>
    <t>11130301</t>
  </si>
  <si>
    <t>11100202</t>
  </si>
  <si>
    <t>11090101</t>
  </si>
  <si>
    <t>11090201</t>
  </si>
  <si>
    <t>11100203</t>
  </si>
  <si>
    <t>11100201</t>
  </si>
  <si>
    <t>11120102</t>
  </si>
  <si>
    <t>11120101</t>
  </si>
  <si>
    <t>11120104</t>
  </si>
  <si>
    <t>11130206</t>
  </si>
  <si>
    <t>11130209</t>
  </si>
  <si>
    <t>12030101</t>
  </si>
  <si>
    <t>12060101</t>
  </si>
  <si>
    <t>12060201</t>
  </si>
  <si>
    <t>11130204</t>
  </si>
  <si>
    <t>11130207</t>
  </si>
  <si>
    <t>11130102</t>
  </si>
  <si>
    <t>11130201</t>
  </si>
  <si>
    <t>11130104</t>
  </si>
  <si>
    <t>11130205</t>
  </si>
  <si>
    <t>12050007</t>
  </si>
  <si>
    <t>12030103</t>
  </si>
  <si>
    <t>12030104</t>
  </si>
  <si>
    <t>12010001</t>
  </si>
  <si>
    <t>12030105</t>
  </si>
  <si>
    <t>12030106</t>
  </si>
  <si>
    <t>11130210</t>
  </si>
  <si>
    <t>12030102</t>
  </si>
  <si>
    <t>12030109</t>
  </si>
  <si>
    <t>12030108</t>
  </si>
  <si>
    <t>11140101</t>
  </si>
  <si>
    <t>11140301</t>
  </si>
  <si>
    <t>12030201</t>
  </si>
  <si>
    <t>12070103</t>
  </si>
  <si>
    <t>12020001</t>
  </si>
  <si>
    <t>12030107</t>
  </si>
  <si>
    <t>11140106</t>
  </si>
  <si>
    <t>11140201</t>
  </si>
  <si>
    <t>11140302</t>
  </si>
  <si>
    <t>11140305</t>
  </si>
  <si>
    <t>11140307</t>
  </si>
  <si>
    <t>11140303</t>
  </si>
  <si>
    <t>11140304</t>
  </si>
  <si>
    <t>11140306</t>
  </si>
  <si>
    <t>12010002</t>
  </si>
  <si>
    <t>12010003</t>
  </si>
  <si>
    <t>12020004</t>
  </si>
  <si>
    <t>13040202</t>
  </si>
  <si>
    <t>13040203</t>
  </si>
  <si>
    <t>13040204</t>
  </si>
  <si>
    <t>13040205</t>
  </si>
  <si>
    <t>13040206</t>
  </si>
  <si>
    <t>13040207</t>
  </si>
  <si>
    <t>13040208</t>
  </si>
  <si>
    <t>13040209</t>
  </si>
  <si>
    <t>13040210</t>
  </si>
  <si>
    <t>13040211</t>
  </si>
  <si>
    <t>13070006</t>
  </si>
  <si>
    <t>13070007</t>
  </si>
  <si>
    <t>13040201</t>
  </si>
  <si>
    <t>13050004</t>
  </si>
  <si>
    <t>13060011</t>
  </si>
  <si>
    <t>13070001</t>
  </si>
  <si>
    <t>13070002</t>
  </si>
  <si>
    <t>13070004</t>
  </si>
  <si>
    <t>13030102</t>
  </si>
  <si>
    <t>13040100</t>
  </si>
  <si>
    <t>13050003</t>
  </si>
  <si>
    <t>13070003</t>
  </si>
  <si>
    <t>13070005</t>
  </si>
  <si>
    <t>13040212</t>
  </si>
  <si>
    <t>13070008</t>
  </si>
  <si>
    <t>13070010</t>
  </si>
  <si>
    <t>13070012</t>
  </si>
  <si>
    <t>12080003</t>
  </si>
  <si>
    <t>12080004</t>
  </si>
  <si>
    <t>12080005</t>
  </si>
  <si>
    <t>12050004</t>
  </si>
  <si>
    <t>12080002</t>
  </si>
  <si>
    <t>12080006</t>
  </si>
  <si>
    <t>12070201</t>
  </si>
  <si>
    <t>12090106</t>
  </si>
  <si>
    <t>12090107</t>
  </si>
  <si>
    <t>12090108</t>
  </si>
  <si>
    <t>12080008</t>
  </si>
  <si>
    <t>12090101</t>
  </si>
  <si>
    <t>12090104</t>
  </si>
  <si>
    <t>12090105</t>
  </si>
  <si>
    <t>12090109</t>
  </si>
  <si>
    <t>12090110</t>
  </si>
  <si>
    <t>12090102</t>
  </si>
  <si>
    <t>12090103</t>
  </si>
  <si>
    <t>13040301</t>
  </si>
  <si>
    <t>13070011</t>
  </si>
  <si>
    <t>12080007</t>
  </si>
  <si>
    <t>12090202</t>
  </si>
  <si>
    <t>12090203</t>
  </si>
  <si>
    <t>12090204</t>
  </si>
  <si>
    <t>12090206</t>
  </si>
  <si>
    <t>12060102</t>
  </si>
  <si>
    <t>13070009</t>
  </si>
  <si>
    <t>12070101</t>
  </si>
  <si>
    <t>12070202</t>
  </si>
  <si>
    <t>12070203</t>
  </si>
  <si>
    <t>12070204</t>
  </si>
  <si>
    <t>12070205</t>
  </si>
  <si>
    <t>12060202</t>
  </si>
  <si>
    <t>12060203</t>
  </si>
  <si>
    <t>12060204</t>
  </si>
  <si>
    <t>12070102</t>
  </si>
  <si>
    <t>12060105</t>
  </si>
  <si>
    <t>12060103</t>
  </si>
  <si>
    <t>12030202</t>
  </si>
  <si>
    <t>12040101</t>
  </si>
  <si>
    <t>12040102</t>
  </si>
  <si>
    <t>12050003</t>
  </si>
  <si>
    <t>12050006</t>
  </si>
  <si>
    <t>12090201</t>
  </si>
  <si>
    <t>12090301</t>
  </si>
  <si>
    <t>12060104</t>
  </si>
  <si>
    <t>12070104</t>
  </si>
  <si>
    <t>12090205</t>
  </si>
  <si>
    <t>12090401</t>
  </si>
  <si>
    <t>12040204</t>
  </si>
  <si>
    <t>12040205</t>
  </si>
  <si>
    <t>12090402</t>
  </si>
  <si>
    <t>12030203</t>
  </si>
  <si>
    <t>12040201</t>
  </si>
  <si>
    <t>12040202</t>
  </si>
  <si>
    <t>12040203</t>
  </si>
  <si>
    <t>12040104</t>
  </si>
  <si>
    <t>12040103</t>
  </si>
  <si>
    <t>12020007</t>
  </si>
  <si>
    <t>12020002</t>
  </si>
  <si>
    <t>12020006</t>
  </si>
  <si>
    <t>12020003</t>
  </si>
  <si>
    <t>12020005</t>
  </si>
  <si>
    <t>12010005</t>
  </si>
  <si>
    <t>12010004</t>
  </si>
  <si>
    <t>12100201</t>
  </si>
  <si>
    <t>12100302</t>
  </si>
  <si>
    <t>12100304</t>
  </si>
  <si>
    <t>12110106</t>
  </si>
  <si>
    <t>12110107</t>
  </si>
  <si>
    <t>12110101</t>
  </si>
  <si>
    <t>12110102</t>
  </si>
  <si>
    <t>13040303</t>
  </si>
  <si>
    <t>13080001</t>
  </si>
  <si>
    <t>12110104</t>
  </si>
  <si>
    <t>13040302</t>
  </si>
  <si>
    <t>12100202</t>
  </si>
  <si>
    <t>12100203</t>
  </si>
  <si>
    <t>12090302</t>
  </si>
  <si>
    <t>12100102</t>
  </si>
  <si>
    <t>12100101</t>
  </si>
  <si>
    <t>12100401</t>
  </si>
  <si>
    <t>12110108</t>
  </si>
  <si>
    <t>12110109</t>
  </si>
  <si>
    <t>12110110</t>
  </si>
  <si>
    <t>12100301</t>
  </si>
  <si>
    <t>12100303</t>
  </si>
  <si>
    <t>12100204</t>
  </si>
  <si>
    <t>12100402</t>
  </si>
  <si>
    <t>12100403</t>
  </si>
  <si>
    <t>12100404</t>
  </si>
  <si>
    <t>12100405</t>
  </si>
  <si>
    <t>12110103</t>
  </si>
  <si>
    <t>12110105</t>
  </si>
  <si>
    <t>13080002</t>
  </si>
  <si>
    <t>12100406</t>
  </si>
  <si>
    <t>12110111</t>
  </si>
  <si>
    <t>12100407</t>
  </si>
  <si>
    <t>12110206</t>
  </si>
  <si>
    <t>12110207</t>
  </si>
  <si>
    <t>12110208</t>
  </si>
  <si>
    <t>13090002</t>
  </si>
  <si>
    <t>13090001</t>
  </si>
  <si>
    <t>13080003</t>
  </si>
  <si>
    <t>12110205</t>
  </si>
  <si>
    <t>12110204</t>
  </si>
  <si>
    <t>12110203</t>
  </si>
  <si>
    <t>12110201</t>
  </si>
  <si>
    <t>12110202</t>
  </si>
  <si>
    <t>12050001</t>
  </si>
  <si>
    <t>12050002</t>
  </si>
  <si>
    <t>12050005</t>
  </si>
  <si>
    <t>12080001</t>
  </si>
  <si>
    <t>h</t>
  </si>
  <si>
    <t>y</t>
  </si>
  <si>
    <t>2010 Livestock AFY by County and Region</t>
  </si>
  <si>
    <t>2010 Irrigation AFY by County and Region</t>
  </si>
  <si>
    <t>2010 Total Ag AFY by County and Region</t>
  </si>
  <si>
    <t>2010 Total Ag by County, Region and HUC 8</t>
  </si>
  <si>
    <t>2010 Agricuture AFY by HUC 8</t>
  </si>
  <si>
    <t>2030 Municipal &amp; Domestic AFY by County</t>
  </si>
  <si>
    <t>2030 Industrial AFY by County</t>
  </si>
  <si>
    <t>2030 MDI AFY by County</t>
  </si>
  <si>
    <t>2030 MDI AFY by HUC 8 &amp; County</t>
  </si>
  <si>
    <t>2030 MDI AFY by HUC 8</t>
  </si>
  <si>
    <t>2030 Mining AFY by County &amp; HUC 8</t>
  </si>
  <si>
    <t>2030 Mining AFY by HUC 8</t>
  </si>
  <si>
    <t>2030 M&amp;I AFY by HUC 8</t>
  </si>
  <si>
    <t>2030 Irrigation AFY by County and Region</t>
  </si>
  <si>
    <t>2030 Livestock AFY by County and Region</t>
  </si>
  <si>
    <t>2030 Total Ag AFY by County and Region</t>
  </si>
  <si>
    <t>2030 Total Ag by County, Region and HUC 8</t>
  </si>
  <si>
    <t>2030 Agricuture AFY by HUC 8</t>
  </si>
  <si>
    <t>2030 Mining AFY by County</t>
  </si>
  <si>
    <t>2010 Mining AFY by County</t>
  </si>
  <si>
    <t>Canadian Rev at Tascosa, TX</t>
  </si>
  <si>
    <t>Palo Duro Creek at Range, OK</t>
  </si>
  <si>
    <t>Results</t>
  </si>
  <si>
    <t>Pr Dog Twn Fk Red Rv nr Canyon, TX</t>
  </si>
  <si>
    <t>Pr Dog Twn Fk Red Rv nr Lakeview, TX</t>
  </si>
  <si>
    <t>07301300+07301410</t>
  </si>
  <si>
    <t>Sweetwater Ck nr Kelton, TX</t>
  </si>
  <si>
    <t>07299570+07299670</t>
  </si>
  <si>
    <t>Groesbeck Ck at SH 6 nr Quanah, TX</t>
  </si>
  <si>
    <t>Middle Pease Rv nr Paducah, TX</t>
  </si>
  <si>
    <t>Pease Rv nr Vernon, TX</t>
  </si>
  <si>
    <t>Red River near Gainesville, TX</t>
  </si>
  <si>
    <t>Red River at Denison Dam nr Denison, TX</t>
  </si>
  <si>
    <t>Washita River near Cheyenne, OK</t>
  </si>
  <si>
    <t>Red River at Arthur City, TX</t>
  </si>
  <si>
    <t>Red River at Index, AR</t>
  </si>
  <si>
    <t>AR</t>
  </si>
  <si>
    <t>07343000+07342500</t>
  </si>
  <si>
    <t>N Sulphur Rv nr Cooper, TX</t>
  </si>
  <si>
    <t>Big Cypress Ck nr Jefferson, TX</t>
  </si>
  <si>
    <t>Sabine Rv nr Mineola, TX</t>
  </si>
  <si>
    <t>Sabine Rv at Logansport, LA</t>
  </si>
  <si>
    <t>Lake Fork Crk nr Quitman, TX</t>
  </si>
  <si>
    <t>Sabine Rv at Toledo Bd Res nr Burkeville, TX</t>
  </si>
  <si>
    <t>Neches Rv nr Rockland, TX</t>
  </si>
  <si>
    <t>08049500+08049569+08050100</t>
  </si>
  <si>
    <t>Big Bear Ck at SH 183 nr Euless, TX</t>
  </si>
  <si>
    <t>Mountain Ck at Grand Prairie, TX</t>
  </si>
  <si>
    <t>Trinity Rv nr Crockett, TX</t>
  </si>
  <si>
    <t>08068520+08069000</t>
  </si>
  <si>
    <t>Spring Ck at Spring, TX</t>
  </si>
  <si>
    <t>Cypress Ck nr Westfield, TX</t>
  </si>
  <si>
    <t>07227470</t>
  </si>
  <si>
    <t>07227448</t>
  </si>
  <si>
    <t>07227500</t>
  </si>
  <si>
    <t>07228000</t>
  </si>
  <si>
    <t>07232900</t>
  </si>
  <si>
    <t>07233650</t>
  </si>
  <si>
    <t>07235000</t>
  </si>
  <si>
    <t>07235500</t>
  </si>
  <si>
    <t>07296100</t>
  </si>
  <si>
    <t>07299200</t>
  </si>
  <si>
    <t>07298200</t>
  </si>
  <si>
    <t>07299540</t>
  </si>
  <si>
    <t>07299850</t>
  </si>
  <si>
    <t>07300000</t>
  </si>
  <si>
    <t>07301200</t>
  </si>
  <si>
    <t>07303400</t>
  </si>
  <si>
    <t>07308500</t>
  </si>
  <si>
    <t>07307600</t>
  </si>
  <si>
    <t>07307760</t>
  </si>
  <si>
    <t>07308200</t>
  </si>
  <si>
    <t>07316000</t>
  </si>
  <si>
    <t>07311700</t>
  </si>
  <si>
    <t>07311800</t>
  </si>
  <si>
    <t>07312700</t>
  </si>
  <si>
    <t>07312200</t>
  </si>
  <si>
    <t>07315400</t>
  </si>
  <si>
    <t>07331600</t>
  </si>
  <si>
    <t>07316500</t>
  </si>
  <si>
    <t>07335500</t>
  </si>
  <si>
    <t>07337000</t>
  </si>
  <si>
    <t>07344000</t>
  </si>
  <si>
    <t>07343500</t>
  </si>
  <si>
    <t>07346000</t>
  </si>
  <si>
    <t>07346045</t>
  </si>
  <si>
    <t>07346070</t>
  </si>
  <si>
    <t>08018500</t>
  </si>
  <si>
    <t>08022500</t>
  </si>
  <si>
    <t>08019000</t>
  </si>
  <si>
    <t>08025360</t>
  </si>
  <si>
    <t>08030500</t>
  </si>
  <si>
    <t>08032500</t>
  </si>
  <si>
    <t>08033500</t>
  </si>
  <si>
    <t>08041000</t>
  </si>
  <si>
    <t>08037000</t>
  </si>
  <si>
    <t>08039500</t>
  </si>
  <si>
    <t>08041500</t>
  </si>
  <si>
    <t>08041700</t>
  </si>
  <si>
    <t>08044500</t>
  </si>
  <si>
    <t>08055500</t>
  </si>
  <si>
    <t>08055000</t>
  </si>
  <si>
    <t>08062700</t>
  </si>
  <si>
    <t>08062000</t>
  </si>
  <si>
    <t>08063020</t>
  </si>
  <si>
    <t>08063500</t>
  </si>
  <si>
    <t>08064500</t>
  </si>
  <si>
    <t>08065350</t>
  </si>
  <si>
    <t>08066250</t>
  </si>
  <si>
    <t>08067000</t>
  </si>
  <si>
    <t>08071500</t>
  </si>
  <si>
    <t>08071500-08069500</t>
  </si>
  <si>
    <t>08042000+08042500</t>
  </si>
  <si>
    <t>Hillebrandt Bayou nr Lovell Lake, TX</t>
  </si>
  <si>
    <t>1/2 of 08079500</t>
  </si>
  <si>
    <t>N Fk DMF Brazos Rv at Lubbock, TX</t>
  </si>
  <si>
    <t>08072050</t>
  </si>
  <si>
    <t>08067510</t>
  </si>
  <si>
    <t>08077540</t>
  </si>
  <si>
    <t>08079000</t>
  </si>
  <si>
    <t>08079575</t>
  </si>
  <si>
    <t>08080500</t>
  </si>
  <si>
    <t>08080700</t>
  </si>
  <si>
    <t>08082000+08082100</t>
  </si>
  <si>
    <t>Stinking Ck nr Aspermont, TX</t>
  </si>
  <si>
    <t>08091000</t>
  </si>
  <si>
    <t>08083000</t>
  </si>
  <si>
    <t>08084000</t>
  </si>
  <si>
    <t>08085000</t>
  </si>
  <si>
    <t>08087300</t>
  </si>
  <si>
    <t>08086500</t>
  </si>
  <si>
    <t>Brazos Rv nr Glen Rose, TX</t>
  </si>
  <si>
    <t>08096500</t>
  </si>
  <si>
    <t>08095600</t>
  </si>
  <si>
    <t>08095200</t>
  </si>
  <si>
    <t>08111500</t>
  </si>
  <si>
    <t>Brazos Rv nr Hempstead, TX</t>
  </si>
  <si>
    <t>08110000</t>
  </si>
  <si>
    <t>08111010</t>
  </si>
  <si>
    <t>08117290</t>
  </si>
  <si>
    <t>08102500</t>
  </si>
  <si>
    <t>08101500</t>
  </si>
  <si>
    <t>08104100</t>
  </si>
  <si>
    <t>08106500</t>
  </si>
  <si>
    <t>08106310</t>
  </si>
  <si>
    <t>08121000</t>
  </si>
  <si>
    <t>08123800</t>
  </si>
  <si>
    <t>08124000</t>
  </si>
  <si>
    <t>08126500</t>
  </si>
  <si>
    <t>08132500</t>
  </si>
  <si>
    <t>08128500</t>
  </si>
  <si>
    <t>08135000</t>
  </si>
  <si>
    <t>08136500</t>
  </si>
  <si>
    <t>08147000</t>
  </si>
  <si>
    <t>Colorado Rv nr San Saba, TX</t>
  </si>
  <si>
    <t>08143600</t>
  </si>
  <si>
    <t>08140800</t>
  </si>
  <si>
    <t>08146000</t>
  </si>
  <si>
    <t>08145000</t>
  </si>
  <si>
    <t>08152000</t>
  </si>
  <si>
    <t>08148500</t>
  </si>
  <si>
    <t>Llano Rv nr Junction, TX</t>
  </si>
  <si>
    <t>08167800</t>
  </si>
  <si>
    <t>Guadalupe Rv at Sattler, TX</t>
  </si>
  <si>
    <t>08151500</t>
  </si>
  <si>
    <t>08158000</t>
  </si>
  <si>
    <t>08154000</t>
  </si>
  <si>
    <t>08161000</t>
  </si>
  <si>
    <t>08162500</t>
  </si>
  <si>
    <t>08117500</t>
  </si>
  <si>
    <t>08164000</t>
  </si>
  <si>
    <t>08164500</t>
  </si>
  <si>
    <t>08183000</t>
  </si>
  <si>
    <t>San Antonio Rv at Calaveras, TX</t>
  </si>
  <si>
    <t>08175800</t>
  </si>
  <si>
    <t>08173500</t>
  </si>
  <si>
    <t>08176500</t>
  </si>
  <si>
    <t>08188800</t>
  </si>
  <si>
    <t>Guadalupe Rv nr Tivoli, TX</t>
  </si>
  <si>
    <t>08181500</t>
  </si>
  <si>
    <t>08186000</t>
  </si>
  <si>
    <t>08162600</t>
  </si>
  <si>
    <t>08164800</t>
  </si>
  <si>
    <t>08206910</t>
  </si>
  <si>
    <t>Choke Canyon Res OWC nr Three Rivers, TX</t>
  </si>
  <si>
    <t>08189200</t>
  </si>
  <si>
    <t>08189500</t>
  </si>
  <si>
    <t>08189700</t>
  </si>
  <si>
    <t>08190000</t>
  </si>
  <si>
    <t>08190500</t>
  </si>
  <si>
    <t>08193000</t>
  </si>
  <si>
    <t>08194600</t>
  </si>
  <si>
    <t>08205500</t>
  </si>
  <si>
    <t>08200700</t>
  </si>
  <si>
    <t>08206700</t>
  </si>
  <si>
    <t>08208000</t>
  </si>
  <si>
    <t>08211500</t>
  </si>
  <si>
    <t>08211520</t>
  </si>
  <si>
    <t>08212000</t>
  </si>
  <si>
    <t>08212400</t>
  </si>
  <si>
    <t>08363840</t>
  </si>
  <si>
    <t>08368300</t>
  </si>
  <si>
    <t>08373200</t>
  </si>
  <si>
    <t>08376300</t>
  </si>
  <si>
    <t>08446500</t>
  </si>
  <si>
    <t>Pecos Rv nr Girvin, TX</t>
  </si>
  <si>
    <t>08449000</t>
  </si>
  <si>
    <t>08435500</t>
  </si>
  <si>
    <t>08408500</t>
  </si>
  <si>
    <t>08434000</t>
  </si>
  <si>
    <t>08431500</t>
  </si>
  <si>
    <t>08433000</t>
  </si>
  <si>
    <t>08435800</t>
  </si>
  <si>
    <t>Aquifer</t>
  </si>
  <si>
    <t>HUC 8/Aquifer Area</t>
  </si>
  <si>
    <t>Municipal AFY by County</t>
  </si>
  <si>
    <t>Manufacturing AFY by County</t>
  </si>
  <si>
    <t>Irrigation AFY by County</t>
  </si>
  <si>
    <t>Mining AFY by County</t>
  </si>
  <si>
    <t>Livestock AFY by County</t>
  </si>
  <si>
    <t>Municipal AFY by HUC 8</t>
  </si>
  <si>
    <t>Manufacturing AFY by HUC 8</t>
  </si>
  <si>
    <t>Irrigation AFY by HUC 8</t>
  </si>
  <si>
    <t>Livestock AFY by HUC 8</t>
  </si>
  <si>
    <t>Total AFY by HUC 8</t>
  </si>
  <si>
    <t>Groundwater Pumping</t>
  </si>
  <si>
    <t>CARRIZO</t>
  </si>
  <si>
    <t>EDWARDS</t>
  </si>
  <si>
    <t>EDWARDS-TRINITY</t>
  </si>
  <si>
    <t>GULF_COAST</t>
  </si>
  <si>
    <t>HUECO_BOLSON</t>
  </si>
  <si>
    <t>OGALLALA</t>
  </si>
  <si>
    <t>PECOS VALLEY</t>
  </si>
  <si>
    <t>SEYMOUR</t>
  </si>
  <si>
    <t>TRINITY</t>
  </si>
  <si>
    <t>County/HUC 8/Aquifer Area</t>
  </si>
  <si>
    <t>County/Aquifer Area</t>
  </si>
  <si>
    <t>Municipal AFY by County and Aquifer</t>
  </si>
  <si>
    <t>Manufacturing AFY by County and Aquifer</t>
  </si>
  <si>
    <t>Irrigation AFY by County and Aquifer</t>
  </si>
  <si>
    <t>Mining AFY by County and Aquifer</t>
  </si>
  <si>
    <t>Livestock AFY by County and Aquifer</t>
  </si>
  <si>
    <t>Municipal AFY by County, Aquifer and HUC 8</t>
  </si>
  <si>
    <t>Manufacturing AFY by County, Aquifer and HUC 8</t>
  </si>
  <si>
    <t>Irrigation AFY by County, Aquifer and HUC 8</t>
  </si>
  <si>
    <t>Mining AFY by County, Aquifer and HUC 8</t>
  </si>
  <si>
    <t>Livestock AFY by County, Aquifer and HUC 8</t>
  </si>
  <si>
    <t>BLAINE</t>
  </si>
  <si>
    <t>BLOSSOM</t>
  </si>
  <si>
    <t>BONE SPRING-VICTORIO PEAK</t>
  </si>
  <si>
    <t>BRAZOS RIVER ALLUVIUM</t>
  </si>
  <si>
    <t>CAPITAN REEF COMPLEX</t>
  </si>
  <si>
    <t>DOCKUM</t>
  </si>
  <si>
    <t>EDWARDS-TRINITY (HIGH PLAINS)</t>
  </si>
  <si>
    <t>ELLENBURGER-SAN SABA</t>
  </si>
  <si>
    <t>HICKORY</t>
  </si>
  <si>
    <t>IGNEOUS</t>
  </si>
  <si>
    <t>LIPAN</t>
  </si>
  <si>
    <t>MARATHON</t>
  </si>
  <si>
    <t>MARBLE FALLS</t>
  </si>
  <si>
    <t>NACATOCH</t>
  </si>
  <si>
    <t>QUEEN CITY</t>
  </si>
  <si>
    <t>RITA BLANCA</t>
  </si>
  <si>
    <t>RUSTLER</t>
  </si>
  <si>
    <t>SPARTA</t>
  </si>
  <si>
    <t>WEST TEXAS BOLSONS</t>
  </si>
  <si>
    <t>WOODBINE</t>
  </si>
  <si>
    <t>YEGUA JACKSON</t>
  </si>
  <si>
    <t>OTHER</t>
  </si>
  <si>
    <t>2010 County Population</t>
  </si>
  <si>
    <t>2010 County &amp; HUC 8 Population</t>
  </si>
  <si>
    <t>County Area (Acres)</t>
  </si>
  <si>
    <t>County &amp; HUC 8 Area (Acres)</t>
  </si>
  <si>
    <t>Mining AFY by HUC 8</t>
  </si>
  <si>
    <t>P1 CFS</t>
  </si>
  <si>
    <t>P5 CFS</t>
  </si>
  <si>
    <t>P10 CFS</t>
  </si>
  <si>
    <t>P20 CFS</t>
  </si>
  <si>
    <t>Avg CFS</t>
  </si>
  <si>
    <t>07297500</t>
  </si>
  <si>
    <t>07301300</t>
  </si>
  <si>
    <t>07301410</t>
  </si>
  <si>
    <t>07299570</t>
  </si>
  <si>
    <t>07299670</t>
  </si>
  <si>
    <t>07343000</t>
  </si>
  <si>
    <t>07342500</t>
  </si>
  <si>
    <t>08049500</t>
  </si>
  <si>
    <t>08049569</t>
  </si>
  <si>
    <t>08050100</t>
  </si>
  <si>
    <t>08068520</t>
  </si>
  <si>
    <t>08069000</t>
  </si>
  <si>
    <t>08069500</t>
  </si>
  <si>
    <t>08042000</t>
  </si>
  <si>
    <t>08042500</t>
  </si>
  <si>
    <t>08079500</t>
  </si>
  <si>
    <t>08082000</t>
  </si>
  <si>
    <t>08082100</t>
  </si>
  <si>
    <t>08150000</t>
  </si>
  <si>
    <t>08447000</t>
  </si>
  <si>
    <t>08447020</t>
  </si>
  <si>
    <t>08455000</t>
  </si>
  <si>
    <t>08459200</t>
  </si>
  <si>
    <t>P1 cfs</t>
  </si>
  <si>
    <t>P10 cfs</t>
  </si>
  <si>
    <t>P20 cfs</t>
  </si>
  <si>
    <t>2010 Municipal &amp; Domestic AFY</t>
  </si>
  <si>
    <t>2010 Industrial AFY</t>
  </si>
  <si>
    <t>2010 Mining AFY</t>
  </si>
  <si>
    <t>Current Groundwater Pumping</t>
  </si>
  <si>
    <t>Major Aquifer</t>
  </si>
  <si>
    <t>Municipal AFY by County and Major Aquifer</t>
  </si>
  <si>
    <t>Manufacturing AFY by County and Major Aquifer</t>
  </si>
  <si>
    <t>Irrigation AFY by County and Major Aquifer</t>
  </si>
  <si>
    <t>Mining AFY by County and Major Aquifer</t>
  </si>
  <si>
    <t>Livestock AFY by County and Major Aquifer</t>
  </si>
  <si>
    <t>Minor Aquifer</t>
  </si>
  <si>
    <t>Municipal AFY by County and Minor Aquifer</t>
  </si>
  <si>
    <t>Manufacturing AFY by County and Minor Aquifer</t>
  </si>
  <si>
    <t>Irrigation AFY by County and Minor Aquifer</t>
  </si>
  <si>
    <t>Mining AFY by County and Minor Aquifer</t>
  </si>
  <si>
    <t>Livestock AFY by County and Minor Aquifer</t>
  </si>
  <si>
    <t>CARRIZO-WILCOX</t>
  </si>
  <si>
    <t>CENOZOIC PECOS ALLUVIUM</t>
  </si>
  <si>
    <t>EDWARDS-TRINITY PLATEAU</t>
  </si>
  <si>
    <t>GULF COAST</t>
  </si>
  <si>
    <t>YEGUA-JACKSON</t>
  </si>
  <si>
    <t>EDWARDS (BFZ)</t>
  </si>
  <si>
    <t>WEST TEXAS BOLSON</t>
  </si>
  <si>
    <t>Dewitt</t>
  </si>
  <si>
    <t>HUECO-MESILLA BOLSON</t>
  </si>
  <si>
    <t>j</t>
  </si>
  <si>
    <t>LaSalle</t>
  </si>
  <si>
    <t>Heys</t>
  </si>
  <si>
    <t>Future Consumptive Use</t>
  </si>
  <si>
    <t>Population 2010 by County and Region</t>
  </si>
  <si>
    <t>Population 2010 by HUC 8 and Region</t>
  </si>
  <si>
    <t>2010 Municipal &amp; Domestic AFY by County &amp; Region</t>
  </si>
  <si>
    <t>2010 Industrial AFY by County &amp; Region</t>
  </si>
  <si>
    <t>Total County and Region Area</t>
  </si>
  <si>
    <t>Area by County, HUC 8, and Region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</si>
</sst>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1010409]#,##0"/>
  </numFmts>
  <fonts count="42" x14ac:knownFonts="1">
    <font>
      <sz val="11"/>
      <color theme="1"/>
      <name val="Calibri"/>
      <family val="2"/>
      <scheme val="minor"/>
    </font>
    <font>
      <b/>
      <sz val="14"/>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sz val="12"/>
      <color theme="1"/>
      <name val="Calibri"/>
      <family val="2"/>
      <scheme val="minor"/>
    </font>
    <font>
      <sz val="11"/>
      <color indexed="8"/>
      <name val="Calibri"/>
      <family val="2"/>
    </font>
    <font>
      <sz val="12"/>
      <color indexed="8"/>
      <name val="Calibri"/>
      <family val="2"/>
    </font>
    <font>
      <sz val="10"/>
      <name val="Arial"/>
      <family val="2"/>
    </font>
    <font>
      <u/>
      <sz val="10"/>
      <color indexed="12"/>
      <name val="Arial"/>
      <family val="2"/>
    </font>
    <font>
      <sz val="10"/>
      <name val="MS Sans Serif"/>
      <family val="2"/>
    </font>
    <font>
      <b/>
      <sz val="16"/>
      <color theme="1"/>
      <name val="Calibri"/>
      <family val="2"/>
      <scheme val="minor"/>
    </font>
    <font>
      <b/>
      <sz val="18"/>
      <color theme="1"/>
      <name val="Calibri"/>
      <family val="2"/>
      <scheme val="minor"/>
    </font>
    <font>
      <b/>
      <sz val="10"/>
      <color indexed="8"/>
      <name val="Arial"/>
      <family val="2"/>
    </font>
    <font>
      <b/>
      <sz val="10"/>
      <color indexed="9"/>
      <name val="Arial"/>
      <family val="2"/>
    </font>
    <font>
      <sz val="10"/>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9"/>
      <color indexed="81"/>
      <name val="Tahoma"/>
      <family val="2"/>
    </font>
    <font>
      <b/>
      <sz val="9"/>
      <color indexed="81"/>
      <name val="Tahoma"/>
      <family val="2"/>
    </font>
    <font>
      <sz val="10"/>
      <name val="Arial"/>
      <charset val="1"/>
    </font>
    <font>
      <sz val="12"/>
      <color theme="1"/>
      <name val="Arial"/>
      <family val="2"/>
    </font>
    <font>
      <sz val="12"/>
      <name val="Calibri"/>
      <family val="2"/>
      <scheme val="minor"/>
    </font>
    <font>
      <b/>
      <sz val="12"/>
      <color theme="1"/>
      <name val="Arial"/>
      <family val="2"/>
    </font>
    <font>
      <b/>
      <sz val="11"/>
      <name val="Calibri"/>
      <family val="2"/>
      <scheme val="minor"/>
    </font>
    <font>
      <sz val="11"/>
      <name val="Calibri"/>
      <family val="2"/>
      <scheme val="minor"/>
    </font>
    <font>
      <sz val="9"/>
      <color indexed="81"/>
      <name val="Tahoma"/>
      <charset val="1"/>
    </font>
    <font>
      <b/>
      <sz val="9"/>
      <color indexed="81"/>
      <name val="Tahoma"/>
      <charset val="1"/>
    </font>
  </fonts>
  <fills count="50">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7" tint="0.79998168889431442"/>
        <bgColor indexed="64"/>
      </patternFill>
    </fill>
    <fill>
      <patternFill patternType="solid">
        <fgColor rgb="FF9BE5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A3A3"/>
        <bgColor indexed="64"/>
      </patternFill>
    </fill>
    <fill>
      <patternFill patternType="solid">
        <fgColor theme="1"/>
        <bgColor indexed="64"/>
      </patternFill>
    </fill>
    <fill>
      <patternFill patternType="solid">
        <fgColor theme="5" tint="0.39997558519241921"/>
        <bgColor indexed="64"/>
      </patternFill>
    </fill>
    <fill>
      <patternFill patternType="solid">
        <fgColor rgb="FF66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006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s>
  <borders count="4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s>
  <cellStyleXfs count="78">
    <xf numFmtId="0" fontId="0" fillId="0" borderId="0"/>
    <xf numFmtId="0" fontId="5" fillId="0" borderId="0"/>
    <xf numFmtId="43" fontId="7"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9" fillId="0" borderId="0" applyNumberFormat="0" applyFill="0" applyBorder="0" applyAlignment="0" applyProtection="0">
      <alignment vertical="top"/>
      <protection locked="0"/>
    </xf>
    <xf numFmtId="0" fontId="4" fillId="0" borderId="0"/>
    <xf numFmtId="0" fontId="4" fillId="0" borderId="0"/>
    <xf numFmtId="0" fontId="4" fillId="0" borderId="0"/>
    <xf numFmtId="0" fontId="8" fillId="0" borderId="0"/>
    <xf numFmtId="0" fontId="8" fillId="0" borderId="0"/>
    <xf numFmtId="0" fontId="8" fillId="0" borderId="0"/>
    <xf numFmtId="0" fontId="10"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10" fillId="0" borderId="0"/>
    <xf numFmtId="0" fontId="4" fillId="0" borderId="0"/>
    <xf numFmtId="0" fontId="5" fillId="0" borderId="0"/>
    <xf numFmtId="0" fontId="4" fillId="0" borderId="0"/>
    <xf numFmtId="0" fontId="4" fillId="0" borderId="0"/>
    <xf numFmtId="0" fontId="4"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44" fontId="8" fillId="0" borderId="0" applyFont="0" applyFill="0" applyBorder="0" applyAlignment="0" applyProtection="0"/>
    <xf numFmtId="0" fontId="16" fillId="0" borderId="0" applyNumberFormat="0" applyFill="0" applyBorder="0" applyAlignment="0" applyProtection="0"/>
    <xf numFmtId="0" fontId="17" fillId="0" borderId="7"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3" fillId="21" borderId="10" applyNumberFormat="0" applyAlignment="0" applyProtection="0"/>
    <xf numFmtId="0" fontId="24" fillId="22" borderId="11" applyNumberFormat="0" applyAlignment="0" applyProtection="0"/>
    <xf numFmtId="0" fontId="25" fillId="22" borderId="10" applyNumberFormat="0" applyAlignment="0" applyProtection="0"/>
    <xf numFmtId="0" fontId="26" fillId="0" borderId="12" applyNumberFormat="0" applyFill="0" applyAlignment="0" applyProtection="0"/>
    <xf numFmtId="0" fontId="27" fillId="23" borderId="13" applyNumberFormat="0" applyAlignment="0" applyProtection="0"/>
    <xf numFmtId="0" fontId="28" fillId="0" borderId="0" applyNumberFormat="0" applyFill="0" applyBorder="0" applyAlignment="0" applyProtection="0"/>
    <xf numFmtId="0" fontId="4" fillId="24" borderId="14" applyNumberFormat="0" applyFont="0" applyAlignment="0" applyProtection="0"/>
    <xf numFmtId="0" fontId="29" fillId="0" borderId="0" applyNumberFormat="0" applyFill="0" applyBorder="0" applyAlignment="0" applyProtection="0"/>
    <xf numFmtId="0" fontId="2" fillId="0" borderId="15" applyNumberFormat="0" applyFill="0" applyAlignment="0" applyProtection="0"/>
    <xf numFmtId="0" fontId="3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30" fillId="48" borderId="0" applyNumberFormat="0" applyBorder="0" applyAlignment="0" applyProtection="0"/>
    <xf numFmtId="0" fontId="34" fillId="0" borderId="0">
      <alignment wrapText="1"/>
    </xf>
    <xf numFmtId="0" fontId="8" fillId="0" borderId="0">
      <alignment wrapText="1"/>
    </xf>
  </cellStyleXfs>
  <cellXfs count="256">
    <xf numFmtId="0" fontId="0" fillId="0" borderId="0" xfId="0"/>
    <xf numFmtId="0" fontId="2" fillId="0" borderId="0" xfId="0" applyFont="1" applyAlignment="1">
      <alignment horizontal="center"/>
    </xf>
    <xf numFmtId="0" fontId="3" fillId="8" borderId="4" xfId="0" applyFont="1" applyFill="1" applyBorder="1" applyAlignment="1">
      <alignment horizontal="center"/>
    </xf>
    <xf numFmtId="0" fontId="1" fillId="9" borderId="4" xfId="0" applyFont="1" applyFill="1" applyBorder="1" applyAlignment="1">
      <alignment horizontal="center"/>
    </xf>
    <xf numFmtId="0" fontId="3" fillId="10" borderId="4" xfId="0" applyFont="1" applyFill="1" applyBorder="1" applyAlignment="1">
      <alignment horizontal="center"/>
    </xf>
    <xf numFmtId="0" fontId="0" fillId="0" borderId="0" xfId="0" applyFill="1"/>
    <xf numFmtId="0" fontId="2" fillId="0" borderId="0" xfId="0" applyFont="1" applyFill="1" applyAlignment="1">
      <alignment horizontal="center"/>
    </xf>
    <xf numFmtId="0" fontId="3" fillId="11" borderId="4" xfId="0" applyFont="1" applyFill="1" applyBorder="1" applyAlignment="1">
      <alignment horizontal="center"/>
    </xf>
    <xf numFmtId="0" fontId="0" fillId="0" borderId="0" xfId="0" applyAlignment="1">
      <alignment horizontal="right"/>
    </xf>
    <xf numFmtId="0" fontId="0" fillId="12" borderId="0" xfId="0" applyFill="1"/>
    <xf numFmtId="0" fontId="2" fillId="0" borderId="0" xfId="0" applyFont="1" applyAlignment="1">
      <alignment horizontal="center" vertical="center" wrapText="1"/>
    </xf>
    <xf numFmtId="0" fontId="2" fillId="12" borderId="0" xfId="0" applyFont="1" applyFill="1" applyAlignment="1">
      <alignment horizontal="center" vertical="center"/>
    </xf>
    <xf numFmtId="3" fontId="0" fillId="0" borderId="0" xfId="0" applyNumberFormat="1" applyFill="1"/>
    <xf numFmtId="0" fontId="2" fillId="0" borderId="0" xfId="0" applyFont="1"/>
    <xf numFmtId="0" fontId="0" fillId="12" borderId="0" xfId="0" applyFill="1" applyAlignment="1">
      <alignment vertical="center"/>
    </xf>
    <xf numFmtId="0" fontId="0" fillId="0" borderId="0" xfId="0" applyAlignment="1">
      <alignment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0" fillId="17" borderId="0" xfId="0" applyFill="1"/>
    <xf numFmtId="0" fontId="0" fillId="0" borderId="0" xfId="0" applyFill="1" applyAlignment="1">
      <alignment horizontal="center"/>
    </xf>
    <xf numFmtId="0" fontId="2" fillId="0" borderId="0" xfId="0" applyFont="1" applyFill="1"/>
    <xf numFmtId="0" fontId="0" fillId="0" borderId="0" xfId="0" applyAlignment="1">
      <alignment horizontal="left"/>
    </xf>
    <xf numFmtId="0" fontId="0" fillId="0" borderId="0" xfId="0" applyFill="1" applyAlignment="1">
      <alignment horizontal="left" indent="2"/>
    </xf>
    <xf numFmtId="0" fontId="0" fillId="0" borderId="0" xfId="0" quotePrefix="1" applyFill="1"/>
    <xf numFmtId="0" fontId="15" fillId="0" borderId="0" xfId="0" applyFont="1" applyFill="1" applyBorder="1" applyAlignment="1">
      <alignment vertical="top" wrapText="1"/>
    </xf>
    <xf numFmtId="0" fontId="15" fillId="0" borderId="0" xfId="0" applyFont="1" applyFill="1" applyBorder="1" applyAlignment="1">
      <alignment vertical="top"/>
    </xf>
    <xf numFmtId="0" fontId="0" fillId="0" borderId="0" xfId="0" applyAlignment="1"/>
    <xf numFmtId="0" fontId="13" fillId="0" borderId="0" xfId="0" applyFont="1" applyFill="1" applyBorder="1" applyAlignment="1">
      <alignment vertical="top"/>
    </xf>
    <xf numFmtId="0" fontId="13" fillId="0" borderId="0" xfId="0" applyFont="1" applyFill="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64" fontId="15" fillId="0" borderId="0" xfId="0" applyNumberFormat="1" applyFont="1" applyFill="1" applyBorder="1" applyAlignment="1">
      <alignment horizontal="right" vertical="top" wrapText="1"/>
    </xf>
    <xf numFmtId="0" fontId="0" fillId="0" borderId="0" xfId="0" applyBorder="1" applyAlignment="1"/>
    <xf numFmtId="0" fontId="0" fillId="0" borderId="0" xfId="0" applyBorder="1"/>
    <xf numFmtId="0" fontId="0" fillId="0" borderId="0" xfId="0" applyFill="1" applyBorder="1"/>
    <xf numFmtId="0" fontId="0" fillId="0" borderId="0" xfId="0" applyFill="1" applyBorder="1" applyAlignment="1"/>
    <xf numFmtId="0" fontId="0" fillId="0" borderId="0" xfId="0" applyFill="1" applyAlignment="1">
      <alignment horizontal="left"/>
    </xf>
    <xf numFmtId="0" fontId="2" fillId="0" borderId="0" xfId="0" applyFont="1" applyFill="1" applyBorder="1" applyAlignment="1">
      <alignment horizontal="center" vertical="center" wrapText="1"/>
    </xf>
    <xf numFmtId="0" fontId="0" fillId="0" borderId="0" xfId="0" applyFill="1"/>
    <xf numFmtId="0" fontId="0" fillId="0" borderId="0" xfId="0" applyFill="1"/>
    <xf numFmtId="0" fontId="0" fillId="0" borderId="0" xfId="0" applyFill="1" applyAlignment="1">
      <alignment horizontal="left" indent="1"/>
    </xf>
    <xf numFmtId="0" fontId="0" fillId="0" borderId="0" xfId="0" applyNumberFormat="1" applyFill="1"/>
    <xf numFmtId="0" fontId="31" fillId="0" borderId="0" xfId="0" applyFont="1" applyFill="1" applyBorder="1" applyAlignment="1">
      <alignment horizontal="right" vertical="center" wrapText="1"/>
    </xf>
    <xf numFmtId="3" fontId="31" fillId="0" borderId="0" xfId="0" applyNumberFormat="1" applyFont="1" applyFill="1" applyBorder="1" applyAlignment="1">
      <alignment horizontal="right" vertical="center" wrapText="1"/>
    </xf>
    <xf numFmtId="0" fontId="0" fillId="13" borderId="0" xfId="0" applyFill="1"/>
    <xf numFmtId="49" fontId="0" fillId="13" borderId="0" xfId="0" applyNumberFormat="1" applyFill="1" applyAlignment="1">
      <alignment horizontal="right"/>
    </xf>
    <xf numFmtId="0" fontId="5" fillId="17" borderId="0" xfId="0" applyFont="1" applyFill="1"/>
    <xf numFmtId="0" fontId="3" fillId="12" borderId="0" xfId="0" applyFont="1" applyFill="1" applyAlignment="1">
      <alignment horizontal="center" vertical="center" wrapText="1"/>
    </xf>
    <xf numFmtId="0" fontId="5" fillId="12" borderId="0" xfId="0" applyFont="1" applyFill="1"/>
    <xf numFmtId="0" fontId="3" fillId="0" borderId="4" xfId="0" applyFont="1" applyBorder="1" applyAlignment="1">
      <alignment horizontal="center" vertical="center" wrapText="1"/>
    </xf>
    <xf numFmtId="0" fontId="3" fillId="12" borderId="0" xfId="0" applyFont="1" applyFill="1"/>
    <xf numFmtId="0" fontId="5" fillId="0" borderId="0" xfId="0" applyNumberFormat="1" applyFont="1" applyFill="1"/>
    <xf numFmtId="0" fontId="3" fillId="0" borderId="0" xfId="0" applyFont="1"/>
    <xf numFmtId="0" fontId="5" fillId="0" borderId="0" xfId="0" applyFont="1" applyFill="1"/>
    <xf numFmtId="0" fontId="5" fillId="0" borderId="0" xfId="0" applyFont="1"/>
    <xf numFmtId="0" fontId="3" fillId="0" borderId="0" xfId="0" applyFont="1" applyAlignment="1">
      <alignment horizontal="center" vertical="center" wrapText="1"/>
    </xf>
    <xf numFmtId="0" fontId="5" fillId="0" borderId="0" xfId="0" applyNumberFormat="1" applyFont="1" applyFill="1" applyBorder="1"/>
    <xf numFmtId="0" fontId="3" fillId="0" borderId="0" xfId="0" applyFont="1" applyFill="1"/>
    <xf numFmtId="164" fontId="36" fillId="0" borderId="0" xfId="77" applyNumberFormat="1" applyFont="1" applyFill="1" applyBorder="1" applyAlignment="1">
      <alignment horizontal="right" vertical="top" wrapText="1"/>
    </xf>
    <xf numFmtId="0" fontId="35" fillId="0" borderId="0" xfId="0" applyFont="1"/>
    <xf numFmtId="0" fontId="35" fillId="0" borderId="0" xfId="0" applyFont="1" applyFill="1"/>
    <xf numFmtId="164" fontId="5" fillId="17" borderId="0" xfId="0" applyNumberFormat="1" applyFont="1" applyFill="1"/>
    <xf numFmtId="0" fontId="3" fillId="0" borderId="4" xfId="0" applyFont="1" applyFill="1" applyBorder="1" applyAlignment="1">
      <alignment horizontal="center" vertical="center" wrapText="1"/>
    </xf>
    <xf numFmtId="49" fontId="0" fillId="0" borderId="0" xfId="0" applyNumberFormat="1" applyFill="1" applyAlignment="1">
      <alignment horizontal="right"/>
    </xf>
    <xf numFmtId="49" fontId="2" fillId="0" borderId="0" xfId="0" applyNumberFormat="1" applyFont="1" applyFill="1" applyAlignment="1">
      <alignment horizontal="center"/>
    </xf>
    <xf numFmtId="49" fontId="0" fillId="0" borderId="0" xfId="0" applyNumberFormat="1" applyFill="1"/>
    <xf numFmtId="0" fontId="2" fillId="2" borderId="0" xfId="0" applyFont="1" applyFill="1" applyAlignment="1">
      <alignment horizontal="center" vertical="center" wrapText="1"/>
    </xf>
    <xf numFmtId="0" fontId="2" fillId="12" borderId="0" xfId="0" applyFont="1" applyFill="1" applyAlignment="1">
      <alignment horizontal="center" vertical="center" wrapText="1"/>
    </xf>
    <xf numFmtId="3" fontId="0" fillId="12" borderId="0" xfId="0" applyNumberFormat="1" applyFill="1"/>
    <xf numFmtId="0" fontId="38" fillId="17" borderId="0" xfId="0" applyFont="1" applyFill="1" applyAlignment="1">
      <alignment horizontal="center" vertical="center"/>
    </xf>
    <xf numFmtId="0" fontId="38" fillId="17" borderId="0" xfId="0" applyFont="1" applyFill="1" applyAlignment="1">
      <alignment horizontal="center" vertical="center" wrapText="1"/>
    </xf>
    <xf numFmtId="0" fontId="39" fillId="17" borderId="0" xfId="0" applyFont="1" applyFill="1"/>
    <xf numFmtId="0" fontId="3" fillId="2" borderId="4" xfId="0" applyFont="1" applyFill="1" applyBorder="1" applyAlignment="1">
      <alignment horizontal="center" vertical="center" wrapText="1"/>
    </xf>
    <xf numFmtId="0" fontId="36" fillId="0" borderId="0" xfId="76" applyFont="1" applyFill="1" applyBorder="1" applyAlignment="1">
      <alignment horizontal="left" wrapText="1"/>
    </xf>
    <xf numFmtId="164" fontId="36" fillId="12" borderId="0" xfId="77" applyNumberFormat="1" applyFont="1" applyFill="1" applyBorder="1" applyAlignment="1">
      <alignment horizontal="right" vertical="top" wrapText="1"/>
    </xf>
    <xf numFmtId="0" fontId="36" fillId="12" borderId="0" xfId="0" applyFont="1" applyFill="1"/>
    <xf numFmtId="0" fontId="36" fillId="0" borderId="0" xfId="0" applyFont="1" applyFill="1"/>
    <xf numFmtId="0" fontId="36" fillId="0" borderId="0" xfId="0" applyNumberFormat="1" applyFont="1" applyFill="1"/>
    <xf numFmtId="0" fontId="5" fillId="0" borderId="0" xfId="0" quotePrefix="1" applyNumberFormat="1" applyFont="1" applyFill="1"/>
    <xf numFmtId="0" fontId="5" fillId="0" borderId="0" xfId="0" quotePrefix="1" applyFont="1" applyFill="1"/>
    <xf numFmtId="164" fontId="5" fillId="0" borderId="0" xfId="0" applyNumberFormat="1" applyFont="1" applyFill="1"/>
    <xf numFmtId="0" fontId="3" fillId="0" borderId="0" xfId="0" applyFont="1" applyFill="1" applyAlignment="1">
      <alignment horizontal="center" vertical="center" wrapText="1"/>
    </xf>
    <xf numFmtId="0" fontId="3" fillId="2" borderId="0" xfId="0" applyFont="1" applyFill="1" applyAlignment="1">
      <alignment horizontal="center" vertical="center" wrapText="1"/>
    </xf>
    <xf numFmtId="0" fontId="3" fillId="17" borderId="4" xfId="0" applyFont="1" applyFill="1" applyBorder="1" applyAlignment="1">
      <alignment horizontal="center" vertical="center" wrapText="1"/>
    </xf>
    <xf numFmtId="0" fontId="3" fillId="0" borderId="0" xfId="0" applyFont="1" applyFill="1" applyAlignment="1">
      <alignment horizontal="center" vertical="center"/>
    </xf>
    <xf numFmtId="0" fontId="5" fillId="12" borderId="0" xfId="0" applyFont="1" applyFill="1" applyAlignment="1">
      <alignment vertical="center"/>
    </xf>
    <xf numFmtId="0" fontId="5" fillId="0" borderId="0" xfId="0" applyFont="1" applyFill="1" applyAlignment="1">
      <alignment wrapText="1"/>
    </xf>
    <xf numFmtId="0" fontId="5" fillId="0" borderId="0" xfId="0" applyFont="1" applyFill="1" applyAlignment="1">
      <alignment horizontal="left" indent="1"/>
    </xf>
    <xf numFmtId="0" fontId="5" fillId="0" borderId="0" xfId="0" applyFont="1" applyBorder="1" applyAlignment="1">
      <alignment horizontal="right" vertical="center" wrapText="1"/>
    </xf>
    <xf numFmtId="3" fontId="5" fillId="0" borderId="0" xfId="0" applyNumberFormat="1" applyFont="1" applyBorder="1" applyAlignment="1">
      <alignment horizontal="right" vertical="center" wrapText="1"/>
    </xf>
    <xf numFmtId="0" fontId="5" fillId="0" borderId="0" xfId="0" applyNumberFormat="1" applyFont="1"/>
    <xf numFmtId="0" fontId="5" fillId="0" borderId="0" xfId="0" applyFont="1" applyFill="1" applyAlignment="1">
      <alignment horizontal="left" indent="2"/>
    </xf>
    <xf numFmtId="0" fontId="0" fillId="0" borderId="17" xfId="0" applyFill="1" applyBorder="1"/>
    <xf numFmtId="49" fontId="0" fillId="0" borderId="17" xfId="0" applyNumberFormat="1" applyFill="1" applyBorder="1" applyAlignment="1">
      <alignment horizontal="right"/>
    </xf>
    <xf numFmtId="49" fontId="0" fillId="0" borderId="17" xfId="0" applyNumberFormat="1" applyFill="1" applyBorder="1"/>
    <xf numFmtId="0" fontId="5" fillId="0" borderId="17" xfId="0" applyFont="1" applyBorder="1"/>
    <xf numFmtId="0" fontId="36" fillId="0" borderId="17" xfId="76" applyFont="1" applyFill="1" applyBorder="1" applyAlignment="1">
      <alignment horizontal="left" wrapText="1"/>
    </xf>
    <xf numFmtId="164" fontId="36" fillId="0" borderId="17" xfId="76" applyNumberFormat="1" applyFont="1" applyFill="1" applyBorder="1" applyAlignment="1">
      <alignment horizontal="right" wrapText="1"/>
    </xf>
    <xf numFmtId="0" fontId="5" fillId="0" borderId="17" xfId="0" applyFont="1" applyFill="1" applyBorder="1"/>
    <xf numFmtId="0" fontId="5" fillId="0" borderId="17" xfId="0" applyFont="1" applyBorder="1" applyAlignment="1">
      <alignment horizontal="right" vertical="center" wrapText="1"/>
    </xf>
    <xf numFmtId="0" fontId="5" fillId="0" borderId="17" xfId="0" applyFont="1" applyBorder="1" applyAlignment="1">
      <alignment horizontal="left"/>
    </xf>
    <xf numFmtId="3" fontId="5" fillId="0" borderId="17" xfId="0" applyNumberFormat="1" applyFont="1" applyBorder="1" applyAlignment="1">
      <alignment horizontal="right" vertical="center" wrapText="1"/>
    </xf>
    <xf numFmtId="164" fontId="36" fillId="0" borderId="18" xfId="76" applyNumberFormat="1" applyFont="1" applyFill="1" applyBorder="1" applyAlignment="1">
      <alignment horizontal="right" wrapText="1"/>
    </xf>
    <xf numFmtId="0" fontId="5" fillId="0" borderId="19" xfId="0" applyFont="1" applyFill="1" applyBorder="1" applyAlignment="1">
      <alignment wrapText="1"/>
    </xf>
    <xf numFmtId="0" fontId="5" fillId="0" borderId="19" xfId="0" applyFont="1" applyFill="1" applyBorder="1"/>
    <xf numFmtId="0" fontId="5" fillId="0" borderId="19" xfId="0" applyFont="1" applyBorder="1" applyAlignment="1">
      <alignment horizontal="right" vertical="center" wrapText="1"/>
    </xf>
    <xf numFmtId="0" fontId="5" fillId="0" borderId="19" xfId="0" applyFont="1" applyBorder="1" applyAlignment="1">
      <alignment horizontal="left"/>
    </xf>
    <xf numFmtId="0" fontId="5" fillId="0" borderId="19" xfId="0" applyFont="1" applyBorder="1"/>
    <xf numFmtId="0" fontId="2" fillId="0" borderId="20" xfId="0" applyFont="1" applyFill="1" applyBorder="1" applyAlignment="1">
      <alignment horizontal="center" vertical="center"/>
    </xf>
    <xf numFmtId="49" fontId="2" fillId="0" borderId="21" xfId="0" applyNumberFormat="1" applyFont="1" applyFill="1" applyBorder="1" applyAlignment="1">
      <alignment horizontal="center" vertical="center"/>
    </xf>
    <xf numFmtId="0" fontId="2" fillId="0" borderId="21" xfId="0" applyFont="1" applyFill="1" applyBorder="1" applyAlignment="1">
      <alignment horizontal="center" vertical="center"/>
    </xf>
    <xf numFmtId="0" fontId="2" fillId="0" borderId="22" xfId="0" applyFont="1" applyFill="1" applyBorder="1" applyAlignment="1">
      <alignment horizontal="center" vertical="center"/>
    </xf>
    <xf numFmtId="0" fontId="0" fillId="0" borderId="23" xfId="0" applyFill="1" applyBorder="1"/>
    <xf numFmtId="49" fontId="0" fillId="0" borderId="24" xfId="0" applyNumberFormat="1" applyFill="1" applyBorder="1" applyAlignment="1">
      <alignment horizontal="right"/>
    </xf>
    <xf numFmtId="0" fontId="0" fillId="0" borderId="24" xfId="0" applyFill="1" applyBorder="1"/>
    <xf numFmtId="0" fontId="0" fillId="0" borderId="25" xfId="0" applyFill="1" applyBorder="1"/>
    <xf numFmtId="0" fontId="0" fillId="0" borderId="26" xfId="0" applyFill="1" applyBorder="1"/>
    <xf numFmtId="0" fontId="0" fillId="0" borderId="27" xfId="0" applyFill="1" applyBorder="1"/>
    <xf numFmtId="0" fontId="0" fillId="0" borderId="28" xfId="0" applyFill="1" applyBorder="1"/>
    <xf numFmtId="49" fontId="0" fillId="0" borderId="29" xfId="0" applyNumberFormat="1" applyFill="1" applyBorder="1" applyAlignment="1">
      <alignment horizontal="right"/>
    </xf>
    <xf numFmtId="0" fontId="0" fillId="0" borderId="29" xfId="0" applyFill="1" applyBorder="1"/>
    <xf numFmtId="0" fontId="0" fillId="0" borderId="30" xfId="0" applyFill="1" applyBorder="1"/>
    <xf numFmtId="0" fontId="2" fillId="0" borderId="21"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0" fillId="0" borderId="25" xfId="0" applyFont="1" applyFill="1" applyBorder="1" applyAlignment="1">
      <alignment horizontal="right" vertical="center" wrapText="1"/>
    </xf>
    <xf numFmtId="0" fontId="0" fillId="0" borderId="27" xfId="0" applyFont="1" applyFill="1" applyBorder="1" applyAlignment="1">
      <alignment horizontal="right" vertical="center" wrapText="1"/>
    </xf>
    <xf numFmtId="3" fontId="0" fillId="0" borderId="27" xfId="0" applyNumberFormat="1" applyFont="1" applyFill="1" applyBorder="1" applyAlignment="1">
      <alignment horizontal="right"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5" fillId="0" borderId="23" xfId="0" applyFont="1" applyBorder="1"/>
    <xf numFmtId="0" fontId="36" fillId="0" borderId="24" xfId="76" applyFont="1" applyFill="1" applyBorder="1" applyAlignment="1">
      <alignment horizontal="left" wrapText="1"/>
    </xf>
    <xf numFmtId="164" fontId="36" fillId="0" borderId="24" xfId="76" applyNumberFormat="1" applyFont="1" applyFill="1" applyBorder="1" applyAlignment="1">
      <alignment horizontal="right" wrapText="1"/>
    </xf>
    <xf numFmtId="0" fontId="5" fillId="0" borderId="26" xfId="0" applyFont="1" applyBorder="1"/>
    <xf numFmtId="164" fontId="36" fillId="0" borderId="27" xfId="76" applyNumberFormat="1" applyFont="1" applyFill="1" applyBorder="1" applyAlignment="1">
      <alignment horizontal="right" wrapText="1"/>
    </xf>
    <xf numFmtId="0" fontId="5" fillId="0" borderId="26" xfId="0" applyFont="1" applyFill="1" applyBorder="1"/>
    <xf numFmtId="0" fontId="5" fillId="0" borderId="28" xfId="0" applyFont="1" applyBorder="1"/>
    <xf numFmtId="0" fontId="36" fillId="0" borderId="29" xfId="76" applyFont="1" applyFill="1" applyBorder="1" applyAlignment="1">
      <alignment horizontal="left" wrapText="1"/>
    </xf>
    <xf numFmtId="164" fontId="36" fillId="0" borderId="29" xfId="76" applyNumberFormat="1" applyFont="1" applyFill="1" applyBorder="1" applyAlignment="1">
      <alignment horizontal="right" wrapText="1"/>
    </xf>
    <xf numFmtId="164" fontId="36" fillId="0" borderId="30" xfId="76" applyNumberFormat="1" applyFont="1" applyFill="1" applyBorder="1" applyAlignment="1">
      <alignment horizontal="right" wrapText="1"/>
    </xf>
    <xf numFmtId="0" fontId="3" fillId="0" borderId="20"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21" xfId="0" applyFont="1" applyFill="1" applyBorder="1" applyAlignment="1">
      <alignment horizontal="center" vertical="center" wrapText="1"/>
    </xf>
    <xf numFmtId="0" fontId="5" fillId="0" borderId="27" xfId="0" applyFont="1" applyBorder="1"/>
    <xf numFmtId="0" fontId="5" fillId="0" borderId="28" xfId="0" applyFont="1" applyFill="1" applyBorder="1"/>
    <xf numFmtId="0" fontId="5" fillId="0" borderId="29" xfId="0" applyFont="1" applyFill="1" applyBorder="1"/>
    <xf numFmtId="0" fontId="5" fillId="0" borderId="29" xfId="0" applyFont="1" applyBorder="1"/>
    <xf numFmtId="0" fontId="5" fillId="0" borderId="30" xfId="0" applyFont="1" applyBorder="1"/>
    <xf numFmtId="164" fontId="36" fillId="0" borderId="31" xfId="76" applyNumberFormat="1" applyFont="1" applyFill="1" applyBorder="1" applyAlignment="1">
      <alignment horizontal="right" wrapText="1"/>
    </xf>
    <xf numFmtId="0" fontId="5" fillId="0" borderId="27" xfId="0" applyFont="1" applyFill="1" applyBorder="1"/>
    <xf numFmtId="0" fontId="5" fillId="0" borderId="30" xfId="0" applyFont="1" applyFill="1" applyBorder="1"/>
    <xf numFmtId="3" fontId="5" fillId="0" borderId="29" xfId="0" applyNumberFormat="1" applyFont="1" applyBorder="1" applyAlignment="1">
      <alignment horizontal="right" vertical="center" wrapText="1"/>
    </xf>
    <xf numFmtId="0" fontId="5" fillId="0" borderId="26" xfId="0" applyFont="1" applyBorder="1" applyAlignment="1">
      <alignment horizontal="left"/>
    </xf>
    <xf numFmtId="0" fontId="5" fillId="0" borderId="28" xfId="0" applyFont="1" applyBorder="1" applyAlignment="1">
      <alignment horizontal="left"/>
    </xf>
    <xf numFmtId="0" fontId="5" fillId="0" borderId="32" xfId="0" applyFont="1" applyFill="1" applyBorder="1"/>
    <xf numFmtId="0" fontId="5" fillId="0" borderId="33" xfId="0" applyFont="1" applyBorder="1"/>
    <xf numFmtId="0" fontId="11" fillId="4" borderId="20" xfId="0" applyFont="1" applyFill="1" applyBorder="1" applyAlignment="1">
      <alignment horizontal="center"/>
    </xf>
    <xf numFmtId="0" fontId="11" fillId="4" borderId="21" xfId="0" applyFont="1" applyFill="1" applyBorder="1" applyAlignment="1">
      <alignment horizontal="center"/>
    </xf>
    <xf numFmtId="0" fontId="11" fillId="4" borderId="22" xfId="0" applyFont="1" applyFill="1" applyBorder="1" applyAlignment="1">
      <alignment horizontal="center"/>
    </xf>
    <xf numFmtId="0" fontId="11" fillId="5" borderId="20" xfId="0" applyFont="1" applyFill="1" applyBorder="1" applyAlignment="1">
      <alignment horizontal="center"/>
    </xf>
    <xf numFmtId="0" fontId="11" fillId="5" borderId="21" xfId="0" applyFont="1" applyFill="1" applyBorder="1" applyAlignment="1">
      <alignment horizontal="center"/>
    </xf>
    <xf numFmtId="0" fontId="11" fillId="5" borderId="22" xfId="0" applyFont="1" applyFill="1" applyBorder="1" applyAlignment="1">
      <alignment horizontal="center"/>
    </xf>
    <xf numFmtId="0" fontId="11" fillId="6" borderId="20" xfId="0" applyFont="1" applyFill="1" applyBorder="1" applyAlignment="1">
      <alignment horizontal="center"/>
    </xf>
    <xf numFmtId="0" fontId="11" fillId="6" borderId="21" xfId="0" applyFont="1" applyFill="1" applyBorder="1" applyAlignment="1">
      <alignment horizontal="center"/>
    </xf>
    <xf numFmtId="0" fontId="11" fillId="6" borderId="22" xfId="0" applyFont="1" applyFill="1" applyBorder="1" applyAlignment="1">
      <alignment horizontal="center"/>
    </xf>
    <xf numFmtId="0" fontId="11" fillId="7" borderId="20" xfId="0" applyFont="1" applyFill="1" applyBorder="1" applyAlignment="1">
      <alignment horizontal="center"/>
    </xf>
    <xf numFmtId="0" fontId="11" fillId="7" borderId="21" xfId="0" applyFont="1" applyFill="1" applyBorder="1" applyAlignment="1">
      <alignment horizontal="center"/>
    </xf>
    <xf numFmtId="0" fontId="11" fillId="7" borderId="22"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3" borderId="1" xfId="0" applyFont="1" applyFill="1" applyBorder="1" applyAlignment="1">
      <alignment horizontal="center"/>
    </xf>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4" borderId="1" xfId="0" applyFont="1"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0" fillId="0" borderId="0" xfId="0" applyFill="1" applyAlignment="1">
      <alignment horizontal="right" vertical="center"/>
    </xf>
    <xf numFmtId="49" fontId="0" fillId="0" borderId="0" xfId="0" applyNumberFormat="1" applyFill="1" applyAlignment="1">
      <alignment horizontal="right" vertical="center"/>
    </xf>
    <xf numFmtId="49" fontId="0" fillId="0" borderId="0" xfId="0" applyNumberFormat="1" applyFill="1" applyAlignment="1">
      <alignment horizontal="right" vertical="center" wrapText="1"/>
    </xf>
    <xf numFmtId="49" fontId="0" fillId="0" borderId="0" xfId="0" applyNumberFormat="1" applyFill="1" applyAlignment="1">
      <alignment horizontal="center" vertical="center"/>
    </xf>
    <xf numFmtId="0" fontId="1" fillId="5" borderId="1" xfId="0" applyFont="1" applyFill="1" applyBorder="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6" borderId="1" xfId="0" applyFont="1" applyFill="1" applyBorder="1" applyAlignment="1">
      <alignment horizontal="center"/>
    </xf>
    <xf numFmtId="0" fontId="1" fillId="6" borderId="2" xfId="0" applyFont="1" applyFill="1" applyBorder="1" applyAlignment="1">
      <alignment horizontal="center"/>
    </xf>
    <xf numFmtId="0" fontId="1" fillId="6" borderId="3" xfId="0" applyFont="1" applyFill="1" applyBorder="1" applyAlignment="1">
      <alignment horizontal="center"/>
    </xf>
    <xf numFmtId="0" fontId="3" fillId="49" borderId="6" xfId="0" applyFont="1" applyFill="1" applyBorder="1" applyAlignment="1">
      <alignment horizontal="center"/>
    </xf>
    <xf numFmtId="0" fontId="3" fillId="49" borderId="16" xfId="0" applyFont="1" applyFill="1" applyBorder="1" applyAlignment="1">
      <alignment horizontal="center"/>
    </xf>
    <xf numFmtId="0" fontId="37" fillId="7" borderId="1" xfId="0" applyFont="1" applyFill="1" applyBorder="1" applyAlignment="1">
      <alignment horizontal="center"/>
    </xf>
    <xf numFmtId="0" fontId="37" fillId="7" borderId="2" xfId="0" applyFont="1" applyFill="1" applyBorder="1" applyAlignment="1">
      <alignment horizontal="center"/>
    </xf>
    <xf numFmtId="0" fontId="37" fillId="7" borderId="3" xfId="0" applyFont="1" applyFill="1" applyBorder="1" applyAlignment="1">
      <alignment horizontal="center"/>
    </xf>
    <xf numFmtId="0" fontId="1" fillId="8" borderId="1" xfId="0" applyFont="1" applyFill="1" applyBorder="1" applyAlignment="1">
      <alignment horizontal="center"/>
    </xf>
    <xf numFmtId="0" fontId="1" fillId="8" borderId="3" xfId="0" applyFont="1" applyFill="1" applyBorder="1" applyAlignment="1">
      <alignment horizontal="center"/>
    </xf>
    <xf numFmtId="0" fontId="3" fillId="10" borderId="6" xfId="0" applyFont="1" applyFill="1" applyBorder="1" applyAlignment="1">
      <alignment horizontal="center" vertical="center"/>
    </xf>
    <xf numFmtId="0" fontId="3" fillId="10" borderId="5" xfId="0" applyFont="1" applyFill="1" applyBorder="1" applyAlignment="1">
      <alignment horizontal="center" vertical="center"/>
    </xf>
    <xf numFmtId="0" fontId="1" fillId="9" borderId="1" xfId="0" applyFont="1" applyFill="1" applyBorder="1" applyAlignment="1">
      <alignment horizontal="center"/>
    </xf>
    <xf numFmtId="0" fontId="1" fillId="9" borderId="2" xfId="0" applyFont="1" applyFill="1" applyBorder="1" applyAlignment="1">
      <alignment horizontal="center"/>
    </xf>
    <xf numFmtId="0" fontId="1" fillId="9" borderId="3" xfId="0" applyFont="1" applyFill="1" applyBorder="1" applyAlignment="1">
      <alignment horizontal="center"/>
    </xf>
    <xf numFmtId="0" fontId="11" fillId="4" borderId="1" xfId="0" applyFont="1" applyFill="1" applyBorder="1" applyAlignment="1">
      <alignment horizontal="center"/>
    </xf>
    <xf numFmtId="0" fontId="11" fillId="4" borderId="3" xfId="0" applyFont="1" applyFill="1" applyBorder="1" applyAlignment="1">
      <alignment horizontal="center"/>
    </xf>
    <xf numFmtId="0" fontId="0" fillId="0" borderId="34" xfId="0" applyFill="1" applyBorder="1"/>
    <xf numFmtId="0" fontId="0" fillId="0" borderId="35" xfId="0" applyFill="1" applyBorder="1"/>
    <xf numFmtId="0" fontId="0" fillId="0" borderId="36" xfId="0" applyFill="1" applyBorder="1"/>
    <xf numFmtId="0" fontId="12" fillId="13" borderId="17" xfId="0" applyFont="1" applyFill="1" applyBorder="1" applyAlignment="1">
      <alignment horizontal="center" vertical="center"/>
    </xf>
    <xf numFmtId="0" fontId="0" fillId="0" borderId="17" xfId="0" applyBorder="1"/>
    <xf numFmtId="0" fontId="11" fillId="5" borderId="17" xfId="0" applyFont="1" applyFill="1" applyBorder="1" applyAlignment="1">
      <alignment horizontal="center" vertical="center"/>
    </xf>
    <xf numFmtId="0" fontId="12" fillId="13" borderId="23" xfId="0" applyFont="1" applyFill="1" applyBorder="1" applyAlignment="1">
      <alignment horizontal="center" vertical="center"/>
    </xf>
    <xf numFmtId="0" fontId="12" fillId="13" borderId="24" xfId="0" applyFont="1" applyFill="1" applyBorder="1" applyAlignment="1">
      <alignment horizontal="center" vertical="center"/>
    </xf>
    <xf numFmtId="0" fontId="12" fillId="13" borderId="25" xfId="0" applyFont="1" applyFill="1" applyBorder="1" applyAlignment="1">
      <alignment horizontal="center" vertical="center"/>
    </xf>
    <xf numFmtId="0" fontId="12" fillId="13" borderId="26" xfId="0" applyFont="1" applyFill="1" applyBorder="1" applyAlignment="1">
      <alignment horizontal="center" vertical="center"/>
    </xf>
    <xf numFmtId="0" fontId="12" fillId="13" borderId="27" xfId="0" applyFont="1" applyFill="1" applyBorder="1" applyAlignment="1">
      <alignment horizontal="center" vertical="center"/>
    </xf>
    <xf numFmtId="0" fontId="12" fillId="13" borderId="28" xfId="0" applyFont="1" applyFill="1" applyBorder="1" applyAlignment="1">
      <alignment horizontal="center" vertical="center"/>
    </xf>
    <xf numFmtId="0" fontId="12" fillId="13" borderId="29" xfId="0" applyFont="1" applyFill="1" applyBorder="1" applyAlignment="1">
      <alignment horizontal="center" vertical="center"/>
    </xf>
    <xf numFmtId="0" fontId="12" fillId="13" borderId="30" xfId="0" applyFont="1" applyFill="1" applyBorder="1" applyAlignment="1">
      <alignment horizontal="center" vertical="center"/>
    </xf>
    <xf numFmtId="0" fontId="2" fillId="0" borderId="20" xfId="0" applyFont="1" applyBorder="1" applyAlignment="1">
      <alignment horizontal="center"/>
    </xf>
    <xf numFmtId="0" fontId="2" fillId="0" borderId="21" xfId="0" applyFont="1" applyBorder="1" applyAlignment="1">
      <alignment horizontal="center"/>
    </xf>
    <xf numFmtId="0" fontId="2" fillId="0" borderId="22" xfId="0" applyFont="1" applyBorder="1" applyAlignment="1">
      <alignment horizontal="center"/>
    </xf>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11" fillId="5" borderId="23" xfId="0" applyFont="1" applyFill="1" applyBorder="1" applyAlignment="1">
      <alignment horizontal="center" vertical="center"/>
    </xf>
    <xf numFmtId="0" fontId="11" fillId="5" borderId="24" xfId="0" applyFont="1" applyFill="1" applyBorder="1" applyAlignment="1">
      <alignment horizontal="center" vertical="center"/>
    </xf>
    <xf numFmtId="0" fontId="11" fillId="5" borderId="25"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30" xfId="0" applyFont="1" applyFill="1" applyBorder="1" applyAlignment="1">
      <alignment horizontal="center" vertical="center"/>
    </xf>
    <xf numFmtId="0" fontId="11" fillId="14" borderId="38" xfId="0" applyFont="1" applyFill="1" applyBorder="1" applyAlignment="1">
      <alignment horizontal="center" vertical="center" wrapText="1"/>
    </xf>
    <xf numFmtId="0" fontId="11" fillId="14" borderId="39" xfId="0" applyFont="1" applyFill="1" applyBorder="1" applyAlignment="1">
      <alignment horizontal="center" vertical="center" wrapText="1"/>
    </xf>
    <xf numFmtId="0" fontId="11" fillId="14" borderId="40" xfId="0" applyFont="1" applyFill="1" applyBorder="1" applyAlignment="1">
      <alignment horizontal="center" vertical="center" wrapText="1"/>
    </xf>
    <xf numFmtId="0" fontId="2" fillId="0" borderId="37" xfId="0" applyFont="1" applyBorder="1" applyAlignment="1">
      <alignment horizontal="center"/>
    </xf>
    <xf numFmtId="0" fontId="0" fillId="0" borderId="38" xfId="0" applyBorder="1"/>
    <xf numFmtId="0" fontId="0" fillId="0" borderId="39" xfId="0" applyBorder="1"/>
    <xf numFmtId="0" fontId="0" fillId="0" borderId="40" xfId="0" applyBorder="1"/>
    <xf numFmtId="0" fontId="11" fillId="7" borderId="23" xfId="0" applyFont="1" applyFill="1" applyBorder="1" applyAlignment="1">
      <alignment horizontal="center" vertical="center" wrapText="1"/>
    </xf>
    <xf numFmtId="0" fontId="11" fillId="7" borderId="25" xfId="0" applyFont="1" applyFill="1" applyBorder="1" applyAlignment="1">
      <alignment horizontal="center" vertical="center" wrapText="1"/>
    </xf>
    <xf numFmtId="0" fontId="11" fillId="7" borderId="26" xfId="0" applyFont="1" applyFill="1" applyBorder="1" applyAlignment="1">
      <alignment horizontal="center" vertical="center" wrapText="1"/>
    </xf>
    <xf numFmtId="0" fontId="11" fillId="7" borderId="27" xfId="0" applyFont="1" applyFill="1" applyBorder="1" applyAlignment="1">
      <alignment horizontal="center" vertical="center" wrapText="1"/>
    </xf>
    <xf numFmtId="0" fontId="11" fillId="7" borderId="28"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5" fillId="0" borderId="23" xfId="0" applyFont="1" applyFill="1" applyBorder="1"/>
    <xf numFmtId="0" fontId="11" fillId="15" borderId="38" xfId="0" applyFont="1" applyFill="1" applyBorder="1" applyAlignment="1">
      <alignment horizontal="center" vertical="center"/>
    </xf>
    <xf numFmtId="0" fontId="11" fillId="15" borderId="39" xfId="0" applyFont="1" applyFill="1" applyBorder="1" applyAlignment="1">
      <alignment horizontal="center" vertical="center"/>
    </xf>
    <xf numFmtId="0" fontId="11" fillId="15" borderId="40" xfId="0" applyFont="1" applyFill="1" applyBorder="1" applyAlignment="1">
      <alignment horizontal="center" vertical="center"/>
    </xf>
    <xf numFmtId="0" fontId="11" fillId="16" borderId="38" xfId="0" applyFont="1" applyFill="1" applyBorder="1" applyAlignment="1">
      <alignment horizontal="center" vertical="center"/>
    </xf>
    <xf numFmtId="0" fontId="11" fillId="16" borderId="39" xfId="0" applyFont="1" applyFill="1" applyBorder="1" applyAlignment="1">
      <alignment horizontal="center" vertical="center"/>
    </xf>
    <xf numFmtId="0" fontId="11" fillId="16" borderId="40" xfId="0" applyFont="1" applyFill="1" applyBorder="1" applyAlignment="1">
      <alignment horizontal="center" vertical="center"/>
    </xf>
    <xf numFmtId="0" fontId="11" fillId="17" borderId="38" xfId="0" applyFont="1" applyFill="1" applyBorder="1" applyAlignment="1">
      <alignment horizontal="center" vertical="center"/>
    </xf>
    <xf numFmtId="0" fontId="11" fillId="17" borderId="39" xfId="0" applyFont="1" applyFill="1" applyBorder="1" applyAlignment="1">
      <alignment horizontal="center" vertical="center"/>
    </xf>
    <xf numFmtId="0" fontId="11" fillId="17" borderId="40" xfId="0" applyFont="1" applyFill="1" applyBorder="1" applyAlignment="1">
      <alignment horizontal="center" vertical="center"/>
    </xf>
  </cellXfs>
  <cellStyles count="78">
    <cellStyle name="20% - Accent1" xfId="53" builtinId="30" customBuiltin="1"/>
    <cellStyle name="20% - Accent2" xfId="57" builtinId="34" customBuiltin="1"/>
    <cellStyle name="20% - Accent3" xfId="61" builtinId="38" customBuiltin="1"/>
    <cellStyle name="20% - Accent4" xfId="65" builtinId="42" customBuiltin="1"/>
    <cellStyle name="20% - Accent5" xfId="69" builtinId="46" customBuiltin="1"/>
    <cellStyle name="20% - Accent6" xfId="73" builtinId="50" customBuiltin="1"/>
    <cellStyle name="40% - Accent1" xfId="54" builtinId="31" customBuiltin="1"/>
    <cellStyle name="40% - Accent2" xfId="58" builtinId="35" customBuiltin="1"/>
    <cellStyle name="40% - Accent3" xfId="62" builtinId="39" customBuiltin="1"/>
    <cellStyle name="40% - Accent4" xfId="66" builtinId="43" customBuiltin="1"/>
    <cellStyle name="40% - Accent5" xfId="70" builtinId="47" customBuiltin="1"/>
    <cellStyle name="40% - Accent6" xfId="74" builtinId="51" customBuiltin="1"/>
    <cellStyle name="60% - Accent1" xfId="55" builtinId="32" customBuiltin="1"/>
    <cellStyle name="60% - Accent2" xfId="59" builtinId="36" customBuiltin="1"/>
    <cellStyle name="60% - Accent3" xfId="63" builtinId="40" customBuiltin="1"/>
    <cellStyle name="60% - Accent4" xfId="67" builtinId="44" customBuiltin="1"/>
    <cellStyle name="60% - Accent5" xfId="71" builtinId="48" customBuiltin="1"/>
    <cellStyle name="60% - Accent6" xfId="75" builtinId="52" customBuiltin="1"/>
    <cellStyle name="Accent1" xfId="52" builtinId="29" customBuiltin="1"/>
    <cellStyle name="Accent2" xfId="56" builtinId="33" customBuiltin="1"/>
    <cellStyle name="Accent3" xfId="60" builtinId="37" customBuiltin="1"/>
    <cellStyle name="Accent4" xfId="64" builtinId="41" customBuiltin="1"/>
    <cellStyle name="Accent5" xfId="68" builtinId="45" customBuiltin="1"/>
    <cellStyle name="Accent6" xfId="72" builtinId="49" customBuiltin="1"/>
    <cellStyle name="Bad" xfId="41" builtinId="27" customBuiltin="1"/>
    <cellStyle name="Calculation" xfId="45" builtinId="22" customBuiltin="1"/>
    <cellStyle name="Check Cell" xfId="47" builtinId="23" customBuiltin="1"/>
    <cellStyle name="Comma 2" xfId="3"/>
    <cellStyle name="Comma 2 2" xfId="4"/>
    <cellStyle name="Comma 3" xfId="5"/>
    <cellStyle name="Comma 4" xfId="2"/>
    <cellStyle name="Currency 2" xfId="34"/>
    <cellStyle name="Explanatory Text" xfId="50" builtinId="53" customBuiltin="1"/>
    <cellStyle name="Good" xfId="40" builtinId="26" customBuiltin="1"/>
    <cellStyle name="Heading 1" xfId="36" builtinId="16" customBuiltin="1"/>
    <cellStyle name="Heading 2" xfId="37" builtinId="17" customBuiltin="1"/>
    <cellStyle name="Heading 3" xfId="38" builtinId="18" customBuiltin="1"/>
    <cellStyle name="Heading 4" xfId="39" builtinId="19" customBuiltin="1"/>
    <cellStyle name="Hyperlink 2" xfId="6"/>
    <cellStyle name="Input" xfId="43" builtinId="20" customBuiltin="1"/>
    <cellStyle name="Linked Cell" xfId="46" builtinId="24" customBuiltin="1"/>
    <cellStyle name="Neutral" xfId="42" builtinId="28" customBuiltin="1"/>
    <cellStyle name="Normal" xfId="0" builtinId="0"/>
    <cellStyle name="Normal 10" xfId="7"/>
    <cellStyle name="Normal 11" xfId="8"/>
    <cellStyle name="Normal 12" xfId="9"/>
    <cellStyle name="Normal 13" xfId="1"/>
    <cellStyle name="Normal 14" xfId="76"/>
    <cellStyle name="Normal 15" xfId="77"/>
    <cellStyle name="Normal 2" xfId="10"/>
    <cellStyle name="Normal 2 2" xfId="11"/>
    <cellStyle name="Normal 2 2 2" xfId="12"/>
    <cellStyle name="Normal 2 2 2 2" xfId="13"/>
    <cellStyle name="Normal 2 3" xfId="14"/>
    <cellStyle name="Normal 2 4" xfId="15"/>
    <cellStyle name="Normal 3" xfId="16"/>
    <cellStyle name="Normal 3 2" xfId="17"/>
    <cellStyle name="Normal 3 2 2" xfId="18"/>
    <cellStyle name="Normal 3 2 2 2" xfId="19"/>
    <cellStyle name="Normal 3 3" xfId="20"/>
    <cellStyle name="Normal 3 4" xfId="33"/>
    <cellStyle name="Normal 4" xfId="21"/>
    <cellStyle name="Normal 4 2" xfId="22"/>
    <cellStyle name="Normal 5" xfId="23"/>
    <cellStyle name="Normal 5 2" xfId="24"/>
    <cellStyle name="Normal 5 3" xfId="25"/>
    <cellStyle name="Normal 5 4" xfId="26"/>
    <cellStyle name="Normal 6" xfId="27"/>
    <cellStyle name="Normal 7" xfId="28"/>
    <cellStyle name="Normal 8" xfId="29"/>
    <cellStyle name="Normal 9" xfId="30"/>
    <cellStyle name="Note" xfId="49" builtinId="10" customBuiltin="1"/>
    <cellStyle name="Output" xfId="44" builtinId="21" customBuiltin="1"/>
    <cellStyle name="Percent 2" xfId="32"/>
    <cellStyle name="Percent 3" xfId="31"/>
    <cellStyle name="Title" xfId="35" builtinId="15" customBuiltin="1"/>
    <cellStyle name="Total" xfId="51" builtinId="25" customBuiltin="1"/>
    <cellStyle name="Warning Text" xfId="48" builtinId="11" customBuiltin="1"/>
  </cellStyles>
  <dxfs count="0"/>
  <tableStyles count="0" defaultTableStyle="TableStyleMedium2" defaultPivotStyle="PivotStyleLight16"/>
  <colors>
    <mruColors>
      <color rgb="FFCCFFCC"/>
      <color rgb="FFFF0066"/>
      <color rgb="FFFF7C80"/>
      <color rgb="FF9BE5FF"/>
      <color rgb="FF66FF66"/>
      <color rgb="FF0099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0704830756ThermoelectricWaterProjection.pdf" TargetMode="External"/><Relationship Id="rId2" Type="http://schemas.openxmlformats.org/officeDocument/2006/relationships/hyperlink" Target="http://geo.usace.army.mil/pgis/f?p=397:1:0" TargetMode="External"/><Relationship Id="rId1" Type="http://schemas.openxmlformats.org/officeDocument/2006/relationships/hyperlink" Target="http://water.usgs.gov/GIS/metadata/usgswrd/XML/qsitesdd.xml#stdorder" TargetMode="External"/><Relationship Id="rId6" Type="http://schemas.openxmlformats.org/officeDocument/2006/relationships/hyperlink" Target="http://www.twdb.state.tx.us/waterplanning/waterusesurvey/historical-pumpage.asp" TargetMode="External"/><Relationship Id="rId5" Type="http://schemas.openxmlformats.org/officeDocument/2006/relationships/hyperlink" Target="http://www.twdb.state.tx.us/waterplanning/data/projections/2012/demandproj.asp" TargetMode="External"/><Relationship Id="rId4" Type="http://schemas.openxmlformats.org/officeDocument/2006/relationships/hyperlink" Target="http://www.fws.gov/endangered/"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water.usgs.gov/GIS/metadata/usgswrd/XML/rech48grd.xml" TargetMode="External"/><Relationship Id="rId2" Type="http://schemas.openxmlformats.org/officeDocument/2006/relationships/hyperlink" Target="ftp://ftp.ftw.nrcs.usda.gov/wbd" TargetMode="External"/><Relationship Id="rId1" Type="http://schemas.openxmlformats.org/officeDocument/2006/relationships/hyperlink" Target="http://cumulus.cr.usgs.gov/webappcontent/neddownloadtool/NEDDownloadToolDMS.html" TargetMode="External"/><Relationship Id="rId5" Type="http://schemas.openxmlformats.org/officeDocument/2006/relationships/hyperlink" Target="http://www.twdb.state.tx.us/mapping/gisdata.asp" TargetMode="External"/><Relationship Id="rId4" Type="http://schemas.openxmlformats.org/officeDocument/2006/relationships/hyperlink" Target="http://www.census.gov/geo/www/tiger/tgrshp2010/pophu.html"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449580</xdr:colOff>
      <xdr:row>2</xdr:row>
      <xdr:rowOff>83820</xdr:rowOff>
    </xdr:from>
    <xdr:to>
      <xdr:col>12</xdr:col>
      <xdr:colOff>59055</xdr:colOff>
      <xdr:row>26</xdr:row>
      <xdr:rowOff>58420</xdr:rowOff>
    </xdr:to>
    <xdr:sp macro="" textlink="">
      <xdr:nvSpPr>
        <xdr:cNvPr id="2" name="TextBox 1">
          <a:hlinkClick xmlns:r="http://schemas.openxmlformats.org/officeDocument/2006/relationships" r:id="rId1"/>
        </xdr:cNvPr>
        <xdr:cNvSpPr txBox="1"/>
      </xdr:nvSpPr>
      <xdr:spPr>
        <a:xfrm>
          <a:off x="449580" y="502920"/>
          <a:ext cx="6924675" cy="436372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Flow characteristics at U.S. Geological Survey Streamgages in the conterminous United States.  </a:t>
          </a:r>
          <a:r>
            <a:rPr lang="en-US" sz="1100" b="1" i="1">
              <a:solidFill>
                <a:schemeClr val="accent6">
                  <a:lumMod val="50000"/>
                </a:schemeClr>
              </a:solidFill>
            </a:rPr>
            <a:t>Labeled</a:t>
          </a:r>
          <a:r>
            <a:rPr lang="en-US" sz="1100" b="1" i="1" baseline="0">
              <a:solidFill>
                <a:schemeClr val="accent6">
                  <a:lumMod val="50000"/>
                </a:schemeClr>
              </a:solidFill>
            </a:rPr>
            <a:t> in the data as USGS Streamgages</a:t>
          </a:r>
          <a:endParaRPr lang="en-US" sz="1100" b="0">
            <a:solidFill>
              <a:schemeClr val="accent6">
                <a:lumMod val="50000"/>
              </a:schemeClr>
            </a:solidFill>
          </a:endParaRPr>
        </a:p>
        <a:p>
          <a:r>
            <a:rPr lang="en-US" sz="1100" b="1"/>
            <a:t>Website:</a:t>
          </a:r>
          <a:r>
            <a:rPr lang="en-US" sz="1100" b="0"/>
            <a:t> http://water.usgs.gov/GIS/metadata/usgswrd/XML/qsitesdd.xml#stdorder</a:t>
          </a:r>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abstract in metadata for this dataset, "This dataset represents point locations and flow characteristics for current (as of November 20, 2001) and historical U.S. Geological Survey (USGS) streamgages in the conterminous United States.  The flow characteristics were computed from the daily streamflow data recorded at each streamgage for the period of record."</a:t>
          </a:r>
        </a:p>
        <a:p>
          <a:endParaRPr lang="en-US" sz="1100" b="0" baseline="0"/>
        </a:p>
        <a:p>
          <a:r>
            <a:rPr lang="en-US" sz="1100" b="0" baseline="0"/>
            <a:t>The streamgage characteristics include but are not limited to:</a:t>
          </a:r>
        </a:p>
        <a:p>
          <a:r>
            <a:rPr lang="en-US" sz="1100" b="0" baseline="0"/>
            <a:t>Station Number</a:t>
          </a:r>
        </a:p>
        <a:p>
          <a:r>
            <a:rPr lang="en-US" sz="1100" b="0" baseline="0"/>
            <a:t>Station Name</a:t>
          </a:r>
        </a:p>
        <a:p>
          <a:r>
            <a:rPr lang="en-US" sz="1100" b="0" baseline="0"/>
            <a:t>Station Latitude and Longitude</a:t>
          </a:r>
        </a:p>
        <a:p>
          <a:r>
            <a:rPr lang="en-US" sz="1100" b="0" baseline="0"/>
            <a:t>Hydrologic Unit Code (HUC 8)</a:t>
          </a:r>
        </a:p>
        <a:p>
          <a:endParaRPr lang="en-US" sz="1100" b="0" baseline="0"/>
        </a:p>
        <a:p>
          <a:r>
            <a:rPr lang="en-US" sz="1100" b="0" baseline="0"/>
            <a:t>The flow-characteristics information for each streamgage include but are not limited to:</a:t>
          </a:r>
        </a:p>
        <a:p>
          <a:r>
            <a:rPr lang="en-US" sz="1100" b="0" baseline="0"/>
            <a:t>Minimum and Maximum daily flow for the period of record (cubic feet per second)</a:t>
          </a:r>
        </a:p>
        <a:p>
          <a:r>
            <a:rPr lang="en-US" sz="1100" b="0" baseline="0"/>
            <a:t>Percentiles (1, 5, 10, 20, 25, 50, 75, 80, 90, 95, 99) of daily flow for the period of record (cubic feet per second)</a:t>
          </a:r>
        </a:p>
        <a:p>
          <a:endParaRPr lang="en-US" sz="1100" b="0" baseline="0"/>
        </a:p>
        <a:p>
          <a:r>
            <a:rPr lang="en-US" sz="1100" b="1" baseline="0"/>
            <a:t>Percentile calculation description:</a:t>
          </a:r>
          <a:endParaRPr lang="en-US" sz="1100" b="0" baseline="0"/>
        </a:p>
        <a:p>
          <a:r>
            <a:rPr lang="en-US" sz="1100" b="0" baseline="0"/>
            <a:t>Percentile flow information is calculated on a daily basis.  So a percentile of 1 means that 99% of all mean </a:t>
          </a:r>
          <a:r>
            <a:rPr lang="en-US" sz="1100" b="0" i="1" baseline="0"/>
            <a:t>daily</a:t>
          </a:r>
          <a:r>
            <a:rPr lang="en-US" sz="1100" b="0" i="0" baseline="0"/>
            <a:t> flows recorded for a streamgage are greater than that amount.</a:t>
          </a:r>
          <a:endParaRPr lang="en-US" sz="1100" b="1" baseline="0"/>
        </a:p>
      </xdr:txBody>
    </xdr:sp>
    <xdr:clientData/>
  </xdr:twoCellAnchor>
  <xdr:twoCellAnchor>
    <xdr:from>
      <xdr:col>0</xdr:col>
      <xdr:colOff>441960</xdr:colOff>
      <xdr:row>27</xdr:row>
      <xdr:rowOff>45720</xdr:rowOff>
    </xdr:from>
    <xdr:to>
      <xdr:col>12</xdr:col>
      <xdr:colOff>51435</xdr:colOff>
      <xdr:row>45</xdr:row>
      <xdr:rowOff>30480</xdr:rowOff>
    </xdr:to>
    <xdr:sp macro="" textlink="">
      <xdr:nvSpPr>
        <xdr:cNvPr id="3" name="TextBox 2">
          <a:hlinkClick xmlns:r="http://schemas.openxmlformats.org/officeDocument/2006/relationships" r:id="rId2"/>
        </xdr:cNvPr>
        <xdr:cNvSpPr txBox="1"/>
      </xdr:nvSpPr>
      <xdr:spPr>
        <a:xfrm>
          <a:off x="441960" y="5036820"/>
          <a:ext cx="6924675" cy="327660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 Army Corps of Engineers National Inventory of Dams, 2007 Version.  </a:t>
          </a:r>
          <a:r>
            <a:rPr lang="en-US" sz="1100" b="1" i="1">
              <a:solidFill>
                <a:schemeClr val="accent6">
                  <a:lumMod val="50000"/>
                </a:schemeClr>
              </a:solidFill>
            </a:rPr>
            <a:t>Labeled</a:t>
          </a:r>
          <a:r>
            <a:rPr lang="en-US" sz="1100" b="1" i="1" baseline="0">
              <a:solidFill>
                <a:schemeClr val="accent6">
                  <a:lumMod val="50000"/>
                </a:schemeClr>
              </a:solidFill>
            </a:rPr>
            <a:t> in the data as USACE Dam Database</a:t>
          </a:r>
        </a:p>
        <a:p>
          <a:endParaRPr lang="en-US" sz="1100" b="0">
            <a:solidFill>
              <a:schemeClr val="accent6">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t>Website:</a:t>
          </a:r>
          <a:r>
            <a:rPr lang="en-US" sz="1100" b="0"/>
            <a:t> </a:t>
          </a:r>
          <a:r>
            <a:rPr lang="en-US" sz="1100" b="0" baseline="0">
              <a:solidFill>
                <a:schemeClr val="dk1"/>
              </a:solidFill>
              <a:effectLst/>
              <a:latin typeface="+mn-lt"/>
              <a:ea typeface="+mn-ea"/>
              <a:cs typeface="+mn-cs"/>
            </a:rPr>
            <a:t>http://geo.usace.army.mil/pgis/f?p=397:1:0</a:t>
          </a:r>
          <a:endParaRPr lang="en-US">
            <a:effectLst/>
          </a:endParaRP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The USACE (United States Army Corps of Engineers) National Dam Inventory is a listing of all known dams in the United States that fit 1 of 4 criteria:</a:t>
          </a:r>
        </a:p>
        <a:p>
          <a:endParaRPr lang="en-US" sz="1100" b="0" baseline="0"/>
        </a:p>
        <a:p>
          <a:r>
            <a:rPr lang="en-US" sz="1100" b="0" baseline="0"/>
            <a:t>1.  High Hazard Classification:  Loss of one human life is likely if the dam fails</a:t>
          </a:r>
        </a:p>
        <a:p>
          <a:r>
            <a:rPr lang="en-US" sz="1100" b="0" baseline="0"/>
            <a:t>2.  Significant Hazard Classification:  Possible loss of human life and likely significant property or environmental destruction</a:t>
          </a:r>
        </a:p>
        <a:p>
          <a:r>
            <a:rPr lang="en-US" sz="1100" b="0" baseline="0"/>
            <a:t>3.  Equal to or exceeds 25 feet in heights and exceeds 15 acre-feet of storage</a:t>
          </a:r>
        </a:p>
        <a:p>
          <a:r>
            <a:rPr lang="en-US" sz="1100" b="0" baseline="0"/>
            <a:t>4.  Equal to or exceeds 50 acre-feet of storage and exceeds 6 feet in height</a:t>
          </a:r>
        </a:p>
        <a:p>
          <a:endParaRPr lang="en-US" sz="1100" b="0" baseline="0"/>
        </a:p>
        <a:p>
          <a:r>
            <a:rPr lang="en-US" sz="1100" b="0" baseline="0"/>
            <a:t>The 2007 version of the database contains over 82,000 entries.</a:t>
          </a:r>
          <a:endParaRPr lang="en-US" sz="1100" b="1" baseline="0"/>
        </a:p>
      </xdr:txBody>
    </xdr:sp>
    <xdr:clientData/>
  </xdr:twoCellAnchor>
  <xdr:twoCellAnchor>
    <xdr:from>
      <xdr:col>0</xdr:col>
      <xdr:colOff>434340</xdr:colOff>
      <xdr:row>46</xdr:row>
      <xdr:rowOff>91440</xdr:rowOff>
    </xdr:from>
    <xdr:to>
      <xdr:col>12</xdr:col>
      <xdr:colOff>43815</xdr:colOff>
      <xdr:row>59</xdr:row>
      <xdr:rowOff>30480</xdr:rowOff>
    </xdr:to>
    <xdr:sp macro="" textlink="">
      <xdr:nvSpPr>
        <xdr:cNvPr id="4" name="TextBox 3">
          <a:hlinkClick xmlns:r="http://schemas.openxmlformats.org/officeDocument/2006/relationships" r:id="rId3"/>
        </xdr:cNvPr>
        <xdr:cNvSpPr txBox="1"/>
      </xdr:nvSpPr>
      <xdr:spPr>
        <a:xfrm>
          <a:off x="434340" y="8557260"/>
          <a:ext cx="6924675" cy="2316480"/>
        </a:xfrm>
        <a:prstGeom prst="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16200000" scaled="1"/>
          <a:tileRect/>
        </a:gra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Duncan, Ian J.; and Webber, Michael E. </a:t>
          </a:r>
          <a:r>
            <a:rPr lang="en-US" sz="1100" b="0" i="1"/>
            <a:t>Water Demand Projections</a:t>
          </a:r>
          <a:r>
            <a:rPr lang="en-US" sz="1100" b="0" i="1" baseline="0"/>
            <a:t> for Power Generation in Texas.</a:t>
          </a:r>
          <a:r>
            <a:rPr lang="en-US" sz="1100" b="0" i="0" baseline="0"/>
            <a:t>  Report to the Texas Water Development Board.  August 31, 2008.   </a:t>
          </a:r>
          <a:r>
            <a:rPr lang="en-US" sz="1100" b="0"/>
            <a:t>  </a:t>
          </a:r>
          <a:r>
            <a:rPr lang="en-US" sz="1100" b="1" i="1">
              <a:solidFill>
                <a:schemeClr val="accent6">
                  <a:lumMod val="50000"/>
                </a:schemeClr>
              </a:solidFill>
            </a:rPr>
            <a:t>Labeled</a:t>
          </a:r>
          <a:r>
            <a:rPr lang="en-US" sz="1100" b="1" i="1" baseline="0">
              <a:solidFill>
                <a:schemeClr val="accent6">
                  <a:lumMod val="50000"/>
                </a:schemeClr>
              </a:solidFill>
            </a:rPr>
            <a:t> in the data as TX PowerPlants</a:t>
          </a:r>
        </a:p>
        <a:p>
          <a:endParaRPr lang="en-US" sz="1100" b="0">
            <a:solidFill>
              <a:schemeClr val="accent6">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t>Website:</a:t>
          </a:r>
          <a:r>
            <a:rPr lang="en-US" sz="1100" b="0" u="none"/>
            <a:t>h</a:t>
          </a:r>
          <a:r>
            <a:rPr lang="en-US" sz="1100" u="none">
              <a:solidFill>
                <a:schemeClr val="dk1"/>
              </a:solidFill>
              <a:effectLst/>
              <a:latin typeface="+mn-lt"/>
              <a:ea typeface="+mn-ea"/>
              <a:cs typeface="+mn-cs"/>
            </a:rPr>
            <a:t>ttp://www.twdb.state.tx.us/publications/reports/contracted_reports/doc/0704830756ThermoelectricWaterProjection.pdf</a:t>
          </a:r>
        </a:p>
        <a:p>
          <a:pPr marL="0" marR="0" indent="0" defTabSz="914400" eaLnBrk="1" fontAlgn="auto" latinLnBrk="0" hangingPunct="1">
            <a:lnSpc>
              <a:spcPct val="100000"/>
            </a:lnSpc>
            <a:spcBef>
              <a:spcPts val="0"/>
            </a:spcBef>
            <a:spcAft>
              <a:spcPts val="0"/>
            </a:spcAft>
            <a:buClrTx/>
            <a:buSzTx/>
            <a:buFontTx/>
            <a:buNone/>
            <a:tabLst/>
            <a:defRPr/>
          </a:pPr>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document contain information on water use for electricity production in Texas both now and in the future.  It includes information on thermoelectric generation and its impact on water, factors affecting electricity water usage, current water usage for electricity generation, cooling type descriptions, and more.</a:t>
          </a:r>
          <a:endParaRPr lang="en-US" sz="1100" b="1" baseline="0"/>
        </a:p>
      </xdr:txBody>
    </xdr:sp>
    <xdr:clientData/>
  </xdr:twoCellAnchor>
  <xdr:twoCellAnchor>
    <xdr:from>
      <xdr:col>0</xdr:col>
      <xdr:colOff>426720</xdr:colOff>
      <xdr:row>60</xdr:row>
      <xdr:rowOff>167640</xdr:rowOff>
    </xdr:from>
    <xdr:to>
      <xdr:col>12</xdr:col>
      <xdr:colOff>36195</xdr:colOff>
      <xdr:row>71</xdr:row>
      <xdr:rowOff>76200</xdr:rowOff>
    </xdr:to>
    <xdr:sp macro="" textlink="">
      <xdr:nvSpPr>
        <xdr:cNvPr id="5" name="TextBox 4">
          <a:hlinkClick xmlns:r="http://schemas.openxmlformats.org/officeDocument/2006/relationships" r:id="rId4"/>
        </xdr:cNvPr>
        <xdr:cNvSpPr txBox="1"/>
      </xdr:nvSpPr>
      <xdr:spPr>
        <a:xfrm>
          <a:off x="426720" y="11193780"/>
          <a:ext cx="6924675" cy="192024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0"/>
            <a:t> US Fish &amp; Wildlife Species Reports, Environmental Conservation Online System</a:t>
          </a:r>
          <a:r>
            <a:rPr lang="en-US" sz="1100" b="0" baseline="0"/>
            <a:t>   </a:t>
          </a:r>
          <a:r>
            <a:rPr lang="en-US" sz="1100" b="1" i="1">
              <a:solidFill>
                <a:schemeClr val="accent6">
                  <a:lumMod val="50000"/>
                </a:schemeClr>
              </a:solidFill>
            </a:rPr>
            <a:t>Labeled</a:t>
          </a:r>
          <a:r>
            <a:rPr lang="en-US" sz="1100" b="1" i="1" baseline="0">
              <a:solidFill>
                <a:schemeClr val="accent6">
                  <a:lumMod val="50000"/>
                </a:schemeClr>
              </a:solidFill>
            </a:rPr>
            <a:t> in the data as Species</a:t>
          </a:r>
        </a:p>
        <a:p>
          <a:endParaRPr lang="en-US" sz="1100" b="0">
            <a:solidFill>
              <a:schemeClr val="accent6">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t>Website:</a:t>
          </a:r>
          <a:r>
            <a:rPr lang="en-US" sz="1100" b="0" u="none" baseline="0"/>
            <a:t> </a:t>
          </a:r>
          <a:r>
            <a:rPr lang="en-US" sz="1100" b="0" u="none"/>
            <a:t>www.fws.gov/endangered/</a:t>
          </a:r>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website allows the user to obtain information on endangered and threatened species by state and by county.  The number of endangered and threatened species was downloaded by county.</a:t>
          </a:r>
          <a:endParaRPr lang="en-US" sz="1100" b="1" baseline="0"/>
        </a:p>
      </xdr:txBody>
    </xdr:sp>
    <xdr:clientData/>
  </xdr:twoCellAnchor>
  <xdr:twoCellAnchor>
    <xdr:from>
      <xdr:col>12</xdr:col>
      <xdr:colOff>426720</xdr:colOff>
      <xdr:row>2</xdr:row>
      <xdr:rowOff>114300</xdr:rowOff>
    </xdr:from>
    <xdr:to>
      <xdr:col>24</xdr:col>
      <xdr:colOff>36195</xdr:colOff>
      <xdr:row>15</xdr:row>
      <xdr:rowOff>152400</xdr:rowOff>
    </xdr:to>
    <xdr:sp macro="" textlink="">
      <xdr:nvSpPr>
        <xdr:cNvPr id="6" name="TextBox 5">
          <a:hlinkClick xmlns:r="http://schemas.openxmlformats.org/officeDocument/2006/relationships" r:id="rId5"/>
        </xdr:cNvPr>
        <xdr:cNvSpPr txBox="1"/>
      </xdr:nvSpPr>
      <xdr:spPr>
        <a:xfrm>
          <a:off x="7741920" y="533400"/>
          <a:ext cx="6924675" cy="241554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2012 State Plan Demand Projections Data, Water Demand Projections.  Texas Water Development Board.  </a:t>
          </a:r>
          <a:r>
            <a:rPr lang="en-US" sz="1100" b="1" i="1">
              <a:solidFill>
                <a:schemeClr val="accent6">
                  <a:lumMod val="50000"/>
                </a:schemeClr>
              </a:solidFill>
            </a:rPr>
            <a:t>Labeled</a:t>
          </a:r>
          <a:r>
            <a:rPr lang="en-US" sz="1100" b="1" i="1" baseline="0">
              <a:solidFill>
                <a:schemeClr val="accent6">
                  <a:lumMod val="50000"/>
                </a:schemeClr>
              </a:solidFill>
            </a:rPr>
            <a:t> in the data as 2012 State Plan</a:t>
          </a:r>
        </a:p>
        <a:p>
          <a:endParaRPr lang="en-US" sz="1100" b="0">
            <a:solidFill>
              <a:schemeClr val="accent6">
                <a:lumMod val="50000"/>
              </a:schemeClr>
            </a:solidFill>
          </a:endParaRPr>
        </a:p>
        <a:p>
          <a:r>
            <a:rPr lang="en-US" sz="1100" b="1"/>
            <a:t>Website:</a:t>
          </a:r>
          <a:r>
            <a:rPr lang="en-US" sz="1100" b="0"/>
            <a:t> http://www.twdb.state.tx.us/waterplanning/data/projections/2012/demandproj.asp</a:t>
          </a: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These pdfs and spreadsheets provide water use (assumed to be consumptive use) information for the years 2010 to 2060 in 10 year increments.  The information is presented by state, region, county, city, and demand category (municipal, manufacturing, mining, steam electric, livestock, and irrigation).</a:t>
          </a:r>
          <a:endParaRPr lang="en-US" sz="1100" b="1" baseline="0"/>
        </a:p>
      </xdr:txBody>
    </xdr:sp>
    <xdr:clientData/>
  </xdr:twoCellAnchor>
  <xdr:twoCellAnchor>
    <xdr:from>
      <xdr:col>12</xdr:col>
      <xdr:colOff>464820</xdr:colOff>
      <xdr:row>16</xdr:row>
      <xdr:rowOff>175260</xdr:rowOff>
    </xdr:from>
    <xdr:to>
      <xdr:col>24</xdr:col>
      <xdr:colOff>74295</xdr:colOff>
      <xdr:row>34</xdr:row>
      <xdr:rowOff>160020</xdr:rowOff>
    </xdr:to>
    <xdr:sp macro="" textlink="">
      <xdr:nvSpPr>
        <xdr:cNvPr id="7" name="TextBox 6">
          <a:hlinkClick xmlns:r="http://schemas.openxmlformats.org/officeDocument/2006/relationships" r:id="rId6"/>
        </xdr:cNvPr>
        <xdr:cNvSpPr txBox="1"/>
      </xdr:nvSpPr>
      <xdr:spPr>
        <a:xfrm>
          <a:off x="7780020" y="3154680"/>
          <a:ext cx="6924675" cy="327660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Texas Water Development</a:t>
          </a:r>
          <a:r>
            <a:rPr lang="en-US" sz="1100" b="0" baseline="0"/>
            <a:t> Board, Historical Groundwater Pumpage</a:t>
          </a:r>
          <a:r>
            <a:rPr lang="en-US" sz="1100" b="0"/>
            <a:t>  </a:t>
          </a:r>
          <a:r>
            <a:rPr lang="en-US" sz="1100" b="1" i="1">
              <a:solidFill>
                <a:schemeClr val="accent6">
                  <a:lumMod val="50000"/>
                </a:schemeClr>
              </a:solidFill>
            </a:rPr>
            <a:t>Labeled</a:t>
          </a:r>
          <a:r>
            <a:rPr lang="en-US" sz="1100" b="1" i="1" baseline="0">
              <a:solidFill>
                <a:schemeClr val="accent6">
                  <a:lumMod val="50000"/>
                </a:schemeClr>
              </a:solidFill>
            </a:rPr>
            <a:t> in the data as Groundwater Pumping</a:t>
          </a:r>
        </a:p>
        <a:p>
          <a:endParaRPr lang="en-US" sz="1100" b="0">
            <a:solidFill>
              <a:schemeClr val="accent6">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t>Website:</a:t>
          </a:r>
          <a:r>
            <a:rPr lang="en-US" sz="1100" b="0"/>
            <a:t> </a:t>
          </a:r>
          <a:r>
            <a:rPr lang="en-US" sz="1100" b="0" baseline="0">
              <a:solidFill>
                <a:schemeClr val="dk1"/>
              </a:solidFill>
              <a:effectLst/>
              <a:latin typeface="+mn-lt"/>
              <a:ea typeface="+mn-ea"/>
              <a:cs typeface="+mn-cs"/>
            </a:rPr>
            <a:t>http://www.twdb.state.tx.us/waterplanning/waterusesurvey/historical-pumpage.asp</a:t>
          </a:r>
        </a:p>
        <a:p>
          <a:pPr marL="0" marR="0" indent="0" defTabSz="914400" eaLnBrk="1" fontAlgn="auto" latinLnBrk="0" hangingPunct="1">
            <a:lnSpc>
              <a:spcPct val="100000"/>
            </a:lnSpc>
            <a:spcBef>
              <a:spcPts val="0"/>
            </a:spcBef>
            <a:spcAft>
              <a:spcPts val="0"/>
            </a:spcAft>
            <a:buClrTx/>
            <a:buSzTx/>
            <a:buFontTx/>
            <a:buNone/>
            <a:tabLst/>
            <a:defRPr/>
          </a:pPr>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the webpage: "The Texas Water Development Board conducts an annual survey of ground and surface water use to collect current, accurate information on quantities, sources, and related water use data for municipal and industrial water users.  Collected data is used to develop summary water use information for municipal, manufacturing, steam electric power, and mining water uses, in addition to irrigation and livestock water use estimates.</a:t>
          </a:r>
        </a:p>
        <a:p>
          <a:endParaRPr lang="en-US" sz="1100" b="0" baseline="0"/>
        </a:p>
        <a:p>
          <a:r>
            <a:rPr lang="en-US" sz="1100" b="0" baseline="0"/>
            <a:t>For groundwater pumpage, the TWDB estimates the volumes for each of the counties and aquifers in the State of Texas."</a:t>
          </a:r>
          <a:endParaRPr lang="en-US" sz="1100" b="1"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312420</xdr:colOff>
      <xdr:row>2</xdr:row>
      <xdr:rowOff>45720</xdr:rowOff>
    </xdr:from>
    <xdr:to>
      <xdr:col>12</xdr:col>
      <xdr:colOff>190500</xdr:colOff>
      <xdr:row>14</xdr:row>
      <xdr:rowOff>129540</xdr:rowOff>
    </xdr:to>
    <xdr:sp macro="" textlink="">
      <xdr:nvSpPr>
        <xdr:cNvPr id="2" name="TextBox 1">
          <a:hlinkClick xmlns:r="http://schemas.openxmlformats.org/officeDocument/2006/relationships" r:id="rId1"/>
        </xdr:cNvPr>
        <xdr:cNvSpPr txBox="1"/>
      </xdr:nvSpPr>
      <xdr:spPr>
        <a:xfrm>
          <a:off x="312420" y="464820"/>
          <a:ext cx="7193280" cy="227838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National Elevation Dataset (NED), U.S. Geological</a:t>
          </a:r>
          <a:r>
            <a:rPr lang="en-US" sz="1100" b="0" baseline="0"/>
            <a:t> Survey, Geospatial  Data Presentation Form: raster digital data  </a:t>
          </a:r>
          <a:r>
            <a:rPr lang="en-US" sz="1100" b="1" i="1" baseline="0">
              <a:solidFill>
                <a:schemeClr val="accent6">
                  <a:lumMod val="50000"/>
                </a:schemeClr>
              </a:solidFill>
            </a:rPr>
            <a:t>Labeled in data as USGS Elevation</a:t>
          </a:r>
          <a:endParaRPr lang="en-US" sz="1100" b="0" baseline="0"/>
        </a:p>
        <a:p>
          <a:r>
            <a:rPr lang="en-US" sz="1100" b="1" baseline="0"/>
            <a:t>Website:</a:t>
          </a:r>
          <a:r>
            <a:rPr lang="en-US" sz="1100" b="0" baseline="0"/>
            <a:t> http://cumulus.cr.usgs.gov/webappcontent/neddownloadtool/NEDDownloadToolDMS.html</a:t>
          </a:r>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"The National Elevation Dataset (NED) is the primary elevation data product produced and distributed by the USGS.  The NED provides the best available public domain raster elevation data of the conterminous United States, Alaska,  Hawaii and territorial islands in a seamless format.  The NED is derived from diverse source data, processed to a common coordinate system of unit of verticle measure.  All NED data are distributed in geographic coordinates in units of decimal degrees, and in comformance with the North American Datum of 1983 (NAD 83).  All elevation values are provided in units of meters, and are referenced to the North American Verticle Datum of 1988 (MAVD 88) over the conterminous United States."</a:t>
          </a:r>
          <a:endParaRPr lang="en-US" sz="1100" b="1"/>
        </a:p>
      </xdr:txBody>
    </xdr:sp>
    <xdr:clientData/>
  </xdr:twoCellAnchor>
  <xdr:twoCellAnchor>
    <xdr:from>
      <xdr:col>0</xdr:col>
      <xdr:colOff>312420</xdr:colOff>
      <xdr:row>16</xdr:row>
      <xdr:rowOff>0</xdr:rowOff>
    </xdr:from>
    <xdr:to>
      <xdr:col>11</xdr:col>
      <xdr:colOff>521970</xdr:colOff>
      <xdr:row>24</xdr:row>
      <xdr:rowOff>11431</xdr:rowOff>
    </xdr:to>
    <xdr:sp macro="" textlink="">
      <xdr:nvSpPr>
        <xdr:cNvPr id="3" name="TextBox 2">
          <a:hlinkClick xmlns:r="http://schemas.openxmlformats.org/officeDocument/2006/relationships" r:id="rId2"/>
        </xdr:cNvPr>
        <xdr:cNvSpPr txBox="1"/>
      </xdr:nvSpPr>
      <xdr:spPr>
        <a:xfrm>
          <a:off x="312420" y="2979420"/>
          <a:ext cx="6915150" cy="1474471"/>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Source:</a:t>
          </a:r>
          <a:r>
            <a:rPr lang="en-US" sz="1100" b="0"/>
            <a:t> Watershed</a:t>
          </a:r>
          <a:r>
            <a:rPr lang="en-US" sz="1100" b="0" baseline="0"/>
            <a:t> Boundary Dataset (WBD), Natural Resources and Conservation Service.  </a:t>
          </a:r>
          <a:r>
            <a:rPr lang="en-US" sz="1100" b="1" i="1" baseline="0">
              <a:solidFill>
                <a:schemeClr val="accent6">
                  <a:lumMod val="50000"/>
                </a:schemeClr>
              </a:solidFill>
              <a:effectLst/>
              <a:latin typeface="+mn-lt"/>
              <a:ea typeface="+mn-ea"/>
              <a:cs typeface="+mn-cs"/>
            </a:rPr>
            <a:t>Labeled in data as NRCS HUC 8</a:t>
          </a:r>
          <a:endParaRPr lang="en-US" sz="1100" b="0" baseline="0"/>
        </a:p>
        <a:p>
          <a:r>
            <a:rPr lang="en-US" sz="1100" b="1" baseline="0"/>
            <a:t>Website:</a:t>
          </a:r>
          <a:r>
            <a:rPr lang="en-US" sz="1100" b="0" baseline="0"/>
            <a:t> ftp://ftp.ftw.nrcs.usda.gov/wbd</a:t>
          </a:r>
        </a:p>
        <a:p>
          <a:r>
            <a:rPr lang="en-US" sz="1100" b="1" baseline="0"/>
            <a:t>Link:</a:t>
          </a:r>
          <a:r>
            <a:rPr lang="en-US" sz="1100" b="0" baseline="0"/>
            <a:t> </a:t>
          </a:r>
          <a:r>
            <a:rPr lang="en-US" sz="1100" b="0" i="1" baseline="0"/>
            <a:t>Click anywhere in this box to connect to source.</a:t>
          </a:r>
          <a:endParaRPr lang="en-US" sz="1100" b="1" baseline="0"/>
        </a:p>
        <a:p>
          <a:endParaRPr lang="en-US" sz="1100" b="0" baseline="0"/>
        </a:p>
        <a:p>
          <a:r>
            <a:rPr lang="en-US" sz="1100" b="1" baseline="0"/>
            <a:t>Description of Source:</a:t>
          </a:r>
          <a:r>
            <a:rPr lang="en-US" sz="1100" b="0" baseline="0"/>
            <a:t> This dataset is a complete digital hydrologic unit boundary layer to the Subbasin (8-digit) 4th level for the entire United States.  This dataset consists of geo-referenced digital data and associated attributes and provide a uniquely identified and uniform method of subdividing large drainage areas.</a:t>
          </a:r>
          <a:endParaRPr lang="en-US" sz="1100" b="1"/>
        </a:p>
      </xdr:txBody>
    </xdr:sp>
    <xdr:clientData/>
  </xdr:twoCellAnchor>
  <xdr:twoCellAnchor>
    <xdr:from>
      <xdr:col>0</xdr:col>
      <xdr:colOff>297180</xdr:colOff>
      <xdr:row>25</xdr:row>
      <xdr:rowOff>68580</xdr:rowOff>
    </xdr:from>
    <xdr:to>
      <xdr:col>11</xdr:col>
      <xdr:colOff>571500</xdr:colOff>
      <xdr:row>35</xdr:row>
      <xdr:rowOff>106680</xdr:rowOff>
    </xdr:to>
    <xdr:sp macro="" textlink="">
      <xdr:nvSpPr>
        <xdr:cNvPr id="4" name="TextBox 3">
          <a:hlinkClick xmlns:r="http://schemas.openxmlformats.org/officeDocument/2006/relationships" r:id="rId3"/>
        </xdr:cNvPr>
        <xdr:cNvSpPr txBox="1"/>
      </xdr:nvSpPr>
      <xdr:spPr>
        <a:xfrm>
          <a:off x="297180" y="4693920"/>
          <a:ext cx="6979920" cy="18669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1" baseline="0"/>
            <a:t> </a:t>
          </a:r>
          <a:r>
            <a:rPr lang="en-US" sz="1100" b="0"/>
            <a:t>USGS</a:t>
          </a:r>
          <a:r>
            <a:rPr lang="en-US" sz="1100"/>
            <a:t> website for Estimated Mean Annual Natural Ground-Water</a:t>
          </a:r>
          <a:r>
            <a:rPr lang="en-US" sz="1100" baseline="0"/>
            <a:t> Recharge in the Conterminous United States  </a:t>
          </a:r>
          <a:r>
            <a:rPr lang="en-US" sz="1100" b="1" i="1" baseline="0">
              <a:solidFill>
                <a:schemeClr val="accent6">
                  <a:lumMod val="50000"/>
                </a:schemeClr>
              </a:solidFill>
            </a:rPr>
            <a:t>Labeled in data as USGS Recharge</a:t>
          </a:r>
          <a:endParaRPr lang="en-US" sz="1100" baseline="0"/>
        </a:p>
        <a:p>
          <a:endParaRPr lang="en-US" sz="1100" baseline="0"/>
        </a:p>
        <a:p>
          <a:r>
            <a:rPr lang="en-US" sz="1100" b="1" baseline="0"/>
            <a:t>Website:</a:t>
          </a:r>
          <a:r>
            <a:rPr lang="en-US" sz="1100" b="0" baseline="0"/>
            <a:t> http://water.usgs.gov/lookup/getspatial?rech48grd</a:t>
          </a:r>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metadata "This 1-kilometer resolution raster (grid) dataset is an index of mean annual natural ground-water recharge.  The dataset was created by multiplying a grid of base-flow index (BFI) values by a grid of mean annual runoff values derived from a 1951-80 mean annual runoff contour map.  Mean annual runoff is long-term average streamflow expressed on a per-unit-area basis."</a:t>
          </a:r>
          <a:endParaRPr lang="en-US" sz="1100" b="1"/>
        </a:p>
      </xdr:txBody>
    </xdr:sp>
    <xdr:clientData/>
  </xdr:twoCellAnchor>
  <xdr:twoCellAnchor>
    <xdr:from>
      <xdr:col>13</xdr:col>
      <xdr:colOff>274320</xdr:colOff>
      <xdr:row>2</xdr:row>
      <xdr:rowOff>91440</xdr:rowOff>
    </xdr:from>
    <xdr:to>
      <xdr:col>25</xdr:col>
      <xdr:colOff>152400</xdr:colOff>
      <xdr:row>10</xdr:row>
      <xdr:rowOff>53340</xdr:rowOff>
    </xdr:to>
    <xdr:sp macro="" textlink="">
      <xdr:nvSpPr>
        <xdr:cNvPr id="6" name="TextBox 5"/>
        <xdr:cNvSpPr txBox="1"/>
      </xdr:nvSpPr>
      <xdr:spPr>
        <a:xfrm>
          <a:off x="8199120" y="510540"/>
          <a:ext cx="7193280" cy="142494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US Counties  </a:t>
          </a:r>
          <a:r>
            <a:rPr lang="en-US" sz="1100" b="1" i="1" baseline="0">
              <a:solidFill>
                <a:schemeClr val="accent6">
                  <a:lumMod val="50000"/>
                </a:schemeClr>
              </a:solidFill>
            </a:rPr>
            <a:t>Labeled in data as Counties</a:t>
          </a:r>
          <a:endParaRPr lang="en-US" sz="1100" b="0" i="0" baseline="0"/>
        </a:p>
        <a:p>
          <a:endParaRPr lang="en-US" sz="1100" b="0" i="0" baseline="0"/>
        </a:p>
        <a:p>
          <a:r>
            <a:rPr lang="en-US" sz="1100" b="1" i="0" baseline="0"/>
            <a:t>Description of Source: </a:t>
          </a:r>
          <a:r>
            <a:rPr lang="en-US" sz="1100" b="0" i="0" baseline="0"/>
            <a:t>This shapefile was found in the service pack that was included with the ArcMap Version 9.3.0 Software.  The shapefile represents the counties of the United States in the 50 states, the District of Columbia, and Puerto Rico.  It provides detailed boundaries that are consistent with the census tract, block group, and state data sets and are effective at regional and state levels.</a:t>
          </a:r>
          <a:endParaRPr lang="en-US" sz="1100" b="1"/>
        </a:p>
      </xdr:txBody>
    </xdr:sp>
    <xdr:clientData/>
  </xdr:twoCellAnchor>
  <xdr:twoCellAnchor>
    <xdr:from>
      <xdr:col>13</xdr:col>
      <xdr:colOff>259080</xdr:colOff>
      <xdr:row>11</xdr:row>
      <xdr:rowOff>121920</xdr:rowOff>
    </xdr:from>
    <xdr:to>
      <xdr:col>25</xdr:col>
      <xdr:colOff>137160</xdr:colOff>
      <xdr:row>24</xdr:row>
      <xdr:rowOff>7620</xdr:rowOff>
    </xdr:to>
    <xdr:sp macro="" textlink="">
      <xdr:nvSpPr>
        <xdr:cNvPr id="7" name="TextBox 6">
          <a:hlinkClick xmlns:r="http://schemas.openxmlformats.org/officeDocument/2006/relationships" r:id="rId4"/>
        </xdr:cNvPr>
        <xdr:cNvSpPr txBox="1"/>
      </xdr:nvSpPr>
      <xdr:spPr>
        <a:xfrm>
          <a:off x="8183880" y="2186940"/>
          <a:ext cx="7193280" cy="226314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 Department of Commerce,</a:t>
          </a:r>
          <a:r>
            <a:rPr lang="en-US" sz="1100" b="0" baseline="0"/>
            <a:t> U.S. Census Bureau, Geography Division, TIGER website  </a:t>
          </a:r>
          <a:r>
            <a:rPr lang="en-US" sz="1100" b="1" i="1" baseline="0">
              <a:solidFill>
                <a:schemeClr val="accent6">
                  <a:lumMod val="50000"/>
                </a:schemeClr>
              </a:solidFill>
            </a:rPr>
            <a:t>Labeled in data as 2010 Block Groups</a:t>
          </a:r>
        </a:p>
        <a:p>
          <a:endParaRPr lang="en-US" sz="1100" b="0" baseline="0"/>
        </a:p>
        <a:p>
          <a:r>
            <a:rPr lang="en-US" sz="1100" b="1" baseline="0"/>
            <a:t>Website:</a:t>
          </a:r>
          <a:r>
            <a:rPr lang="en-US" sz="1100" b="0" baseline="0"/>
            <a:t> </a:t>
          </a:r>
          <a:r>
            <a:rPr lang="en-US" sz="1100" b="0" baseline="0">
              <a:solidFill>
                <a:schemeClr val="dk1"/>
              </a:solidFill>
              <a:effectLst/>
              <a:latin typeface="+mn-lt"/>
              <a:ea typeface="+mn-ea"/>
              <a:cs typeface="+mn-cs"/>
            </a:rPr>
            <a:t>http://www.census.gov/geo/www/tiger/tgrshp2010/pophu.html</a:t>
          </a:r>
          <a:endParaRPr lang="en-US">
            <a:effectLst/>
          </a:endParaRPr>
        </a:p>
        <a:p>
          <a:endParaRPr lang="en-US" sz="1100" b="1" baseline="0"/>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This shapefile depicts the 2010 Census Blocks used by the U.S. Census Bureau.  From the metadata of census blocks: "Census Blocks are statistical areas bounded on all sides by visible features, such as streets, roads, streams, and railroad tracks, and/or by nonvisible boundaries such as city, town, township, and county limits, and short line-of-sight extension of streets and roads.  Blocks are the smallest geographic areas for which the Census Bureau publishes data from the decennial census."</a:t>
          </a:r>
          <a:endParaRPr lang="en-US" sz="1100" b="1"/>
        </a:p>
      </xdr:txBody>
    </xdr:sp>
    <xdr:clientData/>
  </xdr:twoCellAnchor>
  <xdr:twoCellAnchor>
    <xdr:from>
      <xdr:col>13</xdr:col>
      <xdr:colOff>281940</xdr:colOff>
      <xdr:row>25</xdr:row>
      <xdr:rowOff>106680</xdr:rowOff>
    </xdr:from>
    <xdr:to>
      <xdr:col>24</xdr:col>
      <xdr:colOff>491490</xdr:colOff>
      <xdr:row>44</xdr:row>
      <xdr:rowOff>53340</xdr:rowOff>
    </xdr:to>
    <xdr:sp macro="" textlink="">
      <xdr:nvSpPr>
        <xdr:cNvPr id="8" name="TextBox 7">
          <a:hlinkClick xmlns:r="http://schemas.openxmlformats.org/officeDocument/2006/relationships" r:id="rId5"/>
        </xdr:cNvPr>
        <xdr:cNvSpPr txBox="1"/>
      </xdr:nvSpPr>
      <xdr:spPr>
        <a:xfrm>
          <a:off x="8206740" y="4732020"/>
          <a:ext cx="6915150" cy="3421380"/>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Source:</a:t>
          </a:r>
          <a:r>
            <a:rPr lang="en-US" sz="1100" b="0"/>
            <a:t> Regional Water Planning Areas.  </a:t>
          </a:r>
          <a:r>
            <a:rPr lang="en-US" sz="1100" b="1" i="1" baseline="0">
              <a:solidFill>
                <a:schemeClr val="accent6">
                  <a:lumMod val="50000"/>
                </a:schemeClr>
              </a:solidFill>
              <a:effectLst/>
              <a:latin typeface="+mn-lt"/>
              <a:ea typeface="+mn-ea"/>
              <a:cs typeface="+mn-cs"/>
            </a:rPr>
            <a:t>Labeled in data as RWPA</a:t>
          </a:r>
          <a:endParaRPr lang="en-US" sz="1100" b="0" baseline="0"/>
        </a:p>
        <a:p>
          <a:endParaRPr lang="en-US" sz="1100" b="1" baseline="0"/>
        </a:p>
        <a:p>
          <a:r>
            <a:rPr lang="en-US" sz="1100" b="1" baseline="0"/>
            <a:t>Website:</a:t>
          </a:r>
          <a:r>
            <a:rPr lang="en-US" sz="1100" b="0" baseline="0"/>
            <a:t> http://www.twdb.state.tx.us/mapping/gisdata.asp</a:t>
          </a:r>
        </a:p>
        <a:p>
          <a:endParaRPr lang="en-US" sz="1100" b="0" baseline="0"/>
        </a:p>
        <a:p>
          <a:r>
            <a:rPr lang="en-US" sz="1100" b="1" baseline="0"/>
            <a:t>Link:</a:t>
          </a:r>
          <a:r>
            <a:rPr lang="en-US" sz="1100" b="0" baseline="0"/>
            <a:t> </a:t>
          </a:r>
          <a:r>
            <a:rPr lang="en-US" sz="1100" b="0" i="1" baseline="0"/>
            <a:t>Click anywhere in this box to connect to source.</a:t>
          </a:r>
          <a:endParaRPr lang="en-US" sz="1100" b="1" baseline="0"/>
        </a:p>
        <a:p>
          <a:endParaRPr lang="en-US" sz="1100" b="0" baseline="0"/>
        </a:p>
        <a:p>
          <a:r>
            <a:rPr lang="en-US" sz="1100" b="1" baseline="0"/>
            <a:t>Description of Source:</a:t>
          </a:r>
          <a:r>
            <a:rPr lang="en-US" sz="1100" b="0" baseline="0"/>
            <a:t> The 16 Water Planning Regions in Texas, as created by TWDB, updated March 2008.  Texas Regional Water Planning Website (http://www.twdb.state.tx.us/publications/shells/RegionalWaterPlanning.pdf): "In response to the drought of the 1950s and in recognition of the need to plan for the future, the legislature created the Texas Water Development Board (TWDB) to develop water supplies and prepare plans to meet the state's future water needs.  In 1997, the legislature established a new water planning process, based on a "bottom-up," consensus-driven approach.  Coordinating this water planning process are 16 planning groups, one for each regional water planning area.  The planning groups, each made up of about 20 members, represent a variety of interests, including agriculture, industry, environment, public, municipalities, business, water districts, river authorities, water utilities, counties, groundwater management areas, and power generation.  Each planning group approved bylaws to govern its methods of conducting business and designated a political subdivision, such as a river authority, groundwater conservation district, or council of governments, to administer the planning process and manage any contracts related to developing regional water plans."</a:t>
          </a:r>
          <a:endParaRPr lang="en-US" sz="1100" b="1"/>
        </a:p>
      </xdr:txBody>
    </xdr:sp>
    <xdr:clientData/>
  </xdr:twoCellAnchor>
  <xdr:twoCellAnchor>
    <xdr:from>
      <xdr:col>13</xdr:col>
      <xdr:colOff>333375</xdr:colOff>
      <xdr:row>45</xdr:row>
      <xdr:rowOff>123825</xdr:rowOff>
    </xdr:from>
    <xdr:to>
      <xdr:col>24</xdr:col>
      <xdr:colOff>607695</xdr:colOff>
      <xdr:row>56</xdr:row>
      <xdr:rowOff>0</xdr:rowOff>
    </xdr:to>
    <xdr:sp macro="" textlink="">
      <xdr:nvSpPr>
        <xdr:cNvPr id="9" name="TextBox 8">
          <a:hlinkClick xmlns:r="http://schemas.openxmlformats.org/officeDocument/2006/relationships" r:id="rId5"/>
        </xdr:cNvPr>
        <xdr:cNvSpPr txBox="1"/>
      </xdr:nvSpPr>
      <xdr:spPr>
        <a:xfrm>
          <a:off x="8258175" y="8324850"/>
          <a:ext cx="6979920" cy="18669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1" baseline="0"/>
            <a:t> </a:t>
          </a:r>
          <a:r>
            <a:rPr lang="en-US" sz="1100" b="0"/>
            <a:t>Texas Water Development Board, Major Aquifers</a:t>
          </a:r>
          <a:r>
            <a:rPr lang="en-US" sz="1100" b="0" baseline="0"/>
            <a:t>  </a:t>
          </a:r>
          <a:r>
            <a:rPr lang="en-US" sz="1100" b="1" i="1" baseline="0">
              <a:solidFill>
                <a:schemeClr val="accent6">
                  <a:lumMod val="50000"/>
                </a:schemeClr>
              </a:solidFill>
            </a:rPr>
            <a:t>Labeled in data as Major Aquifers</a:t>
          </a:r>
          <a:endParaRPr lang="en-US" sz="1100" baseline="0"/>
        </a:p>
        <a:p>
          <a:endParaRPr lang="en-US" sz="1100" baseline="0"/>
        </a:p>
        <a:p>
          <a:r>
            <a:rPr lang="en-US" sz="1100" b="1" baseline="0"/>
            <a:t>Website:</a:t>
          </a:r>
          <a:r>
            <a:rPr lang="en-US" sz="1100" b="0" baseline="0"/>
            <a:t> http://www.twdb.state.tx.us/mapping/gisdata.asp</a:t>
          </a:r>
        </a:p>
        <a:p>
          <a:endParaRPr lang="en-US" sz="1100" b="0" baseline="0"/>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website: "The 9 major aquifers of Texas as defined by the TWDB, Updated December 2006."</a:t>
          </a:r>
          <a:endParaRPr lang="en-US" sz="1100" b="1"/>
        </a:p>
      </xdr:txBody>
    </xdr:sp>
    <xdr:clientData/>
  </xdr:twoCellAnchor>
  <xdr:twoCellAnchor>
    <xdr:from>
      <xdr:col>13</xdr:col>
      <xdr:colOff>352425</xdr:colOff>
      <xdr:row>57</xdr:row>
      <xdr:rowOff>123825</xdr:rowOff>
    </xdr:from>
    <xdr:to>
      <xdr:col>25</xdr:col>
      <xdr:colOff>17145</xdr:colOff>
      <xdr:row>68</xdr:row>
      <xdr:rowOff>0</xdr:rowOff>
    </xdr:to>
    <xdr:sp macro="" textlink="">
      <xdr:nvSpPr>
        <xdr:cNvPr id="10" name="TextBox 9">
          <a:hlinkClick xmlns:r="http://schemas.openxmlformats.org/officeDocument/2006/relationships" r:id="rId5"/>
        </xdr:cNvPr>
        <xdr:cNvSpPr txBox="1"/>
      </xdr:nvSpPr>
      <xdr:spPr>
        <a:xfrm>
          <a:off x="8277225" y="10496550"/>
          <a:ext cx="6979920" cy="186690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1" baseline="0"/>
            <a:t> </a:t>
          </a:r>
          <a:r>
            <a:rPr lang="en-US" sz="1100" b="0"/>
            <a:t>Texas Water Development Board, Minor Aquifers</a:t>
          </a:r>
          <a:r>
            <a:rPr lang="en-US" sz="1100" b="0" baseline="0"/>
            <a:t>  </a:t>
          </a:r>
          <a:r>
            <a:rPr lang="en-US" sz="1100" b="1" i="1" baseline="0">
              <a:solidFill>
                <a:schemeClr val="accent6">
                  <a:lumMod val="50000"/>
                </a:schemeClr>
              </a:solidFill>
            </a:rPr>
            <a:t>Labeled in data as Minor Aquifers</a:t>
          </a:r>
          <a:endParaRPr lang="en-US" sz="1100" baseline="0"/>
        </a:p>
        <a:p>
          <a:endParaRPr lang="en-US" sz="1100" baseline="0"/>
        </a:p>
        <a:p>
          <a:r>
            <a:rPr lang="en-US" sz="1100" b="1" baseline="0"/>
            <a:t>Website:</a:t>
          </a:r>
          <a:r>
            <a:rPr lang="en-US" sz="1100" b="0" baseline="0"/>
            <a:t> http://www.twdb.state.tx.us/mapping/gisdata.asp</a:t>
          </a:r>
        </a:p>
        <a:p>
          <a:endParaRPr lang="en-US" sz="1100" b="0" baseline="0"/>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website: "The 21 minor aquifers of Texas as defined by the TWDB, Updated December 2006."</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19</xdr:col>
      <xdr:colOff>7620</xdr:colOff>
      <xdr:row>33</xdr:row>
      <xdr:rowOff>144780</xdr:rowOff>
    </xdr:to>
    <xdr:grpSp>
      <xdr:nvGrpSpPr>
        <xdr:cNvPr id="2" name="Group 1"/>
        <xdr:cNvGrpSpPr/>
      </xdr:nvGrpSpPr>
      <xdr:grpSpPr>
        <a:xfrm>
          <a:off x="609600" y="601980"/>
          <a:ext cx="10980420" cy="5631180"/>
          <a:chOff x="358140" y="731520"/>
          <a:chExt cx="10980420" cy="5631180"/>
        </a:xfrm>
      </xdr:grpSpPr>
      <xdr:sp macro="" textlink="">
        <xdr:nvSpPr>
          <xdr:cNvPr id="3" name="Rounded Rectangle 2"/>
          <xdr:cNvSpPr/>
        </xdr:nvSpPr>
        <xdr:spPr>
          <a:xfrm>
            <a:off x="358140" y="731520"/>
            <a:ext cx="5239512" cy="54940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a:t>Physical Supply</a:t>
            </a:r>
          </a:p>
          <a:p>
            <a:pPr algn="l"/>
            <a:endParaRPr lang="en-US" sz="1100" b="0"/>
          </a:p>
        </xdr:txBody>
      </xdr:sp>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 y="1234440"/>
            <a:ext cx="4215217" cy="51282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Rounded Rectangle 4"/>
          <xdr:cNvSpPr/>
        </xdr:nvSpPr>
        <xdr:spPr>
          <a:xfrm>
            <a:off x="6096000" y="746760"/>
            <a:ext cx="5242560" cy="549554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400" b="1"/>
              <a:t>Physical Supply</a:t>
            </a:r>
          </a:p>
          <a:p>
            <a:pPr algn="l"/>
            <a:r>
              <a:rPr lang="en-US" sz="1400" b="0"/>
              <a:t>1.  NRCS HUC</a:t>
            </a:r>
            <a:r>
              <a:rPr lang="en-US" sz="1400" b="0" baseline="0"/>
              <a:t> 8, USGS Elevation and USGS streamgages were added to an ArcMap dataframe.  The elevation tiles were mosaiced into 1 raster file using the mosaic tool and the streamgages were represented as points using the latitudes and longitudes provided in the spreadsheet.</a:t>
            </a:r>
          </a:p>
          <a:p>
            <a:pPr algn="l"/>
            <a:endParaRPr lang="en-US" sz="1400" b="0" baseline="0"/>
          </a:p>
          <a:p>
            <a:pPr algn="l"/>
            <a:r>
              <a:rPr lang="en-US" sz="1400" b="0" baseline="0"/>
              <a:t>2.  Visual analysis was used to determine which streamgage best represented a watershed.  The streamgages selected are those found on or near large tributaries and are closest to the terminus or end point of a watershed.  This is point where the water leaves the HUC and either enters into another, or terminates in a body of water such as an ocean or lake.  There are a few exceptions to this rule in which the watersheds appear to be isolated and do not have an end with a destination.  This usually results in a lake or playa (dry lake) appearing in the lowest elevations of the HUC.</a:t>
            </a:r>
          </a:p>
          <a:p>
            <a:pPr algn="l"/>
            <a:endParaRPr lang="en-US" sz="1400" b="0" baseline="0"/>
          </a:p>
          <a:p>
            <a:pPr algn="l"/>
            <a:r>
              <a:rPr lang="en-US" sz="1400" b="0" baseline="0"/>
              <a:t>3.  The streamflow values and selected percentiles are provided in cubic feet per second (cfs) in the original data.  These values were converted to acre-feet per year (AFY).</a:t>
            </a:r>
            <a:endParaRPr lang="en-US" sz="1400" b="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609583</xdr:colOff>
      <xdr:row>72</xdr:row>
      <xdr:rowOff>113181</xdr:rowOff>
    </xdr:from>
    <xdr:to>
      <xdr:col>12</xdr:col>
      <xdr:colOff>571483</xdr:colOff>
      <xdr:row>101</xdr:row>
      <xdr:rowOff>29361</xdr:rowOff>
    </xdr:to>
    <xdr:sp macro="" textlink="">
      <xdr:nvSpPr>
        <xdr:cNvPr id="2" name="Rounded Rectangle 1"/>
        <xdr:cNvSpPr/>
      </xdr:nvSpPr>
      <xdr:spPr>
        <a:xfrm>
          <a:off x="609583" y="13491724"/>
          <a:ext cx="7277100" cy="5282837"/>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600" b="1"/>
            <a:t>M&amp;I</a:t>
          </a:r>
        </a:p>
        <a:p>
          <a:pPr algn="l"/>
          <a:endParaRPr lang="en-US" sz="1600" b="1"/>
        </a:p>
        <a:p>
          <a:pPr algn="l"/>
          <a:r>
            <a:rPr lang="en-US" sz="1200" b="0"/>
            <a:t>1.  The shapefiles RWPA, 2010 Block</a:t>
          </a:r>
          <a:r>
            <a:rPr lang="en-US" sz="1200" b="0" baseline="0"/>
            <a:t> Groups, Counties and NRCS HUC 8 were intersected in ArcMap to obtain the 2010 population by Water Planning Region, County and HUC 8.  Ratios of HUC 8/Region to County/Region were calculated using the 2010 Population.</a:t>
          </a:r>
        </a:p>
        <a:p>
          <a:pPr algn="l"/>
          <a:endParaRPr lang="en-US" sz="1200" b="0" baseline="0"/>
        </a:p>
        <a:p>
          <a:pPr algn="l"/>
          <a:r>
            <a:rPr lang="en-US" sz="1200" b="0" baseline="0"/>
            <a:t>2.  The ratios were applied to the values listed for Municipal, Domestic, and Industrial purposes in the 2012 State Plan document and summed.  This resulted in the water use by HUC 8 and Region for these 3 sectors.</a:t>
          </a:r>
        </a:p>
        <a:p>
          <a:pPr algn="l"/>
          <a:endParaRPr lang="en-US" sz="1200" b="0" baseline="0"/>
        </a:p>
        <a:p>
          <a:pPr algn="l"/>
          <a:r>
            <a:rPr lang="en-US" sz="1200" b="0" baseline="0"/>
            <a:t>3.  These values were then aggregated by HUC 8.</a:t>
          </a:r>
        </a:p>
        <a:p>
          <a:pPr algn="l"/>
          <a:endParaRPr lang="en-US" sz="1200" b="0" baseline="0"/>
        </a:p>
        <a:p>
          <a:pPr algn="l"/>
          <a:r>
            <a:rPr lang="en-US" sz="1200" b="0" baseline="0"/>
            <a:t>4.  Next, the Counties and NRCS HUC 8 shapefiles were utilized to calculate ratios of HUC 8 to County by area (Region did not apply here).  </a:t>
          </a:r>
        </a:p>
        <a:p>
          <a:pPr algn="l"/>
          <a:endParaRPr lang="en-US" sz="1200" b="0" baseline="0"/>
        </a:p>
        <a:p>
          <a:pPr algn="l"/>
          <a:r>
            <a:rPr lang="en-US" sz="1200" b="0" baseline="0"/>
            <a:t>5.  The ratios were then applied to the County Mining Water Use values reported in the 2012 State Plan.   This resulted in the Mining Water Use by County and HUC 8.  </a:t>
          </a:r>
        </a:p>
        <a:p>
          <a:pPr algn="l"/>
          <a:endParaRPr lang="en-US" sz="1200" b="0" baseline="0"/>
        </a:p>
        <a:p>
          <a:pPr algn="l"/>
          <a:r>
            <a:rPr lang="en-US" sz="1200" b="0" baseline="0"/>
            <a:t>6.  These values were then also aggregated by HUC 8.</a:t>
          </a:r>
        </a:p>
        <a:p>
          <a:pPr algn="l"/>
          <a:endParaRPr lang="en-US" sz="1200" b="0" baseline="0"/>
        </a:p>
        <a:p>
          <a:pPr algn="l"/>
          <a:r>
            <a:rPr lang="en-US" sz="1200" b="0"/>
            <a:t>7.  Lastly, the values for Municipal/Domestic/Industrial were summed with the Mining Water</a:t>
          </a:r>
          <a:r>
            <a:rPr lang="en-US" sz="1200" b="0" baseline="0"/>
            <a:t> use by HUC 8 to obtain the total M&amp;I Water Use estimates for the state.</a:t>
          </a:r>
          <a:endParaRPr lang="en-US" sz="1200" b="0"/>
        </a:p>
      </xdr:txBody>
    </xdr:sp>
    <xdr:clientData/>
  </xdr:twoCellAnchor>
  <xdr:twoCellAnchor>
    <xdr:from>
      <xdr:col>13</xdr:col>
      <xdr:colOff>533400</xdr:colOff>
      <xdr:row>72</xdr:row>
      <xdr:rowOff>113181</xdr:rowOff>
    </xdr:from>
    <xdr:to>
      <xdr:col>25</xdr:col>
      <xdr:colOff>495300</xdr:colOff>
      <xdr:row>88</xdr:row>
      <xdr:rowOff>158901</xdr:rowOff>
    </xdr:to>
    <xdr:sp macro="" textlink="">
      <xdr:nvSpPr>
        <xdr:cNvPr id="5" name="Rounded Rectangle 4"/>
        <xdr:cNvSpPr/>
      </xdr:nvSpPr>
      <xdr:spPr>
        <a:xfrm>
          <a:off x="8458200" y="13491724"/>
          <a:ext cx="7277100" cy="3006634"/>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600" b="1"/>
            <a:t>Agriculture</a:t>
          </a:r>
        </a:p>
        <a:p>
          <a:pPr algn="l"/>
          <a:endParaRPr lang="en-US" sz="1600" b="1"/>
        </a:p>
        <a:p>
          <a:pPr algn="l"/>
          <a:r>
            <a:rPr lang="en-US" sz="1200" b="0"/>
            <a:t>1.</a:t>
          </a:r>
          <a:r>
            <a:rPr lang="en-US" sz="1200" b="0" baseline="0"/>
            <a:t> The Counties, RWPA and NRCS HUC 8 shapefiles were utilized to calculate ratios of HUC 8/Region to County/Region by area.</a:t>
          </a:r>
        </a:p>
        <a:p>
          <a:pPr algn="l"/>
          <a:endParaRPr lang="en-US" sz="1200" b="0" baseline="0"/>
        </a:p>
        <a:p>
          <a:pPr algn="l"/>
          <a:r>
            <a:rPr lang="en-US" sz="1200" b="0" baseline="0"/>
            <a:t>2.  These ratios were then applied to the 2010 Irrigation and Livestock water use values reported by County and Region in the 2012 State Plan.  The resulting values were then summed to obtain a total Agricultural Water Use estimate by County, HUC 8 and Region.</a:t>
          </a:r>
        </a:p>
        <a:p>
          <a:pPr algn="l"/>
          <a:endParaRPr lang="en-US" sz="1200" b="0" baseline="0"/>
        </a:p>
        <a:p>
          <a:pPr algn="l"/>
          <a:r>
            <a:rPr lang="en-US" sz="1200" b="0" baseline="0"/>
            <a:t>3.  Lastly, the values were aggregated by HUC 8.</a:t>
          </a:r>
          <a:endParaRPr lang="en-US" sz="1200" b="0"/>
        </a:p>
      </xdr:txBody>
    </xdr:sp>
    <xdr:clientData/>
  </xdr:twoCellAnchor>
  <xdr:twoCellAnchor>
    <xdr:from>
      <xdr:col>29</xdr:col>
      <xdr:colOff>0</xdr:colOff>
      <xdr:row>4</xdr:row>
      <xdr:rowOff>0</xdr:rowOff>
    </xdr:from>
    <xdr:to>
      <xdr:col>40</xdr:col>
      <xdr:colOff>571500</xdr:colOff>
      <xdr:row>20</xdr:row>
      <xdr:rowOff>45720</xdr:rowOff>
    </xdr:to>
    <xdr:sp macro="" textlink="">
      <xdr:nvSpPr>
        <xdr:cNvPr id="7" name="Rounded Rectangle 6"/>
        <xdr:cNvSpPr/>
      </xdr:nvSpPr>
      <xdr:spPr>
        <a:xfrm>
          <a:off x="17678400" y="784860"/>
          <a:ext cx="7277100" cy="29718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600" b="1"/>
            <a:t>Thermoelectric</a:t>
          </a:r>
        </a:p>
        <a:p>
          <a:pPr algn="l"/>
          <a:endParaRPr lang="en-US" sz="1600" b="1"/>
        </a:p>
        <a:p>
          <a:pPr algn="l"/>
          <a:r>
            <a:rPr lang="en-US" sz="1200" b="0"/>
            <a:t>1.</a:t>
          </a:r>
          <a:r>
            <a:rPr lang="en-US" sz="1200" b="0" baseline="0"/>
            <a:t> The information on power plant consumptive use in millions of gallons per day and the corresponding HUC 8 are provided in the TX Power Plants document.  </a:t>
          </a:r>
        </a:p>
        <a:p>
          <a:pPr algn="l"/>
          <a:endParaRPr lang="en-US" sz="1200" b="0" baseline="0"/>
        </a:p>
        <a:p>
          <a:pPr algn="l"/>
          <a:r>
            <a:rPr lang="en-US" sz="1200" b="0" baseline="0"/>
            <a:t>2.  The estimated consumptive use was converted to acre-feet per year and aggregated by HUC 8 to obtain the estimated thermoelectric water use by HUC 8.</a:t>
          </a:r>
          <a:endParaRPr lang="en-US" sz="1200" b="0"/>
        </a:p>
      </xdr:txBody>
    </xdr:sp>
    <xdr:clientData/>
  </xdr:twoCellAnchor>
  <xdr:twoCellAnchor>
    <xdr:from>
      <xdr:col>0</xdr:col>
      <xdr:colOff>609583</xdr:colOff>
      <xdr:row>2</xdr:row>
      <xdr:rowOff>0</xdr:rowOff>
    </xdr:from>
    <xdr:to>
      <xdr:col>12</xdr:col>
      <xdr:colOff>571483</xdr:colOff>
      <xdr:row>70</xdr:row>
      <xdr:rowOff>21771</xdr:rowOff>
    </xdr:to>
    <xdr:grpSp>
      <xdr:nvGrpSpPr>
        <xdr:cNvPr id="3" name="Group 2"/>
        <xdr:cNvGrpSpPr/>
      </xdr:nvGrpSpPr>
      <xdr:grpSpPr>
        <a:xfrm>
          <a:off x="609583" y="424543"/>
          <a:ext cx="7277100" cy="12605657"/>
          <a:chOff x="1262743" y="424543"/>
          <a:chExt cx="7277100" cy="12605657"/>
        </a:xfrm>
      </xdr:grpSpPr>
      <xdr:sp macro="" textlink="">
        <xdr:nvSpPr>
          <xdr:cNvPr id="6" name="Rounded Rectangle 5"/>
          <xdr:cNvSpPr/>
        </xdr:nvSpPr>
        <xdr:spPr>
          <a:xfrm>
            <a:off x="1262743" y="424543"/>
            <a:ext cx="7277100" cy="12605657"/>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200" b="0"/>
          </a:p>
        </xdr:txBody>
      </xdr:sp>
      <xdr:pic>
        <xdr:nvPicPr>
          <xdr:cNvPr id="12290"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0829" y="696687"/>
            <a:ext cx="6422572" cy="120708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533400</xdr:colOff>
      <xdr:row>2</xdr:row>
      <xdr:rowOff>0</xdr:rowOff>
    </xdr:from>
    <xdr:to>
      <xdr:col>25</xdr:col>
      <xdr:colOff>495300</xdr:colOff>
      <xdr:row>70</xdr:row>
      <xdr:rowOff>25690</xdr:rowOff>
    </xdr:to>
    <xdr:grpSp>
      <xdr:nvGrpSpPr>
        <xdr:cNvPr id="4" name="Group 3"/>
        <xdr:cNvGrpSpPr/>
      </xdr:nvGrpSpPr>
      <xdr:grpSpPr>
        <a:xfrm>
          <a:off x="8458200" y="424543"/>
          <a:ext cx="7277100" cy="12609576"/>
          <a:chOff x="8458200" y="424543"/>
          <a:chExt cx="7277100" cy="12609576"/>
        </a:xfrm>
      </xdr:grpSpPr>
      <xdr:sp macro="" textlink="">
        <xdr:nvSpPr>
          <xdr:cNvPr id="9" name="Rounded Rectangle 8"/>
          <xdr:cNvSpPr/>
        </xdr:nvSpPr>
        <xdr:spPr>
          <a:xfrm>
            <a:off x="8458200" y="424543"/>
            <a:ext cx="7277100" cy="12609576"/>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n-US" sz="1200" b="0"/>
          </a:p>
        </xdr:txBody>
      </xdr:sp>
      <xdr:pic>
        <xdr:nvPicPr>
          <xdr:cNvPr id="12291"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39199" y="968828"/>
            <a:ext cx="6658844" cy="118436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604157</xdr:colOff>
      <xdr:row>2</xdr:row>
      <xdr:rowOff>76200</xdr:rowOff>
    </xdr:from>
    <xdr:to>
      <xdr:col>33</xdr:col>
      <xdr:colOff>276497</xdr:colOff>
      <xdr:row>49</xdr:row>
      <xdr:rowOff>106680</xdr:rowOff>
    </xdr:to>
    <xdr:sp macro="" textlink="">
      <xdr:nvSpPr>
        <xdr:cNvPr id="2" name="Rounded Rectangle 1"/>
        <xdr:cNvSpPr/>
      </xdr:nvSpPr>
      <xdr:spPr>
        <a:xfrm>
          <a:off x="10357757" y="500743"/>
          <a:ext cx="10035540" cy="8728166"/>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600" b="1"/>
            <a:t>Groundwater Pumping</a:t>
          </a:r>
        </a:p>
        <a:p>
          <a:pPr algn="ctr"/>
          <a:endParaRPr lang="en-US" sz="1600" b="1"/>
        </a:p>
        <a:p>
          <a:pPr algn="l"/>
          <a:r>
            <a:rPr lang="en-US" sz="1200" b="0"/>
            <a:t>1.  The Major Aquifers, Counties</a:t>
          </a:r>
          <a:r>
            <a:rPr lang="en-US" sz="1200" b="0" baseline="0"/>
            <a:t> and NRCS HUC 8 shapefiles were utilized in ArcMap to calculate ratios of HUC8/County/Major Aquifer to County/Aquifer by area.</a:t>
          </a:r>
        </a:p>
        <a:p>
          <a:pPr algn="l"/>
          <a:endParaRPr lang="en-US" sz="1200" b="0" baseline="0"/>
        </a:p>
        <a:p>
          <a:pPr algn="l"/>
          <a:r>
            <a:rPr lang="en-US" sz="1200" b="0" baseline="0"/>
            <a:t>2.  These ratios were then applied to the corresponding water use entries by county and major aquifer listed in the Groundwater Pumping document.  Note that the document listed values for both major and minor aquifers.  These first ratios were applied only to the entries for the major aquifers.  This resulted in the estimated groundwater pumping by County, Major Aquifer, HUC 8 and Sector.</a:t>
          </a:r>
        </a:p>
        <a:p>
          <a:pPr algn="l"/>
          <a:endParaRPr lang="en-US" sz="1200" b="0" baseline="0"/>
        </a:p>
        <a:p>
          <a:pPr algn="l"/>
          <a:r>
            <a:rPr lang="en-US" sz="1200" b="0" baseline="0"/>
            <a:t>3.  Next, these values were aggregated by HUC 8 to obtain the estimated groundwater pumping by sector and HUC 8 for the major aquifers.</a:t>
          </a:r>
        </a:p>
        <a:p>
          <a:pPr algn="l"/>
          <a:endParaRPr lang="en-US" sz="1200" b="0" baseline="0"/>
        </a:p>
        <a:p>
          <a:pPr algn="l"/>
          <a:r>
            <a:rPr lang="en-US" sz="1200" b="0" baseline="0"/>
            <a:t>4.  Then, the Minor Aquifers, Counties and NRCS HUC 8 shapefiles were utilized in ArcMap to calculate ratios of HUC8/County/Minor Aquifer to County/Minor Aquifer by area.</a:t>
          </a:r>
        </a:p>
        <a:p>
          <a:pPr algn="l"/>
          <a:endParaRPr lang="en-US" sz="1200" b="0" baseline="0"/>
        </a:p>
        <a:p>
          <a:pPr algn="l"/>
          <a:r>
            <a:rPr lang="en-US" sz="1200" b="0" baseline="0"/>
            <a:t>5.  These ratios were then applied to the corresponding water use entries by county and minor aquifer listed in the Groundwater Pumping document.  Note that the document listed the values for both major and minor aquifers.  These second ratios were applied only to the entries for the minor aquifers.  In addition, in the areas where the spreadsheet listed water pumping but not in ArcMap, it was reviewed visually. If the aquifer and county came very close to 1 another (or if a common HUC 8 connected or was close to connecting them), then the HUC 8 that would represent the meeting point was applied.  Thus, as much of the reported volume of groundwater pumping could be included as possible.  If the counties and listed aquifers are a large distance apart, it is assumed a misprint and was deleted (these examples are few and the listed use is minimal).  This resulted in the estimated groundwater pumping by County, Minor Aquifer, HUC 8 and Sector.</a:t>
          </a:r>
        </a:p>
        <a:p>
          <a:pPr algn="l"/>
          <a:endParaRPr lang="en-US" sz="1200" b="0" baseline="0"/>
        </a:p>
        <a:p>
          <a:pPr algn="l"/>
          <a:r>
            <a:rPr lang="en-US" sz="1200" b="0" baseline="0"/>
            <a:t>6.  These values were aggregated by HUC 8 to obtain the estimated groundwater pumping by sector and HUC 8 for the minor aquifers.</a:t>
          </a:r>
        </a:p>
        <a:p>
          <a:pPr algn="l"/>
          <a:endParaRPr lang="en-US" sz="1200" b="0" baseline="0"/>
        </a:p>
        <a:p>
          <a:pPr algn="l"/>
          <a:r>
            <a:rPr lang="en-US" sz="1200" b="0" baseline="0"/>
            <a:t>7.  These steps did not, however, cover all of the aquifer/county entries in the Groundwater Pumping document.  These remaining entries has an aquifer listed as OTHER.  These remaining entries were split up as follows:  Municipal and manufacturing sectors used population distribution while the irrigation, mining and livestock sectors used area weight.  The methods are below.</a:t>
          </a:r>
        </a:p>
        <a:p>
          <a:pPr algn="l"/>
          <a:endParaRPr lang="en-US" sz="1200" b="0" baseline="0"/>
        </a:p>
        <a:p>
          <a:pPr algn="l"/>
          <a:r>
            <a:rPr lang="en-US" sz="1200" b="0" baseline="0"/>
            <a:t>8.  The County, NRCS HUC 8 and 2010 Block Groups shapefiles were utilized in ArcMap to calculate ratios of HUC8/County to County by population. These ratios were then applied to the remaining OTHER aquifer and county entries for the Municipal and Manufacturing Sectors only.</a:t>
          </a:r>
        </a:p>
        <a:p>
          <a:pPr algn="l"/>
          <a:endParaRPr lang="en-US" sz="1200" b="0" baseline="0"/>
        </a:p>
        <a:p>
          <a:pPr algn="l"/>
          <a:r>
            <a:rPr lang="en-US" sz="1200" b="0" baseline="0"/>
            <a:t>9.  The resulting values were then aggregated by HUC 8.</a:t>
          </a:r>
        </a:p>
        <a:p>
          <a:pPr algn="l"/>
          <a:endParaRPr lang="en-US" sz="1200" b="0" baseline="0"/>
        </a:p>
        <a:p>
          <a:pPr algn="l"/>
          <a:r>
            <a:rPr lang="en-US" sz="1200" b="0" baseline="0"/>
            <a:t>10.  Next, the County and NRCS HUC 8 shapefiles were utilized in ArcMap to calculate ratios of County/HUC 8 to County by area.  These ratios were then applied to the remaining OTHER aquifer and county entries for the Irrigation, Mining and Livestock sectors only.</a:t>
          </a:r>
        </a:p>
        <a:p>
          <a:pPr algn="l"/>
          <a:endParaRPr lang="en-US" sz="1200" b="0" baseline="0"/>
        </a:p>
        <a:p>
          <a:pPr algn="l"/>
          <a:r>
            <a:rPr lang="en-US" sz="1200" b="0" baseline="0"/>
            <a:t>11.  The values were then aggregated by HUC 8.</a:t>
          </a:r>
        </a:p>
        <a:p>
          <a:pPr algn="l"/>
          <a:endParaRPr lang="en-US" sz="1200" b="0" baseline="0"/>
        </a:p>
        <a:p>
          <a:pPr algn="l"/>
          <a:r>
            <a:rPr lang="en-US" sz="1200" b="0" baseline="0"/>
            <a:t>12.  Lastly, the HUC 8 water use values for all aquifers were summed by sector to obtain the estimated groundwater pumping by HUC 8 and Sector.</a:t>
          </a:r>
          <a:endParaRPr lang="en-US" sz="1200" b="0"/>
        </a:p>
      </xdr:txBody>
    </xdr:sp>
    <xdr:clientData/>
  </xdr:twoCellAnchor>
  <xdr:twoCellAnchor>
    <xdr:from>
      <xdr:col>0</xdr:col>
      <xdr:colOff>152400</xdr:colOff>
      <xdr:row>2</xdr:row>
      <xdr:rowOff>76199</xdr:rowOff>
    </xdr:from>
    <xdr:to>
      <xdr:col>16</xdr:col>
      <xdr:colOff>434340</xdr:colOff>
      <xdr:row>86</xdr:row>
      <xdr:rowOff>119742</xdr:rowOff>
    </xdr:to>
    <xdr:grpSp>
      <xdr:nvGrpSpPr>
        <xdr:cNvPr id="4" name="Group 3"/>
        <xdr:cNvGrpSpPr/>
      </xdr:nvGrpSpPr>
      <xdr:grpSpPr>
        <a:xfrm>
          <a:off x="152400" y="500742"/>
          <a:ext cx="10035540" cy="15588343"/>
          <a:chOff x="152400" y="500742"/>
          <a:chExt cx="10035540" cy="15588343"/>
        </a:xfrm>
      </xdr:grpSpPr>
      <xdr:sp macro="" textlink="">
        <xdr:nvSpPr>
          <xdr:cNvPr id="3" name="Rounded Rectangle 2"/>
          <xdr:cNvSpPr/>
        </xdr:nvSpPr>
        <xdr:spPr>
          <a:xfrm>
            <a:off x="152400" y="500742"/>
            <a:ext cx="10035540" cy="15588343"/>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n-US" sz="1200" b="0"/>
          </a:p>
        </xdr:txBody>
      </xdr:sp>
      <xdr:pic>
        <xdr:nvPicPr>
          <xdr:cNvPr id="1433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7827" y="1012372"/>
            <a:ext cx="9416143" cy="149688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285750</xdr:colOff>
      <xdr:row>60</xdr:row>
      <xdr:rowOff>76200</xdr:rowOff>
    </xdr:from>
    <xdr:to>
      <xdr:col>12</xdr:col>
      <xdr:colOff>247650</xdr:colOff>
      <xdr:row>89</xdr:row>
      <xdr:rowOff>38100</xdr:rowOff>
    </xdr:to>
    <xdr:sp macro="" textlink="">
      <xdr:nvSpPr>
        <xdr:cNvPr id="2" name="Rounded Rectangle 1"/>
        <xdr:cNvSpPr/>
      </xdr:nvSpPr>
      <xdr:spPr>
        <a:xfrm>
          <a:off x="285750" y="11525250"/>
          <a:ext cx="7277100" cy="54864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600" b="1"/>
            <a:t>M&amp;I</a:t>
          </a:r>
        </a:p>
        <a:p>
          <a:pPr algn="l"/>
          <a:endParaRPr lang="en-US" sz="1600" b="1"/>
        </a:p>
        <a:p>
          <a:pPr algn="l"/>
          <a:r>
            <a:rPr lang="en-US" sz="1200" b="0"/>
            <a:t>1.  The shapefiles RWPA, 2010 Block</a:t>
          </a:r>
          <a:r>
            <a:rPr lang="en-US" sz="1200" b="0" baseline="0"/>
            <a:t> Groups, Counties and NRCS HUC 8 were intersected in ArcMap to obtain the 2010 population by Water Planning Region, County and HUC 8.  Ratios of HUC 8 &amp; Region to County and Region were calculated using the 2010 Population. Note:  It is assumed the 2030 population distribution ratios will remain the same as 2010.</a:t>
          </a:r>
        </a:p>
        <a:p>
          <a:pPr algn="l"/>
          <a:endParaRPr lang="en-US" sz="1200" b="0" baseline="0"/>
        </a:p>
        <a:p>
          <a:pPr algn="l"/>
          <a:r>
            <a:rPr lang="en-US" sz="1200" b="0" baseline="0"/>
            <a:t>2.  The ratios were applied to the values listed for 2030 Municipal, Domestic, and Industrial purposes in the 2012 State Plan document and summed.  This resulted in the water use by HUC 8 and Region for these 3 sectors for the year 2030.</a:t>
          </a:r>
        </a:p>
        <a:p>
          <a:pPr algn="l"/>
          <a:endParaRPr lang="en-US" sz="1200" b="0" baseline="0"/>
        </a:p>
        <a:p>
          <a:pPr algn="l"/>
          <a:r>
            <a:rPr lang="en-US" sz="1200" b="0" baseline="0"/>
            <a:t>3.  These values were then aggregated by HUC 8.</a:t>
          </a:r>
        </a:p>
        <a:p>
          <a:pPr algn="l"/>
          <a:endParaRPr lang="en-US" sz="1200" b="0" baseline="0"/>
        </a:p>
        <a:p>
          <a:pPr algn="l"/>
          <a:r>
            <a:rPr lang="en-US" sz="1200" b="0" baseline="0"/>
            <a:t>4.  Next, the Counties and NRCS HUC 8 shapefiles were utilized to calculate ratios of HUC 8 to County by area (Region did not apply here).  Note:  Again, it is assumed that county and HUC 8 boundaries will not change significantly by 2030 and that area distribution will remain the same.</a:t>
          </a:r>
        </a:p>
        <a:p>
          <a:pPr algn="l"/>
          <a:endParaRPr lang="en-US" sz="1200" b="0" baseline="0"/>
        </a:p>
        <a:p>
          <a:pPr algn="l"/>
          <a:r>
            <a:rPr lang="en-US" sz="1200" b="0" baseline="0"/>
            <a:t>5.  The ratios were then applied to the 2030 County Mining Water Use values reported in the 2012 State Plan.   This resulted in the Mining Water Use by County and HUC 8.  </a:t>
          </a:r>
        </a:p>
        <a:p>
          <a:pPr algn="l"/>
          <a:endParaRPr lang="en-US" sz="1200" b="0" baseline="0"/>
        </a:p>
        <a:p>
          <a:pPr algn="l"/>
          <a:r>
            <a:rPr lang="en-US" sz="1200" b="0" baseline="0"/>
            <a:t>6.  These values were then also aggregated by HUC 8.</a:t>
          </a:r>
        </a:p>
        <a:p>
          <a:pPr algn="l"/>
          <a:endParaRPr lang="en-US" sz="1200" b="0" baseline="0"/>
        </a:p>
        <a:p>
          <a:pPr algn="l"/>
          <a:r>
            <a:rPr lang="en-US" sz="1200" b="0"/>
            <a:t>7.  Lastly, the values for Municipal/Domestic/Industrial were summed with the Mining Water</a:t>
          </a:r>
          <a:r>
            <a:rPr lang="en-US" sz="1200" b="0" baseline="0"/>
            <a:t> use by HUC 8 to obtain the total 2030 M&amp;I Water Use estimates for the state.</a:t>
          </a:r>
          <a:endParaRPr lang="en-US" sz="1200" b="0"/>
        </a:p>
      </xdr:txBody>
    </xdr:sp>
    <xdr:clientData/>
  </xdr:twoCellAnchor>
  <xdr:twoCellAnchor>
    <xdr:from>
      <xdr:col>13</xdr:col>
      <xdr:colOff>19050</xdr:colOff>
      <xdr:row>60</xdr:row>
      <xdr:rowOff>76200</xdr:rowOff>
    </xdr:from>
    <xdr:to>
      <xdr:col>24</xdr:col>
      <xdr:colOff>590550</xdr:colOff>
      <xdr:row>76</xdr:row>
      <xdr:rowOff>0</xdr:rowOff>
    </xdr:to>
    <xdr:sp macro="" textlink="">
      <xdr:nvSpPr>
        <xdr:cNvPr id="3" name="Rounded Rectangle 2"/>
        <xdr:cNvSpPr/>
      </xdr:nvSpPr>
      <xdr:spPr>
        <a:xfrm>
          <a:off x="7943850" y="11525250"/>
          <a:ext cx="7277100" cy="297180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600" b="1"/>
            <a:t>Agriculture</a:t>
          </a:r>
        </a:p>
        <a:p>
          <a:pPr algn="l"/>
          <a:endParaRPr lang="en-US" sz="1600" b="1"/>
        </a:p>
        <a:p>
          <a:pPr algn="l"/>
          <a:r>
            <a:rPr lang="en-US" sz="1200" b="0"/>
            <a:t>1.</a:t>
          </a:r>
          <a:r>
            <a:rPr lang="en-US" sz="1200" b="0" baseline="0"/>
            <a:t> The Counties, RWPA and NRCS HUC 8 shapefiles were utilized to calculate ratios of HUC 8/Region to County/Region by area.  Note:  It is assumed that county and HUC 8 boundaries will not change significantly by 2030 and that area distribution will remain the same.</a:t>
          </a:r>
        </a:p>
        <a:p>
          <a:pPr algn="l"/>
          <a:endParaRPr lang="en-US" sz="1200" b="0" baseline="0"/>
        </a:p>
        <a:p>
          <a:pPr algn="l"/>
          <a:r>
            <a:rPr lang="en-US" sz="1200" b="0" baseline="0"/>
            <a:t>2.  These ratios were then applied to the 2030 Irrigation and Livestock water use values reported by County and Region in the 2012 State Plan.  The resulting values were then summed to obtain a total 2030 Agricultural Water Use estimate by County, HUC 8 and Region.</a:t>
          </a:r>
        </a:p>
        <a:p>
          <a:pPr algn="l"/>
          <a:endParaRPr lang="en-US" sz="1200" b="0" baseline="0"/>
        </a:p>
        <a:p>
          <a:pPr algn="l"/>
          <a:r>
            <a:rPr lang="en-US" sz="1200" b="0" baseline="0"/>
            <a:t>3.  Lastly, the values were aggregated by HUC 8.</a:t>
          </a:r>
          <a:endParaRPr lang="en-US" sz="1200" b="0"/>
        </a:p>
      </xdr:txBody>
    </xdr:sp>
    <xdr:clientData/>
  </xdr:twoCellAnchor>
  <xdr:twoCellAnchor>
    <xdr:from>
      <xdr:col>0</xdr:col>
      <xdr:colOff>285750</xdr:colOff>
      <xdr:row>2</xdr:row>
      <xdr:rowOff>104774</xdr:rowOff>
    </xdr:from>
    <xdr:to>
      <xdr:col>12</xdr:col>
      <xdr:colOff>247650</xdr:colOff>
      <xdr:row>58</xdr:row>
      <xdr:rowOff>171450</xdr:rowOff>
    </xdr:to>
    <xdr:grpSp>
      <xdr:nvGrpSpPr>
        <xdr:cNvPr id="5" name="Group 4"/>
        <xdr:cNvGrpSpPr/>
      </xdr:nvGrpSpPr>
      <xdr:grpSpPr>
        <a:xfrm>
          <a:off x="285750" y="504824"/>
          <a:ext cx="7277100" cy="10734676"/>
          <a:chOff x="285750" y="504824"/>
          <a:chExt cx="7277100" cy="10734676"/>
        </a:xfrm>
      </xdr:grpSpPr>
      <xdr:sp macro="" textlink="">
        <xdr:nvSpPr>
          <xdr:cNvPr id="4" name="Rounded Rectangle 3"/>
          <xdr:cNvSpPr/>
        </xdr:nvSpPr>
        <xdr:spPr>
          <a:xfrm>
            <a:off x="285750" y="504824"/>
            <a:ext cx="7277100" cy="1071562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200" b="0"/>
          </a:p>
        </xdr:txBody>
      </xdr:sp>
      <xdr:pic>
        <xdr:nvPicPr>
          <xdr:cNvPr id="235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5" y="866775"/>
            <a:ext cx="6198667" cy="103727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19050</xdr:colOff>
      <xdr:row>2</xdr:row>
      <xdr:rowOff>114299</xdr:rowOff>
    </xdr:from>
    <xdr:to>
      <xdr:col>24</xdr:col>
      <xdr:colOff>590550</xdr:colOff>
      <xdr:row>59</xdr:row>
      <xdr:rowOff>66675</xdr:rowOff>
    </xdr:to>
    <xdr:grpSp>
      <xdr:nvGrpSpPr>
        <xdr:cNvPr id="6" name="Group 5"/>
        <xdr:cNvGrpSpPr/>
      </xdr:nvGrpSpPr>
      <xdr:grpSpPr>
        <a:xfrm>
          <a:off x="7943850" y="514349"/>
          <a:ext cx="7277100" cy="10810876"/>
          <a:chOff x="7943850" y="514349"/>
          <a:chExt cx="7277100" cy="10810876"/>
        </a:xfrm>
      </xdr:grpSpPr>
      <xdr:sp macro="" textlink="">
        <xdr:nvSpPr>
          <xdr:cNvPr id="7" name="Rounded Rectangle 6"/>
          <xdr:cNvSpPr/>
        </xdr:nvSpPr>
        <xdr:spPr>
          <a:xfrm>
            <a:off x="7943850" y="514349"/>
            <a:ext cx="7277100" cy="10734676"/>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n-US" sz="1200" b="0"/>
          </a:p>
        </xdr:txBody>
      </xdr:sp>
      <xdr:pic>
        <xdr:nvPicPr>
          <xdr:cNvPr id="2355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29725" y="790575"/>
            <a:ext cx="5132573" cy="105346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14</xdr:col>
      <xdr:colOff>601980</xdr:colOff>
      <xdr:row>30</xdr:row>
      <xdr:rowOff>68580</xdr:rowOff>
    </xdr:to>
    <xdr:grpSp>
      <xdr:nvGrpSpPr>
        <xdr:cNvPr id="7" name="Group 6"/>
        <xdr:cNvGrpSpPr/>
      </xdr:nvGrpSpPr>
      <xdr:grpSpPr>
        <a:xfrm>
          <a:off x="609600" y="419100"/>
          <a:ext cx="8526780" cy="5189220"/>
          <a:chOff x="251460" y="533400"/>
          <a:chExt cx="8526780" cy="5189220"/>
        </a:xfrm>
      </xdr:grpSpPr>
      <xdr:sp macro="" textlink="">
        <xdr:nvSpPr>
          <xdr:cNvPr id="8" name="Rounded Rectangle 7"/>
          <xdr:cNvSpPr/>
        </xdr:nvSpPr>
        <xdr:spPr>
          <a:xfrm>
            <a:off x="251460" y="533400"/>
            <a:ext cx="8526780" cy="51892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800" b="1" u="sng"/>
          </a:p>
        </xdr:txBody>
      </xdr:sp>
      <xdr:sp macro="" textlink="">
        <xdr:nvSpPr>
          <xdr:cNvPr id="9" name="Rounded Rectangle 8"/>
          <xdr:cNvSpPr/>
        </xdr:nvSpPr>
        <xdr:spPr>
          <a:xfrm>
            <a:off x="670560" y="868680"/>
            <a:ext cx="3634740" cy="439674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pic>
        <xdr:nvPicPr>
          <xdr:cNvPr id="1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3940" y="1097280"/>
            <a:ext cx="2909673" cy="41300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Rounded Rectangle 10"/>
          <xdr:cNvSpPr/>
        </xdr:nvSpPr>
        <xdr:spPr>
          <a:xfrm>
            <a:off x="4701540" y="891540"/>
            <a:ext cx="3639312" cy="4398264"/>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n-US" sz="1100" b="1"/>
              <a:t>1.  First,</a:t>
            </a:r>
            <a:r>
              <a:rPr lang="en-US" sz="1100" b="1" baseline="0"/>
              <a:t> the USGS Recharge raster file was converted into points using the ArcMap program.  These points represented the average value at the center of a 1 square kilometer area. </a:t>
            </a:r>
          </a:p>
          <a:p>
            <a:pPr algn="l"/>
            <a:endParaRPr lang="en-US" sz="1100" b="1" baseline="0"/>
          </a:p>
          <a:p>
            <a:pPr algn="l"/>
            <a:r>
              <a:rPr lang="en-US" sz="1100" b="1" baseline="0"/>
              <a:t>2.  Next, the points were intersected with the NRCS HUC 8 shapefile to obtain the total estimated recharge in millimeters per square kilometer per year per HUC 8.</a:t>
            </a:r>
          </a:p>
          <a:p>
            <a:pPr algn="l"/>
            <a:endParaRPr lang="en-US" sz="1100" b="1" baseline="0"/>
          </a:p>
          <a:p>
            <a:pPr algn="l"/>
            <a:r>
              <a:rPr lang="en-US" sz="1100" b="1" baseline="0"/>
              <a:t>3.  Thirdly, the values of each point were multiplied by .81 to obtain the recharge in acre-feet per year per HUC 8.</a:t>
            </a:r>
          </a:p>
          <a:p>
            <a:pPr algn="l"/>
            <a:endParaRPr lang="en-US" sz="1100" b="1" baseline="0"/>
          </a:p>
          <a:p>
            <a:pPr algn="l"/>
            <a:r>
              <a:rPr lang="en-US" sz="1100" b="1" baseline="0"/>
              <a:t>4.  Lastly, the values of the points were aggregated (summed) by HUC 8 to obtain the Total recharge in AFY by HUC 8.</a:t>
            </a:r>
            <a:endParaRPr lang="en-US" sz="1100" b="1"/>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525780</xdr:colOff>
      <xdr:row>3</xdr:row>
      <xdr:rowOff>99060</xdr:rowOff>
    </xdr:from>
    <xdr:to>
      <xdr:col>16</xdr:col>
      <xdr:colOff>83820</xdr:colOff>
      <xdr:row>28</xdr:row>
      <xdr:rowOff>175260</xdr:rowOff>
    </xdr:to>
    <xdr:grpSp>
      <xdr:nvGrpSpPr>
        <xdr:cNvPr id="2" name="Group 1"/>
        <xdr:cNvGrpSpPr/>
      </xdr:nvGrpSpPr>
      <xdr:grpSpPr>
        <a:xfrm>
          <a:off x="525780" y="701040"/>
          <a:ext cx="9311640" cy="4648200"/>
          <a:chOff x="327660" y="548640"/>
          <a:chExt cx="9311640" cy="4648200"/>
        </a:xfrm>
      </xdr:grpSpPr>
      <xdr:sp macro="" textlink="">
        <xdr:nvSpPr>
          <xdr:cNvPr id="3" name="Rounded Rectangle 2"/>
          <xdr:cNvSpPr/>
        </xdr:nvSpPr>
        <xdr:spPr>
          <a:xfrm>
            <a:off x="327660" y="548640"/>
            <a:ext cx="9311640" cy="46482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4" name="Rounded Rectangle 3"/>
          <xdr:cNvSpPr/>
        </xdr:nvSpPr>
        <xdr:spPr>
          <a:xfrm>
            <a:off x="701040" y="89154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sp macro="" textlink="">
        <xdr:nvSpPr>
          <xdr:cNvPr id="5" name="Rounded Rectangle 4"/>
          <xdr:cNvSpPr/>
        </xdr:nvSpPr>
        <xdr:spPr>
          <a:xfrm>
            <a:off x="5074920" y="92202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200" b="1" u="sng"/>
              <a:t>Storage</a:t>
            </a:r>
          </a:p>
          <a:p>
            <a:pPr algn="l"/>
            <a:r>
              <a:rPr lang="en-US" sz="1200" b="1" u="none"/>
              <a:t>1.  The dams were added to an</a:t>
            </a:r>
            <a:r>
              <a:rPr lang="en-US" sz="1200" b="1" u="none" baseline="0"/>
              <a:t> ArcMap dataframe using the latitude and longitude provided.  A quick visual inspection was performed to ensure the dams were placed in the proper locations as described by the counties, rivers and cities associated with them.</a:t>
            </a:r>
          </a:p>
          <a:p>
            <a:pPr algn="l"/>
            <a:endParaRPr lang="en-US" sz="1200" b="1" u="none" baseline="0"/>
          </a:p>
          <a:p>
            <a:pPr algn="l"/>
            <a:r>
              <a:rPr lang="en-US" sz="1200" b="1" u="none" baseline="0"/>
              <a:t>2.   Next, the dam location points were intersected with the NRCS HUC 8 shapefile to assign a HUC 8 to each dam location.</a:t>
            </a:r>
          </a:p>
          <a:p>
            <a:pPr algn="l"/>
            <a:endParaRPr lang="en-US" sz="1200" b="1" u="none" baseline="0"/>
          </a:p>
          <a:p>
            <a:pPr algn="l"/>
            <a:r>
              <a:rPr lang="en-US" sz="1200" b="1" u="none" baseline="0"/>
              <a:t>3.  Lastly, the normal &amp; maximum storage and surface area values were aggregated by HUC 8 to obtain the total normal storage, maximum storage and surface area of reservoirs per HUC 8.</a:t>
            </a:r>
            <a:endParaRPr lang="en-US" sz="1200" b="1" u="none"/>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6840" y="1028700"/>
            <a:ext cx="2781300" cy="38112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22</xdr:col>
      <xdr:colOff>320040</xdr:colOff>
      <xdr:row>40</xdr:row>
      <xdr:rowOff>60959</xdr:rowOff>
    </xdr:to>
    <xdr:grpSp>
      <xdr:nvGrpSpPr>
        <xdr:cNvPr id="7" name="Group 6"/>
        <xdr:cNvGrpSpPr/>
      </xdr:nvGrpSpPr>
      <xdr:grpSpPr>
        <a:xfrm>
          <a:off x="609600" y="457200"/>
          <a:ext cx="13121640" cy="7010399"/>
          <a:chOff x="701040" y="449581"/>
          <a:chExt cx="13121640" cy="7010399"/>
        </a:xfrm>
      </xdr:grpSpPr>
      <xdr:sp macro="" textlink="">
        <xdr:nvSpPr>
          <xdr:cNvPr id="8" name="Rounded Rectangle 7"/>
          <xdr:cNvSpPr/>
        </xdr:nvSpPr>
        <xdr:spPr>
          <a:xfrm>
            <a:off x="5791200" y="449581"/>
            <a:ext cx="8031480" cy="395478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600" b="1" u="sng"/>
              <a:t>Species</a:t>
            </a:r>
            <a:endParaRPr lang="en-US" sz="1100" b="1" u="sng"/>
          </a:p>
          <a:p>
            <a:pPr algn="l"/>
            <a:endParaRPr lang="en-US" sz="1100"/>
          </a:p>
          <a:p>
            <a:pPr algn="l"/>
            <a:r>
              <a:rPr lang="en-US" sz="1100"/>
              <a:t>1</a:t>
            </a:r>
            <a:r>
              <a:rPr lang="en-US" sz="1200"/>
              <a:t>.  The Species</a:t>
            </a:r>
            <a:r>
              <a:rPr lang="en-US" sz="1200" baseline="0"/>
              <a:t> data was presented online by state and county.  The information was downloaded by both state and county.</a:t>
            </a:r>
          </a:p>
          <a:p>
            <a:pPr algn="l"/>
            <a:endParaRPr lang="en-US" sz="1200" baseline="0"/>
          </a:p>
          <a:p>
            <a:pPr algn="l"/>
            <a:r>
              <a:rPr lang="en-US" sz="1200" baseline="0"/>
              <a:t>2.  The data was placed into an Excel spreadsheet and sorted by Species, State and County.</a:t>
            </a:r>
          </a:p>
          <a:p>
            <a:pPr algn="l"/>
            <a:endParaRPr lang="en-US" sz="1200" baseline="0"/>
          </a:p>
          <a:p>
            <a:pPr algn="l"/>
            <a:r>
              <a:rPr lang="en-US" sz="1200" baseline="0"/>
              <a:t>3.  In ArcMap, the NRCS HUC 8 and Counties shapefiles were intersected to identify which HUC 8s coincided with which counties.</a:t>
            </a:r>
          </a:p>
          <a:p>
            <a:pPr algn="l"/>
            <a:endParaRPr lang="en-US" sz="1200" baseline="0"/>
          </a:p>
          <a:p>
            <a:pPr algn="l"/>
            <a:r>
              <a:rPr lang="en-US" sz="1200" baseline="0"/>
              <a:t>4.  In Excel, the species that occurred in each county were then assigned to each piece of HUC 8 that occurred within that county.</a:t>
            </a:r>
          </a:p>
          <a:p>
            <a:pPr algn="l"/>
            <a:endParaRPr lang="en-US" sz="1200" baseline="0"/>
          </a:p>
          <a:p>
            <a:pPr algn="l"/>
            <a:r>
              <a:rPr lang="en-US" sz="1200" baseline="0"/>
              <a:t>5.  Through sorting and editing, each species was counted only once for each county/HUC 8 combination.</a:t>
            </a:r>
          </a:p>
          <a:p>
            <a:pPr algn="l"/>
            <a:endParaRPr lang="en-US" sz="1200" baseline="0"/>
          </a:p>
          <a:p>
            <a:pPr algn="l"/>
            <a:r>
              <a:rPr lang="en-US" sz="1200" baseline="0"/>
              <a:t>6.  Lastly, the number of species occurring in each county/HUC 8 combination were aggregated by HUC 8.</a:t>
            </a:r>
            <a:endParaRPr lang="en-US" sz="1200"/>
          </a:p>
        </xdr:txBody>
      </xdr:sp>
      <xdr:grpSp>
        <xdr:nvGrpSpPr>
          <xdr:cNvPr id="9" name="Group 8"/>
          <xdr:cNvGrpSpPr/>
        </xdr:nvGrpSpPr>
        <xdr:grpSpPr>
          <a:xfrm>
            <a:off x="701040" y="449581"/>
            <a:ext cx="4251960" cy="7010399"/>
            <a:chOff x="701040" y="358141"/>
            <a:chExt cx="4251960" cy="7010399"/>
          </a:xfrm>
        </xdr:grpSpPr>
        <xdr:sp macro="" textlink="">
          <xdr:nvSpPr>
            <xdr:cNvPr id="10" name="Rounded Rectangle 9"/>
            <xdr:cNvSpPr/>
          </xdr:nvSpPr>
          <xdr:spPr>
            <a:xfrm>
              <a:off x="701040" y="449580"/>
              <a:ext cx="4251960" cy="691896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pic>
          <xdr:nvPicPr>
            <xdr:cNvPr id="1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040" y="358141"/>
              <a:ext cx="3710892" cy="6675120"/>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51"/>
  <sheetViews>
    <sheetView tabSelected="1" zoomScaleNormal="100" workbookViewId="0">
      <pane ySplit="2" topLeftCell="A3" activePane="bottomLeft" state="frozen"/>
      <selection pane="bottomLeft" activeCell="A22" sqref="A22"/>
    </sheetView>
  </sheetViews>
  <sheetFormatPr defaultRowHeight="14.4" x14ac:dyDescent="0.3"/>
  <cols>
    <col min="1" max="1" width="8.88671875" style="39" customWidth="1"/>
    <col min="2" max="2" width="8.88671875" style="65" customWidth="1"/>
    <col min="3" max="8" width="8.88671875" style="39" customWidth="1"/>
    <col min="9" max="14" width="15.77734375" style="39" customWidth="1"/>
    <col min="15" max="15" width="28.5546875" style="39" customWidth="1"/>
    <col min="16" max="20" width="15.77734375" style="39" customWidth="1"/>
    <col min="21" max="21" width="8.88671875" style="39"/>
    <col min="22" max="22" width="17.88671875" style="39" customWidth="1"/>
    <col min="23" max="24" width="15.77734375" style="39" customWidth="1"/>
    <col min="25" max="25" width="13" style="39" customWidth="1"/>
    <col min="26" max="26" width="15.77734375" style="39" customWidth="1"/>
    <col min="27" max="27" width="8.88671875" style="39"/>
    <col min="28" max="30" width="15.77734375" style="39" customWidth="1"/>
    <col min="31" max="16384" width="8.88671875" style="39"/>
  </cols>
  <sheetData>
    <row r="1" spans="1:30" ht="22.2" thickTop="1" thickBot="1" x14ac:dyDescent="0.45">
      <c r="A1" s="155" t="s">
        <v>905</v>
      </c>
      <c r="B1" s="156"/>
      <c r="C1" s="156"/>
      <c r="D1" s="156"/>
      <c r="E1" s="156"/>
      <c r="F1" s="156"/>
      <c r="G1" s="157"/>
      <c r="H1" s="158" t="s">
        <v>906</v>
      </c>
      <c r="I1" s="159"/>
      <c r="J1" s="159"/>
      <c r="K1" s="159"/>
      <c r="L1" s="159"/>
      <c r="M1" s="160"/>
      <c r="N1" s="161" t="s">
        <v>1655</v>
      </c>
      <c r="O1" s="162"/>
      <c r="P1" s="162"/>
      <c r="Q1" s="162"/>
      <c r="R1" s="162"/>
      <c r="S1" s="162"/>
      <c r="T1" s="163"/>
      <c r="U1" s="164" t="s">
        <v>1680</v>
      </c>
      <c r="V1" s="165"/>
      <c r="W1" s="165"/>
      <c r="X1" s="165"/>
      <c r="Y1" s="165"/>
      <c r="Z1" s="165"/>
      <c r="AA1" s="165"/>
      <c r="AB1" s="165"/>
      <c r="AC1" s="165"/>
      <c r="AD1" s="166"/>
    </row>
    <row r="2" spans="1:30" ht="48" thickTop="1" thickBot="1" x14ac:dyDescent="0.35">
      <c r="A2" s="108" t="s">
        <v>7</v>
      </c>
      <c r="B2" s="109" t="s">
        <v>910</v>
      </c>
      <c r="C2" s="110" t="s">
        <v>1621</v>
      </c>
      <c r="D2" s="110" t="s">
        <v>1622</v>
      </c>
      <c r="E2" s="110" t="s">
        <v>1623</v>
      </c>
      <c r="F2" s="110" t="s">
        <v>1624</v>
      </c>
      <c r="G2" s="111" t="s">
        <v>1625</v>
      </c>
      <c r="H2" s="108" t="s">
        <v>1126</v>
      </c>
      <c r="I2" s="110" t="s">
        <v>919</v>
      </c>
      <c r="J2" s="122" t="s">
        <v>1652</v>
      </c>
      <c r="K2" s="122" t="s">
        <v>1653</v>
      </c>
      <c r="L2" s="110" t="s">
        <v>919</v>
      </c>
      <c r="M2" s="123" t="s">
        <v>1654</v>
      </c>
      <c r="N2" s="108" t="s">
        <v>919</v>
      </c>
      <c r="O2" s="110" t="s">
        <v>1560</v>
      </c>
      <c r="P2" s="127" t="s">
        <v>1584</v>
      </c>
      <c r="Q2" s="127" t="s">
        <v>1585</v>
      </c>
      <c r="R2" s="127" t="s">
        <v>1586</v>
      </c>
      <c r="S2" s="127" t="s">
        <v>1587</v>
      </c>
      <c r="T2" s="128" t="s">
        <v>1588</v>
      </c>
      <c r="U2" s="139" t="s">
        <v>1126</v>
      </c>
      <c r="V2" s="140" t="s">
        <v>919</v>
      </c>
      <c r="W2" s="141" t="s">
        <v>1352</v>
      </c>
      <c r="X2" s="141" t="s">
        <v>1353</v>
      </c>
      <c r="Y2" s="141" t="s">
        <v>919</v>
      </c>
      <c r="Z2" s="141" t="s">
        <v>1365</v>
      </c>
      <c r="AA2" s="141" t="s">
        <v>1126</v>
      </c>
      <c r="AB2" s="141" t="s">
        <v>919</v>
      </c>
      <c r="AC2" s="122" t="s">
        <v>1360</v>
      </c>
      <c r="AD2" s="123" t="s">
        <v>1361</v>
      </c>
    </row>
    <row r="3" spans="1:30" ht="14.4" customHeight="1" thickTop="1" x14ac:dyDescent="0.3">
      <c r="A3" s="112">
        <v>11090101</v>
      </c>
      <c r="B3" s="113" t="s">
        <v>1399</v>
      </c>
      <c r="C3" s="114">
        <v>0</v>
      </c>
      <c r="D3" s="114">
        <v>0</v>
      </c>
      <c r="E3" s="114">
        <v>0</v>
      </c>
      <c r="F3" s="114">
        <v>1.2</v>
      </c>
      <c r="G3" s="115">
        <v>167.536</v>
      </c>
      <c r="H3" s="112" t="s">
        <v>50</v>
      </c>
      <c r="I3" s="114" t="s">
        <v>937</v>
      </c>
      <c r="J3" s="114">
        <v>10986</v>
      </c>
      <c r="K3" s="114">
        <v>0</v>
      </c>
      <c r="L3" s="114" t="s">
        <v>937</v>
      </c>
      <c r="M3" s="124">
        <v>62</v>
      </c>
      <c r="N3" s="129" t="s">
        <v>937</v>
      </c>
      <c r="O3" s="130" t="s">
        <v>1668</v>
      </c>
      <c r="P3" s="131">
        <v>7420</v>
      </c>
      <c r="Q3" s="131">
        <v>34</v>
      </c>
      <c r="R3" s="131">
        <v>155</v>
      </c>
      <c r="S3" s="131">
        <v>0</v>
      </c>
      <c r="T3" s="147">
        <v>29</v>
      </c>
      <c r="U3" s="153" t="s">
        <v>53</v>
      </c>
      <c r="V3" s="103" t="s">
        <v>941</v>
      </c>
      <c r="W3" s="104">
        <v>369</v>
      </c>
      <c r="X3" s="104">
        <v>0</v>
      </c>
      <c r="Y3" s="104" t="s">
        <v>937</v>
      </c>
      <c r="Z3" s="105">
        <v>105</v>
      </c>
      <c r="AA3" s="106" t="s">
        <v>53</v>
      </c>
      <c r="AB3" s="107" t="s">
        <v>941</v>
      </c>
      <c r="AC3" s="107">
        <v>4544</v>
      </c>
      <c r="AD3" s="154">
        <v>673</v>
      </c>
    </row>
    <row r="4" spans="1:30" ht="14.4" customHeight="1" x14ac:dyDescent="0.3">
      <c r="A4" s="116">
        <v>11090102</v>
      </c>
      <c r="B4" s="93"/>
      <c r="C4" s="92"/>
      <c r="D4" s="92"/>
      <c r="E4" s="92"/>
      <c r="F4" s="92"/>
      <c r="G4" s="117"/>
      <c r="H4" s="116" t="s">
        <v>1131</v>
      </c>
      <c r="I4" s="92" t="s">
        <v>938</v>
      </c>
      <c r="J4" s="92">
        <v>3625</v>
      </c>
      <c r="K4" s="92">
        <v>0</v>
      </c>
      <c r="L4" s="92" t="s">
        <v>938</v>
      </c>
      <c r="M4" s="125">
        <v>821</v>
      </c>
      <c r="N4" s="132" t="s">
        <v>937</v>
      </c>
      <c r="O4" s="96" t="s">
        <v>1615</v>
      </c>
      <c r="P4" s="97">
        <v>265</v>
      </c>
      <c r="Q4" s="97">
        <v>0</v>
      </c>
      <c r="R4" s="97">
        <v>0</v>
      </c>
      <c r="S4" s="97">
        <v>0</v>
      </c>
      <c r="T4" s="102">
        <v>10</v>
      </c>
      <c r="U4" s="134" t="s">
        <v>53</v>
      </c>
      <c r="V4" s="98" t="s">
        <v>960</v>
      </c>
      <c r="W4" s="98">
        <v>1300</v>
      </c>
      <c r="X4" s="98">
        <v>735</v>
      </c>
      <c r="Y4" s="98" t="s">
        <v>938</v>
      </c>
      <c r="Z4" s="99">
        <v>856</v>
      </c>
      <c r="AA4" s="100" t="s">
        <v>53</v>
      </c>
      <c r="AB4" s="95" t="s">
        <v>960</v>
      </c>
      <c r="AC4" s="95">
        <v>47982</v>
      </c>
      <c r="AD4" s="142">
        <v>716</v>
      </c>
    </row>
    <row r="5" spans="1:30" ht="14.4" customHeight="1" x14ac:dyDescent="0.3">
      <c r="A5" s="116">
        <v>11090103</v>
      </c>
      <c r="B5" s="93" t="s">
        <v>1400</v>
      </c>
      <c r="C5" s="92">
        <v>0</v>
      </c>
      <c r="D5" s="92">
        <v>0</v>
      </c>
      <c r="E5" s="92">
        <v>0</v>
      </c>
      <c r="F5" s="92">
        <v>0</v>
      </c>
      <c r="G5" s="117">
        <v>15.725</v>
      </c>
      <c r="H5" s="116" t="s">
        <v>50</v>
      </c>
      <c r="I5" s="92" t="s">
        <v>939</v>
      </c>
      <c r="J5" s="92">
        <v>13650</v>
      </c>
      <c r="K5" s="92">
        <v>14750</v>
      </c>
      <c r="L5" s="92" t="s">
        <v>939</v>
      </c>
      <c r="M5" s="125">
        <v>23</v>
      </c>
      <c r="N5" s="132" t="s">
        <v>937</v>
      </c>
      <c r="O5" s="96" t="s">
        <v>1608</v>
      </c>
      <c r="P5" s="97">
        <v>1082</v>
      </c>
      <c r="Q5" s="97">
        <v>0</v>
      </c>
      <c r="R5" s="97">
        <v>24</v>
      </c>
      <c r="S5" s="97">
        <v>0</v>
      </c>
      <c r="T5" s="102">
        <v>23</v>
      </c>
      <c r="U5" s="134" t="s">
        <v>53</v>
      </c>
      <c r="V5" s="98" t="s">
        <v>963</v>
      </c>
      <c r="W5" s="98">
        <v>1704</v>
      </c>
      <c r="X5" s="98">
        <v>0</v>
      </c>
      <c r="Y5" s="98" t="s">
        <v>939</v>
      </c>
      <c r="Z5" s="99">
        <v>585</v>
      </c>
      <c r="AA5" s="100" t="s">
        <v>53</v>
      </c>
      <c r="AB5" s="95" t="s">
        <v>963</v>
      </c>
      <c r="AC5" s="95">
        <v>5350</v>
      </c>
      <c r="AD5" s="142">
        <v>472</v>
      </c>
    </row>
    <row r="6" spans="1:30" ht="14.4" customHeight="1" x14ac:dyDescent="0.3">
      <c r="A6" s="116">
        <v>11090104</v>
      </c>
      <c r="B6" s="93"/>
      <c r="C6" s="92"/>
      <c r="D6" s="92"/>
      <c r="E6" s="92"/>
      <c r="F6" s="92"/>
      <c r="G6" s="117"/>
      <c r="H6" s="116" t="s">
        <v>188</v>
      </c>
      <c r="I6" s="92" t="s">
        <v>865</v>
      </c>
      <c r="J6" s="92">
        <v>3831</v>
      </c>
      <c r="K6" s="92">
        <v>267</v>
      </c>
      <c r="L6" s="92" t="s">
        <v>865</v>
      </c>
      <c r="M6" s="125">
        <v>19</v>
      </c>
      <c r="N6" s="132" t="s">
        <v>937</v>
      </c>
      <c r="O6" s="96" t="s">
        <v>1611</v>
      </c>
      <c r="P6" s="97">
        <v>309</v>
      </c>
      <c r="Q6" s="97">
        <v>0</v>
      </c>
      <c r="R6" s="97">
        <v>0</v>
      </c>
      <c r="S6" s="97">
        <v>0</v>
      </c>
      <c r="T6" s="102">
        <v>0</v>
      </c>
      <c r="U6" s="134" t="s">
        <v>53</v>
      </c>
      <c r="V6" s="98" t="s">
        <v>968</v>
      </c>
      <c r="W6" s="98">
        <v>666</v>
      </c>
      <c r="X6" s="98">
        <v>0</v>
      </c>
      <c r="Y6" s="98" t="s">
        <v>865</v>
      </c>
      <c r="Z6" s="99">
        <v>28</v>
      </c>
      <c r="AA6" s="100" t="s">
        <v>53</v>
      </c>
      <c r="AB6" s="95" t="s">
        <v>968</v>
      </c>
      <c r="AC6" s="95">
        <v>21236</v>
      </c>
      <c r="AD6" s="142">
        <v>566</v>
      </c>
    </row>
    <row r="7" spans="1:30" ht="14.4" customHeight="1" x14ac:dyDescent="0.3">
      <c r="A7" s="116">
        <v>11090105</v>
      </c>
      <c r="B7" s="93" t="s">
        <v>1401</v>
      </c>
      <c r="C7" s="92">
        <v>0.03</v>
      </c>
      <c r="D7" s="92">
        <v>1.3</v>
      </c>
      <c r="E7" s="92">
        <v>3.5</v>
      </c>
      <c r="F7" s="92">
        <v>7.8</v>
      </c>
      <c r="G7" s="117">
        <v>273.02999999999997</v>
      </c>
      <c r="H7" s="116" t="s">
        <v>1127</v>
      </c>
      <c r="I7" s="92" t="s">
        <v>940</v>
      </c>
      <c r="J7" s="92">
        <v>1806</v>
      </c>
      <c r="K7" s="92">
        <v>0</v>
      </c>
      <c r="L7" s="92" t="s">
        <v>940</v>
      </c>
      <c r="M7" s="125">
        <v>165</v>
      </c>
      <c r="N7" s="132" t="s">
        <v>938</v>
      </c>
      <c r="O7" s="96" t="s">
        <v>1669</v>
      </c>
      <c r="P7" s="97">
        <v>51</v>
      </c>
      <c r="Q7" s="97">
        <v>0</v>
      </c>
      <c r="R7" s="97">
        <v>0</v>
      </c>
      <c r="S7" s="97">
        <v>0</v>
      </c>
      <c r="T7" s="102">
        <v>9</v>
      </c>
      <c r="U7" s="134" t="s">
        <v>53</v>
      </c>
      <c r="V7" s="98" t="s">
        <v>980</v>
      </c>
      <c r="W7" s="98">
        <v>1928</v>
      </c>
      <c r="X7" s="98">
        <v>0</v>
      </c>
      <c r="Y7" s="98" t="s">
        <v>940</v>
      </c>
      <c r="Z7" s="101">
        <v>1366</v>
      </c>
      <c r="AA7" s="100" t="s">
        <v>53</v>
      </c>
      <c r="AB7" s="95" t="s">
        <v>980</v>
      </c>
      <c r="AC7" s="95">
        <v>274642</v>
      </c>
      <c r="AD7" s="142">
        <v>4996</v>
      </c>
    </row>
    <row r="8" spans="1:30" ht="14.4" customHeight="1" x14ac:dyDescent="0.3">
      <c r="A8" s="116">
        <v>11090106</v>
      </c>
      <c r="B8" s="93" t="s">
        <v>1402</v>
      </c>
      <c r="C8" s="92">
        <v>0.01</v>
      </c>
      <c r="D8" s="92">
        <v>0.3</v>
      </c>
      <c r="E8" s="92">
        <v>0.8</v>
      </c>
      <c r="F8" s="92">
        <v>2.7</v>
      </c>
      <c r="G8" s="117">
        <v>277.69099999999997</v>
      </c>
      <c r="H8" s="116" t="s">
        <v>53</v>
      </c>
      <c r="I8" s="92" t="s">
        <v>941</v>
      </c>
      <c r="J8" s="92">
        <v>371</v>
      </c>
      <c r="K8" s="92">
        <v>0</v>
      </c>
      <c r="L8" s="92" t="s">
        <v>941</v>
      </c>
      <c r="M8" s="125">
        <v>0</v>
      </c>
      <c r="N8" s="132" t="s">
        <v>938</v>
      </c>
      <c r="O8" s="96" t="s">
        <v>1599</v>
      </c>
      <c r="P8" s="97">
        <v>0</v>
      </c>
      <c r="Q8" s="97">
        <v>0</v>
      </c>
      <c r="R8" s="97">
        <v>0</v>
      </c>
      <c r="S8" s="97">
        <v>0</v>
      </c>
      <c r="T8" s="102">
        <v>3</v>
      </c>
      <c r="U8" s="134" t="s">
        <v>53</v>
      </c>
      <c r="V8" s="98" t="s">
        <v>987</v>
      </c>
      <c r="W8" s="98">
        <v>631</v>
      </c>
      <c r="X8" s="98">
        <v>0</v>
      </c>
      <c r="Y8" s="98" t="s">
        <v>941</v>
      </c>
      <c r="Z8" s="99">
        <v>0</v>
      </c>
      <c r="AA8" s="100" t="s">
        <v>53</v>
      </c>
      <c r="AB8" s="95" t="s">
        <v>987</v>
      </c>
      <c r="AC8" s="95">
        <v>28771</v>
      </c>
      <c r="AD8" s="142">
        <v>1270</v>
      </c>
    </row>
    <row r="9" spans="1:30" ht="14.4" customHeight="1" x14ac:dyDescent="0.3">
      <c r="A9" s="116">
        <v>11090201</v>
      </c>
      <c r="B9" s="93"/>
      <c r="C9" s="92"/>
      <c r="D9" s="92"/>
      <c r="E9" s="92"/>
      <c r="F9" s="92"/>
      <c r="G9" s="117"/>
      <c r="H9" s="116" t="s">
        <v>1136</v>
      </c>
      <c r="I9" s="92" t="s">
        <v>854</v>
      </c>
      <c r="J9" s="92">
        <v>6941</v>
      </c>
      <c r="K9" s="92">
        <v>6</v>
      </c>
      <c r="L9" s="92" t="s">
        <v>854</v>
      </c>
      <c r="M9" s="126">
        <v>1234</v>
      </c>
      <c r="N9" s="132" t="s">
        <v>938</v>
      </c>
      <c r="O9" s="96" t="s">
        <v>1670</v>
      </c>
      <c r="P9" s="97">
        <v>0</v>
      </c>
      <c r="Q9" s="97">
        <v>0</v>
      </c>
      <c r="R9" s="97">
        <v>0</v>
      </c>
      <c r="S9" s="97">
        <v>0</v>
      </c>
      <c r="T9" s="102">
        <v>3</v>
      </c>
      <c r="U9" s="134" t="s">
        <v>53</v>
      </c>
      <c r="V9" s="98" t="s">
        <v>820</v>
      </c>
      <c r="W9" s="98">
        <v>3936</v>
      </c>
      <c r="X9" s="98">
        <v>4451</v>
      </c>
      <c r="Y9" s="98" t="s">
        <v>854</v>
      </c>
      <c r="Z9" s="101">
        <v>5849</v>
      </c>
      <c r="AA9" s="100" t="s">
        <v>53</v>
      </c>
      <c r="AB9" s="95" t="s">
        <v>820</v>
      </c>
      <c r="AC9" s="95">
        <v>19785</v>
      </c>
      <c r="AD9" s="142">
        <v>1474</v>
      </c>
    </row>
    <row r="10" spans="1:30" ht="14.4" customHeight="1" x14ac:dyDescent="0.3">
      <c r="A10" s="116">
        <v>11100103</v>
      </c>
      <c r="B10" s="93" t="s">
        <v>1403</v>
      </c>
      <c r="C10" s="92">
        <v>0</v>
      </c>
      <c r="D10" s="92">
        <v>0</v>
      </c>
      <c r="E10" s="92">
        <v>0</v>
      </c>
      <c r="F10" s="92">
        <v>0</v>
      </c>
      <c r="G10" s="117">
        <v>1.4339999999999999</v>
      </c>
      <c r="H10" s="116" t="s">
        <v>1138</v>
      </c>
      <c r="I10" s="92" t="s">
        <v>943</v>
      </c>
      <c r="J10" s="92">
        <v>1369</v>
      </c>
      <c r="K10" s="92">
        <v>303</v>
      </c>
      <c r="L10" s="92" t="s">
        <v>942</v>
      </c>
      <c r="M10" s="125">
        <v>51</v>
      </c>
      <c r="N10" s="132" t="s">
        <v>938</v>
      </c>
      <c r="O10" s="96" t="s">
        <v>1578</v>
      </c>
      <c r="P10" s="97">
        <v>3274</v>
      </c>
      <c r="Q10" s="97">
        <v>0</v>
      </c>
      <c r="R10" s="97">
        <v>30076</v>
      </c>
      <c r="S10" s="97">
        <v>0</v>
      </c>
      <c r="T10" s="102">
        <v>205</v>
      </c>
      <c r="U10" s="134" t="s">
        <v>53</v>
      </c>
      <c r="V10" s="98" t="s">
        <v>1006</v>
      </c>
      <c r="W10" s="98">
        <v>835</v>
      </c>
      <c r="X10" s="98">
        <v>0</v>
      </c>
      <c r="Y10" s="98" t="s">
        <v>942</v>
      </c>
      <c r="Z10" s="99">
        <v>391</v>
      </c>
      <c r="AA10" s="100" t="s">
        <v>53</v>
      </c>
      <c r="AB10" s="95" t="s">
        <v>1006</v>
      </c>
      <c r="AC10" s="95">
        <v>10403</v>
      </c>
      <c r="AD10" s="142">
        <v>331</v>
      </c>
    </row>
    <row r="11" spans="1:30" ht="14.4" customHeight="1" x14ac:dyDescent="0.3">
      <c r="A11" s="116">
        <v>11100104</v>
      </c>
      <c r="B11" s="93" t="s">
        <v>1404</v>
      </c>
      <c r="C11" s="92">
        <v>0</v>
      </c>
      <c r="D11" s="92">
        <v>0</v>
      </c>
      <c r="E11" s="92">
        <v>0</v>
      </c>
      <c r="F11" s="92">
        <v>0.1</v>
      </c>
      <c r="G11" s="117">
        <v>0.90900000000000003</v>
      </c>
      <c r="H11" s="116" t="s">
        <v>1134</v>
      </c>
      <c r="I11" s="92" t="s">
        <v>944</v>
      </c>
      <c r="J11" s="92">
        <v>2868</v>
      </c>
      <c r="K11" s="92">
        <v>0</v>
      </c>
      <c r="L11" s="92" t="s">
        <v>943</v>
      </c>
      <c r="M11" s="125">
        <v>0</v>
      </c>
      <c r="N11" s="134" t="s">
        <v>938</v>
      </c>
      <c r="O11" s="96" t="s">
        <v>1615</v>
      </c>
      <c r="P11" s="97">
        <v>0</v>
      </c>
      <c r="Q11" s="97">
        <v>0</v>
      </c>
      <c r="R11" s="97">
        <v>0</v>
      </c>
      <c r="S11" s="97">
        <v>0</v>
      </c>
      <c r="T11" s="102">
        <v>3</v>
      </c>
      <c r="U11" s="134" t="s">
        <v>53</v>
      </c>
      <c r="V11" s="98" t="s">
        <v>1008</v>
      </c>
      <c r="W11" s="98">
        <v>1469</v>
      </c>
      <c r="X11" s="98">
        <v>54</v>
      </c>
      <c r="Y11" s="98" t="s">
        <v>943</v>
      </c>
      <c r="Z11" s="99">
        <v>0</v>
      </c>
      <c r="AA11" s="100" t="s">
        <v>53</v>
      </c>
      <c r="AB11" s="95" t="s">
        <v>1008</v>
      </c>
      <c r="AC11" s="95">
        <v>111506</v>
      </c>
      <c r="AD11" s="142">
        <v>4256</v>
      </c>
    </row>
    <row r="12" spans="1:30" ht="14.4" customHeight="1" x14ac:dyDescent="0.3">
      <c r="A12" s="116">
        <v>11100201</v>
      </c>
      <c r="B12" s="93"/>
      <c r="C12" s="92"/>
      <c r="D12" s="92"/>
      <c r="E12" s="92"/>
      <c r="F12" s="92"/>
      <c r="G12" s="117"/>
      <c r="H12" s="116" t="s">
        <v>1135</v>
      </c>
      <c r="I12" s="92" t="s">
        <v>646</v>
      </c>
      <c r="J12" s="92">
        <v>13275</v>
      </c>
      <c r="K12" s="92">
        <v>92</v>
      </c>
      <c r="L12" s="92" t="s">
        <v>944</v>
      </c>
      <c r="M12" s="125">
        <v>0</v>
      </c>
      <c r="N12" s="134" t="s">
        <v>939</v>
      </c>
      <c r="O12" s="96" t="s">
        <v>1668</v>
      </c>
      <c r="P12" s="97">
        <v>11767</v>
      </c>
      <c r="Q12" s="97">
        <v>16</v>
      </c>
      <c r="R12" s="97">
        <v>0</v>
      </c>
      <c r="S12" s="97">
        <v>0</v>
      </c>
      <c r="T12" s="102">
        <v>8</v>
      </c>
      <c r="U12" s="134" t="s">
        <v>53</v>
      </c>
      <c r="V12" s="98" t="s">
        <v>1012</v>
      </c>
      <c r="W12" s="98">
        <v>1271</v>
      </c>
      <c r="X12" s="98">
        <v>5</v>
      </c>
      <c r="Y12" s="98" t="s">
        <v>944</v>
      </c>
      <c r="Z12" s="99">
        <v>0</v>
      </c>
      <c r="AA12" s="100" t="s">
        <v>53</v>
      </c>
      <c r="AB12" s="95" t="s">
        <v>1012</v>
      </c>
      <c r="AC12" s="95">
        <v>273026</v>
      </c>
      <c r="AD12" s="142">
        <v>7731</v>
      </c>
    </row>
    <row r="13" spans="1:30" ht="14.4" customHeight="1" x14ac:dyDescent="0.3">
      <c r="A13" s="116">
        <v>11100202</v>
      </c>
      <c r="B13" s="93" t="s">
        <v>1405</v>
      </c>
      <c r="C13" s="92">
        <v>0</v>
      </c>
      <c r="D13" s="92">
        <v>0.31</v>
      </c>
      <c r="E13" s="92">
        <v>0.5</v>
      </c>
      <c r="F13" s="92">
        <v>0.83</v>
      </c>
      <c r="G13" s="117">
        <v>10.455</v>
      </c>
      <c r="H13" s="116" t="s">
        <v>1127</v>
      </c>
      <c r="I13" s="92" t="s">
        <v>945</v>
      </c>
      <c r="J13" s="92">
        <v>888</v>
      </c>
      <c r="K13" s="92">
        <v>0</v>
      </c>
      <c r="L13" s="92" t="s">
        <v>646</v>
      </c>
      <c r="M13" s="126">
        <v>2178</v>
      </c>
      <c r="N13" s="134" t="s">
        <v>939</v>
      </c>
      <c r="O13" s="96" t="s">
        <v>1615</v>
      </c>
      <c r="P13" s="97">
        <v>2240</v>
      </c>
      <c r="Q13" s="97">
        <v>863</v>
      </c>
      <c r="R13" s="97">
        <v>0</v>
      </c>
      <c r="S13" s="97">
        <v>0</v>
      </c>
      <c r="T13" s="102">
        <v>0</v>
      </c>
      <c r="U13" s="134" t="s">
        <v>53</v>
      </c>
      <c r="V13" s="98" t="s">
        <v>1014</v>
      </c>
      <c r="W13" s="98">
        <v>614</v>
      </c>
      <c r="X13" s="98">
        <v>1</v>
      </c>
      <c r="Y13" s="98" t="s">
        <v>646</v>
      </c>
      <c r="Z13" s="101">
        <v>6812</v>
      </c>
      <c r="AA13" s="100" t="s">
        <v>53</v>
      </c>
      <c r="AB13" s="95" t="s">
        <v>1014</v>
      </c>
      <c r="AC13" s="95">
        <v>1653</v>
      </c>
      <c r="AD13" s="142">
        <v>1285</v>
      </c>
    </row>
    <row r="14" spans="1:30" ht="14.4" customHeight="1" x14ac:dyDescent="0.3">
      <c r="A14" s="116">
        <v>11100203</v>
      </c>
      <c r="B14" s="93" t="s">
        <v>1406</v>
      </c>
      <c r="C14" s="92">
        <v>0</v>
      </c>
      <c r="D14" s="92">
        <v>0</v>
      </c>
      <c r="E14" s="92">
        <v>0</v>
      </c>
      <c r="F14" s="92">
        <v>2</v>
      </c>
      <c r="G14" s="117">
        <v>50.847000000000001</v>
      </c>
      <c r="H14" s="116" t="s">
        <v>188</v>
      </c>
      <c r="I14" s="92" t="s">
        <v>946</v>
      </c>
      <c r="J14" s="92">
        <v>4342</v>
      </c>
      <c r="K14" s="92">
        <v>1</v>
      </c>
      <c r="L14" s="92" t="s">
        <v>945</v>
      </c>
      <c r="M14" s="125">
        <v>15</v>
      </c>
      <c r="N14" s="134" t="s">
        <v>939</v>
      </c>
      <c r="O14" s="96" t="s">
        <v>1611</v>
      </c>
      <c r="P14" s="97">
        <v>81</v>
      </c>
      <c r="Q14" s="97">
        <v>0</v>
      </c>
      <c r="R14" s="97">
        <v>0</v>
      </c>
      <c r="S14" s="97">
        <v>0</v>
      </c>
      <c r="T14" s="102">
        <v>8</v>
      </c>
      <c r="U14" s="134" t="s">
        <v>53</v>
      </c>
      <c r="V14" s="98" t="s">
        <v>1020</v>
      </c>
      <c r="W14" s="98">
        <v>4122</v>
      </c>
      <c r="X14" s="98">
        <v>26969</v>
      </c>
      <c r="Y14" s="98" t="s">
        <v>945</v>
      </c>
      <c r="Z14" s="99">
        <v>12</v>
      </c>
      <c r="AA14" s="100" t="s">
        <v>53</v>
      </c>
      <c r="AB14" s="95" t="s">
        <v>1020</v>
      </c>
      <c r="AC14" s="95">
        <v>38748</v>
      </c>
      <c r="AD14" s="142">
        <v>698</v>
      </c>
    </row>
    <row r="15" spans="1:30" ht="14.4" customHeight="1" x14ac:dyDescent="0.3">
      <c r="A15" s="116">
        <v>11120101</v>
      </c>
      <c r="B15" s="93" t="s">
        <v>1407</v>
      </c>
      <c r="C15" s="92">
        <v>0</v>
      </c>
      <c r="D15" s="92">
        <v>0</v>
      </c>
      <c r="E15" s="92">
        <v>0</v>
      </c>
      <c r="F15" s="92">
        <v>0</v>
      </c>
      <c r="G15" s="117">
        <v>5.7000000000000002E-2</v>
      </c>
      <c r="H15" s="116" t="s">
        <v>1132</v>
      </c>
      <c r="I15" s="92" t="s">
        <v>947</v>
      </c>
      <c r="J15" s="92">
        <v>60039</v>
      </c>
      <c r="K15" s="92">
        <v>980</v>
      </c>
      <c r="L15" s="92" t="s">
        <v>946</v>
      </c>
      <c r="M15" s="125">
        <v>384</v>
      </c>
      <c r="N15" s="134" t="s">
        <v>939</v>
      </c>
      <c r="O15" s="96" t="s">
        <v>1672</v>
      </c>
      <c r="P15" s="97">
        <v>421</v>
      </c>
      <c r="Q15" s="97">
        <v>0</v>
      </c>
      <c r="R15" s="97">
        <v>0</v>
      </c>
      <c r="S15" s="97">
        <v>0</v>
      </c>
      <c r="T15" s="102">
        <v>33</v>
      </c>
      <c r="U15" s="134" t="s">
        <v>53</v>
      </c>
      <c r="V15" s="98" t="s">
        <v>1046</v>
      </c>
      <c r="W15" s="98">
        <v>741</v>
      </c>
      <c r="X15" s="98">
        <v>100</v>
      </c>
      <c r="Y15" s="98" t="s">
        <v>946</v>
      </c>
      <c r="Z15" s="99">
        <v>421</v>
      </c>
      <c r="AA15" s="100" t="s">
        <v>53</v>
      </c>
      <c r="AB15" s="95" t="s">
        <v>1046</v>
      </c>
      <c r="AC15" s="95">
        <v>15070</v>
      </c>
      <c r="AD15" s="142">
        <v>1028</v>
      </c>
    </row>
    <row r="16" spans="1:30" ht="14.4" customHeight="1" x14ac:dyDescent="0.3">
      <c r="A16" s="116">
        <v>11120102</v>
      </c>
      <c r="B16" s="94" t="s">
        <v>1626</v>
      </c>
      <c r="C16" s="92">
        <v>0</v>
      </c>
      <c r="D16" s="92">
        <v>0</v>
      </c>
      <c r="E16" s="92">
        <v>0</v>
      </c>
      <c r="F16" s="92">
        <v>0</v>
      </c>
      <c r="G16" s="117">
        <v>11.278</v>
      </c>
      <c r="H16" s="116" t="s">
        <v>1136</v>
      </c>
      <c r="I16" s="92" t="s">
        <v>630</v>
      </c>
      <c r="J16" s="92">
        <v>262106</v>
      </c>
      <c r="K16" s="92">
        <v>25951</v>
      </c>
      <c r="L16" s="92" t="s">
        <v>947</v>
      </c>
      <c r="M16" s="126">
        <v>2538</v>
      </c>
      <c r="N16" s="134" t="s">
        <v>865</v>
      </c>
      <c r="O16" s="96" t="s">
        <v>1671</v>
      </c>
      <c r="P16" s="97">
        <v>467</v>
      </c>
      <c r="Q16" s="97">
        <v>0</v>
      </c>
      <c r="R16" s="97">
        <v>0</v>
      </c>
      <c r="S16" s="97">
        <v>0</v>
      </c>
      <c r="T16" s="102">
        <v>25</v>
      </c>
      <c r="U16" s="134" t="s">
        <v>53</v>
      </c>
      <c r="V16" s="98" t="s">
        <v>1063</v>
      </c>
      <c r="W16" s="98">
        <v>5724</v>
      </c>
      <c r="X16" s="98">
        <v>8914</v>
      </c>
      <c r="Y16" s="98" t="s">
        <v>947</v>
      </c>
      <c r="Z16" s="101">
        <v>3981</v>
      </c>
      <c r="AA16" s="100" t="s">
        <v>53</v>
      </c>
      <c r="AB16" s="95" t="s">
        <v>1063</v>
      </c>
      <c r="AC16" s="95">
        <v>130869</v>
      </c>
      <c r="AD16" s="142">
        <v>3931</v>
      </c>
    </row>
    <row r="17" spans="1:30" ht="14.4" customHeight="1" x14ac:dyDescent="0.3">
      <c r="A17" s="116">
        <v>11120102</v>
      </c>
      <c r="B17" s="94" t="s">
        <v>1407</v>
      </c>
      <c r="C17" s="92">
        <v>0</v>
      </c>
      <c r="D17" s="92">
        <v>0</v>
      </c>
      <c r="E17" s="92">
        <v>0</v>
      </c>
      <c r="F17" s="92">
        <v>0</v>
      </c>
      <c r="G17" s="117">
        <v>5.7000000000000002E-2</v>
      </c>
      <c r="H17" s="116" t="s">
        <v>1135</v>
      </c>
      <c r="I17" s="92" t="s">
        <v>948</v>
      </c>
      <c r="J17" s="92">
        <v>1467</v>
      </c>
      <c r="K17" s="92">
        <v>2</v>
      </c>
      <c r="L17" s="92" t="s">
        <v>630</v>
      </c>
      <c r="M17" s="126">
        <v>6712</v>
      </c>
      <c r="N17" s="134" t="s">
        <v>865</v>
      </c>
      <c r="O17" s="96" t="s">
        <v>1615</v>
      </c>
      <c r="P17" s="97">
        <v>8</v>
      </c>
      <c r="Q17" s="97">
        <v>0</v>
      </c>
      <c r="R17" s="97">
        <v>0</v>
      </c>
      <c r="S17" s="97">
        <v>0</v>
      </c>
      <c r="T17" s="102">
        <v>25</v>
      </c>
      <c r="U17" s="134" t="s">
        <v>53</v>
      </c>
      <c r="V17" s="98" t="s">
        <v>1070</v>
      </c>
      <c r="W17" s="98">
        <v>2448</v>
      </c>
      <c r="X17" s="98">
        <v>0</v>
      </c>
      <c r="Y17" s="98" t="s">
        <v>630</v>
      </c>
      <c r="Z17" s="101">
        <v>8740</v>
      </c>
      <c r="AA17" s="100" t="s">
        <v>53</v>
      </c>
      <c r="AB17" s="95" t="s">
        <v>1070</v>
      </c>
      <c r="AC17" s="95">
        <v>50252</v>
      </c>
      <c r="AD17" s="142">
        <v>3605</v>
      </c>
    </row>
    <row r="18" spans="1:30" ht="14.4" customHeight="1" x14ac:dyDescent="0.3">
      <c r="A18" s="116">
        <v>11120103</v>
      </c>
      <c r="B18" s="93" t="s">
        <v>1408</v>
      </c>
      <c r="C18" s="92">
        <v>0</v>
      </c>
      <c r="D18" s="92">
        <v>0</v>
      </c>
      <c r="E18" s="92">
        <v>0.06</v>
      </c>
      <c r="F18" s="92">
        <v>0.25</v>
      </c>
      <c r="G18" s="117">
        <v>77.445999999999998</v>
      </c>
      <c r="H18" s="116" t="s">
        <v>1131</v>
      </c>
      <c r="I18" s="92" t="s">
        <v>949</v>
      </c>
      <c r="J18" s="92">
        <v>175</v>
      </c>
      <c r="K18" s="92">
        <v>0</v>
      </c>
      <c r="L18" s="92" t="s">
        <v>948</v>
      </c>
      <c r="M18" s="125">
        <v>0</v>
      </c>
      <c r="N18" s="134" t="s">
        <v>940</v>
      </c>
      <c r="O18" s="96" t="s">
        <v>1615</v>
      </c>
      <c r="P18" s="97">
        <v>59</v>
      </c>
      <c r="Q18" s="97">
        <v>0</v>
      </c>
      <c r="R18" s="97">
        <v>0</v>
      </c>
      <c r="S18" s="97">
        <v>0</v>
      </c>
      <c r="T18" s="102">
        <v>341</v>
      </c>
      <c r="U18" s="134" t="s">
        <v>53</v>
      </c>
      <c r="V18" s="98" t="s">
        <v>1071</v>
      </c>
      <c r="W18" s="98">
        <v>394</v>
      </c>
      <c r="X18" s="98">
        <v>0</v>
      </c>
      <c r="Y18" s="98" t="s">
        <v>948</v>
      </c>
      <c r="Z18" s="99">
        <v>0</v>
      </c>
      <c r="AA18" s="100" t="s">
        <v>53</v>
      </c>
      <c r="AB18" s="95" t="s">
        <v>1071</v>
      </c>
      <c r="AC18" s="95">
        <v>3794</v>
      </c>
      <c r="AD18" s="142">
        <v>1259</v>
      </c>
    </row>
    <row r="19" spans="1:30" ht="14.4" customHeight="1" x14ac:dyDescent="0.3">
      <c r="A19" s="116">
        <v>11120104</v>
      </c>
      <c r="B19" s="93" t="s">
        <v>1409</v>
      </c>
      <c r="C19" s="92">
        <v>0</v>
      </c>
      <c r="D19" s="92">
        <v>0</v>
      </c>
      <c r="E19" s="92">
        <v>0</v>
      </c>
      <c r="F19" s="92">
        <v>0</v>
      </c>
      <c r="G19" s="117">
        <v>5.6360000000000001</v>
      </c>
      <c r="H19" s="116" t="s">
        <v>1132</v>
      </c>
      <c r="I19" s="92" t="s">
        <v>668</v>
      </c>
      <c r="J19" s="92">
        <v>2839</v>
      </c>
      <c r="K19" s="92">
        <v>1005</v>
      </c>
      <c r="L19" s="92" t="s">
        <v>949</v>
      </c>
      <c r="M19" s="125">
        <v>162</v>
      </c>
      <c r="N19" s="134" t="s">
        <v>941</v>
      </c>
      <c r="O19" s="96" t="s">
        <v>1599</v>
      </c>
      <c r="P19" s="97">
        <v>13</v>
      </c>
      <c r="Q19" s="97">
        <v>0</v>
      </c>
      <c r="R19" s="97">
        <v>49</v>
      </c>
      <c r="S19" s="97">
        <v>0</v>
      </c>
      <c r="T19" s="102">
        <v>60</v>
      </c>
      <c r="U19" s="134" t="s">
        <v>53</v>
      </c>
      <c r="V19" s="98" t="s">
        <v>1077</v>
      </c>
      <c r="W19" s="98">
        <v>30525</v>
      </c>
      <c r="X19" s="98">
        <v>8043</v>
      </c>
      <c r="Y19" s="98" t="s">
        <v>949</v>
      </c>
      <c r="Z19" s="99">
        <v>346</v>
      </c>
      <c r="AA19" s="100" t="s">
        <v>53</v>
      </c>
      <c r="AB19" s="95" t="s">
        <v>1077</v>
      </c>
      <c r="AC19" s="95">
        <v>5525</v>
      </c>
      <c r="AD19" s="142">
        <v>505</v>
      </c>
    </row>
    <row r="20" spans="1:30" ht="14.4" customHeight="1" x14ac:dyDescent="0.3">
      <c r="A20" s="116">
        <v>11120105</v>
      </c>
      <c r="B20" s="93" t="s">
        <v>1410</v>
      </c>
      <c r="C20" s="92">
        <v>0.11</v>
      </c>
      <c r="D20" s="92">
        <v>0.65</v>
      </c>
      <c r="E20" s="92">
        <v>1.2</v>
      </c>
      <c r="F20" s="92">
        <v>2.5</v>
      </c>
      <c r="G20" s="117">
        <v>119.264</v>
      </c>
      <c r="H20" s="116" t="s">
        <v>1129</v>
      </c>
      <c r="I20" s="92" t="s">
        <v>950</v>
      </c>
      <c r="J20" s="92">
        <v>15342</v>
      </c>
      <c r="K20" s="92">
        <v>2287</v>
      </c>
      <c r="L20" s="92" t="s">
        <v>668</v>
      </c>
      <c r="M20" s="126">
        <v>2387</v>
      </c>
      <c r="N20" s="134" t="s">
        <v>941</v>
      </c>
      <c r="O20" s="96" t="s">
        <v>1578</v>
      </c>
      <c r="P20" s="97">
        <v>393</v>
      </c>
      <c r="Q20" s="97">
        <v>0</v>
      </c>
      <c r="R20" s="97">
        <v>7015</v>
      </c>
      <c r="S20" s="97">
        <v>0</v>
      </c>
      <c r="T20" s="102">
        <v>455</v>
      </c>
      <c r="U20" s="134" t="s">
        <v>53</v>
      </c>
      <c r="V20" s="98" t="s">
        <v>1080</v>
      </c>
      <c r="W20" s="98">
        <v>28510</v>
      </c>
      <c r="X20" s="98">
        <v>28510</v>
      </c>
      <c r="Y20" s="98" t="s">
        <v>668</v>
      </c>
      <c r="Z20" s="101">
        <v>2519</v>
      </c>
      <c r="AA20" s="100" t="s">
        <v>53</v>
      </c>
      <c r="AB20" s="95" t="s">
        <v>1080</v>
      </c>
      <c r="AC20" s="95">
        <v>19291</v>
      </c>
      <c r="AD20" s="142">
        <v>2756</v>
      </c>
    </row>
    <row r="21" spans="1:30" ht="14.4" customHeight="1" x14ac:dyDescent="0.3">
      <c r="A21" s="116">
        <v>11120201</v>
      </c>
      <c r="B21" s="93" t="s">
        <v>1411</v>
      </c>
      <c r="C21" s="92">
        <v>0.1</v>
      </c>
      <c r="D21" s="92">
        <v>0.4</v>
      </c>
      <c r="E21" s="92">
        <v>1.3</v>
      </c>
      <c r="F21" s="92">
        <v>3.3</v>
      </c>
      <c r="G21" s="117">
        <v>20.933</v>
      </c>
      <c r="H21" s="116" t="s">
        <v>1133</v>
      </c>
      <c r="I21" s="92" t="s">
        <v>642</v>
      </c>
      <c r="J21" s="92">
        <v>47184</v>
      </c>
      <c r="K21" s="92">
        <v>260239</v>
      </c>
      <c r="L21" s="92" t="s">
        <v>950</v>
      </c>
      <c r="M21" s="125">
        <v>0</v>
      </c>
      <c r="N21" s="134" t="s">
        <v>941</v>
      </c>
      <c r="O21" s="96" t="s">
        <v>1615</v>
      </c>
      <c r="P21" s="97">
        <v>2</v>
      </c>
      <c r="Q21" s="97">
        <v>0</v>
      </c>
      <c r="R21" s="97">
        <v>0</v>
      </c>
      <c r="S21" s="97">
        <v>0</v>
      </c>
      <c r="T21" s="102">
        <v>16</v>
      </c>
      <c r="U21" s="134" t="s">
        <v>53</v>
      </c>
      <c r="V21" s="98" t="s">
        <v>1086</v>
      </c>
      <c r="W21" s="98">
        <v>175</v>
      </c>
      <c r="X21" s="98">
        <v>0</v>
      </c>
      <c r="Y21" s="98" t="s">
        <v>950</v>
      </c>
      <c r="Z21" s="99">
        <v>0</v>
      </c>
      <c r="AA21" s="100" t="s">
        <v>53</v>
      </c>
      <c r="AB21" s="95" t="s">
        <v>1086</v>
      </c>
      <c r="AC21" s="95">
        <v>5466</v>
      </c>
      <c r="AD21" s="142">
        <v>386</v>
      </c>
    </row>
    <row r="22" spans="1:30" ht="14.4" customHeight="1" x14ac:dyDescent="0.3">
      <c r="A22" s="116">
        <v>11120202</v>
      </c>
      <c r="B22" s="93" t="s">
        <v>1412</v>
      </c>
      <c r="C22" s="92">
        <v>1.3</v>
      </c>
      <c r="D22" s="92">
        <v>2.6</v>
      </c>
      <c r="E22" s="92">
        <v>3.6</v>
      </c>
      <c r="F22" s="92">
        <v>6</v>
      </c>
      <c r="G22" s="117">
        <v>57.26</v>
      </c>
      <c r="H22" s="116" t="s">
        <v>1132</v>
      </c>
      <c r="I22" s="92" t="s">
        <v>677</v>
      </c>
      <c r="J22" s="92">
        <v>34992</v>
      </c>
      <c r="K22" s="92">
        <v>316</v>
      </c>
      <c r="L22" s="92" t="s">
        <v>642</v>
      </c>
      <c r="M22" s="125">
        <v>760</v>
      </c>
      <c r="N22" s="134" t="s">
        <v>854</v>
      </c>
      <c r="O22" s="96" t="s">
        <v>1668</v>
      </c>
      <c r="P22" s="97">
        <v>4770</v>
      </c>
      <c r="Q22" s="97">
        <v>132</v>
      </c>
      <c r="R22" s="97">
        <v>27386</v>
      </c>
      <c r="S22" s="97">
        <v>64</v>
      </c>
      <c r="T22" s="102">
        <v>746</v>
      </c>
      <c r="U22" s="134" t="s">
        <v>53</v>
      </c>
      <c r="V22" s="98" t="s">
        <v>1095</v>
      </c>
      <c r="W22" s="98">
        <v>948</v>
      </c>
      <c r="X22" s="98">
        <v>0</v>
      </c>
      <c r="Y22" s="98" t="s">
        <v>642</v>
      </c>
      <c r="Z22" s="101">
        <v>1184</v>
      </c>
      <c r="AA22" s="100" t="s">
        <v>53</v>
      </c>
      <c r="AB22" s="95" t="s">
        <v>1095</v>
      </c>
      <c r="AC22" s="95">
        <v>194437</v>
      </c>
      <c r="AD22" s="142">
        <v>5889</v>
      </c>
    </row>
    <row r="23" spans="1:30" ht="14.4" customHeight="1" x14ac:dyDescent="0.3">
      <c r="A23" s="116">
        <v>11120301</v>
      </c>
      <c r="B23" s="93" t="s">
        <v>1413</v>
      </c>
      <c r="C23" s="92">
        <v>0</v>
      </c>
      <c r="D23" s="92">
        <v>0</v>
      </c>
      <c r="E23" s="92">
        <v>0</v>
      </c>
      <c r="F23" s="92">
        <v>0.52</v>
      </c>
      <c r="G23" s="117">
        <v>20.481999999999999</v>
      </c>
      <c r="H23" s="116" t="s">
        <v>1130</v>
      </c>
      <c r="I23" s="92" t="s">
        <v>951</v>
      </c>
      <c r="J23" s="92">
        <v>2242</v>
      </c>
      <c r="K23" s="92">
        <v>4</v>
      </c>
      <c r="L23" s="92" t="s">
        <v>677</v>
      </c>
      <c r="M23" s="125">
        <v>292</v>
      </c>
      <c r="N23" s="134" t="s">
        <v>854</v>
      </c>
      <c r="O23" s="96" t="s">
        <v>1673</v>
      </c>
      <c r="P23" s="97">
        <v>513</v>
      </c>
      <c r="Q23" s="97">
        <v>0</v>
      </c>
      <c r="R23" s="97">
        <v>315</v>
      </c>
      <c r="S23" s="97">
        <v>0</v>
      </c>
      <c r="T23" s="102">
        <v>0</v>
      </c>
      <c r="U23" s="134" t="s">
        <v>53</v>
      </c>
      <c r="V23" s="98" t="s">
        <v>1117</v>
      </c>
      <c r="W23" s="98">
        <v>878</v>
      </c>
      <c r="X23" s="98">
        <v>0</v>
      </c>
      <c r="Y23" s="98" t="s">
        <v>677</v>
      </c>
      <c r="Z23" s="101">
        <v>1757</v>
      </c>
      <c r="AA23" s="100" t="s">
        <v>53</v>
      </c>
      <c r="AB23" s="95" t="s">
        <v>1117</v>
      </c>
      <c r="AC23" s="95">
        <v>9198</v>
      </c>
      <c r="AD23" s="142">
        <v>1660</v>
      </c>
    </row>
    <row r="24" spans="1:30" ht="14.4" customHeight="1" x14ac:dyDescent="0.3">
      <c r="A24" s="116">
        <v>11120302</v>
      </c>
      <c r="B24" s="94" t="s">
        <v>1627</v>
      </c>
      <c r="C24" s="92">
        <v>0</v>
      </c>
      <c r="D24" s="92">
        <v>0</v>
      </c>
      <c r="E24" s="92">
        <v>0</v>
      </c>
      <c r="F24" s="92">
        <v>0</v>
      </c>
      <c r="G24" s="117">
        <v>36.631</v>
      </c>
      <c r="H24" s="116" t="s">
        <v>1138</v>
      </c>
      <c r="I24" s="92" t="s">
        <v>952</v>
      </c>
      <c r="J24" s="92">
        <v>311</v>
      </c>
      <c r="K24" s="92">
        <v>0</v>
      </c>
      <c r="L24" s="92" t="s">
        <v>951</v>
      </c>
      <c r="M24" s="125">
        <v>0</v>
      </c>
      <c r="N24" s="134" t="s">
        <v>854</v>
      </c>
      <c r="O24" s="96" t="s">
        <v>1615</v>
      </c>
      <c r="P24" s="97">
        <v>9</v>
      </c>
      <c r="Q24" s="97">
        <v>0</v>
      </c>
      <c r="R24" s="97">
        <v>77</v>
      </c>
      <c r="S24" s="97">
        <v>0</v>
      </c>
      <c r="T24" s="102">
        <v>45</v>
      </c>
      <c r="U24" s="134" t="s">
        <v>1127</v>
      </c>
      <c r="V24" s="98" t="s">
        <v>940</v>
      </c>
      <c r="W24" s="98">
        <v>1848</v>
      </c>
      <c r="X24" s="98">
        <v>0</v>
      </c>
      <c r="Y24" s="98" t="s">
        <v>951</v>
      </c>
      <c r="Z24" s="99">
        <v>0</v>
      </c>
      <c r="AA24" s="100" t="s">
        <v>1127</v>
      </c>
      <c r="AB24" s="95" t="s">
        <v>940</v>
      </c>
      <c r="AC24" s="95">
        <v>3300</v>
      </c>
      <c r="AD24" s="142">
        <v>2711</v>
      </c>
    </row>
    <row r="25" spans="1:30" ht="14.4" customHeight="1" x14ac:dyDescent="0.3">
      <c r="A25" s="116">
        <v>11120302</v>
      </c>
      <c r="B25" s="94" t="s">
        <v>1628</v>
      </c>
      <c r="C25" s="92">
        <v>0.06</v>
      </c>
      <c r="D25" s="92">
        <v>0.38</v>
      </c>
      <c r="E25" s="92">
        <v>0.84</v>
      </c>
      <c r="F25" s="92">
        <v>2.4</v>
      </c>
      <c r="G25" s="117">
        <v>13.813000000000001</v>
      </c>
      <c r="H25" s="116" t="s">
        <v>188</v>
      </c>
      <c r="I25" s="92" t="s">
        <v>953</v>
      </c>
      <c r="J25" s="92">
        <v>2315</v>
      </c>
      <c r="K25" s="92">
        <v>0</v>
      </c>
      <c r="L25" s="92" t="s">
        <v>952</v>
      </c>
      <c r="M25" s="125">
        <v>0</v>
      </c>
      <c r="N25" s="134" t="s">
        <v>854</v>
      </c>
      <c r="O25" s="96" t="s">
        <v>1608</v>
      </c>
      <c r="P25" s="97">
        <v>34</v>
      </c>
      <c r="Q25" s="97">
        <v>0</v>
      </c>
      <c r="R25" s="97">
        <v>1335</v>
      </c>
      <c r="S25" s="97">
        <v>0</v>
      </c>
      <c r="T25" s="102">
        <v>239</v>
      </c>
      <c r="U25" s="134" t="s">
        <v>1127</v>
      </c>
      <c r="V25" s="98" t="s">
        <v>945</v>
      </c>
      <c r="W25" s="98">
        <v>733</v>
      </c>
      <c r="X25" s="98">
        <v>0</v>
      </c>
      <c r="Y25" s="98" t="s">
        <v>952</v>
      </c>
      <c r="Z25" s="99">
        <v>0</v>
      </c>
      <c r="AA25" s="100" t="s">
        <v>1127</v>
      </c>
      <c r="AB25" s="95" t="s">
        <v>945</v>
      </c>
      <c r="AC25" s="95">
        <v>646</v>
      </c>
      <c r="AD25" s="142">
        <v>953</v>
      </c>
    </row>
    <row r="26" spans="1:30" ht="14.4" customHeight="1" x14ac:dyDescent="0.3">
      <c r="A26" s="116">
        <v>11120304</v>
      </c>
      <c r="B26" s="93" t="s">
        <v>1414</v>
      </c>
      <c r="C26" s="92">
        <v>0.3</v>
      </c>
      <c r="D26" s="92">
        <v>2.4</v>
      </c>
      <c r="E26" s="92">
        <v>5.4</v>
      </c>
      <c r="F26" s="92">
        <v>9.1999999999999993</v>
      </c>
      <c r="G26" s="117">
        <v>44.195999999999998</v>
      </c>
      <c r="H26" s="116" t="s">
        <v>1131</v>
      </c>
      <c r="I26" s="92" t="s">
        <v>954</v>
      </c>
      <c r="J26" s="92">
        <v>7106</v>
      </c>
      <c r="K26" s="92">
        <v>577</v>
      </c>
      <c r="L26" s="92" t="s">
        <v>953</v>
      </c>
      <c r="M26" s="125">
        <v>334</v>
      </c>
      <c r="N26" s="134" t="s">
        <v>854</v>
      </c>
      <c r="O26" s="96" t="s">
        <v>1611</v>
      </c>
      <c r="P26" s="97">
        <v>76</v>
      </c>
      <c r="Q26" s="97">
        <v>0</v>
      </c>
      <c r="R26" s="97">
        <v>234</v>
      </c>
      <c r="S26" s="97">
        <v>0</v>
      </c>
      <c r="T26" s="102">
        <v>194</v>
      </c>
      <c r="U26" s="134" t="s">
        <v>1127</v>
      </c>
      <c r="V26" s="98" t="s">
        <v>964</v>
      </c>
      <c r="W26" s="98">
        <v>1950</v>
      </c>
      <c r="X26" s="98">
        <v>0</v>
      </c>
      <c r="Y26" s="98" t="s">
        <v>953</v>
      </c>
      <c r="Z26" s="99">
        <v>360</v>
      </c>
      <c r="AA26" s="100" t="s">
        <v>1127</v>
      </c>
      <c r="AB26" s="95" t="s">
        <v>964</v>
      </c>
      <c r="AC26" s="95">
        <v>3700</v>
      </c>
      <c r="AD26" s="142">
        <v>2191</v>
      </c>
    </row>
    <row r="27" spans="1:30" ht="14.4" customHeight="1" x14ac:dyDescent="0.3">
      <c r="A27" s="116">
        <v>11130101</v>
      </c>
      <c r="B27" s="94" t="s">
        <v>1629</v>
      </c>
      <c r="C27" s="92">
        <v>0</v>
      </c>
      <c r="D27" s="92">
        <v>0.05</v>
      </c>
      <c r="E27" s="92">
        <v>0.38</v>
      </c>
      <c r="F27" s="92">
        <v>1.5</v>
      </c>
      <c r="G27" s="117">
        <v>148.59800000000001</v>
      </c>
      <c r="H27" s="116" t="s">
        <v>1132</v>
      </c>
      <c r="I27" s="92" t="s">
        <v>955</v>
      </c>
      <c r="J27" s="92">
        <v>2656</v>
      </c>
      <c r="K27" s="92">
        <v>196</v>
      </c>
      <c r="L27" s="92" t="s">
        <v>954</v>
      </c>
      <c r="M27" s="125">
        <v>942</v>
      </c>
      <c r="N27" s="134" t="s">
        <v>854</v>
      </c>
      <c r="O27" s="96" t="s">
        <v>1672</v>
      </c>
      <c r="P27" s="97">
        <v>8</v>
      </c>
      <c r="Q27" s="97">
        <v>0</v>
      </c>
      <c r="R27" s="97">
        <v>314</v>
      </c>
      <c r="S27" s="97">
        <v>0</v>
      </c>
      <c r="T27" s="102">
        <v>134</v>
      </c>
      <c r="U27" s="134" t="s">
        <v>1127</v>
      </c>
      <c r="V27" s="98" t="s">
        <v>975</v>
      </c>
      <c r="W27" s="98">
        <v>353</v>
      </c>
      <c r="X27" s="98">
        <v>0</v>
      </c>
      <c r="Y27" s="98" t="s">
        <v>954</v>
      </c>
      <c r="Z27" s="99">
        <v>929</v>
      </c>
      <c r="AA27" s="100" t="s">
        <v>1127</v>
      </c>
      <c r="AB27" s="95" t="s">
        <v>975</v>
      </c>
      <c r="AC27" s="95">
        <v>4047</v>
      </c>
      <c r="AD27" s="142">
        <v>387</v>
      </c>
    </row>
    <row r="28" spans="1:30" ht="14.4" customHeight="1" x14ac:dyDescent="0.3">
      <c r="A28" s="116">
        <v>11130101</v>
      </c>
      <c r="B28" s="94" t="s">
        <v>1630</v>
      </c>
      <c r="C28" s="92">
        <v>0</v>
      </c>
      <c r="D28" s="92">
        <v>1.1000000000000001</v>
      </c>
      <c r="E28" s="92">
        <v>1.7</v>
      </c>
      <c r="F28" s="92">
        <v>3</v>
      </c>
      <c r="G28" s="117">
        <v>23.927</v>
      </c>
      <c r="H28" s="116" t="s">
        <v>1135</v>
      </c>
      <c r="I28" s="92" t="s">
        <v>956</v>
      </c>
      <c r="J28" s="92">
        <v>8990</v>
      </c>
      <c r="K28" s="92">
        <v>963</v>
      </c>
      <c r="L28" s="92" t="s">
        <v>955</v>
      </c>
      <c r="M28" s="125">
        <v>18</v>
      </c>
      <c r="N28" s="134" t="s">
        <v>942</v>
      </c>
      <c r="O28" s="96" t="s">
        <v>1597</v>
      </c>
      <c r="P28" s="97">
        <v>17</v>
      </c>
      <c r="Q28" s="97">
        <v>0</v>
      </c>
      <c r="R28" s="97">
        <v>491</v>
      </c>
      <c r="S28" s="97">
        <v>0</v>
      </c>
      <c r="T28" s="102">
        <v>15</v>
      </c>
      <c r="U28" s="134" t="s">
        <v>1127</v>
      </c>
      <c r="V28" s="98" t="s">
        <v>996</v>
      </c>
      <c r="W28" s="98">
        <v>362</v>
      </c>
      <c r="X28" s="98">
        <v>0</v>
      </c>
      <c r="Y28" s="98" t="s">
        <v>955</v>
      </c>
      <c r="Z28" s="101">
        <v>1892</v>
      </c>
      <c r="AA28" s="100" t="s">
        <v>1127</v>
      </c>
      <c r="AB28" s="95" t="s">
        <v>996</v>
      </c>
      <c r="AC28" s="95">
        <v>4543</v>
      </c>
      <c r="AD28" s="142">
        <v>289</v>
      </c>
    </row>
    <row r="29" spans="1:30" ht="14.4" customHeight="1" x14ac:dyDescent="0.3">
      <c r="A29" s="116"/>
      <c r="B29" s="94"/>
      <c r="C29" s="92"/>
      <c r="D29" s="92"/>
      <c r="E29" s="92"/>
      <c r="F29" s="92"/>
      <c r="G29" s="117"/>
      <c r="H29" s="116" t="s">
        <v>1135</v>
      </c>
      <c r="I29" s="92" t="s">
        <v>957</v>
      </c>
      <c r="J29" s="92">
        <v>0</v>
      </c>
      <c r="K29" s="92">
        <v>0</v>
      </c>
      <c r="L29" s="92" t="s">
        <v>956</v>
      </c>
      <c r="M29" s="126">
        <v>3550</v>
      </c>
      <c r="N29" s="134" t="s">
        <v>942</v>
      </c>
      <c r="O29" s="96" t="s">
        <v>1668</v>
      </c>
      <c r="P29" s="97">
        <v>101</v>
      </c>
      <c r="Q29" s="97">
        <v>0</v>
      </c>
      <c r="R29" s="97">
        <v>0</v>
      </c>
      <c r="S29" s="97">
        <v>0</v>
      </c>
      <c r="T29" s="102">
        <v>0</v>
      </c>
      <c r="U29" s="134" t="s">
        <v>1127</v>
      </c>
      <c r="V29" s="98" t="s">
        <v>1009</v>
      </c>
      <c r="W29" s="98">
        <v>750</v>
      </c>
      <c r="X29" s="98">
        <v>424</v>
      </c>
      <c r="Y29" s="98" t="s">
        <v>956</v>
      </c>
      <c r="Z29" s="101">
        <v>5412</v>
      </c>
      <c r="AA29" s="100" t="s">
        <v>1127</v>
      </c>
      <c r="AB29" s="95" t="s">
        <v>1009</v>
      </c>
      <c r="AC29" s="95">
        <v>4563</v>
      </c>
      <c r="AD29" s="142">
        <v>480</v>
      </c>
    </row>
    <row r="30" spans="1:30" ht="14.4" customHeight="1" x14ac:dyDescent="0.3">
      <c r="A30" s="116">
        <v>11130102</v>
      </c>
      <c r="B30" s="93" t="s">
        <v>1415</v>
      </c>
      <c r="C30" s="92">
        <v>0.105</v>
      </c>
      <c r="D30" s="92">
        <v>22</v>
      </c>
      <c r="E30" s="92">
        <v>51</v>
      </c>
      <c r="F30" s="92">
        <v>105</v>
      </c>
      <c r="G30" s="117">
        <v>1200.6790000000001</v>
      </c>
      <c r="H30" s="116" t="s">
        <v>1136</v>
      </c>
      <c r="I30" s="92" t="s">
        <v>957</v>
      </c>
      <c r="J30" s="92">
        <v>6306</v>
      </c>
      <c r="K30" s="92">
        <v>15</v>
      </c>
      <c r="L30" s="92" t="s">
        <v>957</v>
      </c>
      <c r="M30" s="125">
        <v>9</v>
      </c>
      <c r="N30" s="134" t="s">
        <v>942</v>
      </c>
      <c r="O30" s="96" t="s">
        <v>1671</v>
      </c>
      <c r="P30" s="97">
        <v>3304</v>
      </c>
      <c r="Q30" s="97">
        <v>84</v>
      </c>
      <c r="R30" s="97">
        <v>3045</v>
      </c>
      <c r="S30" s="97">
        <v>0</v>
      </c>
      <c r="T30" s="102">
        <v>363</v>
      </c>
      <c r="U30" s="134" t="s">
        <v>1127</v>
      </c>
      <c r="V30" s="98" t="s">
        <v>1035</v>
      </c>
      <c r="W30" s="98">
        <v>131</v>
      </c>
      <c r="X30" s="98">
        <v>0</v>
      </c>
      <c r="Y30" s="98" t="s">
        <v>957</v>
      </c>
      <c r="Z30" s="99">
        <v>7</v>
      </c>
      <c r="AA30" s="100" t="s">
        <v>1127</v>
      </c>
      <c r="AB30" s="95" t="s">
        <v>1035</v>
      </c>
      <c r="AC30" s="95">
        <v>20</v>
      </c>
      <c r="AD30" s="142">
        <v>771</v>
      </c>
    </row>
    <row r="31" spans="1:30" ht="14.4" customHeight="1" x14ac:dyDescent="0.3">
      <c r="A31" s="116">
        <v>11130103</v>
      </c>
      <c r="B31" s="93" t="s">
        <v>1416</v>
      </c>
      <c r="C31" s="92">
        <v>0</v>
      </c>
      <c r="D31" s="92">
        <v>0</v>
      </c>
      <c r="E31" s="92">
        <v>0</v>
      </c>
      <c r="F31" s="92">
        <v>0</v>
      </c>
      <c r="G31" s="117">
        <v>24.765000000000001</v>
      </c>
      <c r="H31" s="116" t="s">
        <v>1136</v>
      </c>
      <c r="I31" s="92" t="s">
        <v>673</v>
      </c>
      <c r="J31" s="92">
        <v>2948</v>
      </c>
      <c r="K31" s="92">
        <v>49784</v>
      </c>
      <c r="L31" s="92" t="s">
        <v>673</v>
      </c>
      <c r="M31" s="125">
        <v>37</v>
      </c>
      <c r="N31" s="134" t="s">
        <v>942</v>
      </c>
      <c r="O31" s="96" t="s">
        <v>1615</v>
      </c>
      <c r="P31" s="97">
        <v>9</v>
      </c>
      <c r="Q31" s="97">
        <v>0</v>
      </c>
      <c r="R31" s="97">
        <v>98</v>
      </c>
      <c r="S31" s="97">
        <v>0</v>
      </c>
      <c r="T31" s="102">
        <v>0</v>
      </c>
      <c r="U31" s="134" t="s">
        <v>1127</v>
      </c>
      <c r="V31" s="98" t="s">
        <v>1061</v>
      </c>
      <c r="W31" s="98">
        <v>3124</v>
      </c>
      <c r="X31" s="98">
        <v>15</v>
      </c>
      <c r="Y31" s="98" t="s">
        <v>673</v>
      </c>
      <c r="Z31" s="99">
        <v>54</v>
      </c>
      <c r="AA31" s="100" t="s">
        <v>1127</v>
      </c>
      <c r="AB31" s="95" t="s">
        <v>1061</v>
      </c>
      <c r="AC31" s="95">
        <v>297</v>
      </c>
      <c r="AD31" s="142">
        <v>1850</v>
      </c>
    </row>
    <row r="32" spans="1:30" ht="14.4" customHeight="1" x14ac:dyDescent="0.3">
      <c r="A32" s="116">
        <v>11130104</v>
      </c>
      <c r="B32" s="93" t="s">
        <v>1417</v>
      </c>
      <c r="C32" s="92">
        <v>1.8</v>
      </c>
      <c r="D32" s="92">
        <v>2.2999999999999998</v>
      </c>
      <c r="E32" s="92">
        <v>2.8</v>
      </c>
      <c r="F32" s="92">
        <v>3.3</v>
      </c>
      <c r="G32" s="117">
        <v>10.775</v>
      </c>
      <c r="H32" s="116" t="s">
        <v>1132</v>
      </c>
      <c r="I32" s="92" t="s">
        <v>958</v>
      </c>
      <c r="J32" s="92">
        <v>1445</v>
      </c>
      <c r="K32" s="92">
        <v>0</v>
      </c>
      <c r="L32" s="92" t="s">
        <v>958</v>
      </c>
      <c r="M32" s="125">
        <v>172</v>
      </c>
      <c r="N32" s="134" t="s">
        <v>943</v>
      </c>
      <c r="O32" s="96" t="s">
        <v>1578</v>
      </c>
      <c r="P32" s="97">
        <v>1168</v>
      </c>
      <c r="Q32" s="97">
        <v>0</v>
      </c>
      <c r="R32" s="97">
        <v>164328</v>
      </c>
      <c r="S32" s="97">
        <v>0</v>
      </c>
      <c r="T32" s="102">
        <v>2498</v>
      </c>
      <c r="U32" s="134" t="s">
        <v>1127</v>
      </c>
      <c r="V32" s="98" t="s">
        <v>866</v>
      </c>
      <c r="W32" s="98">
        <v>27087</v>
      </c>
      <c r="X32" s="98">
        <v>2558</v>
      </c>
      <c r="Y32" s="98" t="s">
        <v>958</v>
      </c>
      <c r="Z32" s="99">
        <v>156</v>
      </c>
      <c r="AA32" s="100" t="s">
        <v>1127</v>
      </c>
      <c r="AB32" s="95" t="s">
        <v>866</v>
      </c>
      <c r="AC32" s="95">
        <v>57000</v>
      </c>
      <c r="AD32" s="142">
        <v>740</v>
      </c>
    </row>
    <row r="33" spans="1:30" ht="14.4" customHeight="1" x14ac:dyDescent="0.3">
      <c r="A33" s="116">
        <v>11130105</v>
      </c>
      <c r="B33" s="93" t="s">
        <v>1418</v>
      </c>
      <c r="C33" s="92">
        <v>0</v>
      </c>
      <c r="D33" s="92">
        <v>0</v>
      </c>
      <c r="E33" s="92">
        <v>0</v>
      </c>
      <c r="F33" s="92">
        <v>1.2</v>
      </c>
      <c r="G33" s="117">
        <v>101.675</v>
      </c>
      <c r="H33" s="116" t="s">
        <v>1137</v>
      </c>
      <c r="I33" s="92" t="s">
        <v>870</v>
      </c>
      <c r="J33" s="92">
        <v>88690</v>
      </c>
      <c r="K33" s="92">
        <v>4156</v>
      </c>
      <c r="L33" s="92" t="s">
        <v>870</v>
      </c>
      <c r="M33" s="125">
        <v>39</v>
      </c>
      <c r="N33" s="134" t="s">
        <v>944</v>
      </c>
      <c r="O33" s="96" t="s">
        <v>1670</v>
      </c>
      <c r="P33" s="97">
        <v>115</v>
      </c>
      <c r="Q33" s="97">
        <v>0</v>
      </c>
      <c r="R33" s="97">
        <v>0</v>
      </c>
      <c r="S33" s="97">
        <v>0</v>
      </c>
      <c r="T33" s="102">
        <v>89</v>
      </c>
      <c r="U33" s="134" t="s">
        <v>1127</v>
      </c>
      <c r="V33" s="98" t="s">
        <v>814</v>
      </c>
      <c r="W33" s="98">
        <v>3108</v>
      </c>
      <c r="X33" s="98">
        <v>971</v>
      </c>
      <c r="Y33" s="98" t="s">
        <v>870</v>
      </c>
      <c r="Z33" s="99">
        <v>67</v>
      </c>
      <c r="AA33" s="100" t="s">
        <v>1127</v>
      </c>
      <c r="AB33" s="95" t="s">
        <v>814</v>
      </c>
      <c r="AC33" s="95">
        <v>17406</v>
      </c>
      <c r="AD33" s="142">
        <v>1797</v>
      </c>
    </row>
    <row r="34" spans="1:30" ht="14.4" customHeight="1" x14ac:dyDescent="0.3">
      <c r="A34" s="116">
        <v>11130201</v>
      </c>
      <c r="B34" s="93" t="s">
        <v>1419</v>
      </c>
      <c r="C34" s="92">
        <v>107.38</v>
      </c>
      <c r="D34" s="92">
        <v>163</v>
      </c>
      <c r="E34" s="92">
        <v>215</v>
      </c>
      <c r="F34" s="92">
        <v>330</v>
      </c>
      <c r="G34" s="117">
        <v>3217.0259999999998</v>
      </c>
      <c r="H34" s="116" t="s">
        <v>1129</v>
      </c>
      <c r="I34" s="92" t="s">
        <v>959</v>
      </c>
      <c r="J34" s="92">
        <v>1938</v>
      </c>
      <c r="K34" s="92">
        <v>42</v>
      </c>
      <c r="L34" s="92" t="s">
        <v>959</v>
      </c>
      <c r="M34" s="125">
        <v>3</v>
      </c>
      <c r="N34" s="134" t="s">
        <v>944</v>
      </c>
      <c r="O34" s="96" t="s">
        <v>1615</v>
      </c>
      <c r="P34" s="97">
        <v>11</v>
      </c>
      <c r="Q34" s="97">
        <v>0</v>
      </c>
      <c r="R34" s="97">
        <v>0</v>
      </c>
      <c r="S34" s="97">
        <v>0</v>
      </c>
      <c r="T34" s="102">
        <v>0</v>
      </c>
      <c r="U34" s="134" t="s">
        <v>1127</v>
      </c>
      <c r="V34" s="98" t="s">
        <v>749</v>
      </c>
      <c r="W34" s="98">
        <v>750</v>
      </c>
      <c r="X34" s="98">
        <v>0</v>
      </c>
      <c r="Y34" s="98" t="s">
        <v>959</v>
      </c>
      <c r="Z34" s="99">
        <v>1</v>
      </c>
      <c r="AA34" s="100" t="s">
        <v>1127</v>
      </c>
      <c r="AB34" s="95" t="s">
        <v>749</v>
      </c>
      <c r="AC34" s="95">
        <v>15</v>
      </c>
      <c r="AD34" s="142">
        <v>320</v>
      </c>
    </row>
    <row r="35" spans="1:30" ht="14.4" customHeight="1" x14ac:dyDescent="0.3">
      <c r="A35" s="116">
        <v>11130204</v>
      </c>
      <c r="B35" s="93" t="s">
        <v>1420</v>
      </c>
      <c r="C35" s="92">
        <v>0.75</v>
      </c>
      <c r="D35" s="92">
        <v>4.7</v>
      </c>
      <c r="E35" s="92">
        <v>7.3</v>
      </c>
      <c r="F35" s="92">
        <v>11</v>
      </c>
      <c r="G35" s="117">
        <v>63.444000000000003</v>
      </c>
      <c r="H35" s="116" t="s">
        <v>53</v>
      </c>
      <c r="I35" s="92" t="s">
        <v>960</v>
      </c>
      <c r="J35" s="92">
        <v>1297</v>
      </c>
      <c r="K35" s="92">
        <v>591</v>
      </c>
      <c r="L35" s="92" t="s">
        <v>960</v>
      </c>
      <c r="M35" s="125">
        <v>15</v>
      </c>
      <c r="N35" s="134" t="s">
        <v>944</v>
      </c>
      <c r="O35" s="96" t="s">
        <v>1581</v>
      </c>
      <c r="P35" s="97">
        <v>2528</v>
      </c>
      <c r="Q35" s="97">
        <v>0</v>
      </c>
      <c r="R35" s="97">
        <v>375</v>
      </c>
      <c r="S35" s="97">
        <v>0</v>
      </c>
      <c r="T35" s="102">
        <v>95</v>
      </c>
      <c r="U35" s="134" t="s">
        <v>1128</v>
      </c>
      <c r="V35" s="98" t="s">
        <v>841</v>
      </c>
      <c r="W35" s="98">
        <v>330807</v>
      </c>
      <c r="X35" s="98">
        <v>4654</v>
      </c>
      <c r="Y35" s="98" t="s">
        <v>960</v>
      </c>
      <c r="Z35" s="99">
        <v>13</v>
      </c>
      <c r="AA35" s="100" t="s">
        <v>1128</v>
      </c>
      <c r="AB35" s="95" t="s">
        <v>841</v>
      </c>
      <c r="AC35" s="95">
        <v>2995</v>
      </c>
      <c r="AD35" s="142">
        <v>884</v>
      </c>
    </row>
    <row r="36" spans="1:30" ht="14.4" customHeight="1" x14ac:dyDescent="0.3">
      <c r="A36" s="116">
        <v>11130205</v>
      </c>
      <c r="B36" s="93" t="s">
        <v>1421</v>
      </c>
      <c r="C36" s="92">
        <v>0</v>
      </c>
      <c r="D36" s="92">
        <v>0</v>
      </c>
      <c r="E36" s="92">
        <v>0</v>
      </c>
      <c r="F36" s="92">
        <v>1.1000000000000001</v>
      </c>
      <c r="G36" s="117">
        <v>39.351999999999997</v>
      </c>
      <c r="H36" s="116" t="s">
        <v>1129</v>
      </c>
      <c r="I36" s="92" t="s">
        <v>961</v>
      </c>
      <c r="J36" s="92">
        <v>4838</v>
      </c>
      <c r="K36" s="92">
        <v>107434</v>
      </c>
      <c r="L36" s="92" t="s">
        <v>961</v>
      </c>
      <c r="M36" s="125">
        <v>18</v>
      </c>
      <c r="N36" s="134" t="s">
        <v>646</v>
      </c>
      <c r="O36" s="96" t="s">
        <v>1668</v>
      </c>
      <c r="P36" s="97">
        <v>11885</v>
      </c>
      <c r="Q36" s="97">
        <v>61</v>
      </c>
      <c r="R36" s="97">
        <v>300</v>
      </c>
      <c r="S36" s="97">
        <v>0</v>
      </c>
      <c r="T36" s="102">
        <v>149</v>
      </c>
      <c r="U36" s="134" t="s">
        <v>1128</v>
      </c>
      <c r="V36" s="98" t="s">
        <v>973</v>
      </c>
      <c r="W36" s="98">
        <v>8547</v>
      </c>
      <c r="X36" s="98">
        <v>335</v>
      </c>
      <c r="Y36" s="98" t="s">
        <v>961</v>
      </c>
      <c r="Z36" s="99">
        <v>67</v>
      </c>
      <c r="AA36" s="100" t="s">
        <v>1128</v>
      </c>
      <c r="AB36" s="95" t="s">
        <v>973</v>
      </c>
      <c r="AC36" s="95">
        <v>444</v>
      </c>
      <c r="AD36" s="142">
        <v>1898</v>
      </c>
    </row>
    <row r="37" spans="1:30" ht="14.4" customHeight="1" x14ac:dyDescent="0.3">
      <c r="A37" s="116">
        <v>11130206</v>
      </c>
      <c r="B37" s="93" t="s">
        <v>1422</v>
      </c>
      <c r="C37" s="92">
        <v>36</v>
      </c>
      <c r="D37" s="92">
        <v>48</v>
      </c>
      <c r="E37" s="92">
        <v>58</v>
      </c>
      <c r="F37" s="92">
        <v>78</v>
      </c>
      <c r="G37" s="117">
        <v>335.27699999999999</v>
      </c>
      <c r="H37" s="116" t="s">
        <v>1138</v>
      </c>
      <c r="I37" s="92" t="s">
        <v>962</v>
      </c>
      <c r="J37" s="92">
        <v>1764</v>
      </c>
      <c r="K37" s="92">
        <v>2035</v>
      </c>
      <c r="L37" s="92" t="s">
        <v>962</v>
      </c>
      <c r="M37" s="125">
        <v>0</v>
      </c>
      <c r="N37" s="134" t="s">
        <v>646</v>
      </c>
      <c r="O37" s="96" t="s">
        <v>1673</v>
      </c>
      <c r="P37" s="97">
        <v>418</v>
      </c>
      <c r="Q37" s="97">
        <v>0</v>
      </c>
      <c r="R37" s="97">
        <v>0</v>
      </c>
      <c r="S37" s="97">
        <v>0</v>
      </c>
      <c r="T37" s="102">
        <v>0</v>
      </c>
      <c r="U37" s="134" t="s">
        <v>1128</v>
      </c>
      <c r="V37" s="98" t="s">
        <v>780</v>
      </c>
      <c r="W37" s="98">
        <v>731189</v>
      </c>
      <c r="X37" s="98">
        <v>41148</v>
      </c>
      <c r="Y37" s="98" t="s">
        <v>962</v>
      </c>
      <c r="Z37" s="99">
        <v>0</v>
      </c>
      <c r="AA37" s="100" t="s">
        <v>1128</v>
      </c>
      <c r="AB37" s="95" t="s">
        <v>780</v>
      </c>
      <c r="AC37" s="95">
        <v>13087</v>
      </c>
      <c r="AD37" s="142">
        <v>482</v>
      </c>
    </row>
    <row r="38" spans="1:30" ht="14.4" customHeight="1" x14ac:dyDescent="0.3">
      <c r="A38" s="116">
        <v>11130207</v>
      </c>
      <c r="B38" s="93" t="s">
        <v>1423</v>
      </c>
      <c r="C38" s="92">
        <v>0</v>
      </c>
      <c r="D38" s="92">
        <v>0.26</v>
      </c>
      <c r="E38" s="92">
        <v>0.7</v>
      </c>
      <c r="F38" s="92">
        <v>1.7</v>
      </c>
      <c r="G38" s="117">
        <v>72.521000000000001</v>
      </c>
      <c r="H38" s="116" t="s">
        <v>1133</v>
      </c>
      <c r="I38" s="92" t="s">
        <v>655</v>
      </c>
      <c r="J38" s="92">
        <v>4985</v>
      </c>
      <c r="K38" s="92">
        <v>11802</v>
      </c>
      <c r="L38" s="92" t="s">
        <v>655</v>
      </c>
      <c r="M38" s="125">
        <v>10</v>
      </c>
      <c r="N38" s="134" t="s">
        <v>646</v>
      </c>
      <c r="O38" s="96" t="s">
        <v>1615</v>
      </c>
      <c r="P38" s="97">
        <v>7</v>
      </c>
      <c r="Q38" s="97">
        <v>0</v>
      </c>
      <c r="R38" s="97">
        <v>0</v>
      </c>
      <c r="S38" s="97">
        <v>0</v>
      </c>
      <c r="T38" s="102">
        <v>63</v>
      </c>
      <c r="U38" s="134" t="s">
        <v>1128</v>
      </c>
      <c r="V38" s="98" t="s">
        <v>716</v>
      </c>
      <c r="W38" s="98">
        <v>248800</v>
      </c>
      <c r="X38" s="98">
        <v>1408</v>
      </c>
      <c r="Y38" s="98" t="s">
        <v>655</v>
      </c>
      <c r="Z38" s="99">
        <v>9</v>
      </c>
      <c r="AA38" s="100" t="s">
        <v>1128</v>
      </c>
      <c r="AB38" s="95" t="s">
        <v>716</v>
      </c>
      <c r="AC38" s="95">
        <v>2108</v>
      </c>
      <c r="AD38" s="142">
        <v>1235</v>
      </c>
    </row>
    <row r="39" spans="1:30" ht="14.4" customHeight="1" x14ac:dyDescent="0.3">
      <c r="A39" s="116">
        <v>11130209</v>
      </c>
      <c r="B39" s="93" t="s">
        <v>1424</v>
      </c>
      <c r="C39" s="92">
        <v>0</v>
      </c>
      <c r="D39" s="92">
        <v>0</v>
      </c>
      <c r="E39" s="92">
        <v>0</v>
      </c>
      <c r="F39" s="92">
        <v>0</v>
      </c>
      <c r="G39" s="117">
        <v>106.307</v>
      </c>
      <c r="H39" s="116" t="s">
        <v>50</v>
      </c>
      <c r="I39" s="92" t="s">
        <v>875</v>
      </c>
      <c r="J39" s="92">
        <v>8254</v>
      </c>
      <c r="K39" s="92">
        <v>718</v>
      </c>
      <c r="L39" s="92" t="s">
        <v>875</v>
      </c>
      <c r="M39" s="125">
        <v>80</v>
      </c>
      <c r="N39" s="134" t="s">
        <v>646</v>
      </c>
      <c r="O39" s="96" t="s">
        <v>1608</v>
      </c>
      <c r="P39" s="97">
        <v>6</v>
      </c>
      <c r="Q39" s="97">
        <v>0</v>
      </c>
      <c r="R39" s="97">
        <v>57</v>
      </c>
      <c r="S39" s="97">
        <v>0</v>
      </c>
      <c r="T39" s="102">
        <v>33</v>
      </c>
      <c r="U39" s="134" t="s">
        <v>1128</v>
      </c>
      <c r="V39" s="98" t="s">
        <v>724</v>
      </c>
      <c r="W39" s="98">
        <v>54090</v>
      </c>
      <c r="X39" s="98">
        <v>3841</v>
      </c>
      <c r="Y39" s="98" t="s">
        <v>875</v>
      </c>
      <c r="Z39" s="99">
        <v>304</v>
      </c>
      <c r="AA39" s="100" t="s">
        <v>1128</v>
      </c>
      <c r="AB39" s="95" t="s">
        <v>724</v>
      </c>
      <c r="AC39" s="95">
        <v>583</v>
      </c>
      <c r="AD39" s="142">
        <v>1183</v>
      </c>
    </row>
    <row r="40" spans="1:30" ht="14.4" customHeight="1" x14ac:dyDescent="0.3">
      <c r="A40" s="116">
        <v>11130210</v>
      </c>
      <c r="B40" s="93" t="s">
        <v>1425</v>
      </c>
      <c r="C40" s="92">
        <v>57</v>
      </c>
      <c r="D40" s="92">
        <v>111</v>
      </c>
      <c r="E40" s="92">
        <v>255</v>
      </c>
      <c r="F40" s="92">
        <v>730</v>
      </c>
      <c r="G40" s="117">
        <v>4963.8149999999996</v>
      </c>
      <c r="H40" s="116" t="s">
        <v>53</v>
      </c>
      <c r="I40" s="92" t="s">
        <v>963</v>
      </c>
      <c r="J40" s="92">
        <v>1653</v>
      </c>
      <c r="K40" s="92">
        <v>0</v>
      </c>
      <c r="L40" s="92" t="s">
        <v>963</v>
      </c>
      <c r="M40" s="125">
        <v>0</v>
      </c>
      <c r="N40" s="134" t="s">
        <v>646</v>
      </c>
      <c r="O40" s="96" t="s">
        <v>1611</v>
      </c>
      <c r="P40" s="97">
        <v>4</v>
      </c>
      <c r="Q40" s="97">
        <v>0</v>
      </c>
      <c r="R40" s="97">
        <v>14</v>
      </c>
      <c r="S40" s="97">
        <v>0</v>
      </c>
      <c r="T40" s="102">
        <v>21</v>
      </c>
      <c r="U40" s="134" t="s">
        <v>1128</v>
      </c>
      <c r="V40" s="98" t="s">
        <v>892</v>
      </c>
      <c r="W40" s="98">
        <v>8237</v>
      </c>
      <c r="X40" s="98">
        <v>90</v>
      </c>
      <c r="Y40" s="98" t="s">
        <v>963</v>
      </c>
      <c r="Z40" s="99">
        <v>0</v>
      </c>
      <c r="AA40" s="100" t="s">
        <v>1128</v>
      </c>
      <c r="AB40" s="95" t="s">
        <v>892</v>
      </c>
      <c r="AC40" s="95">
        <v>4608</v>
      </c>
      <c r="AD40" s="142">
        <v>1270</v>
      </c>
    </row>
    <row r="41" spans="1:30" ht="14.4" customHeight="1" x14ac:dyDescent="0.3">
      <c r="A41" s="116">
        <v>11130301</v>
      </c>
      <c r="B41" s="93" t="s">
        <v>1426</v>
      </c>
      <c r="C41" s="92">
        <v>0</v>
      </c>
      <c r="D41" s="92">
        <v>0</v>
      </c>
      <c r="E41" s="92">
        <v>0</v>
      </c>
      <c r="F41" s="92">
        <v>0</v>
      </c>
      <c r="G41" s="117">
        <v>28.010999999999999</v>
      </c>
      <c r="H41" s="116" t="s">
        <v>1127</v>
      </c>
      <c r="I41" s="92" t="s">
        <v>964</v>
      </c>
      <c r="J41" s="92">
        <v>2056</v>
      </c>
      <c r="K41" s="92">
        <v>0</v>
      </c>
      <c r="L41" s="92" t="s">
        <v>964</v>
      </c>
      <c r="M41" s="126">
        <v>1147</v>
      </c>
      <c r="N41" s="134" t="s">
        <v>646</v>
      </c>
      <c r="O41" s="96" t="s">
        <v>1672</v>
      </c>
      <c r="P41" s="97">
        <v>0</v>
      </c>
      <c r="Q41" s="97">
        <v>0</v>
      </c>
      <c r="R41" s="97">
        <v>0</v>
      </c>
      <c r="S41" s="97">
        <v>0</v>
      </c>
      <c r="T41" s="102">
        <v>2</v>
      </c>
      <c r="U41" s="134" t="s">
        <v>1128</v>
      </c>
      <c r="V41" s="98" t="s">
        <v>658</v>
      </c>
      <c r="W41" s="98">
        <v>3573</v>
      </c>
      <c r="X41" s="98">
        <v>0</v>
      </c>
      <c r="Y41" s="98" t="s">
        <v>964</v>
      </c>
      <c r="Z41" s="101">
        <v>2584</v>
      </c>
      <c r="AA41" s="100" t="s">
        <v>1128</v>
      </c>
      <c r="AB41" s="95" t="s">
        <v>658</v>
      </c>
      <c r="AC41" s="95">
        <v>8</v>
      </c>
      <c r="AD41" s="142">
        <v>1528</v>
      </c>
    </row>
    <row r="42" spans="1:30" ht="14.4" customHeight="1" x14ac:dyDescent="0.3">
      <c r="A42" s="116">
        <v>11140101</v>
      </c>
      <c r="B42" s="93" t="s">
        <v>1427</v>
      </c>
      <c r="C42" s="92">
        <v>340</v>
      </c>
      <c r="D42" s="92">
        <v>803.9</v>
      </c>
      <c r="E42" s="92">
        <v>1220</v>
      </c>
      <c r="F42" s="92">
        <v>1950</v>
      </c>
      <c r="G42" s="117">
        <v>9114.8809999999994</v>
      </c>
      <c r="H42" s="116" t="s">
        <v>1138</v>
      </c>
      <c r="I42" s="92" t="s">
        <v>965</v>
      </c>
      <c r="J42" s="92">
        <v>816</v>
      </c>
      <c r="K42" s="92">
        <v>0</v>
      </c>
      <c r="L42" s="92" t="s">
        <v>965</v>
      </c>
      <c r="M42" s="125">
        <v>17</v>
      </c>
      <c r="N42" s="134" t="s">
        <v>945</v>
      </c>
      <c r="O42" s="96" t="s">
        <v>1615</v>
      </c>
      <c r="P42" s="97">
        <v>16</v>
      </c>
      <c r="Q42" s="97">
        <v>0</v>
      </c>
      <c r="R42" s="97">
        <v>208</v>
      </c>
      <c r="S42" s="97">
        <v>0</v>
      </c>
      <c r="T42" s="102">
        <v>92</v>
      </c>
      <c r="U42" s="134" t="s">
        <v>1128</v>
      </c>
      <c r="V42" s="98" t="s">
        <v>1003</v>
      </c>
      <c r="W42" s="98">
        <v>33513</v>
      </c>
      <c r="X42" s="98">
        <v>8453</v>
      </c>
      <c r="Y42" s="98" t="s">
        <v>965</v>
      </c>
      <c r="Z42" s="99">
        <v>11</v>
      </c>
      <c r="AA42" s="100" t="s">
        <v>1128</v>
      </c>
      <c r="AB42" s="95" t="s">
        <v>1003</v>
      </c>
      <c r="AC42" s="95">
        <v>3950</v>
      </c>
      <c r="AD42" s="142">
        <v>1297</v>
      </c>
    </row>
    <row r="43" spans="1:30" ht="14.4" customHeight="1" x14ac:dyDescent="0.3">
      <c r="A43" s="116">
        <v>11140106</v>
      </c>
      <c r="B43" s="93" t="s">
        <v>1428</v>
      </c>
      <c r="C43" s="92">
        <v>710</v>
      </c>
      <c r="D43" s="92">
        <v>1560</v>
      </c>
      <c r="E43" s="92">
        <v>2120</v>
      </c>
      <c r="F43" s="92">
        <v>2910</v>
      </c>
      <c r="G43" s="117">
        <v>13011.236000000001</v>
      </c>
      <c r="H43" s="116" t="s">
        <v>1131</v>
      </c>
      <c r="I43" s="92" t="s">
        <v>966</v>
      </c>
      <c r="J43" s="92">
        <v>771</v>
      </c>
      <c r="K43" s="92">
        <v>0</v>
      </c>
      <c r="L43" s="92" t="s">
        <v>966</v>
      </c>
      <c r="M43" s="125">
        <v>128</v>
      </c>
      <c r="N43" s="134" t="s">
        <v>945</v>
      </c>
      <c r="O43" s="96" t="s">
        <v>1580</v>
      </c>
      <c r="P43" s="97">
        <v>730</v>
      </c>
      <c r="Q43" s="97">
        <v>0</v>
      </c>
      <c r="R43" s="97">
        <v>1957</v>
      </c>
      <c r="S43" s="97">
        <v>0</v>
      </c>
      <c r="T43" s="102">
        <v>79</v>
      </c>
      <c r="U43" s="134" t="s">
        <v>1128</v>
      </c>
      <c r="V43" s="98" t="s">
        <v>888</v>
      </c>
      <c r="W43" s="98">
        <v>12277</v>
      </c>
      <c r="X43" s="98">
        <v>133</v>
      </c>
      <c r="Y43" s="98" t="s">
        <v>966</v>
      </c>
      <c r="Z43" s="99">
        <v>38</v>
      </c>
      <c r="AA43" s="100" t="s">
        <v>1128</v>
      </c>
      <c r="AB43" s="95" t="s">
        <v>888</v>
      </c>
      <c r="AC43" s="95">
        <v>0</v>
      </c>
      <c r="AD43" s="142">
        <v>854</v>
      </c>
    </row>
    <row r="44" spans="1:30" ht="14.4" customHeight="1" x14ac:dyDescent="0.3">
      <c r="A44" s="116">
        <v>11140201</v>
      </c>
      <c r="B44" s="93"/>
      <c r="C44" s="92"/>
      <c r="D44" s="92"/>
      <c r="E44" s="92"/>
      <c r="F44" s="92"/>
      <c r="G44" s="117"/>
      <c r="H44" s="116" t="s">
        <v>1131</v>
      </c>
      <c r="I44" s="92" t="s">
        <v>967</v>
      </c>
      <c r="J44" s="92">
        <v>1874</v>
      </c>
      <c r="K44" s="92">
        <v>6</v>
      </c>
      <c r="L44" s="92" t="s">
        <v>967</v>
      </c>
      <c r="M44" s="125">
        <v>42</v>
      </c>
      <c r="N44" s="134" t="s">
        <v>946</v>
      </c>
      <c r="O44" s="96" t="s">
        <v>1673</v>
      </c>
      <c r="P44" s="97">
        <v>0</v>
      </c>
      <c r="Q44" s="97">
        <v>0</v>
      </c>
      <c r="R44" s="97">
        <v>174</v>
      </c>
      <c r="S44" s="97">
        <v>0</v>
      </c>
      <c r="T44" s="102">
        <v>4</v>
      </c>
      <c r="U44" s="134" t="s">
        <v>1128</v>
      </c>
      <c r="V44" s="98" t="s">
        <v>773</v>
      </c>
      <c r="W44" s="98">
        <v>1440</v>
      </c>
      <c r="X44" s="98">
        <v>2</v>
      </c>
      <c r="Y44" s="98" t="s">
        <v>967</v>
      </c>
      <c r="Z44" s="99">
        <v>22</v>
      </c>
      <c r="AA44" s="100" t="s">
        <v>1128</v>
      </c>
      <c r="AB44" s="95" t="s">
        <v>773</v>
      </c>
      <c r="AC44" s="95">
        <v>0</v>
      </c>
      <c r="AD44" s="142">
        <v>1025</v>
      </c>
    </row>
    <row r="45" spans="1:30" ht="14.4" customHeight="1" x14ac:dyDescent="0.3">
      <c r="A45" s="116">
        <v>11140301</v>
      </c>
      <c r="B45" s="94" t="s">
        <v>1631</v>
      </c>
      <c r="C45" s="92">
        <v>0</v>
      </c>
      <c r="D45" s="92">
        <v>0</v>
      </c>
      <c r="E45" s="92">
        <v>0</v>
      </c>
      <c r="F45" s="92">
        <v>0.5</v>
      </c>
      <c r="G45" s="117">
        <v>263.29300000000001</v>
      </c>
      <c r="H45" s="116" t="s">
        <v>1128</v>
      </c>
      <c r="I45" s="92" t="s">
        <v>841</v>
      </c>
      <c r="J45" s="92">
        <v>208914</v>
      </c>
      <c r="K45" s="92">
        <v>3607</v>
      </c>
      <c r="L45" s="92" t="s">
        <v>841</v>
      </c>
      <c r="M45" s="125">
        <v>0</v>
      </c>
      <c r="N45" s="134" t="s">
        <v>946</v>
      </c>
      <c r="O45" s="96" t="s">
        <v>1671</v>
      </c>
      <c r="P45" s="97">
        <v>2460</v>
      </c>
      <c r="Q45" s="97">
        <v>0</v>
      </c>
      <c r="R45" s="97">
        <v>5748</v>
      </c>
      <c r="S45" s="97">
        <v>0</v>
      </c>
      <c r="T45" s="102">
        <v>675</v>
      </c>
      <c r="U45" s="134" t="s">
        <v>1128</v>
      </c>
      <c r="V45" s="98" t="s">
        <v>777</v>
      </c>
      <c r="W45" s="98">
        <v>0</v>
      </c>
      <c r="X45" s="98">
        <v>0</v>
      </c>
      <c r="Y45" s="98" t="s">
        <v>841</v>
      </c>
      <c r="Z45" s="99">
        <v>0</v>
      </c>
      <c r="AA45" s="100" t="s">
        <v>1128</v>
      </c>
      <c r="AB45" s="95" t="s">
        <v>737</v>
      </c>
      <c r="AC45" s="95">
        <v>2916</v>
      </c>
      <c r="AD45" s="142">
        <v>1545</v>
      </c>
    </row>
    <row r="46" spans="1:30" ht="14.4" customHeight="1" x14ac:dyDescent="0.3">
      <c r="A46" s="116">
        <v>11140301</v>
      </c>
      <c r="B46" s="94" t="s">
        <v>1632</v>
      </c>
      <c r="C46" s="92">
        <v>0</v>
      </c>
      <c r="D46" s="92">
        <v>0</v>
      </c>
      <c r="E46" s="92">
        <v>0.06</v>
      </c>
      <c r="F46" s="92">
        <v>0.93</v>
      </c>
      <c r="G46" s="117">
        <v>426.25299999999999</v>
      </c>
      <c r="H46" s="116" t="s">
        <v>53</v>
      </c>
      <c r="I46" s="92" t="s">
        <v>968</v>
      </c>
      <c r="J46" s="92">
        <v>690</v>
      </c>
      <c r="K46" s="92">
        <v>0</v>
      </c>
      <c r="L46" s="92" t="s">
        <v>968</v>
      </c>
      <c r="M46" s="125">
        <v>0</v>
      </c>
      <c r="N46" s="134" t="s">
        <v>946</v>
      </c>
      <c r="O46" s="96" t="s">
        <v>1615</v>
      </c>
      <c r="P46" s="97">
        <v>151</v>
      </c>
      <c r="Q46" s="97">
        <v>0</v>
      </c>
      <c r="R46" s="97">
        <v>349</v>
      </c>
      <c r="S46" s="97">
        <v>0</v>
      </c>
      <c r="T46" s="102">
        <v>7</v>
      </c>
      <c r="U46" s="134" t="s">
        <v>1128</v>
      </c>
      <c r="V46" s="98" t="s">
        <v>737</v>
      </c>
      <c r="W46" s="98">
        <v>37000</v>
      </c>
      <c r="X46" s="98">
        <v>869</v>
      </c>
      <c r="Y46" s="98" t="s">
        <v>968</v>
      </c>
      <c r="Z46" s="99">
        <v>0</v>
      </c>
      <c r="AA46" s="100" t="s">
        <v>1128</v>
      </c>
      <c r="AB46" s="95" t="s">
        <v>1067</v>
      </c>
      <c r="AC46" s="95">
        <v>0</v>
      </c>
      <c r="AD46" s="142">
        <v>1543</v>
      </c>
    </row>
    <row r="47" spans="1:30" ht="14.4" customHeight="1" x14ac:dyDescent="0.3">
      <c r="A47" s="116">
        <v>11140302</v>
      </c>
      <c r="B47" s="93" t="s">
        <v>1429</v>
      </c>
      <c r="C47" s="92">
        <v>0</v>
      </c>
      <c r="D47" s="92">
        <v>1.1000000000000001</v>
      </c>
      <c r="E47" s="92">
        <v>5</v>
      </c>
      <c r="F47" s="92">
        <v>18</v>
      </c>
      <c r="G47" s="117">
        <v>2300.4050000000002</v>
      </c>
      <c r="H47" s="116" t="s">
        <v>1135</v>
      </c>
      <c r="I47" s="92" t="s">
        <v>969</v>
      </c>
      <c r="J47" s="92">
        <v>3155</v>
      </c>
      <c r="K47" s="92">
        <v>176</v>
      </c>
      <c r="L47" s="92" t="s">
        <v>969</v>
      </c>
      <c r="M47" s="126">
        <v>2344</v>
      </c>
      <c r="N47" s="134" t="s">
        <v>947</v>
      </c>
      <c r="O47" s="96" t="s">
        <v>1673</v>
      </c>
      <c r="P47" s="97">
        <v>1410</v>
      </c>
      <c r="Q47" s="97">
        <v>0</v>
      </c>
      <c r="R47" s="97">
        <v>36</v>
      </c>
      <c r="S47" s="97">
        <v>0</v>
      </c>
      <c r="T47" s="102">
        <v>82</v>
      </c>
      <c r="U47" s="134" t="s">
        <v>1128</v>
      </c>
      <c r="V47" s="98" t="s">
        <v>1067</v>
      </c>
      <c r="W47" s="98">
        <v>11343</v>
      </c>
      <c r="X47" s="98">
        <v>1468</v>
      </c>
      <c r="Y47" s="98" t="s">
        <v>969</v>
      </c>
      <c r="Z47" s="101">
        <v>5224</v>
      </c>
      <c r="AA47" s="100" t="s">
        <v>1128</v>
      </c>
      <c r="AB47" s="95" t="s">
        <v>808</v>
      </c>
      <c r="AC47" s="95">
        <v>422</v>
      </c>
      <c r="AD47" s="142">
        <v>1856</v>
      </c>
    </row>
    <row r="48" spans="1:30" ht="14.4" customHeight="1" x14ac:dyDescent="0.3">
      <c r="A48" s="116">
        <v>11140303</v>
      </c>
      <c r="B48" s="93" t="s">
        <v>1430</v>
      </c>
      <c r="C48" s="92">
        <v>0</v>
      </c>
      <c r="D48" s="92">
        <v>0.34</v>
      </c>
      <c r="E48" s="92">
        <v>1.4</v>
      </c>
      <c r="F48" s="92">
        <v>4.3</v>
      </c>
      <c r="G48" s="117">
        <v>492.97199999999998</v>
      </c>
      <c r="H48" s="116" t="s">
        <v>1136</v>
      </c>
      <c r="I48" s="92" t="s">
        <v>970</v>
      </c>
      <c r="J48" s="92">
        <v>18771</v>
      </c>
      <c r="K48" s="92">
        <v>7729</v>
      </c>
      <c r="L48" s="92" t="s">
        <v>970</v>
      </c>
      <c r="M48" s="126">
        <v>7117</v>
      </c>
      <c r="N48" s="134" t="s">
        <v>947</v>
      </c>
      <c r="O48" s="96" t="s">
        <v>1615</v>
      </c>
      <c r="P48" s="97">
        <v>33</v>
      </c>
      <c r="Q48" s="97">
        <v>0</v>
      </c>
      <c r="R48" s="97">
        <v>9</v>
      </c>
      <c r="S48" s="97">
        <v>0</v>
      </c>
      <c r="T48" s="102">
        <v>59</v>
      </c>
      <c r="U48" s="134" t="s">
        <v>1128</v>
      </c>
      <c r="V48" s="98" t="s">
        <v>808</v>
      </c>
      <c r="W48" s="98">
        <v>46816</v>
      </c>
      <c r="X48" s="98">
        <v>974</v>
      </c>
      <c r="Y48" s="98" t="s">
        <v>970</v>
      </c>
      <c r="Z48" s="101">
        <v>9996</v>
      </c>
      <c r="AA48" s="100" t="s">
        <v>1128</v>
      </c>
      <c r="AB48" s="95" t="s">
        <v>1087</v>
      </c>
      <c r="AC48" s="95">
        <v>1125</v>
      </c>
      <c r="AD48" s="142">
        <v>131</v>
      </c>
    </row>
    <row r="49" spans="1:30" ht="14.4" customHeight="1" x14ac:dyDescent="0.3">
      <c r="A49" s="116">
        <v>11140304</v>
      </c>
      <c r="B49" s="93"/>
      <c r="C49" s="92"/>
      <c r="D49" s="92"/>
      <c r="E49" s="92"/>
      <c r="F49" s="92"/>
      <c r="G49" s="117"/>
      <c r="H49" s="116" t="s">
        <v>1132</v>
      </c>
      <c r="I49" s="92" t="s">
        <v>971</v>
      </c>
      <c r="J49" s="92">
        <v>1830</v>
      </c>
      <c r="K49" s="92">
        <v>31</v>
      </c>
      <c r="L49" s="92" t="s">
        <v>971</v>
      </c>
      <c r="M49" s="125">
        <v>595</v>
      </c>
      <c r="N49" s="134" t="s">
        <v>947</v>
      </c>
      <c r="O49" s="96" t="s">
        <v>1581</v>
      </c>
      <c r="P49" s="97">
        <v>800</v>
      </c>
      <c r="Q49" s="97">
        <v>0</v>
      </c>
      <c r="R49" s="97">
        <v>18</v>
      </c>
      <c r="S49" s="97">
        <v>0</v>
      </c>
      <c r="T49" s="102">
        <v>152</v>
      </c>
      <c r="U49" s="134" t="s">
        <v>1128</v>
      </c>
      <c r="V49" s="98" t="s">
        <v>1087</v>
      </c>
      <c r="W49" s="98">
        <v>41256</v>
      </c>
      <c r="X49" s="98">
        <v>26</v>
      </c>
      <c r="Y49" s="98" t="s">
        <v>971</v>
      </c>
      <c r="Z49" s="101">
        <v>1200</v>
      </c>
      <c r="AA49" s="100" t="s">
        <v>1128</v>
      </c>
      <c r="AB49" s="95" t="s">
        <v>761</v>
      </c>
      <c r="AC49" s="95">
        <v>8417</v>
      </c>
      <c r="AD49" s="142">
        <v>803</v>
      </c>
    </row>
    <row r="50" spans="1:30" ht="14.4" customHeight="1" x14ac:dyDescent="0.3">
      <c r="A50" s="116">
        <v>11140305</v>
      </c>
      <c r="B50" s="93" t="s">
        <v>1431</v>
      </c>
      <c r="C50" s="92">
        <v>0.2</v>
      </c>
      <c r="D50" s="92">
        <v>4.0999999999999996</v>
      </c>
      <c r="E50" s="92">
        <v>10</v>
      </c>
      <c r="F50" s="92">
        <v>29</v>
      </c>
      <c r="G50" s="117">
        <v>666.298</v>
      </c>
      <c r="H50" s="116" t="s">
        <v>1131</v>
      </c>
      <c r="I50" s="92" t="s">
        <v>972</v>
      </c>
      <c r="J50" s="92">
        <v>873</v>
      </c>
      <c r="K50" s="92">
        <v>0</v>
      </c>
      <c r="L50" s="92" t="s">
        <v>972</v>
      </c>
      <c r="M50" s="125">
        <v>124</v>
      </c>
      <c r="N50" s="134" t="s">
        <v>630</v>
      </c>
      <c r="O50" s="96" t="s">
        <v>1668</v>
      </c>
      <c r="P50" s="97">
        <v>316</v>
      </c>
      <c r="Q50" s="97">
        <v>193</v>
      </c>
      <c r="R50" s="97">
        <v>421</v>
      </c>
      <c r="S50" s="97">
        <v>0</v>
      </c>
      <c r="T50" s="102">
        <v>10</v>
      </c>
      <c r="U50" s="134" t="s">
        <v>1128</v>
      </c>
      <c r="V50" s="98" t="s">
        <v>761</v>
      </c>
      <c r="W50" s="98">
        <v>499684</v>
      </c>
      <c r="X50" s="98">
        <v>23630</v>
      </c>
      <c r="Y50" s="98" t="s">
        <v>972</v>
      </c>
      <c r="Z50" s="99">
        <v>34</v>
      </c>
      <c r="AA50" s="100" t="s">
        <v>1128</v>
      </c>
      <c r="AB50" s="95" t="s">
        <v>900</v>
      </c>
      <c r="AC50" s="95">
        <v>502</v>
      </c>
      <c r="AD50" s="142">
        <v>1714</v>
      </c>
    </row>
    <row r="51" spans="1:30" ht="14.4" customHeight="1" x14ac:dyDescent="0.3">
      <c r="A51" s="116">
        <v>11140306</v>
      </c>
      <c r="B51" s="93" t="s">
        <v>1432</v>
      </c>
      <c r="C51" s="92">
        <v>0</v>
      </c>
      <c r="D51" s="92">
        <v>0.05</v>
      </c>
      <c r="E51" s="92">
        <v>1.5</v>
      </c>
      <c r="F51" s="92">
        <v>12</v>
      </c>
      <c r="G51" s="117">
        <v>361.43799999999999</v>
      </c>
      <c r="H51" s="116" t="s">
        <v>1128</v>
      </c>
      <c r="I51" s="92" t="s">
        <v>973</v>
      </c>
      <c r="J51" s="92">
        <v>6887</v>
      </c>
      <c r="K51" s="92">
        <v>273</v>
      </c>
      <c r="L51" s="92" t="s">
        <v>973</v>
      </c>
      <c r="M51" s="125">
        <v>321</v>
      </c>
      <c r="N51" s="134" t="s">
        <v>630</v>
      </c>
      <c r="O51" s="96" t="s">
        <v>1673</v>
      </c>
      <c r="P51" s="97">
        <v>266264</v>
      </c>
      <c r="Q51" s="97">
        <v>6797</v>
      </c>
      <c r="R51" s="97">
        <v>5994</v>
      </c>
      <c r="S51" s="97">
        <v>3224</v>
      </c>
      <c r="T51" s="102">
        <v>234</v>
      </c>
      <c r="U51" s="134" t="s">
        <v>1128</v>
      </c>
      <c r="V51" s="98" t="s">
        <v>900</v>
      </c>
      <c r="W51" s="98">
        <v>19024</v>
      </c>
      <c r="X51" s="98">
        <v>2979</v>
      </c>
      <c r="Y51" s="98" t="s">
        <v>973</v>
      </c>
      <c r="Z51" s="99">
        <v>424</v>
      </c>
      <c r="AA51" s="100" t="s">
        <v>1129</v>
      </c>
      <c r="AB51" s="95" t="s">
        <v>950</v>
      </c>
      <c r="AC51" s="95">
        <v>2314</v>
      </c>
      <c r="AD51" s="142">
        <v>1510</v>
      </c>
    </row>
    <row r="52" spans="1:30" ht="14.4" customHeight="1" x14ac:dyDescent="0.3">
      <c r="A52" s="116">
        <v>11140307</v>
      </c>
      <c r="B52" s="93" t="s">
        <v>1433</v>
      </c>
      <c r="C52" s="92">
        <v>0</v>
      </c>
      <c r="D52" s="92">
        <v>0.04</v>
      </c>
      <c r="E52" s="92">
        <v>1.2</v>
      </c>
      <c r="F52" s="92">
        <v>15</v>
      </c>
      <c r="G52" s="117">
        <v>532.46</v>
      </c>
      <c r="H52" s="116" t="s">
        <v>1132</v>
      </c>
      <c r="I52" s="92" t="s">
        <v>974</v>
      </c>
      <c r="J52" s="92">
        <v>15761</v>
      </c>
      <c r="K52" s="92">
        <v>9</v>
      </c>
      <c r="L52" s="92" t="s">
        <v>974</v>
      </c>
      <c r="M52" s="125">
        <v>397</v>
      </c>
      <c r="N52" s="134" t="s">
        <v>630</v>
      </c>
      <c r="O52" s="96" t="s">
        <v>1671</v>
      </c>
      <c r="P52" s="97">
        <v>3</v>
      </c>
      <c r="Q52" s="97">
        <v>224</v>
      </c>
      <c r="R52" s="97">
        <v>0</v>
      </c>
      <c r="S52" s="97">
        <v>0</v>
      </c>
      <c r="T52" s="102">
        <v>0</v>
      </c>
      <c r="U52" s="134" t="s">
        <v>1129</v>
      </c>
      <c r="V52" s="98" t="s">
        <v>950</v>
      </c>
      <c r="W52" s="98">
        <v>16559</v>
      </c>
      <c r="X52" s="98">
        <v>2761</v>
      </c>
      <c r="Y52" s="98" t="s">
        <v>974</v>
      </c>
      <c r="Z52" s="101">
        <v>1515</v>
      </c>
      <c r="AA52" s="100" t="s">
        <v>1129</v>
      </c>
      <c r="AB52" s="95" t="s">
        <v>959</v>
      </c>
      <c r="AC52" s="95">
        <v>0</v>
      </c>
      <c r="AD52" s="142">
        <v>930</v>
      </c>
    </row>
    <row r="53" spans="1:30" ht="14.4" customHeight="1" x14ac:dyDescent="0.3">
      <c r="A53" s="116">
        <v>12010001</v>
      </c>
      <c r="B53" s="93" t="s">
        <v>1434</v>
      </c>
      <c r="C53" s="92">
        <v>0</v>
      </c>
      <c r="D53" s="92">
        <v>1.7</v>
      </c>
      <c r="E53" s="92">
        <v>6</v>
      </c>
      <c r="F53" s="92">
        <v>14</v>
      </c>
      <c r="G53" s="117">
        <v>945.26499999999999</v>
      </c>
      <c r="H53" s="116" t="s">
        <v>1127</v>
      </c>
      <c r="I53" s="92" t="s">
        <v>975</v>
      </c>
      <c r="J53" s="92">
        <v>395</v>
      </c>
      <c r="K53" s="92">
        <v>0</v>
      </c>
      <c r="L53" s="92" t="s">
        <v>975</v>
      </c>
      <c r="M53" s="125">
        <v>21</v>
      </c>
      <c r="N53" s="134" t="s">
        <v>630</v>
      </c>
      <c r="O53" s="96" t="s">
        <v>1615</v>
      </c>
      <c r="P53" s="97">
        <v>0</v>
      </c>
      <c r="Q53" s="97">
        <v>0</v>
      </c>
      <c r="R53" s="97">
        <v>35</v>
      </c>
      <c r="S53" s="97">
        <v>0</v>
      </c>
      <c r="T53" s="102">
        <v>0</v>
      </c>
      <c r="U53" s="134" t="s">
        <v>1129</v>
      </c>
      <c r="V53" s="98" t="s">
        <v>959</v>
      </c>
      <c r="W53" s="98">
        <v>2210</v>
      </c>
      <c r="X53" s="98">
        <v>47</v>
      </c>
      <c r="Y53" s="98" t="s">
        <v>975</v>
      </c>
      <c r="Z53" s="99">
        <v>13</v>
      </c>
      <c r="AA53" s="100" t="s">
        <v>1129</v>
      </c>
      <c r="AB53" s="95" t="s">
        <v>961</v>
      </c>
      <c r="AC53" s="95">
        <v>6</v>
      </c>
      <c r="AD53" s="142">
        <v>834</v>
      </c>
    </row>
    <row r="54" spans="1:30" ht="14.4" customHeight="1" x14ac:dyDescent="0.3">
      <c r="A54" s="116">
        <v>12010002</v>
      </c>
      <c r="B54" s="93" t="s">
        <v>1435</v>
      </c>
      <c r="C54" s="92">
        <v>28</v>
      </c>
      <c r="D54" s="92">
        <v>64.099999999999994</v>
      </c>
      <c r="E54" s="92">
        <v>102</v>
      </c>
      <c r="F54" s="92">
        <v>215</v>
      </c>
      <c r="G54" s="117">
        <v>3214.0909999999999</v>
      </c>
      <c r="H54" s="116" t="s">
        <v>1131</v>
      </c>
      <c r="I54" s="92" t="s">
        <v>976</v>
      </c>
      <c r="J54" s="92">
        <v>1256</v>
      </c>
      <c r="K54" s="92">
        <v>0</v>
      </c>
      <c r="L54" s="92" t="s">
        <v>976</v>
      </c>
      <c r="M54" s="125">
        <v>201</v>
      </c>
      <c r="N54" s="134" t="s">
        <v>630</v>
      </c>
      <c r="O54" s="96" t="s">
        <v>1581</v>
      </c>
      <c r="P54" s="97">
        <v>5099</v>
      </c>
      <c r="Q54" s="97">
        <v>4443</v>
      </c>
      <c r="R54" s="97">
        <v>456</v>
      </c>
      <c r="S54" s="97">
        <v>0</v>
      </c>
      <c r="T54" s="102">
        <v>36</v>
      </c>
      <c r="U54" s="134" t="s">
        <v>1129</v>
      </c>
      <c r="V54" s="98" t="s">
        <v>961</v>
      </c>
      <c r="W54" s="98">
        <v>5130</v>
      </c>
      <c r="X54" s="98">
        <v>121355</v>
      </c>
      <c r="Y54" s="98" t="s">
        <v>976</v>
      </c>
      <c r="Z54" s="99">
        <v>269</v>
      </c>
      <c r="AA54" s="100" t="s">
        <v>1129</v>
      </c>
      <c r="AB54" s="95" t="s">
        <v>983</v>
      </c>
      <c r="AC54" s="95">
        <v>566</v>
      </c>
      <c r="AD54" s="142">
        <v>344</v>
      </c>
    </row>
    <row r="55" spans="1:30" ht="14.4" customHeight="1" x14ac:dyDescent="0.3">
      <c r="A55" s="116">
        <v>12010003</v>
      </c>
      <c r="B55" s="93" t="s">
        <v>1436</v>
      </c>
      <c r="C55" s="92">
        <v>0</v>
      </c>
      <c r="D55" s="92">
        <v>0</v>
      </c>
      <c r="E55" s="92">
        <v>0.5</v>
      </c>
      <c r="F55" s="92">
        <v>5.3</v>
      </c>
      <c r="G55" s="117">
        <v>431.02300000000002</v>
      </c>
      <c r="H55" s="116" t="s">
        <v>1131</v>
      </c>
      <c r="I55" s="92" t="s">
        <v>977</v>
      </c>
      <c r="J55" s="92">
        <v>1707</v>
      </c>
      <c r="K55" s="92">
        <v>0</v>
      </c>
      <c r="L55" s="92" t="s">
        <v>977</v>
      </c>
      <c r="M55" s="125">
        <v>143</v>
      </c>
      <c r="N55" s="134" t="s">
        <v>948</v>
      </c>
      <c r="O55" s="96" t="s">
        <v>1670</v>
      </c>
      <c r="P55" s="97">
        <v>0</v>
      </c>
      <c r="Q55" s="97">
        <v>0</v>
      </c>
      <c r="R55" s="97">
        <v>0</v>
      </c>
      <c r="S55" s="97">
        <v>0</v>
      </c>
      <c r="T55" s="102">
        <v>2</v>
      </c>
      <c r="U55" s="134" t="s">
        <v>1129</v>
      </c>
      <c r="V55" s="98" t="s">
        <v>983</v>
      </c>
      <c r="W55" s="98">
        <v>961</v>
      </c>
      <c r="X55" s="98">
        <v>0</v>
      </c>
      <c r="Y55" s="98" t="s">
        <v>977</v>
      </c>
      <c r="Z55" s="99">
        <v>125</v>
      </c>
      <c r="AA55" s="100" t="s">
        <v>1129</v>
      </c>
      <c r="AB55" s="95" t="s">
        <v>997</v>
      </c>
      <c r="AC55" s="95">
        <v>0</v>
      </c>
      <c r="AD55" s="142">
        <v>1122</v>
      </c>
    </row>
    <row r="56" spans="1:30" ht="14.4" customHeight="1" x14ac:dyDescent="0.3">
      <c r="A56" s="116">
        <v>12010004</v>
      </c>
      <c r="B56" s="93" t="s">
        <v>1437</v>
      </c>
      <c r="C56" s="92">
        <v>59</v>
      </c>
      <c r="D56" s="92">
        <v>100</v>
      </c>
      <c r="E56" s="92">
        <v>146</v>
      </c>
      <c r="F56" s="92">
        <v>204</v>
      </c>
      <c r="G56" s="117">
        <v>6006.7089999999998</v>
      </c>
      <c r="H56" s="116" t="s">
        <v>1138</v>
      </c>
      <c r="I56" s="92" t="s">
        <v>978</v>
      </c>
      <c r="J56" s="92">
        <v>1159</v>
      </c>
      <c r="K56" s="92">
        <v>6</v>
      </c>
      <c r="L56" s="92" t="s">
        <v>978</v>
      </c>
      <c r="M56" s="125">
        <v>242</v>
      </c>
      <c r="N56" s="134" t="s">
        <v>948</v>
      </c>
      <c r="O56" s="96" t="s">
        <v>1601</v>
      </c>
      <c r="P56" s="97">
        <v>447</v>
      </c>
      <c r="Q56" s="97">
        <v>0</v>
      </c>
      <c r="R56" s="97">
        <v>40</v>
      </c>
      <c r="S56" s="97">
        <v>0</v>
      </c>
      <c r="T56" s="102">
        <v>123</v>
      </c>
      <c r="U56" s="134" t="s">
        <v>1129</v>
      </c>
      <c r="V56" s="98" t="s">
        <v>997</v>
      </c>
      <c r="W56" s="98">
        <v>1977</v>
      </c>
      <c r="X56" s="98">
        <v>0</v>
      </c>
      <c r="Y56" s="98" t="s">
        <v>978</v>
      </c>
      <c r="Z56" s="99">
        <v>55</v>
      </c>
      <c r="AA56" s="100" t="s">
        <v>1129</v>
      </c>
      <c r="AB56" s="95" t="s">
        <v>1004</v>
      </c>
      <c r="AC56" s="95">
        <v>0</v>
      </c>
      <c r="AD56" s="142">
        <v>239</v>
      </c>
    </row>
    <row r="57" spans="1:30" ht="14.4" customHeight="1" x14ac:dyDescent="0.3">
      <c r="A57" s="116">
        <v>12010005</v>
      </c>
      <c r="B57" s="93" t="s">
        <v>1438</v>
      </c>
      <c r="C57" s="92">
        <v>362</v>
      </c>
      <c r="D57" s="92">
        <v>644</v>
      </c>
      <c r="E57" s="92">
        <v>960</v>
      </c>
      <c r="F57" s="92">
        <v>1450</v>
      </c>
      <c r="G57" s="117">
        <v>8401.7549999999992</v>
      </c>
      <c r="H57" s="116" t="s">
        <v>1130</v>
      </c>
      <c r="I57" s="92" t="s">
        <v>979</v>
      </c>
      <c r="J57" s="92">
        <v>913</v>
      </c>
      <c r="K57" s="92">
        <v>0</v>
      </c>
      <c r="L57" s="92" t="s">
        <v>979</v>
      </c>
      <c r="M57" s="125">
        <v>33</v>
      </c>
      <c r="N57" s="134" t="s">
        <v>948</v>
      </c>
      <c r="O57" s="96" t="s">
        <v>1602</v>
      </c>
      <c r="P57" s="97">
        <v>48</v>
      </c>
      <c r="Q57" s="97">
        <v>0</v>
      </c>
      <c r="R57" s="97">
        <v>8</v>
      </c>
      <c r="S57" s="97">
        <v>0</v>
      </c>
      <c r="T57" s="102">
        <v>46</v>
      </c>
      <c r="U57" s="134" t="s">
        <v>1129</v>
      </c>
      <c r="V57" s="98" t="s">
        <v>1004</v>
      </c>
      <c r="W57" s="98">
        <v>19181</v>
      </c>
      <c r="X57" s="98">
        <v>3052</v>
      </c>
      <c r="Y57" s="98" t="s">
        <v>979</v>
      </c>
      <c r="Z57" s="101">
        <v>4259</v>
      </c>
      <c r="AA57" s="100" t="s">
        <v>1129</v>
      </c>
      <c r="AB57" s="95" t="s">
        <v>1011</v>
      </c>
      <c r="AC57" s="95">
        <v>106</v>
      </c>
      <c r="AD57" s="142">
        <v>1013</v>
      </c>
    </row>
    <row r="58" spans="1:30" ht="14.4" customHeight="1" x14ac:dyDescent="0.3">
      <c r="A58" s="116">
        <v>12020001</v>
      </c>
      <c r="B58" s="93" t="s">
        <v>1439</v>
      </c>
      <c r="C58" s="92">
        <v>4.2699999999999996</v>
      </c>
      <c r="D58" s="92">
        <v>30</v>
      </c>
      <c r="E58" s="92">
        <v>55</v>
      </c>
      <c r="F58" s="92">
        <v>109</v>
      </c>
      <c r="G58" s="117">
        <v>1165.1179999999999</v>
      </c>
      <c r="H58" s="116" t="s">
        <v>53</v>
      </c>
      <c r="I58" s="92" t="s">
        <v>980</v>
      </c>
      <c r="J58" s="92">
        <v>1711</v>
      </c>
      <c r="K58" s="92">
        <v>0</v>
      </c>
      <c r="L58" s="92" t="s">
        <v>980</v>
      </c>
      <c r="M58" s="125">
        <v>0</v>
      </c>
      <c r="N58" s="134" t="s">
        <v>948</v>
      </c>
      <c r="O58" s="96" t="s">
        <v>1606</v>
      </c>
      <c r="P58" s="97">
        <v>6</v>
      </c>
      <c r="Q58" s="97">
        <v>0</v>
      </c>
      <c r="R58" s="97">
        <v>0</v>
      </c>
      <c r="S58" s="97">
        <v>0</v>
      </c>
      <c r="T58" s="102">
        <v>2</v>
      </c>
      <c r="U58" s="134" t="s">
        <v>1129</v>
      </c>
      <c r="V58" s="98" t="s">
        <v>1011</v>
      </c>
      <c r="W58" s="98">
        <v>9909</v>
      </c>
      <c r="X58" s="98">
        <v>104187</v>
      </c>
      <c r="Y58" s="98" t="s">
        <v>980</v>
      </c>
      <c r="Z58" s="99">
        <v>0</v>
      </c>
      <c r="AA58" s="100" t="s">
        <v>1129</v>
      </c>
      <c r="AB58" s="95" t="s">
        <v>1017</v>
      </c>
      <c r="AC58" s="95">
        <v>50</v>
      </c>
      <c r="AD58" s="142">
        <v>4857</v>
      </c>
    </row>
    <row r="59" spans="1:30" ht="14.4" customHeight="1" x14ac:dyDescent="0.3">
      <c r="A59" s="116">
        <v>12020002</v>
      </c>
      <c r="B59" s="93" t="s">
        <v>1440</v>
      </c>
      <c r="C59" s="92">
        <v>14</v>
      </c>
      <c r="D59" s="92">
        <v>55</v>
      </c>
      <c r="E59" s="92">
        <v>96</v>
      </c>
      <c r="F59" s="92">
        <v>188</v>
      </c>
      <c r="G59" s="117">
        <v>2394.989</v>
      </c>
      <c r="H59" s="116" t="s">
        <v>1128</v>
      </c>
      <c r="I59" s="92" t="s">
        <v>780</v>
      </c>
      <c r="J59" s="92">
        <v>637814</v>
      </c>
      <c r="K59" s="92">
        <v>34115</v>
      </c>
      <c r="L59" s="92" t="s">
        <v>780</v>
      </c>
      <c r="M59" s="126">
        <v>2593</v>
      </c>
      <c r="N59" s="134" t="s">
        <v>948</v>
      </c>
      <c r="O59" s="96" t="s">
        <v>1615</v>
      </c>
      <c r="P59" s="97">
        <v>26</v>
      </c>
      <c r="Q59" s="97">
        <v>0</v>
      </c>
      <c r="R59" s="97">
        <v>0</v>
      </c>
      <c r="S59" s="97">
        <v>0</v>
      </c>
      <c r="T59" s="102">
        <v>11</v>
      </c>
      <c r="U59" s="134" t="s">
        <v>1129</v>
      </c>
      <c r="V59" s="98" t="s">
        <v>1017</v>
      </c>
      <c r="W59" s="98">
        <v>7238</v>
      </c>
      <c r="X59" s="98">
        <v>1168</v>
      </c>
      <c r="Y59" s="98" t="s">
        <v>780</v>
      </c>
      <c r="Z59" s="101">
        <v>2245</v>
      </c>
      <c r="AA59" s="100" t="s">
        <v>1129</v>
      </c>
      <c r="AB59" s="95" t="s">
        <v>838</v>
      </c>
      <c r="AC59" s="95">
        <v>1938</v>
      </c>
      <c r="AD59" s="142">
        <v>1121</v>
      </c>
    </row>
    <row r="60" spans="1:30" ht="14.4" customHeight="1" x14ac:dyDescent="0.3">
      <c r="A60" s="116">
        <v>12020003</v>
      </c>
      <c r="B60" s="93" t="s">
        <v>1441</v>
      </c>
      <c r="C60" s="92">
        <v>185.83</v>
      </c>
      <c r="D60" s="92">
        <v>353.15</v>
      </c>
      <c r="E60" s="92">
        <v>532</v>
      </c>
      <c r="F60" s="92">
        <v>1100</v>
      </c>
      <c r="G60" s="117">
        <v>6365.6350000000002</v>
      </c>
      <c r="H60" s="116" t="s">
        <v>1138</v>
      </c>
      <c r="I60" s="92" t="s">
        <v>981</v>
      </c>
      <c r="J60" s="92">
        <v>3185</v>
      </c>
      <c r="K60" s="92">
        <v>119</v>
      </c>
      <c r="L60" s="92" t="s">
        <v>981</v>
      </c>
      <c r="M60" s="125">
        <v>199</v>
      </c>
      <c r="N60" s="134" t="s">
        <v>948</v>
      </c>
      <c r="O60" s="96" t="s">
        <v>1581</v>
      </c>
      <c r="P60" s="97">
        <v>872</v>
      </c>
      <c r="Q60" s="97">
        <v>0</v>
      </c>
      <c r="R60" s="97">
        <v>20</v>
      </c>
      <c r="S60" s="97">
        <v>0</v>
      </c>
      <c r="T60" s="102">
        <v>284</v>
      </c>
      <c r="U60" s="134" t="s">
        <v>1129</v>
      </c>
      <c r="V60" s="98" t="s">
        <v>838</v>
      </c>
      <c r="W60" s="98">
        <v>17282</v>
      </c>
      <c r="X60" s="98">
        <v>1463</v>
      </c>
      <c r="Y60" s="98" t="s">
        <v>981</v>
      </c>
      <c r="Z60" s="99">
        <v>369</v>
      </c>
      <c r="AA60" s="100" t="s">
        <v>1129</v>
      </c>
      <c r="AB60" s="95" t="s">
        <v>782</v>
      </c>
      <c r="AC60" s="95">
        <v>5577</v>
      </c>
      <c r="AD60" s="142">
        <v>2593</v>
      </c>
    </row>
    <row r="61" spans="1:30" ht="14.4" customHeight="1" x14ac:dyDescent="0.3">
      <c r="A61" s="116">
        <v>12020004</v>
      </c>
      <c r="B61" s="93" t="s">
        <v>1442</v>
      </c>
      <c r="C61" s="92">
        <v>4.59</v>
      </c>
      <c r="D61" s="92">
        <v>19</v>
      </c>
      <c r="E61" s="92">
        <v>34</v>
      </c>
      <c r="F61" s="92">
        <v>80</v>
      </c>
      <c r="G61" s="117">
        <v>1175.5360000000001</v>
      </c>
      <c r="H61" s="116" t="s">
        <v>1138</v>
      </c>
      <c r="I61" s="92" t="s">
        <v>982</v>
      </c>
      <c r="J61" s="92">
        <v>4378</v>
      </c>
      <c r="K61" s="92">
        <v>3694</v>
      </c>
      <c r="L61" s="92" t="s">
        <v>982</v>
      </c>
      <c r="M61" s="125">
        <v>0</v>
      </c>
      <c r="N61" s="134" t="s">
        <v>949</v>
      </c>
      <c r="O61" s="96" t="s">
        <v>1599</v>
      </c>
      <c r="P61" s="97">
        <v>18</v>
      </c>
      <c r="Q61" s="97">
        <v>0</v>
      </c>
      <c r="R61" s="97">
        <v>0</v>
      </c>
      <c r="S61" s="97">
        <v>0</v>
      </c>
      <c r="T61" s="102">
        <v>19</v>
      </c>
      <c r="U61" s="134" t="s">
        <v>1129</v>
      </c>
      <c r="V61" s="98" t="s">
        <v>782</v>
      </c>
      <c r="W61" s="98">
        <v>10578</v>
      </c>
      <c r="X61" s="98">
        <v>6240</v>
      </c>
      <c r="Y61" s="98" t="s">
        <v>982</v>
      </c>
      <c r="Z61" s="99">
        <v>0</v>
      </c>
      <c r="AA61" s="100" t="s">
        <v>1129</v>
      </c>
      <c r="AB61" s="95" t="s">
        <v>1052</v>
      </c>
      <c r="AC61" s="95">
        <v>68</v>
      </c>
      <c r="AD61" s="142">
        <v>1963</v>
      </c>
    </row>
    <row r="62" spans="1:30" ht="14.4" customHeight="1" x14ac:dyDescent="0.3">
      <c r="A62" s="116">
        <v>12020005</v>
      </c>
      <c r="B62" s="93" t="s">
        <v>1443</v>
      </c>
      <c r="C62" s="92">
        <v>0</v>
      </c>
      <c r="D62" s="92">
        <v>0</v>
      </c>
      <c r="E62" s="92">
        <v>0</v>
      </c>
      <c r="F62" s="92">
        <v>111</v>
      </c>
      <c r="G62" s="117">
        <v>2751.3249999999998</v>
      </c>
      <c r="H62" s="116" t="s">
        <v>1129</v>
      </c>
      <c r="I62" s="92" t="s">
        <v>983</v>
      </c>
      <c r="J62" s="92">
        <v>853</v>
      </c>
      <c r="K62" s="92">
        <v>0</v>
      </c>
      <c r="L62" s="92" t="s">
        <v>983</v>
      </c>
      <c r="M62" s="125">
        <v>0</v>
      </c>
      <c r="N62" s="134" t="s">
        <v>949</v>
      </c>
      <c r="O62" s="96" t="s">
        <v>1600</v>
      </c>
      <c r="P62" s="97">
        <v>0</v>
      </c>
      <c r="Q62" s="97">
        <v>0</v>
      </c>
      <c r="R62" s="97">
        <v>0</v>
      </c>
      <c r="S62" s="97">
        <v>0</v>
      </c>
      <c r="T62" s="102">
        <v>19</v>
      </c>
      <c r="U62" s="134" t="s">
        <v>1129</v>
      </c>
      <c r="V62" s="98" t="s">
        <v>1052</v>
      </c>
      <c r="W62" s="98">
        <v>1568</v>
      </c>
      <c r="X62" s="98">
        <v>76</v>
      </c>
      <c r="Y62" s="98" t="s">
        <v>983</v>
      </c>
      <c r="Z62" s="99">
        <v>0</v>
      </c>
      <c r="AA62" s="100" t="s">
        <v>1129</v>
      </c>
      <c r="AB62" s="95" t="s">
        <v>1064</v>
      </c>
      <c r="AC62" s="95">
        <v>0</v>
      </c>
      <c r="AD62" s="142">
        <v>485</v>
      </c>
    </row>
    <row r="63" spans="1:30" ht="14.4" customHeight="1" x14ac:dyDescent="0.3">
      <c r="A63" s="116">
        <v>12020006</v>
      </c>
      <c r="B63" s="93" t="s">
        <v>1444</v>
      </c>
      <c r="C63" s="92">
        <v>35</v>
      </c>
      <c r="D63" s="92">
        <v>58</v>
      </c>
      <c r="E63" s="92">
        <v>82</v>
      </c>
      <c r="F63" s="92">
        <v>122</v>
      </c>
      <c r="G63" s="117">
        <v>888.23800000000006</v>
      </c>
      <c r="H63" s="116" t="s">
        <v>1128</v>
      </c>
      <c r="I63" s="92" t="s">
        <v>716</v>
      </c>
      <c r="J63" s="92">
        <v>147308</v>
      </c>
      <c r="K63" s="92">
        <v>1068</v>
      </c>
      <c r="L63" s="92" t="s">
        <v>716</v>
      </c>
      <c r="M63" s="126">
        <v>3279</v>
      </c>
      <c r="N63" s="134" t="s">
        <v>949</v>
      </c>
      <c r="O63" s="96" t="s">
        <v>1578</v>
      </c>
      <c r="P63" s="97">
        <v>110</v>
      </c>
      <c r="Q63" s="97">
        <v>0</v>
      </c>
      <c r="R63" s="97">
        <v>1901</v>
      </c>
      <c r="S63" s="97">
        <v>0</v>
      </c>
      <c r="T63" s="102">
        <v>19</v>
      </c>
      <c r="U63" s="134" t="s">
        <v>1129</v>
      </c>
      <c r="V63" s="98" t="s">
        <v>1064</v>
      </c>
      <c r="W63" s="98">
        <v>1828</v>
      </c>
      <c r="X63" s="98">
        <v>102101</v>
      </c>
      <c r="Y63" s="98" t="s">
        <v>716</v>
      </c>
      <c r="Z63" s="101">
        <v>2722</v>
      </c>
      <c r="AA63" s="100" t="s">
        <v>1129</v>
      </c>
      <c r="AB63" s="95" t="s">
        <v>1079</v>
      </c>
      <c r="AC63" s="95">
        <v>0</v>
      </c>
      <c r="AD63" s="142">
        <v>675</v>
      </c>
    </row>
    <row r="64" spans="1:30" ht="14.4" customHeight="1" x14ac:dyDescent="0.3">
      <c r="A64" s="116">
        <v>12020007</v>
      </c>
      <c r="B64" s="93" t="s">
        <v>1445</v>
      </c>
      <c r="C64" s="92">
        <v>1.5</v>
      </c>
      <c r="D64" s="92">
        <v>4.58</v>
      </c>
      <c r="E64" s="92">
        <v>8.6999999999999993</v>
      </c>
      <c r="F64" s="92">
        <v>19</v>
      </c>
      <c r="G64" s="117">
        <v>501.62299999999999</v>
      </c>
      <c r="H64" s="116" t="s">
        <v>1136</v>
      </c>
      <c r="I64" s="92" t="s">
        <v>984</v>
      </c>
      <c r="J64" s="92">
        <v>3064</v>
      </c>
      <c r="K64" s="92">
        <v>184</v>
      </c>
      <c r="L64" s="92" t="s">
        <v>984</v>
      </c>
      <c r="M64" s="125">
        <v>407</v>
      </c>
      <c r="N64" s="134" t="s">
        <v>949</v>
      </c>
      <c r="O64" s="96" t="s">
        <v>1615</v>
      </c>
      <c r="P64" s="97">
        <v>24</v>
      </c>
      <c r="Q64" s="97">
        <v>0</v>
      </c>
      <c r="R64" s="97">
        <v>380</v>
      </c>
      <c r="S64" s="97">
        <v>77</v>
      </c>
      <c r="T64" s="102">
        <v>19</v>
      </c>
      <c r="U64" s="134" t="s">
        <v>1129</v>
      </c>
      <c r="V64" s="98" t="s">
        <v>1079</v>
      </c>
      <c r="W64" s="98">
        <v>2148</v>
      </c>
      <c r="X64" s="98">
        <v>2</v>
      </c>
      <c r="Y64" s="98" t="s">
        <v>984</v>
      </c>
      <c r="Z64" s="101">
        <v>1876</v>
      </c>
      <c r="AA64" s="100" t="s">
        <v>1129</v>
      </c>
      <c r="AB64" s="95" t="s">
        <v>1083</v>
      </c>
      <c r="AC64" s="95">
        <v>3637</v>
      </c>
      <c r="AD64" s="142">
        <v>1609</v>
      </c>
    </row>
    <row r="65" spans="1:30" ht="14.4" customHeight="1" x14ac:dyDescent="0.3">
      <c r="A65" s="116">
        <v>12030101</v>
      </c>
      <c r="B65" s="93" t="s">
        <v>1446</v>
      </c>
      <c r="C65" s="92">
        <v>0</v>
      </c>
      <c r="D65" s="92">
        <v>1.3</v>
      </c>
      <c r="E65" s="92">
        <v>4.7</v>
      </c>
      <c r="F65" s="92">
        <v>12</v>
      </c>
      <c r="G65" s="117">
        <v>259.66300000000001</v>
      </c>
      <c r="H65" s="116" t="s">
        <v>1138</v>
      </c>
      <c r="I65" s="92" t="s">
        <v>985</v>
      </c>
      <c r="J65" s="92">
        <v>538</v>
      </c>
      <c r="K65" s="92">
        <v>0</v>
      </c>
      <c r="L65" s="92" t="s">
        <v>985</v>
      </c>
      <c r="M65" s="125">
        <v>14</v>
      </c>
      <c r="N65" s="134" t="s">
        <v>668</v>
      </c>
      <c r="O65" s="96" t="s">
        <v>1615</v>
      </c>
      <c r="P65" s="97">
        <v>43</v>
      </c>
      <c r="Q65" s="97">
        <v>0</v>
      </c>
      <c r="R65" s="97">
        <v>0</v>
      </c>
      <c r="S65" s="97">
        <v>0</v>
      </c>
      <c r="T65" s="102">
        <v>42</v>
      </c>
      <c r="U65" s="134" t="s">
        <v>1129</v>
      </c>
      <c r="V65" s="98" t="s">
        <v>1083</v>
      </c>
      <c r="W65" s="98">
        <v>2051</v>
      </c>
      <c r="X65" s="98">
        <v>7</v>
      </c>
      <c r="Y65" s="98" t="s">
        <v>985</v>
      </c>
      <c r="Z65" s="99">
        <v>12</v>
      </c>
      <c r="AA65" s="100" t="s">
        <v>1129</v>
      </c>
      <c r="AB65" s="95" t="s">
        <v>1096</v>
      </c>
      <c r="AC65" s="95">
        <v>421</v>
      </c>
      <c r="AD65" s="142">
        <v>458</v>
      </c>
    </row>
    <row r="66" spans="1:30" ht="14.4" customHeight="1" x14ac:dyDescent="0.3">
      <c r="A66" s="116">
        <v>12030102</v>
      </c>
      <c r="B66" s="94" t="s">
        <v>1633</v>
      </c>
      <c r="C66" s="92">
        <v>15</v>
      </c>
      <c r="D66" s="92">
        <v>28</v>
      </c>
      <c r="E66" s="92">
        <v>50</v>
      </c>
      <c r="F66" s="92">
        <v>85</v>
      </c>
      <c r="G66" s="117">
        <v>664.21299999999997</v>
      </c>
      <c r="H66" s="116" t="s">
        <v>1136</v>
      </c>
      <c r="I66" s="92" t="s">
        <v>986</v>
      </c>
      <c r="J66" s="92">
        <v>2561</v>
      </c>
      <c r="K66" s="92">
        <v>0</v>
      </c>
      <c r="L66" s="92" t="s">
        <v>986</v>
      </c>
      <c r="M66" s="126">
        <v>1669</v>
      </c>
      <c r="N66" s="134" t="s">
        <v>668</v>
      </c>
      <c r="O66" s="96" t="s">
        <v>1581</v>
      </c>
      <c r="P66" s="97">
        <v>2249</v>
      </c>
      <c r="Q66" s="97">
        <v>239</v>
      </c>
      <c r="R66" s="97">
        <v>1334</v>
      </c>
      <c r="S66" s="97">
        <v>103</v>
      </c>
      <c r="T66" s="102">
        <v>227</v>
      </c>
      <c r="U66" s="134" t="s">
        <v>1129</v>
      </c>
      <c r="V66" s="98" t="s">
        <v>1096</v>
      </c>
      <c r="W66" s="98">
        <v>8208</v>
      </c>
      <c r="X66" s="98">
        <v>275</v>
      </c>
      <c r="Y66" s="98" t="s">
        <v>986</v>
      </c>
      <c r="Z66" s="101">
        <v>4866</v>
      </c>
      <c r="AA66" s="100" t="s">
        <v>1129</v>
      </c>
      <c r="AB66" s="95" t="s">
        <v>798</v>
      </c>
      <c r="AC66" s="95">
        <v>0</v>
      </c>
      <c r="AD66" s="142">
        <v>1007</v>
      </c>
    </row>
    <row r="67" spans="1:30" ht="14.4" customHeight="1" x14ac:dyDescent="0.3">
      <c r="A67" s="116">
        <v>12030102</v>
      </c>
      <c r="B67" s="94" t="s">
        <v>1634</v>
      </c>
      <c r="C67" s="92">
        <v>0</v>
      </c>
      <c r="D67" s="92">
        <v>0.97</v>
      </c>
      <c r="E67" s="92">
        <v>1.3</v>
      </c>
      <c r="F67" s="92">
        <v>2.62</v>
      </c>
      <c r="G67" s="117">
        <v>49.527999999999999</v>
      </c>
      <c r="H67" s="116" t="s">
        <v>53</v>
      </c>
      <c r="I67" s="92" t="s">
        <v>987</v>
      </c>
      <c r="J67" s="92">
        <v>659</v>
      </c>
      <c r="K67" s="92">
        <v>0</v>
      </c>
      <c r="L67" s="92" t="s">
        <v>987</v>
      </c>
      <c r="M67" s="125">
        <v>0</v>
      </c>
      <c r="N67" s="134" t="s">
        <v>950</v>
      </c>
      <c r="O67" s="96" t="s">
        <v>1668</v>
      </c>
      <c r="P67" s="97">
        <v>684</v>
      </c>
      <c r="Q67" s="97">
        <v>43</v>
      </c>
      <c r="R67" s="97">
        <v>151</v>
      </c>
      <c r="S67" s="97">
        <v>0</v>
      </c>
      <c r="T67" s="102">
        <v>0</v>
      </c>
      <c r="U67" s="134" t="s">
        <v>1129</v>
      </c>
      <c r="V67" s="98" t="s">
        <v>798</v>
      </c>
      <c r="W67" s="98">
        <v>6147</v>
      </c>
      <c r="X67" s="98">
        <v>7834</v>
      </c>
      <c r="Y67" s="98" t="s">
        <v>987</v>
      </c>
      <c r="Z67" s="99">
        <v>0</v>
      </c>
      <c r="AA67" s="100" t="s">
        <v>1129</v>
      </c>
      <c r="AB67" s="95" t="s">
        <v>1109</v>
      </c>
      <c r="AC67" s="95">
        <v>240</v>
      </c>
      <c r="AD67" s="142">
        <v>1530</v>
      </c>
    </row>
    <row r="68" spans="1:30" ht="14.4" customHeight="1" x14ac:dyDescent="0.3">
      <c r="A68" s="116">
        <v>12030102</v>
      </c>
      <c r="B68" s="94" t="s">
        <v>1635</v>
      </c>
      <c r="C68" s="92">
        <v>0.09</v>
      </c>
      <c r="D68" s="92">
        <v>0.22</v>
      </c>
      <c r="E68" s="92">
        <v>0.35</v>
      </c>
      <c r="F68" s="92">
        <v>0.54</v>
      </c>
      <c r="G68" s="117">
        <v>126.84699999999999</v>
      </c>
      <c r="H68" s="116" t="s">
        <v>188</v>
      </c>
      <c r="I68" s="92" t="s">
        <v>988</v>
      </c>
      <c r="J68" s="92">
        <v>2400</v>
      </c>
      <c r="K68" s="92">
        <v>0</v>
      </c>
      <c r="L68" s="92" t="s">
        <v>988</v>
      </c>
      <c r="M68" s="126">
        <v>1269</v>
      </c>
      <c r="N68" s="134" t="s">
        <v>950</v>
      </c>
      <c r="O68" s="96" t="s">
        <v>1607</v>
      </c>
      <c r="P68" s="97">
        <v>1037</v>
      </c>
      <c r="Q68" s="97">
        <v>0</v>
      </c>
      <c r="R68" s="97">
        <v>60</v>
      </c>
      <c r="S68" s="97">
        <v>0</v>
      </c>
      <c r="T68" s="102">
        <v>29</v>
      </c>
      <c r="U68" s="134" t="s">
        <v>1129</v>
      </c>
      <c r="V68" s="98" t="s">
        <v>1109</v>
      </c>
      <c r="W68" s="98">
        <v>6250</v>
      </c>
      <c r="X68" s="98">
        <v>291</v>
      </c>
      <c r="Y68" s="98" t="s">
        <v>988</v>
      </c>
      <c r="Z68" s="101">
        <v>1442</v>
      </c>
      <c r="AA68" s="100" t="s">
        <v>1129</v>
      </c>
      <c r="AB68" s="95" t="s">
        <v>1113</v>
      </c>
      <c r="AC68" s="95">
        <v>33</v>
      </c>
      <c r="AD68" s="142">
        <v>2433</v>
      </c>
    </row>
    <row r="69" spans="1:30" ht="14.4" customHeight="1" x14ac:dyDescent="0.3">
      <c r="A69" s="116">
        <v>12030103</v>
      </c>
      <c r="B69" s="93" t="s">
        <v>1447</v>
      </c>
      <c r="C69" s="92">
        <v>0</v>
      </c>
      <c r="D69" s="92">
        <v>0</v>
      </c>
      <c r="E69" s="92">
        <v>6.1</v>
      </c>
      <c r="F69" s="92">
        <v>53</v>
      </c>
      <c r="G69" s="117">
        <v>831.66499999999996</v>
      </c>
      <c r="H69" s="116" t="s">
        <v>1132</v>
      </c>
      <c r="I69" s="92" t="s">
        <v>989</v>
      </c>
      <c r="J69" s="92">
        <v>2962</v>
      </c>
      <c r="K69" s="92">
        <v>43</v>
      </c>
      <c r="L69" s="92" t="s">
        <v>989</v>
      </c>
      <c r="M69" s="125">
        <v>452</v>
      </c>
      <c r="N69" s="134" t="s">
        <v>950</v>
      </c>
      <c r="O69" s="96" t="s">
        <v>1615</v>
      </c>
      <c r="P69" s="97">
        <v>267</v>
      </c>
      <c r="Q69" s="97">
        <v>0</v>
      </c>
      <c r="R69" s="97">
        <v>814</v>
      </c>
      <c r="S69" s="97">
        <v>0</v>
      </c>
      <c r="T69" s="102">
        <v>29</v>
      </c>
      <c r="U69" s="134" t="s">
        <v>1129</v>
      </c>
      <c r="V69" s="98" t="s">
        <v>1113</v>
      </c>
      <c r="W69" s="98">
        <v>9873</v>
      </c>
      <c r="X69" s="98">
        <v>435</v>
      </c>
      <c r="Y69" s="98" t="s">
        <v>989</v>
      </c>
      <c r="Z69" s="101">
        <v>1483</v>
      </c>
      <c r="AA69" s="100" t="s">
        <v>1129</v>
      </c>
      <c r="AB69" s="95" t="s">
        <v>1122</v>
      </c>
      <c r="AC69" s="95">
        <v>373</v>
      </c>
      <c r="AD69" s="142">
        <v>2062</v>
      </c>
    </row>
    <row r="70" spans="1:30" ht="14.4" customHeight="1" x14ac:dyDescent="0.3">
      <c r="A70" s="116">
        <v>12030104</v>
      </c>
      <c r="B70" s="93" t="s">
        <v>1448</v>
      </c>
      <c r="C70" s="92">
        <v>0</v>
      </c>
      <c r="D70" s="92">
        <v>0</v>
      </c>
      <c r="E70" s="92">
        <v>0.4</v>
      </c>
      <c r="F70" s="92">
        <v>14</v>
      </c>
      <c r="G70" s="117">
        <v>178.959</v>
      </c>
      <c r="H70" s="116" t="s">
        <v>1131</v>
      </c>
      <c r="I70" s="92" t="s">
        <v>812</v>
      </c>
      <c r="J70" s="92">
        <v>28708</v>
      </c>
      <c r="K70" s="92">
        <v>2759</v>
      </c>
      <c r="L70" s="92" t="s">
        <v>812</v>
      </c>
      <c r="M70" s="125">
        <v>817</v>
      </c>
      <c r="N70" s="134" t="s">
        <v>642</v>
      </c>
      <c r="O70" s="96" t="s">
        <v>1671</v>
      </c>
      <c r="P70" s="97">
        <v>31550</v>
      </c>
      <c r="Q70" s="97">
        <v>26013</v>
      </c>
      <c r="R70" s="97">
        <v>20829</v>
      </c>
      <c r="S70" s="97">
        <v>1</v>
      </c>
      <c r="T70" s="102">
        <v>1210</v>
      </c>
      <c r="U70" s="134" t="s">
        <v>1129</v>
      </c>
      <c r="V70" s="98" t="s">
        <v>1122</v>
      </c>
      <c r="W70" s="98">
        <v>7651</v>
      </c>
      <c r="X70" s="98">
        <v>133</v>
      </c>
      <c r="Y70" s="98" t="s">
        <v>812</v>
      </c>
      <c r="Z70" s="99">
        <v>972</v>
      </c>
      <c r="AA70" s="100" t="s">
        <v>1130</v>
      </c>
      <c r="AB70" s="95" t="s">
        <v>951</v>
      </c>
      <c r="AC70" s="95">
        <v>1605</v>
      </c>
      <c r="AD70" s="142">
        <v>707</v>
      </c>
    </row>
    <row r="71" spans="1:30" ht="14.4" customHeight="1" x14ac:dyDescent="0.3">
      <c r="A71" s="116">
        <v>12030105</v>
      </c>
      <c r="B71" s="93" t="s">
        <v>1449</v>
      </c>
      <c r="C71" s="92">
        <v>375</v>
      </c>
      <c r="D71" s="92">
        <v>446</v>
      </c>
      <c r="E71" s="92">
        <v>530</v>
      </c>
      <c r="F71" s="92">
        <v>694</v>
      </c>
      <c r="G71" s="117">
        <v>4452.723</v>
      </c>
      <c r="H71" s="116" t="s">
        <v>1134</v>
      </c>
      <c r="I71" s="92" t="s">
        <v>990</v>
      </c>
      <c r="J71" s="92">
        <v>445</v>
      </c>
      <c r="K71" s="92">
        <v>0</v>
      </c>
      <c r="L71" s="92" t="s">
        <v>990</v>
      </c>
      <c r="M71" s="125">
        <v>34</v>
      </c>
      <c r="N71" s="134" t="s">
        <v>677</v>
      </c>
      <c r="O71" s="96" t="s">
        <v>1597</v>
      </c>
      <c r="P71" s="97">
        <v>0</v>
      </c>
      <c r="Q71" s="97">
        <v>0</v>
      </c>
      <c r="R71" s="97">
        <v>22463</v>
      </c>
      <c r="S71" s="97">
        <v>0</v>
      </c>
      <c r="T71" s="102">
        <v>0</v>
      </c>
      <c r="U71" s="134" t="s">
        <v>1130</v>
      </c>
      <c r="V71" s="98" t="s">
        <v>951</v>
      </c>
      <c r="W71" s="98">
        <v>2358</v>
      </c>
      <c r="X71" s="98">
        <v>4</v>
      </c>
      <c r="Y71" s="98" t="s">
        <v>990</v>
      </c>
      <c r="Z71" s="99">
        <v>29</v>
      </c>
      <c r="AA71" s="100" t="s">
        <v>1130</v>
      </c>
      <c r="AB71" s="95" t="s">
        <v>979</v>
      </c>
      <c r="AC71" s="95">
        <v>44779</v>
      </c>
      <c r="AD71" s="142">
        <v>344</v>
      </c>
    </row>
    <row r="72" spans="1:30" ht="14.4" customHeight="1" x14ac:dyDescent="0.3">
      <c r="A72" s="116">
        <v>12030106</v>
      </c>
      <c r="B72" s="93" t="s">
        <v>1450</v>
      </c>
      <c r="C72" s="92">
        <v>0</v>
      </c>
      <c r="D72" s="92">
        <v>4.5999999999999996</v>
      </c>
      <c r="E72" s="92">
        <v>16</v>
      </c>
      <c r="F72" s="92">
        <v>37</v>
      </c>
      <c r="G72" s="117">
        <v>705.79300000000001</v>
      </c>
      <c r="H72" s="116" t="s">
        <v>1130</v>
      </c>
      <c r="I72" s="92" t="s">
        <v>991</v>
      </c>
      <c r="J72" s="92">
        <v>123162</v>
      </c>
      <c r="K72" s="92">
        <v>9181</v>
      </c>
      <c r="L72" s="92" t="s">
        <v>991</v>
      </c>
      <c r="M72" s="126">
        <v>3320</v>
      </c>
      <c r="N72" s="134" t="s">
        <v>677</v>
      </c>
      <c r="O72" s="96" t="s">
        <v>1668</v>
      </c>
      <c r="P72" s="97">
        <v>30945</v>
      </c>
      <c r="Q72" s="97">
        <v>0</v>
      </c>
      <c r="R72" s="97">
        <v>0</v>
      </c>
      <c r="S72" s="97">
        <v>0</v>
      </c>
      <c r="T72" s="102">
        <v>0</v>
      </c>
      <c r="U72" s="134" t="s">
        <v>1130</v>
      </c>
      <c r="V72" s="98" t="s">
        <v>979</v>
      </c>
      <c r="W72" s="98">
        <v>985</v>
      </c>
      <c r="X72" s="98">
        <v>0</v>
      </c>
      <c r="Y72" s="98" t="s">
        <v>991</v>
      </c>
      <c r="Z72" s="101">
        <v>4627</v>
      </c>
      <c r="AA72" s="100" t="s">
        <v>1130</v>
      </c>
      <c r="AB72" s="95" t="s">
        <v>991</v>
      </c>
      <c r="AC72" s="95">
        <v>240848</v>
      </c>
      <c r="AD72" s="142">
        <v>1742</v>
      </c>
    </row>
    <row r="73" spans="1:30" ht="14.4" customHeight="1" x14ac:dyDescent="0.3">
      <c r="A73" s="116">
        <v>12030107</v>
      </c>
      <c r="B73" s="93" t="s">
        <v>1451</v>
      </c>
      <c r="C73" s="92">
        <v>0</v>
      </c>
      <c r="D73" s="92">
        <v>0</v>
      </c>
      <c r="E73" s="92">
        <v>0.01</v>
      </c>
      <c r="F73" s="92">
        <v>0.12</v>
      </c>
      <c r="G73" s="117">
        <v>51.484999999999999</v>
      </c>
      <c r="H73" s="116" t="s">
        <v>1128</v>
      </c>
      <c r="I73" s="92" t="s">
        <v>724</v>
      </c>
      <c r="J73" s="92">
        <v>31644</v>
      </c>
      <c r="K73" s="92">
        <v>3466</v>
      </c>
      <c r="L73" s="92" t="s">
        <v>724</v>
      </c>
      <c r="M73" s="125">
        <v>340</v>
      </c>
      <c r="N73" s="134" t="s">
        <v>677</v>
      </c>
      <c r="O73" s="96" t="s">
        <v>1671</v>
      </c>
      <c r="P73" s="97">
        <v>7</v>
      </c>
      <c r="Q73" s="97">
        <v>0</v>
      </c>
      <c r="R73" s="97">
        <v>0</v>
      </c>
      <c r="S73" s="97">
        <v>0</v>
      </c>
      <c r="T73" s="102">
        <v>0</v>
      </c>
      <c r="U73" s="134" t="s">
        <v>1130</v>
      </c>
      <c r="V73" s="98" t="s">
        <v>991</v>
      </c>
      <c r="W73" s="98">
        <v>161868</v>
      </c>
      <c r="X73" s="98">
        <v>10692</v>
      </c>
      <c r="Y73" s="98" t="s">
        <v>724</v>
      </c>
      <c r="Z73" s="99">
        <v>69</v>
      </c>
      <c r="AA73" s="100" t="s">
        <v>1130</v>
      </c>
      <c r="AB73" s="95" t="s">
        <v>1019</v>
      </c>
      <c r="AC73" s="95">
        <v>175132</v>
      </c>
      <c r="AD73" s="142">
        <v>613</v>
      </c>
    </row>
    <row r="74" spans="1:30" ht="14.4" customHeight="1" x14ac:dyDescent="0.3">
      <c r="A74" s="116">
        <v>12030108</v>
      </c>
      <c r="B74" s="93" t="s">
        <v>1452</v>
      </c>
      <c r="C74" s="92">
        <v>0</v>
      </c>
      <c r="D74" s="92">
        <v>0</v>
      </c>
      <c r="E74" s="92">
        <v>0</v>
      </c>
      <c r="F74" s="92">
        <v>0.1</v>
      </c>
      <c r="G74" s="117">
        <v>358.14499999999998</v>
      </c>
      <c r="H74" s="116" t="s">
        <v>1132</v>
      </c>
      <c r="I74" s="92" t="s">
        <v>992</v>
      </c>
      <c r="J74" s="92">
        <v>4907</v>
      </c>
      <c r="K74" s="92">
        <v>73</v>
      </c>
      <c r="L74" s="92" t="s">
        <v>992</v>
      </c>
      <c r="M74" s="126">
        <v>2212</v>
      </c>
      <c r="N74" s="134" t="s">
        <v>677</v>
      </c>
      <c r="O74" s="96" t="s">
        <v>1615</v>
      </c>
      <c r="P74" s="97">
        <v>1078</v>
      </c>
      <c r="Q74" s="97">
        <v>0</v>
      </c>
      <c r="R74" s="97">
        <v>444</v>
      </c>
      <c r="S74" s="97">
        <v>0</v>
      </c>
      <c r="T74" s="102">
        <v>27</v>
      </c>
      <c r="U74" s="134" t="s">
        <v>1130</v>
      </c>
      <c r="V74" s="98" t="s">
        <v>1019</v>
      </c>
      <c r="W74" s="98">
        <v>435</v>
      </c>
      <c r="X74" s="98">
        <v>2</v>
      </c>
      <c r="Y74" s="98" t="s">
        <v>992</v>
      </c>
      <c r="Z74" s="99">
        <v>970</v>
      </c>
      <c r="AA74" s="100" t="s">
        <v>1130</v>
      </c>
      <c r="AB74" s="95" t="s">
        <v>1024</v>
      </c>
      <c r="AC74" s="95">
        <v>584</v>
      </c>
      <c r="AD74" s="142">
        <v>508</v>
      </c>
    </row>
    <row r="75" spans="1:30" ht="14.4" customHeight="1" x14ac:dyDescent="0.3">
      <c r="A75" s="116">
        <v>12030109</v>
      </c>
      <c r="B75" s="93" t="s">
        <v>1453</v>
      </c>
      <c r="C75" s="92">
        <v>0</v>
      </c>
      <c r="D75" s="92">
        <v>0</v>
      </c>
      <c r="E75" s="92">
        <v>0</v>
      </c>
      <c r="F75" s="92">
        <v>0.4</v>
      </c>
      <c r="G75" s="117">
        <v>421.06200000000001</v>
      </c>
      <c r="H75" s="116" t="s">
        <v>1132</v>
      </c>
      <c r="I75" s="92" t="s">
        <v>993</v>
      </c>
      <c r="J75" s="92">
        <v>3993</v>
      </c>
      <c r="K75" s="92">
        <v>2</v>
      </c>
      <c r="L75" s="92" t="s">
        <v>993</v>
      </c>
      <c r="M75" s="125">
        <v>201</v>
      </c>
      <c r="N75" s="134" t="s">
        <v>677</v>
      </c>
      <c r="O75" s="96" t="s">
        <v>1608</v>
      </c>
      <c r="P75" s="97">
        <v>10</v>
      </c>
      <c r="Q75" s="97">
        <v>0</v>
      </c>
      <c r="R75" s="97">
        <v>0</v>
      </c>
      <c r="S75" s="97">
        <v>0</v>
      </c>
      <c r="T75" s="102">
        <v>27</v>
      </c>
      <c r="U75" s="134" t="s">
        <v>1130</v>
      </c>
      <c r="V75" s="98" t="s">
        <v>1024</v>
      </c>
      <c r="W75" s="98">
        <v>599</v>
      </c>
      <c r="X75" s="98">
        <v>0</v>
      </c>
      <c r="Y75" s="98" t="s">
        <v>993</v>
      </c>
      <c r="Z75" s="99">
        <v>246</v>
      </c>
      <c r="AA75" s="100" t="s">
        <v>1130</v>
      </c>
      <c r="AB75" s="95" t="s">
        <v>1078</v>
      </c>
      <c r="AC75" s="95">
        <v>19515</v>
      </c>
      <c r="AD75" s="142">
        <v>622</v>
      </c>
    </row>
    <row r="76" spans="1:30" ht="14.4" customHeight="1" x14ac:dyDescent="0.3">
      <c r="A76" s="116">
        <v>12030201</v>
      </c>
      <c r="B76" s="93" t="s">
        <v>1454</v>
      </c>
      <c r="C76" s="92">
        <v>418.77</v>
      </c>
      <c r="D76" s="92">
        <v>615.85</v>
      </c>
      <c r="E76" s="92">
        <v>751</v>
      </c>
      <c r="F76" s="92">
        <v>991.4</v>
      </c>
      <c r="G76" s="117">
        <v>6521.3450000000003</v>
      </c>
      <c r="H76" s="116" t="s">
        <v>1128</v>
      </c>
      <c r="I76" s="92" t="s">
        <v>892</v>
      </c>
      <c r="J76" s="92">
        <v>6036</v>
      </c>
      <c r="K76" s="92">
        <v>73</v>
      </c>
      <c r="L76" s="92" t="s">
        <v>892</v>
      </c>
      <c r="M76" s="125">
        <v>7</v>
      </c>
      <c r="N76" s="134" t="s">
        <v>677</v>
      </c>
      <c r="O76" s="96" t="s">
        <v>1611</v>
      </c>
      <c r="P76" s="97">
        <v>488</v>
      </c>
      <c r="Q76" s="97">
        <v>1985</v>
      </c>
      <c r="R76" s="97">
        <v>223</v>
      </c>
      <c r="S76" s="97">
        <v>0</v>
      </c>
      <c r="T76" s="102">
        <v>95</v>
      </c>
      <c r="U76" s="134" t="s">
        <v>1130</v>
      </c>
      <c r="V76" s="98" t="s">
        <v>1078</v>
      </c>
      <c r="W76" s="98">
        <v>2570</v>
      </c>
      <c r="X76" s="98">
        <v>0</v>
      </c>
      <c r="Y76" s="98" t="s">
        <v>892</v>
      </c>
      <c r="Z76" s="99">
        <v>16</v>
      </c>
      <c r="AA76" s="100" t="s">
        <v>1130</v>
      </c>
      <c r="AB76" s="95" t="s">
        <v>1104</v>
      </c>
      <c r="AC76" s="95">
        <v>75</v>
      </c>
      <c r="AD76" s="142">
        <v>307</v>
      </c>
    </row>
    <row r="77" spans="1:30" ht="14.4" customHeight="1" x14ac:dyDescent="0.3">
      <c r="A77" s="116">
        <v>12030202</v>
      </c>
      <c r="B77" s="93" t="s">
        <v>1455</v>
      </c>
      <c r="C77" s="92">
        <v>322.85000000000002</v>
      </c>
      <c r="D77" s="92">
        <v>592.25</v>
      </c>
      <c r="E77" s="92">
        <v>800</v>
      </c>
      <c r="F77" s="92">
        <v>1140</v>
      </c>
      <c r="G77" s="117">
        <v>8192.7530000000006</v>
      </c>
      <c r="H77" s="116" t="s">
        <v>1135</v>
      </c>
      <c r="I77" s="92" t="s">
        <v>730</v>
      </c>
      <c r="J77" s="92">
        <v>3890</v>
      </c>
      <c r="K77" s="92">
        <v>205</v>
      </c>
      <c r="L77" s="92" t="s">
        <v>730</v>
      </c>
      <c r="M77" s="125">
        <v>124</v>
      </c>
      <c r="N77" s="134" t="s">
        <v>677</v>
      </c>
      <c r="O77" s="96" t="s">
        <v>1672</v>
      </c>
      <c r="P77" s="97">
        <v>87</v>
      </c>
      <c r="Q77" s="97">
        <v>0</v>
      </c>
      <c r="R77" s="97">
        <v>889</v>
      </c>
      <c r="S77" s="97">
        <v>0</v>
      </c>
      <c r="T77" s="102">
        <v>218</v>
      </c>
      <c r="U77" s="134" t="s">
        <v>1130</v>
      </c>
      <c r="V77" s="98" t="s">
        <v>1104</v>
      </c>
      <c r="W77" s="98">
        <v>239</v>
      </c>
      <c r="X77" s="98">
        <v>0</v>
      </c>
      <c r="Y77" s="98" t="s">
        <v>730</v>
      </c>
      <c r="Z77" s="101">
        <v>3091</v>
      </c>
      <c r="AA77" s="100" t="s">
        <v>1131</v>
      </c>
      <c r="AB77" s="95" t="s">
        <v>938</v>
      </c>
      <c r="AC77" s="95">
        <v>32062</v>
      </c>
      <c r="AD77" s="142">
        <v>438</v>
      </c>
    </row>
    <row r="78" spans="1:30" ht="14.4" customHeight="1" x14ac:dyDescent="0.3">
      <c r="A78" s="116">
        <v>12030203</v>
      </c>
      <c r="B78" s="93" t="s">
        <v>1456</v>
      </c>
      <c r="C78" s="92">
        <v>3120</v>
      </c>
      <c r="D78" s="92">
        <v>4000</v>
      </c>
      <c r="E78" s="92">
        <v>4730</v>
      </c>
      <c r="F78" s="92">
        <v>6852</v>
      </c>
      <c r="G78" s="117">
        <v>18880.428</v>
      </c>
      <c r="H78" s="116" t="s">
        <v>1139</v>
      </c>
      <c r="I78" s="92" t="s">
        <v>730</v>
      </c>
      <c r="J78" s="92">
        <v>0</v>
      </c>
      <c r="K78" s="92">
        <v>0</v>
      </c>
      <c r="L78" s="92" t="s">
        <v>994</v>
      </c>
      <c r="M78" s="125">
        <v>109</v>
      </c>
      <c r="N78" s="134" t="s">
        <v>951</v>
      </c>
      <c r="O78" s="96" t="s">
        <v>1598</v>
      </c>
      <c r="P78" s="97">
        <v>3</v>
      </c>
      <c r="Q78" s="97">
        <v>0</v>
      </c>
      <c r="R78" s="97">
        <v>0</v>
      </c>
      <c r="S78" s="97">
        <v>0</v>
      </c>
      <c r="T78" s="102">
        <v>30</v>
      </c>
      <c r="U78" s="134" t="s">
        <v>1131</v>
      </c>
      <c r="V78" s="98" t="s">
        <v>938</v>
      </c>
      <c r="W78" s="98">
        <v>3937</v>
      </c>
      <c r="X78" s="98">
        <v>0</v>
      </c>
      <c r="Y78" s="98" t="s">
        <v>994</v>
      </c>
      <c r="Z78" s="99">
        <v>34</v>
      </c>
      <c r="AA78" s="100" t="s">
        <v>1131</v>
      </c>
      <c r="AB78" s="95" t="s">
        <v>949</v>
      </c>
      <c r="AC78" s="95">
        <v>2682</v>
      </c>
      <c r="AD78" s="142">
        <v>281</v>
      </c>
    </row>
    <row r="79" spans="1:30" ht="14.4" customHeight="1" x14ac:dyDescent="0.3">
      <c r="A79" s="116">
        <v>12040101</v>
      </c>
      <c r="B79" s="93" t="s">
        <v>1457</v>
      </c>
      <c r="C79" s="92">
        <v>58</v>
      </c>
      <c r="D79" s="92">
        <v>82</v>
      </c>
      <c r="E79" s="92">
        <v>110</v>
      </c>
      <c r="F79" s="92">
        <v>148</v>
      </c>
      <c r="G79" s="117">
        <v>1957.674</v>
      </c>
      <c r="H79" s="116" t="s">
        <v>1132</v>
      </c>
      <c r="I79" s="92" t="s">
        <v>994</v>
      </c>
      <c r="J79" s="92">
        <v>656</v>
      </c>
      <c r="K79" s="92">
        <v>192</v>
      </c>
      <c r="L79" s="92" t="s">
        <v>995</v>
      </c>
      <c r="M79" s="125">
        <v>372</v>
      </c>
      <c r="N79" s="134" t="s">
        <v>951</v>
      </c>
      <c r="O79" s="96" t="s">
        <v>1670</v>
      </c>
      <c r="P79" s="97">
        <v>47</v>
      </c>
      <c r="Q79" s="97">
        <v>0</v>
      </c>
      <c r="R79" s="97">
        <v>0</v>
      </c>
      <c r="S79" s="97">
        <v>0</v>
      </c>
      <c r="T79" s="102">
        <v>97</v>
      </c>
      <c r="U79" s="134" t="s">
        <v>1131</v>
      </c>
      <c r="V79" s="98" t="s">
        <v>949</v>
      </c>
      <c r="W79" s="98">
        <v>169</v>
      </c>
      <c r="X79" s="98">
        <v>0</v>
      </c>
      <c r="Y79" s="98" t="s">
        <v>995</v>
      </c>
      <c r="Z79" s="99">
        <v>366</v>
      </c>
      <c r="AA79" s="100" t="s">
        <v>1131</v>
      </c>
      <c r="AB79" s="95" t="s">
        <v>954</v>
      </c>
      <c r="AC79" s="95">
        <v>12230</v>
      </c>
      <c r="AD79" s="142">
        <v>1636</v>
      </c>
    </row>
    <row r="80" spans="1:30" ht="14.4" customHeight="1" x14ac:dyDescent="0.3">
      <c r="A80" s="116">
        <v>12040102</v>
      </c>
      <c r="B80" s="94" t="s">
        <v>1636</v>
      </c>
      <c r="C80" s="92">
        <v>3.8380000000000001</v>
      </c>
      <c r="D80" s="92">
        <v>7.3</v>
      </c>
      <c r="E80" s="92">
        <v>11</v>
      </c>
      <c r="F80" s="92">
        <v>17</v>
      </c>
      <c r="G80" s="117">
        <v>240.07400000000001</v>
      </c>
      <c r="H80" s="116" t="s">
        <v>1138</v>
      </c>
      <c r="I80" s="92" t="s">
        <v>995</v>
      </c>
      <c r="J80" s="92">
        <v>1211</v>
      </c>
      <c r="K80" s="92">
        <v>0</v>
      </c>
      <c r="L80" s="92" t="s">
        <v>996</v>
      </c>
      <c r="M80" s="125">
        <v>12</v>
      </c>
      <c r="N80" s="134" t="s">
        <v>951</v>
      </c>
      <c r="O80" s="96" t="s">
        <v>1603</v>
      </c>
      <c r="P80" s="97">
        <v>1694</v>
      </c>
      <c r="Q80" s="97">
        <v>0</v>
      </c>
      <c r="R80" s="97">
        <v>867</v>
      </c>
      <c r="S80" s="97">
        <v>0</v>
      </c>
      <c r="T80" s="102">
        <v>112</v>
      </c>
      <c r="U80" s="134" t="s">
        <v>1131</v>
      </c>
      <c r="V80" s="98" t="s">
        <v>954</v>
      </c>
      <c r="W80" s="98">
        <v>7111</v>
      </c>
      <c r="X80" s="98">
        <v>686</v>
      </c>
      <c r="Y80" s="98" t="s">
        <v>996</v>
      </c>
      <c r="Z80" s="99">
        <v>10</v>
      </c>
      <c r="AA80" s="100" t="s">
        <v>1131</v>
      </c>
      <c r="AB80" s="95" t="s">
        <v>966</v>
      </c>
      <c r="AC80" s="95">
        <v>934</v>
      </c>
      <c r="AD80" s="142">
        <v>593</v>
      </c>
    </row>
    <row r="81" spans="1:30" ht="14.4" customHeight="1" x14ac:dyDescent="0.3">
      <c r="A81" s="116">
        <v>12040102</v>
      </c>
      <c r="B81" s="94" t="s">
        <v>1637</v>
      </c>
      <c r="C81" s="92">
        <v>0</v>
      </c>
      <c r="D81" s="92">
        <v>0.5</v>
      </c>
      <c r="E81" s="92">
        <v>1.8</v>
      </c>
      <c r="F81" s="92">
        <v>6</v>
      </c>
      <c r="G81" s="117">
        <v>190.096</v>
      </c>
      <c r="H81" s="116" t="s">
        <v>1127</v>
      </c>
      <c r="I81" s="92" t="s">
        <v>996</v>
      </c>
      <c r="J81" s="92">
        <v>393</v>
      </c>
      <c r="K81" s="92">
        <v>0</v>
      </c>
      <c r="L81" s="92" t="s">
        <v>675</v>
      </c>
      <c r="M81" s="125">
        <v>50</v>
      </c>
      <c r="N81" s="134" t="s">
        <v>951</v>
      </c>
      <c r="O81" s="96" t="s">
        <v>1605</v>
      </c>
      <c r="P81" s="97">
        <v>106</v>
      </c>
      <c r="Q81" s="97">
        <v>0</v>
      </c>
      <c r="R81" s="97">
        <v>217</v>
      </c>
      <c r="S81" s="97">
        <v>0</v>
      </c>
      <c r="T81" s="102">
        <v>15</v>
      </c>
      <c r="U81" s="134" t="s">
        <v>1131</v>
      </c>
      <c r="V81" s="98" t="s">
        <v>966</v>
      </c>
      <c r="W81" s="98">
        <v>755</v>
      </c>
      <c r="X81" s="98">
        <v>0</v>
      </c>
      <c r="Y81" s="98" t="s">
        <v>675</v>
      </c>
      <c r="Z81" s="99">
        <v>75</v>
      </c>
      <c r="AA81" s="100" t="s">
        <v>1131</v>
      </c>
      <c r="AB81" s="95" t="s">
        <v>967</v>
      </c>
      <c r="AC81" s="95">
        <v>1379</v>
      </c>
      <c r="AD81" s="142">
        <v>1259</v>
      </c>
    </row>
    <row r="82" spans="1:30" ht="14.4" customHeight="1" x14ac:dyDescent="0.3">
      <c r="A82" s="116">
        <v>12040103</v>
      </c>
      <c r="B82" s="94" t="s">
        <v>1457</v>
      </c>
      <c r="C82" s="92">
        <v>58</v>
      </c>
      <c r="D82" s="92">
        <v>82</v>
      </c>
      <c r="E82" s="92">
        <v>110</v>
      </c>
      <c r="F82" s="92">
        <v>148</v>
      </c>
      <c r="G82" s="117">
        <v>1957.674</v>
      </c>
      <c r="H82" s="116" t="s">
        <v>1133</v>
      </c>
      <c r="I82" s="92" t="s">
        <v>675</v>
      </c>
      <c r="J82" s="92">
        <v>109869</v>
      </c>
      <c r="K82" s="92">
        <v>6863</v>
      </c>
      <c r="L82" s="92" t="s">
        <v>997</v>
      </c>
      <c r="M82" s="125">
        <v>1</v>
      </c>
      <c r="N82" s="134" t="s">
        <v>951</v>
      </c>
      <c r="O82" s="96" t="s">
        <v>1615</v>
      </c>
      <c r="P82" s="97">
        <v>177</v>
      </c>
      <c r="Q82" s="97">
        <v>0</v>
      </c>
      <c r="R82" s="97">
        <v>867</v>
      </c>
      <c r="S82" s="97">
        <v>0</v>
      </c>
      <c r="T82" s="102">
        <v>112</v>
      </c>
      <c r="U82" s="134" t="s">
        <v>1131</v>
      </c>
      <c r="V82" s="98" t="s">
        <v>967</v>
      </c>
      <c r="W82" s="98">
        <v>1814</v>
      </c>
      <c r="X82" s="98">
        <v>6</v>
      </c>
      <c r="Y82" s="98" t="s">
        <v>997</v>
      </c>
      <c r="Z82" s="99">
        <v>0</v>
      </c>
      <c r="AA82" s="100" t="s">
        <v>1131</v>
      </c>
      <c r="AB82" s="95" t="s">
        <v>972</v>
      </c>
      <c r="AC82" s="95">
        <v>4262</v>
      </c>
      <c r="AD82" s="142">
        <v>775</v>
      </c>
    </row>
    <row r="83" spans="1:30" ht="14.4" customHeight="1" x14ac:dyDescent="0.3">
      <c r="A83" s="116">
        <v>12040103</v>
      </c>
      <c r="B83" s="94" t="s">
        <v>1638</v>
      </c>
      <c r="C83" s="92">
        <v>23</v>
      </c>
      <c r="D83" s="92">
        <v>32</v>
      </c>
      <c r="E83" s="92">
        <v>40</v>
      </c>
      <c r="F83" s="92">
        <v>62</v>
      </c>
      <c r="G83" s="117">
        <v>1097.2660000000001</v>
      </c>
      <c r="H83" s="116" t="s">
        <v>1135</v>
      </c>
      <c r="I83" s="92" t="s">
        <v>675</v>
      </c>
      <c r="J83" s="92">
        <v>0</v>
      </c>
      <c r="K83" s="92">
        <v>0</v>
      </c>
      <c r="L83" s="92" t="s">
        <v>658</v>
      </c>
      <c r="M83" s="126">
        <v>3891</v>
      </c>
      <c r="N83" s="134" t="s">
        <v>952</v>
      </c>
      <c r="O83" s="96" t="s">
        <v>1599</v>
      </c>
      <c r="P83" s="97">
        <v>17</v>
      </c>
      <c r="Q83" s="97">
        <v>0</v>
      </c>
      <c r="R83" s="97">
        <v>39</v>
      </c>
      <c r="S83" s="97">
        <v>0</v>
      </c>
      <c r="T83" s="102">
        <v>40</v>
      </c>
      <c r="U83" s="134" t="s">
        <v>1131</v>
      </c>
      <c r="V83" s="98" t="s">
        <v>972</v>
      </c>
      <c r="W83" s="98">
        <v>884</v>
      </c>
      <c r="X83" s="98">
        <v>0</v>
      </c>
      <c r="Y83" s="98" t="s">
        <v>658</v>
      </c>
      <c r="Z83" s="101">
        <v>4947</v>
      </c>
      <c r="AA83" s="100" t="s">
        <v>1131</v>
      </c>
      <c r="AB83" s="95" t="s">
        <v>976</v>
      </c>
      <c r="AC83" s="95">
        <v>337</v>
      </c>
      <c r="AD83" s="142">
        <v>155</v>
      </c>
    </row>
    <row r="84" spans="1:30" ht="14.4" customHeight="1" x14ac:dyDescent="0.3">
      <c r="A84" s="116">
        <v>12040104</v>
      </c>
      <c r="B84" s="93" t="s">
        <v>1463</v>
      </c>
      <c r="C84" s="92">
        <v>0.32400000000000001</v>
      </c>
      <c r="D84" s="92">
        <v>0.98399999999999999</v>
      </c>
      <c r="E84" s="92">
        <v>1</v>
      </c>
      <c r="F84" s="92">
        <v>1</v>
      </c>
      <c r="G84" s="117">
        <v>1.976</v>
      </c>
      <c r="H84" s="116" t="s">
        <v>1129</v>
      </c>
      <c r="I84" s="92" t="s">
        <v>997</v>
      </c>
      <c r="J84" s="92">
        <v>1621</v>
      </c>
      <c r="K84" s="92">
        <v>0</v>
      </c>
      <c r="L84" s="92" t="s">
        <v>830</v>
      </c>
      <c r="M84" s="125">
        <v>24</v>
      </c>
      <c r="N84" s="134" t="s">
        <v>952</v>
      </c>
      <c r="O84" s="96" t="s">
        <v>1578</v>
      </c>
      <c r="P84" s="97">
        <v>29</v>
      </c>
      <c r="Q84" s="97">
        <v>0</v>
      </c>
      <c r="R84" s="97">
        <v>34855</v>
      </c>
      <c r="S84" s="97">
        <v>0</v>
      </c>
      <c r="T84" s="102">
        <v>112</v>
      </c>
      <c r="U84" s="134" t="s">
        <v>1131</v>
      </c>
      <c r="V84" s="98" t="s">
        <v>976</v>
      </c>
      <c r="W84" s="98">
        <v>1453</v>
      </c>
      <c r="X84" s="98">
        <v>0</v>
      </c>
      <c r="Y84" s="98" t="s">
        <v>830</v>
      </c>
      <c r="Z84" s="101">
        <v>1132</v>
      </c>
      <c r="AA84" s="100" t="s">
        <v>1131</v>
      </c>
      <c r="AB84" s="95" t="s">
        <v>977</v>
      </c>
      <c r="AC84" s="95">
        <v>508</v>
      </c>
      <c r="AD84" s="142">
        <v>997</v>
      </c>
    </row>
    <row r="85" spans="1:30" ht="14.4" customHeight="1" x14ac:dyDescent="0.3">
      <c r="A85" s="116">
        <v>12040201</v>
      </c>
      <c r="B85" s="94" t="s">
        <v>1639</v>
      </c>
      <c r="C85" s="92">
        <v>100</v>
      </c>
      <c r="D85" s="92">
        <v>200</v>
      </c>
      <c r="E85" s="92">
        <v>300</v>
      </c>
      <c r="F85" s="92">
        <v>600</v>
      </c>
      <c r="G85" s="117">
        <v>2444.35</v>
      </c>
      <c r="H85" s="116" t="s">
        <v>1128</v>
      </c>
      <c r="I85" s="92" t="s">
        <v>658</v>
      </c>
      <c r="J85" s="92">
        <v>2908</v>
      </c>
      <c r="K85" s="92">
        <v>0</v>
      </c>
      <c r="L85" s="92" t="s">
        <v>998</v>
      </c>
      <c r="M85" s="125">
        <v>672</v>
      </c>
      <c r="N85" s="134" t="s">
        <v>952</v>
      </c>
      <c r="O85" s="96" t="s">
        <v>1615</v>
      </c>
      <c r="P85" s="97">
        <v>139</v>
      </c>
      <c r="Q85" s="97">
        <v>0</v>
      </c>
      <c r="R85" s="97">
        <v>3791</v>
      </c>
      <c r="S85" s="97">
        <v>0</v>
      </c>
      <c r="T85" s="102">
        <v>144</v>
      </c>
      <c r="U85" s="134" t="s">
        <v>1131</v>
      </c>
      <c r="V85" s="98" t="s">
        <v>977</v>
      </c>
      <c r="W85" s="98">
        <v>1865</v>
      </c>
      <c r="X85" s="98">
        <v>0</v>
      </c>
      <c r="Y85" s="98" t="s">
        <v>998</v>
      </c>
      <c r="Z85" s="101">
        <v>1039</v>
      </c>
      <c r="AA85" s="100" t="s">
        <v>1131</v>
      </c>
      <c r="AB85" s="95" t="s">
        <v>812</v>
      </c>
      <c r="AC85" s="95">
        <v>5402</v>
      </c>
      <c r="AD85" s="142">
        <v>293</v>
      </c>
    </row>
    <row r="86" spans="1:30" ht="14.4" customHeight="1" x14ac:dyDescent="0.3">
      <c r="A86" s="116">
        <v>12040201</v>
      </c>
      <c r="B86" s="94" t="s">
        <v>1640</v>
      </c>
      <c r="C86" s="92">
        <v>5.3</v>
      </c>
      <c r="D86" s="92">
        <v>5.6</v>
      </c>
      <c r="E86" s="92">
        <v>5.8</v>
      </c>
      <c r="F86" s="92">
        <v>6</v>
      </c>
      <c r="G86" s="117">
        <v>838.60900000000004</v>
      </c>
      <c r="H86" s="116" t="s">
        <v>1133</v>
      </c>
      <c r="I86" s="92" t="s">
        <v>658</v>
      </c>
      <c r="J86" s="92">
        <v>0</v>
      </c>
      <c r="K86" s="92">
        <v>0</v>
      </c>
      <c r="L86" s="92" t="s">
        <v>751</v>
      </c>
      <c r="M86" s="125">
        <v>346</v>
      </c>
      <c r="N86" s="134" t="s">
        <v>953</v>
      </c>
      <c r="O86" s="96" t="s">
        <v>1671</v>
      </c>
      <c r="P86" s="97">
        <v>1992</v>
      </c>
      <c r="Q86" s="97">
        <v>0</v>
      </c>
      <c r="R86" s="97">
        <v>654</v>
      </c>
      <c r="S86" s="97">
        <v>0</v>
      </c>
      <c r="T86" s="102">
        <v>328</v>
      </c>
      <c r="U86" s="134" t="s">
        <v>1131</v>
      </c>
      <c r="V86" s="98" t="s">
        <v>812</v>
      </c>
      <c r="W86" s="98">
        <v>32271</v>
      </c>
      <c r="X86" s="98">
        <v>3125</v>
      </c>
      <c r="Y86" s="98" t="s">
        <v>751</v>
      </c>
      <c r="Z86" s="99">
        <v>407</v>
      </c>
      <c r="AA86" s="100" t="s">
        <v>1131</v>
      </c>
      <c r="AB86" s="95" t="s">
        <v>1001</v>
      </c>
      <c r="AC86" s="95">
        <v>51438</v>
      </c>
      <c r="AD86" s="142">
        <v>232</v>
      </c>
    </row>
    <row r="87" spans="1:30" ht="14.4" customHeight="1" x14ac:dyDescent="0.3">
      <c r="A87" s="116">
        <v>12040202</v>
      </c>
      <c r="B87" s="94"/>
      <c r="C87" s="92"/>
      <c r="D87" s="92"/>
      <c r="E87" s="92"/>
      <c r="F87" s="92"/>
      <c r="G87" s="117"/>
      <c r="H87" s="116" t="s">
        <v>1136</v>
      </c>
      <c r="I87" s="92" t="s">
        <v>830</v>
      </c>
      <c r="J87" s="92">
        <v>3402</v>
      </c>
      <c r="K87" s="92">
        <v>0</v>
      </c>
      <c r="L87" s="92" t="s">
        <v>999</v>
      </c>
      <c r="M87" s="125">
        <v>117</v>
      </c>
      <c r="N87" s="134" t="s">
        <v>954</v>
      </c>
      <c r="O87" s="96" t="s">
        <v>1601</v>
      </c>
      <c r="P87" s="97">
        <v>0</v>
      </c>
      <c r="Q87" s="97">
        <v>0</v>
      </c>
      <c r="R87" s="97">
        <v>0</v>
      </c>
      <c r="S87" s="97">
        <v>0</v>
      </c>
      <c r="T87" s="102">
        <v>1</v>
      </c>
      <c r="U87" s="134" t="s">
        <v>1131</v>
      </c>
      <c r="V87" s="98" t="s">
        <v>1001</v>
      </c>
      <c r="W87" s="98">
        <v>203</v>
      </c>
      <c r="X87" s="98">
        <v>0</v>
      </c>
      <c r="Y87" s="98" t="s">
        <v>999</v>
      </c>
      <c r="Z87" s="99">
        <v>113</v>
      </c>
      <c r="AA87" s="100" t="s">
        <v>1131</v>
      </c>
      <c r="AB87" s="95" t="s">
        <v>663</v>
      </c>
      <c r="AC87" s="95">
        <v>4690</v>
      </c>
      <c r="AD87" s="142">
        <v>366</v>
      </c>
    </row>
    <row r="88" spans="1:30" ht="14.4" customHeight="1" x14ac:dyDescent="0.3">
      <c r="A88" s="116">
        <v>12040203</v>
      </c>
      <c r="B88" s="93" t="s">
        <v>1464</v>
      </c>
      <c r="C88" s="92">
        <v>0</v>
      </c>
      <c r="D88" s="92">
        <v>0</v>
      </c>
      <c r="E88" s="92">
        <v>0</v>
      </c>
      <c r="F88" s="92">
        <v>0</v>
      </c>
      <c r="G88" s="117">
        <v>7270</v>
      </c>
      <c r="H88" s="116" t="s">
        <v>1138</v>
      </c>
      <c r="I88" s="92" t="s">
        <v>998</v>
      </c>
      <c r="J88" s="92">
        <v>3417</v>
      </c>
      <c r="K88" s="92">
        <v>0</v>
      </c>
      <c r="L88" s="92" t="s">
        <v>1000</v>
      </c>
      <c r="M88" s="125">
        <v>3</v>
      </c>
      <c r="N88" s="134" t="s">
        <v>954</v>
      </c>
      <c r="O88" s="96" t="s">
        <v>1615</v>
      </c>
      <c r="P88" s="97">
        <v>78</v>
      </c>
      <c r="Q88" s="97">
        <v>0</v>
      </c>
      <c r="R88" s="97">
        <v>20</v>
      </c>
      <c r="S88" s="97">
        <v>0</v>
      </c>
      <c r="T88" s="102">
        <v>49</v>
      </c>
      <c r="U88" s="134" t="s">
        <v>1131</v>
      </c>
      <c r="V88" s="98" t="s">
        <v>663</v>
      </c>
      <c r="W88" s="98">
        <v>7310</v>
      </c>
      <c r="X88" s="98">
        <v>1832</v>
      </c>
      <c r="Y88" s="98" t="s">
        <v>1000</v>
      </c>
      <c r="Z88" s="99">
        <v>4</v>
      </c>
      <c r="AA88" s="100" t="s">
        <v>1131</v>
      </c>
      <c r="AB88" s="95" t="s">
        <v>1021</v>
      </c>
      <c r="AC88" s="95">
        <v>2682</v>
      </c>
      <c r="AD88" s="142">
        <v>460</v>
      </c>
    </row>
    <row r="89" spans="1:30" ht="14.4" customHeight="1" x14ac:dyDescent="0.3">
      <c r="A89" s="116">
        <v>12040204</v>
      </c>
      <c r="B89" s="93" t="s">
        <v>1465</v>
      </c>
      <c r="C89" s="92">
        <v>26</v>
      </c>
      <c r="D89" s="92">
        <v>35</v>
      </c>
      <c r="E89" s="92">
        <v>42.9</v>
      </c>
      <c r="F89" s="92">
        <v>50.8</v>
      </c>
      <c r="G89" s="117">
        <v>224.375</v>
      </c>
      <c r="H89" s="116" t="s">
        <v>1133</v>
      </c>
      <c r="I89" s="92" t="s">
        <v>751</v>
      </c>
      <c r="J89" s="92">
        <v>46090</v>
      </c>
      <c r="K89" s="92">
        <v>41005</v>
      </c>
      <c r="L89" s="92" t="s">
        <v>1001</v>
      </c>
      <c r="M89" s="125">
        <v>832</v>
      </c>
      <c r="N89" s="134" t="s">
        <v>954</v>
      </c>
      <c r="O89" s="96" t="s">
        <v>1581</v>
      </c>
      <c r="P89" s="97">
        <v>221</v>
      </c>
      <c r="Q89" s="97">
        <v>0</v>
      </c>
      <c r="R89" s="97">
        <v>966</v>
      </c>
      <c r="S89" s="97">
        <v>0</v>
      </c>
      <c r="T89" s="102">
        <v>147</v>
      </c>
      <c r="U89" s="134" t="s">
        <v>1131</v>
      </c>
      <c r="V89" s="98" t="s">
        <v>1021</v>
      </c>
      <c r="W89" s="98">
        <v>227</v>
      </c>
      <c r="X89" s="98">
        <v>0</v>
      </c>
      <c r="Y89" s="98" t="s">
        <v>1001</v>
      </c>
      <c r="Z89" s="101">
        <v>1545</v>
      </c>
      <c r="AA89" s="100" t="s">
        <v>1131</v>
      </c>
      <c r="AB89" s="95" t="s">
        <v>1034</v>
      </c>
      <c r="AC89" s="95">
        <v>913</v>
      </c>
      <c r="AD89" s="142">
        <v>668</v>
      </c>
    </row>
    <row r="90" spans="1:30" ht="14.4" customHeight="1" x14ac:dyDescent="0.3">
      <c r="A90" s="116">
        <v>12040205</v>
      </c>
      <c r="B90" s="93" t="s">
        <v>1466</v>
      </c>
      <c r="C90" s="92">
        <v>5.2</v>
      </c>
      <c r="D90" s="92">
        <v>27</v>
      </c>
      <c r="E90" s="92">
        <v>38</v>
      </c>
      <c r="F90" s="92">
        <v>73</v>
      </c>
      <c r="G90" s="117">
        <v>183.87299999999999</v>
      </c>
      <c r="H90" s="116" t="s">
        <v>1138</v>
      </c>
      <c r="I90" s="92" t="s">
        <v>999</v>
      </c>
      <c r="J90" s="92">
        <v>787</v>
      </c>
      <c r="K90" s="92">
        <v>2</v>
      </c>
      <c r="L90" s="92" t="s">
        <v>695</v>
      </c>
      <c r="M90" s="125">
        <v>49</v>
      </c>
      <c r="N90" s="134" t="s">
        <v>955</v>
      </c>
      <c r="O90" s="96" t="s">
        <v>1597</v>
      </c>
      <c r="P90" s="97">
        <v>0</v>
      </c>
      <c r="Q90" s="97">
        <v>0</v>
      </c>
      <c r="R90" s="97">
        <v>14823</v>
      </c>
      <c r="S90" s="97">
        <v>0</v>
      </c>
      <c r="T90" s="102">
        <v>0</v>
      </c>
      <c r="U90" s="134" t="s">
        <v>1131</v>
      </c>
      <c r="V90" s="98" t="s">
        <v>1034</v>
      </c>
      <c r="W90" s="98">
        <v>1129</v>
      </c>
      <c r="X90" s="98">
        <v>823</v>
      </c>
      <c r="Y90" s="98" t="s">
        <v>695</v>
      </c>
      <c r="Z90" s="99">
        <v>72</v>
      </c>
      <c r="AA90" s="100" t="s">
        <v>1131</v>
      </c>
      <c r="AB90" s="95" t="s">
        <v>1048</v>
      </c>
      <c r="AC90" s="95">
        <v>576</v>
      </c>
      <c r="AD90" s="142">
        <v>70</v>
      </c>
    </row>
    <row r="91" spans="1:30" ht="14.4" customHeight="1" x14ac:dyDescent="0.3">
      <c r="A91" s="116">
        <v>12050001</v>
      </c>
      <c r="B91" s="94" t="s">
        <v>1641</v>
      </c>
      <c r="C91" s="92">
        <v>0</v>
      </c>
      <c r="D91" s="92">
        <v>0</v>
      </c>
      <c r="E91" s="92">
        <v>0</v>
      </c>
      <c r="F91" s="92">
        <v>0</v>
      </c>
      <c r="G91" s="117">
        <v>1.671</v>
      </c>
      <c r="H91" s="116" t="s">
        <v>1135</v>
      </c>
      <c r="I91" s="92" t="s">
        <v>1000</v>
      </c>
      <c r="J91" s="92">
        <v>4749</v>
      </c>
      <c r="K91" s="92">
        <v>506</v>
      </c>
      <c r="L91" s="92" t="s">
        <v>1002</v>
      </c>
      <c r="M91" s="125">
        <v>253</v>
      </c>
      <c r="N91" s="134" t="s">
        <v>955</v>
      </c>
      <c r="O91" s="96" t="s">
        <v>1668</v>
      </c>
      <c r="P91" s="97">
        <v>804</v>
      </c>
      <c r="Q91" s="97">
        <v>0</v>
      </c>
      <c r="R91" s="97">
        <v>115</v>
      </c>
      <c r="S91" s="97">
        <v>0</v>
      </c>
      <c r="T91" s="102">
        <v>12</v>
      </c>
      <c r="U91" s="134" t="s">
        <v>1131</v>
      </c>
      <c r="V91" s="98" t="s">
        <v>1048</v>
      </c>
      <c r="W91" s="98">
        <v>10</v>
      </c>
      <c r="X91" s="98">
        <v>0</v>
      </c>
      <c r="Y91" s="98" t="s">
        <v>1002</v>
      </c>
      <c r="Z91" s="99">
        <v>741</v>
      </c>
      <c r="AA91" s="100" t="s">
        <v>1131</v>
      </c>
      <c r="AB91" s="95" t="s">
        <v>1053</v>
      </c>
      <c r="AC91" s="95">
        <v>13822</v>
      </c>
      <c r="AD91" s="142">
        <v>273</v>
      </c>
    </row>
    <row r="92" spans="1:30" ht="14.4" customHeight="1" x14ac:dyDescent="0.3">
      <c r="A92" s="116">
        <v>12050002</v>
      </c>
      <c r="B92" s="94" t="s">
        <v>1641</v>
      </c>
      <c r="C92" s="92">
        <v>0</v>
      </c>
      <c r="D92" s="92">
        <v>0</v>
      </c>
      <c r="E92" s="92">
        <v>0</v>
      </c>
      <c r="F92" s="92">
        <v>0</v>
      </c>
      <c r="G92" s="117">
        <v>1.671</v>
      </c>
      <c r="H92" s="116" t="s">
        <v>1131</v>
      </c>
      <c r="I92" s="92" t="s">
        <v>1001</v>
      </c>
      <c r="J92" s="92">
        <v>181</v>
      </c>
      <c r="K92" s="92">
        <v>0</v>
      </c>
      <c r="L92" s="92" t="s">
        <v>820</v>
      </c>
      <c r="M92" s="125">
        <v>29</v>
      </c>
      <c r="N92" s="134" t="s">
        <v>955</v>
      </c>
      <c r="O92" s="96" t="s">
        <v>1615</v>
      </c>
      <c r="P92" s="97">
        <v>170</v>
      </c>
      <c r="Q92" s="97">
        <v>0</v>
      </c>
      <c r="R92" s="97">
        <v>573</v>
      </c>
      <c r="S92" s="97">
        <v>0</v>
      </c>
      <c r="T92" s="102">
        <v>48</v>
      </c>
      <c r="U92" s="134" t="s">
        <v>1131</v>
      </c>
      <c r="V92" s="98" t="s">
        <v>1056</v>
      </c>
      <c r="W92" s="98">
        <v>2236</v>
      </c>
      <c r="X92" s="98">
        <v>1004</v>
      </c>
      <c r="Y92" s="98" t="s">
        <v>820</v>
      </c>
      <c r="Z92" s="99">
        <v>15</v>
      </c>
      <c r="AA92" s="100" t="s">
        <v>1131</v>
      </c>
      <c r="AB92" s="95" t="s">
        <v>1054</v>
      </c>
      <c r="AC92" s="95">
        <v>9792</v>
      </c>
      <c r="AD92" s="142">
        <v>1036</v>
      </c>
    </row>
    <row r="93" spans="1:30" ht="14.4" customHeight="1" x14ac:dyDescent="0.3">
      <c r="A93" s="116">
        <v>12050003</v>
      </c>
      <c r="B93" s="93" t="s">
        <v>1467</v>
      </c>
      <c r="C93" s="92">
        <v>0</v>
      </c>
      <c r="D93" s="92">
        <v>0</v>
      </c>
      <c r="E93" s="92">
        <v>0.21</v>
      </c>
      <c r="F93" s="92">
        <v>3</v>
      </c>
      <c r="G93" s="117">
        <v>30.959</v>
      </c>
      <c r="H93" s="116" t="s">
        <v>1136</v>
      </c>
      <c r="I93" s="92" t="s">
        <v>695</v>
      </c>
      <c r="J93" s="92">
        <v>1024</v>
      </c>
      <c r="K93" s="92">
        <v>4</v>
      </c>
      <c r="L93" s="92" t="s">
        <v>1003</v>
      </c>
      <c r="M93" s="125">
        <v>66</v>
      </c>
      <c r="N93" s="134" t="s">
        <v>955</v>
      </c>
      <c r="O93" s="96" t="s">
        <v>1608</v>
      </c>
      <c r="P93" s="97">
        <v>510</v>
      </c>
      <c r="Q93" s="97">
        <v>0</v>
      </c>
      <c r="R93" s="97">
        <v>0</v>
      </c>
      <c r="S93" s="97">
        <v>0</v>
      </c>
      <c r="T93" s="102">
        <v>127</v>
      </c>
      <c r="U93" s="134" t="s">
        <v>1131</v>
      </c>
      <c r="V93" s="98" t="s">
        <v>1053</v>
      </c>
      <c r="W93" s="98">
        <v>858</v>
      </c>
      <c r="X93" s="98">
        <v>42</v>
      </c>
      <c r="Y93" s="98" t="s">
        <v>1003</v>
      </c>
      <c r="Z93" s="99">
        <v>87</v>
      </c>
      <c r="AA93" s="100" t="s">
        <v>1131</v>
      </c>
      <c r="AB93" s="95" t="s">
        <v>1056</v>
      </c>
      <c r="AC93" s="95">
        <v>2754</v>
      </c>
      <c r="AD93" s="142">
        <v>1027</v>
      </c>
    </row>
    <row r="94" spans="1:30" ht="14.4" customHeight="1" x14ac:dyDescent="0.3">
      <c r="A94" s="116">
        <v>12050004</v>
      </c>
      <c r="B94" s="93" t="s">
        <v>1468</v>
      </c>
      <c r="C94" s="92">
        <v>0</v>
      </c>
      <c r="D94" s="92">
        <v>0</v>
      </c>
      <c r="E94" s="92">
        <v>0</v>
      </c>
      <c r="F94" s="92">
        <v>0.1</v>
      </c>
      <c r="G94" s="117">
        <v>141.833</v>
      </c>
      <c r="H94" s="116" t="s">
        <v>1136</v>
      </c>
      <c r="I94" s="92" t="s">
        <v>1002</v>
      </c>
      <c r="J94" s="92">
        <v>4108</v>
      </c>
      <c r="K94" s="92">
        <v>2400</v>
      </c>
      <c r="L94" s="92" t="s">
        <v>1004</v>
      </c>
      <c r="M94" s="125">
        <v>163</v>
      </c>
      <c r="N94" s="134" t="s">
        <v>955</v>
      </c>
      <c r="O94" s="96" t="s">
        <v>1611</v>
      </c>
      <c r="P94" s="97">
        <v>765</v>
      </c>
      <c r="Q94" s="97">
        <v>111</v>
      </c>
      <c r="R94" s="97">
        <v>0</v>
      </c>
      <c r="S94" s="97">
        <v>0</v>
      </c>
      <c r="T94" s="102">
        <v>78</v>
      </c>
      <c r="U94" s="134" t="s">
        <v>1131</v>
      </c>
      <c r="V94" s="98" t="s">
        <v>1054</v>
      </c>
      <c r="W94" s="98">
        <v>916</v>
      </c>
      <c r="X94" s="98">
        <v>0</v>
      </c>
      <c r="Y94" s="98" t="s">
        <v>1004</v>
      </c>
      <c r="Z94" s="99">
        <v>603</v>
      </c>
      <c r="AA94" s="100" t="s">
        <v>1131</v>
      </c>
      <c r="AB94" s="95" t="s">
        <v>1058</v>
      </c>
      <c r="AC94" s="95">
        <v>6022</v>
      </c>
      <c r="AD94" s="142">
        <v>642</v>
      </c>
    </row>
    <row r="95" spans="1:30" ht="14.4" customHeight="1" x14ac:dyDescent="0.3">
      <c r="A95" s="116">
        <v>12050005</v>
      </c>
      <c r="B95" s="93" t="s">
        <v>1469</v>
      </c>
      <c r="C95" s="92">
        <v>0</v>
      </c>
      <c r="D95" s="92">
        <v>0</v>
      </c>
      <c r="E95" s="92">
        <v>0</v>
      </c>
      <c r="F95" s="92">
        <v>0</v>
      </c>
      <c r="G95" s="117">
        <v>2.8929999999999998</v>
      </c>
      <c r="H95" s="116" t="s">
        <v>53</v>
      </c>
      <c r="I95" s="92" t="s">
        <v>820</v>
      </c>
      <c r="J95" s="92">
        <v>4082</v>
      </c>
      <c r="K95" s="92">
        <v>4264</v>
      </c>
      <c r="L95" s="92" t="s">
        <v>747</v>
      </c>
      <c r="M95" s="125">
        <v>17</v>
      </c>
      <c r="N95" s="134" t="s">
        <v>955</v>
      </c>
      <c r="O95" s="96" t="s">
        <v>1672</v>
      </c>
      <c r="P95" s="97">
        <v>233</v>
      </c>
      <c r="Q95" s="97">
        <v>0</v>
      </c>
      <c r="R95" s="97">
        <v>58</v>
      </c>
      <c r="S95" s="97">
        <v>0</v>
      </c>
      <c r="T95" s="102">
        <v>127</v>
      </c>
      <c r="U95" s="134" t="s">
        <v>1131</v>
      </c>
      <c r="V95" s="98" t="s">
        <v>1058</v>
      </c>
      <c r="W95" s="98">
        <v>446</v>
      </c>
      <c r="X95" s="98">
        <v>0</v>
      </c>
      <c r="Y95" s="98" t="s">
        <v>747</v>
      </c>
      <c r="Z95" s="99">
        <v>480</v>
      </c>
      <c r="AA95" s="100" t="s">
        <v>1131</v>
      </c>
      <c r="AB95" s="95" t="s">
        <v>1059</v>
      </c>
      <c r="AC95" s="95">
        <v>40848</v>
      </c>
      <c r="AD95" s="142">
        <v>904</v>
      </c>
    </row>
    <row r="96" spans="1:30" ht="14.4" customHeight="1" x14ac:dyDescent="0.3">
      <c r="A96" s="116">
        <v>12050006</v>
      </c>
      <c r="B96" s="94"/>
      <c r="C96" s="92"/>
      <c r="D96" s="92"/>
      <c r="E96" s="92"/>
      <c r="F96" s="92"/>
      <c r="G96" s="117"/>
      <c r="H96" s="116" t="s">
        <v>1128</v>
      </c>
      <c r="I96" s="92" t="s">
        <v>1003</v>
      </c>
      <c r="J96" s="92">
        <v>24278</v>
      </c>
      <c r="K96" s="92">
        <v>7010</v>
      </c>
      <c r="L96" s="92" t="s">
        <v>696</v>
      </c>
      <c r="M96" s="125">
        <v>305</v>
      </c>
      <c r="N96" s="134" t="s">
        <v>956</v>
      </c>
      <c r="O96" s="96" t="s">
        <v>1673</v>
      </c>
      <c r="P96" s="97">
        <v>6</v>
      </c>
      <c r="Q96" s="97">
        <v>0</v>
      </c>
      <c r="R96" s="97">
        <v>0</v>
      </c>
      <c r="S96" s="97">
        <v>0</v>
      </c>
      <c r="T96" s="102">
        <v>0</v>
      </c>
      <c r="U96" s="134" t="s">
        <v>1131</v>
      </c>
      <c r="V96" s="98" t="s">
        <v>1059</v>
      </c>
      <c r="W96" s="98">
        <v>35301</v>
      </c>
      <c r="X96" s="98">
        <v>198</v>
      </c>
      <c r="Y96" s="98" t="s">
        <v>696</v>
      </c>
      <c r="Z96" s="99">
        <v>550</v>
      </c>
      <c r="AA96" s="100" t="s">
        <v>1131</v>
      </c>
      <c r="AB96" s="95" t="s">
        <v>801</v>
      </c>
      <c r="AC96" s="95">
        <v>5479</v>
      </c>
      <c r="AD96" s="142">
        <v>449</v>
      </c>
    </row>
    <row r="97" spans="1:30" ht="14.4" customHeight="1" x14ac:dyDescent="0.3">
      <c r="A97" s="116">
        <v>12050007</v>
      </c>
      <c r="B97" s="94" t="s">
        <v>1642</v>
      </c>
      <c r="C97" s="92">
        <v>0</v>
      </c>
      <c r="D97" s="92">
        <v>3.2000000000000001E-2</v>
      </c>
      <c r="E97" s="92">
        <v>0.1</v>
      </c>
      <c r="F97" s="92">
        <v>0.3</v>
      </c>
      <c r="G97" s="117">
        <v>95.57</v>
      </c>
      <c r="H97" s="116" t="s">
        <v>1129</v>
      </c>
      <c r="I97" s="92" t="s">
        <v>1004</v>
      </c>
      <c r="J97" s="92">
        <v>17746</v>
      </c>
      <c r="K97" s="92">
        <v>2423</v>
      </c>
      <c r="L97" s="92" t="s">
        <v>1005</v>
      </c>
      <c r="M97" s="125">
        <v>271</v>
      </c>
      <c r="N97" s="134" t="s">
        <v>956</v>
      </c>
      <c r="O97" s="96" t="s">
        <v>1601</v>
      </c>
      <c r="P97" s="97">
        <v>1112</v>
      </c>
      <c r="Q97" s="97">
        <v>0</v>
      </c>
      <c r="R97" s="97">
        <v>27</v>
      </c>
      <c r="S97" s="97">
        <v>1</v>
      </c>
      <c r="T97" s="102">
        <v>235</v>
      </c>
      <c r="U97" s="134" t="s">
        <v>1131</v>
      </c>
      <c r="V97" s="98" t="s">
        <v>801</v>
      </c>
      <c r="W97" s="98">
        <v>1621</v>
      </c>
      <c r="X97" s="98">
        <v>0</v>
      </c>
      <c r="Y97" s="98" t="s">
        <v>1005</v>
      </c>
      <c r="Z97" s="99">
        <v>51</v>
      </c>
      <c r="AA97" s="100" t="s">
        <v>1131</v>
      </c>
      <c r="AB97" s="95" t="s">
        <v>903</v>
      </c>
      <c r="AC97" s="95">
        <v>77191</v>
      </c>
      <c r="AD97" s="142">
        <v>1239</v>
      </c>
    </row>
    <row r="98" spans="1:30" ht="14.4" customHeight="1" x14ac:dyDescent="0.3">
      <c r="A98" s="116">
        <v>12050007</v>
      </c>
      <c r="B98" s="94" t="s">
        <v>1643</v>
      </c>
      <c r="C98" s="92">
        <v>0</v>
      </c>
      <c r="D98" s="92">
        <v>0</v>
      </c>
      <c r="E98" s="92">
        <v>0</v>
      </c>
      <c r="F98" s="92">
        <v>0.03</v>
      </c>
      <c r="G98" s="117">
        <v>4.3330000000000002</v>
      </c>
      <c r="H98" s="116" t="s">
        <v>50</v>
      </c>
      <c r="I98" s="92" t="s">
        <v>1004</v>
      </c>
      <c r="J98" s="92">
        <v>0</v>
      </c>
      <c r="K98" s="92">
        <v>0</v>
      </c>
      <c r="L98" s="92" t="s">
        <v>1006</v>
      </c>
      <c r="M98" s="125">
        <v>0</v>
      </c>
      <c r="N98" s="134" t="s">
        <v>956</v>
      </c>
      <c r="O98" s="96" t="s">
        <v>1602</v>
      </c>
      <c r="P98" s="97">
        <v>165</v>
      </c>
      <c r="Q98" s="97">
        <v>0</v>
      </c>
      <c r="R98" s="97">
        <v>18</v>
      </c>
      <c r="S98" s="97">
        <v>0</v>
      </c>
      <c r="T98" s="102">
        <v>7</v>
      </c>
      <c r="U98" s="134" t="s">
        <v>1131</v>
      </c>
      <c r="V98" s="98" t="s">
        <v>1069</v>
      </c>
      <c r="W98" s="98">
        <v>0</v>
      </c>
      <c r="X98" s="98">
        <v>0</v>
      </c>
      <c r="Y98" s="98" t="s">
        <v>1006</v>
      </c>
      <c r="Z98" s="99">
        <v>0</v>
      </c>
      <c r="AA98" s="100" t="s">
        <v>1131</v>
      </c>
      <c r="AB98" s="95" t="s">
        <v>1081</v>
      </c>
      <c r="AC98" s="95">
        <v>35385</v>
      </c>
      <c r="AD98" s="142">
        <v>272</v>
      </c>
    </row>
    <row r="99" spans="1:30" ht="14.4" customHeight="1" x14ac:dyDescent="0.3">
      <c r="A99" s="116">
        <v>12060101</v>
      </c>
      <c r="B99" s="93" t="s">
        <v>1473</v>
      </c>
      <c r="C99" s="92">
        <v>0</v>
      </c>
      <c r="D99" s="92">
        <v>0</v>
      </c>
      <c r="E99" s="92">
        <v>0</v>
      </c>
      <c r="F99" s="92">
        <v>0</v>
      </c>
      <c r="G99" s="117">
        <v>271.85300000000001</v>
      </c>
      <c r="H99" s="116" t="s">
        <v>1132</v>
      </c>
      <c r="I99" s="92" t="s">
        <v>747</v>
      </c>
      <c r="J99" s="92">
        <v>3320</v>
      </c>
      <c r="K99" s="92">
        <v>257</v>
      </c>
      <c r="L99" s="92" t="s">
        <v>1007</v>
      </c>
      <c r="M99" s="125">
        <v>256</v>
      </c>
      <c r="N99" s="134" t="s">
        <v>956</v>
      </c>
      <c r="O99" s="96" t="s">
        <v>1606</v>
      </c>
      <c r="P99" s="97">
        <v>160</v>
      </c>
      <c r="Q99" s="97">
        <v>0</v>
      </c>
      <c r="R99" s="97">
        <v>0</v>
      </c>
      <c r="S99" s="97">
        <v>0</v>
      </c>
      <c r="T99" s="102">
        <v>15</v>
      </c>
      <c r="U99" s="134" t="s">
        <v>1131</v>
      </c>
      <c r="V99" s="98" t="s">
        <v>903</v>
      </c>
      <c r="W99" s="98">
        <v>5071</v>
      </c>
      <c r="X99" s="98">
        <v>2</v>
      </c>
      <c r="Y99" s="98" t="s">
        <v>1007</v>
      </c>
      <c r="Z99" s="99">
        <v>526</v>
      </c>
      <c r="AA99" s="100" t="s">
        <v>1131</v>
      </c>
      <c r="AB99" s="95" t="s">
        <v>1084</v>
      </c>
      <c r="AC99" s="95">
        <v>101323</v>
      </c>
      <c r="AD99" s="142">
        <v>2283</v>
      </c>
    </row>
    <row r="100" spans="1:30" ht="14.4" customHeight="1" x14ac:dyDescent="0.3">
      <c r="A100" s="116">
        <v>12060102</v>
      </c>
      <c r="B100" s="93" t="s">
        <v>1474</v>
      </c>
      <c r="C100" s="92">
        <v>0</v>
      </c>
      <c r="D100" s="92">
        <v>0.09</v>
      </c>
      <c r="E100" s="92">
        <v>0.6</v>
      </c>
      <c r="F100" s="92">
        <v>2.7</v>
      </c>
      <c r="G100" s="117">
        <v>96.126999999999995</v>
      </c>
      <c r="H100" s="116" t="s">
        <v>1136</v>
      </c>
      <c r="I100" s="92" t="s">
        <v>696</v>
      </c>
      <c r="J100" s="92">
        <v>17113</v>
      </c>
      <c r="K100" s="92">
        <v>2638</v>
      </c>
      <c r="L100" s="92" t="s">
        <v>1008</v>
      </c>
      <c r="M100" s="125">
        <v>132</v>
      </c>
      <c r="N100" s="134" t="s">
        <v>956</v>
      </c>
      <c r="O100" s="96" t="s">
        <v>1615</v>
      </c>
      <c r="P100" s="97">
        <v>262</v>
      </c>
      <c r="Q100" s="97">
        <v>6</v>
      </c>
      <c r="R100" s="97">
        <v>18</v>
      </c>
      <c r="S100" s="97">
        <v>93</v>
      </c>
      <c r="T100" s="102">
        <v>15</v>
      </c>
      <c r="U100" s="134" t="s">
        <v>1131</v>
      </c>
      <c r="V100" s="98" t="s">
        <v>1081</v>
      </c>
      <c r="W100" s="98">
        <v>1167</v>
      </c>
      <c r="X100" s="98">
        <v>0</v>
      </c>
      <c r="Y100" s="98" t="s">
        <v>1008</v>
      </c>
      <c r="Z100" s="99">
        <v>80</v>
      </c>
      <c r="AA100" s="100" t="s">
        <v>1131</v>
      </c>
      <c r="AB100" s="95" t="s">
        <v>1088</v>
      </c>
      <c r="AC100" s="95">
        <v>4298</v>
      </c>
      <c r="AD100" s="142">
        <v>1530</v>
      </c>
    </row>
    <row r="101" spans="1:30" ht="14.4" customHeight="1" x14ac:dyDescent="0.3">
      <c r="A101" s="116">
        <v>12060103</v>
      </c>
      <c r="B101" s="93" t="s">
        <v>1475</v>
      </c>
      <c r="C101" s="92">
        <v>0</v>
      </c>
      <c r="D101" s="92">
        <v>0</v>
      </c>
      <c r="E101" s="92">
        <v>0</v>
      </c>
      <c r="F101" s="92">
        <v>0</v>
      </c>
      <c r="G101" s="117">
        <v>33.08</v>
      </c>
      <c r="H101" s="116" t="s">
        <v>1138</v>
      </c>
      <c r="I101" s="92" t="s">
        <v>1005</v>
      </c>
      <c r="J101" s="92">
        <v>6677</v>
      </c>
      <c r="K101" s="92">
        <v>3553</v>
      </c>
      <c r="L101" s="92" t="s">
        <v>1009</v>
      </c>
      <c r="M101" s="125">
        <v>18</v>
      </c>
      <c r="N101" s="134" t="s">
        <v>956</v>
      </c>
      <c r="O101" s="96" t="s">
        <v>1581</v>
      </c>
      <c r="P101" s="97">
        <v>557</v>
      </c>
      <c r="Q101" s="97">
        <v>12</v>
      </c>
      <c r="R101" s="97">
        <v>46</v>
      </c>
      <c r="S101" s="97">
        <v>0</v>
      </c>
      <c r="T101" s="102">
        <v>58</v>
      </c>
      <c r="U101" s="134" t="s">
        <v>1131</v>
      </c>
      <c r="V101" s="98" t="s">
        <v>1084</v>
      </c>
      <c r="W101" s="98">
        <v>4272</v>
      </c>
      <c r="X101" s="98">
        <v>756</v>
      </c>
      <c r="Y101" s="98" t="s">
        <v>1009</v>
      </c>
      <c r="Z101" s="99">
        <v>17</v>
      </c>
      <c r="AA101" s="100" t="s">
        <v>1131</v>
      </c>
      <c r="AB101" s="95" t="s">
        <v>1091</v>
      </c>
      <c r="AC101" s="95">
        <v>2024</v>
      </c>
      <c r="AD101" s="142">
        <v>787</v>
      </c>
    </row>
    <row r="102" spans="1:30" ht="14.4" customHeight="1" x14ac:dyDescent="0.3">
      <c r="A102" s="116">
        <v>12060104</v>
      </c>
      <c r="B102" s="93" t="s">
        <v>1476</v>
      </c>
      <c r="C102" s="92">
        <v>0</v>
      </c>
      <c r="D102" s="92">
        <v>0</v>
      </c>
      <c r="E102" s="92">
        <v>0</v>
      </c>
      <c r="F102" s="92">
        <v>1.5</v>
      </c>
      <c r="G102" s="117">
        <v>370.98700000000002</v>
      </c>
      <c r="H102" s="116" t="s">
        <v>53</v>
      </c>
      <c r="I102" s="92" t="s">
        <v>1006</v>
      </c>
      <c r="J102" s="92">
        <v>795</v>
      </c>
      <c r="K102" s="92">
        <v>0</v>
      </c>
      <c r="L102" s="92" t="s">
        <v>1010</v>
      </c>
      <c r="M102" s="125">
        <v>14</v>
      </c>
      <c r="N102" s="134" t="s">
        <v>957</v>
      </c>
      <c r="O102" s="96" t="s">
        <v>1668</v>
      </c>
      <c r="P102" s="97">
        <v>1373</v>
      </c>
      <c r="Q102" s="97">
        <v>0</v>
      </c>
      <c r="R102" s="97">
        <v>135</v>
      </c>
      <c r="S102" s="97">
        <v>0</v>
      </c>
      <c r="T102" s="102">
        <v>124</v>
      </c>
      <c r="U102" s="134" t="s">
        <v>1131</v>
      </c>
      <c r="V102" s="98" t="s">
        <v>1088</v>
      </c>
      <c r="W102" s="98">
        <v>2174</v>
      </c>
      <c r="X102" s="98">
        <v>76</v>
      </c>
      <c r="Y102" s="98" t="s">
        <v>1010</v>
      </c>
      <c r="Z102" s="99">
        <v>12</v>
      </c>
      <c r="AA102" s="100" t="s">
        <v>1131</v>
      </c>
      <c r="AB102" s="95" t="s">
        <v>1092</v>
      </c>
      <c r="AC102" s="95">
        <v>2630</v>
      </c>
      <c r="AD102" s="142">
        <v>629</v>
      </c>
    </row>
    <row r="103" spans="1:30" ht="14.4" customHeight="1" x14ac:dyDescent="0.3">
      <c r="A103" s="116">
        <v>12060105</v>
      </c>
      <c r="B103" s="93" t="s">
        <v>1477</v>
      </c>
      <c r="C103" s="92">
        <v>0</v>
      </c>
      <c r="D103" s="92">
        <v>0</v>
      </c>
      <c r="E103" s="92">
        <v>0</v>
      </c>
      <c r="F103" s="92">
        <v>0</v>
      </c>
      <c r="G103" s="117">
        <v>73.073999999999998</v>
      </c>
      <c r="H103" s="116" t="s">
        <v>1132</v>
      </c>
      <c r="I103" s="92" t="s">
        <v>1007</v>
      </c>
      <c r="J103" s="92">
        <v>1287</v>
      </c>
      <c r="K103" s="92">
        <v>4</v>
      </c>
      <c r="L103" s="92" t="s">
        <v>619</v>
      </c>
      <c r="M103" s="126">
        <v>3161</v>
      </c>
      <c r="N103" s="134" t="s">
        <v>957</v>
      </c>
      <c r="O103" s="96" t="s">
        <v>1673</v>
      </c>
      <c r="P103" s="97">
        <v>921</v>
      </c>
      <c r="Q103" s="97">
        <v>0</v>
      </c>
      <c r="R103" s="97">
        <v>0</v>
      </c>
      <c r="S103" s="97">
        <v>0</v>
      </c>
      <c r="T103" s="102">
        <v>2</v>
      </c>
      <c r="U103" s="134" t="s">
        <v>1131</v>
      </c>
      <c r="V103" s="98" t="s">
        <v>1091</v>
      </c>
      <c r="W103" s="98">
        <v>795</v>
      </c>
      <c r="X103" s="98">
        <v>0</v>
      </c>
      <c r="Y103" s="98" t="s">
        <v>619</v>
      </c>
      <c r="Z103" s="101">
        <v>3252</v>
      </c>
      <c r="AA103" s="100" t="s">
        <v>1131</v>
      </c>
      <c r="AB103" s="95" t="s">
        <v>1099</v>
      </c>
      <c r="AC103" s="95">
        <v>595</v>
      </c>
      <c r="AD103" s="142">
        <v>503</v>
      </c>
    </row>
    <row r="104" spans="1:30" ht="14.4" customHeight="1" x14ac:dyDescent="0.3">
      <c r="A104" s="116">
        <v>12060201</v>
      </c>
      <c r="B104" s="93" t="s">
        <v>1472</v>
      </c>
      <c r="C104" s="92">
        <v>3</v>
      </c>
      <c r="D104" s="92">
        <v>17</v>
      </c>
      <c r="E104" s="92">
        <v>30</v>
      </c>
      <c r="F104" s="92">
        <v>58</v>
      </c>
      <c r="G104" s="117">
        <v>1323.4559999999999</v>
      </c>
      <c r="H104" s="116" t="s">
        <v>53</v>
      </c>
      <c r="I104" s="92" t="s">
        <v>1008</v>
      </c>
      <c r="J104" s="92">
        <v>1298</v>
      </c>
      <c r="K104" s="92">
        <v>49</v>
      </c>
      <c r="L104" s="92" t="s">
        <v>1011</v>
      </c>
      <c r="M104" s="126">
        <v>1352</v>
      </c>
      <c r="N104" s="134" t="s">
        <v>957</v>
      </c>
      <c r="O104" s="96" t="s">
        <v>1615</v>
      </c>
      <c r="P104" s="97">
        <v>434</v>
      </c>
      <c r="Q104" s="97">
        <v>0</v>
      </c>
      <c r="R104" s="97">
        <v>126</v>
      </c>
      <c r="S104" s="97">
        <v>0</v>
      </c>
      <c r="T104" s="102">
        <v>39</v>
      </c>
      <c r="U104" s="134" t="s">
        <v>1131</v>
      </c>
      <c r="V104" s="98" t="s">
        <v>1092</v>
      </c>
      <c r="W104" s="98">
        <v>3721</v>
      </c>
      <c r="X104" s="98">
        <v>0</v>
      </c>
      <c r="Y104" s="98" t="s">
        <v>1011</v>
      </c>
      <c r="Z104" s="101">
        <v>2463</v>
      </c>
      <c r="AA104" s="100" t="s">
        <v>1131</v>
      </c>
      <c r="AB104" s="95" t="s">
        <v>1101</v>
      </c>
      <c r="AC104" s="95">
        <v>1742</v>
      </c>
      <c r="AD104" s="142">
        <v>796</v>
      </c>
    </row>
    <row r="105" spans="1:30" ht="14.4" customHeight="1" x14ac:dyDescent="0.3">
      <c r="A105" s="116">
        <v>12060202</v>
      </c>
      <c r="B105" s="93" t="s">
        <v>1479</v>
      </c>
      <c r="C105" s="92">
        <v>11</v>
      </c>
      <c r="D105" s="92">
        <v>45</v>
      </c>
      <c r="E105" s="92">
        <v>89</v>
      </c>
      <c r="F105" s="92">
        <v>188</v>
      </c>
      <c r="G105" s="117">
        <v>2392.5279999999998</v>
      </c>
      <c r="H105" s="116" t="s">
        <v>1127</v>
      </c>
      <c r="I105" s="92" t="s">
        <v>1009</v>
      </c>
      <c r="J105" s="92">
        <v>832</v>
      </c>
      <c r="K105" s="92">
        <v>374</v>
      </c>
      <c r="L105" s="92" t="s">
        <v>1012</v>
      </c>
      <c r="M105" s="125">
        <v>2</v>
      </c>
      <c r="N105" s="134" t="s">
        <v>957</v>
      </c>
      <c r="O105" s="96" t="s">
        <v>1608</v>
      </c>
      <c r="P105" s="97">
        <v>4</v>
      </c>
      <c r="Q105" s="97">
        <v>0</v>
      </c>
      <c r="R105" s="97">
        <v>0</v>
      </c>
      <c r="S105" s="97">
        <v>0</v>
      </c>
      <c r="T105" s="102">
        <v>9</v>
      </c>
      <c r="U105" s="134" t="s">
        <v>1131</v>
      </c>
      <c r="V105" s="98" t="s">
        <v>1099</v>
      </c>
      <c r="W105" s="98">
        <v>387</v>
      </c>
      <c r="X105" s="98">
        <v>0</v>
      </c>
      <c r="Y105" s="98" t="s">
        <v>1012</v>
      </c>
      <c r="Z105" s="99">
        <v>0</v>
      </c>
      <c r="AA105" s="100" t="s">
        <v>1131</v>
      </c>
      <c r="AB105" s="95" t="s">
        <v>1107</v>
      </c>
      <c r="AC105" s="95">
        <v>104107</v>
      </c>
      <c r="AD105" s="142">
        <v>1978</v>
      </c>
    </row>
    <row r="106" spans="1:30" ht="14.4" customHeight="1" x14ac:dyDescent="0.3">
      <c r="A106" s="116">
        <v>12060203</v>
      </c>
      <c r="B106" s="93" t="s">
        <v>1480</v>
      </c>
      <c r="C106" s="92">
        <v>0</v>
      </c>
      <c r="D106" s="92">
        <v>0</v>
      </c>
      <c r="E106" s="92">
        <v>0</v>
      </c>
      <c r="F106" s="92">
        <v>0</v>
      </c>
      <c r="G106" s="117">
        <v>422.67399999999998</v>
      </c>
      <c r="H106" s="116" t="s">
        <v>50</v>
      </c>
      <c r="I106" s="92" t="s">
        <v>1010</v>
      </c>
      <c r="J106" s="92">
        <v>7772</v>
      </c>
      <c r="K106" s="92">
        <v>146</v>
      </c>
      <c r="L106" s="92" t="s">
        <v>1013</v>
      </c>
      <c r="M106" s="125">
        <v>33</v>
      </c>
      <c r="N106" s="134" t="s">
        <v>957</v>
      </c>
      <c r="O106" s="96" t="s">
        <v>1581</v>
      </c>
      <c r="P106" s="97">
        <v>337</v>
      </c>
      <c r="Q106" s="97">
        <v>0</v>
      </c>
      <c r="R106" s="97">
        <v>0</v>
      </c>
      <c r="S106" s="97">
        <v>0</v>
      </c>
      <c r="T106" s="102">
        <v>0</v>
      </c>
      <c r="U106" s="134" t="s">
        <v>1131</v>
      </c>
      <c r="V106" s="98" t="s">
        <v>1101</v>
      </c>
      <c r="W106" s="98">
        <v>1539</v>
      </c>
      <c r="X106" s="98">
        <v>0</v>
      </c>
      <c r="Y106" s="98" t="s">
        <v>1013</v>
      </c>
      <c r="Z106" s="99">
        <v>16</v>
      </c>
      <c r="AA106" s="100" t="s">
        <v>1131</v>
      </c>
      <c r="AB106" s="95" t="s">
        <v>1110</v>
      </c>
      <c r="AC106" s="95">
        <v>16285</v>
      </c>
      <c r="AD106" s="142">
        <v>212</v>
      </c>
    </row>
    <row r="107" spans="1:30" ht="14.4" customHeight="1" x14ac:dyDescent="0.3">
      <c r="A107" s="116">
        <v>12060204</v>
      </c>
      <c r="B107" s="93" t="s">
        <v>1481</v>
      </c>
      <c r="C107" s="92">
        <v>0.15</v>
      </c>
      <c r="D107" s="92">
        <v>3.5</v>
      </c>
      <c r="E107" s="92">
        <v>6.6</v>
      </c>
      <c r="F107" s="92">
        <v>16</v>
      </c>
      <c r="G107" s="117">
        <v>284.34100000000001</v>
      </c>
      <c r="H107" s="116" t="s">
        <v>1133</v>
      </c>
      <c r="I107" s="92" t="s">
        <v>619</v>
      </c>
      <c r="J107" s="92">
        <v>709300</v>
      </c>
      <c r="K107" s="92">
        <v>395997</v>
      </c>
      <c r="L107" s="92" t="s">
        <v>762</v>
      </c>
      <c r="M107" s="125">
        <v>687</v>
      </c>
      <c r="N107" s="134" t="s">
        <v>673</v>
      </c>
      <c r="O107" s="96" t="s">
        <v>1671</v>
      </c>
      <c r="P107" s="97">
        <v>321</v>
      </c>
      <c r="Q107" s="97">
        <v>0</v>
      </c>
      <c r="R107" s="97">
        <v>0</v>
      </c>
      <c r="S107" s="97">
        <v>0</v>
      </c>
      <c r="T107" s="102">
        <v>241</v>
      </c>
      <c r="U107" s="134" t="s">
        <v>1131</v>
      </c>
      <c r="V107" s="98" t="s">
        <v>1107</v>
      </c>
      <c r="W107" s="98">
        <v>24648</v>
      </c>
      <c r="X107" s="98">
        <v>2737</v>
      </c>
      <c r="Y107" s="98" t="s">
        <v>762</v>
      </c>
      <c r="Z107" s="101">
        <v>1075</v>
      </c>
      <c r="AA107" s="100" t="s">
        <v>1131</v>
      </c>
      <c r="AB107" s="95" t="s">
        <v>832</v>
      </c>
      <c r="AC107" s="95">
        <v>13454</v>
      </c>
      <c r="AD107" s="142">
        <v>126</v>
      </c>
    </row>
    <row r="108" spans="1:30" ht="14.4" customHeight="1" x14ac:dyDescent="0.3">
      <c r="A108" s="116">
        <v>12070101</v>
      </c>
      <c r="B108" s="93" t="s">
        <v>1482</v>
      </c>
      <c r="C108" s="92">
        <v>321</v>
      </c>
      <c r="D108" s="92">
        <v>500</v>
      </c>
      <c r="E108" s="92">
        <v>690</v>
      </c>
      <c r="F108" s="92">
        <v>1040</v>
      </c>
      <c r="G108" s="117">
        <v>6916.4610000000002</v>
      </c>
      <c r="H108" s="116" t="s">
        <v>1129</v>
      </c>
      <c r="I108" s="92" t="s">
        <v>1011</v>
      </c>
      <c r="J108" s="92">
        <v>8882</v>
      </c>
      <c r="K108" s="92">
        <v>84814</v>
      </c>
      <c r="L108" s="92" t="s">
        <v>1014</v>
      </c>
      <c r="M108" s="125">
        <v>750</v>
      </c>
      <c r="N108" s="134" t="s">
        <v>958</v>
      </c>
      <c r="O108" s="96" t="s">
        <v>1615</v>
      </c>
      <c r="P108" s="97">
        <v>13</v>
      </c>
      <c r="Q108" s="97">
        <v>0</v>
      </c>
      <c r="R108" s="97">
        <v>0</v>
      </c>
      <c r="S108" s="97">
        <v>0</v>
      </c>
      <c r="T108" s="102">
        <v>16</v>
      </c>
      <c r="U108" s="134" t="s">
        <v>1131</v>
      </c>
      <c r="V108" s="98" t="s">
        <v>1110</v>
      </c>
      <c r="W108" s="98">
        <v>1024</v>
      </c>
      <c r="X108" s="98">
        <v>0</v>
      </c>
      <c r="Y108" s="98" t="s">
        <v>1014</v>
      </c>
      <c r="Z108" s="99">
        <v>69</v>
      </c>
      <c r="AA108" s="100" t="s">
        <v>1131</v>
      </c>
      <c r="AB108" s="95" t="s">
        <v>1121</v>
      </c>
      <c r="AC108" s="95">
        <v>10000</v>
      </c>
      <c r="AD108" s="142">
        <v>151</v>
      </c>
    </row>
    <row r="109" spans="1:30" ht="14.4" customHeight="1" x14ac:dyDescent="0.3">
      <c r="A109" s="116">
        <v>12070102</v>
      </c>
      <c r="B109" s="93" t="s">
        <v>1484</v>
      </c>
      <c r="C109" s="92">
        <v>0</v>
      </c>
      <c r="D109" s="92">
        <v>0</v>
      </c>
      <c r="E109" s="92">
        <v>0</v>
      </c>
      <c r="F109" s="92">
        <v>0.18</v>
      </c>
      <c r="G109" s="117">
        <v>283.78300000000002</v>
      </c>
      <c r="H109" s="116" t="s">
        <v>53</v>
      </c>
      <c r="I109" s="92" t="s">
        <v>1012</v>
      </c>
      <c r="J109" s="92">
        <v>1209</v>
      </c>
      <c r="K109" s="92">
        <v>5</v>
      </c>
      <c r="L109" s="92" t="s">
        <v>888</v>
      </c>
      <c r="M109" s="125">
        <v>207</v>
      </c>
      <c r="N109" s="134" t="s">
        <v>958</v>
      </c>
      <c r="O109" s="96" t="s">
        <v>1581</v>
      </c>
      <c r="P109" s="97">
        <v>360</v>
      </c>
      <c r="Q109" s="97">
        <v>0</v>
      </c>
      <c r="R109" s="97">
        <v>590</v>
      </c>
      <c r="S109" s="97">
        <v>0</v>
      </c>
      <c r="T109" s="102">
        <v>212</v>
      </c>
      <c r="U109" s="134" t="s">
        <v>1131</v>
      </c>
      <c r="V109" s="98" t="s">
        <v>832</v>
      </c>
      <c r="W109" s="98">
        <v>3522</v>
      </c>
      <c r="X109" s="98">
        <v>7</v>
      </c>
      <c r="Y109" s="98" t="s">
        <v>888</v>
      </c>
      <c r="Z109" s="99">
        <v>578</v>
      </c>
      <c r="AA109" s="100" t="s">
        <v>1132</v>
      </c>
      <c r="AB109" s="95" t="s">
        <v>947</v>
      </c>
      <c r="AC109" s="95">
        <v>1611</v>
      </c>
      <c r="AD109" s="142">
        <v>953</v>
      </c>
    </row>
    <row r="110" spans="1:30" ht="14.4" customHeight="1" x14ac:dyDescent="0.3">
      <c r="A110" s="116">
        <v>12070103</v>
      </c>
      <c r="B110" s="93" t="s">
        <v>1485</v>
      </c>
      <c r="C110" s="92">
        <v>1.1000000000000001</v>
      </c>
      <c r="D110" s="92">
        <v>4.9000000000000004</v>
      </c>
      <c r="E110" s="92">
        <v>9.9</v>
      </c>
      <c r="F110" s="92">
        <v>22</v>
      </c>
      <c r="G110" s="117">
        <v>591.51099999999997</v>
      </c>
      <c r="H110" s="116" t="s">
        <v>1132</v>
      </c>
      <c r="I110" s="92" t="s">
        <v>1013</v>
      </c>
      <c r="J110" s="92">
        <v>883</v>
      </c>
      <c r="K110" s="92">
        <v>0</v>
      </c>
      <c r="L110" s="92" t="s">
        <v>682</v>
      </c>
      <c r="M110" s="126">
        <v>1779</v>
      </c>
      <c r="N110" s="134" t="s">
        <v>870</v>
      </c>
      <c r="O110" s="96" t="s">
        <v>1671</v>
      </c>
      <c r="P110" s="97">
        <v>4922</v>
      </c>
      <c r="Q110" s="97">
        <v>0</v>
      </c>
      <c r="R110" s="97">
        <v>0</v>
      </c>
      <c r="S110" s="97">
        <v>0</v>
      </c>
      <c r="T110" s="102">
        <v>28</v>
      </c>
      <c r="U110" s="134" t="s">
        <v>1131</v>
      </c>
      <c r="V110" s="98" t="s">
        <v>1121</v>
      </c>
      <c r="W110" s="98">
        <v>2444</v>
      </c>
      <c r="X110" s="98">
        <v>0</v>
      </c>
      <c r="Y110" s="98" t="s">
        <v>682</v>
      </c>
      <c r="Z110" s="101">
        <v>3201</v>
      </c>
      <c r="AA110" s="100" t="s">
        <v>1132</v>
      </c>
      <c r="AB110" s="95" t="s">
        <v>668</v>
      </c>
      <c r="AC110" s="95">
        <v>2427</v>
      </c>
      <c r="AD110" s="142">
        <v>1048</v>
      </c>
    </row>
    <row r="111" spans="1:30" ht="14.4" customHeight="1" x14ac:dyDescent="0.3">
      <c r="A111" s="116">
        <v>12070104</v>
      </c>
      <c r="B111" s="93" t="s">
        <v>1486</v>
      </c>
      <c r="C111" s="92">
        <v>1.5</v>
      </c>
      <c r="D111" s="92">
        <v>1.8</v>
      </c>
      <c r="E111" s="92">
        <v>1.9</v>
      </c>
      <c r="F111" s="92">
        <v>2.2000000000000002</v>
      </c>
      <c r="G111" s="117">
        <v>2.9710000000000001</v>
      </c>
      <c r="H111" s="116" t="s">
        <v>1135</v>
      </c>
      <c r="I111" s="92" t="s">
        <v>762</v>
      </c>
      <c r="J111" s="92">
        <v>7202</v>
      </c>
      <c r="K111" s="92">
        <v>691</v>
      </c>
      <c r="L111" s="92" t="s">
        <v>1015</v>
      </c>
      <c r="M111" s="126">
        <v>1365</v>
      </c>
      <c r="N111" s="134" t="s">
        <v>959</v>
      </c>
      <c r="O111" s="96" t="s">
        <v>1668</v>
      </c>
      <c r="P111" s="97">
        <v>1507</v>
      </c>
      <c r="Q111" s="97">
        <v>0</v>
      </c>
      <c r="R111" s="97">
        <v>3</v>
      </c>
      <c r="S111" s="97">
        <v>0</v>
      </c>
      <c r="T111" s="102">
        <v>380</v>
      </c>
      <c r="U111" s="134" t="s">
        <v>1132</v>
      </c>
      <c r="V111" s="98" t="s">
        <v>947</v>
      </c>
      <c r="W111" s="98">
        <v>76412</v>
      </c>
      <c r="X111" s="98">
        <v>1180</v>
      </c>
      <c r="Y111" s="98" t="s">
        <v>1015</v>
      </c>
      <c r="Z111" s="99">
        <v>808</v>
      </c>
      <c r="AA111" s="100" t="s">
        <v>1132</v>
      </c>
      <c r="AB111" s="95" t="s">
        <v>677</v>
      </c>
      <c r="AC111" s="95">
        <v>5964</v>
      </c>
      <c r="AD111" s="142">
        <v>1032</v>
      </c>
    </row>
    <row r="112" spans="1:30" ht="14.4" customHeight="1" x14ac:dyDescent="0.3">
      <c r="A112" s="116">
        <v>12070201</v>
      </c>
      <c r="B112" s="93" t="s">
        <v>1487</v>
      </c>
      <c r="C112" s="92">
        <v>0</v>
      </c>
      <c r="D112" s="92">
        <v>1.7</v>
      </c>
      <c r="E112" s="92">
        <v>5.0999999999999996</v>
      </c>
      <c r="F112" s="92">
        <v>12</v>
      </c>
      <c r="G112" s="117">
        <v>604.61800000000005</v>
      </c>
      <c r="H112" s="116" t="s">
        <v>1136</v>
      </c>
      <c r="I112" s="92" t="s">
        <v>762</v>
      </c>
      <c r="J112" s="92">
        <v>17278</v>
      </c>
      <c r="K112" s="92">
        <v>212</v>
      </c>
      <c r="L112" s="92" t="s">
        <v>1016</v>
      </c>
      <c r="M112" s="125">
        <v>16</v>
      </c>
      <c r="N112" s="134" t="s">
        <v>959</v>
      </c>
      <c r="O112" s="96" t="s">
        <v>1608</v>
      </c>
      <c r="P112" s="97">
        <v>1</v>
      </c>
      <c r="Q112" s="97">
        <v>0</v>
      </c>
      <c r="R112" s="97">
        <v>0</v>
      </c>
      <c r="S112" s="97">
        <v>0</v>
      </c>
      <c r="T112" s="102">
        <v>0</v>
      </c>
      <c r="U112" s="134" t="s">
        <v>1132</v>
      </c>
      <c r="V112" s="98" t="s">
        <v>668</v>
      </c>
      <c r="W112" s="98">
        <v>3369</v>
      </c>
      <c r="X112" s="98">
        <v>1285</v>
      </c>
      <c r="Y112" s="98" t="s">
        <v>1016</v>
      </c>
      <c r="Z112" s="99">
        <v>13</v>
      </c>
      <c r="AA112" s="100" t="s">
        <v>1132</v>
      </c>
      <c r="AB112" s="95" t="s">
        <v>955</v>
      </c>
      <c r="AC112" s="95">
        <v>16052</v>
      </c>
      <c r="AD112" s="142">
        <v>1422</v>
      </c>
    </row>
    <row r="113" spans="1:30" ht="14.4" customHeight="1" x14ac:dyDescent="0.3">
      <c r="A113" s="116">
        <v>12070202</v>
      </c>
      <c r="B113" s="93" t="s">
        <v>1488</v>
      </c>
      <c r="C113" s="92">
        <v>0</v>
      </c>
      <c r="D113" s="92">
        <v>0</v>
      </c>
      <c r="E113" s="92">
        <v>0.6</v>
      </c>
      <c r="F113" s="92">
        <v>1.1000000000000001</v>
      </c>
      <c r="G113" s="117">
        <v>162.59100000000001</v>
      </c>
      <c r="H113" s="116" t="s">
        <v>53</v>
      </c>
      <c r="I113" s="92" t="s">
        <v>1014</v>
      </c>
      <c r="J113" s="92">
        <v>633</v>
      </c>
      <c r="K113" s="92">
        <v>1</v>
      </c>
      <c r="L113" s="92" t="s">
        <v>712</v>
      </c>
      <c r="M113" s="126">
        <v>2738</v>
      </c>
      <c r="N113" s="134" t="s">
        <v>960</v>
      </c>
      <c r="O113" s="96" t="s">
        <v>1599</v>
      </c>
      <c r="P113" s="97">
        <v>3</v>
      </c>
      <c r="Q113" s="97">
        <v>0</v>
      </c>
      <c r="R113" s="97">
        <v>0</v>
      </c>
      <c r="S113" s="97">
        <v>0</v>
      </c>
      <c r="T113" s="102">
        <v>0</v>
      </c>
      <c r="U113" s="134" t="s">
        <v>1132</v>
      </c>
      <c r="V113" s="98" t="s">
        <v>677</v>
      </c>
      <c r="W113" s="98">
        <v>43776</v>
      </c>
      <c r="X113" s="98">
        <v>413</v>
      </c>
      <c r="Y113" s="98" t="s">
        <v>712</v>
      </c>
      <c r="Z113" s="101">
        <v>1724</v>
      </c>
      <c r="AA113" s="100" t="s">
        <v>1132</v>
      </c>
      <c r="AB113" s="95" t="s">
        <v>958</v>
      </c>
      <c r="AC113" s="95">
        <v>780</v>
      </c>
      <c r="AD113" s="142">
        <v>976</v>
      </c>
    </row>
    <row r="114" spans="1:30" ht="14.4" customHeight="1" x14ac:dyDescent="0.3">
      <c r="A114" s="116">
        <v>12070203</v>
      </c>
      <c r="B114" s="93" t="s">
        <v>1489</v>
      </c>
      <c r="C114" s="92">
        <v>0.8</v>
      </c>
      <c r="D114" s="92">
        <v>3.3</v>
      </c>
      <c r="E114" s="92">
        <v>4.4000000000000004</v>
      </c>
      <c r="F114" s="92">
        <v>6.2</v>
      </c>
      <c r="G114" s="117">
        <v>223.541</v>
      </c>
      <c r="H114" s="116" t="s">
        <v>1128</v>
      </c>
      <c r="I114" s="92" t="s">
        <v>888</v>
      </c>
      <c r="J114" s="92">
        <v>9253</v>
      </c>
      <c r="K114" s="92">
        <v>110</v>
      </c>
      <c r="L114" s="92" t="s">
        <v>1017</v>
      </c>
      <c r="M114" s="125">
        <v>929</v>
      </c>
      <c r="N114" s="134" t="s">
        <v>960</v>
      </c>
      <c r="O114" s="96" t="s">
        <v>1578</v>
      </c>
      <c r="P114" s="97">
        <v>1774</v>
      </c>
      <c r="Q114" s="97">
        <v>358</v>
      </c>
      <c r="R114" s="97">
        <v>88034</v>
      </c>
      <c r="S114" s="97">
        <v>39</v>
      </c>
      <c r="T114" s="102">
        <v>546</v>
      </c>
      <c r="U114" s="134" t="s">
        <v>1132</v>
      </c>
      <c r="V114" s="98" t="s">
        <v>955</v>
      </c>
      <c r="W114" s="98">
        <v>3003</v>
      </c>
      <c r="X114" s="98">
        <v>270</v>
      </c>
      <c r="Y114" s="98" t="s">
        <v>1017</v>
      </c>
      <c r="Z114" s="101">
        <v>1088</v>
      </c>
      <c r="AA114" s="100" t="s">
        <v>1132</v>
      </c>
      <c r="AB114" s="95" t="s">
        <v>971</v>
      </c>
      <c r="AC114" s="95">
        <v>34867</v>
      </c>
      <c r="AD114" s="142">
        <v>4253</v>
      </c>
    </row>
    <row r="115" spans="1:30" ht="14.4" customHeight="1" x14ac:dyDescent="0.3">
      <c r="A115" s="116">
        <v>12070204</v>
      </c>
      <c r="B115" s="93" t="s">
        <v>1490</v>
      </c>
      <c r="C115" s="92">
        <v>6.2</v>
      </c>
      <c r="D115" s="92">
        <v>30</v>
      </c>
      <c r="E115" s="92">
        <v>60</v>
      </c>
      <c r="F115" s="92">
        <v>118</v>
      </c>
      <c r="G115" s="117">
        <v>1735.37</v>
      </c>
      <c r="H115" s="116" t="s">
        <v>50</v>
      </c>
      <c r="I115" s="92" t="s">
        <v>888</v>
      </c>
      <c r="J115" s="92">
        <v>4061</v>
      </c>
      <c r="K115" s="92">
        <v>12</v>
      </c>
      <c r="L115" s="92" t="s">
        <v>1018</v>
      </c>
      <c r="M115" s="125">
        <v>20</v>
      </c>
      <c r="N115" s="134" t="s">
        <v>960</v>
      </c>
      <c r="O115" s="96" t="s">
        <v>1615</v>
      </c>
      <c r="P115" s="97">
        <v>2</v>
      </c>
      <c r="Q115" s="97">
        <v>0</v>
      </c>
      <c r="R115" s="97">
        <v>0</v>
      </c>
      <c r="S115" s="97">
        <v>0</v>
      </c>
      <c r="T115" s="102">
        <v>12</v>
      </c>
      <c r="U115" s="134" t="s">
        <v>1132</v>
      </c>
      <c r="V115" s="98" t="s">
        <v>958</v>
      </c>
      <c r="W115" s="98">
        <v>1351</v>
      </c>
      <c r="X115" s="98">
        <v>0</v>
      </c>
      <c r="Y115" s="98" t="s">
        <v>1018</v>
      </c>
      <c r="Z115" s="99">
        <v>17</v>
      </c>
      <c r="AA115" s="100" t="s">
        <v>1132</v>
      </c>
      <c r="AB115" s="95" t="s">
        <v>974</v>
      </c>
      <c r="AC115" s="95">
        <v>0</v>
      </c>
      <c r="AD115" s="142">
        <v>1339</v>
      </c>
    </row>
    <row r="116" spans="1:30" ht="14.4" customHeight="1" x14ac:dyDescent="0.3">
      <c r="A116" s="116">
        <v>12070205</v>
      </c>
      <c r="B116" s="93" t="s">
        <v>1491</v>
      </c>
      <c r="C116" s="92">
        <v>0.59199999999999997</v>
      </c>
      <c r="D116" s="92">
        <v>3.5</v>
      </c>
      <c r="E116" s="92">
        <v>6.4</v>
      </c>
      <c r="F116" s="92">
        <v>15</v>
      </c>
      <c r="G116" s="117">
        <v>541.05700000000002</v>
      </c>
      <c r="H116" s="116" t="s">
        <v>1137</v>
      </c>
      <c r="I116" s="92" t="s">
        <v>682</v>
      </c>
      <c r="J116" s="92">
        <v>115410</v>
      </c>
      <c r="K116" s="92">
        <v>3236</v>
      </c>
      <c r="L116" s="92" t="s">
        <v>663</v>
      </c>
      <c r="M116" s="125">
        <v>412</v>
      </c>
      <c r="N116" s="134" t="s">
        <v>961</v>
      </c>
      <c r="O116" s="96" t="s">
        <v>1668</v>
      </c>
      <c r="P116" s="97">
        <v>1350</v>
      </c>
      <c r="Q116" s="97">
        <v>0</v>
      </c>
      <c r="R116" s="97">
        <v>0</v>
      </c>
      <c r="S116" s="97">
        <v>115</v>
      </c>
      <c r="T116" s="102">
        <v>17</v>
      </c>
      <c r="U116" s="134" t="s">
        <v>1132</v>
      </c>
      <c r="V116" s="98" t="s">
        <v>971</v>
      </c>
      <c r="W116" s="98">
        <v>1798</v>
      </c>
      <c r="X116" s="98">
        <v>37</v>
      </c>
      <c r="Y116" s="98" t="s">
        <v>663</v>
      </c>
      <c r="Z116" s="101">
        <v>1155</v>
      </c>
      <c r="AA116" s="100" t="s">
        <v>1132</v>
      </c>
      <c r="AB116" s="95" t="s">
        <v>989</v>
      </c>
      <c r="AC116" s="95">
        <v>16352</v>
      </c>
      <c r="AD116" s="142">
        <v>1121</v>
      </c>
    </row>
    <row r="117" spans="1:30" ht="14.4" customHeight="1" x14ac:dyDescent="0.3">
      <c r="A117" s="116">
        <v>12080001</v>
      </c>
      <c r="B117" s="93"/>
      <c r="C117" s="92"/>
      <c r="D117" s="92"/>
      <c r="E117" s="92"/>
      <c r="F117" s="92"/>
      <c r="G117" s="117"/>
      <c r="H117" s="116" t="s">
        <v>1132</v>
      </c>
      <c r="I117" s="92" t="s">
        <v>1015</v>
      </c>
      <c r="J117" s="92">
        <v>4901</v>
      </c>
      <c r="K117" s="92">
        <v>85</v>
      </c>
      <c r="L117" s="92" t="s">
        <v>1019</v>
      </c>
      <c r="M117" s="125">
        <v>471</v>
      </c>
      <c r="N117" s="134" t="s">
        <v>961</v>
      </c>
      <c r="O117" s="96" t="s">
        <v>1608</v>
      </c>
      <c r="P117" s="97">
        <v>45</v>
      </c>
      <c r="Q117" s="97">
        <v>0</v>
      </c>
      <c r="R117" s="97">
        <v>0</v>
      </c>
      <c r="S117" s="97">
        <v>0</v>
      </c>
      <c r="T117" s="102">
        <v>3</v>
      </c>
      <c r="U117" s="134" t="s">
        <v>1132</v>
      </c>
      <c r="V117" s="98" t="s">
        <v>974</v>
      </c>
      <c r="W117" s="98">
        <v>20079</v>
      </c>
      <c r="X117" s="98">
        <v>11</v>
      </c>
      <c r="Y117" s="98" t="s">
        <v>1019</v>
      </c>
      <c r="Z117" s="99">
        <v>451</v>
      </c>
      <c r="AA117" s="100" t="s">
        <v>1132</v>
      </c>
      <c r="AB117" s="95" t="s">
        <v>992</v>
      </c>
      <c r="AC117" s="95">
        <v>10349</v>
      </c>
      <c r="AD117" s="142">
        <v>9321</v>
      </c>
    </row>
    <row r="118" spans="1:30" ht="14.4" customHeight="1" x14ac:dyDescent="0.3">
      <c r="A118" s="116">
        <v>12080002</v>
      </c>
      <c r="B118" s="93" t="s">
        <v>1492</v>
      </c>
      <c r="C118" s="92">
        <v>0</v>
      </c>
      <c r="D118" s="92">
        <v>0</v>
      </c>
      <c r="E118" s="92">
        <v>0</v>
      </c>
      <c r="F118" s="92">
        <v>0.06</v>
      </c>
      <c r="G118" s="117">
        <v>39.088999999999999</v>
      </c>
      <c r="H118" s="116" t="s">
        <v>1138</v>
      </c>
      <c r="I118" s="92" t="s">
        <v>1016</v>
      </c>
      <c r="J118" s="92">
        <v>3953</v>
      </c>
      <c r="K118" s="92">
        <v>1181</v>
      </c>
      <c r="L118" s="92" t="s">
        <v>838</v>
      </c>
      <c r="M118" s="125">
        <v>70</v>
      </c>
      <c r="N118" s="134" t="s">
        <v>962</v>
      </c>
      <c r="O118" s="96" t="s">
        <v>1599</v>
      </c>
      <c r="P118" s="97">
        <v>0</v>
      </c>
      <c r="Q118" s="97">
        <v>0</v>
      </c>
      <c r="R118" s="97">
        <v>0</v>
      </c>
      <c r="S118" s="97">
        <v>0</v>
      </c>
      <c r="T118" s="102">
        <v>630</v>
      </c>
      <c r="U118" s="134" t="s">
        <v>1132</v>
      </c>
      <c r="V118" s="98" t="s">
        <v>989</v>
      </c>
      <c r="W118" s="98">
        <v>2796</v>
      </c>
      <c r="X118" s="98">
        <v>50</v>
      </c>
      <c r="Y118" s="98" t="s">
        <v>838</v>
      </c>
      <c r="Z118" s="99">
        <v>118</v>
      </c>
      <c r="AA118" s="100" t="s">
        <v>1132</v>
      </c>
      <c r="AB118" s="95" t="s">
        <v>993</v>
      </c>
      <c r="AC118" s="95">
        <v>1748</v>
      </c>
      <c r="AD118" s="142">
        <v>1626</v>
      </c>
    </row>
    <row r="119" spans="1:30" ht="14.4" customHeight="1" x14ac:dyDescent="0.3">
      <c r="A119" s="116">
        <v>12080003</v>
      </c>
      <c r="B119" s="93"/>
      <c r="C119" s="92"/>
      <c r="D119" s="92"/>
      <c r="E119" s="92"/>
      <c r="F119" s="92"/>
      <c r="G119" s="117"/>
      <c r="H119" s="116" t="s">
        <v>1132</v>
      </c>
      <c r="I119" s="92" t="s">
        <v>712</v>
      </c>
      <c r="J119" s="92">
        <v>9544</v>
      </c>
      <c r="K119" s="92">
        <v>25</v>
      </c>
      <c r="L119" s="92" t="s">
        <v>1020</v>
      </c>
      <c r="M119" s="125">
        <v>64</v>
      </c>
      <c r="N119" s="134" t="s">
        <v>962</v>
      </c>
      <c r="O119" s="96" t="s">
        <v>1578</v>
      </c>
      <c r="P119" s="97">
        <v>1457</v>
      </c>
      <c r="Q119" s="97">
        <v>95</v>
      </c>
      <c r="R119" s="97">
        <v>506682</v>
      </c>
      <c r="S119" s="97">
        <v>0</v>
      </c>
      <c r="T119" s="102">
        <v>10086</v>
      </c>
      <c r="U119" s="134" t="s">
        <v>1132</v>
      </c>
      <c r="V119" s="98" t="s">
        <v>992</v>
      </c>
      <c r="W119" s="98">
        <v>5554</v>
      </c>
      <c r="X119" s="98">
        <v>90</v>
      </c>
      <c r="Y119" s="98" t="s">
        <v>1020</v>
      </c>
      <c r="Z119" s="99">
        <v>65</v>
      </c>
      <c r="AA119" s="100" t="s">
        <v>1132</v>
      </c>
      <c r="AB119" s="95" t="s">
        <v>994</v>
      </c>
      <c r="AC119" s="95">
        <v>2245</v>
      </c>
      <c r="AD119" s="142">
        <v>585</v>
      </c>
    </row>
    <row r="120" spans="1:30" ht="14.4" customHeight="1" x14ac:dyDescent="0.3">
      <c r="A120" s="116">
        <v>12080004</v>
      </c>
      <c r="B120" s="93"/>
      <c r="C120" s="92"/>
      <c r="D120" s="92"/>
      <c r="E120" s="92"/>
      <c r="F120" s="92"/>
      <c r="G120" s="117"/>
      <c r="H120" s="116" t="s">
        <v>1129</v>
      </c>
      <c r="I120" s="92" t="s">
        <v>1017</v>
      </c>
      <c r="J120" s="92">
        <v>6255</v>
      </c>
      <c r="K120" s="92">
        <v>1039</v>
      </c>
      <c r="L120" s="92" t="s">
        <v>1021</v>
      </c>
      <c r="M120" s="125">
        <v>412</v>
      </c>
      <c r="N120" s="134" t="s">
        <v>655</v>
      </c>
      <c r="O120" s="96" t="s">
        <v>1671</v>
      </c>
      <c r="P120" s="97">
        <v>1083</v>
      </c>
      <c r="Q120" s="97">
        <v>136</v>
      </c>
      <c r="R120" s="97">
        <v>0</v>
      </c>
      <c r="S120" s="97">
        <v>2092</v>
      </c>
      <c r="T120" s="102">
        <v>218</v>
      </c>
      <c r="U120" s="134" t="s">
        <v>1132</v>
      </c>
      <c r="V120" s="98" t="s">
        <v>993</v>
      </c>
      <c r="W120" s="98">
        <v>4271</v>
      </c>
      <c r="X120" s="98">
        <v>2</v>
      </c>
      <c r="Y120" s="98" t="s">
        <v>1021</v>
      </c>
      <c r="Z120" s="101">
        <v>1123</v>
      </c>
      <c r="AA120" s="100" t="s">
        <v>1132</v>
      </c>
      <c r="AB120" s="95" t="s">
        <v>747</v>
      </c>
      <c r="AC120" s="95">
        <v>241</v>
      </c>
      <c r="AD120" s="142">
        <v>1554</v>
      </c>
    </row>
    <row r="121" spans="1:30" ht="14.4" customHeight="1" x14ac:dyDescent="0.3">
      <c r="A121" s="116">
        <v>12080005</v>
      </c>
      <c r="B121" s="93"/>
      <c r="C121" s="92"/>
      <c r="D121" s="92"/>
      <c r="E121" s="92"/>
      <c r="F121" s="92"/>
      <c r="G121" s="117"/>
      <c r="H121" s="116" t="s">
        <v>50</v>
      </c>
      <c r="I121" s="92" t="s">
        <v>1018</v>
      </c>
      <c r="J121" s="92">
        <v>3050</v>
      </c>
      <c r="K121" s="92">
        <v>169</v>
      </c>
      <c r="L121" s="92" t="s">
        <v>773</v>
      </c>
      <c r="M121" s="126">
        <v>3384</v>
      </c>
      <c r="N121" s="134" t="s">
        <v>875</v>
      </c>
      <c r="O121" s="96" t="s">
        <v>1668</v>
      </c>
      <c r="P121" s="97">
        <v>6064</v>
      </c>
      <c r="Q121" s="97">
        <v>0</v>
      </c>
      <c r="R121" s="97">
        <v>57</v>
      </c>
      <c r="S121" s="97">
        <v>0</v>
      </c>
      <c r="T121" s="102">
        <v>39</v>
      </c>
      <c r="U121" s="134" t="s">
        <v>1132</v>
      </c>
      <c r="V121" s="98" t="s">
        <v>994</v>
      </c>
      <c r="W121" s="98">
        <v>592</v>
      </c>
      <c r="X121" s="98">
        <v>255</v>
      </c>
      <c r="Y121" s="98" t="s">
        <v>773</v>
      </c>
      <c r="Z121" s="101">
        <v>1821</v>
      </c>
      <c r="AA121" s="100" t="s">
        <v>1132</v>
      </c>
      <c r="AB121" s="95" t="s">
        <v>1007</v>
      </c>
      <c r="AC121" s="95">
        <v>464</v>
      </c>
      <c r="AD121" s="142">
        <v>1961</v>
      </c>
    </row>
    <row r="122" spans="1:30" ht="14.4" customHeight="1" x14ac:dyDescent="0.3">
      <c r="A122" s="116">
        <v>12080006</v>
      </c>
      <c r="B122" s="93"/>
      <c r="C122" s="92"/>
      <c r="D122" s="92"/>
      <c r="E122" s="92"/>
      <c r="F122" s="92"/>
      <c r="G122" s="117"/>
      <c r="H122" s="116" t="s">
        <v>1131</v>
      </c>
      <c r="I122" s="92" t="s">
        <v>663</v>
      </c>
      <c r="J122" s="92">
        <v>7308</v>
      </c>
      <c r="K122" s="92">
        <v>1648</v>
      </c>
      <c r="L122" s="92" t="s">
        <v>1022</v>
      </c>
      <c r="M122" s="125">
        <v>49</v>
      </c>
      <c r="N122" s="134" t="s">
        <v>875</v>
      </c>
      <c r="O122" s="96" t="s">
        <v>1615</v>
      </c>
      <c r="P122" s="97">
        <v>76</v>
      </c>
      <c r="Q122" s="97">
        <v>0</v>
      </c>
      <c r="R122" s="97">
        <v>7</v>
      </c>
      <c r="S122" s="97">
        <v>0</v>
      </c>
      <c r="T122" s="102">
        <v>26</v>
      </c>
      <c r="U122" s="134" t="s">
        <v>1132</v>
      </c>
      <c r="V122" s="98" t="s">
        <v>747</v>
      </c>
      <c r="W122" s="98">
        <v>3855</v>
      </c>
      <c r="X122" s="98">
        <v>336</v>
      </c>
      <c r="Y122" s="98" t="s">
        <v>1022</v>
      </c>
      <c r="Z122" s="99">
        <v>73</v>
      </c>
      <c r="AA122" s="100" t="s">
        <v>1132</v>
      </c>
      <c r="AB122" s="95" t="s">
        <v>1013</v>
      </c>
      <c r="AC122" s="95">
        <v>46422</v>
      </c>
      <c r="AD122" s="142">
        <v>492</v>
      </c>
    </row>
    <row r="123" spans="1:30" ht="14.4" customHeight="1" x14ac:dyDescent="0.3">
      <c r="A123" s="116">
        <v>12080007</v>
      </c>
      <c r="B123" s="93" t="s">
        <v>1493</v>
      </c>
      <c r="C123" s="92">
        <v>0</v>
      </c>
      <c r="D123" s="92">
        <v>0</v>
      </c>
      <c r="E123" s="92">
        <v>0</v>
      </c>
      <c r="F123" s="92">
        <v>0.04</v>
      </c>
      <c r="G123" s="117">
        <v>24.588999999999999</v>
      </c>
      <c r="H123" s="116" t="s">
        <v>1130</v>
      </c>
      <c r="I123" s="92" t="s">
        <v>1019</v>
      </c>
      <c r="J123" s="92">
        <v>410</v>
      </c>
      <c r="K123" s="92">
        <v>2</v>
      </c>
      <c r="L123" s="92" t="s">
        <v>1023</v>
      </c>
      <c r="M123" s="125">
        <v>15</v>
      </c>
      <c r="N123" s="134" t="s">
        <v>875</v>
      </c>
      <c r="O123" s="96" t="s">
        <v>1608</v>
      </c>
      <c r="P123" s="97">
        <v>434</v>
      </c>
      <c r="Q123" s="97">
        <v>0</v>
      </c>
      <c r="R123" s="97">
        <v>64</v>
      </c>
      <c r="S123" s="97">
        <v>0</v>
      </c>
      <c r="T123" s="102">
        <v>142</v>
      </c>
      <c r="U123" s="134" t="s">
        <v>1132</v>
      </c>
      <c r="V123" s="98" t="s">
        <v>1007</v>
      </c>
      <c r="W123" s="98">
        <v>1207</v>
      </c>
      <c r="X123" s="98">
        <v>6</v>
      </c>
      <c r="Y123" s="98" t="s">
        <v>1023</v>
      </c>
      <c r="Z123" s="99">
        <v>13</v>
      </c>
      <c r="AA123" s="100" t="s">
        <v>1132</v>
      </c>
      <c r="AB123" s="95" t="s">
        <v>1015</v>
      </c>
      <c r="AC123" s="95">
        <v>42</v>
      </c>
      <c r="AD123" s="142">
        <v>1401</v>
      </c>
    </row>
    <row r="124" spans="1:30" ht="14.4" customHeight="1" x14ac:dyDescent="0.3">
      <c r="A124" s="116">
        <v>12080008</v>
      </c>
      <c r="B124" s="93" t="s">
        <v>1494</v>
      </c>
      <c r="C124" s="92">
        <v>0</v>
      </c>
      <c r="D124" s="92">
        <v>0</v>
      </c>
      <c r="E124" s="92">
        <v>0</v>
      </c>
      <c r="F124" s="92">
        <v>0.1</v>
      </c>
      <c r="G124" s="117">
        <v>88.125</v>
      </c>
      <c r="H124" s="116" t="s">
        <v>1129</v>
      </c>
      <c r="I124" s="92" t="s">
        <v>838</v>
      </c>
      <c r="J124" s="92">
        <v>13693</v>
      </c>
      <c r="K124" s="92">
        <v>1009</v>
      </c>
      <c r="L124" s="92" t="s">
        <v>1024</v>
      </c>
      <c r="M124" s="125">
        <v>0</v>
      </c>
      <c r="N124" s="134" t="s">
        <v>875</v>
      </c>
      <c r="O124" s="96" t="s">
        <v>1611</v>
      </c>
      <c r="P124" s="97">
        <v>76</v>
      </c>
      <c r="Q124" s="97">
        <v>0</v>
      </c>
      <c r="R124" s="97">
        <v>4</v>
      </c>
      <c r="S124" s="97">
        <v>0</v>
      </c>
      <c r="T124" s="102">
        <v>0</v>
      </c>
      <c r="U124" s="134" t="s">
        <v>1132</v>
      </c>
      <c r="V124" s="98" t="s">
        <v>1013</v>
      </c>
      <c r="W124" s="98">
        <v>801</v>
      </c>
      <c r="X124" s="98">
        <v>0</v>
      </c>
      <c r="Y124" s="98" t="s">
        <v>1024</v>
      </c>
      <c r="Z124" s="99">
        <v>0</v>
      </c>
      <c r="AA124" s="100" t="s">
        <v>1132</v>
      </c>
      <c r="AB124" s="95" t="s">
        <v>712</v>
      </c>
      <c r="AC124" s="95">
        <v>3062</v>
      </c>
      <c r="AD124" s="142">
        <v>623</v>
      </c>
    </row>
    <row r="125" spans="1:30" ht="14.4" customHeight="1" x14ac:dyDescent="0.3">
      <c r="A125" s="116">
        <v>12090101</v>
      </c>
      <c r="B125" s="93" t="s">
        <v>1495</v>
      </c>
      <c r="C125" s="92">
        <v>0</v>
      </c>
      <c r="D125" s="92">
        <v>0</v>
      </c>
      <c r="E125" s="92">
        <v>0.5</v>
      </c>
      <c r="F125" s="92">
        <v>2.7</v>
      </c>
      <c r="G125" s="117">
        <v>291.59800000000001</v>
      </c>
      <c r="H125" s="116" t="s">
        <v>53</v>
      </c>
      <c r="I125" s="92" t="s">
        <v>1020</v>
      </c>
      <c r="J125" s="92">
        <v>4124</v>
      </c>
      <c r="K125" s="92">
        <v>23659</v>
      </c>
      <c r="L125" s="92" t="s">
        <v>1025</v>
      </c>
      <c r="M125" s="125">
        <v>172</v>
      </c>
      <c r="N125" s="134" t="s">
        <v>963</v>
      </c>
      <c r="O125" s="96" t="s">
        <v>1594</v>
      </c>
      <c r="P125" s="97">
        <v>20</v>
      </c>
      <c r="Q125" s="97">
        <v>0</v>
      </c>
      <c r="R125" s="97">
        <v>13248</v>
      </c>
      <c r="S125" s="97">
        <v>0</v>
      </c>
      <c r="T125" s="102">
        <v>150</v>
      </c>
      <c r="U125" s="134" t="s">
        <v>1132</v>
      </c>
      <c r="V125" s="98" t="s">
        <v>1015</v>
      </c>
      <c r="W125" s="98">
        <v>5206</v>
      </c>
      <c r="X125" s="98">
        <v>108</v>
      </c>
      <c r="Y125" s="98" t="s">
        <v>1025</v>
      </c>
      <c r="Z125" s="99">
        <v>216</v>
      </c>
      <c r="AA125" s="100" t="s">
        <v>1132</v>
      </c>
      <c r="AB125" s="95" t="s">
        <v>777</v>
      </c>
      <c r="AC125" s="95">
        <v>240</v>
      </c>
      <c r="AD125" s="142">
        <v>2117</v>
      </c>
    </row>
    <row r="126" spans="1:30" ht="14.4" customHeight="1" x14ac:dyDescent="0.3">
      <c r="A126" s="116">
        <v>12090102</v>
      </c>
      <c r="B126" s="93" t="s">
        <v>1496</v>
      </c>
      <c r="C126" s="92">
        <v>0</v>
      </c>
      <c r="D126" s="92">
        <v>0</v>
      </c>
      <c r="E126" s="92">
        <v>0</v>
      </c>
      <c r="F126" s="92">
        <v>0</v>
      </c>
      <c r="G126" s="117">
        <v>112.848</v>
      </c>
      <c r="H126" s="116" t="s">
        <v>1131</v>
      </c>
      <c r="I126" s="92" t="s">
        <v>1021</v>
      </c>
      <c r="J126" s="92">
        <v>238</v>
      </c>
      <c r="K126" s="92">
        <v>0</v>
      </c>
      <c r="L126" s="92" t="s">
        <v>1026</v>
      </c>
      <c r="M126" s="125">
        <v>65</v>
      </c>
      <c r="N126" s="134" t="s">
        <v>963</v>
      </c>
      <c r="O126" s="96" t="s">
        <v>1615</v>
      </c>
      <c r="P126" s="97">
        <v>45</v>
      </c>
      <c r="Q126" s="97">
        <v>0</v>
      </c>
      <c r="R126" s="97">
        <v>490</v>
      </c>
      <c r="S126" s="97">
        <v>0</v>
      </c>
      <c r="T126" s="102">
        <v>133</v>
      </c>
      <c r="U126" s="134" t="s">
        <v>1132</v>
      </c>
      <c r="V126" s="98" t="s">
        <v>712</v>
      </c>
      <c r="W126" s="98">
        <v>12801</v>
      </c>
      <c r="X126" s="98">
        <v>30</v>
      </c>
      <c r="Y126" s="98" t="s">
        <v>1026</v>
      </c>
      <c r="Z126" s="99">
        <v>96</v>
      </c>
      <c r="AA126" s="100" t="s">
        <v>1132</v>
      </c>
      <c r="AB126" s="95" t="s">
        <v>1028</v>
      </c>
      <c r="AC126" s="95">
        <v>4000</v>
      </c>
      <c r="AD126" s="142">
        <v>786</v>
      </c>
    </row>
    <row r="127" spans="1:30" ht="14.4" customHeight="1" x14ac:dyDescent="0.3">
      <c r="A127" s="116">
        <v>12090103</v>
      </c>
      <c r="B127" s="93" t="s">
        <v>1497</v>
      </c>
      <c r="C127" s="92">
        <v>0</v>
      </c>
      <c r="D127" s="92">
        <v>0</v>
      </c>
      <c r="E127" s="92">
        <v>0</v>
      </c>
      <c r="F127" s="92">
        <v>0</v>
      </c>
      <c r="G127" s="117">
        <v>40.463999999999999</v>
      </c>
      <c r="H127" s="116" t="s">
        <v>1128</v>
      </c>
      <c r="I127" s="92" t="s">
        <v>773</v>
      </c>
      <c r="J127" s="92">
        <v>1333</v>
      </c>
      <c r="K127" s="92">
        <v>2</v>
      </c>
      <c r="L127" s="92" t="s">
        <v>1027</v>
      </c>
      <c r="M127" s="125">
        <v>49</v>
      </c>
      <c r="N127" s="134" t="s">
        <v>963</v>
      </c>
      <c r="O127" s="96" t="s">
        <v>1580</v>
      </c>
      <c r="P127" s="97">
        <v>23</v>
      </c>
      <c r="Q127" s="97">
        <v>0</v>
      </c>
      <c r="R127" s="97">
        <v>0</v>
      </c>
      <c r="S127" s="97">
        <v>0</v>
      </c>
      <c r="T127" s="102">
        <v>21</v>
      </c>
      <c r="U127" s="134" t="s">
        <v>1132</v>
      </c>
      <c r="V127" s="98" t="s">
        <v>777</v>
      </c>
      <c r="W127" s="98">
        <v>40146</v>
      </c>
      <c r="X127" s="98">
        <v>2903</v>
      </c>
      <c r="Y127" s="98" t="s">
        <v>1027</v>
      </c>
      <c r="Z127" s="99">
        <v>73</v>
      </c>
      <c r="AA127" s="100" t="s">
        <v>1132</v>
      </c>
      <c r="AB127" s="95" t="s">
        <v>1032</v>
      </c>
      <c r="AC127" s="95">
        <v>488</v>
      </c>
      <c r="AD127" s="142">
        <v>459</v>
      </c>
    </row>
    <row r="128" spans="1:30" ht="14.4" customHeight="1" x14ac:dyDescent="0.3">
      <c r="A128" s="116">
        <v>12090104</v>
      </c>
      <c r="B128" s="93" t="s">
        <v>1498</v>
      </c>
      <c r="C128" s="92">
        <v>0</v>
      </c>
      <c r="D128" s="92">
        <v>0</v>
      </c>
      <c r="E128" s="92">
        <v>0</v>
      </c>
      <c r="F128" s="92">
        <v>0.15</v>
      </c>
      <c r="G128" s="117">
        <v>20.832999999999998</v>
      </c>
      <c r="H128" s="116" t="s">
        <v>1139</v>
      </c>
      <c r="I128" s="92" t="s">
        <v>1022</v>
      </c>
      <c r="J128" s="92">
        <v>1878</v>
      </c>
      <c r="K128" s="92">
        <v>643</v>
      </c>
      <c r="L128" s="92" t="s">
        <v>777</v>
      </c>
      <c r="M128" s="126">
        <v>3917</v>
      </c>
      <c r="N128" s="134" t="s">
        <v>964</v>
      </c>
      <c r="O128" s="96" t="s">
        <v>1615</v>
      </c>
      <c r="P128" s="97">
        <v>463</v>
      </c>
      <c r="Q128" s="97">
        <v>0</v>
      </c>
      <c r="R128" s="97">
        <v>826</v>
      </c>
      <c r="S128" s="97">
        <v>10</v>
      </c>
      <c r="T128" s="102">
        <v>234</v>
      </c>
      <c r="U128" s="134" t="s">
        <v>1132</v>
      </c>
      <c r="V128" s="98" t="s">
        <v>1028</v>
      </c>
      <c r="W128" s="98">
        <v>3066</v>
      </c>
      <c r="X128" s="98">
        <v>0</v>
      </c>
      <c r="Y128" s="98" t="s">
        <v>777</v>
      </c>
      <c r="Z128" s="101">
        <v>1000</v>
      </c>
      <c r="AA128" s="100" t="s">
        <v>1132</v>
      </c>
      <c r="AB128" s="95" t="s">
        <v>1038</v>
      </c>
      <c r="AC128" s="95">
        <v>40025</v>
      </c>
      <c r="AD128" s="142">
        <v>1040</v>
      </c>
    </row>
    <row r="129" spans="1:30" ht="14.4" customHeight="1" x14ac:dyDescent="0.3">
      <c r="A129" s="116">
        <v>12090105</v>
      </c>
      <c r="B129" s="93" t="s">
        <v>1499</v>
      </c>
      <c r="C129" s="92">
        <v>0</v>
      </c>
      <c r="D129" s="92">
        <v>0</v>
      </c>
      <c r="E129" s="92">
        <v>0.1</v>
      </c>
      <c r="F129" s="92">
        <v>1.5</v>
      </c>
      <c r="G129" s="117">
        <v>139.14500000000001</v>
      </c>
      <c r="H129" s="116" t="s">
        <v>50</v>
      </c>
      <c r="I129" s="92" t="s">
        <v>1023</v>
      </c>
      <c r="J129" s="92">
        <v>5315</v>
      </c>
      <c r="K129" s="92">
        <v>64267</v>
      </c>
      <c r="L129" s="92" t="s">
        <v>1028</v>
      </c>
      <c r="M129" s="125">
        <v>162</v>
      </c>
      <c r="N129" s="134" t="s">
        <v>964</v>
      </c>
      <c r="O129" s="96" t="s">
        <v>1580</v>
      </c>
      <c r="P129" s="97">
        <v>211</v>
      </c>
      <c r="Q129" s="97">
        <v>0</v>
      </c>
      <c r="R129" s="97">
        <v>619</v>
      </c>
      <c r="S129" s="97">
        <v>0</v>
      </c>
      <c r="T129" s="102">
        <v>31</v>
      </c>
      <c r="U129" s="134" t="s">
        <v>1132</v>
      </c>
      <c r="V129" s="98" t="s">
        <v>1032</v>
      </c>
      <c r="W129" s="98">
        <v>131</v>
      </c>
      <c r="X129" s="98">
        <v>0</v>
      </c>
      <c r="Y129" s="98" t="s">
        <v>1028</v>
      </c>
      <c r="Z129" s="99">
        <v>134</v>
      </c>
      <c r="AA129" s="100" t="s">
        <v>1132</v>
      </c>
      <c r="AB129" s="95" t="s">
        <v>1041</v>
      </c>
      <c r="AC129" s="95">
        <v>164</v>
      </c>
      <c r="AD129" s="142">
        <v>688</v>
      </c>
    </row>
    <row r="130" spans="1:30" ht="14.4" customHeight="1" x14ac:dyDescent="0.3">
      <c r="A130" s="116">
        <v>12090106</v>
      </c>
      <c r="B130" s="93" t="s">
        <v>1500</v>
      </c>
      <c r="C130" s="92">
        <v>6.8</v>
      </c>
      <c r="D130" s="92">
        <v>33</v>
      </c>
      <c r="E130" s="92">
        <v>53</v>
      </c>
      <c r="F130" s="92">
        <v>90</v>
      </c>
      <c r="G130" s="117">
        <v>1062.492</v>
      </c>
      <c r="H130" s="116" t="s">
        <v>1130</v>
      </c>
      <c r="I130" s="92" t="s">
        <v>1024</v>
      </c>
      <c r="J130" s="92">
        <v>505</v>
      </c>
      <c r="K130" s="92">
        <v>0</v>
      </c>
      <c r="L130" s="92" t="s">
        <v>1029</v>
      </c>
      <c r="M130" s="125">
        <v>484</v>
      </c>
      <c r="N130" s="134" t="s">
        <v>965</v>
      </c>
      <c r="O130" s="96" t="s">
        <v>1600</v>
      </c>
      <c r="P130" s="97">
        <v>0</v>
      </c>
      <c r="Q130" s="97">
        <v>0</v>
      </c>
      <c r="R130" s="97">
        <v>0</v>
      </c>
      <c r="S130" s="97">
        <v>0</v>
      </c>
      <c r="T130" s="102">
        <v>32</v>
      </c>
      <c r="U130" s="134" t="s">
        <v>1132</v>
      </c>
      <c r="V130" s="98" t="s">
        <v>1038</v>
      </c>
      <c r="W130" s="98">
        <v>700</v>
      </c>
      <c r="X130" s="98">
        <v>0</v>
      </c>
      <c r="Y130" s="98" t="s">
        <v>1029</v>
      </c>
      <c r="Z130" s="101">
        <v>1421</v>
      </c>
      <c r="AA130" s="100" t="s">
        <v>1132</v>
      </c>
      <c r="AB130" s="95" t="s">
        <v>1043</v>
      </c>
      <c r="AC130" s="95">
        <v>891</v>
      </c>
      <c r="AD130" s="142">
        <v>1547</v>
      </c>
    </row>
    <row r="131" spans="1:30" ht="14.4" customHeight="1" x14ac:dyDescent="0.3">
      <c r="A131" s="116">
        <v>12090107</v>
      </c>
      <c r="B131" s="93" t="s">
        <v>1502</v>
      </c>
      <c r="C131" s="92">
        <v>0</v>
      </c>
      <c r="D131" s="92">
        <v>0.89600000000000002</v>
      </c>
      <c r="E131" s="92">
        <v>2.9</v>
      </c>
      <c r="F131" s="92">
        <v>5.8</v>
      </c>
      <c r="G131" s="117">
        <v>169.72300000000001</v>
      </c>
      <c r="H131" s="116" t="s">
        <v>50</v>
      </c>
      <c r="I131" s="92" t="s">
        <v>1025</v>
      </c>
      <c r="J131" s="92">
        <v>50143</v>
      </c>
      <c r="K131" s="92">
        <v>151672</v>
      </c>
      <c r="L131" s="92" t="s">
        <v>737</v>
      </c>
      <c r="M131" s="125">
        <v>234</v>
      </c>
      <c r="N131" s="134" t="s">
        <v>965</v>
      </c>
      <c r="O131" s="96" t="s">
        <v>1578</v>
      </c>
      <c r="P131" s="97">
        <v>659</v>
      </c>
      <c r="Q131" s="97">
        <v>0</v>
      </c>
      <c r="R131" s="97">
        <v>118899</v>
      </c>
      <c r="S131" s="97">
        <v>0</v>
      </c>
      <c r="T131" s="102">
        <v>384</v>
      </c>
      <c r="U131" s="134" t="s">
        <v>1132</v>
      </c>
      <c r="V131" s="98" t="s">
        <v>1041</v>
      </c>
      <c r="W131" s="98">
        <v>5422</v>
      </c>
      <c r="X131" s="98">
        <v>153</v>
      </c>
      <c r="Y131" s="98" t="s">
        <v>737</v>
      </c>
      <c r="Z131" s="99">
        <v>386</v>
      </c>
      <c r="AA131" s="100" t="s">
        <v>1132</v>
      </c>
      <c r="AB131" s="95" t="s">
        <v>204</v>
      </c>
      <c r="AC131" s="95">
        <v>0</v>
      </c>
      <c r="AD131" s="142">
        <v>1487</v>
      </c>
    </row>
    <row r="132" spans="1:30" ht="14.4" customHeight="1" x14ac:dyDescent="0.3">
      <c r="A132" s="116">
        <v>12090108</v>
      </c>
      <c r="B132" s="93" t="s">
        <v>1503</v>
      </c>
      <c r="C132" s="92">
        <v>0</v>
      </c>
      <c r="D132" s="92">
        <v>0</v>
      </c>
      <c r="E132" s="92">
        <v>0</v>
      </c>
      <c r="F132" s="92">
        <v>0</v>
      </c>
      <c r="G132" s="117">
        <v>22.972000000000001</v>
      </c>
      <c r="H132" s="116" t="s">
        <v>1137</v>
      </c>
      <c r="I132" s="92" t="s">
        <v>1026</v>
      </c>
      <c r="J132" s="92">
        <v>884</v>
      </c>
      <c r="K132" s="92">
        <v>0</v>
      </c>
      <c r="L132" s="92" t="s">
        <v>1030</v>
      </c>
      <c r="M132" s="125">
        <v>0</v>
      </c>
      <c r="N132" s="134" t="s">
        <v>966</v>
      </c>
      <c r="O132" s="96" t="s">
        <v>1670</v>
      </c>
      <c r="P132" s="97">
        <v>24</v>
      </c>
      <c r="Q132" s="97">
        <v>0</v>
      </c>
      <c r="R132" s="97">
        <v>43</v>
      </c>
      <c r="S132" s="97">
        <v>0</v>
      </c>
      <c r="T132" s="102">
        <v>92</v>
      </c>
      <c r="U132" s="134" t="s">
        <v>1132</v>
      </c>
      <c r="V132" s="98" t="s">
        <v>1043</v>
      </c>
      <c r="W132" s="98">
        <v>3572</v>
      </c>
      <c r="X132" s="98">
        <v>15</v>
      </c>
      <c r="Y132" s="98" t="s">
        <v>1030</v>
      </c>
      <c r="Z132" s="99">
        <v>0</v>
      </c>
      <c r="AA132" s="100" t="s">
        <v>1132</v>
      </c>
      <c r="AB132" s="95" t="s">
        <v>863</v>
      </c>
      <c r="AC132" s="95">
        <v>2812</v>
      </c>
      <c r="AD132" s="142">
        <v>1151</v>
      </c>
    </row>
    <row r="133" spans="1:30" ht="14.4" customHeight="1" x14ac:dyDescent="0.3">
      <c r="A133" s="116">
        <v>12090109</v>
      </c>
      <c r="B133" s="93" t="s">
        <v>1504</v>
      </c>
      <c r="C133" s="92">
        <v>3.8</v>
      </c>
      <c r="D133" s="92">
        <v>17</v>
      </c>
      <c r="E133" s="92">
        <v>26</v>
      </c>
      <c r="F133" s="92">
        <v>41</v>
      </c>
      <c r="G133" s="117">
        <v>216.93299999999999</v>
      </c>
      <c r="H133" s="116" t="s">
        <v>188</v>
      </c>
      <c r="I133" s="92" t="s">
        <v>1027</v>
      </c>
      <c r="J133" s="92">
        <v>9068</v>
      </c>
      <c r="K133" s="92">
        <v>423</v>
      </c>
      <c r="L133" s="92" t="s">
        <v>1031</v>
      </c>
      <c r="M133" s="125">
        <v>82</v>
      </c>
      <c r="N133" s="134" t="s">
        <v>966</v>
      </c>
      <c r="O133" s="96" t="s">
        <v>1615</v>
      </c>
      <c r="P133" s="97">
        <v>89</v>
      </c>
      <c r="Q133" s="97">
        <v>0</v>
      </c>
      <c r="R133" s="97">
        <v>642</v>
      </c>
      <c r="S133" s="97">
        <v>0</v>
      </c>
      <c r="T133" s="102">
        <v>244</v>
      </c>
      <c r="U133" s="134" t="s">
        <v>1132</v>
      </c>
      <c r="V133" s="98" t="s">
        <v>204</v>
      </c>
      <c r="W133" s="98">
        <v>3531</v>
      </c>
      <c r="X133" s="98">
        <v>58</v>
      </c>
      <c r="Y133" s="98" t="s">
        <v>1031</v>
      </c>
      <c r="Z133" s="99">
        <v>122</v>
      </c>
      <c r="AA133" s="100" t="s">
        <v>1132</v>
      </c>
      <c r="AB133" s="95" t="s">
        <v>858</v>
      </c>
      <c r="AC133" s="95">
        <v>2333</v>
      </c>
      <c r="AD133" s="142">
        <v>1779</v>
      </c>
    </row>
    <row r="134" spans="1:30" ht="14.4" customHeight="1" x14ac:dyDescent="0.3">
      <c r="A134" s="116">
        <v>12090110</v>
      </c>
      <c r="B134" s="93" t="s">
        <v>1505</v>
      </c>
      <c r="C134" s="92">
        <v>0</v>
      </c>
      <c r="D134" s="92">
        <v>0</v>
      </c>
      <c r="E134" s="92">
        <v>0</v>
      </c>
      <c r="F134" s="92">
        <v>0</v>
      </c>
      <c r="G134" s="117">
        <v>15.672000000000001</v>
      </c>
      <c r="H134" s="116" t="s">
        <v>1128</v>
      </c>
      <c r="I134" s="92" t="s">
        <v>777</v>
      </c>
      <c r="J134" s="92">
        <v>0</v>
      </c>
      <c r="K134" s="92">
        <v>0</v>
      </c>
      <c r="L134" s="92" t="s">
        <v>1032</v>
      </c>
      <c r="M134" s="125">
        <v>20</v>
      </c>
      <c r="N134" s="134" t="s">
        <v>966</v>
      </c>
      <c r="O134" s="96" t="s">
        <v>1580</v>
      </c>
      <c r="P134" s="97">
        <v>40</v>
      </c>
      <c r="Q134" s="97">
        <v>0</v>
      </c>
      <c r="R134" s="97">
        <v>0</v>
      </c>
      <c r="S134" s="97">
        <v>0</v>
      </c>
      <c r="T134" s="102">
        <v>0</v>
      </c>
      <c r="U134" s="134" t="s">
        <v>1132</v>
      </c>
      <c r="V134" s="98" t="s">
        <v>863</v>
      </c>
      <c r="W134" s="98">
        <v>52122</v>
      </c>
      <c r="X134" s="98">
        <v>4577</v>
      </c>
      <c r="Y134" s="98" t="s">
        <v>1032</v>
      </c>
      <c r="Z134" s="99">
        <v>13</v>
      </c>
      <c r="AA134" s="100" t="s">
        <v>1132</v>
      </c>
      <c r="AB134" s="95" t="s">
        <v>1069</v>
      </c>
      <c r="AC134" s="95">
        <v>4871</v>
      </c>
      <c r="AD134" s="142">
        <v>464</v>
      </c>
    </row>
    <row r="135" spans="1:30" ht="14.4" customHeight="1" x14ac:dyDescent="0.3">
      <c r="A135" s="116">
        <v>12090201</v>
      </c>
      <c r="B135" s="93" t="s">
        <v>1506</v>
      </c>
      <c r="C135" s="92">
        <v>0</v>
      </c>
      <c r="D135" s="92">
        <v>0</v>
      </c>
      <c r="E135" s="92">
        <v>0.13</v>
      </c>
      <c r="F135" s="92">
        <v>1.8</v>
      </c>
      <c r="G135" s="117">
        <v>65.119</v>
      </c>
      <c r="H135" s="116" t="s">
        <v>1132</v>
      </c>
      <c r="I135" s="92" t="s">
        <v>777</v>
      </c>
      <c r="J135" s="92">
        <v>27498</v>
      </c>
      <c r="K135" s="92">
        <v>2121</v>
      </c>
      <c r="L135" s="92" t="s">
        <v>1033</v>
      </c>
      <c r="M135" s="125">
        <v>71</v>
      </c>
      <c r="N135" s="134" t="s">
        <v>967</v>
      </c>
      <c r="O135" s="96" t="s">
        <v>1601</v>
      </c>
      <c r="P135" s="97">
        <v>0</v>
      </c>
      <c r="Q135" s="97">
        <v>0</v>
      </c>
      <c r="R135" s="97">
        <v>0</v>
      </c>
      <c r="S135" s="97">
        <v>0</v>
      </c>
      <c r="T135" s="102">
        <v>0</v>
      </c>
      <c r="U135" s="134" t="s">
        <v>1132</v>
      </c>
      <c r="V135" s="98" t="s">
        <v>858</v>
      </c>
      <c r="W135" s="98">
        <v>5464</v>
      </c>
      <c r="X135" s="98">
        <v>8250</v>
      </c>
      <c r="Y135" s="98" t="s">
        <v>1033</v>
      </c>
      <c r="Z135" s="99">
        <v>80</v>
      </c>
      <c r="AA135" s="100" t="s">
        <v>1132</v>
      </c>
      <c r="AB135" s="95" t="s">
        <v>1073</v>
      </c>
      <c r="AC135" s="95">
        <v>600</v>
      </c>
      <c r="AD135" s="142">
        <v>909</v>
      </c>
    </row>
    <row r="136" spans="1:30" ht="14.4" customHeight="1" x14ac:dyDescent="0.3">
      <c r="A136" s="116">
        <v>12090202</v>
      </c>
      <c r="B136" s="93" t="s">
        <v>1507</v>
      </c>
      <c r="C136" s="92">
        <v>0</v>
      </c>
      <c r="D136" s="92">
        <v>0</v>
      </c>
      <c r="E136" s="92">
        <v>0.8</v>
      </c>
      <c r="F136" s="92">
        <v>5.0999999999999996</v>
      </c>
      <c r="G136" s="117">
        <v>68.325999999999993</v>
      </c>
      <c r="H136" s="116" t="s">
        <v>1132</v>
      </c>
      <c r="I136" s="92" t="s">
        <v>1028</v>
      </c>
      <c r="J136" s="92">
        <v>3136</v>
      </c>
      <c r="K136" s="92">
        <v>0</v>
      </c>
      <c r="L136" s="92" t="s">
        <v>1034</v>
      </c>
      <c r="M136" s="125">
        <v>21</v>
      </c>
      <c r="N136" s="134" t="s">
        <v>967</v>
      </c>
      <c r="O136" s="96" t="s">
        <v>1615</v>
      </c>
      <c r="P136" s="97">
        <v>16</v>
      </c>
      <c r="Q136" s="97">
        <v>0</v>
      </c>
      <c r="R136" s="97">
        <v>0</v>
      </c>
      <c r="S136" s="97">
        <v>0</v>
      </c>
      <c r="T136" s="102">
        <v>26</v>
      </c>
      <c r="U136" s="134" t="s">
        <v>1132</v>
      </c>
      <c r="V136" s="98" t="s">
        <v>1069</v>
      </c>
      <c r="W136" s="98">
        <v>3582</v>
      </c>
      <c r="X136" s="98">
        <v>1038</v>
      </c>
      <c r="Y136" s="98" t="s">
        <v>1034</v>
      </c>
      <c r="Z136" s="99">
        <v>19</v>
      </c>
      <c r="AA136" s="100" t="s">
        <v>1132</v>
      </c>
      <c r="AB136" s="95" t="s">
        <v>810</v>
      </c>
      <c r="AC136" s="95">
        <v>15561</v>
      </c>
      <c r="AD136" s="142">
        <v>1508</v>
      </c>
    </row>
    <row r="137" spans="1:30" ht="14.4" customHeight="1" x14ac:dyDescent="0.3">
      <c r="A137" s="116">
        <v>12090203</v>
      </c>
      <c r="B137" s="94" t="s">
        <v>1644</v>
      </c>
      <c r="C137" s="92">
        <v>16</v>
      </c>
      <c r="D137" s="92">
        <v>31</v>
      </c>
      <c r="E137" s="92">
        <v>44</v>
      </c>
      <c r="F137" s="92">
        <v>60</v>
      </c>
      <c r="G137" s="117">
        <v>196.99600000000001</v>
      </c>
      <c r="H137" s="116" t="s">
        <v>1136</v>
      </c>
      <c r="I137" s="92" t="s">
        <v>1029</v>
      </c>
      <c r="J137" s="92">
        <v>2927</v>
      </c>
      <c r="K137" s="92">
        <v>118</v>
      </c>
      <c r="L137" s="92" t="s">
        <v>1035</v>
      </c>
      <c r="M137" s="126">
        <v>1832</v>
      </c>
      <c r="N137" s="134" t="s">
        <v>841</v>
      </c>
      <c r="O137" s="96" t="s">
        <v>1615</v>
      </c>
      <c r="P137" s="97">
        <v>82</v>
      </c>
      <c r="Q137" s="97">
        <v>0</v>
      </c>
      <c r="R137" s="97">
        <v>0</v>
      </c>
      <c r="S137" s="97">
        <v>0</v>
      </c>
      <c r="T137" s="102">
        <v>0</v>
      </c>
      <c r="U137" s="134" t="s">
        <v>1132</v>
      </c>
      <c r="V137" s="98" t="s">
        <v>1073</v>
      </c>
      <c r="W137" s="98">
        <v>5407</v>
      </c>
      <c r="X137" s="98">
        <v>36</v>
      </c>
      <c r="Y137" s="98" t="s">
        <v>1035</v>
      </c>
      <c r="Z137" s="99">
        <v>357</v>
      </c>
      <c r="AA137" s="100" t="s">
        <v>1132</v>
      </c>
      <c r="AB137" s="95" t="s">
        <v>1093</v>
      </c>
      <c r="AC137" s="95">
        <v>178</v>
      </c>
      <c r="AD137" s="142">
        <v>760</v>
      </c>
    </row>
    <row r="138" spans="1:30" ht="14.4" customHeight="1" x14ac:dyDescent="0.3">
      <c r="A138" s="116">
        <v>12090203</v>
      </c>
      <c r="B138" s="94" t="s">
        <v>1507</v>
      </c>
      <c r="C138" s="92">
        <v>0</v>
      </c>
      <c r="D138" s="92">
        <v>0</v>
      </c>
      <c r="E138" s="92">
        <v>0.8</v>
      </c>
      <c r="F138" s="92">
        <v>5.0999999999999996</v>
      </c>
      <c r="G138" s="117">
        <v>68.325999999999993</v>
      </c>
      <c r="H138" s="116" t="s">
        <v>1128</v>
      </c>
      <c r="I138" s="92" t="s">
        <v>737</v>
      </c>
      <c r="J138" s="92">
        <v>16330</v>
      </c>
      <c r="K138" s="92">
        <v>760</v>
      </c>
      <c r="L138" s="92" t="s">
        <v>1036</v>
      </c>
      <c r="M138" s="125">
        <v>0</v>
      </c>
      <c r="N138" s="134" t="s">
        <v>841</v>
      </c>
      <c r="O138" s="96" t="s">
        <v>1581</v>
      </c>
      <c r="P138" s="97">
        <v>1492</v>
      </c>
      <c r="Q138" s="97">
        <v>0</v>
      </c>
      <c r="R138" s="97">
        <v>0</v>
      </c>
      <c r="S138" s="97">
        <v>0</v>
      </c>
      <c r="T138" s="102">
        <v>0</v>
      </c>
      <c r="U138" s="134" t="s">
        <v>1132</v>
      </c>
      <c r="V138" s="98" t="s">
        <v>808</v>
      </c>
      <c r="W138" s="98">
        <v>0</v>
      </c>
      <c r="X138" s="98">
        <v>0</v>
      </c>
      <c r="Y138" s="98" t="s">
        <v>1036</v>
      </c>
      <c r="Z138" s="99">
        <v>0</v>
      </c>
      <c r="AA138" s="100" t="s">
        <v>1132</v>
      </c>
      <c r="AB138" s="95" t="s">
        <v>699</v>
      </c>
      <c r="AC138" s="95">
        <v>468</v>
      </c>
      <c r="AD138" s="142">
        <v>166</v>
      </c>
    </row>
    <row r="139" spans="1:30" ht="14.4" customHeight="1" x14ac:dyDescent="0.3">
      <c r="A139" s="116">
        <v>12090204</v>
      </c>
      <c r="B139" s="93" t="s">
        <v>1511</v>
      </c>
      <c r="C139" s="92">
        <v>0.6</v>
      </c>
      <c r="D139" s="92">
        <v>24</v>
      </c>
      <c r="E139" s="92">
        <v>43</v>
      </c>
      <c r="F139" s="92">
        <v>76</v>
      </c>
      <c r="G139" s="117">
        <v>379.91699999999997</v>
      </c>
      <c r="H139" s="116" t="s">
        <v>1136</v>
      </c>
      <c r="I139" s="92" t="s">
        <v>1030</v>
      </c>
      <c r="J139" s="92">
        <v>4649</v>
      </c>
      <c r="K139" s="92">
        <v>0</v>
      </c>
      <c r="L139" s="92" t="s">
        <v>1037</v>
      </c>
      <c r="M139" s="125">
        <v>334</v>
      </c>
      <c r="N139" s="134" t="s">
        <v>841</v>
      </c>
      <c r="O139" s="96" t="s">
        <v>1613</v>
      </c>
      <c r="P139" s="97">
        <v>2263</v>
      </c>
      <c r="Q139" s="97">
        <v>182</v>
      </c>
      <c r="R139" s="97">
        <v>0</v>
      </c>
      <c r="S139" s="97">
        <v>0</v>
      </c>
      <c r="T139" s="102">
        <v>0</v>
      </c>
      <c r="U139" s="134" t="s">
        <v>1132</v>
      </c>
      <c r="V139" s="98" t="s">
        <v>810</v>
      </c>
      <c r="W139" s="98">
        <v>3026</v>
      </c>
      <c r="X139" s="98">
        <v>117</v>
      </c>
      <c r="Y139" s="98" t="s">
        <v>1037</v>
      </c>
      <c r="Z139" s="99">
        <v>360</v>
      </c>
      <c r="AA139" s="100" t="s">
        <v>1132</v>
      </c>
      <c r="AB139" s="95" t="s">
        <v>1098</v>
      </c>
      <c r="AC139" s="95">
        <v>771</v>
      </c>
      <c r="AD139" s="142">
        <v>576</v>
      </c>
    </row>
    <row r="140" spans="1:30" ht="14.4" customHeight="1" x14ac:dyDescent="0.3">
      <c r="A140" s="116">
        <v>12090205</v>
      </c>
      <c r="B140" s="93" t="s">
        <v>1512</v>
      </c>
      <c r="C140" s="92">
        <v>40</v>
      </c>
      <c r="D140" s="92">
        <v>101</v>
      </c>
      <c r="E140" s="92">
        <v>178</v>
      </c>
      <c r="F140" s="92">
        <v>300</v>
      </c>
      <c r="G140" s="117">
        <v>2213.7440000000001</v>
      </c>
      <c r="H140" s="116" t="s">
        <v>188</v>
      </c>
      <c r="I140" s="92" t="s">
        <v>1031</v>
      </c>
      <c r="J140" s="92">
        <v>50</v>
      </c>
      <c r="K140" s="92">
        <v>0</v>
      </c>
      <c r="L140" s="92" t="s">
        <v>1038</v>
      </c>
      <c r="M140" s="125">
        <v>14</v>
      </c>
      <c r="N140" s="134" t="s">
        <v>968</v>
      </c>
      <c r="O140" s="96" t="s">
        <v>1594</v>
      </c>
      <c r="P140" s="97">
        <v>75</v>
      </c>
      <c r="Q140" s="97">
        <v>0</v>
      </c>
      <c r="R140" s="97">
        <v>24063</v>
      </c>
      <c r="S140" s="97">
        <v>0</v>
      </c>
      <c r="T140" s="102">
        <v>253</v>
      </c>
      <c r="U140" s="134" t="s">
        <v>1132</v>
      </c>
      <c r="V140" s="98" t="s">
        <v>1093</v>
      </c>
      <c r="W140" s="98">
        <v>975</v>
      </c>
      <c r="X140" s="98">
        <v>0</v>
      </c>
      <c r="Y140" s="98" t="s">
        <v>1038</v>
      </c>
      <c r="Z140" s="99">
        <v>12</v>
      </c>
      <c r="AA140" s="100" t="s">
        <v>1132</v>
      </c>
      <c r="AB140" s="95" t="s">
        <v>1100</v>
      </c>
      <c r="AC140" s="95">
        <v>317</v>
      </c>
      <c r="AD140" s="142">
        <v>469</v>
      </c>
    </row>
    <row r="141" spans="1:30" ht="14.4" customHeight="1" x14ac:dyDescent="0.3">
      <c r="A141" s="116">
        <v>12090206</v>
      </c>
      <c r="B141" s="93" t="s">
        <v>1513</v>
      </c>
      <c r="C141" s="92">
        <v>0</v>
      </c>
      <c r="D141" s="92">
        <v>1.1000000000000001</v>
      </c>
      <c r="E141" s="92">
        <v>3.03</v>
      </c>
      <c r="F141" s="92">
        <v>11</v>
      </c>
      <c r="G141" s="117">
        <v>233.01900000000001</v>
      </c>
      <c r="H141" s="116" t="s">
        <v>1132</v>
      </c>
      <c r="I141" s="92" t="s">
        <v>1032</v>
      </c>
      <c r="J141" s="92">
        <v>154</v>
      </c>
      <c r="K141" s="92">
        <v>0</v>
      </c>
      <c r="L141" s="92" t="s">
        <v>1039</v>
      </c>
      <c r="M141" s="125">
        <v>692</v>
      </c>
      <c r="N141" s="134" t="s">
        <v>968</v>
      </c>
      <c r="O141" s="96" t="s">
        <v>1578</v>
      </c>
      <c r="P141" s="97">
        <v>1</v>
      </c>
      <c r="Q141" s="97">
        <v>0</v>
      </c>
      <c r="R141" s="97">
        <v>231</v>
      </c>
      <c r="S141" s="97">
        <v>0</v>
      </c>
      <c r="T141" s="102">
        <v>6</v>
      </c>
      <c r="U141" s="134" t="s">
        <v>1132</v>
      </c>
      <c r="V141" s="98" t="s">
        <v>699</v>
      </c>
      <c r="W141" s="98">
        <v>1332</v>
      </c>
      <c r="X141" s="98">
        <v>8</v>
      </c>
      <c r="Y141" s="98" t="s">
        <v>1039</v>
      </c>
      <c r="Z141" s="101">
        <v>5557</v>
      </c>
      <c r="AA141" s="100" t="s">
        <v>1132</v>
      </c>
      <c r="AB141" s="95" t="s">
        <v>1103</v>
      </c>
      <c r="AC141" s="95">
        <v>162</v>
      </c>
      <c r="AD141" s="142">
        <v>1305</v>
      </c>
    </row>
    <row r="142" spans="1:30" ht="14.4" customHeight="1" x14ac:dyDescent="0.3">
      <c r="A142" s="116">
        <v>12090301</v>
      </c>
      <c r="B142" s="93" t="s">
        <v>1514</v>
      </c>
      <c r="C142" s="92">
        <v>195</v>
      </c>
      <c r="D142" s="92">
        <v>311</v>
      </c>
      <c r="E142" s="92">
        <v>405</v>
      </c>
      <c r="F142" s="92">
        <v>655</v>
      </c>
      <c r="G142" s="117">
        <v>3091.3029999999999</v>
      </c>
      <c r="H142" s="116" t="s">
        <v>1134</v>
      </c>
      <c r="I142" s="92" t="s">
        <v>1033</v>
      </c>
      <c r="J142" s="92">
        <v>7309</v>
      </c>
      <c r="K142" s="92">
        <v>30</v>
      </c>
      <c r="L142" s="92" t="s">
        <v>782</v>
      </c>
      <c r="M142" s="125">
        <v>0</v>
      </c>
      <c r="N142" s="134" t="s">
        <v>968</v>
      </c>
      <c r="O142" s="96" t="s">
        <v>1615</v>
      </c>
      <c r="P142" s="97">
        <v>49</v>
      </c>
      <c r="Q142" s="97">
        <v>0</v>
      </c>
      <c r="R142" s="97">
        <v>19253</v>
      </c>
      <c r="S142" s="97">
        <v>0</v>
      </c>
      <c r="T142" s="102">
        <v>255</v>
      </c>
      <c r="U142" s="134" t="s">
        <v>1132</v>
      </c>
      <c r="V142" s="98" t="s">
        <v>1098</v>
      </c>
      <c r="W142" s="98">
        <v>1764</v>
      </c>
      <c r="X142" s="98">
        <v>9</v>
      </c>
      <c r="Y142" s="98" t="s">
        <v>782</v>
      </c>
      <c r="Z142" s="99">
        <v>0</v>
      </c>
      <c r="AA142" s="100" t="s">
        <v>1132</v>
      </c>
      <c r="AB142" s="95" t="s">
        <v>1106</v>
      </c>
      <c r="AC142" s="95">
        <v>4000</v>
      </c>
      <c r="AD142" s="142">
        <v>752</v>
      </c>
    </row>
    <row r="143" spans="1:30" ht="14.4" customHeight="1" x14ac:dyDescent="0.3">
      <c r="A143" s="116">
        <v>12090302</v>
      </c>
      <c r="B143" s="93" t="s">
        <v>1515</v>
      </c>
      <c r="C143" s="92">
        <v>1.8080000000000001</v>
      </c>
      <c r="D143" s="92">
        <v>113</v>
      </c>
      <c r="E143" s="92">
        <v>249</v>
      </c>
      <c r="F143" s="92">
        <v>400</v>
      </c>
      <c r="G143" s="117">
        <v>2614.123</v>
      </c>
      <c r="H143" s="116" t="s">
        <v>1131</v>
      </c>
      <c r="I143" s="92" t="s">
        <v>1034</v>
      </c>
      <c r="J143" s="92">
        <v>1148</v>
      </c>
      <c r="K143" s="92">
        <v>702</v>
      </c>
      <c r="L143" s="92" t="s">
        <v>1040</v>
      </c>
      <c r="M143" s="125">
        <v>136</v>
      </c>
      <c r="N143" s="134" t="s">
        <v>968</v>
      </c>
      <c r="O143" s="96" t="s">
        <v>1580</v>
      </c>
      <c r="P143" s="97">
        <v>564</v>
      </c>
      <c r="Q143" s="97">
        <v>0</v>
      </c>
      <c r="R143" s="97">
        <v>24294</v>
      </c>
      <c r="S143" s="97">
        <v>0</v>
      </c>
      <c r="T143" s="102">
        <v>8</v>
      </c>
      <c r="U143" s="134" t="s">
        <v>1132</v>
      </c>
      <c r="V143" s="98" t="s">
        <v>1100</v>
      </c>
      <c r="W143" s="98">
        <v>258</v>
      </c>
      <c r="X143" s="98">
        <v>0</v>
      </c>
      <c r="Y143" s="98" t="s">
        <v>1040</v>
      </c>
      <c r="Z143" s="99">
        <v>26</v>
      </c>
      <c r="AA143" s="100" t="s">
        <v>1132</v>
      </c>
      <c r="AB143" s="95" t="s">
        <v>1116</v>
      </c>
      <c r="AC143" s="95">
        <v>1724</v>
      </c>
      <c r="AD143" s="142">
        <v>1554</v>
      </c>
    </row>
    <row r="144" spans="1:30" ht="14.4" customHeight="1" x14ac:dyDescent="0.3">
      <c r="A144" s="200">
        <v>12090401</v>
      </c>
      <c r="B144" s="65" t="s">
        <v>1516</v>
      </c>
      <c r="C144" s="201">
        <v>4.7</v>
      </c>
      <c r="D144" s="201">
        <v>10</v>
      </c>
      <c r="E144" s="201">
        <v>18</v>
      </c>
      <c r="F144" s="201">
        <v>38</v>
      </c>
      <c r="G144" s="202">
        <v>553.54100000000005</v>
      </c>
      <c r="H144" s="116" t="s">
        <v>1134</v>
      </c>
      <c r="I144" s="92" t="s">
        <v>1036</v>
      </c>
      <c r="J144" s="92">
        <v>1276</v>
      </c>
      <c r="K144" s="92">
        <v>0</v>
      </c>
      <c r="L144" s="92" t="s">
        <v>1041</v>
      </c>
      <c r="M144" s="125">
        <v>168</v>
      </c>
      <c r="N144" s="134" t="s">
        <v>969</v>
      </c>
      <c r="O144" s="96" t="s">
        <v>1671</v>
      </c>
      <c r="P144" s="97">
        <v>3261</v>
      </c>
      <c r="Q144" s="97">
        <v>18</v>
      </c>
      <c r="R144" s="97">
        <v>14180</v>
      </c>
      <c r="S144" s="97">
        <v>2278</v>
      </c>
      <c r="T144" s="102">
        <v>654</v>
      </c>
      <c r="U144" s="134" t="s">
        <v>1132</v>
      </c>
      <c r="V144" s="98" t="s">
        <v>761</v>
      </c>
      <c r="W144" s="98">
        <v>0</v>
      </c>
      <c r="X144" s="98">
        <v>0</v>
      </c>
      <c r="Y144" s="98" t="s">
        <v>1041</v>
      </c>
      <c r="Z144" s="99">
        <v>222</v>
      </c>
      <c r="AA144" s="100" t="s">
        <v>1132</v>
      </c>
      <c r="AB144" s="95" t="s">
        <v>1119</v>
      </c>
      <c r="AC144" s="95">
        <v>80</v>
      </c>
      <c r="AD144" s="142">
        <v>1344</v>
      </c>
    </row>
    <row r="145" spans="1:30" ht="14.4" customHeight="1" x14ac:dyDescent="0.3">
      <c r="A145" s="116">
        <v>12090402</v>
      </c>
      <c r="B145" s="93"/>
      <c r="C145" s="92"/>
      <c r="D145" s="92"/>
      <c r="E145" s="92"/>
      <c r="F145" s="92"/>
      <c r="G145" s="117"/>
      <c r="H145" s="116" t="s">
        <v>188</v>
      </c>
      <c r="I145" s="92" t="s">
        <v>1037</v>
      </c>
      <c r="J145" s="92">
        <v>6051</v>
      </c>
      <c r="K145" s="92">
        <v>0</v>
      </c>
      <c r="L145" s="92" t="s">
        <v>1042</v>
      </c>
      <c r="M145" s="125">
        <v>35</v>
      </c>
      <c r="N145" s="134" t="s">
        <v>970</v>
      </c>
      <c r="O145" s="96" t="s">
        <v>1673</v>
      </c>
      <c r="P145" s="97">
        <v>4445</v>
      </c>
      <c r="Q145" s="97">
        <v>1620</v>
      </c>
      <c r="R145" s="97">
        <v>0</v>
      </c>
      <c r="S145" s="97">
        <v>5879</v>
      </c>
      <c r="T145" s="102">
        <v>34</v>
      </c>
      <c r="U145" s="134" t="s">
        <v>1132</v>
      </c>
      <c r="V145" s="98" t="s">
        <v>1103</v>
      </c>
      <c r="W145" s="98">
        <v>24374</v>
      </c>
      <c r="X145" s="98">
        <v>1177</v>
      </c>
      <c r="Y145" s="98" t="s">
        <v>1042</v>
      </c>
      <c r="Z145" s="101">
        <v>1860</v>
      </c>
      <c r="AA145" s="100" t="s">
        <v>1132</v>
      </c>
      <c r="AB145" s="95" t="s">
        <v>749</v>
      </c>
      <c r="AC145" s="95">
        <v>69</v>
      </c>
      <c r="AD145" s="142">
        <v>1008</v>
      </c>
    </row>
    <row r="146" spans="1:30" ht="14.4" customHeight="1" x14ac:dyDescent="0.3">
      <c r="A146" s="116">
        <v>12100101</v>
      </c>
      <c r="B146" s="93" t="s">
        <v>1517</v>
      </c>
      <c r="C146" s="92">
        <v>0.05</v>
      </c>
      <c r="D146" s="92">
        <v>4</v>
      </c>
      <c r="E146" s="92">
        <v>9.9</v>
      </c>
      <c r="F146" s="92">
        <v>19</v>
      </c>
      <c r="G146" s="117">
        <v>382.16</v>
      </c>
      <c r="H146" s="116" t="s">
        <v>1132</v>
      </c>
      <c r="I146" s="92" t="s">
        <v>1038</v>
      </c>
      <c r="J146" s="92">
        <v>709</v>
      </c>
      <c r="K146" s="92">
        <v>0</v>
      </c>
      <c r="L146" s="92" t="s">
        <v>1043</v>
      </c>
      <c r="M146" s="126">
        <v>2102</v>
      </c>
      <c r="N146" s="134" t="s">
        <v>970</v>
      </c>
      <c r="O146" s="96" t="s">
        <v>1615</v>
      </c>
      <c r="P146" s="97">
        <v>7</v>
      </c>
      <c r="Q146" s="97">
        <v>0</v>
      </c>
      <c r="R146" s="97">
        <v>0</v>
      </c>
      <c r="S146" s="97">
        <v>0</v>
      </c>
      <c r="T146" s="102">
        <v>0</v>
      </c>
      <c r="U146" s="134" t="s">
        <v>1132</v>
      </c>
      <c r="V146" s="98" t="s">
        <v>1106</v>
      </c>
      <c r="W146" s="98">
        <v>311</v>
      </c>
      <c r="X146" s="98">
        <v>0</v>
      </c>
      <c r="Y146" s="98" t="s">
        <v>1043</v>
      </c>
      <c r="Z146" s="101">
        <v>7144</v>
      </c>
      <c r="AA146" s="100" t="s">
        <v>1133</v>
      </c>
      <c r="AB146" s="95" t="s">
        <v>942</v>
      </c>
      <c r="AC146" s="95">
        <v>10617</v>
      </c>
      <c r="AD146" s="142">
        <v>1615</v>
      </c>
    </row>
    <row r="147" spans="1:30" ht="14.4" customHeight="1" x14ac:dyDescent="0.3">
      <c r="A147" s="116">
        <v>12100102</v>
      </c>
      <c r="B147" s="93" t="s">
        <v>1518</v>
      </c>
      <c r="C147" s="92">
        <v>0</v>
      </c>
      <c r="D147" s="92">
        <v>3.3</v>
      </c>
      <c r="E147" s="92">
        <v>10</v>
      </c>
      <c r="F147" s="92">
        <v>24</v>
      </c>
      <c r="G147" s="117">
        <v>567.20000000000005</v>
      </c>
      <c r="H147" s="116" t="s">
        <v>1136</v>
      </c>
      <c r="I147" s="92" t="s">
        <v>1039</v>
      </c>
      <c r="J147" s="92">
        <v>1799</v>
      </c>
      <c r="K147" s="92">
        <v>0</v>
      </c>
      <c r="L147" s="92" t="s">
        <v>1044</v>
      </c>
      <c r="M147" s="125">
        <v>719</v>
      </c>
      <c r="N147" s="134" t="s">
        <v>970</v>
      </c>
      <c r="O147" s="96" t="s">
        <v>1581</v>
      </c>
      <c r="P147" s="97">
        <v>4175</v>
      </c>
      <c r="Q147" s="97">
        <v>0</v>
      </c>
      <c r="R147" s="97">
        <v>0</v>
      </c>
      <c r="S147" s="97">
        <v>0</v>
      </c>
      <c r="T147" s="102">
        <v>46</v>
      </c>
      <c r="U147" s="134" t="s">
        <v>1132</v>
      </c>
      <c r="V147" s="98" t="s">
        <v>708</v>
      </c>
      <c r="W147" s="98">
        <v>0</v>
      </c>
      <c r="X147" s="98">
        <v>0</v>
      </c>
      <c r="Y147" s="98" t="s">
        <v>1044</v>
      </c>
      <c r="Z147" s="101">
        <v>3262</v>
      </c>
      <c r="AA147" s="100" t="s">
        <v>1133</v>
      </c>
      <c r="AB147" s="95" t="s">
        <v>642</v>
      </c>
      <c r="AC147" s="95">
        <v>118544</v>
      </c>
      <c r="AD147" s="142">
        <v>1614</v>
      </c>
    </row>
    <row r="148" spans="1:30" ht="14.4" customHeight="1" x14ac:dyDescent="0.3">
      <c r="A148" s="116">
        <v>12100201</v>
      </c>
      <c r="B148" s="93" t="s">
        <v>1509</v>
      </c>
      <c r="C148" s="92">
        <v>11</v>
      </c>
      <c r="D148" s="92">
        <v>48</v>
      </c>
      <c r="E148" s="92">
        <v>73</v>
      </c>
      <c r="F148" s="92">
        <v>101</v>
      </c>
      <c r="G148" s="117">
        <v>483.79599999999999</v>
      </c>
      <c r="H148" s="116" t="s">
        <v>188</v>
      </c>
      <c r="I148" s="92" t="s">
        <v>1039</v>
      </c>
      <c r="J148" s="92">
        <v>0</v>
      </c>
      <c r="K148" s="92">
        <v>0</v>
      </c>
      <c r="L148" s="92" t="s">
        <v>1045</v>
      </c>
      <c r="M148" s="125">
        <v>288</v>
      </c>
      <c r="N148" s="134" t="s">
        <v>971</v>
      </c>
      <c r="O148" s="96" t="s">
        <v>1615</v>
      </c>
      <c r="P148" s="97">
        <v>44</v>
      </c>
      <c r="Q148" s="97">
        <v>0</v>
      </c>
      <c r="R148" s="97">
        <v>961</v>
      </c>
      <c r="S148" s="97">
        <v>0</v>
      </c>
      <c r="T148" s="102">
        <v>58</v>
      </c>
      <c r="U148" s="134" t="s">
        <v>1132</v>
      </c>
      <c r="V148" s="98" t="s">
        <v>1116</v>
      </c>
      <c r="W148" s="98">
        <v>5682</v>
      </c>
      <c r="X148" s="98">
        <v>504</v>
      </c>
      <c r="Y148" s="98" t="s">
        <v>1045</v>
      </c>
      <c r="Z148" s="99">
        <v>457</v>
      </c>
      <c r="AA148" s="100" t="s">
        <v>1133</v>
      </c>
      <c r="AB148" s="95" t="s">
        <v>655</v>
      </c>
      <c r="AC148" s="95">
        <v>117777</v>
      </c>
      <c r="AD148" s="142">
        <v>462</v>
      </c>
    </row>
    <row r="149" spans="1:30" ht="14.4" customHeight="1" x14ac:dyDescent="0.3">
      <c r="A149" s="116">
        <v>12100202</v>
      </c>
      <c r="B149" s="93" t="s">
        <v>1521</v>
      </c>
      <c r="C149" s="92">
        <v>131</v>
      </c>
      <c r="D149" s="92">
        <v>343</v>
      </c>
      <c r="E149" s="92">
        <v>466</v>
      </c>
      <c r="F149" s="92">
        <v>611</v>
      </c>
      <c r="G149" s="117">
        <v>2119.3119999999999</v>
      </c>
      <c r="H149" s="116" t="s">
        <v>1129</v>
      </c>
      <c r="I149" s="92" t="s">
        <v>782</v>
      </c>
      <c r="J149" s="92">
        <v>9444</v>
      </c>
      <c r="K149" s="92">
        <v>5580</v>
      </c>
      <c r="L149" s="92" t="s">
        <v>204</v>
      </c>
      <c r="M149" s="126">
        <v>4846</v>
      </c>
      <c r="N149" s="134" t="s">
        <v>971</v>
      </c>
      <c r="O149" s="96" t="s">
        <v>1581</v>
      </c>
      <c r="P149" s="97">
        <v>730</v>
      </c>
      <c r="Q149" s="97">
        <v>8</v>
      </c>
      <c r="R149" s="97">
        <v>16116</v>
      </c>
      <c r="S149" s="97">
        <v>21</v>
      </c>
      <c r="T149" s="102">
        <v>904</v>
      </c>
      <c r="U149" s="134" t="s">
        <v>1132</v>
      </c>
      <c r="V149" s="98" t="s">
        <v>1119</v>
      </c>
      <c r="W149" s="98">
        <v>116187</v>
      </c>
      <c r="X149" s="98">
        <v>2120</v>
      </c>
      <c r="Y149" s="98" t="s">
        <v>204</v>
      </c>
      <c r="Z149" s="101">
        <v>9802</v>
      </c>
      <c r="AA149" s="100" t="s">
        <v>1133</v>
      </c>
      <c r="AB149" s="95" t="s">
        <v>675</v>
      </c>
      <c r="AC149" s="95">
        <v>53455</v>
      </c>
      <c r="AD149" s="142">
        <v>1171</v>
      </c>
    </row>
    <row r="150" spans="1:30" ht="14.4" customHeight="1" x14ac:dyDescent="0.3">
      <c r="A150" s="116">
        <v>12100203</v>
      </c>
      <c r="B150" s="93" t="s">
        <v>1522</v>
      </c>
      <c r="C150" s="92">
        <v>72</v>
      </c>
      <c r="D150" s="92">
        <v>96</v>
      </c>
      <c r="E150" s="92">
        <v>109</v>
      </c>
      <c r="F150" s="92">
        <v>128</v>
      </c>
      <c r="G150" s="117">
        <v>455.65499999999997</v>
      </c>
      <c r="H150" s="116" t="s">
        <v>1138</v>
      </c>
      <c r="I150" s="92" t="s">
        <v>1040</v>
      </c>
      <c r="J150" s="92">
        <v>3467</v>
      </c>
      <c r="K150" s="92">
        <v>490</v>
      </c>
      <c r="L150" s="92" t="s">
        <v>1046</v>
      </c>
      <c r="M150" s="125">
        <v>183</v>
      </c>
      <c r="N150" s="134" t="s">
        <v>972</v>
      </c>
      <c r="O150" s="96" t="s">
        <v>1670</v>
      </c>
      <c r="P150" s="97">
        <v>16</v>
      </c>
      <c r="Q150" s="97">
        <v>0</v>
      </c>
      <c r="R150" s="97">
        <v>0</v>
      </c>
      <c r="S150" s="97">
        <v>0</v>
      </c>
      <c r="T150" s="102">
        <v>204</v>
      </c>
      <c r="U150" s="134" t="s">
        <v>1132</v>
      </c>
      <c r="V150" s="98" t="s">
        <v>749</v>
      </c>
      <c r="W150" s="98">
        <v>2183</v>
      </c>
      <c r="X150" s="98">
        <v>39</v>
      </c>
      <c r="Y150" s="98" t="s">
        <v>1046</v>
      </c>
      <c r="Z150" s="99">
        <v>65</v>
      </c>
      <c r="AA150" s="100" t="s">
        <v>1133</v>
      </c>
      <c r="AB150" s="95" t="s">
        <v>751</v>
      </c>
      <c r="AC150" s="95">
        <v>10342</v>
      </c>
      <c r="AD150" s="142">
        <v>325</v>
      </c>
    </row>
    <row r="151" spans="1:30" ht="14.4" customHeight="1" x14ac:dyDescent="0.3">
      <c r="A151" s="116">
        <v>12100204</v>
      </c>
      <c r="B151" s="93" t="s">
        <v>1523</v>
      </c>
      <c r="C151" s="92">
        <v>88</v>
      </c>
      <c r="D151" s="92">
        <v>220</v>
      </c>
      <c r="E151" s="92">
        <v>375</v>
      </c>
      <c r="F151" s="92">
        <v>564</v>
      </c>
      <c r="G151" s="117">
        <v>1976.7380000000001</v>
      </c>
      <c r="H151" s="116" t="s">
        <v>1132</v>
      </c>
      <c r="I151" s="92" t="s">
        <v>1041</v>
      </c>
      <c r="J151" s="92">
        <v>4537</v>
      </c>
      <c r="K151" s="92">
        <v>129</v>
      </c>
      <c r="L151" s="92" t="s">
        <v>1047</v>
      </c>
      <c r="M151" s="125">
        <v>118</v>
      </c>
      <c r="N151" s="134" t="s">
        <v>972</v>
      </c>
      <c r="O151" s="96" t="s">
        <v>1602</v>
      </c>
      <c r="P151" s="97">
        <v>371</v>
      </c>
      <c r="Q151" s="97">
        <v>0</v>
      </c>
      <c r="R151" s="97">
        <v>0</v>
      </c>
      <c r="S151" s="97">
        <v>0</v>
      </c>
      <c r="T151" s="102">
        <v>2</v>
      </c>
      <c r="U151" s="134" t="s">
        <v>1133</v>
      </c>
      <c r="V151" s="98" t="s">
        <v>942</v>
      </c>
      <c r="W151" s="98">
        <v>5027</v>
      </c>
      <c r="X151" s="98">
        <v>253</v>
      </c>
      <c r="Y151" s="98" t="s">
        <v>1047</v>
      </c>
      <c r="Z151" s="99">
        <v>958</v>
      </c>
      <c r="AA151" s="100" t="s">
        <v>1133</v>
      </c>
      <c r="AB151" s="95" t="s">
        <v>619</v>
      </c>
      <c r="AC151" s="95">
        <v>15300</v>
      </c>
      <c r="AD151" s="142">
        <v>1133</v>
      </c>
    </row>
    <row r="152" spans="1:30" ht="14.4" customHeight="1" x14ac:dyDescent="0.3">
      <c r="A152" s="116">
        <v>12100301</v>
      </c>
      <c r="B152" s="93" t="s">
        <v>1519</v>
      </c>
      <c r="C152" s="92">
        <v>25.11</v>
      </c>
      <c r="D152" s="92">
        <v>47</v>
      </c>
      <c r="E152" s="92">
        <v>66</v>
      </c>
      <c r="F152" s="92">
        <v>92</v>
      </c>
      <c r="G152" s="117">
        <v>356.17899999999997</v>
      </c>
      <c r="H152" s="116" t="s">
        <v>1139</v>
      </c>
      <c r="I152" s="92" t="s">
        <v>1042</v>
      </c>
      <c r="J152" s="92">
        <v>2978</v>
      </c>
      <c r="K152" s="92">
        <v>386</v>
      </c>
      <c r="L152" s="92" t="s">
        <v>884</v>
      </c>
      <c r="M152" s="125">
        <v>0</v>
      </c>
      <c r="N152" s="134" t="s">
        <v>972</v>
      </c>
      <c r="O152" s="96" t="s">
        <v>1604</v>
      </c>
      <c r="P152" s="97">
        <v>1</v>
      </c>
      <c r="Q152" s="97">
        <v>0</v>
      </c>
      <c r="R152" s="97">
        <v>5798</v>
      </c>
      <c r="S152" s="97">
        <v>0</v>
      </c>
      <c r="T152" s="102">
        <v>0</v>
      </c>
      <c r="U152" s="134" t="s">
        <v>1133</v>
      </c>
      <c r="V152" s="98" t="s">
        <v>642</v>
      </c>
      <c r="W152" s="98">
        <v>59656</v>
      </c>
      <c r="X152" s="98">
        <v>309841</v>
      </c>
      <c r="Y152" s="98" t="s">
        <v>884</v>
      </c>
      <c r="Z152" s="99">
        <v>0</v>
      </c>
      <c r="AA152" s="100" t="s">
        <v>1133</v>
      </c>
      <c r="AB152" s="95" t="s">
        <v>1044</v>
      </c>
      <c r="AC152" s="95">
        <v>542</v>
      </c>
      <c r="AD152" s="142">
        <v>1691</v>
      </c>
    </row>
    <row r="153" spans="1:30" ht="14.4" customHeight="1" x14ac:dyDescent="0.3">
      <c r="A153" s="116">
        <v>12100302</v>
      </c>
      <c r="B153" s="93" t="s">
        <v>1526</v>
      </c>
      <c r="C153" s="92">
        <v>6.1</v>
      </c>
      <c r="D153" s="92">
        <v>12</v>
      </c>
      <c r="E153" s="92">
        <v>20</v>
      </c>
      <c r="F153" s="92">
        <v>50</v>
      </c>
      <c r="G153" s="117">
        <v>233.06800000000001</v>
      </c>
      <c r="H153" s="116" t="s">
        <v>1132</v>
      </c>
      <c r="I153" s="92" t="s">
        <v>1043</v>
      </c>
      <c r="J153" s="92">
        <v>2932</v>
      </c>
      <c r="K153" s="92">
        <v>13</v>
      </c>
      <c r="L153" s="92" t="s">
        <v>1048</v>
      </c>
      <c r="M153" s="125">
        <v>223</v>
      </c>
      <c r="N153" s="134" t="s">
        <v>972</v>
      </c>
      <c r="O153" s="96" t="s">
        <v>1615</v>
      </c>
      <c r="P153" s="97">
        <v>17</v>
      </c>
      <c r="Q153" s="97">
        <v>0</v>
      </c>
      <c r="R153" s="97">
        <v>3866</v>
      </c>
      <c r="S153" s="97">
        <v>0</v>
      </c>
      <c r="T153" s="102">
        <v>38</v>
      </c>
      <c r="U153" s="134" t="s">
        <v>1133</v>
      </c>
      <c r="V153" s="98" t="s">
        <v>655</v>
      </c>
      <c r="W153" s="98">
        <v>6648</v>
      </c>
      <c r="X153" s="98">
        <v>13987</v>
      </c>
      <c r="Y153" s="98" t="s">
        <v>1048</v>
      </c>
      <c r="Z153" s="99">
        <v>186</v>
      </c>
      <c r="AA153" s="100" t="s">
        <v>1133</v>
      </c>
      <c r="AB153" s="95" t="s">
        <v>1045</v>
      </c>
      <c r="AC153" s="95">
        <v>82901</v>
      </c>
      <c r="AD153" s="142">
        <v>757</v>
      </c>
    </row>
    <row r="154" spans="1:30" ht="14.4" customHeight="1" x14ac:dyDescent="0.3">
      <c r="A154" s="116">
        <v>12100303</v>
      </c>
      <c r="B154" s="93" t="s">
        <v>1524</v>
      </c>
      <c r="C154" s="92">
        <v>853.6</v>
      </c>
      <c r="D154" s="92">
        <v>1020</v>
      </c>
      <c r="E154" s="92">
        <v>1193</v>
      </c>
      <c r="F154" s="92">
        <v>1618</v>
      </c>
      <c r="G154" s="117">
        <v>2253.8490000000002</v>
      </c>
      <c r="H154" s="116" t="s">
        <v>1133</v>
      </c>
      <c r="I154" s="92" t="s">
        <v>1044</v>
      </c>
      <c r="J154" s="92">
        <v>2128</v>
      </c>
      <c r="K154" s="92">
        <v>714</v>
      </c>
      <c r="L154" s="92" t="s">
        <v>1049</v>
      </c>
      <c r="M154" s="126">
        <v>1952</v>
      </c>
      <c r="N154" s="134" t="s">
        <v>973</v>
      </c>
      <c r="O154" s="96" t="s">
        <v>1581</v>
      </c>
      <c r="P154" s="97">
        <v>4466</v>
      </c>
      <c r="Q154" s="97">
        <v>3</v>
      </c>
      <c r="R154" s="97">
        <v>0</v>
      </c>
      <c r="S154" s="97">
        <v>268</v>
      </c>
      <c r="T154" s="102">
        <v>152</v>
      </c>
      <c r="U154" s="134" t="s">
        <v>1133</v>
      </c>
      <c r="V154" s="98" t="s">
        <v>675</v>
      </c>
      <c r="W154" s="98">
        <v>174552</v>
      </c>
      <c r="X154" s="98">
        <v>7468</v>
      </c>
      <c r="Y154" s="98" t="s">
        <v>1049</v>
      </c>
      <c r="Z154" s="101">
        <v>1020</v>
      </c>
      <c r="AA154" s="100" t="s">
        <v>1133</v>
      </c>
      <c r="AB154" s="95" t="s">
        <v>1051</v>
      </c>
      <c r="AC154" s="95">
        <v>19</v>
      </c>
      <c r="AD154" s="142">
        <v>750</v>
      </c>
    </row>
    <row r="155" spans="1:30" ht="14.4" customHeight="1" x14ac:dyDescent="0.3">
      <c r="A155" s="116">
        <v>12100304</v>
      </c>
      <c r="B155" s="93" t="s">
        <v>1527</v>
      </c>
      <c r="C155" s="92">
        <v>3.03</v>
      </c>
      <c r="D155" s="92">
        <v>7.5</v>
      </c>
      <c r="E155" s="92">
        <v>9.9</v>
      </c>
      <c r="F155" s="92">
        <v>14</v>
      </c>
      <c r="G155" s="117">
        <v>138.46199999999999</v>
      </c>
      <c r="H155" s="116" t="s">
        <v>1133</v>
      </c>
      <c r="I155" s="92" t="s">
        <v>1045</v>
      </c>
      <c r="J155" s="92">
        <v>10470</v>
      </c>
      <c r="K155" s="92">
        <v>393</v>
      </c>
      <c r="L155" s="92" t="s">
        <v>1050</v>
      </c>
      <c r="M155" s="125">
        <v>312</v>
      </c>
      <c r="N155" s="134" t="s">
        <v>973</v>
      </c>
      <c r="O155" s="96" t="s">
        <v>1613</v>
      </c>
      <c r="P155" s="97">
        <v>55</v>
      </c>
      <c r="Q155" s="97">
        <v>0</v>
      </c>
      <c r="R155" s="97">
        <v>0</v>
      </c>
      <c r="S155" s="97">
        <v>0</v>
      </c>
      <c r="T155" s="102">
        <v>76</v>
      </c>
      <c r="U155" s="134" t="s">
        <v>1133</v>
      </c>
      <c r="V155" s="98" t="s">
        <v>658</v>
      </c>
      <c r="W155" s="98">
        <v>0</v>
      </c>
      <c r="X155" s="98">
        <v>0</v>
      </c>
      <c r="Y155" s="98" t="s">
        <v>1050</v>
      </c>
      <c r="Z155" s="99">
        <v>150</v>
      </c>
      <c r="AA155" s="100" t="s">
        <v>1133</v>
      </c>
      <c r="AB155" s="95" t="s">
        <v>1062</v>
      </c>
      <c r="AC155" s="95">
        <v>66</v>
      </c>
      <c r="AD155" s="142">
        <v>510</v>
      </c>
    </row>
    <row r="156" spans="1:30" ht="14.4" customHeight="1" x14ac:dyDescent="0.3">
      <c r="A156" s="116">
        <v>12100401</v>
      </c>
      <c r="B156" s="93" t="s">
        <v>1528</v>
      </c>
      <c r="C156" s="92">
        <v>3.2</v>
      </c>
      <c r="D156" s="92">
        <v>6.6</v>
      </c>
      <c r="E156" s="92">
        <v>8.3000000000000007</v>
      </c>
      <c r="F156" s="92">
        <v>11</v>
      </c>
      <c r="G156" s="117">
        <v>161.791</v>
      </c>
      <c r="H156" s="116" t="s">
        <v>1132</v>
      </c>
      <c r="I156" s="92" t="s">
        <v>204</v>
      </c>
      <c r="J156" s="92">
        <v>3313</v>
      </c>
      <c r="K156" s="92">
        <v>0</v>
      </c>
      <c r="L156" s="92" t="s">
        <v>1051</v>
      </c>
      <c r="M156" s="125">
        <v>13</v>
      </c>
      <c r="N156" s="134" t="s">
        <v>974</v>
      </c>
      <c r="O156" s="96" t="s">
        <v>1615</v>
      </c>
      <c r="P156" s="97">
        <v>0</v>
      </c>
      <c r="Q156" s="97">
        <v>0</v>
      </c>
      <c r="R156" s="97">
        <v>144</v>
      </c>
      <c r="S156" s="97">
        <v>0</v>
      </c>
      <c r="T156" s="102">
        <v>0</v>
      </c>
      <c r="U156" s="134" t="s">
        <v>1133</v>
      </c>
      <c r="V156" s="98" t="s">
        <v>751</v>
      </c>
      <c r="W156" s="98">
        <v>47818</v>
      </c>
      <c r="X156" s="98">
        <v>47046</v>
      </c>
      <c r="Y156" s="98" t="s">
        <v>1051</v>
      </c>
      <c r="Z156" s="101">
        <v>1089</v>
      </c>
      <c r="AA156" s="100" t="s">
        <v>1133</v>
      </c>
      <c r="AB156" s="95" t="s">
        <v>1076</v>
      </c>
      <c r="AC156" s="95">
        <v>0</v>
      </c>
      <c r="AD156" s="142">
        <v>134</v>
      </c>
    </row>
    <row r="157" spans="1:30" ht="14.4" customHeight="1" x14ac:dyDescent="0.3">
      <c r="A157" s="116">
        <v>12100402</v>
      </c>
      <c r="B157" s="93" t="s">
        <v>1529</v>
      </c>
      <c r="C157" s="92">
        <v>0</v>
      </c>
      <c r="D157" s="92">
        <v>0.02</v>
      </c>
      <c r="E157" s="92">
        <v>0.15</v>
      </c>
      <c r="F157" s="92">
        <v>0.44</v>
      </c>
      <c r="G157" s="117">
        <v>62.512999999999998</v>
      </c>
      <c r="H157" s="116" t="s">
        <v>53</v>
      </c>
      <c r="I157" s="92" t="s">
        <v>1046</v>
      </c>
      <c r="J157" s="92">
        <v>748</v>
      </c>
      <c r="K157" s="92">
        <v>89</v>
      </c>
      <c r="L157" s="92" t="s">
        <v>1052</v>
      </c>
      <c r="M157" s="125">
        <v>212</v>
      </c>
      <c r="N157" s="134" t="s">
        <v>974</v>
      </c>
      <c r="O157" s="96" t="s">
        <v>1581</v>
      </c>
      <c r="P157" s="97">
        <v>1502</v>
      </c>
      <c r="Q157" s="97">
        <v>0</v>
      </c>
      <c r="R157" s="97">
        <v>96</v>
      </c>
      <c r="S157" s="97">
        <v>0</v>
      </c>
      <c r="T157" s="102">
        <v>183</v>
      </c>
      <c r="U157" s="134" t="s">
        <v>1133</v>
      </c>
      <c r="V157" s="98" t="s">
        <v>619</v>
      </c>
      <c r="W157" s="98">
        <v>868320</v>
      </c>
      <c r="X157" s="98">
        <v>449218</v>
      </c>
      <c r="Y157" s="98" t="s">
        <v>1052</v>
      </c>
      <c r="Z157" s="99">
        <v>918</v>
      </c>
      <c r="AA157" s="100" t="s">
        <v>1133</v>
      </c>
      <c r="AB157" s="95" t="s">
        <v>623</v>
      </c>
      <c r="AC157" s="95">
        <v>667</v>
      </c>
      <c r="AD157" s="142">
        <v>284</v>
      </c>
    </row>
    <row r="158" spans="1:30" ht="14.4" customHeight="1" x14ac:dyDescent="0.3">
      <c r="A158" s="116">
        <v>12100403</v>
      </c>
      <c r="B158" s="93"/>
      <c r="C158" s="92"/>
      <c r="D158" s="92"/>
      <c r="E158" s="92"/>
      <c r="F158" s="92"/>
      <c r="G158" s="117"/>
      <c r="H158" s="116" t="s">
        <v>188</v>
      </c>
      <c r="I158" s="92" t="s">
        <v>1047</v>
      </c>
      <c r="J158" s="92">
        <v>2573</v>
      </c>
      <c r="K158" s="92">
        <v>1946</v>
      </c>
      <c r="L158" s="92" t="s">
        <v>1053</v>
      </c>
      <c r="M158" s="125">
        <v>679</v>
      </c>
      <c r="N158" s="134" t="s">
        <v>975</v>
      </c>
      <c r="O158" s="96" t="s">
        <v>1594</v>
      </c>
      <c r="P158" s="97">
        <v>10</v>
      </c>
      <c r="Q158" s="97">
        <v>0</v>
      </c>
      <c r="R158" s="97">
        <v>1621</v>
      </c>
      <c r="S158" s="97">
        <v>0</v>
      </c>
      <c r="T158" s="102">
        <v>277</v>
      </c>
      <c r="U158" s="134" t="s">
        <v>1133</v>
      </c>
      <c r="V158" s="98" t="s">
        <v>1044</v>
      </c>
      <c r="W158" s="98">
        <v>2489</v>
      </c>
      <c r="X158" s="98">
        <v>967</v>
      </c>
      <c r="Y158" s="98" t="s">
        <v>1053</v>
      </c>
      <c r="Z158" s="101">
        <v>1164</v>
      </c>
      <c r="AA158" s="100" t="s">
        <v>1133</v>
      </c>
      <c r="AB158" s="95" t="s">
        <v>660</v>
      </c>
      <c r="AC158" s="95">
        <v>467</v>
      </c>
      <c r="AD158" s="142">
        <v>211</v>
      </c>
    </row>
    <row r="159" spans="1:30" ht="14.4" customHeight="1" x14ac:dyDescent="0.3">
      <c r="A159" s="116">
        <v>12100404</v>
      </c>
      <c r="B159" s="93"/>
      <c r="C159" s="92"/>
      <c r="D159" s="92"/>
      <c r="E159" s="92"/>
      <c r="F159" s="92"/>
      <c r="G159" s="117"/>
      <c r="H159" s="116" t="s">
        <v>1135</v>
      </c>
      <c r="I159" s="92" t="s">
        <v>884</v>
      </c>
      <c r="J159" s="92">
        <v>5722</v>
      </c>
      <c r="K159" s="92">
        <v>3</v>
      </c>
      <c r="L159" s="92" t="s">
        <v>1054</v>
      </c>
      <c r="M159" s="125">
        <v>560</v>
      </c>
      <c r="N159" s="134" t="s">
        <v>975</v>
      </c>
      <c r="O159" s="96" t="s">
        <v>1615</v>
      </c>
      <c r="P159" s="97">
        <v>177</v>
      </c>
      <c r="Q159" s="97">
        <v>0</v>
      </c>
      <c r="R159" s="97">
        <v>1080</v>
      </c>
      <c r="S159" s="97">
        <v>0</v>
      </c>
      <c r="T159" s="102">
        <v>69</v>
      </c>
      <c r="U159" s="134" t="s">
        <v>1133</v>
      </c>
      <c r="V159" s="98" t="s">
        <v>1045</v>
      </c>
      <c r="W159" s="98">
        <v>12980</v>
      </c>
      <c r="X159" s="98">
        <v>537</v>
      </c>
      <c r="Y159" s="98" t="s">
        <v>1054</v>
      </c>
      <c r="Z159" s="99">
        <v>941</v>
      </c>
      <c r="AA159" s="100" t="s">
        <v>1133</v>
      </c>
      <c r="AB159" s="95" t="s">
        <v>1114</v>
      </c>
      <c r="AC159" s="95">
        <v>11</v>
      </c>
      <c r="AD159" s="142">
        <v>632</v>
      </c>
    </row>
    <row r="160" spans="1:30" ht="14.4" customHeight="1" x14ac:dyDescent="0.3">
      <c r="A160" s="116">
        <v>12100405</v>
      </c>
      <c r="B160" s="93" t="s">
        <v>1532</v>
      </c>
      <c r="C160" s="92">
        <v>0</v>
      </c>
      <c r="D160" s="92">
        <v>0</v>
      </c>
      <c r="E160" s="92">
        <v>0</v>
      </c>
      <c r="F160" s="92">
        <v>0</v>
      </c>
      <c r="G160" s="117">
        <v>45.154000000000003</v>
      </c>
      <c r="H160" s="116" t="s">
        <v>1131</v>
      </c>
      <c r="I160" s="92" t="s">
        <v>1048</v>
      </c>
      <c r="J160" s="92">
        <v>11</v>
      </c>
      <c r="K160" s="92">
        <v>0</v>
      </c>
      <c r="L160" s="92" t="s">
        <v>873</v>
      </c>
      <c r="M160" s="125">
        <v>67</v>
      </c>
      <c r="N160" s="134" t="s">
        <v>976</v>
      </c>
      <c r="O160" s="96" t="s">
        <v>1669</v>
      </c>
      <c r="P160" s="97">
        <v>1240</v>
      </c>
      <c r="Q160" s="97">
        <v>0</v>
      </c>
      <c r="R160" s="97">
        <v>0</v>
      </c>
      <c r="S160" s="97">
        <v>748</v>
      </c>
      <c r="T160" s="102">
        <v>82</v>
      </c>
      <c r="U160" s="134" t="s">
        <v>1133</v>
      </c>
      <c r="V160" s="98" t="s">
        <v>1051</v>
      </c>
      <c r="W160" s="98">
        <v>1921</v>
      </c>
      <c r="X160" s="98">
        <v>316</v>
      </c>
      <c r="Y160" s="98" t="s">
        <v>873</v>
      </c>
      <c r="Z160" s="99">
        <v>99</v>
      </c>
      <c r="AA160" s="100" t="s">
        <v>1133</v>
      </c>
      <c r="AB160" s="95" t="s">
        <v>1115</v>
      </c>
      <c r="AC160" s="95">
        <v>22978</v>
      </c>
      <c r="AD160" s="142">
        <v>939</v>
      </c>
    </row>
    <row r="161" spans="1:30" ht="14.4" customHeight="1" x14ac:dyDescent="0.3">
      <c r="A161" s="116">
        <v>12100406</v>
      </c>
      <c r="B161" s="93" t="s">
        <v>1533</v>
      </c>
      <c r="C161" s="92">
        <v>0.24</v>
      </c>
      <c r="D161" s="92">
        <v>1.6</v>
      </c>
      <c r="E161" s="92">
        <v>2.2999999999999998</v>
      </c>
      <c r="F161" s="92">
        <v>3.8</v>
      </c>
      <c r="G161" s="117">
        <v>128.345</v>
      </c>
      <c r="H161" s="116" t="s">
        <v>1138</v>
      </c>
      <c r="I161" s="92" t="s">
        <v>1049</v>
      </c>
      <c r="J161" s="92">
        <v>56598</v>
      </c>
      <c r="K161" s="92">
        <v>1881</v>
      </c>
      <c r="L161" s="92" t="s">
        <v>1055</v>
      </c>
      <c r="M161" s="125">
        <v>241</v>
      </c>
      <c r="N161" s="134" t="s">
        <v>976</v>
      </c>
      <c r="O161" s="96" t="s">
        <v>1599</v>
      </c>
      <c r="P161" s="97">
        <v>9</v>
      </c>
      <c r="Q161" s="97">
        <v>0</v>
      </c>
      <c r="R161" s="97">
        <v>0</v>
      </c>
      <c r="S161" s="97">
        <v>607</v>
      </c>
      <c r="T161" s="102">
        <v>41</v>
      </c>
      <c r="U161" s="134" t="s">
        <v>1133</v>
      </c>
      <c r="V161" s="98" t="s">
        <v>1062</v>
      </c>
      <c r="W161" s="98">
        <v>122197</v>
      </c>
      <c r="X161" s="98">
        <v>2608</v>
      </c>
      <c r="Y161" s="98" t="s">
        <v>1055</v>
      </c>
      <c r="Z161" s="101">
        <v>3706</v>
      </c>
      <c r="AA161" s="100" t="s">
        <v>50</v>
      </c>
      <c r="AB161" s="95" t="s">
        <v>937</v>
      </c>
      <c r="AC161" s="95">
        <v>212</v>
      </c>
      <c r="AD161" s="142">
        <v>1708</v>
      </c>
    </row>
    <row r="162" spans="1:30" ht="14.4" customHeight="1" x14ac:dyDescent="0.3">
      <c r="A162" s="116">
        <v>12100407</v>
      </c>
      <c r="B162" s="93" t="s">
        <v>1534</v>
      </c>
      <c r="C162" s="92">
        <v>0</v>
      </c>
      <c r="D162" s="92">
        <v>0.25</v>
      </c>
      <c r="E162" s="92">
        <v>0.73</v>
      </c>
      <c r="F162" s="92">
        <v>1.6</v>
      </c>
      <c r="G162" s="117">
        <v>38.593000000000004</v>
      </c>
      <c r="H162" s="116" t="s">
        <v>1138</v>
      </c>
      <c r="I162" s="92" t="s">
        <v>1050</v>
      </c>
      <c r="J162" s="92">
        <v>1009</v>
      </c>
      <c r="K162" s="92">
        <v>0</v>
      </c>
      <c r="L162" s="92" t="s">
        <v>1056</v>
      </c>
      <c r="M162" s="126">
        <v>5435</v>
      </c>
      <c r="N162" s="134" t="s">
        <v>976</v>
      </c>
      <c r="O162" s="96" t="s">
        <v>1610</v>
      </c>
      <c r="P162" s="97">
        <v>0</v>
      </c>
      <c r="Q162" s="97">
        <v>0</v>
      </c>
      <c r="R162" s="97">
        <v>0</v>
      </c>
      <c r="S162" s="97">
        <v>7</v>
      </c>
      <c r="T162" s="102">
        <v>0</v>
      </c>
      <c r="U162" s="134" t="s">
        <v>1133</v>
      </c>
      <c r="V162" s="98" t="s">
        <v>1076</v>
      </c>
      <c r="W162" s="98">
        <v>6046</v>
      </c>
      <c r="X162" s="98">
        <v>0</v>
      </c>
      <c r="Y162" s="98" t="s">
        <v>1056</v>
      </c>
      <c r="Z162" s="101">
        <v>8310</v>
      </c>
      <c r="AA162" s="100" t="s">
        <v>50</v>
      </c>
      <c r="AB162" s="95" t="s">
        <v>939</v>
      </c>
      <c r="AC162" s="95">
        <v>30</v>
      </c>
      <c r="AD162" s="142">
        <v>647</v>
      </c>
    </row>
    <row r="163" spans="1:30" ht="14.4" customHeight="1" x14ac:dyDescent="0.3">
      <c r="A163" s="116">
        <v>12110101</v>
      </c>
      <c r="B163" s="93" t="s">
        <v>1535</v>
      </c>
      <c r="C163" s="92">
        <v>8.1999999999999993</v>
      </c>
      <c r="D163" s="92">
        <v>17</v>
      </c>
      <c r="E163" s="92">
        <v>24</v>
      </c>
      <c r="F163" s="92">
        <v>38</v>
      </c>
      <c r="G163" s="117">
        <v>164.114</v>
      </c>
      <c r="H163" s="116" t="s">
        <v>1133</v>
      </c>
      <c r="I163" s="92" t="s">
        <v>1051</v>
      </c>
      <c r="J163" s="92">
        <v>1793</v>
      </c>
      <c r="K163" s="92">
        <v>260</v>
      </c>
      <c r="L163" s="92" t="s">
        <v>863</v>
      </c>
      <c r="M163" s="126">
        <v>2100</v>
      </c>
      <c r="N163" s="134" t="s">
        <v>977</v>
      </c>
      <c r="O163" s="96" t="s">
        <v>1599</v>
      </c>
      <c r="P163" s="97">
        <v>0</v>
      </c>
      <c r="Q163" s="97">
        <v>0</v>
      </c>
      <c r="R163" s="97">
        <v>0</v>
      </c>
      <c r="S163" s="97">
        <v>0</v>
      </c>
      <c r="T163" s="102">
        <v>2</v>
      </c>
      <c r="U163" s="134" t="s">
        <v>1133</v>
      </c>
      <c r="V163" s="98" t="s">
        <v>623</v>
      </c>
      <c r="W163" s="98">
        <v>3964</v>
      </c>
      <c r="X163" s="98">
        <v>56</v>
      </c>
      <c r="Y163" s="98" t="s">
        <v>863</v>
      </c>
      <c r="Z163" s="101">
        <v>3420</v>
      </c>
      <c r="AA163" s="100" t="s">
        <v>50</v>
      </c>
      <c r="AB163" s="95" t="s">
        <v>875</v>
      </c>
      <c r="AC163" s="95">
        <v>321</v>
      </c>
      <c r="AD163" s="142">
        <v>1765</v>
      </c>
    </row>
    <row r="164" spans="1:30" ht="14.4" customHeight="1" x14ac:dyDescent="0.3">
      <c r="A164" s="116">
        <v>12110102</v>
      </c>
      <c r="B164" s="93" t="s">
        <v>1536</v>
      </c>
      <c r="C164" s="92">
        <v>0</v>
      </c>
      <c r="D164" s="92">
        <v>0</v>
      </c>
      <c r="E164" s="92">
        <v>0</v>
      </c>
      <c r="F164" s="92">
        <v>0</v>
      </c>
      <c r="G164" s="117">
        <v>34.570999999999998</v>
      </c>
      <c r="H164" s="116" t="s">
        <v>1129</v>
      </c>
      <c r="I164" s="92" t="s">
        <v>1052</v>
      </c>
      <c r="J164" s="92">
        <v>1565</v>
      </c>
      <c r="K164" s="92">
        <v>65</v>
      </c>
      <c r="L164" s="92" t="s">
        <v>1057</v>
      </c>
      <c r="M164" s="125">
        <v>440</v>
      </c>
      <c r="N164" s="134" t="s">
        <v>977</v>
      </c>
      <c r="O164" s="96" t="s">
        <v>1670</v>
      </c>
      <c r="P164" s="97">
        <v>1330</v>
      </c>
      <c r="Q164" s="97">
        <v>30</v>
      </c>
      <c r="R164" s="97">
        <v>279</v>
      </c>
      <c r="S164" s="97">
        <v>0</v>
      </c>
      <c r="T164" s="102">
        <v>613</v>
      </c>
      <c r="U164" s="134" t="s">
        <v>1133</v>
      </c>
      <c r="V164" s="98" t="s">
        <v>660</v>
      </c>
      <c r="W164" s="98">
        <v>1255</v>
      </c>
      <c r="X164" s="98">
        <v>0</v>
      </c>
      <c r="Y164" s="98" t="s">
        <v>1057</v>
      </c>
      <c r="Z164" s="101">
        <v>3704</v>
      </c>
      <c r="AA164" s="100" t="s">
        <v>50</v>
      </c>
      <c r="AB164" s="95" t="s">
        <v>1010</v>
      </c>
      <c r="AC164" s="95">
        <v>3502</v>
      </c>
      <c r="AD164" s="142">
        <v>156</v>
      </c>
    </row>
    <row r="165" spans="1:30" ht="14.4" customHeight="1" x14ac:dyDescent="0.3">
      <c r="A165" s="116">
        <v>12110103</v>
      </c>
      <c r="B165" s="93" t="s">
        <v>1537</v>
      </c>
      <c r="C165" s="92">
        <v>0</v>
      </c>
      <c r="D165" s="92">
        <v>0</v>
      </c>
      <c r="E165" s="92">
        <v>0</v>
      </c>
      <c r="F165" s="92">
        <v>0</v>
      </c>
      <c r="G165" s="117">
        <v>186.566</v>
      </c>
      <c r="H165" s="116" t="s">
        <v>1131</v>
      </c>
      <c r="I165" s="92" t="s">
        <v>1053</v>
      </c>
      <c r="J165" s="92">
        <v>788</v>
      </c>
      <c r="K165" s="92">
        <v>39</v>
      </c>
      <c r="L165" s="92" t="s">
        <v>792</v>
      </c>
      <c r="M165" s="126">
        <v>1588</v>
      </c>
      <c r="N165" s="134" t="s">
        <v>977</v>
      </c>
      <c r="O165" s="96" t="s">
        <v>1615</v>
      </c>
      <c r="P165" s="97">
        <v>0</v>
      </c>
      <c r="Q165" s="97">
        <v>0</v>
      </c>
      <c r="R165" s="97">
        <v>84</v>
      </c>
      <c r="S165" s="97">
        <v>0</v>
      </c>
      <c r="T165" s="102">
        <v>4</v>
      </c>
      <c r="U165" s="134" t="s">
        <v>1133</v>
      </c>
      <c r="V165" s="98" t="s">
        <v>1114</v>
      </c>
      <c r="W165" s="98">
        <v>17244</v>
      </c>
      <c r="X165" s="98">
        <v>4188</v>
      </c>
      <c r="Y165" s="98" t="s">
        <v>792</v>
      </c>
      <c r="Z165" s="101">
        <v>2056</v>
      </c>
      <c r="AA165" s="100" t="s">
        <v>50</v>
      </c>
      <c r="AB165" s="95" t="s">
        <v>888</v>
      </c>
      <c r="AC165" s="95">
        <v>10</v>
      </c>
      <c r="AD165" s="142">
        <v>2594</v>
      </c>
    </row>
    <row r="166" spans="1:30" ht="14.4" customHeight="1" x14ac:dyDescent="0.3">
      <c r="A166" s="116">
        <v>12110104</v>
      </c>
      <c r="B166" s="93"/>
      <c r="C166" s="92"/>
      <c r="D166" s="92"/>
      <c r="E166" s="92"/>
      <c r="F166" s="92"/>
      <c r="G166" s="117"/>
      <c r="H166" s="116" t="s">
        <v>1131</v>
      </c>
      <c r="I166" s="92" t="s">
        <v>1054</v>
      </c>
      <c r="J166" s="92">
        <v>932</v>
      </c>
      <c r="K166" s="92">
        <v>0</v>
      </c>
      <c r="L166" s="92" t="s">
        <v>1058</v>
      </c>
      <c r="M166" s="125">
        <v>264</v>
      </c>
      <c r="N166" s="134" t="s">
        <v>978</v>
      </c>
      <c r="O166" s="96" t="s">
        <v>1599</v>
      </c>
      <c r="P166" s="97">
        <v>9</v>
      </c>
      <c r="Q166" s="97">
        <v>0</v>
      </c>
      <c r="R166" s="97">
        <v>3627</v>
      </c>
      <c r="S166" s="97">
        <v>0</v>
      </c>
      <c r="T166" s="102">
        <v>59</v>
      </c>
      <c r="U166" s="134" t="s">
        <v>1133</v>
      </c>
      <c r="V166" s="98" t="s">
        <v>1115</v>
      </c>
      <c r="W166" s="98">
        <v>8469</v>
      </c>
      <c r="X166" s="98">
        <v>112</v>
      </c>
      <c r="Y166" s="98" t="s">
        <v>1058</v>
      </c>
      <c r="Z166" s="99">
        <v>59</v>
      </c>
      <c r="AA166" s="100" t="s">
        <v>50</v>
      </c>
      <c r="AB166" s="95" t="s">
        <v>1018</v>
      </c>
      <c r="AC166" s="95">
        <v>3343</v>
      </c>
      <c r="AD166" s="142">
        <v>2483</v>
      </c>
    </row>
    <row r="167" spans="1:30" ht="14.4" customHeight="1" x14ac:dyDescent="0.3">
      <c r="A167" s="116">
        <v>12110105</v>
      </c>
      <c r="B167" s="93" t="s">
        <v>1538</v>
      </c>
      <c r="C167" s="92">
        <v>0</v>
      </c>
      <c r="D167" s="92">
        <v>0</v>
      </c>
      <c r="E167" s="92">
        <v>0</v>
      </c>
      <c r="F167" s="92">
        <v>0.4</v>
      </c>
      <c r="G167" s="117">
        <v>580.40099999999995</v>
      </c>
      <c r="H167" s="116" t="s">
        <v>1135</v>
      </c>
      <c r="I167" s="92" t="s">
        <v>873</v>
      </c>
      <c r="J167" s="92">
        <v>5590</v>
      </c>
      <c r="K167" s="92">
        <v>12180</v>
      </c>
      <c r="L167" s="92" t="s">
        <v>1059</v>
      </c>
      <c r="M167" s="125">
        <v>978</v>
      </c>
      <c r="N167" s="134" t="s">
        <v>978</v>
      </c>
      <c r="O167" s="96" t="s">
        <v>1578</v>
      </c>
      <c r="P167" s="97">
        <v>395</v>
      </c>
      <c r="Q167" s="97">
        <v>0</v>
      </c>
      <c r="R167" s="97">
        <v>155860</v>
      </c>
      <c r="S167" s="97">
        <v>185</v>
      </c>
      <c r="T167" s="102">
        <v>58</v>
      </c>
      <c r="U167" s="134" t="s">
        <v>1133</v>
      </c>
      <c r="V167" s="98" t="s">
        <v>1116</v>
      </c>
      <c r="W167" s="98">
        <v>0</v>
      </c>
      <c r="X167" s="98">
        <v>0</v>
      </c>
      <c r="Y167" s="98" t="s">
        <v>1059</v>
      </c>
      <c r="Z167" s="101">
        <v>1553</v>
      </c>
      <c r="AA167" s="100" t="s">
        <v>50</v>
      </c>
      <c r="AB167" s="95" t="s">
        <v>1023</v>
      </c>
      <c r="AC167" s="95">
        <v>0</v>
      </c>
      <c r="AD167" s="142">
        <v>317</v>
      </c>
    </row>
    <row r="168" spans="1:30" ht="14.4" customHeight="1" x14ac:dyDescent="0.3">
      <c r="A168" s="116">
        <v>12110106</v>
      </c>
      <c r="B168" s="93" t="s">
        <v>1539</v>
      </c>
      <c r="C168" s="92">
        <v>0</v>
      </c>
      <c r="D168" s="92">
        <v>0</v>
      </c>
      <c r="E168" s="92">
        <v>0</v>
      </c>
      <c r="F168" s="92">
        <v>0</v>
      </c>
      <c r="G168" s="117">
        <v>149.76599999999999</v>
      </c>
      <c r="H168" s="116" t="s">
        <v>1137</v>
      </c>
      <c r="I168" s="92" t="s">
        <v>1055</v>
      </c>
      <c r="J168" s="92">
        <v>9409</v>
      </c>
      <c r="K168" s="92">
        <v>64</v>
      </c>
      <c r="L168" s="92" t="s">
        <v>858</v>
      </c>
      <c r="M168" s="125">
        <v>16</v>
      </c>
      <c r="N168" s="134" t="s">
        <v>978</v>
      </c>
      <c r="O168" s="96" t="s">
        <v>1615</v>
      </c>
      <c r="P168" s="97">
        <v>5</v>
      </c>
      <c r="Q168" s="97">
        <v>0</v>
      </c>
      <c r="R168" s="97">
        <v>8464</v>
      </c>
      <c r="S168" s="97">
        <v>0</v>
      </c>
      <c r="T168" s="102">
        <v>47</v>
      </c>
      <c r="U168" s="134" t="s">
        <v>50</v>
      </c>
      <c r="V168" s="98" t="s">
        <v>937</v>
      </c>
      <c r="W168" s="98">
        <v>11616</v>
      </c>
      <c r="X168" s="98">
        <v>0</v>
      </c>
      <c r="Y168" s="98" t="s">
        <v>858</v>
      </c>
      <c r="Z168" s="99">
        <v>14</v>
      </c>
      <c r="AA168" s="100" t="s">
        <v>50</v>
      </c>
      <c r="AB168" s="95" t="s">
        <v>1025</v>
      </c>
      <c r="AC168" s="95">
        <v>140000</v>
      </c>
      <c r="AD168" s="142">
        <v>807</v>
      </c>
    </row>
    <row r="169" spans="1:30" ht="14.4" customHeight="1" x14ac:dyDescent="0.3">
      <c r="A169" s="116">
        <v>12110107</v>
      </c>
      <c r="B169" s="93" t="s">
        <v>1540</v>
      </c>
      <c r="C169" s="92">
        <v>0</v>
      </c>
      <c r="D169" s="92">
        <v>0</v>
      </c>
      <c r="E169" s="92">
        <v>0</v>
      </c>
      <c r="F169" s="92">
        <v>0</v>
      </c>
      <c r="G169" s="117">
        <v>17.437999999999999</v>
      </c>
      <c r="H169" s="116" t="s">
        <v>1131</v>
      </c>
      <c r="I169" s="92" t="s">
        <v>1056</v>
      </c>
      <c r="J169" s="92">
        <v>2252</v>
      </c>
      <c r="K169" s="92">
        <v>844</v>
      </c>
      <c r="L169" s="92" t="s">
        <v>1060</v>
      </c>
      <c r="M169" s="125">
        <v>0</v>
      </c>
      <c r="N169" s="134" t="s">
        <v>979</v>
      </c>
      <c r="O169" s="96" t="s">
        <v>1596</v>
      </c>
      <c r="P169" s="97">
        <v>0</v>
      </c>
      <c r="Q169" s="97">
        <v>0</v>
      </c>
      <c r="R169" s="97">
        <v>0</v>
      </c>
      <c r="S169" s="97">
        <v>0</v>
      </c>
      <c r="T169" s="102">
        <v>3</v>
      </c>
      <c r="U169" s="134" t="s">
        <v>50</v>
      </c>
      <c r="V169" s="98" t="s">
        <v>939</v>
      </c>
      <c r="W169" s="98">
        <v>17080</v>
      </c>
      <c r="X169" s="98">
        <v>25980</v>
      </c>
      <c r="Y169" s="98" t="s">
        <v>1060</v>
      </c>
      <c r="Z169" s="99">
        <v>0</v>
      </c>
      <c r="AA169" s="100" t="s">
        <v>50</v>
      </c>
      <c r="AB169" s="95" t="s">
        <v>1066</v>
      </c>
      <c r="AC169" s="95">
        <v>302</v>
      </c>
      <c r="AD169" s="142">
        <v>2227</v>
      </c>
    </row>
    <row r="170" spans="1:30" ht="14.4" customHeight="1" x14ac:dyDescent="0.3">
      <c r="A170" s="116">
        <v>12110108</v>
      </c>
      <c r="B170" s="93" t="s">
        <v>1530</v>
      </c>
      <c r="C170" s="92">
        <v>30</v>
      </c>
      <c r="D170" s="92">
        <v>31</v>
      </c>
      <c r="E170" s="92">
        <v>32</v>
      </c>
      <c r="F170" s="92">
        <v>33</v>
      </c>
      <c r="G170" s="117">
        <v>38.264000000000003</v>
      </c>
      <c r="H170" s="116" t="s">
        <v>1132</v>
      </c>
      <c r="I170" s="92" t="s">
        <v>863</v>
      </c>
      <c r="J170" s="92">
        <v>46914</v>
      </c>
      <c r="K170" s="92">
        <v>3526</v>
      </c>
      <c r="L170" s="92" t="s">
        <v>801</v>
      </c>
      <c r="M170" s="125">
        <v>351</v>
      </c>
      <c r="N170" s="134" t="s">
        <v>979</v>
      </c>
      <c r="O170" s="96" t="s">
        <v>1598</v>
      </c>
      <c r="P170" s="97">
        <v>11</v>
      </c>
      <c r="Q170" s="97">
        <v>0</v>
      </c>
      <c r="R170" s="97">
        <v>5651</v>
      </c>
      <c r="S170" s="97">
        <v>0</v>
      </c>
      <c r="T170" s="102">
        <v>55</v>
      </c>
      <c r="U170" s="134" t="s">
        <v>50</v>
      </c>
      <c r="V170" s="98" t="s">
        <v>875</v>
      </c>
      <c r="W170" s="98">
        <v>8913</v>
      </c>
      <c r="X170" s="98">
        <v>839</v>
      </c>
      <c r="Y170" s="98" t="s">
        <v>801</v>
      </c>
      <c r="Z170" s="99">
        <v>339</v>
      </c>
      <c r="AA170" s="100" t="s">
        <v>50</v>
      </c>
      <c r="AB170" s="95" t="s">
        <v>1068</v>
      </c>
      <c r="AC170" s="95">
        <v>367</v>
      </c>
      <c r="AD170" s="142">
        <v>110</v>
      </c>
    </row>
    <row r="171" spans="1:30" ht="14.4" customHeight="1" x14ac:dyDescent="0.3">
      <c r="A171" s="116">
        <v>12110109</v>
      </c>
      <c r="B171" s="93" t="s">
        <v>1541</v>
      </c>
      <c r="C171" s="92">
        <v>0</v>
      </c>
      <c r="D171" s="92">
        <v>0</v>
      </c>
      <c r="E171" s="92">
        <v>0</v>
      </c>
      <c r="F171" s="92">
        <v>0</v>
      </c>
      <c r="G171" s="117">
        <v>57.801000000000002</v>
      </c>
      <c r="H171" s="116" t="s">
        <v>188</v>
      </c>
      <c r="I171" s="92" t="s">
        <v>1057</v>
      </c>
      <c r="J171" s="92">
        <v>186</v>
      </c>
      <c r="K171" s="92">
        <v>0</v>
      </c>
      <c r="L171" s="92" t="s">
        <v>1061</v>
      </c>
      <c r="M171" s="126">
        <v>1335</v>
      </c>
      <c r="N171" s="134" t="s">
        <v>979</v>
      </c>
      <c r="O171" s="96" t="s">
        <v>1670</v>
      </c>
      <c r="P171" s="97">
        <v>6</v>
      </c>
      <c r="Q171" s="97">
        <v>0</v>
      </c>
      <c r="R171" s="97">
        <v>629</v>
      </c>
      <c r="S171" s="97">
        <v>0</v>
      </c>
      <c r="T171" s="102">
        <v>20</v>
      </c>
      <c r="U171" s="134" t="s">
        <v>50</v>
      </c>
      <c r="V171" s="98" t="s">
        <v>1004</v>
      </c>
      <c r="W171" s="98">
        <v>0</v>
      </c>
      <c r="X171" s="98">
        <v>0</v>
      </c>
      <c r="Y171" s="98" t="s">
        <v>1061</v>
      </c>
      <c r="Z171" s="101">
        <v>2673</v>
      </c>
      <c r="AA171" s="100" t="s">
        <v>50</v>
      </c>
      <c r="AB171" s="95" t="s">
        <v>1072</v>
      </c>
      <c r="AC171" s="95">
        <v>2509</v>
      </c>
      <c r="AD171" s="142">
        <v>210</v>
      </c>
    </row>
    <row r="172" spans="1:30" ht="14.4" customHeight="1" x14ac:dyDescent="0.3">
      <c r="A172" s="116">
        <v>12110110</v>
      </c>
      <c r="B172" s="93" t="s">
        <v>1542</v>
      </c>
      <c r="C172" s="92">
        <v>0</v>
      </c>
      <c r="D172" s="92">
        <v>0.1</v>
      </c>
      <c r="E172" s="92">
        <v>0.93</v>
      </c>
      <c r="F172" s="92">
        <v>3</v>
      </c>
      <c r="G172" s="117">
        <v>126.001</v>
      </c>
      <c r="H172" s="116" t="s">
        <v>1136</v>
      </c>
      <c r="I172" s="92" t="s">
        <v>792</v>
      </c>
      <c r="J172" s="92">
        <v>7576</v>
      </c>
      <c r="K172" s="92">
        <v>67</v>
      </c>
      <c r="L172" s="92" t="s">
        <v>1062</v>
      </c>
      <c r="M172" s="125">
        <v>811</v>
      </c>
      <c r="N172" s="134" t="s">
        <v>979</v>
      </c>
      <c r="O172" s="96" t="s">
        <v>1603</v>
      </c>
      <c r="P172" s="97">
        <v>2</v>
      </c>
      <c r="Q172" s="97">
        <v>0</v>
      </c>
      <c r="R172" s="97">
        <v>629</v>
      </c>
      <c r="S172" s="97">
        <v>0</v>
      </c>
      <c r="T172" s="102">
        <v>15</v>
      </c>
      <c r="U172" s="134" t="s">
        <v>50</v>
      </c>
      <c r="V172" s="98" t="s">
        <v>1010</v>
      </c>
      <c r="W172" s="98">
        <v>8357</v>
      </c>
      <c r="X172" s="98">
        <v>182</v>
      </c>
      <c r="Y172" s="98" t="s">
        <v>1062</v>
      </c>
      <c r="Z172" s="101">
        <v>1363</v>
      </c>
      <c r="AA172" s="100" t="s">
        <v>50</v>
      </c>
      <c r="AB172" s="95" t="s">
        <v>1074</v>
      </c>
      <c r="AC172" s="95">
        <v>0</v>
      </c>
      <c r="AD172" s="142">
        <v>3096</v>
      </c>
    </row>
    <row r="173" spans="1:30" ht="14.4" customHeight="1" x14ac:dyDescent="0.3">
      <c r="A173" s="116">
        <v>12110111</v>
      </c>
      <c r="B173" s="93" t="s">
        <v>1543</v>
      </c>
      <c r="C173" s="92">
        <v>0</v>
      </c>
      <c r="D173" s="92">
        <v>0</v>
      </c>
      <c r="E173" s="92">
        <v>2.2000000000000002</v>
      </c>
      <c r="F173" s="92">
        <v>3.9</v>
      </c>
      <c r="G173" s="117">
        <v>576.54999999999995</v>
      </c>
      <c r="H173" s="116" t="s">
        <v>1131</v>
      </c>
      <c r="I173" s="92" t="s">
        <v>1058</v>
      </c>
      <c r="J173" s="92">
        <v>458</v>
      </c>
      <c r="K173" s="92">
        <v>0</v>
      </c>
      <c r="L173" s="92" t="s">
        <v>1063</v>
      </c>
      <c r="M173" s="125">
        <v>15</v>
      </c>
      <c r="N173" s="134" t="s">
        <v>979</v>
      </c>
      <c r="O173" s="96" t="s">
        <v>1615</v>
      </c>
      <c r="P173" s="97">
        <v>7</v>
      </c>
      <c r="Q173" s="97">
        <v>0</v>
      </c>
      <c r="R173" s="97">
        <v>629</v>
      </c>
      <c r="S173" s="97">
        <v>0</v>
      </c>
      <c r="T173" s="102">
        <v>68</v>
      </c>
      <c r="U173" s="134" t="s">
        <v>50</v>
      </c>
      <c r="V173" s="98" t="s">
        <v>888</v>
      </c>
      <c r="W173" s="98">
        <v>4684</v>
      </c>
      <c r="X173" s="98">
        <v>16</v>
      </c>
      <c r="Y173" s="98" t="s">
        <v>1063</v>
      </c>
      <c r="Z173" s="99">
        <v>12</v>
      </c>
      <c r="AA173" s="100" t="s">
        <v>50</v>
      </c>
      <c r="AB173" s="95" t="s">
        <v>1076</v>
      </c>
      <c r="AC173" s="95">
        <v>135</v>
      </c>
      <c r="AD173" s="142">
        <v>202</v>
      </c>
    </row>
    <row r="174" spans="1:30" ht="14.4" customHeight="1" x14ac:dyDescent="0.3">
      <c r="A174" s="116">
        <v>12110201</v>
      </c>
      <c r="B174" s="93"/>
      <c r="C174" s="92"/>
      <c r="D174" s="92"/>
      <c r="E174" s="92"/>
      <c r="F174" s="92"/>
      <c r="G174" s="117"/>
      <c r="H174" s="116" t="s">
        <v>1131</v>
      </c>
      <c r="I174" s="92" t="s">
        <v>1059</v>
      </c>
      <c r="J174" s="92">
        <v>32568</v>
      </c>
      <c r="K174" s="92">
        <v>164</v>
      </c>
      <c r="L174" s="92" t="s">
        <v>1064</v>
      </c>
      <c r="M174" s="125">
        <v>0</v>
      </c>
      <c r="N174" s="134" t="s">
        <v>979</v>
      </c>
      <c r="O174" s="96" t="s">
        <v>1610</v>
      </c>
      <c r="P174" s="97">
        <v>1</v>
      </c>
      <c r="Q174" s="97">
        <v>0</v>
      </c>
      <c r="R174" s="97">
        <v>0</v>
      </c>
      <c r="S174" s="97">
        <v>0</v>
      </c>
      <c r="T174" s="102">
        <v>31</v>
      </c>
      <c r="U174" s="134" t="s">
        <v>50</v>
      </c>
      <c r="V174" s="98" t="s">
        <v>1018</v>
      </c>
      <c r="W174" s="98">
        <v>3080</v>
      </c>
      <c r="X174" s="98">
        <v>209</v>
      </c>
      <c r="Y174" s="98" t="s">
        <v>1064</v>
      </c>
      <c r="Z174" s="99">
        <v>0</v>
      </c>
      <c r="AA174" s="100" t="s">
        <v>50</v>
      </c>
      <c r="AB174" s="95" t="s">
        <v>795</v>
      </c>
      <c r="AC174" s="95">
        <v>126</v>
      </c>
      <c r="AD174" s="142">
        <v>1207</v>
      </c>
    </row>
    <row r="175" spans="1:30" ht="14.4" customHeight="1" x14ac:dyDescent="0.3">
      <c r="A175" s="116">
        <v>12110202</v>
      </c>
      <c r="B175" s="93" t="s">
        <v>1544</v>
      </c>
      <c r="C175" s="92">
        <v>0.62</v>
      </c>
      <c r="D175" s="92">
        <v>0.98</v>
      </c>
      <c r="E175" s="92">
        <v>1.2</v>
      </c>
      <c r="F175" s="92">
        <v>1.4</v>
      </c>
      <c r="G175" s="117">
        <v>30.13</v>
      </c>
      <c r="H175" s="116" t="s">
        <v>1132</v>
      </c>
      <c r="I175" s="92" t="s">
        <v>858</v>
      </c>
      <c r="J175" s="92">
        <v>4980</v>
      </c>
      <c r="K175" s="92">
        <v>6820</v>
      </c>
      <c r="L175" s="92" t="s">
        <v>1065</v>
      </c>
      <c r="M175" s="125">
        <v>175</v>
      </c>
      <c r="N175" s="134" t="s">
        <v>979</v>
      </c>
      <c r="O175" s="96" t="s">
        <v>1674</v>
      </c>
      <c r="P175" s="97">
        <v>697</v>
      </c>
      <c r="Q175" s="97">
        <v>0</v>
      </c>
      <c r="R175" s="97">
        <v>27004</v>
      </c>
      <c r="S175" s="97">
        <v>0</v>
      </c>
      <c r="T175" s="102">
        <v>93</v>
      </c>
      <c r="U175" s="134" t="s">
        <v>50</v>
      </c>
      <c r="V175" s="98" t="s">
        <v>1023</v>
      </c>
      <c r="W175" s="98">
        <v>5578</v>
      </c>
      <c r="X175" s="98">
        <v>70162</v>
      </c>
      <c r="Y175" s="98" t="s">
        <v>1065</v>
      </c>
      <c r="Z175" s="99">
        <v>102</v>
      </c>
      <c r="AA175" s="100" t="s">
        <v>50</v>
      </c>
      <c r="AB175" s="95" t="s">
        <v>211</v>
      </c>
      <c r="AC175" s="95">
        <v>0</v>
      </c>
      <c r="AD175" s="142">
        <v>759</v>
      </c>
    </row>
    <row r="176" spans="1:30" ht="14.4" customHeight="1" x14ac:dyDescent="0.3">
      <c r="A176" s="116">
        <v>12110203</v>
      </c>
      <c r="B176" s="93"/>
      <c r="C176" s="92"/>
      <c r="D176" s="92"/>
      <c r="E176" s="92"/>
      <c r="F176" s="92"/>
      <c r="G176" s="117"/>
      <c r="H176" s="116" t="s">
        <v>1135</v>
      </c>
      <c r="I176" s="92" t="s">
        <v>1060</v>
      </c>
      <c r="J176" s="92">
        <v>1010</v>
      </c>
      <c r="K176" s="92">
        <v>1</v>
      </c>
      <c r="L176" s="92" t="s">
        <v>1066</v>
      </c>
      <c r="M176" s="125">
        <v>531</v>
      </c>
      <c r="N176" s="134" t="s">
        <v>980</v>
      </c>
      <c r="O176" s="96" t="s">
        <v>1578</v>
      </c>
      <c r="P176" s="97">
        <v>2415</v>
      </c>
      <c r="Q176" s="97">
        <v>0</v>
      </c>
      <c r="R176" s="97">
        <v>370693</v>
      </c>
      <c r="S176" s="97">
        <v>0</v>
      </c>
      <c r="T176" s="102">
        <v>5542</v>
      </c>
      <c r="U176" s="134" t="s">
        <v>50</v>
      </c>
      <c r="V176" s="98" t="s">
        <v>1025</v>
      </c>
      <c r="W176" s="98">
        <v>50617</v>
      </c>
      <c r="X176" s="98">
        <v>603321</v>
      </c>
      <c r="Y176" s="98" t="s">
        <v>1066</v>
      </c>
      <c r="Z176" s="101">
        <v>3597</v>
      </c>
      <c r="AA176" s="100" t="s">
        <v>50</v>
      </c>
      <c r="AB176" s="95" t="s">
        <v>1089</v>
      </c>
      <c r="AC176" s="95">
        <v>225</v>
      </c>
      <c r="AD176" s="142">
        <v>1173</v>
      </c>
    </row>
    <row r="177" spans="1:30" ht="14.4" customHeight="1" x14ac:dyDescent="0.3">
      <c r="A177" s="116">
        <v>12110204</v>
      </c>
      <c r="B177" s="93" t="s">
        <v>1545</v>
      </c>
      <c r="C177" s="92">
        <v>0</v>
      </c>
      <c r="D177" s="92">
        <v>0</v>
      </c>
      <c r="E177" s="92">
        <v>0.1</v>
      </c>
      <c r="F177" s="92">
        <v>0.3</v>
      </c>
      <c r="G177" s="117">
        <v>7.359</v>
      </c>
      <c r="H177" s="116" t="s">
        <v>1131</v>
      </c>
      <c r="I177" s="92" t="s">
        <v>801</v>
      </c>
      <c r="J177" s="92">
        <v>1703</v>
      </c>
      <c r="K177" s="92">
        <v>0</v>
      </c>
      <c r="L177" s="92" t="s">
        <v>1067</v>
      </c>
      <c r="M177" s="125">
        <v>733</v>
      </c>
      <c r="N177" s="134" t="s">
        <v>980</v>
      </c>
      <c r="O177" s="96" t="s">
        <v>1609</v>
      </c>
      <c r="P177" s="97">
        <v>144</v>
      </c>
      <c r="Q177" s="97">
        <v>0</v>
      </c>
      <c r="R177" s="97">
        <v>37245</v>
      </c>
      <c r="S177" s="97">
        <v>0</v>
      </c>
      <c r="T177" s="102">
        <v>1287</v>
      </c>
      <c r="U177" s="134" t="s">
        <v>50</v>
      </c>
      <c r="V177" s="98" t="s">
        <v>1066</v>
      </c>
      <c r="W177" s="98">
        <v>14670</v>
      </c>
      <c r="X177" s="98">
        <v>2786</v>
      </c>
      <c r="Y177" s="98" t="s">
        <v>1067</v>
      </c>
      <c r="Z177" s="101">
        <v>1062</v>
      </c>
      <c r="AA177" s="100" t="s">
        <v>50</v>
      </c>
      <c r="AB177" s="95" t="s">
        <v>1094</v>
      </c>
      <c r="AC177" s="95">
        <v>34</v>
      </c>
      <c r="AD177" s="142">
        <v>6310</v>
      </c>
    </row>
    <row r="178" spans="1:30" ht="14.4" customHeight="1" x14ac:dyDescent="0.3">
      <c r="A178" s="116">
        <v>12110205</v>
      </c>
      <c r="B178" s="93" t="s">
        <v>1546</v>
      </c>
      <c r="C178" s="92">
        <v>0</v>
      </c>
      <c r="D178" s="92">
        <v>0</v>
      </c>
      <c r="E178" s="92">
        <v>0</v>
      </c>
      <c r="F178" s="92">
        <v>0</v>
      </c>
      <c r="G178" s="117">
        <v>6.5380000000000003</v>
      </c>
      <c r="H178" s="116" t="s">
        <v>1127</v>
      </c>
      <c r="I178" s="92" t="s">
        <v>1061</v>
      </c>
      <c r="J178" s="92">
        <v>3126</v>
      </c>
      <c r="K178" s="92">
        <v>9</v>
      </c>
      <c r="L178" s="92" t="s">
        <v>1068</v>
      </c>
      <c r="M178" s="125">
        <v>155</v>
      </c>
      <c r="N178" s="134" t="s">
        <v>780</v>
      </c>
      <c r="O178" s="96" t="s">
        <v>1615</v>
      </c>
      <c r="P178" s="97">
        <v>43</v>
      </c>
      <c r="Q178" s="97">
        <v>0</v>
      </c>
      <c r="R178" s="97">
        <v>270</v>
      </c>
      <c r="S178" s="97">
        <v>0</v>
      </c>
      <c r="T178" s="102">
        <v>651</v>
      </c>
      <c r="U178" s="134" t="s">
        <v>50</v>
      </c>
      <c r="V178" s="98" t="s">
        <v>1068</v>
      </c>
      <c r="W178" s="98">
        <v>1882</v>
      </c>
      <c r="X178" s="98">
        <v>899</v>
      </c>
      <c r="Y178" s="98" t="s">
        <v>1068</v>
      </c>
      <c r="Z178" s="99">
        <v>248</v>
      </c>
      <c r="AA178" s="100" t="s">
        <v>50</v>
      </c>
      <c r="AB178" s="95" t="s">
        <v>1096</v>
      </c>
      <c r="AC178" s="95">
        <v>626</v>
      </c>
      <c r="AD178" s="142">
        <v>660</v>
      </c>
    </row>
    <row r="179" spans="1:30" ht="14.4" customHeight="1" x14ac:dyDescent="0.3">
      <c r="A179" s="116">
        <v>12110206</v>
      </c>
      <c r="B179" s="93"/>
      <c r="C179" s="92"/>
      <c r="D179" s="92"/>
      <c r="E179" s="92"/>
      <c r="F179" s="92"/>
      <c r="G179" s="117"/>
      <c r="H179" s="116" t="s">
        <v>1133</v>
      </c>
      <c r="I179" s="92" t="s">
        <v>1062</v>
      </c>
      <c r="J179" s="92">
        <v>74871</v>
      </c>
      <c r="K179" s="92">
        <v>2045</v>
      </c>
      <c r="L179" s="92" t="s">
        <v>1069</v>
      </c>
      <c r="M179" s="125">
        <v>75</v>
      </c>
      <c r="N179" s="134" t="s">
        <v>780</v>
      </c>
      <c r="O179" s="96" t="s">
        <v>1581</v>
      </c>
      <c r="P179" s="97">
        <v>651</v>
      </c>
      <c r="Q179" s="97">
        <v>28</v>
      </c>
      <c r="R179" s="97">
        <v>1013</v>
      </c>
      <c r="S179" s="97">
        <v>21</v>
      </c>
      <c r="T179" s="102">
        <v>0</v>
      </c>
      <c r="U179" s="134" t="s">
        <v>50</v>
      </c>
      <c r="V179" s="98" t="s">
        <v>1072</v>
      </c>
      <c r="W179" s="98">
        <v>12622</v>
      </c>
      <c r="X179" s="98">
        <v>70439</v>
      </c>
      <c r="Y179" s="98" t="s">
        <v>1069</v>
      </c>
      <c r="Z179" s="99">
        <v>39</v>
      </c>
      <c r="AA179" s="100" t="s">
        <v>50</v>
      </c>
      <c r="AB179" s="95" t="s">
        <v>660</v>
      </c>
      <c r="AC179" s="95">
        <v>0</v>
      </c>
      <c r="AD179" s="142">
        <v>194</v>
      </c>
    </row>
    <row r="180" spans="1:30" ht="14.4" customHeight="1" x14ac:dyDescent="0.3">
      <c r="A180" s="116">
        <v>12110207</v>
      </c>
      <c r="B180" s="93"/>
      <c r="C180" s="92"/>
      <c r="D180" s="92"/>
      <c r="E180" s="92"/>
      <c r="F180" s="92"/>
      <c r="G180" s="117"/>
      <c r="H180" s="116" t="s">
        <v>53</v>
      </c>
      <c r="I180" s="92" t="s">
        <v>1063</v>
      </c>
      <c r="J180" s="92">
        <v>4505</v>
      </c>
      <c r="K180" s="92">
        <v>7879</v>
      </c>
      <c r="L180" s="92" t="s">
        <v>636</v>
      </c>
      <c r="M180" s="125">
        <v>583</v>
      </c>
      <c r="N180" s="134" t="s">
        <v>780</v>
      </c>
      <c r="O180" s="96" t="s">
        <v>1613</v>
      </c>
      <c r="P180" s="97">
        <v>271</v>
      </c>
      <c r="Q180" s="97">
        <v>811</v>
      </c>
      <c r="R180" s="97">
        <v>1485</v>
      </c>
      <c r="S180" s="97">
        <v>0</v>
      </c>
      <c r="T180" s="102">
        <v>108</v>
      </c>
      <c r="U180" s="134" t="s">
        <v>50</v>
      </c>
      <c r="V180" s="98" t="s">
        <v>1074</v>
      </c>
      <c r="W180" s="98">
        <v>4224</v>
      </c>
      <c r="X180" s="98">
        <v>1500</v>
      </c>
      <c r="Y180" s="98" t="s">
        <v>636</v>
      </c>
      <c r="Z180" s="99">
        <v>853</v>
      </c>
      <c r="AA180" s="100" t="s">
        <v>50</v>
      </c>
      <c r="AB180" s="95" t="s">
        <v>1108</v>
      </c>
      <c r="AC180" s="95">
        <v>29</v>
      </c>
      <c r="AD180" s="142">
        <v>274</v>
      </c>
    </row>
    <row r="181" spans="1:30" ht="14.4" customHeight="1" x14ac:dyDescent="0.3">
      <c r="A181" s="116">
        <v>12110208</v>
      </c>
      <c r="B181" s="93"/>
      <c r="C181" s="92"/>
      <c r="D181" s="92"/>
      <c r="E181" s="92"/>
      <c r="F181" s="92"/>
      <c r="G181" s="117"/>
      <c r="H181" s="116" t="s">
        <v>1129</v>
      </c>
      <c r="I181" s="92" t="s">
        <v>1064</v>
      </c>
      <c r="J181" s="92">
        <v>1886</v>
      </c>
      <c r="K181" s="92">
        <v>88205</v>
      </c>
      <c r="L181" s="92" t="s">
        <v>1070</v>
      </c>
      <c r="M181" s="125">
        <v>134</v>
      </c>
      <c r="N181" s="134" t="s">
        <v>981</v>
      </c>
      <c r="O181" s="96" t="s">
        <v>1599</v>
      </c>
      <c r="P181" s="97">
        <v>6</v>
      </c>
      <c r="Q181" s="97">
        <v>0</v>
      </c>
      <c r="R181" s="97">
        <v>0</v>
      </c>
      <c r="S181" s="97">
        <v>0</v>
      </c>
      <c r="T181" s="102">
        <v>8</v>
      </c>
      <c r="U181" s="134" t="s">
        <v>50</v>
      </c>
      <c r="V181" s="98" t="s">
        <v>1076</v>
      </c>
      <c r="W181" s="98">
        <v>1838</v>
      </c>
      <c r="X181" s="98">
        <v>825</v>
      </c>
      <c r="Y181" s="98" t="s">
        <v>1070</v>
      </c>
      <c r="Z181" s="99">
        <v>80</v>
      </c>
      <c r="AA181" s="100" t="s">
        <v>1134</v>
      </c>
      <c r="AB181" s="95" t="s">
        <v>944</v>
      </c>
      <c r="AC181" s="95">
        <v>464</v>
      </c>
      <c r="AD181" s="142">
        <v>315</v>
      </c>
    </row>
    <row r="182" spans="1:30" ht="14.4" customHeight="1" x14ac:dyDescent="0.3">
      <c r="A182" s="116">
        <v>13030102</v>
      </c>
      <c r="B182" s="93" t="s">
        <v>1547</v>
      </c>
      <c r="C182" s="92">
        <v>6.2</v>
      </c>
      <c r="D182" s="92">
        <v>13.75</v>
      </c>
      <c r="E182" s="92">
        <v>26</v>
      </c>
      <c r="F182" s="92">
        <v>42</v>
      </c>
      <c r="G182" s="117">
        <v>319.00599999999997</v>
      </c>
      <c r="H182" s="116" t="s">
        <v>1138</v>
      </c>
      <c r="I182" s="92" t="s">
        <v>1065</v>
      </c>
      <c r="J182" s="92">
        <v>377</v>
      </c>
      <c r="K182" s="92">
        <v>6</v>
      </c>
      <c r="L182" s="92" t="s">
        <v>1071</v>
      </c>
      <c r="M182" s="125">
        <v>407</v>
      </c>
      <c r="N182" s="134" t="s">
        <v>981</v>
      </c>
      <c r="O182" s="96" t="s">
        <v>1600</v>
      </c>
      <c r="P182" s="97">
        <v>3</v>
      </c>
      <c r="Q182" s="97">
        <v>0</v>
      </c>
      <c r="R182" s="97">
        <v>1859</v>
      </c>
      <c r="S182" s="97">
        <v>0</v>
      </c>
      <c r="T182" s="102">
        <v>11</v>
      </c>
      <c r="U182" s="134" t="s">
        <v>50</v>
      </c>
      <c r="V182" s="98" t="s">
        <v>795</v>
      </c>
      <c r="W182" s="98">
        <v>6957</v>
      </c>
      <c r="X182" s="98">
        <v>97</v>
      </c>
      <c r="Y182" s="98" t="s">
        <v>1071</v>
      </c>
      <c r="Z182" s="99">
        <v>551</v>
      </c>
      <c r="AA182" s="100" t="s">
        <v>1134</v>
      </c>
      <c r="AB182" s="95" t="s">
        <v>990</v>
      </c>
      <c r="AC182" s="95">
        <v>141</v>
      </c>
      <c r="AD182" s="142">
        <v>562</v>
      </c>
    </row>
    <row r="183" spans="1:30" ht="14.4" customHeight="1" x14ac:dyDescent="0.3">
      <c r="A183" s="116">
        <v>13040100</v>
      </c>
      <c r="B183" s="93" t="s">
        <v>1548</v>
      </c>
      <c r="C183" s="92">
        <v>0</v>
      </c>
      <c r="D183" s="92">
        <v>0</v>
      </c>
      <c r="E183" s="92">
        <v>0</v>
      </c>
      <c r="F183" s="92">
        <v>0.28000000000000003</v>
      </c>
      <c r="G183" s="117">
        <v>25.024999999999999</v>
      </c>
      <c r="H183" s="116" t="s">
        <v>50</v>
      </c>
      <c r="I183" s="92" t="s">
        <v>1066</v>
      </c>
      <c r="J183" s="92">
        <v>12024</v>
      </c>
      <c r="K183" s="92">
        <v>2288</v>
      </c>
      <c r="L183" s="92" t="s">
        <v>1072</v>
      </c>
      <c r="M183" s="125">
        <v>240</v>
      </c>
      <c r="N183" s="134" t="s">
        <v>981</v>
      </c>
      <c r="O183" s="96" t="s">
        <v>1578</v>
      </c>
      <c r="P183" s="97">
        <v>2178</v>
      </c>
      <c r="Q183" s="97">
        <v>28</v>
      </c>
      <c r="R183" s="97">
        <v>133800</v>
      </c>
      <c r="S183" s="97">
        <v>0</v>
      </c>
      <c r="T183" s="102">
        <v>155</v>
      </c>
      <c r="U183" s="134" t="s">
        <v>50</v>
      </c>
      <c r="V183" s="98" t="s">
        <v>211</v>
      </c>
      <c r="W183" s="98">
        <v>1749</v>
      </c>
      <c r="X183" s="98">
        <v>490</v>
      </c>
      <c r="Y183" s="98" t="s">
        <v>1072</v>
      </c>
      <c r="Z183" s="99">
        <v>314</v>
      </c>
      <c r="AA183" s="100" t="s">
        <v>1134</v>
      </c>
      <c r="AB183" s="95" t="s">
        <v>1033</v>
      </c>
      <c r="AC183" s="95">
        <v>1706</v>
      </c>
      <c r="AD183" s="142">
        <v>487</v>
      </c>
    </row>
    <row r="184" spans="1:30" ht="14.4" customHeight="1" x14ac:dyDescent="0.3">
      <c r="A184" s="116">
        <v>13040201</v>
      </c>
      <c r="B184" s="93" t="s">
        <v>1549</v>
      </c>
      <c r="C184" s="92">
        <v>0</v>
      </c>
      <c r="D184" s="92">
        <v>0</v>
      </c>
      <c r="E184" s="92">
        <v>0</v>
      </c>
      <c r="F184" s="92">
        <v>0</v>
      </c>
      <c r="G184" s="117">
        <v>8.0779999999999994</v>
      </c>
      <c r="H184" s="116" t="s">
        <v>1128</v>
      </c>
      <c r="I184" s="92" t="s">
        <v>1067</v>
      </c>
      <c r="J184" s="92">
        <v>9695</v>
      </c>
      <c r="K184" s="92">
        <v>1172</v>
      </c>
      <c r="L184" s="92" t="s">
        <v>1073</v>
      </c>
      <c r="M184" s="125">
        <v>636</v>
      </c>
      <c r="N184" s="134" t="s">
        <v>981</v>
      </c>
      <c r="O184" s="96" t="s">
        <v>1615</v>
      </c>
      <c r="P184" s="97">
        <v>3</v>
      </c>
      <c r="Q184" s="97">
        <v>0</v>
      </c>
      <c r="R184" s="97">
        <v>0</v>
      </c>
      <c r="S184" s="97">
        <v>0</v>
      </c>
      <c r="T184" s="102">
        <v>0</v>
      </c>
      <c r="U184" s="134" t="s">
        <v>50</v>
      </c>
      <c r="V184" s="98" t="s">
        <v>1089</v>
      </c>
      <c r="W184" s="98">
        <v>1631</v>
      </c>
      <c r="X184" s="98">
        <v>8</v>
      </c>
      <c r="Y184" s="98" t="s">
        <v>1073</v>
      </c>
      <c r="Z184" s="101">
        <v>1252</v>
      </c>
      <c r="AA184" s="100" t="s">
        <v>1134</v>
      </c>
      <c r="AB184" s="95" t="s">
        <v>1036</v>
      </c>
      <c r="AC184" s="95">
        <v>12373</v>
      </c>
      <c r="AD184" s="142">
        <v>445</v>
      </c>
    </row>
    <row r="185" spans="1:30" ht="14.4" customHeight="1" x14ac:dyDescent="0.3">
      <c r="A185" s="116">
        <v>13040202</v>
      </c>
      <c r="B185" s="93"/>
      <c r="C185" s="92"/>
      <c r="D185" s="92"/>
      <c r="E185" s="92"/>
      <c r="F185" s="92"/>
      <c r="G185" s="117"/>
      <c r="H185" s="116" t="s">
        <v>50</v>
      </c>
      <c r="I185" s="92" t="s">
        <v>1068</v>
      </c>
      <c r="J185" s="92">
        <v>1902</v>
      </c>
      <c r="K185" s="92">
        <v>678</v>
      </c>
      <c r="L185" s="92" t="s">
        <v>1074</v>
      </c>
      <c r="M185" s="126">
        <v>2187</v>
      </c>
      <c r="N185" s="134" t="s">
        <v>982</v>
      </c>
      <c r="O185" s="96" t="s">
        <v>1599</v>
      </c>
      <c r="P185" s="97">
        <v>14</v>
      </c>
      <c r="Q185" s="97">
        <v>0</v>
      </c>
      <c r="R185" s="97">
        <v>8884</v>
      </c>
      <c r="S185" s="97">
        <v>0</v>
      </c>
      <c r="T185" s="102">
        <v>838</v>
      </c>
      <c r="U185" s="134" t="s">
        <v>50</v>
      </c>
      <c r="V185" s="98" t="s">
        <v>1094</v>
      </c>
      <c r="W185" s="98">
        <v>4549</v>
      </c>
      <c r="X185" s="98">
        <v>1637</v>
      </c>
      <c r="Y185" s="98" t="s">
        <v>1074</v>
      </c>
      <c r="Z185" s="101">
        <v>3906</v>
      </c>
      <c r="AA185" s="100" t="s">
        <v>1134</v>
      </c>
      <c r="AB185" s="95" t="s">
        <v>1082</v>
      </c>
      <c r="AC185" s="95">
        <v>361</v>
      </c>
      <c r="AD185" s="142">
        <v>176</v>
      </c>
    </row>
    <row r="186" spans="1:30" ht="14.4" customHeight="1" x14ac:dyDescent="0.3">
      <c r="A186" s="116">
        <v>13040203</v>
      </c>
      <c r="B186" s="93"/>
      <c r="C186" s="92"/>
      <c r="D186" s="92"/>
      <c r="E186" s="92"/>
      <c r="F186" s="92"/>
      <c r="G186" s="117"/>
      <c r="H186" s="116" t="s">
        <v>1131</v>
      </c>
      <c r="I186" s="92" t="s">
        <v>1069</v>
      </c>
      <c r="J186" s="92">
        <v>0</v>
      </c>
      <c r="K186" s="92">
        <v>0</v>
      </c>
      <c r="L186" s="92" t="s">
        <v>808</v>
      </c>
      <c r="M186" s="126">
        <v>5587</v>
      </c>
      <c r="N186" s="134" t="s">
        <v>982</v>
      </c>
      <c r="O186" s="96" t="s">
        <v>1578</v>
      </c>
      <c r="P186" s="97">
        <v>4496</v>
      </c>
      <c r="Q186" s="97">
        <v>3</v>
      </c>
      <c r="R186" s="97">
        <v>273158</v>
      </c>
      <c r="S186" s="97">
        <v>0</v>
      </c>
      <c r="T186" s="102">
        <v>10689</v>
      </c>
      <c r="U186" s="134" t="s">
        <v>50</v>
      </c>
      <c r="V186" s="98" t="s">
        <v>1096</v>
      </c>
      <c r="W186" s="98">
        <v>38726</v>
      </c>
      <c r="X186" s="98">
        <v>4697</v>
      </c>
      <c r="Y186" s="98" t="s">
        <v>808</v>
      </c>
      <c r="Z186" s="101">
        <v>2254</v>
      </c>
      <c r="AA186" s="100" t="s">
        <v>1134</v>
      </c>
      <c r="AB186" s="95" t="s">
        <v>1112</v>
      </c>
      <c r="AC186" s="95">
        <v>2852</v>
      </c>
      <c r="AD186" s="142">
        <v>767</v>
      </c>
    </row>
    <row r="187" spans="1:30" ht="14.4" customHeight="1" x14ac:dyDescent="0.3">
      <c r="A187" s="116">
        <v>13040204</v>
      </c>
      <c r="B187" s="93"/>
      <c r="C187" s="92"/>
      <c r="D187" s="92"/>
      <c r="E187" s="92"/>
      <c r="F187" s="92"/>
      <c r="G187" s="117"/>
      <c r="H187" s="116" t="s">
        <v>1132</v>
      </c>
      <c r="I187" s="92" t="s">
        <v>1069</v>
      </c>
      <c r="J187" s="92">
        <v>3523</v>
      </c>
      <c r="K187" s="92">
        <v>779</v>
      </c>
      <c r="L187" s="92" t="s">
        <v>1075</v>
      </c>
      <c r="M187" s="125">
        <v>0</v>
      </c>
      <c r="N187" s="134" t="s">
        <v>983</v>
      </c>
      <c r="O187" s="96" t="s">
        <v>1607</v>
      </c>
      <c r="P187" s="97">
        <v>39</v>
      </c>
      <c r="Q187" s="97">
        <v>0</v>
      </c>
      <c r="R187" s="97">
        <v>0</v>
      </c>
      <c r="S187" s="97">
        <v>0</v>
      </c>
      <c r="T187" s="102">
        <v>0</v>
      </c>
      <c r="U187" s="134" t="s">
        <v>50</v>
      </c>
      <c r="V187" s="98" t="s">
        <v>660</v>
      </c>
      <c r="W187" s="98">
        <v>745</v>
      </c>
      <c r="X187" s="98">
        <v>0</v>
      </c>
      <c r="Y187" s="98" t="s">
        <v>1075</v>
      </c>
      <c r="Z187" s="99">
        <v>0</v>
      </c>
      <c r="AA187" s="100" t="s">
        <v>1135</v>
      </c>
      <c r="AB187" s="95" t="s">
        <v>646</v>
      </c>
      <c r="AC187" s="95">
        <v>1226</v>
      </c>
      <c r="AD187" s="142">
        <v>1522</v>
      </c>
    </row>
    <row r="188" spans="1:30" ht="14.4" customHeight="1" x14ac:dyDescent="0.3">
      <c r="A188" s="116">
        <v>13040205</v>
      </c>
      <c r="B188" s="93"/>
      <c r="C188" s="92"/>
      <c r="D188" s="92"/>
      <c r="E188" s="92"/>
      <c r="F188" s="92"/>
      <c r="G188" s="117"/>
      <c r="H188" s="116" t="s">
        <v>188</v>
      </c>
      <c r="I188" s="92" t="s">
        <v>636</v>
      </c>
      <c r="J188" s="92">
        <v>70609</v>
      </c>
      <c r="K188" s="92">
        <v>46510</v>
      </c>
      <c r="L188" s="92" t="s">
        <v>903</v>
      </c>
      <c r="M188" s="125">
        <v>239</v>
      </c>
      <c r="N188" s="134" t="s">
        <v>983</v>
      </c>
      <c r="O188" s="96" t="s">
        <v>1615</v>
      </c>
      <c r="P188" s="97">
        <v>13</v>
      </c>
      <c r="Q188" s="97">
        <v>0</v>
      </c>
      <c r="R188" s="97">
        <v>0</v>
      </c>
      <c r="S188" s="97">
        <v>0</v>
      </c>
      <c r="T188" s="102">
        <v>0</v>
      </c>
      <c r="U188" s="134" t="s">
        <v>50</v>
      </c>
      <c r="V188" s="98" t="s">
        <v>1108</v>
      </c>
      <c r="W188" s="98">
        <v>3243</v>
      </c>
      <c r="X188" s="98">
        <v>53</v>
      </c>
      <c r="Y188" s="98" t="s">
        <v>903</v>
      </c>
      <c r="Z188" s="101">
        <v>2317</v>
      </c>
      <c r="AA188" s="100" t="s">
        <v>1135</v>
      </c>
      <c r="AB188" s="95" t="s">
        <v>948</v>
      </c>
      <c r="AC188" s="95">
        <v>62</v>
      </c>
      <c r="AD188" s="142">
        <v>443</v>
      </c>
    </row>
    <row r="189" spans="1:30" ht="14.4" customHeight="1" x14ac:dyDescent="0.3">
      <c r="A189" s="116">
        <v>13040206</v>
      </c>
      <c r="B189" s="93"/>
      <c r="C189" s="92"/>
      <c r="D189" s="92"/>
      <c r="E189" s="92"/>
      <c r="F189" s="92"/>
      <c r="G189" s="117"/>
      <c r="H189" s="116" t="s">
        <v>53</v>
      </c>
      <c r="I189" s="92" t="s">
        <v>1070</v>
      </c>
      <c r="J189" s="92">
        <v>2143</v>
      </c>
      <c r="K189" s="92">
        <v>0</v>
      </c>
      <c r="L189" s="92" t="s">
        <v>1076</v>
      </c>
      <c r="M189" s="125">
        <v>18</v>
      </c>
      <c r="N189" s="134" t="s">
        <v>716</v>
      </c>
      <c r="O189" s="96" t="s">
        <v>1581</v>
      </c>
      <c r="P189" s="97">
        <v>8231</v>
      </c>
      <c r="Q189" s="97">
        <v>0</v>
      </c>
      <c r="R189" s="97">
        <v>0</v>
      </c>
      <c r="S189" s="97">
        <v>2019</v>
      </c>
      <c r="T189" s="102">
        <v>88</v>
      </c>
      <c r="U189" s="134" t="s">
        <v>1134</v>
      </c>
      <c r="V189" s="98" t="s">
        <v>944</v>
      </c>
      <c r="W189" s="98">
        <v>4971</v>
      </c>
      <c r="X189" s="98">
        <v>0</v>
      </c>
      <c r="Y189" s="98" t="s">
        <v>1076</v>
      </c>
      <c r="Z189" s="99">
        <v>15</v>
      </c>
      <c r="AA189" s="100" t="s">
        <v>1135</v>
      </c>
      <c r="AB189" s="95" t="s">
        <v>956</v>
      </c>
      <c r="AC189" s="95">
        <v>98</v>
      </c>
      <c r="AD189" s="142">
        <v>835</v>
      </c>
    </row>
    <row r="190" spans="1:30" ht="14.4" customHeight="1" x14ac:dyDescent="0.3">
      <c r="A190" s="116">
        <v>13040207</v>
      </c>
      <c r="B190" s="93"/>
      <c r="C190" s="92"/>
      <c r="D190" s="92"/>
      <c r="E190" s="92"/>
      <c r="F190" s="92"/>
      <c r="G190" s="117"/>
      <c r="H190" s="116" t="s">
        <v>53</v>
      </c>
      <c r="I190" s="92" t="s">
        <v>1071</v>
      </c>
      <c r="J190" s="92">
        <v>416</v>
      </c>
      <c r="K190" s="92">
        <v>0</v>
      </c>
      <c r="L190" s="92" t="s">
        <v>1077</v>
      </c>
      <c r="M190" s="125">
        <v>801</v>
      </c>
      <c r="N190" s="134" t="s">
        <v>716</v>
      </c>
      <c r="O190" s="96" t="s">
        <v>1613</v>
      </c>
      <c r="P190" s="97">
        <v>455</v>
      </c>
      <c r="Q190" s="97">
        <v>10</v>
      </c>
      <c r="R190" s="97">
        <v>0</v>
      </c>
      <c r="S190" s="97">
        <v>0</v>
      </c>
      <c r="T190" s="102">
        <v>177</v>
      </c>
      <c r="U190" s="134" t="s">
        <v>1134</v>
      </c>
      <c r="V190" s="98" t="s">
        <v>990</v>
      </c>
      <c r="W190" s="98">
        <v>437</v>
      </c>
      <c r="X190" s="98">
        <v>0</v>
      </c>
      <c r="Y190" s="98" t="s">
        <v>1077</v>
      </c>
      <c r="Z190" s="101">
        <v>1148</v>
      </c>
      <c r="AA190" s="100" t="s">
        <v>1135</v>
      </c>
      <c r="AB190" s="95" t="s">
        <v>969</v>
      </c>
      <c r="AC190" s="95">
        <v>184380</v>
      </c>
      <c r="AD190" s="142">
        <v>1473</v>
      </c>
    </row>
    <row r="191" spans="1:30" ht="14.4" customHeight="1" x14ac:dyDescent="0.3">
      <c r="A191" s="116">
        <v>13040208</v>
      </c>
      <c r="B191" s="93" t="s">
        <v>1550</v>
      </c>
      <c r="C191" s="92">
        <v>0</v>
      </c>
      <c r="D191" s="92">
        <v>0</v>
      </c>
      <c r="E191" s="92">
        <v>0</v>
      </c>
      <c r="F191" s="92">
        <v>0</v>
      </c>
      <c r="G191" s="117">
        <v>8.1069999999999993</v>
      </c>
      <c r="H191" s="116" t="s">
        <v>50</v>
      </c>
      <c r="I191" s="92" t="s">
        <v>1072</v>
      </c>
      <c r="J191" s="92">
        <v>12795</v>
      </c>
      <c r="K191" s="92">
        <v>57624</v>
      </c>
      <c r="L191" s="92" t="s">
        <v>1078</v>
      </c>
      <c r="M191" s="125">
        <v>0</v>
      </c>
      <c r="N191" s="134" t="s">
        <v>1675</v>
      </c>
      <c r="O191" s="96" t="s">
        <v>1671</v>
      </c>
      <c r="P191" s="97">
        <v>3130</v>
      </c>
      <c r="Q191" s="97">
        <v>0</v>
      </c>
      <c r="R191" s="97">
        <v>602</v>
      </c>
      <c r="S191" s="97">
        <v>63</v>
      </c>
      <c r="T191" s="102">
        <v>1097</v>
      </c>
      <c r="U191" s="134" t="s">
        <v>1134</v>
      </c>
      <c r="V191" s="98" t="s">
        <v>1033</v>
      </c>
      <c r="W191" s="98">
        <v>8159</v>
      </c>
      <c r="X191" s="98">
        <v>36</v>
      </c>
      <c r="Y191" s="98" t="s">
        <v>1078</v>
      </c>
      <c r="Z191" s="99">
        <v>0</v>
      </c>
      <c r="AA191" s="100" t="s">
        <v>1135</v>
      </c>
      <c r="AB191" s="95" t="s">
        <v>730</v>
      </c>
      <c r="AC191" s="95">
        <v>648</v>
      </c>
      <c r="AD191" s="142">
        <v>2397</v>
      </c>
    </row>
    <row r="192" spans="1:30" ht="14.4" customHeight="1" x14ac:dyDescent="0.3">
      <c r="A192" s="116">
        <v>13040209</v>
      </c>
      <c r="B192" s="93"/>
      <c r="C192" s="92"/>
      <c r="D192" s="92"/>
      <c r="E192" s="92"/>
      <c r="F192" s="92"/>
      <c r="G192" s="117"/>
      <c r="H192" s="116" t="s">
        <v>1132</v>
      </c>
      <c r="I192" s="92" t="s">
        <v>1073</v>
      </c>
      <c r="J192" s="92">
        <v>4926</v>
      </c>
      <c r="K192" s="92">
        <v>29</v>
      </c>
      <c r="L192" s="92" t="s">
        <v>1079</v>
      </c>
      <c r="M192" s="125">
        <v>0</v>
      </c>
      <c r="N192" s="134" t="s">
        <v>1675</v>
      </c>
      <c r="O192" s="96" t="s">
        <v>1615</v>
      </c>
      <c r="P192" s="97">
        <v>33</v>
      </c>
      <c r="Q192" s="97">
        <v>0</v>
      </c>
      <c r="R192" s="97">
        <v>33</v>
      </c>
      <c r="S192" s="97">
        <v>0</v>
      </c>
      <c r="T192" s="102">
        <v>12</v>
      </c>
      <c r="U192" s="134" t="s">
        <v>1134</v>
      </c>
      <c r="V192" s="98" t="s">
        <v>1036</v>
      </c>
      <c r="W192" s="98">
        <v>1304</v>
      </c>
      <c r="X192" s="98">
        <v>0</v>
      </c>
      <c r="Y192" s="98" t="s">
        <v>1079</v>
      </c>
      <c r="Z192" s="99">
        <v>0</v>
      </c>
      <c r="AA192" s="100" t="s">
        <v>1135</v>
      </c>
      <c r="AB192" s="95" t="s">
        <v>1000</v>
      </c>
      <c r="AC192" s="95">
        <v>1987</v>
      </c>
      <c r="AD192" s="142">
        <v>1062</v>
      </c>
    </row>
    <row r="193" spans="1:30" ht="14.4" customHeight="1" x14ac:dyDescent="0.3">
      <c r="A193" s="116">
        <v>13040210</v>
      </c>
      <c r="B193" s="93"/>
      <c r="C193" s="92"/>
      <c r="D193" s="92"/>
      <c r="E193" s="92"/>
      <c r="F193" s="92"/>
      <c r="G193" s="117"/>
      <c r="H193" s="116" t="s">
        <v>50</v>
      </c>
      <c r="I193" s="92" t="s">
        <v>1074</v>
      </c>
      <c r="J193" s="92">
        <v>4228</v>
      </c>
      <c r="K193" s="92">
        <v>1357</v>
      </c>
      <c r="L193" s="92" t="s">
        <v>1080</v>
      </c>
      <c r="M193" s="125">
        <v>0</v>
      </c>
      <c r="N193" s="134" t="s">
        <v>985</v>
      </c>
      <c r="O193" s="96" t="s">
        <v>1599</v>
      </c>
      <c r="P193" s="97">
        <v>22</v>
      </c>
      <c r="Q193" s="97">
        <v>0</v>
      </c>
      <c r="R193" s="97">
        <v>34</v>
      </c>
      <c r="S193" s="97">
        <v>0</v>
      </c>
      <c r="T193" s="102">
        <v>46</v>
      </c>
      <c r="U193" s="134" t="s">
        <v>1134</v>
      </c>
      <c r="V193" s="98" t="s">
        <v>1082</v>
      </c>
      <c r="W193" s="98">
        <v>577</v>
      </c>
      <c r="X193" s="98">
        <v>0</v>
      </c>
      <c r="Y193" s="98" t="s">
        <v>1080</v>
      </c>
      <c r="Z193" s="99">
        <v>0</v>
      </c>
      <c r="AA193" s="100" t="s">
        <v>1135</v>
      </c>
      <c r="AB193" s="95" t="s">
        <v>762</v>
      </c>
      <c r="AC193" s="95">
        <v>11</v>
      </c>
      <c r="AD193" s="142">
        <v>220</v>
      </c>
    </row>
    <row r="194" spans="1:30" ht="14.4" customHeight="1" x14ac:dyDescent="0.3">
      <c r="A194" s="116">
        <v>13040211</v>
      </c>
      <c r="B194" s="93"/>
      <c r="C194" s="92"/>
      <c r="D194" s="92"/>
      <c r="E194" s="92"/>
      <c r="F194" s="92"/>
      <c r="G194" s="117"/>
      <c r="H194" s="116" t="s">
        <v>1128</v>
      </c>
      <c r="I194" s="92" t="s">
        <v>808</v>
      </c>
      <c r="J194" s="92">
        <v>19811</v>
      </c>
      <c r="K194" s="92">
        <v>779</v>
      </c>
      <c r="L194" s="92" t="s">
        <v>1081</v>
      </c>
      <c r="M194" s="125">
        <v>798</v>
      </c>
      <c r="N194" s="134" t="s">
        <v>985</v>
      </c>
      <c r="O194" s="96" t="s">
        <v>1578</v>
      </c>
      <c r="P194" s="97">
        <v>28</v>
      </c>
      <c r="Q194" s="97">
        <v>0</v>
      </c>
      <c r="R194" s="97">
        <v>847</v>
      </c>
      <c r="S194" s="97">
        <v>0</v>
      </c>
      <c r="T194" s="102">
        <v>36</v>
      </c>
      <c r="U194" s="134" t="s">
        <v>1134</v>
      </c>
      <c r="V194" s="98" t="s">
        <v>1112</v>
      </c>
      <c r="W194" s="98">
        <v>19823</v>
      </c>
      <c r="X194" s="98">
        <v>0</v>
      </c>
      <c r="Y194" s="98" t="s">
        <v>1081</v>
      </c>
      <c r="Z194" s="101">
        <v>1477</v>
      </c>
      <c r="AA194" s="100" t="s">
        <v>1135</v>
      </c>
      <c r="AB194" s="95" t="s">
        <v>884</v>
      </c>
      <c r="AC194" s="95">
        <v>946</v>
      </c>
      <c r="AD194" s="142">
        <v>751</v>
      </c>
    </row>
    <row r="195" spans="1:30" ht="14.4" customHeight="1" x14ac:dyDescent="0.3">
      <c r="A195" s="116">
        <v>13040212</v>
      </c>
      <c r="B195" s="93"/>
      <c r="C195" s="92"/>
      <c r="D195" s="92"/>
      <c r="E195" s="92"/>
      <c r="F195" s="92"/>
      <c r="G195" s="117"/>
      <c r="H195" s="116" t="s">
        <v>1132</v>
      </c>
      <c r="I195" s="92" t="s">
        <v>808</v>
      </c>
      <c r="J195" s="92">
        <v>0</v>
      </c>
      <c r="K195" s="92">
        <v>0</v>
      </c>
      <c r="L195" s="92" t="s">
        <v>1082</v>
      </c>
      <c r="M195" s="125">
        <v>0</v>
      </c>
      <c r="N195" s="134" t="s">
        <v>985</v>
      </c>
      <c r="O195" s="96" t="s">
        <v>1615</v>
      </c>
      <c r="P195" s="97">
        <v>54</v>
      </c>
      <c r="Q195" s="97">
        <v>0</v>
      </c>
      <c r="R195" s="97">
        <v>6979</v>
      </c>
      <c r="S195" s="97">
        <v>0</v>
      </c>
      <c r="T195" s="102">
        <v>143</v>
      </c>
      <c r="U195" s="134" t="s">
        <v>1135</v>
      </c>
      <c r="V195" s="98" t="s">
        <v>646</v>
      </c>
      <c r="W195" s="98">
        <v>22964</v>
      </c>
      <c r="X195" s="98">
        <v>130</v>
      </c>
      <c r="Y195" s="98" t="s">
        <v>1082</v>
      </c>
      <c r="Z195" s="99">
        <v>0</v>
      </c>
      <c r="AA195" s="100" t="s">
        <v>1135</v>
      </c>
      <c r="AB195" s="95" t="s">
        <v>873</v>
      </c>
      <c r="AC195" s="95">
        <v>179353</v>
      </c>
      <c r="AD195" s="142">
        <v>1151</v>
      </c>
    </row>
    <row r="196" spans="1:30" ht="14.4" customHeight="1" x14ac:dyDescent="0.3">
      <c r="A196" s="116">
        <v>13040301</v>
      </c>
      <c r="B196" s="93" t="s">
        <v>1553</v>
      </c>
      <c r="C196" s="92">
        <v>21</v>
      </c>
      <c r="D196" s="92">
        <v>26</v>
      </c>
      <c r="E196" s="92">
        <v>35</v>
      </c>
      <c r="F196" s="92">
        <v>56</v>
      </c>
      <c r="G196" s="117">
        <v>187.102</v>
      </c>
      <c r="H196" s="116" t="s">
        <v>1138</v>
      </c>
      <c r="I196" s="92" t="s">
        <v>1075</v>
      </c>
      <c r="J196" s="92">
        <v>1951</v>
      </c>
      <c r="K196" s="92">
        <v>2427</v>
      </c>
      <c r="L196" s="92" t="s">
        <v>1083</v>
      </c>
      <c r="M196" s="125">
        <v>1</v>
      </c>
      <c r="N196" s="134" t="s">
        <v>985</v>
      </c>
      <c r="O196" s="96" t="s">
        <v>1580</v>
      </c>
      <c r="P196" s="97">
        <v>67</v>
      </c>
      <c r="Q196" s="97">
        <v>0</v>
      </c>
      <c r="R196" s="97">
        <v>0</v>
      </c>
      <c r="S196" s="97">
        <v>0</v>
      </c>
      <c r="T196" s="102">
        <v>0</v>
      </c>
      <c r="U196" s="134" t="s">
        <v>1135</v>
      </c>
      <c r="V196" s="98" t="s">
        <v>948</v>
      </c>
      <c r="W196" s="98">
        <v>1947</v>
      </c>
      <c r="X196" s="98">
        <v>2</v>
      </c>
      <c r="Y196" s="98" t="s">
        <v>1083</v>
      </c>
      <c r="Z196" s="99">
        <v>0</v>
      </c>
      <c r="AA196" s="100" t="s">
        <v>1135</v>
      </c>
      <c r="AB196" s="95" t="s">
        <v>1060</v>
      </c>
      <c r="AC196" s="95">
        <v>2810</v>
      </c>
      <c r="AD196" s="142">
        <v>918</v>
      </c>
    </row>
    <row r="197" spans="1:30" ht="14.4" customHeight="1" x14ac:dyDescent="0.3">
      <c r="A197" s="116">
        <v>13040302</v>
      </c>
      <c r="B197" s="93"/>
      <c r="C197" s="92"/>
      <c r="D197" s="92"/>
      <c r="E197" s="92"/>
      <c r="F197" s="92"/>
      <c r="G197" s="117"/>
      <c r="H197" s="116" t="s">
        <v>1131</v>
      </c>
      <c r="I197" s="92" t="s">
        <v>903</v>
      </c>
      <c r="J197" s="92">
        <v>4816</v>
      </c>
      <c r="K197" s="92">
        <v>2</v>
      </c>
      <c r="L197" s="92" t="s">
        <v>1084</v>
      </c>
      <c r="M197" s="125">
        <v>607</v>
      </c>
      <c r="N197" s="134" t="s">
        <v>986</v>
      </c>
      <c r="O197" s="96" t="s">
        <v>1668</v>
      </c>
      <c r="P197" s="97">
        <v>2262</v>
      </c>
      <c r="Q197" s="97">
        <v>0</v>
      </c>
      <c r="R197" s="97">
        <v>6191</v>
      </c>
      <c r="S197" s="97">
        <v>0</v>
      </c>
      <c r="T197" s="102">
        <v>0</v>
      </c>
      <c r="U197" s="134" t="s">
        <v>1135</v>
      </c>
      <c r="V197" s="98" t="s">
        <v>956</v>
      </c>
      <c r="W197" s="98">
        <v>14166</v>
      </c>
      <c r="X197" s="98">
        <v>1248</v>
      </c>
      <c r="Y197" s="98" t="s">
        <v>1084</v>
      </c>
      <c r="Z197" s="101">
        <v>3514</v>
      </c>
      <c r="AA197" s="100" t="s">
        <v>1135</v>
      </c>
      <c r="AB197" s="95" t="s">
        <v>1090</v>
      </c>
      <c r="AC197" s="95">
        <v>3035</v>
      </c>
      <c r="AD197" s="142">
        <v>1191</v>
      </c>
    </row>
    <row r="198" spans="1:30" ht="14.4" customHeight="1" x14ac:dyDescent="0.3">
      <c r="A198" s="116">
        <v>13040303</v>
      </c>
      <c r="B198" s="93"/>
      <c r="C198" s="92"/>
      <c r="D198" s="92"/>
      <c r="E198" s="92"/>
      <c r="F198" s="92"/>
      <c r="G198" s="117"/>
      <c r="H198" s="116" t="s">
        <v>1133</v>
      </c>
      <c r="I198" s="92" t="s">
        <v>1076</v>
      </c>
      <c r="J198" s="92">
        <v>5062</v>
      </c>
      <c r="K198" s="92">
        <v>0</v>
      </c>
      <c r="L198" s="92" t="s">
        <v>1085</v>
      </c>
      <c r="M198" s="125">
        <v>46</v>
      </c>
      <c r="N198" s="134" t="s">
        <v>986</v>
      </c>
      <c r="O198" s="96" t="s">
        <v>1615</v>
      </c>
      <c r="P198" s="97">
        <v>5</v>
      </c>
      <c r="Q198" s="97">
        <v>0</v>
      </c>
      <c r="R198" s="97">
        <v>0</v>
      </c>
      <c r="S198" s="97">
        <v>0</v>
      </c>
      <c r="T198" s="102">
        <v>0</v>
      </c>
      <c r="U198" s="134" t="s">
        <v>1135</v>
      </c>
      <c r="V198" s="98" t="s">
        <v>957</v>
      </c>
      <c r="W198" s="98">
        <v>0</v>
      </c>
      <c r="X198" s="98">
        <v>0</v>
      </c>
      <c r="Y198" s="98" t="s">
        <v>1085</v>
      </c>
      <c r="Z198" s="99">
        <v>68</v>
      </c>
      <c r="AA198" s="100" t="s">
        <v>1135</v>
      </c>
      <c r="AB198" s="95" t="s">
        <v>708</v>
      </c>
      <c r="AC198" s="95">
        <v>951</v>
      </c>
      <c r="AD198" s="142">
        <v>704</v>
      </c>
    </row>
    <row r="199" spans="1:30" ht="14.4" customHeight="1" x14ac:dyDescent="0.3">
      <c r="A199" s="116">
        <v>13050003</v>
      </c>
      <c r="B199" s="93"/>
      <c r="C199" s="92"/>
      <c r="D199" s="92"/>
      <c r="E199" s="92"/>
      <c r="F199" s="92"/>
      <c r="G199" s="117"/>
      <c r="H199" s="116" t="s">
        <v>50</v>
      </c>
      <c r="I199" s="92" t="s">
        <v>1076</v>
      </c>
      <c r="J199" s="92">
        <v>1380</v>
      </c>
      <c r="K199" s="92">
        <v>619</v>
      </c>
      <c r="L199" s="92" t="s">
        <v>1086</v>
      </c>
      <c r="M199" s="125">
        <v>239</v>
      </c>
      <c r="N199" s="134" t="s">
        <v>987</v>
      </c>
      <c r="O199" s="96" t="s">
        <v>1578</v>
      </c>
      <c r="P199" s="97">
        <v>580</v>
      </c>
      <c r="Q199" s="97">
        <v>0</v>
      </c>
      <c r="R199" s="97">
        <v>31616</v>
      </c>
      <c r="S199" s="97">
        <v>0</v>
      </c>
      <c r="T199" s="102">
        <v>594</v>
      </c>
      <c r="U199" s="134" t="s">
        <v>1135</v>
      </c>
      <c r="V199" s="98" t="s">
        <v>969</v>
      </c>
      <c r="W199" s="98">
        <v>3328</v>
      </c>
      <c r="X199" s="98">
        <v>205</v>
      </c>
      <c r="Y199" s="98" t="s">
        <v>1086</v>
      </c>
      <c r="Z199" s="99">
        <v>77</v>
      </c>
      <c r="AA199" s="100" t="s">
        <v>1135</v>
      </c>
      <c r="AB199" s="95" t="s">
        <v>1116</v>
      </c>
      <c r="AC199" s="95">
        <v>0</v>
      </c>
      <c r="AD199" s="142">
        <v>0</v>
      </c>
    </row>
    <row r="200" spans="1:30" ht="14.4" customHeight="1" x14ac:dyDescent="0.3">
      <c r="A200" s="116">
        <v>13050004</v>
      </c>
      <c r="B200" s="93"/>
      <c r="C200" s="92"/>
      <c r="D200" s="92"/>
      <c r="E200" s="92"/>
      <c r="F200" s="92"/>
      <c r="G200" s="117"/>
      <c r="H200" s="116" t="s">
        <v>53</v>
      </c>
      <c r="I200" s="92" t="s">
        <v>1077</v>
      </c>
      <c r="J200" s="92">
        <v>25865</v>
      </c>
      <c r="K200" s="92">
        <v>6788</v>
      </c>
      <c r="L200" s="92" t="s">
        <v>810</v>
      </c>
      <c r="M200" s="126">
        <v>7858</v>
      </c>
      <c r="N200" s="134" t="s">
        <v>987</v>
      </c>
      <c r="O200" s="96" t="s">
        <v>1615</v>
      </c>
      <c r="P200" s="97">
        <v>2</v>
      </c>
      <c r="Q200" s="97">
        <v>0</v>
      </c>
      <c r="R200" s="97">
        <v>649</v>
      </c>
      <c r="S200" s="97">
        <v>0</v>
      </c>
      <c r="T200" s="102">
        <v>241</v>
      </c>
      <c r="U200" s="134" t="s">
        <v>1135</v>
      </c>
      <c r="V200" s="98" t="s">
        <v>730</v>
      </c>
      <c r="W200" s="98">
        <v>4879</v>
      </c>
      <c r="X200" s="98">
        <v>254</v>
      </c>
      <c r="Y200" s="98" t="s">
        <v>810</v>
      </c>
      <c r="Z200" s="101">
        <v>11430</v>
      </c>
      <c r="AA200" s="100" t="s">
        <v>1135</v>
      </c>
      <c r="AB200" s="95" t="s">
        <v>805</v>
      </c>
      <c r="AC200" s="95">
        <v>170127</v>
      </c>
      <c r="AD200" s="142">
        <v>728</v>
      </c>
    </row>
    <row r="201" spans="1:30" ht="14.4" customHeight="1" x14ac:dyDescent="0.3">
      <c r="A201" s="116">
        <v>13060011</v>
      </c>
      <c r="B201" s="93"/>
      <c r="C201" s="92"/>
      <c r="D201" s="92"/>
      <c r="E201" s="92"/>
      <c r="F201" s="92"/>
      <c r="G201" s="117"/>
      <c r="H201" s="116" t="s">
        <v>1130</v>
      </c>
      <c r="I201" s="92" t="s">
        <v>1078</v>
      </c>
      <c r="J201" s="92">
        <v>2006</v>
      </c>
      <c r="K201" s="92">
        <v>0</v>
      </c>
      <c r="L201" s="92" t="s">
        <v>1087</v>
      </c>
      <c r="M201" s="125">
        <v>0</v>
      </c>
      <c r="N201" s="134" t="s">
        <v>987</v>
      </c>
      <c r="O201" s="96" t="s">
        <v>1580</v>
      </c>
      <c r="P201" s="97">
        <v>18</v>
      </c>
      <c r="Q201" s="97">
        <v>0</v>
      </c>
      <c r="R201" s="97">
        <v>0</v>
      </c>
      <c r="S201" s="97">
        <v>0</v>
      </c>
      <c r="T201" s="102">
        <v>0</v>
      </c>
      <c r="U201" s="134" t="s">
        <v>1135</v>
      </c>
      <c r="V201" s="98" t="s">
        <v>675</v>
      </c>
      <c r="W201" s="98">
        <v>0</v>
      </c>
      <c r="X201" s="98">
        <v>0</v>
      </c>
      <c r="Y201" s="98" t="s">
        <v>1087</v>
      </c>
      <c r="Z201" s="99">
        <v>0</v>
      </c>
      <c r="AA201" s="100" t="s">
        <v>1135</v>
      </c>
      <c r="AB201" s="95" t="s">
        <v>1119</v>
      </c>
      <c r="AC201" s="95">
        <v>0</v>
      </c>
      <c r="AD201" s="142">
        <v>0</v>
      </c>
    </row>
    <row r="202" spans="1:30" ht="14.4" customHeight="1" x14ac:dyDescent="0.3">
      <c r="A202" s="116">
        <v>13070001</v>
      </c>
      <c r="B202" s="93" t="s">
        <v>1554</v>
      </c>
      <c r="C202" s="92">
        <v>26</v>
      </c>
      <c r="D202" s="92">
        <v>32</v>
      </c>
      <c r="E202" s="92">
        <v>36</v>
      </c>
      <c r="F202" s="92">
        <v>46</v>
      </c>
      <c r="G202" s="117">
        <v>122.967</v>
      </c>
      <c r="H202" s="116" t="s">
        <v>1129</v>
      </c>
      <c r="I202" s="92" t="s">
        <v>1079</v>
      </c>
      <c r="J202" s="92">
        <v>1675</v>
      </c>
      <c r="K202" s="92">
        <v>2</v>
      </c>
      <c r="L202" s="92" t="s">
        <v>1088</v>
      </c>
      <c r="M202" s="125">
        <v>77</v>
      </c>
      <c r="N202" s="134" t="s">
        <v>988</v>
      </c>
      <c r="O202" s="96" t="s">
        <v>1671</v>
      </c>
      <c r="P202" s="97">
        <v>2404</v>
      </c>
      <c r="Q202" s="97">
        <v>0</v>
      </c>
      <c r="R202" s="97">
        <v>3285</v>
      </c>
      <c r="S202" s="97">
        <v>403</v>
      </c>
      <c r="T202" s="102">
        <v>689</v>
      </c>
      <c r="U202" s="134" t="s">
        <v>1135</v>
      </c>
      <c r="V202" s="98" t="s">
        <v>1000</v>
      </c>
      <c r="W202" s="98">
        <v>5646</v>
      </c>
      <c r="X202" s="98">
        <v>566</v>
      </c>
      <c r="Y202" s="98" t="s">
        <v>1088</v>
      </c>
      <c r="Z202" s="99">
        <v>26</v>
      </c>
      <c r="AA202" s="100" t="s">
        <v>1136</v>
      </c>
      <c r="AB202" s="95" t="s">
        <v>854</v>
      </c>
      <c r="AC202" s="95">
        <v>38185</v>
      </c>
      <c r="AD202" s="142">
        <v>1745</v>
      </c>
    </row>
    <row r="203" spans="1:30" ht="14.4" customHeight="1" x14ac:dyDescent="0.3">
      <c r="A203" s="116">
        <v>13070002</v>
      </c>
      <c r="B203" s="93" t="s">
        <v>1555</v>
      </c>
      <c r="C203" s="92">
        <v>0</v>
      </c>
      <c r="D203" s="92">
        <v>0</v>
      </c>
      <c r="E203" s="92">
        <v>0</v>
      </c>
      <c r="F203" s="92">
        <v>0.38</v>
      </c>
      <c r="G203" s="117">
        <v>10.805999999999999</v>
      </c>
      <c r="H203" s="116" t="s">
        <v>53</v>
      </c>
      <c r="I203" s="92" t="s">
        <v>1080</v>
      </c>
      <c r="J203" s="92">
        <v>23491</v>
      </c>
      <c r="K203" s="92">
        <v>605</v>
      </c>
      <c r="L203" s="92" t="s">
        <v>795</v>
      </c>
      <c r="M203" s="126">
        <v>1433</v>
      </c>
      <c r="N203" s="134" t="s">
        <v>988</v>
      </c>
      <c r="O203" s="96" t="s">
        <v>1672</v>
      </c>
      <c r="P203" s="97">
        <v>0</v>
      </c>
      <c r="Q203" s="97">
        <v>0</v>
      </c>
      <c r="R203" s="97">
        <v>0</v>
      </c>
      <c r="S203" s="97">
        <v>0</v>
      </c>
      <c r="T203" s="102">
        <v>2</v>
      </c>
      <c r="U203" s="134" t="s">
        <v>1135</v>
      </c>
      <c r="V203" s="98" t="s">
        <v>762</v>
      </c>
      <c r="W203" s="98">
        <v>13446</v>
      </c>
      <c r="X203" s="98">
        <v>928</v>
      </c>
      <c r="Y203" s="98" t="s">
        <v>795</v>
      </c>
      <c r="Z203" s="101">
        <v>4314</v>
      </c>
      <c r="AA203" s="100" t="s">
        <v>1136</v>
      </c>
      <c r="AB203" s="95" t="s">
        <v>630</v>
      </c>
      <c r="AC203" s="95">
        <v>14010</v>
      </c>
      <c r="AD203" s="142">
        <v>1319</v>
      </c>
    </row>
    <row r="204" spans="1:30" ht="14.4" customHeight="1" x14ac:dyDescent="0.3">
      <c r="A204" s="116">
        <v>13070003</v>
      </c>
      <c r="B204" s="93" t="s">
        <v>1556</v>
      </c>
      <c r="C204" s="92">
        <v>0</v>
      </c>
      <c r="D204" s="92">
        <v>0</v>
      </c>
      <c r="E204" s="92">
        <v>0</v>
      </c>
      <c r="F204" s="92">
        <v>0</v>
      </c>
      <c r="G204" s="117">
        <v>6.593</v>
      </c>
      <c r="H204" s="116" t="s">
        <v>1131</v>
      </c>
      <c r="I204" s="92" t="s">
        <v>1081</v>
      </c>
      <c r="J204" s="92">
        <v>1035</v>
      </c>
      <c r="K204" s="92">
        <v>0</v>
      </c>
      <c r="L204" s="92" t="s">
        <v>211</v>
      </c>
      <c r="M204" s="125">
        <v>538</v>
      </c>
      <c r="N204" s="134" t="s">
        <v>989</v>
      </c>
      <c r="O204" s="96" t="s">
        <v>1615</v>
      </c>
      <c r="P204" s="97">
        <v>70</v>
      </c>
      <c r="Q204" s="97">
        <v>0</v>
      </c>
      <c r="R204" s="97">
        <v>0</v>
      </c>
      <c r="S204" s="97">
        <v>0</v>
      </c>
      <c r="T204" s="102">
        <v>17</v>
      </c>
      <c r="U204" s="134" t="s">
        <v>1135</v>
      </c>
      <c r="V204" s="98" t="s">
        <v>884</v>
      </c>
      <c r="W204" s="98">
        <v>6446</v>
      </c>
      <c r="X204" s="98">
        <v>3</v>
      </c>
      <c r="Y204" s="98" t="s">
        <v>211</v>
      </c>
      <c r="Z204" s="101">
        <v>2175</v>
      </c>
      <c r="AA204" s="100" t="s">
        <v>1136</v>
      </c>
      <c r="AB204" s="95" t="s">
        <v>957</v>
      </c>
      <c r="AC204" s="95">
        <v>824</v>
      </c>
      <c r="AD204" s="142">
        <v>918</v>
      </c>
    </row>
    <row r="205" spans="1:30" ht="14.4" customHeight="1" x14ac:dyDescent="0.3">
      <c r="A205" s="116">
        <v>13070004</v>
      </c>
      <c r="B205" s="93" t="s">
        <v>1557</v>
      </c>
      <c r="C205" s="92">
        <v>0.1</v>
      </c>
      <c r="D205" s="92">
        <v>0.1</v>
      </c>
      <c r="E205" s="92">
        <v>0.2</v>
      </c>
      <c r="F205" s="92">
        <v>0.2</v>
      </c>
      <c r="G205" s="117">
        <v>9.2439999999999998</v>
      </c>
      <c r="H205" s="116" t="s">
        <v>1134</v>
      </c>
      <c r="I205" s="92" t="s">
        <v>1082</v>
      </c>
      <c r="J205" s="92">
        <v>600</v>
      </c>
      <c r="K205" s="92">
        <v>0</v>
      </c>
      <c r="L205" s="92" t="s">
        <v>1089</v>
      </c>
      <c r="M205" s="125">
        <v>469</v>
      </c>
      <c r="N205" s="134" t="s">
        <v>989</v>
      </c>
      <c r="O205" s="96" t="s">
        <v>1581</v>
      </c>
      <c r="P205" s="97">
        <v>362</v>
      </c>
      <c r="Q205" s="97">
        <v>0</v>
      </c>
      <c r="R205" s="97">
        <v>6143</v>
      </c>
      <c r="S205" s="97">
        <v>0</v>
      </c>
      <c r="T205" s="102">
        <v>42</v>
      </c>
      <c r="U205" s="134" t="s">
        <v>1135</v>
      </c>
      <c r="V205" s="98" t="s">
        <v>873</v>
      </c>
      <c r="W205" s="98">
        <v>5906</v>
      </c>
      <c r="X205" s="98">
        <v>13991</v>
      </c>
      <c r="Y205" s="98" t="s">
        <v>1089</v>
      </c>
      <c r="Z205" s="101">
        <v>2254</v>
      </c>
      <c r="AA205" s="100" t="s">
        <v>1136</v>
      </c>
      <c r="AB205" s="95" t="s">
        <v>673</v>
      </c>
      <c r="AC205" s="95">
        <v>12096</v>
      </c>
      <c r="AD205" s="142">
        <v>342</v>
      </c>
    </row>
    <row r="206" spans="1:30" ht="14.4" customHeight="1" x14ac:dyDescent="0.3">
      <c r="A206" s="116">
        <v>13070005</v>
      </c>
      <c r="B206" s="93" t="s">
        <v>1558</v>
      </c>
      <c r="C206" s="92">
        <v>0</v>
      </c>
      <c r="D206" s="92">
        <v>0</v>
      </c>
      <c r="E206" s="92">
        <v>0</v>
      </c>
      <c r="F206" s="92">
        <v>0</v>
      </c>
      <c r="G206" s="117">
        <v>5.62</v>
      </c>
      <c r="H206" s="116" t="s">
        <v>1129</v>
      </c>
      <c r="I206" s="92" t="s">
        <v>1083</v>
      </c>
      <c r="J206" s="92">
        <v>2100</v>
      </c>
      <c r="K206" s="92">
        <v>6</v>
      </c>
      <c r="L206" s="92" t="s">
        <v>623</v>
      </c>
      <c r="M206" s="125">
        <v>10</v>
      </c>
      <c r="N206" s="134" t="s">
        <v>812</v>
      </c>
      <c r="O206" s="96" t="s">
        <v>1669</v>
      </c>
      <c r="P206" s="97">
        <v>0</v>
      </c>
      <c r="Q206" s="97">
        <v>13</v>
      </c>
      <c r="R206" s="97">
        <v>0</v>
      </c>
      <c r="S206" s="97">
        <v>0</v>
      </c>
      <c r="T206" s="102">
        <v>0</v>
      </c>
      <c r="U206" s="134" t="s">
        <v>1135</v>
      </c>
      <c r="V206" s="98" t="s">
        <v>1060</v>
      </c>
      <c r="W206" s="98">
        <v>1093</v>
      </c>
      <c r="X206" s="98">
        <v>1</v>
      </c>
      <c r="Y206" s="98" t="s">
        <v>623</v>
      </c>
      <c r="Z206" s="99">
        <v>8</v>
      </c>
      <c r="AA206" s="100" t="s">
        <v>1136</v>
      </c>
      <c r="AB206" s="95" t="s">
        <v>970</v>
      </c>
      <c r="AC206" s="95">
        <v>169</v>
      </c>
      <c r="AD206" s="142">
        <v>298</v>
      </c>
    </row>
    <row r="207" spans="1:30" ht="14.4" customHeight="1" x14ac:dyDescent="0.3">
      <c r="A207" s="116">
        <v>13070006</v>
      </c>
      <c r="B207" s="93" t="s">
        <v>1559</v>
      </c>
      <c r="C207" s="92">
        <v>0</v>
      </c>
      <c r="D207" s="92">
        <v>0</v>
      </c>
      <c r="E207" s="92">
        <v>0</v>
      </c>
      <c r="F207" s="92">
        <v>0</v>
      </c>
      <c r="G207" s="117">
        <v>3.5539999999999998</v>
      </c>
      <c r="H207" s="116" t="s">
        <v>1131</v>
      </c>
      <c r="I207" s="92" t="s">
        <v>1084</v>
      </c>
      <c r="J207" s="92">
        <v>3834</v>
      </c>
      <c r="K207" s="92">
        <v>720</v>
      </c>
      <c r="L207" s="92" t="s">
        <v>754</v>
      </c>
      <c r="M207" s="125">
        <v>308</v>
      </c>
      <c r="N207" s="134" t="s">
        <v>812</v>
      </c>
      <c r="O207" s="96" t="s">
        <v>1599</v>
      </c>
      <c r="P207" s="97">
        <v>20</v>
      </c>
      <c r="Q207" s="97">
        <v>84</v>
      </c>
      <c r="R207" s="97">
        <v>0</v>
      </c>
      <c r="S207" s="97">
        <v>452</v>
      </c>
      <c r="T207" s="102">
        <v>5</v>
      </c>
      <c r="U207" s="134" t="s">
        <v>1135</v>
      </c>
      <c r="V207" s="98" t="s">
        <v>1090</v>
      </c>
      <c r="W207" s="98">
        <v>1328</v>
      </c>
      <c r="X207" s="98">
        <v>31</v>
      </c>
      <c r="Y207" s="98" t="s">
        <v>754</v>
      </c>
      <c r="Z207" s="99">
        <v>420</v>
      </c>
      <c r="AA207" s="100" t="s">
        <v>1136</v>
      </c>
      <c r="AB207" s="95" t="s">
        <v>984</v>
      </c>
      <c r="AC207" s="95">
        <v>108</v>
      </c>
      <c r="AD207" s="142">
        <v>1689</v>
      </c>
    </row>
    <row r="208" spans="1:30" ht="14.4" customHeight="1" x14ac:dyDescent="0.3">
      <c r="A208" s="116">
        <v>13070007</v>
      </c>
      <c r="B208" s="93" t="s">
        <v>1551</v>
      </c>
      <c r="C208" s="92">
        <v>4.2</v>
      </c>
      <c r="D208" s="92">
        <v>7.4</v>
      </c>
      <c r="E208" s="92">
        <v>10</v>
      </c>
      <c r="F208" s="92">
        <v>15</v>
      </c>
      <c r="G208" s="117">
        <v>68.111999999999995</v>
      </c>
      <c r="H208" s="116" t="s">
        <v>1136</v>
      </c>
      <c r="I208" s="92" t="s">
        <v>1085</v>
      </c>
      <c r="J208" s="92">
        <v>1249</v>
      </c>
      <c r="K208" s="92">
        <v>0</v>
      </c>
      <c r="L208" s="92" t="s">
        <v>1090</v>
      </c>
      <c r="M208" s="125">
        <v>814</v>
      </c>
      <c r="N208" s="134" t="s">
        <v>812</v>
      </c>
      <c r="O208" s="96" t="s">
        <v>1670</v>
      </c>
      <c r="P208" s="97">
        <v>1939</v>
      </c>
      <c r="Q208" s="97">
        <v>1932</v>
      </c>
      <c r="R208" s="97">
        <v>0</v>
      </c>
      <c r="S208" s="97">
        <v>12</v>
      </c>
      <c r="T208" s="102">
        <v>202</v>
      </c>
      <c r="U208" s="134" t="s">
        <v>1135</v>
      </c>
      <c r="V208" s="98" t="s">
        <v>708</v>
      </c>
      <c r="W208" s="98">
        <v>274610</v>
      </c>
      <c r="X208" s="98">
        <v>38508</v>
      </c>
      <c r="Y208" s="98" t="s">
        <v>1090</v>
      </c>
      <c r="Z208" s="101">
        <v>1093</v>
      </c>
      <c r="AA208" s="100" t="s">
        <v>1136</v>
      </c>
      <c r="AB208" s="95" t="s">
        <v>986</v>
      </c>
      <c r="AC208" s="95">
        <v>10225</v>
      </c>
      <c r="AD208" s="142">
        <v>552</v>
      </c>
    </row>
    <row r="209" spans="1:30" ht="14.4" customHeight="1" x14ac:dyDescent="0.3">
      <c r="A209" s="116">
        <v>13070008</v>
      </c>
      <c r="B209" s="93" t="s">
        <v>1645</v>
      </c>
      <c r="C209" s="92">
        <v>29</v>
      </c>
      <c r="D209" s="92">
        <v>37</v>
      </c>
      <c r="E209" s="92">
        <v>42</v>
      </c>
      <c r="F209" s="92">
        <v>53</v>
      </c>
      <c r="G209" s="117">
        <v>238.38399999999999</v>
      </c>
      <c r="H209" s="116" t="s">
        <v>188</v>
      </c>
      <c r="I209" s="92" t="s">
        <v>1085</v>
      </c>
      <c r="J209" s="92">
        <v>0</v>
      </c>
      <c r="K209" s="92">
        <v>0</v>
      </c>
      <c r="L209" s="92" t="s">
        <v>1091</v>
      </c>
      <c r="M209" s="125">
        <v>84</v>
      </c>
      <c r="N209" s="134" t="s">
        <v>812</v>
      </c>
      <c r="O209" s="96" t="s">
        <v>1578</v>
      </c>
      <c r="P209" s="97">
        <v>117</v>
      </c>
      <c r="Q209" s="97">
        <v>0</v>
      </c>
      <c r="R209" s="97">
        <v>0</v>
      </c>
      <c r="S209" s="97">
        <v>0</v>
      </c>
      <c r="T209" s="102">
        <v>8</v>
      </c>
      <c r="U209" s="134" t="s">
        <v>1135</v>
      </c>
      <c r="V209" s="98" t="s">
        <v>805</v>
      </c>
      <c r="W209" s="98">
        <v>3910</v>
      </c>
      <c r="X209" s="98">
        <v>366</v>
      </c>
      <c r="Y209" s="98" t="s">
        <v>1091</v>
      </c>
      <c r="Z209" s="99">
        <v>149</v>
      </c>
      <c r="AA209" s="100" t="s">
        <v>1136</v>
      </c>
      <c r="AB209" s="95" t="s">
        <v>830</v>
      </c>
      <c r="AC209" s="95">
        <v>76302</v>
      </c>
      <c r="AD209" s="142">
        <v>1209</v>
      </c>
    </row>
    <row r="210" spans="1:30" ht="14.4" customHeight="1" x14ac:dyDescent="0.3">
      <c r="A210" s="116">
        <v>13070009</v>
      </c>
      <c r="B210" s="93"/>
      <c r="C210" s="92"/>
      <c r="D210" s="92"/>
      <c r="E210" s="92"/>
      <c r="F210" s="92"/>
      <c r="G210" s="117"/>
      <c r="H210" s="116" t="s">
        <v>53</v>
      </c>
      <c r="I210" s="92" t="s">
        <v>1086</v>
      </c>
      <c r="J210" s="92">
        <v>189</v>
      </c>
      <c r="K210" s="92">
        <v>0</v>
      </c>
      <c r="L210" s="92" t="s">
        <v>1092</v>
      </c>
      <c r="M210" s="125">
        <v>107</v>
      </c>
      <c r="N210" s="134" t="s">
        <v>990</v>
      </c>
      <c r="O210" s="96" t="s">
        <v>1670</v>
      </c>
      <c r="P210" s="97">
        <v>351</v>
      </c>
      <c r="Q210" s="97">
        <v>0</v>
      </c>
      <c r="R210" s="97">
        <v>57</v>
      </c>
      <c r="S210" s="97">
        <v>0</v>
      </c>
      <c r="T210" s="102">
        <v>470</v>
      </c>
      <c r="U210" s="134" t="s">
        <v>1135</v>
      </c>
      <c r="V210" s="98" t="s">
        <v>1119</v>
      </c>
      <c r="W210" s="98">
        <v>13761</v>
      </c>
      <c r="X210" s="98">
        <v>0</v>
      </c>
      <c r="Y210" s="98" t="s">
        <v>1092</v>
      </c>
      <c r="Z210" s="99">
        <v>112</v>
      </c>
      <c r="AA210" s="100" t="s">
        <v>1136</v>
      </c>
      <c r="AB210" s="95" t="s">
        <v>695</v>
      </c>
      <c r="AC210" s="95">
        <v>232</v>
      </c>
      <c r="AD210" s="142">
        <v>920</v>
      </c>
    </row>
    <row r="211" spans="1:30" ht="14.4" customHeight="1" x14ac:dyDescent="0.3">
      <c r="A211" s="116">
        <v>13070010</v>
      </c>
      <c r="B211" s="93" t="s">
        <v>1646</v>
      </c>
      <c r="C211" s="92">
        <v>14</v>
      </c>
      <c r="D211" s="92">
        <v>16</v>
      </c>
      <c r="E211" s="92">
        <v>17</v>
      </c>
      <c r="F211" s="92">
        <v>19</v>
      </c>
      <c r="G211" s="117">
        <v>39.515999999999998</v>
      </c>
      <c r="H211" s="116" t="s">
        <v>1132</v>
      </c>
      <c r="I211" s="92" t="s">
        <v>810</v>
      </c>
      <c r="J211" s="92">
        <v>2874</v>
      </c>
      <c r="K211" s="92">
        <v>85</v>
      </c>
      <c r="L211" s="92" t="s">
        <v>1093</v>
      </c>
      <c r="M211" s="125">
        <v>208</v>
      </c>
      <c r="N211" s="134" t="s">
        <v>990</v>
      </c>
      <c r="O211" s="96" t="s">
        <v>1615</v>
      </c>
      <c r="P211" s="97">
        <v>5</v>
      </c>
      <c r="Q211" s="97">
        <v>0</v>
      </c>
      <c r="R211" s="97">
        <v>0</v>
      </c>
      <c r="S211" s="97">
        <v>0</v>
      </c>
      <c r="T211" s="102">
        <v>2</v>
      </c>
      <c r="U211" s="134" t="s">
        <v>1136</v>
      </c>
      <c r="V211" s="98" t="s">
        <v>854</v>
      </c>
      <c r="W211" s="98">
        <v>8335</v>
      </c>
      <c r="X211" s="98">
        <v>6</v>
      </c>
      <c r="Y211" s="98" t="s">
        <v>1093</v>
      </c>
      <c r="Z211" s="101">
        <v>1233</v>
      </c>
      <c r="AA211" s="100" t="s">
        <v>1136</v>
      </c>
      <c r="AB211" s="95" t="s">
        <v>1002</v>
      </c>
      <c r="AC211" s="95">
        <v>969</v>
      </c>
      <c r="AD211" s="142">
        <v>5453</v>
      </c>
    </row>
    <row r="212" spans="1:30" ht="14.4" customHeight="1" x14ac:dyDescent="0.3">
      <c r="A212" s="116">
        <v>13070011</v>
      </c>
      <c r="B212" s="93"/>
      <c r="C212" s="92"/>
      <c r="D212" s="92"/>
      <c r="E212" s="92"/>
      <c r="F212" s="92"/>
      <c r="G212" s="117"/>
      <c r="H212" s="116" t="s">
        <v>1128</v>
      </c>
      <c r="I212" s="92" t="s">
        <v>1087</v>
      </c>
      <c r="J212" s="92">
        <v>20958</v>
      </c>
      <c r="K212" s="92">
        <v>20</v>
      </c>
      <c r="L212" s="92" t="s">
        <v>1094</v>
      </c>
      <c r="M212" s="125">
        <v>712</v>
      </c>
      <c r="N212" s="134" t="s">
        <v>991</v>
      </c>
      <c r="O212" s="96" t="s">
        <v>1676</v>
      </c>
      <c r="P212" s="97">
        <v>60830</v>
      </c>
      <c r="Q212" s="97">
        <v>4053</v>
      </c>
      <c r="R212" s="97">
        <v>0</v>
      </c>
      <c r="S212" s="97">
        <v>0</v>
      </c>
      <c r="T212" s="102">
        <v>192</v>
      </c>
      <c r="U212" s="134" t="s">
        <v>1136</v>
      </c>
      <c r="V212" s="98" t="s">
        <v>630</v>
      </c>
      <c r="W212" s="98">
        <v>316423</v>
      </c>
      <c r="X212" s="98">
        <v>32775</v>
      </c>
      <c r="Y212" s="98" t="s">
        <v>1094</v>
      </c>
      <c r="Z212" s="101">
        <v>3482</v>
      </c>
      <c r="AA212" s="100" t="s">
        <v>1136</v>
      </c>
      <c r="AB212" s="95" t="s">
        <v>696</v>
      </c>
      <c r="AC212" s="95">
        <v>846</v>
      </c>
      <c r="AD212" s="142">
        <v>1057</v>
      </c>
    </row>
    <row r="213" spans="1:30" ht="14.4" customHeight="1" x14ac:dyDescent="0.3">
      <c r="A213" s="116">
        <v>13070012</v>
      </c>
      <c r="B213" s="93"/>
      <c r="C213" s="92"/>
      <c r="D213" s="92"/>
      <c r="E213" s="92"/>
      <c r="F213" s="92"/>
      <c r="G213" s="117"/>
      <c r="H213" s="116" t="s">
        <v>1131</v>
      </c>
      <c r="I213" s="92" t="s">
        <v>1088</v>
      </c>
      <c r="J213" s="92">
        <v>2091</v>
      </c>
      <c r="K213" s="92">
        <v>63</v>
      </c>
      <c r="L213" s="92" t="s">
        <v>1095</v>
      </c>
      <c r="M213" s="125">
        <v>36</v>
      </c>
      <c r="N213" s="134" t="s">
        <v>991</v>
      </c>
      <c r="O213" s="96" t="s">
        <v>1615</v>
      </c>
      <c r="P213" s="97">
        <v>244</v>
      </c>
      <c r="Q213" s="97">
        <v>0</v>
      </c>
      <c r="R213" s="97">
        <v>0</v>
      </c>
      <c r="S213" s="97">
        <v>0</v>
      </c>
      <c r="T213" s="102">
        <v>31</v>
      </c>
      <c r="U213" s="134" t="s">
        <v>1136</v>
      </c>
      <c r="V213" s="98" t="s">
        <v>957</v>
      </c>
      <c r="W213" s="98">
        <v>9222</v>
      </c>
      <c r="X213" s="98">
        <v>21</v>
      </c>
      <c r="Y213" s="98" t="s">
        <v>1095</v>
      </c>
      <c r="Z213" s="99">
        <v>20</v>
      </c>
      <c r="AA213" s="100" t="s">
        <v>1136</v>
      </c>
      <c r="AB213" s="95" t="s">
        <v>762</v>
      </c>
      <c r="AC213" s="95">
        <v>347</v>
      </c>
      <c r="AD213" s="142">
        <v>280</v>
      </c>
    </row>
    <row r="214" spans="1:30" ht="14.4" customHeight="1" x14ac:dyDescent="0.3">
      <c r="A214" s="116">
        <v>13080001</v>
      </c>
      <c r="B214" s="93" t="s">
        <v>1647</v>
      </c>
      <c r="C214" s="92">
        <v>0</v>
      </c>
      <c r="D214" s="92">
        <v>0</v>
      </c>
      <c r="E214" s="92">
        <v>0</v>
      </c>
      <c r="F214" s="92">
        <v>0</v>
      </c>
      <c r="G214" s="117">
        <v>0</v>
      </c>
      <c r="H214" s="116" t="s">
        <v>50</v>
      </c>
      <c r="I214" s="92" t="s">
        <v>795</v>
      </c>
      <c r="J214" s="92">
        <v>6858</v>
      </c>
      <c r="K214" s="92">
        <v>82</v>
      </c>
      <c r="L214" s="92" t="s">
        <v>1096</v>
      </c>
      <c r="M214" s="125">
        <v>252</v>
      </c>
      <c r="N214" s="134" t="s">
        <v>724</v>
      </c>
      <c r="O214" s="96" t="s">
        <v>1615</v>
      </c>
      <c r="P214" s="97">
        <v>421</v>
      </c>
      <c r="Q214" s="97">
        <v>0</v>
      </c>
      <c r="R214" s="97">
        <v>951</v>
      </c>
      <c r="S214" s="97">
        <v>0</v>
      </c>
      <c r="T214" s="102">
        <v>3</v>
      </c>
      <c r="U214" s="134" t="s">
        <v>1136</v>
      </c>
      <c r="V214" s="98" t="s">
        <v>673</v>
      </c>
      <c r="W214" s="98">
        <v>3556</v>
      </c>
      <c r="X214" s="98">
        <v>59235</v>
      </c>
      <c r="Y214" s="98" t="s">
        <v>1096</v>
      </c>
      <c r="Z214" s="99">
        <v>448</v>
      </c>
      <c r="AA214" s="100" t="s">
        <v>1136</v>
      </c>
      <c r="AB214" s="95" t="s">
        <v>1029</v>
      </c>
      <c r="AC214" s="95">
        <v>1131</v>
      </c>
      <c r="AD214" s="142">
        <v>1185</v>
      </c>
    </row>
    <row r="215" spans="1:30" ht="14.4" customHeight="1" x14ac:dyDescent="0.3">
      <c r="A215" s="116">
        <v>13080002</v>
      </c>
      <c r="B215" s="93" t="s">
        <v>1648</v>
      </c>
      <c r="C215" s="92">
        <v>464.62</v>
      </c>
      <c r="D215" s="92">
        <v>647</v>
      </c>
      <c r="E215" s="92">
        <v>748</v>
      </c>
      <c r="F215" s="92">
        <v>871.8</v>
      </c>
      <c r="G215" s="117">
        <v>1951.713</v>
      </c>
      <c r="H215" s="116" t="s">
        <v>50</v>
      </c>
      <c r="I215" s="92" t="s">
        <v>211</v>
      </c>
      <c r="J215" s="92">
        <v>1706</v>
      </c>
      <c r="K215" s="92">
        <v>359</v>
      </c>
      <c r="L215" s="92" t="s">
        <v>699</v>
      </c>
      <c r="M215" s="126">
        <v>1407</v>
      </c>
      <c r="N215" s="134" t="s">
        <v>724</v>
      </c>
      <c r="O215" s="96" t="s">
        <v>1581</v>
      </c>
      <c r="P215" s="97">
        <v>5091</v>
      </c>
      <c r="Q215" s="97">
        <v>1612</v>
      </c>
      <c r="R215" s="97">
        <v>136</v>
      </c>
      <c r="S215" s="97">
        <v>21</v>
      </c>
      <c r="T215" s="102">
        <v>0</v>
      </c>
      <c r="U215" s="134" t="s">
        <v>1136</v>
      </c>
      <c r="V215" s="98" t="s">
        <v>970</v>
      </c>
      <c r="W215" s="98">
        <v>31598</v>
      </c>
      <c r="X215" s="98">
        <v>9314</v>
      </c>
      <c r="Y215" s="98" t="s">
        <v>699</v>
      </c>
      <c r="Z215" s="99">
        <v>960</v>
      </c>
      <c r="AA215" s="100" t="s">
        <v>1136</v>
      </c>
      <c r="AB215" s="95" t="s">
        <v>1030</v>
      </c>
      <c r="AC215" s="95">
        <v>685</v>
      </c>
      <c r="AD215" s="142">
        <v>446</v>
      </c>
    </row>
    <row r="216" spans="1:30" ht="14.4" customHeight="1" x14ac:dyDescent="0.3">
      <c r="A216" s="116">
        <v>13080003</v>
      </c>
      <c r="B216" s="93"/>
      <c r="C216" s="92"/>
      <c r="D216" s="92"/>
      <c r="E216" s="92"/>
      <c r="F216" s="92"/>
      <c r="G216" s="117"/>
      <c r="H216" s="116" t="s">
        <v>50</v>
      </c>
      <c r="I216" s="92" t="s">
        <v>1089</v>
      </c>
      <c r="J216" s="92">
        <v>1617</v>
      </c>
      <c r="K216" s="92">
        <v>6</v>
      </c>
      <c r="L216" s="92" t="s">
        <v>1097</v>
      </c>
      <c r="M216" s="125">
        <v>432</v>
      </c>
      <c r="N216" s="134" t="s">
        <v>724</v>
      </c>
      <c r="O216" s="96" t="s">
        <v>1613</v>
      </c>
      <c r="P216" s="97">
        <v>2530</v>
      </c>
      <c r="Q216" s="97">
        <v>224</v>
      </c>
      <c r="R216" s="97">
        <v>68</v>
      </c>
      <c r="S216" s="97">
        <v>0</v>
      </c>
      <c r="T216" s="102">
        <v>15</v>
      </c>
      <c r="U216" s="134" t="s">
        <v>1136</v>
      </c>
      <c r="V216" s="98" t="s">
        <v>984</v>
      </c>
      <c r="W216" s="98">
        <v>3039</v>
      </c>
      <c r="X216" s="98">
        <v>212</v>
      </c>
      <c r="Y216" s="98" t="s">
        <v>1097</v>
      </c>
      <c r="Z216" s="99">
        <v>697</v>
      </c>
      <c r="AA216" s="100" t="s">
        <v>1136</v>
      </c>
      <c r="AB216" s="95" t="s">
        <v>1039</v>
      </c>
      <c r="AC216" s="95">
        <v>4500</v>
      </c>
      <c r="AD216" s="142">
        <v>1687</v>
      </c>
    </row>
    <row r="217" spans="1:30" ht="14.4" customHeight="1" x14ac:dyDescent="0.3">
      <c r="A217" s="116">
        <v>13090001</v>
      </c>
      <c r="B217" s="93"/>
      <c r="C217" s="92"/>
      <c r="D217" s="92"/>
      <c r="E217" s="92"/>
      <c r="F217" s="92"/>
      <c r="G217" s="117"/>
      <c r="H217" s="116" t="s">
        <v>1133</v>
      </c>
      <c r="I217" s="92" t="s">
        <v>623</v>
      </c>
      <c r="J217" s="92">
        <v>3153</v>
      </c>
      <c r="K217" s="92">
        <v>48</v>
      </c>
      <c r="L217" s="92" t="s">
        <v>1098</v>
      </c>
      <c r="M217" s="126">
        <v>1246</v>
      </c>
      <c r="N217" s="134" t="s">
        <v>992</v>
      </c>
      <c r="O217" s="96" t="s">
        <v>1581</v>
      </c>
      <c r="P217" s="97">
        <v>3999</v>
      </c>
      <c r="Q217" s="97">
        <v>36</v>
      </c>
      <c r="R217" s="97">
        <v>6177</v>
      </c>
      <c r="S217" s="97">
        <v>402</v>
      </c>
      <c r="T217" s="102">
        <v>1981</v>
      </c>
      <c r="U217" s="134" t="s">
        <v>1136</v>
      </c>
      <c r="V217" s="98" t="s">
        <v>986</v>
      </c>
      <c r="W217" s="98">
        <v>2756</v>
      </c>
      <c r="X217" s="98">
        <v>0</v>
      </c>
      <c r="Y217" s="98" t="s">
        <v>1098</v>
      </c>
      <c r="Z217" s="101">
        <v>1456</v>
      </c>
      <c r="AA217" s="100" t="s">
        <v>1136</v>
      </c>
      <c r="AB217" s="95" t="s">
        <v>792</v>
      </c>
      <c r="AC217" s="95">
        <v>50005</v>
      </c>
      <c r="AD217" s="142">
        <v>1298</v>
      </c>
    </row>
    <row r="218" spans="1:30" ht="14.4" customHeight="1" thickBot="1" x14ac:dyDescent="0.35">
      <c r="A218" s="118">
        <v>13090002</v>
      </c>
      <c r="B218" s="119"/>
      <c r="C218" s="120"/>
      <c r="D218" s="120"/>
      <c r="E218" s="120"/>
      <c r="F218" s="120"/>
      <c r="G218" s="121"/>
      <c r="H218" s="116" t="s">
        <v>188</v>
      </c>
      <c r="I218" s="92" t="s">
        <v>754</v>
      </c>
      <c r="J218" s="92">
        <v>10070</v>
      </c>
      <c r="K218" s="92">
        <v>15096</v>
      </c>
      <c r="L218" s="92" t="s">
        <v>1099</v>
      </c>
      <c r="M218" s="125">
        <v>173</v>
      </c>
      <c r="N218" s="134" t="s">
        <v>993</v>
      </c>
      <c r="O218" s="96" t="s">
        <v>1597</v>
      </c>
      <c r="P218" s="97">
        <v>89</v>
      </c>
      <c r="Q218" s="97">
        <v>0</v>
      </c>
      <c r="R218" s="97">
        <v>6246</v>
      </c>
      <c r="S218" s="97">
        <v>0</v>
      </c>
      <c r="T218" s="102">
        <v>267</v>
      </c>
      <c r="U218" s="134" t="s">
        <v>1136</v>
      </c>
      <c r="V218" s="98" t="s">
        <v>830</v>
      </c>
      <c r="W218" s="98">
        <v>3890</v>
      </c>
      <c r="X218" s="98">
        <v>0</v>
      </c>
      <c r="Y218" s="98" t="s">
        <v>1099</v>
      </c>
      <c r="Z218" s="99">
        <v>356</v>
      </c>
      <c r="AA218" s="100" t="s">
        <v>1136</v>
      </c>
      <c r="AB218" s="95" t="s">
        <v>1085</v>
      </c>
      <c r="AC218" s="95">
        <v>69</v>
      </c>
      <c r="AD218" s="142">
        <v>623</v>
      </c>
    </row>
    <row r="219" spans="1:30" ht="14.4" customHeight="1" thickTop="1" x14ac:dyDescent="0.3">
      <c r="H219" s="116" t="s">
        <v>1135</v>
      </c>
      <c r="I219" s="92" t="s">
        <v>1090</v>
      </c>
      <c r="J219" s="92">
        <v>1299</v>
      </c>
      <c r="K219" s="92">
        <v>28</v>
      </c>
      <c r="L219" s="92" t="s">
        <v>1100</v>
      </c>
      <c r="M219" s="125">
        <v>148</v>
      </c>
      <c r="N219" s="134" t="s">
        <v>993</v>
      </c>
      <c r="O219" s="96" t="s">
        <v>1668</v>
      </c>
      <c r="P219" s="97">
        <v>15</v>
      </c>
      <c r="Q219" s="97">
        <v>0</v>
      </c>
      <c r="R219" s="97">
        <v>0</v>
      </c>
      <c r="S219" s="97">
        <v>0</v>
      </c>
      <c r="T219" s="102">
        <v>0</v>
      </c>
      <c r="U219" s="134" t="s">
        <v>1136</v>
      </c>
      <c r="V219" s="98" t="s">
        <v>695</v>
      </c>
      <c r="W219" s="98">
        <v>1286</v>
      </c>
      <c r="X219" s="98">
        <v>12</v>
      </c>
      <c r="Y219" s="98" t="s">
        <v>1100</v>
      </c>
      <c r="Z219" s="99">
        <v>39</v>
      </c>
      <c r="AA219" s="100" t="s">
        <v>1136</v>
      </c>
      <c r="AB219" s="95" t="s">
        <v>1111</v>
      </c>
      <c r="AC219" s="95">
        <v>51513</v>
      </c>
      <c r="AD219" s="142">
        <v>1284</v>
      </c>
    </row>
    <row r="220" spans="1:30" ht="14.4" customHeight="1" x14ac:dyDescent="0.3">
      <c r="H220" s="116" t="s">
        <v>1131</v>
      </c>
      <c r="I220" s="92" t="s">
        <v>1091</v>
      </c>
      <c r="J220" s="92">
        <v>723</v>
      </c>
      <c r="K220" s="92">
        <v>0</v>
      </c>
      <c r="L220" s="92" t="s">
        <v>1101</v>
      </c>
      <c r="M220" s="125">
        <v>169</v>
      </c>
      <c r="N220" s="134" t="s">
        <v>993</v>
      </c>
      <c r="O220" s="96" t="s">
        <v>1615</v>
      </c>
      <c r="P220" s="97">
        <v>104</v>
      </c>
      <c r="Q220" s="97">
        <v>0</v>
      </c>
      <c r="R220" s="97">
        <v>85</v>
      </c>
      <c r="S220" s="97">
        <v>0</v>
      </c>
      <c r="T220" s="102">
        <v>31</v>
      </c>
      <c r="U220" s="134" t="s">
        <v>1136</v>
      </c>
      <c r="V220" s="98" t="s">
        <v>1002</v>
      </c>
      <c r="W220" s="98">
        <v>4624</v>
      </c>
      <c r="X220" s="98">
        <v>2822</v>
      </c>
      <c r="Y220" s="98" t="s">
        <v>1101</v>
      </c>
      <c r="Z220" s="99">
        <v>176</v>
      </c>
      <c r="AA220" s="100" t="s">
        <v>1136</v>
      </c>
      <c r="AB220" s="95" t="s">
        <v>852</v>
      </c>
      <c r="AC220" s="95">
        <v>7402</v>
      </c>
      <c r="AD220" s="142">
        <v>1085</v>
      </c>
    </row>
    <row r="221" spans="1:30" ht="14.4" customHeight="1" x14ac:dyDescent="0.3">
      <c r="H221" s="116" t="s">
        <v>1131</v>
      </c>
      <c r="I221" s="92" t="s">
        <v>1092</v>
      </c>
      <c r="J221" s="92">
        <v>3666</v>
      </c>
      <c r="K221" s="92">
        <v>0</v>
      </c>
      <c r="L221" s="92" t="s">
        <v>1102</v>
      </c>
      <c r="M221" s="125">
        <v>0</v>
      </c>
      <c r="N221" s="134" t="s">
        <v>993</v>
      </c>
      <c r="O221" s="96" t="s">
        <v>1581</v>
      </c>
      <c r="P221" s="97">
        <v>1013</v>
      </c>
      <c r="Q221" s="97">
        <v>0</v>
      </c>
      <c r="R221" s="97">
        <v>0</v>
      </c>
      <c r="S221" s="97">
        <v>0</v>
      </c>
      <c r="T221" s="102">
        <v>0</v>
      </c>
      <c r="U221" s="134" t="s">
        <v>1136</v>
      </c>
      <c r="V221" s="98" t="s">
        <v>696</v>
      </c>
      <c r="W221" s="98">
        <v>25595</v>
      </c>
      <c r="X221" s="98">
        <v>3249</v>
      </c>
      <c r="Y221" s="98" t="s">
        <v>1102</v>
      </c>
      <c r="Z221" s="99">
        <v>0</v>
      </c>
      <c r="AA221" s="100" t="s">
        <v>1136</v>
      </c>
      <c r="AB221" s="95" t="s">
        <v>1120</v>
      </c>
      <c r="AC221" s="95">
        <v>8921</v>
      </c>
      <c r="AD221" s="142">
        <v>1808</v>
      </c>
    </row>
    <row r="222" spans="1:30" ht="14.4" customHeight="1" x14ac:dyDescent="0.3">
      <c r="H222" s="116" t="s">
        <v>1132</v>
      </c>
      <c r="I222" s="92" t="s">
        <v>1093</v>
      </c>
      <c r="J222" s="92">
        <v>963</v>
      </c>
      <c r="K222" s="92">
        <v>0</v>
      </c>
      <c r="L222" s="92" t="s">
        <v>761</v>
      </c>
      <c r="M222" s="126">
        <v>4826</v>
      </c>
      <c r="N222" s="134" t="s">
        <v>892</v>
      </c>
      <c r="O222" s="96" t="s">
        <v>1595</v>
      </c>
      <c r="P222" s="97">
        <v>109</v>
      </c>
      <c r="Q222" s="97">
        <v>0</v>
      </c>
      <c r="R222" s="97">
        <v>0</v>
      </c>
      <c r="S222" s="97">
        <v>0</v>
      </c>
      <c r="T222" s="102">
        <v>0</v>
      </c>
      <c r="U222" s="134" t="s">
        <v>1136</v>
      </c>
      <c r="V222" s="98" t="s">
        <v>762</v>
      </c>
      <c r="W222" s="98">
        <v>29964</v>
      </c>
      <c r="X222" s="98">
        <v>285</v>
      </c>
      <c r="Y222" s="98" t="s">
        <v>761</v>
      </c>
      <c r="Z222" s="101">
        <v>1736</v>
      </c>
      <c r="AA222" s="100" t="s">
        <v>1136</v>
      </c>
      <c r="AB222" s="95" t="s">
        <v>1125</v>
      </c>
      <c r="AC222" s="95">
        <v>66238</v>
      </c>
      <c r="AD222" s="142">
        <v>756</v>
      </c>
    </row>
    <row r="223" spans="1:30" ht="14.4" customHeight="1" x14ac:dyDescent="0.3">
      <c r="H223" s="116" t="s">
        <v>50</v>
      </c>
      <c r="I223" s="92" t="s">
        <v>1094</v>
      </c>
      <c r="J223" s="92">
        <v>4238</v>
      </c>
      <c r="K223" s="92">
        <v>1360</v>
      </c>
      <c r="L223" s="92" t="s">
        <v>1103</v>
      </c>
      <c r="M223" s="125">
        <v>343</v>
      </c>
      <c r="N223" s="134" t="s">
        <v>892</v>
      </c>
      <c r="O223" s="96" t="s">
        <v>1615</v>
      </c>
      <c r="P223" s="97">
        <v>109</v>
      </c>
      <c r="Q223" s="97">
        <v>0</v>
      </c>
      <c r="R223" s="97">
        <v>0</v>
      </c>
      <c r="S223" s="97">
        <v>0</v>
      </c>
      <c r="T223" s="102">
        <v>0</v>
      </c>
      <c r="U223" s="134" t="s">
        <v>1136</v>
      </c>
      <c r="V223" s="98" t="s">
        <v>1029</v>
      </c>
      <c r="W223" s="98">
        <v>3465</v>
      </c>
      <c r="X223" s="98">
        <v>125</v>
      </c>
      <c r="Y223" s="98" t="s">
        <v>1103</v>
      </c>
      <c r="Z223" s="99">
        <v>330</v>
      </c>
      <c r="AA223" s="100" t="s">
        <v>1137</v>
      </c>
      <c r="AB223" s="95" t="s">
        <v>953</v>
      </c>
      <c r="AC223" s="95">
        <v>0</v>
      </c>
      <c r="AD223" s="142">
        <v>0</v>
      </c>
    </row>
    <row r="224" spans="1:30" ht="14.4" customHeight="1" x14ac:dyDescent="0.3">
      <c r="H224" s="116" t="s">
        <v>53</v>
      </c>
      <c r="I224" s="92" t="s">
        <v>1095</v>
      </c>
      <c r="J224" s="92">
        <v>846</v>
      </c>
      <c r="K224" s="92">
        <v>0</v>
      </c>
      <c r="L224" s="92" t="s">
        <v>1104</v>
      </c>
      <c r="M224" s="125">
        <v>220</v>
      </c>
      <c r="N224" s="134" t="s">
        <v>892</v>
      </c>
      <c r="O224" s="96" t="s">
        <v>1581</v>
      </c>
      <c r="P224" s="97">
        <v>263</v>
      </c>
      <c r="Q224" s="97">
        <v>0</v>
      </c>
      <c r="R224" s="97">
        <v>0</v>
      </c>
      <c r="S224" s="97">
        <v>0</v>
      </c>
      <c r="T224" s="102">
        <v>0</v>
      </c>
      <c r="U224" s="134" t="s">
        <v>1136</v>
      </c>
      <c r="V224" s="98" t="s">
        <v>1030</v>
      </c>
      <c r="W224" s="98">
        <v>8142</v>
      </c>
      <c r="X224" s="98">
        <v>0</v>
      </c>
      <c r="Y224" s="98" t="s">
        <v>1104</v>
      </c>
      <c r="Z224" s="99">
        <v>124</v>
      </c>
      <c r="AA224" s="100" t="s">
        <v>1137</v>
      </c>
      <c r="AB224" s="95" t="s">
        <v>870</v>
      </c>
      <c r="AC224" s="95">
        <v>325144</v>
      </c>
      <c r="AD224" s="142">
        <v>1103</v>
      </c>
    </row>
    <row r="225" spans="8:30" ht="14.4" customHeight="1" x14ac:dyDescent="0.3">
      <c r="H225" s="116" t="s">
        <v>1129</v>
      </c>
      <c r="I225" s="92" t="s">
        <v>1096</v>
      </c>
      <c r="J225" s="92">
        <v>6570</v>
      </c>
      <c r="K225" s="92">
        <v>225</v>
      </c>
      <c r="L225" s="92" t="s">
        <v>1105</v>
      </c>
      <c r="M225" s="125">
        <v>123</v>
      </c>
      <c r="N225" s="134" t="s">
        <v>892</v>
      </c>
      <c r="O225" s="96" t="s">
        <v>1613</v>
      </c>
      <c r="P225" s="97">
        <v>2690</v>
      </c>
      <c r="Q225" s="97">
        <v>0</v>
      </c>
      <c r="R225" s="97">
        <v>0</v>
      </c>
      <c r="S225" s="97">
        <v>0</v>
      </c>
      <c r="T225" s="102">
        <v>0</v>
      </c>
      <c r="U225" s="134" t="s">
        <v>1136</v>
      </c>
      <c r="V225" s="98" t="s">
        <v>1039</v>
      </c>
      <c r="W225" s="98">
        <v>2058</v>
      </c>
      <c r="X225" s="98">
        <v>0</v>
      </c>
      <c r="Y225" s="98" t="s">
        <v>1105</v>
      </c>
      <c r="Z225" s="99">
        <v>113</v>
      </c>
      <c r="AA225" s="100" t="s">
        <v>1137</v>
      </c>
      <c r="AB225" s="95" t="s">
        <v>682</v>
      </c>
      <c r="AC225" s="95">
        <v>453772</v>
      </c>
      <c r="AD225" s="142">
        <v>681</v>
      </c>
    </row>
    <row r="226" spans="8:30" ht="14.4" customHeight="1" x14ac:dyDescent="0.3">
      <c r="H226" s="116" t="s">
        <v>50</v>
      </c>
      <c r="I226" s="92" t="s">
        <v>1096</v>
      </c>
      <c r="J226" s="92">
        <v>36144</v>
      </c>
      <c r="K226" s="92">
        <v>3846</v>
      </c>
      <c r="L226" s="92" t="s">
        <v>1106</v>
      </c>
      <c r="M226" s="125">
        <v>57</v>
      </c>
      <c r="N226" s="134" t="s">
        <v>730</v>
      </c>
      <c r="O226" s="96" t="s">
        <v>1668</v>
      </c>
      <c r="P226" s="97">
        <v>0</v>
      </c>
      <c r="Q226" s="97">
        <v>0</v>
      </c>
      <c r="R226" s="97">
        <v>0</v>
      </c>
      <c r="S226" s="97">
        <v>0</v>
      </c>
      <c r="T226" s="102">
        <v>6</v>
      </c>
      <c r="U226" s="134" t="s">
        <v>1136</v>
      </c>
      <c r="V226" s="98" t="s">
        <v>792</v>
      </c>
      <c r="W226" s="98">
        <v>9656</v>
      </c>
      <c r="X226" s="98">
        <v>82</v>
      </c>
      <c r="Y226" s="98" t="s">
        <v>1106</v>
      </c>
      <c r="Z226" s="99">
        <v>20</v>
      </c>
      <c r="AA226" s="100" t="s">
        <v>1137</v>
      </c>
      <c r="AB226" s="95" t="s">
        <v>1026</v>
      </c>
      <c r="AC226" s="95">
        <v>817</v>
      </c>
      <c r="AD226" s="142">
        <v>518</v>
      </c>
    </row>
    <row r="227" spans="8:30" ht="14.4" customHeight="1" x14ac:dyDescent="0.3">
      <c r="H227" s="116" t="s">
        <v>1132</v>
      </c>
      <c r="I227" s="92" t="s">
        <v>699</v>
      </c>
      <c r="J227" s="92">
        <v>1140</v>
      </c>
      <c r="K227" s="92">
        <v>6</v>
      </c>
      <c r="L227" s="92" t="s">
        <v>798</v>
      </c>
      <c r="M227" s="125">
        <v>812</v>
      </c>
      <c r="N227" s="134" t="s">
        <v>730</v>
      </c>
      <c r="O227" s="96" t="s">
        <v>1671</v>
      </c>
      <c r="P227" s="97">
        <v>3031</v>
      </c>
      <c r="Q227" s="97">
        <v>39</v>
      </c>
      <c r="R227" s="97">
        <v>0</v>
      </c>
      <c r="S227" s="97">
        <v>2</v>
      </c>
      <c r="T227" s="102">
        <v>104</v>
      </c>
      <c r="U227" s="134" t="s">
        <v>1136</v>
      </c>
      <c r="V227" s="98" t="s">
        <v>1085</v>
      </c>
      <c r="W227" s="98">
        <v>1282</v>
      </c>
      <c r="X227" s="98">
        <v>0</v>
      </c>
      <c r="Y227" s="98" t="s">
        <v>798</v>
      </c>
      <c r="Z227" s="101">
        <v>1455</v>
      </c>
      <c r="AA227" s="100" t="s">
        <v>1137</v>
      </c>
      <c r="AB227" s="95" t="s">
        <v>1055</v>
      </c>
      <c r="AC227" s="95">
        <v>87863</v>
      </c>
      <c r="AD227" s="142">
        <v>260</v>
      </c>
    </row>
    <row r="228" spans="8:30" ht="14.4" customHeight="1" x14ac:dyDescent="0.3">
      <c r="H228" s="116" t="s">
        <v>1137</v>
      </c>
      <c r="I228" s="92" t="s">
        <v>1097</v>
      </c>
      <c r="J228" s="92">
        <v>13487</v>
      </c>
      <c r="K228" s="92">
        <v>0</v>
      </c>
      <c r="L228" s="92" t="s">
        <v>1107</v>
      </c>
      <c r="M228" s="125">
        <v>984</v>
      </c>
      <c r="N228" s="134" t="s">
        <v>730</v>
      </c>
      <c r="O228" s="96" t="s">
        <v>1615</v>
      </c>
      <c r="P228" s="97">
        <v>99</v>
      </c>
      <c r="Q228" s="97">
        <v>0</v>
      </c>
      <c r="R228" s="97">
        <v>0</v>
      </c>
      <c r="S228" s="97">
        <v>0</v>
      </c>
      <c r="T228" s="102">
        <v>13</v>
      </c>
      <c r="U228" s="134" t="s">
        <v>1136</v>
      </c>
      <c r="V228" s="98" t="s">
        <v>1111</v>
      </c>
      <c r="W228" s="98">
        <v>8652</v>
      </c>
      <c r="X228" s="98">
        <v>473</v>
      </c>
      <c r="Y228" s="98" t="s">
        <v>1107</v>
      </c>
      <c r="Z228" s="101">
        <v>1036</v>
      </c>
      <c r="AA228" s="100" t="s">
        <v>1137</v>
      </c>
      <c r="AB228" s="95" t="s">
        <v>1097</v>
      </c>
      <c r="AC228" s="95">
        <v>29070</v>
      </c>
      <c r="AD228" s="142">
        <v>1117</v>
      </c>
    </row>
    <row r="229" spans="8:30" ht="14.4" customHeight="1" x14ac:dyDescent="0.3">
      <c r="H229" s="116" t="s">
        <v>1132</v>
      </c>
      <c r="I229" s="92" t="s">
        <v>1098</v>
      </c>
      <c r="J229" s="92">
        <v>1778</v>
      </c>
      <c r="K229" s="92">
        <v>7</v>
      </c>
      <c r="L229" s="92" t="s">
        <v>708</v>
      </c>
      <c r="M229" s="126">
        <v>2914</v>
      </c>
      <c r="N229" s="134" t="s">
        <v>730</v>
      </c>
      <c r="O229" s="96" t="s">
        <v>1608</v>
      </c>
      <c r="P229" s="97">
        <v>2</v>
      </c>
      <c r="Q229" s="97">
        <v>0</v>
      </c>
      <c r="R229" s="97">
        <v>0</v>
      </c>
      <c r="S229" s="97">
        <v>0</v>
      </c>
      <c r="T229" s="102">
        <v>0</v>
      </c>
      <c r="U229" s="134" t="s">
        <v>1136</v>
      </c>
      <c r="V229" s="98" t="s">
        <v>852</v>
      </c>
      <c r="W229" s="98">
        <v>16378</v>
      </c>
      <c r="X229" s="98">
        <v>35035</v>
      </c>
      <c r="Y229" s="98" t="s">
        <v>708</v>
      </c>
      <c r="Z229" s="101">
        <v>4108</v>
      </c>
      <c r="AA229" s="100" t="s">
        <v>1137</v>
      </c>
      <c r="AB229" s="95" t="s">
        <v>788</v>
      </c>
      <c r="AC229" s="95">
        <v>18654</v>
      </c>
      <c r="AD229" s="142">
        <v>1513</v>
      </c>
    </row>
    <row r="230" spans="8:30" ht="14.4" customHeight="1" x14ac:dyDescent="0.3">
      <c r="H230" s="116" t="s">
        <v>1131</v>
      </c>
      <c r="I230" s="92" t="s">
        <v>1099</v>
      </c>
      <c r="J230" s="92">
        <v>349</v>
      </c>
      <c r="K230" s="92">
        <v>0</v>
      </c>
      <c r="L230" s="92" t="s">
        <v>660</v>
      </c>
      <c r="M230" s="125">
        <v>11</v>
      </c>
      <c r="N230" s="134" t="s">
        <v>730</v>
      </c>
      <c r="O230" s="96" t="s">
        <v>1611</v>
      </c>
      <c r="P230" s="97">
        <v>25</v>
      </c>
      <c r="Q230" s="97">
        <v>0</v>
      </c>
      <c r="R230" s="97">
        <v>0</v>
      </c>
      <c r="S230" s="97">
        <v>0</v>
      </c>
      <c r="T230" s="102">
        <v>13</v>
      </c>
      <c r="U230" s="134" t="s">
        <v>1136</v>
      </c>
      <c r="V230" s="98" t="s">
        <v>1120</v>
      </c>
      <c r="W230" s="98">
        <v>9977</v>
      </c>
      <c r="X230" s="98">
        <v>1</v>
      </c>
      <c r="Y230" s="98" t="s">
        <v>660</v>
      </c>
      <c r="Z230" s="99">
        <v>10</v>
      </c>
      <c r="AA230" s="100" t="s">
        <v>1137</v>
      </c>
      <c r="AB230" s="95" t="s">
        <v>1118</v>
      </c>
      <c r="AC230" s="95">
        <v>60623</v>
      </c>
      <c r="AD230" s="142">
        <v>151</v>
      </c>
    </row>
    <row r="231" spans="8:30" ht="14.4" customHeight="1" x14ac:dyDescent="0.3">
      <c r="H231" s="116" t="s">
        <v>1132</v>
      </c>
      <c r="I231" s="92" t="s">
        <v>1100</v>
      </c>
      <c r="J231" s="92">
        <v>292</v>
      </c>
      <c r="K231" s="92">
        <v>0</v>
      </c>
      <c r="L231" s="92" t="s">
        <v>1108</v>
      </c>
      <c r="M231" s="125">
        <v>15</v>
      </c>
      <c r="N231" s="134" t="s">
        <v>730</v>
      </c>
      <c r="O231" s="96" t="s">
        <v>1672</v>
      </c>
      <c r="P231" s="97">
        <v>111</v>
      </c>
      <c r="Q231" s="97">
        <v>0</v>
      </c>
      <c r="R231" s="97">
        <v>0</v>
      </c>
      <c r="S231" s="97">
        <v>0</v>
      </c>
      <c r="T231" s="102">
        <v>76</v>
      </c>
      <c r="U231" s="134" t="s">
        <v>1136</v>
      </c>
      <c r="V231" s="98" t="s">
        <v>1125</v>
      </c>
      <c r="W231" s="98">
        <v>3477</v>
      </c>
      <c r="X231" s="98">
        <v>1154</v>
      </c>
      <c r="Y231" s="98" t="s">
        <v>1108</v>
      </c>
      <c r="Z231" s="99">
        <v>13</v>
      </c>
      <c r="AA231" s="100" t="s">
        <v>1137</v>
      </c>
      <c r="AB231" s="95" t="s">
        <v>1124</v>
      </c>
      <c r="AC231" s="95">
        <v>5805</v>
      </c>
      <c r="AD231" s="142">
        <v>474</v>
      </c>
    </row>
    <row r="232" spans="8:30" ht="14.4" customHeight="1" x14ac:dyDescent="0.3">
      <c r="H232" s="116" t="s">
        <v>1131</v>
      </c>
      <c r="I232" s="92" t="s">
        <v>1101</v>
      </c>
      <c r="J232" s="92">
        <v>1472</v>
      </c>
      <c r="K232" s="92">
        <v>0</v>
      </c>
      <c r="L232" s="92" t="s">
        <v>1109</v>
      </c>
      <c r="M232" s="125">
        <v>63</v>
      </c>
      <c r="N232" s="134" t="s">
        <v>994</v>
      </c>
      <c r="O232" s="96" t="s">
        <v>1594</v>
      </c>
      <c r="P232" s="97">
        <v>0</v>
      </c>
      <c r="Q232" s="97">
        <v>0</v>
      </c>
      <c r="R232" s="97">
        <v>439</v>
      </c>
      <c r="S232" s="97">
        <v>0</v>
      </c>
      <c r="T232" s="102">
        <v>0</v>
      </c>
      <c r="U232" s="134" t="s">
        <v>1137</v>
      </c>
      <c r="V232" s="98" t="s">
        <v>870</v>
      </c>
      <c r="W232" s="98">
        <v>121342</v>
      </c>
      <c r="X232" s="98">
        <v>4983</v>
      </c>
      <c r="Y232" s="98" t="s">
        <v>1109</v>
      </c>
      <c r="Z232" s="101">
        <v>1051</v>
      </c>
      <c r="AA232" s="100" t="s">
        <v>188</v>
      </c>
      <c r="AB232" s="95" t="s">
        <v>865</v>
      </c>
      <c r="AC232" s="95">
        <v>0</v>
      </c>
      <c r="AD232" s="142">
        <v>23</v>
      </c>
    </row>
    <row r="233" spans="8:30" ht="14.4" customHeight="1" x14ac:dyDescent="0.3">
      <c r="H233" s="116" t="s">
        <v>1138</v>
      </c>
      <c r="I233" s="92" t="s">
        <v>1102</v>
      </c>
      <c r="J233" s="92">
        <v>1515</v>
      </c>
      <c r="K233" s="92">
        <v>1</v>
      </c>
      <c r="L233" s="92" t="s">
        <v>1110</v>
      </c>
      <c r="M233" s="126">
        <v>1242</v>
      </c>
      <c r="N233" s="134" t="s">
        <v>994</v>
      </c>
      <c r="O233" s="96" t="s">
        <v>1599</v>
      </c>
      <c r="P233" s="97">
        <v>57</v>
      </c>
      <c r="Q233" s="97">
        <v>159</v>
      </c>
      <c r="R233" s="97">
        <v>0</v>
      </c>
      <c r="S233" s="97">
        <v>0</v>
      </c>
      <c r="T233" s="102">
        <v>41</v>
      </c>
      <c r="U233" s="134" t="s">
        <v>1137</v>
      </c>
      <c r="V233" s="98" t="s">
        <v>682</v>
      </c>
      <c r="W233" s="98">
        <v>171773</v>
      </c>
      <c r="X233" s="98">
        <v>3851</v>
      </c>
      <c r="Y233" s="98" t="s">
        <v>1110</v>
      </c>
      <c r="Z233" s="101">
        <v>1994</v>
      </c>
      <c r="AA233" s="100" t="s">
        <v>188</v>
      </c>
      <c r="AB233" s="95" t="s">
        <v>946</v>
      </c>
      <c r="AC233" s="95">
        <v>4632</v>
      </c>
      <c r="AD233" s="142">
        <v>995</v>
      </c>
    </row>
    <row r="234" spans="8:30" ht="14.4" customHeight="1" x14ac:dyDescent="0.3">
      <c r="H234" s="116" t="s">
        <v>1128</v>
      </c>
      <c r="I234" s="92" t="s">
        <v>761</v>
      </c>
      <c r="J234" s="92">
        <v>393362</v>
      </c>
      <c r="K234" s="92">
        <v>17258</v>
      </c>
      <c r="L234" s="92" t="s">
        <v>1111</v>
      </c>
      <c r="M234" s="126">
        <v>2218</v>
      </c>
      <c r="N234" s="134" t="s">
        <v>994</v>
      </c>
      <c r="O234" s="96" t="s">
        <v>1615</v>
      </c>
      <c r="P234" s="97">
        <v>45</v>
      </c>
      <c r="Q234" s="97">
        <v>0</v>
      </c>
      <c r="R234" s="97">
        <v>3076</v>
      </c>
      <c r="S234" s="97">
        <v>0</v>
      </c>
      <c r="T234" s="102">
        <v>243</v>
      </c>
      <c r="U234" s="134" t="s">
        <v>1137</v>
      </c>
      <c r="V234" s="98" t="s">
        <v>1026</v>
      </c>
      <c r="W234" s="98">
        <v>944</v>
      </c>
      <c r="X234" s="98">
        <v>0</v>
      </c>
      <c r="Y234" s="98" t="s">
        <v>1111</v>
      </c>
      <c r="Z234" s="101">
        <v>2916</v>
      </c>
      <c r="AA234" s="100" t="s">
        <v>188</v>
      </c>
      <c r="AB234" s="95" t="s">
        <v>953</v>
      </c>
      <c r="AC234" s="95">
        <v>23</v>
      </c>
      <c r="AD234" s="142">
        <v>747</v>
      </c>
    </row>
    <row r="235" spans="8:30" ht="14.4" customHeight="1" x14ac:dyDescent="0.3">
      <c r="H235" s="116" t="s">
        <v>1132</v>
      </c>
      <c r="I235" s="92" t="s">
        <v>761</v>
      </c>
      <c r="J235" s="92">
        <v>0</v>
      </c>
      <c r="K235" s="92">
        <v>0</v>
      </c>
      <c r="L235" s="92" t="s">
        <v>1112</v>
      </c>
      <c r="M235" s="125">
        <v>138</v>
      </c>
      <c r="N235" s="134" t="s">
        <v>994</v>
      </c>
      <c r="O235" s="96" t="s">
        <v>1580</v>
      </c>
      <c r="P235" s="97">
        <v>15</v>
      </c>
      <c r="Q235" s="97">
        <v>0</v>
      </c>
      <c r="R235" s="97">
        <v>1758</v>
      </c>
      <c r="S235" s="97">
        <v>0</v>
      </c>
      <c r="T235" s="102">
        <v>0</v>
      </c>
      <c r="U235" s="134" t="s">
        <v>1137</v>
      </c>
      <c r="V235" s="98" t="s">
        <v>1055</v>
      </c>
      <c r="W235" s="98">
        <v>11666</v>
      </c>
      <c r="X235" s="98">
        <v>73</v>
      </c>
      <c r="Y235" s="98" t="s">
        <v>1112</v>
      </c>
      <c r="Z235" s="99">
        <v>138</v>
      </c>
      <c r="AA235" s="100" t="s">
        <v>188</v>
      </c>
      <c r="AB235" s="95" t="s">
        <v>988</v>
      </c>
      <c r="AC235" s="95">
        <v>4289</v>
      </c>
      <c r="AD235" s="142">
        <v>873</v>
      </c>
    </row>
    <row r="236" spans="8:30" ht="14.4" customHeight="1" x14ac:dyDescent="0.3">
      <c r="H236" s="116" t="s">
        <v>1132</v>
      </c>
      <c r="I236" s="92" t="s">
        <v>1103</v>
      </c>
      <c r="J236" s="92">
        <v>23731</v>
      </c>
      <c r="K236" s="92">
        <v>972</v>
      </c>
      <c r="L236" s="92" t="s">
        <v>1113</v>
      </c>
      <c r="M236" s="125">
        <v>235</v>
      </c>
      <c r="N236" s="134" t="s">
        <v>995</v>
      </c>
      <c r="O236" s="96" t="s">
        <v>1599</v>
      </c>
      <c r="P236" s="97">
        <v>41</v>
      </c>
      <c r="Q236" s="97">
        <v>0</v>
      </c>
      <c r="R236" s="97">
        <v>2691</v>
      </c>
      <c r="S236" s="97">
        <v>0</v>
      </c>
      <c r="T236" s="102">
        <v>449</v>
      </c>
      <c r="U236" s="134" t="s">
        <v>1137</v>
      </c>
      <c r="V236" s="98" t="s">
        <v>1097</v>
      </c>
      <c r="W236" s="98">
        <v>18171</v>
      </c>
      <c r="X236" s="98">
        <v>0</v>
      </c>
      <c r="Y236" s="98" t="s">
        <v>1113</v>
      </c>
      <c r="Z236" s="99">
        <v>272</v>
      </c>
      <c r="AA236" s="100" t="s">
        <v>188</v>
      </c>
      <c r="AB236" s="95" t="s">
        <v>1027</v>
      </c>
      <c r="AC236" s="95">
        <v>2528</v>
      </c>
      <c r="AD236" s="142">
        <v>1064</v>
      </c>
    </row>
    <row r="237" spans="8:30" ht="14.4" customHeight="1" x14ac:dyDescent="0.3">
      <c r="H237" s="116" t="s">
        <v>1130</v>
      </c>
      <c r="I237" s="92" t="s">
        <v>1104</v>
      </c>
      <c r="J237" s="92">
        <v>238</v>
      </c>
      <c r="K237" s="92">
        <v>0</v>
      </c>
      <c r="L237" s="92" t="s">
        <v>852</v>
      </c>
      <c r="M237" s="125">
        <v>50</v>
      </c>
      <c r="N237" s="134" t="s">
        <v>995</v>
      </c>
      <c r="O237" s="96" t="s">
        <v>1578</v>
      </c>
      <c r="P237" s="97">
        <v>633</v>
      </c>
      <c r="Q237" s="97">
        <v>0</v>
      </c>
      <c r="R237" s="97">
        <v>170656</v>
      </c>
      <c r="S237" s="97">
        <v>0</v>
      </c>
      <c r="T237" s="102">
        <v>585</v>
      </c>
      <c r="U237" s="134" t="s">
        <v>1137</v>
      </c>
      <c r="V237" s="98" t="s">
        <v>788</v>
      </c>
      <c r="W237" s="98">
        <v>86001</v>
      </c>
      <c r="X237" s="98">
        <v>34</v>
      </c>
      <c r="Y237" s="98" t="s">
        <v>852</v>
      </c>
      <c r="Z237" s="99">
        <v>75</v>
      </c>
      <c r="AA237" s="100" t="s">
        <v>188</v>
      </c>
      <c r="AB237" s="95" t="s">
        <v>1031</v>
      </c>
      <c r="AC237" s="95">
        <v>107</v>
      </c>
      <c r="AD237" s="142">
        <v>901</v>
      </c>
    </row>
    <row r="238" spans="8:30" ht="14.4" customHeight="1" x14ac:dyDescent="0.3">
      <c r="H238" s="116" t="s">
        <v>1138</v>
      </c>
      <c r="I238" s="92" t="s">
        <v>1105</v>
      </c>
      <c r="J238" s="92">
        <v>3210</v>
      </c>
      <c r="K238" s="92">
        <v>1</v>
      </c>
      <c r="L238" s="92" t="s">
        <v>1114</v>
      </c>
      <c r="M238" s="125">
        <v>13</v>
      </c>
      <c r="N238" s="134" t="s">
        <v>995</v>
      </c>
      <c r="O238" s="96" t="s">
        <v>1615</v>
      </c>
      <c r="P238" s="97">
        <v>23</v>
      </c>
      <c r="Q238" s="97">
        <v>0</v>
      </c>
      <c r="R238" s="97">
        <v>16165</v>
      </c>
      <c r="S238" s="97">
        <v>0</v>
      </c>
      <c r="T238" s="102">
        <v>95</v>
      </c>
      <c r="U238" s="134" t="s">
        <v>1137</v>
      </c>
      <c r="V238" s="98" t="s">
        <v>1118</v>
      </c>
      <c r="W238" s="98">
        <v>3706</v>
      </c>
      <c r="X238" s="98">
        <v>25</v>
      </c>
      <c r="Y238" s="98" t="s">
        <v>1114</v>
      </c>
      <c r="Z238" s="99">
        <v>11</v>
      </c>
      <c r="AA238" s="100" t="s">
        <v>188</v>
      </c>
      <c r="AB238" s="95" t="s">
        <v>1037</v>
      </c>
      <c r="AC238" s="95">
        <v>644</v>
      </c>
      <c r="AD238" s="142">
        <v>1900</v>
      </c>
    </row>
    <row r="239" spans="8:30" ht="14.4" customHeight="1" x14ac:dyDescent="0.3">
      <c r="H239" s="116" t="s">
        <v>1132</v>
      </c>
      <c r="I239" s="92" t="s">
        <v>1106</v>
      </c>
      <c r="J239" s="92">
        <v>348</v>
      </c>
      <c r="K239" s="92">
        <v>0</v>
      </c>
      <c r="L239" s="92" t="s">
        <v>1115</v>
      </c>
      <c r="M239" s="125">
        <v>8</v>
      </c>
      <c r="N239" s="134" t="s">
        <v>996</v>
      </c>
      <c r="O239" s="96" t="s">
        <v>1594</v>
      </c>
      <c r="P239" s="97">
        <v>0</v>
      </c>
      <c r="Q239" s="97">
        <v>0</v>
      </c>
      <c r="R239" s="97">
        <v>210</v>
      </c>
      <c r="S239" s="97">
        <v>0</v>
      </c>
      <c r="T239" s="102">
        <v>26</v>
      </c>
      <c r="U239" s="134" t="s">
        <v>1137</v>
      </c>
      <c r="V239" s="98" t="s">
        <v>1124</v>
      </c>
      <c r="W239" s="98">
        <v>2793</v>
      </c>
      <c r="X239" s="98">
        <v>0</v>
      </c>
      <c r="Y239" s="98" t="s">
        <v>1115</v>
      </c>
      <c r="Z239" s="99">
        <v>7</v>
      </c>
      <c r="AA239" s="100" t="s">
        <v>188</v>
      </c>
      <c r="AB239" s="95" t="s">
        <v>1047</v>
      </c>
      <c r="AC239" s="95">
        <v>2840</v>
      </c>
      <c r="AD239" s="142">
        <v>833</v>
      </c>
    </row>
    <row r="240" spans="8:30" ht="14.4" customHeight="1" x14ac:dyDescent="0.3">
      <c r="H240" s="116" t="s">
        <v>1129</v>
      </c>
      <c r="I240" s="92" t="s">
        <v>798</v>
      </c>
      <c r="J240" s="92">
        <v>5288</v>
      </c>
      <c r="K240" s="92">
        <v>7216</v>
      </c>
      <c r="L240" s="92" t="s">
        <v>832</v>
      </c>
      <c r="M240" s="125">
        <v>205</v>
      </c>
      <c r="N240" s="134" t="s">
        <v>996</v>
      </c>
      <c r="O240" s="96" t="s">
        <v>1615</v>
      </c>
      <c r="P240" s="97">
        <v>1</v>
      </c>
      <c r="Q240" s="97">
        <v>0</v>
      </c>
      <c r="R240" s="97">
        <v>140</v>
      </c>
      <c r="S240" s="97">
        <v>0</v>
      </c>
      <c r="T240" s="102">
        <v>7</v>
      </c>
      <c r="U240" s="134" t="s">
        <v>188</v>
      </c>
      <c r="V240" s="98" t="s">
        <v>865</v>
      </c>
      <c r="W240" s="98">
        <v>4444</v>
      </c>
      <c r="X240" s="98">
        <v>292</v>
      </c>
      <c r="Y240" s="98" t="s">
        <v>832</v>
      </c>
      <c r="Z240" s="99">
        <v>378</v>
      </c>
      <c r="AA240" s="100" t="s">
        <v>188</v>
      </c>
      <c r="AB240" s="95" t="s">
        <v>1057</v>
      </c>
      <c r="AC240" s="95">
        <v>0</v>
      </c>
      <c r="AD240" s="142">
        <v>659</v>
      </c>
    </row>
    <row r="241" spans="8:30" ht="14.4" customHeight="1" x14ac:dyDescent="0.3">
      <c r="H241" s="116" t="s">
        <v>1131</v>
      </c>
      <c r="I241" s="92" t="s">
        <v>1107</v>
      </c>
      <c r="J241" s="92">
        <v>23494</v>
      </c>
      <c r="K241" s="92">
        <v>2226</v>
      </c>
      <c r="L241" s="92" t="s">
        <v>1116</v>
      </c>
      <c r="M241" s="125">
        <v>38</v>
      </c>
      <c r="N241" s="134" t="s">
        <v>996</v>
      </c>
      <c r="O241" s="96" t="s">
        <v>1580</v>
      </c>
      <c r="P241" s="97">
        <v>24</v>
      </c>
      <c r="Q241" s="97">
        <v>0</v>
      </c>
      <c r="R241" s="97">
        <v>3286</v>
      </c>
      <c r="S241" s="97">
        <v>0</v>
      </c>
      <c r="T241" s="102">
        <v>0</v>
      </c>
      <c r="U241" s="134" t="s">
        <v>188</v>
      </c>
      <c r="V241" s="98" t="s">
        <v>946</v>
      </c>
      <c r="W241" s="98">
        <v>4492</v>
      </c>
      <c r="X241" s="98">
        <v>1</v>
      </c>
      <c r="Y241" s="98" t="s">
        <v>1116</v>
      </c>
      <c r="Z241" s="101">
        <v>1321</v>
      </c>
      <c r="AA241" s="100" t="s">
        <v>188</v>
      </c>
      <c r="AB241" s="95" t="s">
        <v>636</v>
      </c>
      <c r="AC241" s="95">
        <v>1077</v>
      </c>
      <c r="AD241" s="142">
        <v>279</v>
      </c>
    </row>
    <row r="242" spans="8:30" ht="14.4" customHeight="1" x14ac:dyDescent="0.3">
      <c r="H242" s="116" t="s">
        <v>1132</v>
      </c>
      <c r="I242" s="92" t="s">
        <v>708</v>
      </c>
      <c r="J242" s="92">
        <v>0</v>
      </c>
      <c r="K242" s="92">
        <v>0</v>
      </c>
      <c r="L242" s="92" t="s">
        <v>788</v>
      </c>
      <c r="M242" s="126">
        <v>1938</v>
      </c>
      <c r="N242" s="134" t="s">
        <v>675</v>
      </c>
      <c r="O242" s="96" t="s">
        <v>1671</v>
      </c>
      <c r="P242" s="97">
        <v>82256</v>
      </c>
      <c r="Q242" s="97">
        <v>3070</v>
      </c>
      <c r="R242" s="97">
        <v>9097</v>
      </c>
      <c r="S242" s="97">
        <v>6</v>
      </c>
      <c r="T242" s="102">
        <v>769</v>
      </c>
      <c r="U242" s="134" t="s">
        <v>188</v>
      </c>
      <c r="V242" s="98" t="s">
        <v>953</v>
      </c>
      <c r="W242" s="98">
        <v>2857</v>
      </c>
      <c r="X242" s="98">
        <v>0</v>
      </c>
      <c r="Y242" s="98" t="s">
        <v>788</v>
      </c>
      <c r="Z242" s="101">
        <v>2038</v>
      </c>
      <c r="AA242" s="100" t="s">
        <v>188</v>
      </c>
      <c r="AB242" s="95" t="s">
        <v>754</v>
      </c>
      <c r="AC242" s="95">
        <v>10531</v>
      </c>
      <c r="AD242" s="142">
        <v>564</v>
      </c>
    </row>
    <row r="243" spans="8:30" ht="14.4" customHeight="1" x14ac:dyDescent="0.3">
      <c r="H243" s="116" t="s">
        <v>1135</v>
      </c>
      <c r="I243" s="92" t="s">
        <v>708</v>
      </c>
      <c r="J243" s="92">
        <v>199677</v>
      </c>
      <c r="K243" s="92">
        <v>23002</v>
      </c>
      <c r="L243" s="92" t="s">
        <v>805</v>
      </c>
      <c r="M243" s="125">
        <v>62</v>
      </c>
      <c r="N243" s="134" t="s">
        <v>997</v>
      </c>
      <c r="O243" s="96" t="s">
        <v>1668</v>
      </c>
      <c r="P243" s="97">
        <v>45</v>
      </c>
      <c r="Q243" s="97">
        <v>0</v>
      </c>
      <c r="R243" s="97">
        <v>0</v>
      </c>
      <c r="S243" s="97">
        <v>0</v>
      </c>
      <c r="T243" s="102">
        <v>444</v>
      </c>
      <c r="U243" s="134" t="s">
        <v>188</v>
      </c>
      <c r="V243" s="98" t="s">
        <v>988</v>
      </c>
      <c r="W243" s="98">
        <v>2463</v>
      </c>
      <c r="X243" s="98">
        <v>0</v>
      </c>
      <c r="Y243" s="98" t="s">
        <v>805</v>
      </c>
      <c r="Z243" s="99">
        <v>92</v>
      </c>
      <c r="AA243" s="100" t="s">
        <v>1138</v>
      </c>
      <c r="AB243" s="95" t="s">
        <v>943</v>
      </c>
      <c r="AC243" s="95">
        <v>170018</v>
      </c>
      <c r="AD243" s="142">
        <v>3904</v>
      </c>
    </row>
    <row r="244" spans="8:30" ht="14.4" customHeight="1" x14ac:dyDescent="0.3">
      <c r="H244" s="116" t="s">
        <v>1133</v>
      </c>
      <c r="I244" s="92" t="s">
        <v>660</v>
      </c>
      <c r="J244" s="92">
        <v>1203</v>
      </c>
      <c r="K244" s="92">
        <v>0</v>
      </c>
      <c r="L244" s="92" t="s">
        <v>1117</v>
      </c>
      <c r="M244" s="125">
        <v>865</v>
      </c>
      <c r="N244" s="134" t="s">
        <v>658</v>
      </c>
      <c r="O244" s="96" t="s">
        <v>1668</v>
      </c>
      <c r="P244" s="97">
        <v>3013</v>
      </c>
      <c r="Q244" s="97">
        <v>50</v>
      </c>
      <c r="R244" s="97">
        <v>42</v>
      </c>
      <c r="S244" s="97">
        <v>0</v>
      </c>
      <c r="T244" s="102">
        <v>129</v>
      </c>
      <c r="U244" s="134" t="s">
        <v>188</v>
      </c>
      <c r="V244" s="98" t="s">
        <v>1027</v>
      </c>
      <c r="W244" s="98">
        <v>9756</v>
      </c>
      <c r="X244" s="98">
        <v>0</v>
      </c>
      <c r="Y244" s="98" t="s">
        <v>1117</v>
      </c>
      <c r="Z244" s="99">
        <v>189</v>
      </c>
      <c r="AA244" s="100" t="s">
        <v>1138</v>
      </c>
      <c r="AB244" s="95" t="s">
        <v>952</v>
      </c>
      <c r="AC244" s="95">
        <v>23566</v>
      </c>
      <c r="AD244" s="142">
        <v>343</v>
      </c>
    </row>
    <row r="245" spans="8:30" ht="14.4" customHeight="1" x14ac:dyDescent="0.3">
      <c r="H245" s="116" t="s">
        <v>50</v>
      </c>
      <c r="I245" s="92" t="s">
        <v>660</v>
      </c>
      <c r="J245" s="92">
        <v>699</v>
      </c>
      <c r="K245" s="92">
        <v>0</v>
      </c>
      <c r="L245" s="92" t="s">
        <v>866</v>
      </c>
      <c r="M245" s="125">
        <v>22</v>
      </c>
      <c r="N245" s="134" t="s">
        <v>658</v>
      </c>
      <c r="O245" s="96" t="s">
        <v>1615</v>
      </c>
      <c r="P245" s="97">
        <v>33</v>
      </c>
      <c r="Q245" s="97">
        <v>0</v>
      </c>
      <c r="R245" s="97">
        <v>0</v>
      </c>
      <c r="S245" s="97">
        <v>0</v>
      </c>
      <c r="T245" s="102">
        <v>0</v>
      </c>
      <c r="U245" s="134" t="s">
        <v>188</v>
      </c>
      <c r="V245" s="98" t="s">
        <v>1031</v>
      </c>
      <c r="W245" s="98">
        <v>53</v>
      </c>
      <c r="X245" s="98">
        <v>0</v>
      </c>
      <c r="Y245" s="98" t="s">
        <v>866</v>
      </c>
      <c r="Z245" s="99">
        <v>11</v>
      </c>
      <c r="AA245" s="100" t="s">
        <v>1138</v>
      </c>
      <c r="AB245" s="95" t="s">
        <v>962</v>
      </c>
      <c r="AC245" s="95">
        <v>448039</v>
      </c>
      <c r="AD245" s="142">
        <v>10307</v>
      </c>
    </row>
    <row r="246" spans="8:30" ht="14.4" customHeight="1" x14ac:dyDescent="0.3">
      <c r="H246" s="116" t="s">
        <v>50</v>
      </c>
      <c r="I246" s="92" t="s">
        <v>1108</v>
      </c>
      <c r="J246" s="92">
        <v>2737</v>
      </c>
      <c r="K246" s="92">
        <v>39</v>
      </c>
      <c r="L246" s="92" t="s">
        <v>814</v>
      </c>
      <c r="M246" s="125">
        <v>17</v>
      </c>
      <c r="N246" s="134" t="s">
        <v>658</v>
      </c>
      <c r="O246" s="96" t="s">
        <v>1608</v>
      </c>
      <c r="P246" s="97">
        <v>28</v>
      </c>
      <c r="Q246" s="97">
        <v>0</v>
      </c>
      <c r="R246" s="97">
        <v>0</v>
      </c>
      <c r="S246" s="97">
        <v>0</v>
      </c>
      <c r="T246" s="102">
        <v>10</v>
      </c>
      <c r="U246" s="134" t="s">
        <v>188</v>
      </c>
      <c r="V246" s="98" t="s">
        <v>1037</v>
      </c>
      <c r="W246" s="98">
        <v>6664</v>
      </c>
      <c r="X246" s="98">
        <v>0</v>
      </c>
      <c r="Y246" s="98" t="s">
        <v>814</v>
      </c>
      <c r="Z246" s="99">
        <v>14</v>
      </c>
      <c r="AA246" s="100" t="s">
        <v>1138</v>
      </c>
      <c r="AB246" s="95" t="s">
        <v>965</v>
      </c>
      <c r="AC246" s="95">
        <v>106623</v>
      </c>
      <c r="AD246" s="142">
        <v>1070</v>
      </c>
    </row>
    <row r="247" spans="8:30" ht="14.4" customHeight="1" x14ac:dyDescent="0.3">
      <c r="H247" s="116" t="s">
        <v>1129</v>
      </c>
      <c r="I247" s="92" t="s">
        <v>1109</v>
      </c>
      <c r="J247" s="92">
        <v>5620</v>
      </c>
      <c r="K247" s="92">
        <v>248</v>
      </c>
      <c r="L247" s="92" t="s">
        <v>1118</v>
      </c>
      <c r="M247" s="125">
        <v>34</v>
      </c>
      <c r="N247" s="134" t="s">
        <v>830</v>
      </c>
      <c r="O247" s="96" t="s">
        <v>1668</v>
      </c>
      <c r="P247" s="97">
        <v>2405</v>
      </c>
      <c r="Q247" s="97">
        <v>0</v>
      </c>
      <c r="R247" s="97">
        <v>81557</v>
      </c>
      <c r="S247" s="97">
        <v>0</v>
      </c>
      <c r="T247" s="102">
        <v>409</v>
      </c>
      <c r="U247" s="134" t="s">
        <v>188</v>
      </c>
      <c r="V247" s="98" t="s">
        <v>1039</v>
      </c>
      <c r="W247" s="98">
        <v>0</v>
      </c>
      <c r="X247" s="98">
        <v>0</v>
      </c>
      <c r="Y247" s="98" t="s">
        <v>1118</v>
      </c>
      <c r="Z247" s="99">
        <v>50</v>
      </c>
      <c r="AA247" s="100" t="s">
        <v>1138</v>
      </c>
      <c r="AB247" s="95" t="s">
        <v>978</v>
      </c>
      <c r="AC247" s="95">
        <v>99120</v>
      </c>
      <c r="AD247" s="142">
        <v>314</v>
      </c>
    </row>
    <row r="248" spans="8:30" ht="14.4" customHeight="1" x14ac:dyDescent="0.3">
      <c r="H248" s="116" t="s">
        <v>1131</v>
      </c>
      <c r="I248" s="92" t="s">
        <v>1110</v>
      </c>
      <c r="J248" s="92">
        <v>942</v>
      </c>
      <c r="K248" s="92">
        <v>0</v>
      </c>
      <c r="L248" s="92" t="s">
        <v>1119</v>
      </c>
      <c r="M248" s="126">
        <v>4040</v>
      </c>
      <c r="N248" s="134" t="s">
        <v>830</v>
      </c>
      <c r="O248" s="96" t="s">
        <v>1615</v>
      </c>
      <c r="P248" s="97">
        <v>16</v>
      </c>
      <c r="Q248" s="97">
        <v>0</v>
      </c>
      <c r="R248" s="97">
        <v>243</v>
      </c>
      <c r="S248" s="97">
        <v>0</v>
      </c>
      <c r="T248" s="102">
        <v>25</v>
      </c>
      <c r="U248" s="134" t="s">
        <v>188</v>
      </c>
      <c r="V248" s="98" t="s">
        <v>1047</v>
      </c>
      <c r="W248" s="98">
        <v>2796</v>
      </c>
      <c r="X248" s="98">
        <v>2032</v>
      </c>
      <c r="Y248" s="98" t="s">
        <v>1119</v>
      </c>
      <c r="Z248" s="101">
        <v>6247</v>
      </c>
      <c r="AA248" s="100" t="s">
        <v>1138</v>
      </c>
      <c r="AB248" s="95" t="s">
        <v>981</v>
      </c>
      <c r="AC248" s="95">
        <v>122705</v>
      </c>
      <c r="AD248" s="142">
        <v>162</v>
      </c>
    </row>
    <row r="249" spans="8:30" ht="14.4" customHeight="1" x14ac:dyDescent="0.3">
      <c r="H249" s="116" t="s">
        <v>1136</v>
      </c>
      <c r="I249" s="92" t="s">
        <v>1111</v>
      </c>
      <c r="J249" s="92">
        <v>8066</v>
      </c>
      <c r="K249" s="92">
        <v>432</v>
      </c>
      <c r="L249" s="92" t="s">
        <v>1120</v>
      </c>
      <c r="M249" s="125">
        <v>22</v>
      </c>
      <c r="N249" s="134" t="s">
        <v>830</v>
      </c>
      <c r="O249" s="96" t="s">
        <v>1608</v>
      </c>
      <c r="P249" s="97">
        <v>68</v>
      </c>
      <c r="Q249" s="97">
        <v>0</v>
      </c>
      <c r="R249" s="97">
        <v>1206</v>
      </c>
      <c r="S249" s="97">
        <v>0</v>
      </c>
      <c r="T249" s="102">
        <v>87</v>
      </c>
      <c r="U249" s="134" t="s">
        <v>188</v>
      </c>
      <c r="V249" s="98" t="s">
        <v>1057</v>
      </c>
      <c r="W249" s="98">
        <v>180</v>
      </c>
      <c r="X249" s="98">
        <v>0</v>
      </c>
      <c r="Y249" s="98" t="s">
        <v>1120</v>
      </c>
      <c r="Z249" s="101">
        <v>2263</v>
      </c>
      <c r="AA249" s="100" t="s">
        <v>1138</v>
      </c>
      <c r="AB249" s="95" t="s">
        <v>982</v>
      </c>
      <c r="AC249" s="95">
        <v>338504</v>
      </c>
      <c r="AD249" s="142">
        <v>15734</v>
      </c>
    </row>
    <row r="250" spans="8:30" ht="14.4" customHeight="1" x14ac:dyDescent="0.3">
      <c r="H250" s="116" t="s">
        <v>1134</v>
      </c>
      <c r="I250" s="92" t="s">
        <v>1112</v>
      </c>
      <c r="J250" s="92">
        <v>16822</v>
      </c>
      <c r="K250" s="92">
        <v>0</v>
      </c>
      <c r="L250" s="92" t="s">
        <v>1121</v>
      </c>
      <c r="M250" s="125">
        <v>219</v>
      </c>
      <c r="N250" s="134" t="s">
        <v>830</v>
      </c>
      <c r="O250" s="96" t="s">
        <v>1611</v>
      </c>
      <c r="P250" s="97">
        <v>29</v>
      </c>
      <c r="Q250" s="97">
        <v>0</v>
      </c>
      <c r="R250" s="97">
        <v>720</v>
      </c>
      <c r="S250" s="97">
        <v>0</v>
      </c>
      <c r="T250" s="102">
        <v>12</v>
      </c>
      <c r="U250" s="134" t="s">
        <v>188</v>
      </c>
      <c r="V250" s="98" t="s">
        <v>636</v>
      </c>
      <c r="W250" s="98">
        <v>85697</v>
      </c>
      <c r="X250" s="98">
        <v>53425</v>
      </c>
      <c r="Y250" s="98" t="s">
        <v>1121</v>
      </c>
      <c r="Z250" s="99">
        <v>320</v>
      </c>
      <c r="AA250" s="100" t="s">
        <v>1138</v>
      </c>
      <c r="AB250" s="95" t="s">
        <v>985</v>
      </c>
      <c r="AC250" s="95">
        <v>8663</v>
      </c>
      <c r="AD250" s="142">
        <v>662</v>
      </c>
    </row>
    <row r="251" spans="8:30" ht="14.4" customHeight="1" x14ac:dyDescent="0.3">
      <c r="H251" s="116" t="s">
        <v>1129</v>
      </c>
      <c r="I251" s="92" t="s">
        <v>1113</v>
      </c>
      <c r="J251" s="92">
        <v>8034</v>
      </c>
      <c r="K251" s="92">
        <v>378</v>
      </c>
      <c r="L251" s="92" t="s">
        <v>900</v>
      </c>
      <c r="M251" s="126">
        <v>11037</v>
      </c>
      <c r="N251" s="134" t="s">
        <v>998</v>
      </c>
      <c r="O251" s="96" t="s">
        <v>1599</v>
      </c>
      <c r="P251" s="97">
        <v>13</v>
      </c>
      <c r="Q251" s="97">
        <v>0</v>
      </c>
      <c r="R251" s="97">
        <v>0</v>
      </c>
      <c r="S251" s="97">
        <v>0</v>
      </c>
      <c r="T251" s="102">
        <v>0</v>
      </c>
      <c r="U251" s="134" t="s">
        <v>188</v>
      </c>
      <c r="V251" s="98" t="s">
        <v>1085</v>
      </c>
      <c r="W251" s="98">
        <v>0</v>
      </c>
      <c r="X251" s="98">
        <v>0</v>
      </c>
      <c r="Y251" s="98" t="s">
        <v>900</v>
      </c>
      <c r="Z251" s="101">
        <v>9646</v>
      </c>
      <c r="AA251" s="100" t="s">
        <v>1138</v>
      </c>
      <c r="AB251" s="95" t="s">
        <v>995</v>
      </c>
      <c r="AC251" s="95">
        <v>209812</v>
      </c>
      <c r="AD251" s="142">
        <v>1949</v>
      </c>
    </row>
    <row r="252" spans="8:30" ht="14.4" customHeight="1" x14ac:dyDescent="0.3">
      <c r="H252" s="116" t="s">
        <v>1136</v>
      </c>
      <c r="I252" s="92" t="s">
        <v>852</v>
      </c>
      <c r="J252" s="92">
        <v>14590</v>
      </c>
      <c r="K252" s="92">
        <v>28726</v>
      </c>
      <c r="L252" s="92" t="s">
        <v>1122</v>
      </c>
      <c r="M252" s="125">
        <v>15</v>
      </c>
      <c r="N252" s="134" t="s">
        <v>998</v>
      </c>
      <c r="O252" s="96" t="s">
        <v>1600</v>
      </c>
      <c r="P252" s="97">
        <v>90</v>
      </c>
      <c r="Q252" s="97">
        <v>0</v>
      </c>
      <c r="R252" s="97">
        <v>14956</v>
      </c>
      <c r="S252" s="97">
        <v>0</v>
      </c>
      <c r="T252" s="102">
        <v>58</v>
      </c>
      <c r="U252" s="134" t="s">
        <v>188</v>
      </c>
      <c r="V252" s="98" t="s">
        <v>754</v>
      </c>
      <c r="W252" s="98">
        <v>12661</v>
      </c>
      <c r="X252" s="98">
        <v>18111</v>
      </c>
      <c r="Y252" s="98" t="s">
        <v>1122</v>
      </c>
      <c r="Z252" s="99">
        <v>10</v>
      </c>
      <c r="AA252" s="100" t="s">
        <v>1138</v>
      </c>
      <c r="AB252" s="95" t="s">
        <v>998</v>
      </c>
      <c r="AC252" s="95">
        <v>353283</v>
      </c>
      <c r="AD252" s="142">
        <v>1045</v>
      </c>
    </row>
    <row r="253" spans="8:30" ht="14.4" customHeight="1" x14ac:dyDescent="0.3">
      <c r="H253" s="116" t="s">
        <v>1133</v>
      </c>
      <c r="I253" s="92" t="s">
        <v>1114</v>
      </c>
      <c r="J253" s="92">
        <v>16920</v>
      </c>
      <c r="K253" s="92">
        <v>3208</v>
      </c>
      <c r="L253" s="92" t="s">
        <v>1123</v>
      </c>
      <c r="M253" s="125">
        <v>313</v>
      </c>
      <c r="N253" s="134" t="s">
        <v>998</v>
      </c>
      <c r="O253" s="96" t="s">
        <v>1578</v>
      </c>
      <c r="P253" s="97">
        <v>3102</v>
      </c>
      <c r="Q253" s="97">
        <v>4481</v>
      </c>
      <c r="R253" s="97">
        <v>481934</v>
      </c>
      <c r="S253" s="97">
        <v>501</v>
      </c>
      <c r="T253" s="102">
        <v>145</v>
      </c>
      <c r="U253" s="134" t="s">
        <v>1138</v>
      </c>
      <c r="V253" s="98" t="s">
        <v>943</v>
      </c>
      <c r="W253" s="98">
        <v>1473</v>
      </c>
      <c r="X253" s="98">
        <v>326</v>
      </c>
      <c r="Y253" s="98" t="s">
        <v>1123</v>
      </c>
      <c r="Z253" s="99">
        <v>140</v>
      </c>
      <c r="AA253" s="100" t="s">
        <v>1138</v>
      </c>
      <c r="AB253" s="95" t="s">
        <v>999</v>
      </c>
      <c r="AC253" s="95">
        <v>10148</v>
      </c>
      <c r="AD253" s="142">
        <v>432</v>
      </c>
    </row>
    <row r="254" spans="8:30" ht="14.4" customHeight="1" x14ac:dyDescent="0.3">
      <c r="H254" s="116" t="s">
        <v>1133</v>
      </c>
      <c r="I254" s="92" t="s">
        <v>1115</v>
      </c>
      <c r="J254" s="92">
        <v>5713</v>
      </c>
      <c r="K254" s="92">
        <v>89</v>
      </c>
      <c r="L254" s="92" t="s">
        <v>749</v>
      </c>
      <c r="M254" s="125">
        <v>90</v>
      </c>
      <c r="N254" s="134" t="s">
        <v>751</v>
      </c>
      <c r="O254" s="96" t="s">
        <v>1671</v>
      </c>
      <c r="P254" s="97">
        <v>1648</v>
      </c>
      <c r="Q254" s="97">
        <v>175</v>
      </c>
      <c r="R254" s="97">
        <v>0</v>
      </c>
      <c r="S254" s="97">
        <v>0</v>
      </c>
      <c r="T254" s="102">
        <v>109</v>
      </c>
      <c r="U254" s="134" t="s">
        <v>1138</v>
      </c>
      <c r="V254" s="98" t="s">
        <v>952</v>
      </c>
      <c r="W254" s="98">
        <v>299</v>
      </c>
      <c r="X254" s="98">
        <v>0</v>
      </c>
      <c r="Y254" s="98" t="s">
        <v>749</v>
      </c>
      <c r="Z254" s="99">
        <v>622</v>
      </c>
      <c r="AA254" s="100" t="s">
        <v>1138</v>
      </c>
      <c r="AB254" s="95" t="s">
        <v>1005</v>
      </c>
      <c r="AC254" s="95">
        <v>332349</v>
      </c>
      <c r="AD254" s="142">
        <v>3130</v>
      </c>
    </row>
    <row r="255" spans="8:30" ht="14.4" customHeight="1" x14ac:dyDescent="0.3">
      <c r="H255" s="116" t="s">
        <v>1131</v>
      </c>
      <c r="I255" s="92" t="s">
        <v>832</v>
      </c>
      <c r="J255" s="92">
        <v>3484</v>
      </c>
      <c r="K255" s="92">
        <v>7</v>
      </c>
      <c r="L255" s="92" t="s">
        <v>1124</v>
      </c>
      <c r="M255" s="125">
        <v>59</v>
      </c>
      <c r="N255" s="134" t="s">
        <v>999</v>
      </c>
      <c r="O255" s="96" t="s">
        <v>1599</v>
      </c>
      <c r="P255" s="97">
        <v>47</v>
      </c>
      <c r="Q255" s="97">
        <v>0</v>
      </c>
      <c r="R255" s="97">
        <v>139</v>
      </c>
      <c r="S255" s="97">
        <v>0</v>
      </c>
      <c r="T255" s="102">
        <v>27</v>
      </c>
      <c r="U255" s="134" t="s">
        <v>1138</v>
      </c>
      <c r="V255" s="98" t="s">
        <v>962</v>
      </c>
      <c r="W255" s="98">
        <v>1920</v>
      </c>
      <c r="X255" s="98">
        <v>2341</v>
      </c>
      <c r="Y255" s="98" t="s">
        <v>1124</v>
      </c>
      <c r="Z255" s="99">
        <v>88</v>
      </c>
      <c r="AA255" s="100" t="s">
        <v>1138</v>
      </c>
      <c r="AB255" s="95" t="s">
        <v>1016</v>
      </c>
      <c r="AC255" s="95">
        <v>155261</v>
      </c>
      <c r="AD255" s="142">
        <v>832</v>
      </c>
    </row>
    <row r="256" spans="8:30" ht="14.4" customHeight="1" thickBot="1" x14ac:dyDescent="0.35">
      <c r="H256" s="116" t="s">
        <v>1132</v>
      </c>
      <c r="I256" s="92" t="s">
        <v>1116</v>
      </c>
      <c r="J256" s="92">
        <v>5265</v>
      </c>
      <c r="K256" s="92">
        <v>414</v>
      </c>
      <c r="L256" s="92" t="s">
        <v>1125</v>
      </c>
      <c r="M256" s="125">
        <v>32</v>
      </c>
      <c r="N256" s="134" t="s">
        <v>999</v>
      </c>
      <c r="O256" s="96" t="s">
        <v>1600</v>
      </c>
      <c r="P256" s="97">
        <v>0</v>
      </c>
      <c r="Q256" s="97">
        <v>0</v>
      </c>
      <c r="R256" s="97">
        <v>139</v>
      </c>
      <c r="S256" s="97">
        <v>0</v>
      </c>
      <c r="T256" s="102">
        <v>3</v>
      </c>
      <c r="U256" s="134" t="s">
        <v>1138</v>
      </c>
      <c r="V256" s="98" t="s">
        <v>965</v>
      </c>
      <c r="W256" s="98">
        <v>860</v>
      </c>
      <c r="X256" s="98">
        <v>0</v>
      </c>
      <c r="Y256" s="144" t="s">
        <v>1125</v>
      </c>
      <c r="Z256" s="150">
        <v>2477</v>
      </c>
      <c r="AA256" s="100" t="s">
        <v>1138</v>
      </c>
      <c r="AB256" s="95" t="s">
        <v>1040</v>
      </c>
      <c r="AC256" s="95">
        <v>335816</v>
      </c>
      <c r="AD256" s="142">
        <v>4002</v>
      </c>
    </row>
    <row r="257" spans="8:30" ht="14.4" customHeight="1" thickTop="1" x14ac:dyDescent="0.3">
      <c r="H257" s="116" t="s">
        <v>1133</v>
      </c>
      <c r="I257" s="92" t="s">
        <v>1116</v>
      </c>
      <c r="J257" s="92">
        <v>0</v>
      </c>
      <c r="K257" s="92">
        <v>0</v>
      </c>
      <c r="L257" s="92"/>
      <c r="M257" s="117"/>
      <c r="N257" s="134" t="s">
        <v>999</v>
      </c>
      <c r="O257" s="96" t="s">
        <v>1578</v>
      </c>
      <c r="P257" s="97">
        <v>88</v>
      </c>
      <c r="Q257" s="97">
        <v>0</v>
      </c>
      <c r="R257" s="97">
        <v>7773</v>
      </c>
      <c r="S257" s="97">
        <v>0</v>
      </c>
      <c r="T257" s="102">
        <v>7</v>
      </c>
      <c r="U257" s="134" t="s">
        <v>1138</v>
      </c>
      <c r="V257" s="98" t="s">
        <v>978</v>
      </c>
      <c r="W257" s="98">
        <v>1233</v>
      </c>
      <c r="X257" s="148">
        <v>6</v>
      </c>
      <c r="AA257" s="151" t="s">
        <v>1138</v>
      </c>
      <c r="AB257" s="95" t="s">
        <v>1049</v>
      </c>
      <c r="AC257" s="95">
        <v>204248</v>
      </c>
      <c r="AD257" s="142">
        <v>1440</v>
      </c>
    </row>
    <row r="258" spans="8:30" ht="14.4" customHeight="1" x14ac:dyDescent="0.3">
      <c r="H258" s="116" t="s">
        <v>1137</v>
      </c>
      <c r="I258" s="92" t="s">
        <v>788</v>
      </c>
      <c r="J258" s="92">
        <v>54855</v>
      </c>
      <c r="K258" s="92">
        <v>28</v>
      </c>
      <c r="L258" s="92"/>
      <c r="M258" s="117"/>
      <c r="N258" s="134" t="s">
        <v>999</v>
      </c>
      <c r="O258" s="96" t="s">
        <v>1615</v>
      </c>
      <c r="P258" s="97">
        <v>7</v>
      </c>
      <c r="Q258" s="97">
        <v>0</v>
      </c>
      <c r="R258" s="97">
        <v>833</v>
      </c>
      <c r="S258" s="97">
        <v>0</v>
      </c>
      <c r="T258" s="102">
        <v>17</v>
      </c>
      <c r="U258" s="134" t="s">
        <v>1138</v>
      </c>
      <c r="V258" s="98" t="s">
        <v>981</v>
      </c>
      <c r="W258" s="98">
        <v>3254</v>
      </c>
      <c r="X258" s="148">
        <v>137</v>
      </c>
      <c r="AA258" s="151" t="s">
        <v>1138</v>
      </c>
      <c r="AB258" s="95" t="s">
        <v>1050</v>
      </c>
      <c r="AC258" s="95">
        <v>101972</v>
      </c>
      <c r="AD258" s="142">
        <v>152</v>
      </c>
    </row>
    <row r="259" spans="8:30" ht="14.4" customHeight="1" x14ac:dyDescent="0.3">
      <c r="H259" s="116" t="s">
        <v>1135</v>
      </c>
      <c r="I259" s="92" t="s">
        <v>805</v>
      </c>
      <c r="J259" s="92">
        <v>3776</v>
      </c>
      <c r="K259" s="92">
        <v>313</v>
      </c>
      <c r="L259" s="92"/>
      <c r="M259" s="117"/>
      <c r="N259" s="134" t="s">
        <v>1000</v>
      </c>
      <c r="O259" s="96" t="s">
        <v>1670</v>
      </c>
      <c r="P259" s="97">
        <v>298</v>
      </c>
      <c r="Q259" s="97">
        <v>0</v>
      </c>
      <c r="R259" s="97">
        <v>102</v>
      </c>
      <c r="S259" s="97">
        <v>0</v>
      </c>
      <c r="T259" s="102">
        <v>425</v>
      </c>
      <c r="U259" s="134" t="s">
        <v>1138</v>
      </c>
      <c r="V259" s="98" t="s">
        <v>982</v>
      </c>
      <c r="W259" s="98">
        <v>4852</v>
      </c>
      <c r="X259" s="148">
        <v>3950</v>
      </c>
      <c r="AA259" s="151" t="s">
        <v>1138</v>
      </c>
      <c r="AB259" s="95" t="s">
        <v>1065</v>
      </c>
      <c r="AC259" s="95">
        <v>8372</v>
      </c>
      <c r="AD259" s="142">
        <v>659</v>
      </c>
    </row>
    <row r="260" spans="8:30" ht="14.4" customHeight="1" x14ac:dyDescent="0.3">
      <c r="H260" s="116" t="s">
        <v>1139</v>
      </c>
      <c r="I260" s="92" t="s">
        <v>805</v>
      </c>
      <c r="J260" s="92">
        <v>2359</v>
      </c>
      <c r="K260" s="92">
        <v>60</v>
      </c>
      <c r="L260" s="92"/>
      <c r="M260" s="117"/>
      <c r="N260" s="134" t="s">
        <v>1000</v>
      </c>
      <c r="O260" s="96" t="s">
        <v>1601</v>
      </c>
      <c r="P260" s="97">
        <v>2944</v>
      </c>
      <c r="Q260" s="97">
        <v>6</v>
      </c>
      <c r="R260" s="97">
        <v>407</v>
      </c>
      <c r="S260" s="97">
        <v>0</v>
      </c>
      <c r="T260" s="102">
        <v>115</v>
      </c>
      <c r="U260" s="134" t="s">
        <v>1138</v>
      </c>
      <c r="V260" s="98" t="s">
        <v>985</v>
      </c>
      <c r="W260" s="98">
        <v>495</v>
      </c>
      <c r="X260" s="148">
        <v>0</v>
      </c>
      <c r="AA260" s="151" t="s">
        <v>1138</v>
      </c>
      <c r="AB260" s="95" t="s">
        <v>1075</v>
      </c>
      <c r="AC260" s="95">
        <v>402356</v>
      </c>
      <c r="AD260" s="142">
        <v>10223</v>
      </c>
    </row>
    <row r="261" spans="8:30" ht="14.4" customHeight="1" x14ac:dyDescent="0.3">
      <c r="H261" s="116" t="s">
        <v>53</v>
      </c>
      <c r="I261" s="92" t="s">
        <v>1117</v>
      </c>
      <c r="J261" s="92">
        <v>880</v>
      </c>
      <c r="K261" s="92">
        <v>0</v>
      </c>
      <c r="L261" s="92"/>
      <c r="M261" s="117"/>
      <c r="N261" s="134" t="s">
        <v>1000</v>
      </c>
      <c r="O261" s="96" t="s">
        <v>1602</v>
      </c>
      <c r="P261" s="97">
        <v>170</v>
      </c>
      <c r="Q261" s="97">
        <v>0</v>
      </c>
      <c r="R261" s="97">
        <v>441</v>
      </c>
      <c r="S261" s="97">
        <v>0</v>
      </c>
      <c r="T261" s="102">
        <v>50</v>
      </c>
      <c r="U261" s="134" t="s">
        <v>1138</v>
      </c>
      <c r="V261" s="98" t="s">
        <v>995</v>
      </c>
      <c r="W261" s="98">
        <v>1222</v>
      </c>
      <c r="X261" s="148">
        <v>0</v>
      </c>
      <c r="AA261" s="151" t="s">
        <v>1138</v>
      </c>
      <c r="AB261" s="95" t="s">
        <v>1102</v>
      </c>
      <c r="AC261" s="95">
        <v>168780</v>
      </c>
      <c r="AD261" s="142">
        <v>4442</v>
      </c>
    </row>
    <row r="262" spans="8:30" ht="14.4" customHeight="1" x14ac:dyDescent="0.3">
      <c r="H262" s="116" t="s">
        <v>1127</v>
      </c>
      <c r="I262" s="92" t="s">
        <v>866</v>
      </c>
      <c r="J262" s="92">
        <v>27401</v>
      </c>
      <c r="K262" s="92">
        <v>2315</v>
      </c>
      <c r="L262" s="92"/>
      <c r="M262" s="117"/>
      <c r="N262" s="134" t="s">
        <v>1000</v>
      </c>
      <c r="O262" s="96" t="s">
        <v>1606</v>
      </c>
      <c r="P262" s="97">
        <v>9</v>
      </c>
      <c r="Q262" s="97">
        <v>0</v>
      </c>
      <c r="R262" s="97">
        <v>0</v>
      </c>
      <c r="S262" s="97">
        <v>0</v>
      </c>
      <c r="T262" s="102">
        <v>0</v>
      </c>
      <c r="U262" s="134" t="s">
        <v>1138</v>
      </c>
      <c r="V262" s="98" t="s">
        <v>998</v>
      </c>
      <c r="W262" s="98">
        <v>3850</v>
      </c>
      <c r="X262" s="148">
        <v>0</v>
      </c>
      <c r="AA262" s="151" t="s">
        <v>1138</v>
      </c>
      <c r="AB262" s="95" t="s">
        <v>1105</v>
      </c>
      <c r="AC262" s="95">
        <v>173471</v>
      </c>
      <c r="AD262" s="142">
        <v>292</v>
      </c>
    </row>
    <row r="263" spans="8:30" ht="14.4" customHeight="1" x14ac:dyDescent="0.3">
      <c r="H263" s="116" t="s">
        <v>1127</v>
      </c>
      <c r="I263" s="92" t="s">
        <v>814</v>
      </c>
      <c r="J263" s="92">
        <v>3150</v>
      </c>
      <c r="K263" s="92">
        <v>849</v>
      </c>
      <c r="L263" s="92"/>
      <c r="M263" s="117"/>
      <c r="N263" s="134" t="s">
        <v>1000</v>
      </c>
      <c r="O263" s="96" t="s">
        <v>1615</v>
      </c>
      <c r="P263" s="97">
        <v>157</v>
      </c>
      <c r="Q263" s="97">
        <v>0</v>
      </c>
      <c r="R263" s="97">
        <v>34</v>
      </c>
      <c r="S263" s="97">
        <v>0</v>
      </c>
      <c r="T263" s="102">
        <v>85</v>
      </c>
      <c r="U263" s="134" t="s">
        <v>1138</v>
      </c>
      <c r="V263" s="98" t="s">
        <v>999</v>
      </c>
      <c r="W263" s="98">
        <v>766</v>
      </c>
      <c r="X263" s="148">
        <v>2</v>
      </c>
      <c r="AA263" s="151" t="s">
        <v>1138</v>
      </c>
      <c r="AB263" s="95" t="s">
        <v>1123</v>
      </c>
      <c r="AC263" s="95">
        <v>109674</v>
      </c>
      <c r="AD263" s="142">
        <v>278</v>
      </c>
    </row>
    <row r="264" spans="8:30" ht="14.4" customHeight="1" x14ac:dyDescent="0.3">
      <c r="H264" s="116" t="s">
        <v>1137</v>
      </c>
      <c r="I264" s="92" t="s">
        <v>1118</v>
      </c>
      <c r="J264" s="92">
        <v>3323</v>
      </c>
      <c r="K264" s="92">
        <v>25</v>
      </c>
      <c r="L264" s="92"/>
      <c r="M264" s="117"/>
      <c r="N264" s="134" t="s">
        <v>1000</v>
      </c>
      <c r="O264" s="96" t="s">
        <v>1581</v>
      </c>
      <c r="P264" s="97">
        <v>663</v>
      </c>
      <c r="Q264" s="97">
        <v>0</v>
      </c>
      <c r="R264" s="97">
        <v>985</v>
      </c>
      <c r="S264" s="97">
        <v>0</v>
      </c>
      <c r="T264" s="102">
        <v>130</v>
      </c>
      <c r="U264" s="134" t="s">
        <v>1138</v>
      </c>
      <c r="V264" s="98" t="s">
        <v>1005</v>
      </c>
      <c r="W264" s="98">
        <v>7160</v>
      </c>
      <c r="X264" s="148">
        <v>3899</v>
      </c>
      <c r="AA264" s="151" t="s">
        <v>1139</v>
      </c>
      <c r="AB264" s="95" t="s">
        <v>1022</v>
      </c>
      <c r="AC264" s="95">
        <v>59801</v>
      </c>
      <c r="AD264" s="142">
        <v>852</v>
      </c>
    </row>
    <row r="265" spans="8:30" ht="14.4" customHeight="1" x14ac:dyDescent="0.3">
      <c r="H265" s="116" t="s">
        <v>1132</v>
      </c>
      <c r="I265" s="92" t="s">
        <v>1119</v>
      </c>
      <c r="J265" s="92">
        <v>68167</v>
      </c>
      <c r="K265" s="92">
        <v>1587</v>
      </c>
      <c r="L265" s="92"/>
      <c r="M265" s="117"/>
      <c r="N265" s="134" t="s">
        <v>1001</v>
      </c>
      <c r="O265" s="96" t="s">
        <v>1670</v>
      </c>
      <c r="P265" s="97">
        <v>122</v>
      </c>
      <c r="Q265" s="97">
        <v>0</v>
      </c>
      <c r="R265" s="97">
        <v>36915</v>
      </c>
      <c r="S265" s="97">
        <v>0</v>
      </c>
      <c r="T265" s="102">
        <v>84</v>
      </c>
      <c r="U265" s="134" t="s">
        <v>1138</v>
      </c>
      <c r="V265" s="98" t="s">
        <v>1016</v>
      </c>
      <c r="W265" s="98">
        <v>4050</v>
      </c>
      <c r="X265" s="148">
        <v>1188</v>
      </c>
      <c r="AA265" s="151" t="s">
        <v>1139</v>
      </c>
      <c r="AB265" s="95" t="s">
        <v>1042</v>
      </c>
      <c r="AC265" s="95">
        <v>8357</v>
      </c>
      <c r="AD265" s="142">
        <v>2059</v>
      </c>
    </row>
    <row r="266" spans="8:30" ht="14.4" customHeight="1" thickBot="1" x14ac:dyDescent="0.35">
      <c r="H266" s="116" t="s">
        <v>1135</v>
      </c>
      <c r="I266" s="92" t="s">
        <v>1119</v>
      </c>
      <c r="J266" s="92">
        <v>8841</v>
      </c>
      <c r="K266" s="92">
        <v>0</v>
      </c>
      <c r="L266" s="92"/>
      <c r="M266" s="117"/>
      <c r="N266" s="134" t="s">
        <v>1001</v>
      </c>
      <c r="O266" s="96" t="s">
        <v>1578</v>
      </c>
      <c r="P266" s="97">
        <v>18</v>
      </c>
      <c r="Q266" s="97">
        <v>0</v>
      </c>
      <c r="R266" s="97">
        <v>5523</v>
      </c>
      <c r="S266" s="97">
        <v>0</v>
      </c>
      <c r="T266" s="102">
        <v>24</v>
      </c>
      <c r="U266" s="134" t="s">
        <v>1138</v>
      </c>
      <c r="V266" s="98" t="s">
        <v>1040</v>
      </c>
      <c r="W266" s="98">
        <v>3756</v>
      </c>
      <c r="X266" s="148">
        <v>541</v>
      </c>
      <c r="AA266" s="152" t="s">
        <v>1139</v>
      </c>
      <c r="AB266" s="145" t="s">
        <v>805</v>
      </c>
      <c r="AC266" s="145">
        <v>149688</v>
      </c>
      <c r="AD266" s="146">
        <v>588</v>
      </c>
    </row>
    <row r="267" spans="8:30" ht="14.4" customHeight="1" thickTop="1" x14ac:dyDescent="0.3">
      <c r="H267" s="116" t="s">
        <v>1136</v>
      </c>
      <c r="I267" s="92" t="s">
        <v>1120</v>
      </c>
      <c r="J267" s="92">
        <v>6407</v>
      </c>
      <c r="K267" s="92">
        <v>1</v>
      </c>
      <c r="L267" s="92"/>
      <c r="M267" s="117"/>
      <c r="N267" s="134" t="s">
        <v>1001</v>
      </c>
      <c r="O267" s="96" t="s">
        <v>1615</v>
      </c>
      <c r="P267" s="97">
        <v>0</v>
      </c>
      <c r="Q267" s="97">
        <v>0</v>
      </c>
      <c r="R267" s="97">
        <v>437</v>
      </c>
      <c r="S267" s="97">
        <v>0</v>
      </c>
      <c r="T267" s="102">
        <v>1</v>
      </c>
      <c r="U267" s="134" t="s">
        <v>1138</v>
      </c>
      <c r="V267" s="98" t="s">
        <v>1049</v>
      </c>
      <c r="W267" s="98">
        <v>59879</v>
      </c>
      <c r="X267" s="148">
        <v>2291</v>
      </c>
    </row>
    <row r="268" spans="8:30" ht="14.4" customHeight="1" x14ac:dyDescent="0.3">
      <c r="H268" s="116" t="s">
        <v>1131</v>
      </c>
      <c r="I268" s="92" t="s">
        <v>1121</v>
      </c>
      <c r="J268" s="92">
        <v>2377</v>
      </c>
      <c r="K268" s="92">
        <v>0</v>
      </c>
      <c r="L268" s="92"/>
      <c r="M268" s="117"/>
      <c r="N268" s="134" t="s">
        <v>695</v>
      </c>
      <c r="O268" s="96" t="s">
        <v>1671</v>
      </c>
      <c r="P268" s="97">
        <v>833</v>
      </c>
      <c r="Q268" s="97">
        <v>0</v>
      </c>
      <c r="R268" s="97">
        <v>9755</v>
      </c>
      <c r="S268" s="97">
        <v>0</v>
      </c>
      <c r="T268" s="102">
        <v>802</v>
      </c>
      <c r="U268" s="134" t="s">
        <v>1138</v>
      </c>
      <c r="V268" s="98" t="s">
        <v>1050</v>
      </c>
      <c r="W268" s="98">
        <v>995</v>
      </c>
      <c r="X268" s="148">
        <v>0</v>
      </c>
    </row>
    <row r="269" spans="8:30" ht="14.4" customHeight="1" x14ac:dyDescent="0.3">
      <c r="H269" s="116" t="s">
        <v>1128</v>
      </c>
      <c r="I269" s="92" t="s">
        <v>900</v>
      </c>
      <c r="J269" s="92">
        <v>10438</v>
      </c>
      <c r="K269" s="92">
        <v>2313</v>
      </c>
      <c r="L269" s="92"/>
      <c r="M269" s="117"/>
      <c r="N269" s="134" t="s">
        <v>1002</v>
      </c>
      <c r="O269" s="96" t="s">
        <v>1668</v>
      </c>
      <c r="P269" s="97">
        <v>2867</v>
      </c>
      <c r="Q269" s="97">
        <v>0</v>
      </c>
      <c r="R269" s="97">
        <v>2027</v>
      </c>
      <c r="S269" s="97">
        <v>0</v>
      </c>
      <c r="T269" s="102">
        <v>1876</v>
      </c>
      <c r="U269" s="134" t="s">
        <v>1138</v>
      </c>
      <c r="V269" s="98" t="s">
        <v>1065</v>
      </c>
      <c r="W269" s="98">
        <v>330</v>
      </c>
      <c r="X269" s="148">
        <v>6</v>
      </c>
    </row>
    <row r="270" spans="8:30" ht="14.4" customHeight="1" x14ac:dyDescent="0.3">
      <c r="H270" s="116" t="s">
        <v>1129</v>
      </c>
      <c r="I270" s="92" t="s">
        <v>1122</v>
      </c>
      <c r="J270" s="92">
        <v>6601</v>
      </c>
      <c r="K270" s="92">
        <v>118</v>
      </c>
      <c r="L270" s="92"/>
      <c r="M270" s="117"/>
      <c r="N270" s="134" t="s">
        <v>1002</v>
      </c>
      <c r="O270" s="96" t="s">
        <v>1671</v>
      </c>
      <c r="P270" s="97">
        <v>31</v>
      </c>
      <c r="Q270" s="97">
        <v>0</v>
      </c>
      <c r="R270" s="97">
        <v>0</v>
      </c>
      <c r="S270" s="97">
        <v>0</v>
      </c>
      <c r="T270" s="102">
        <v>33</v>
      </c>
      <c r="U270" s="134" t="s">
        <v>1138</v>
      </c>
      <c r="V270" s="98" t="s">
        <v>1075</v>
      </c>
      <c r="W270" s="98">
        <v>2040</v>
      </c>
      <c r="X270" s="148">
        <v>2772</v>
      </c>
    </row>
    <row r="271" spans="8:30" ht="14.4" customHeight="1" x14ac:dyDescent="0.3">
      <c r="H271" s="116" t="s">
        <v>1138</v>
      </c>
      <c r="I271" s="92" t="s">
        <v>1123</v>
      </c>
      <c r="J271" s="92">
        <v>1745</v>
      </c>
      <c r="K271" s="92">
        <v>0</v>
      </c>
      <c r="L271" s="92"/>
      <c r="M271" s="117"/>
      <c r="N271" s="134" t="s">
        <v>1002</v>
      </c>
      <c r="O271" s="96" t="s">
        <v>1615</v>
      </c>
      <c r="P271" s="97">
        <v>43</v>
      </c>
      <c r="Q271" s="97">
        <v>0</v>
      </c>
      <c r="R271" s="97">
        <v>70</v>
      </c>
      <c r="S271" s="97">
        <v>0</v>
      </c>
      <c r="T271" s="102">
        <v>268</v>
      </c>
      <c r="U271" s="134" t="s">
        <v>1138</v>
      </c>
      <c r="V271" s="98" t="s">
        <v>1102</v>
      </c>
      <c r="W271" s="98">
        <v>1540</v>
      </c>
      <c r="X271" s="148">
        <v>0</v>
      </c>
    </row>
    <row r="272" spans="8:30" ht="14.4" customHeight="1" x14ac:dyDescent="0.3">
      <c r="H272" s="116" t="s">
        <v>1127</v>
      </c>
      <c r="I272" s="92" t="s">
        <v>749</v>
      </c>
      <c r="J272" s="92">
        <v>790</v>
      </c>
      <c r="K272" s="92">
        <v>0</v>
      </c>
      <c r="L272" s="92"/>
      <c r="M272" s="117"/>
      <c r="N272" s="134" t="s">
        <v>1002</v>
      </c>
      <c r="O272" s="96" t="s">
        <v>1608</v>
      </c>
      <c r="P272" s="97">
        <v>52</v>
      </c>
      <c r="Q272" s="97">
        <v>0</v>
      </c>
      <c r="R272" s="97">
        <v>629</v>
      </c>
      <c r="S272" s="97">
        <v>0</v>
      </c>
      <c r="T272" s="102">
        <v>435</v>
      </c>
      <c r="U272" s="134" t="s">
        <v>1138</v>
      </c>
      <c r="V272" s="98" t="s">
        <v>1105</v>
      </c>
      <c r="W272" s="98">
        <v>3547</v>
      </c>
      <c r="X272" s="148">
        <v>1</v>
      </c>
    </row>
    <row r="273" spans="8:24" ht="14.4" customHeight="1" x14ac:dyDescent="0.3">
      <c r="H273" s="116" t="s">
        <v>1132</v>
      </c>
      <c r="I273" s="92" t="s">
        <v>749</v>
      </c>
      <c r="J273" s="92">
        <v>2224</v>
      </c>
      <c r="K273" s="92">
        <v>33</v>
      </c>
      <c r="L273" s="92"/>
      <c r="M273" s="117"/>
      <c r="N273" s="134" t="s">
        <v>1002</v>
      </c>
      <c r="O273" s="96" t="s">
        <v>1611</v>
      </c>
      <c r="P273" s="97">
        <v>383</v>
      </c>
      <c r="Q273" s="97">
        <v>802</v>
      </c>
      <c r="R273" s="97">
        <v>0</v>
      </c>
      <c r="S273" s="97">
        <v>0</v>
      </c>
      <c r="T273" s="102">
        <v>335</v>
      </c>
      <c r="U273" s="134" t="s">
        <v>1138</v>
      </c>
      <c r="V273" s="98" t="s">
        <v>1123</v>
      </c>
      <c r="W273" s="98">
        <v>1954</v>
      </c>
      <c r="X273" s="148">
        <v>0</v>
      </c>
    </row>
    <row r="274" spans="8:24" ht="14.4" customHeight="1" x14ac:dyDescent="0.3">
      <c r="H274" s="116" t="s">
        <v>1137</v>
      </c>
      <c r="I274" s="92" t="s">
        <v>1124</v>
      </c>
      <c r="J274" s="92">
        <v>2265</v>
      </c>
      <c r="K274" s="92">
        <v>0</v>
      </c>
      <c r="L274" s="92"/>
      <c r="M274" s="117"/>
      <c r="N274" s="134" t="s">
        <v>1002</v>
      </c>
      <c r="O274" s="96" t="s">
        <v>1672</v>
      </c>
      <c r="P274" s="97">
        <v>54</v>
      </c>
      <c r="Q274" s="97">
        <v>0</v>
      </c>
      <c r="R274" s="97">
        <v>140</v>
      </c>
      <c r="S274" s="97">
        <v>0</v>
      </c>
      <c r="T274" s="102">
        <v>603</v>
      </c>
      <c r="U274" s="134" t="s">
        <v>1139</v>
      </c>
      <c r="V274" s="98" t="s">
        <v>730</v>
      </c>
      <c r="W274" s="98">
        <v>0</v>
      </c>
      <c r="X274" s="148">
        <v>0</v>
      </c>
    </row>
    <row r="275" spans="8:24" ht="14.4" customHeight="1" x14ac:dyDescent="0.3">
      <c r="H275" s="116" t="s">
        <v>1136</v>
      </c>
      <c r="I275" s="92" t="s">
        <v>1125</v>
      </c>
      <c r="J275" s="92">
        <v>3111</v>
      </c>
      <c r="K275" s="92">
        <v>1043</v>
      </c>
      <c r="L275" s="92"/>
      <c r="M275" s="117"/>
      <c r="N275" s="134" t="s">
        <v>820</v>
      </c>
      <c r="O275" s="96" t="s">
        <v>1578</v>
      </c>
      <c r="P275" s="97">
        <v>2217</v>
      </c>
      <c r="Q275" s="97">
        <v>3947</v>
      </c>
      <c r="R275" s="97">
        <v>33055</v>
      </c>
      <c r="S275" s="97">
        <v>0</v>
      </c>
      <c r="T275" s="102">
        <v>1450</v>
      </c>
      <c r="U275" s="134" t="s">
        <v>1139</v>
      </c>
      <c r="V275" s="98" t="s">
        <v>1022</v>
      </c>
      <c r="W275" s="98">
        <v>1974</v>
      </c>
      <c r="X275" s="148">
        <v>690</v>
      </c>
    </row>
    <row r="276" spans="8:24" ht="15.6" x14ac:dyDescent="0.3">
      <c r="H276" s="116" t="s">
        <v>1133</v>
      </c>
      <c r="I276" s="92" t="s">
        <v>942</v>
      </c>
      <c r="J276" s="92">
        <v>4123</v>
      </c>
      <c r="K276" s="92">
        <v>210</v>
      </c>
      <c r="L276" s="92"/>
      <c r="M276" s="117"/>
      <c r="N276" s="134" t="s">
        <v>820</v>
      </c>
      <c r="O276" s="96" t="s">
        <v>1615</v>
      </c>
      <c r="P276" s="97">
        <v>14</v>
      </c>
      <c r="Q276" s="97">
        <v>0</v>
      </c>
      <c r="R276" s="97">
        <v>163</v>
      </c>
      <c r="S276" s="97">
        <v>0</v>
      </c>
      <c r="T276" s="102">
        <v>97</v>
      </c>
      <c r="U276" s="134" t="s">
        <v>1139</v>
      </c>
      <c r="V276" s="98" t="s">
        <v>1042</v>
      </c>
      <c r="W276" s="98">
        <v>2818</v>
      </c>
      <c r="X276" s="148">
        <v>463</v>
      </c>
    </row>
    <row r="277" spans="8:24" ht="16.2" thickBot="1" x14ac:dyDescent="0.35">
      <c r="H277" s="118" t="s">
        <v>1127</v>
      </c>
      <c r="I277" s="120" t="s">
        <v>1035</v>
      </c>
      <c r="J277" s="120">
        <v>127</v>
      </c>
      <c r="K277" s="120">
        <v>0</v>
      </c>
      <c r="L277" s="120"/>
      <c r="M277" s="121"/>
      <c r="N277" s="134" t="s">
        <v>1003</v>
      </c>
      <c r="O277" s="96" t="s">
        <v>1615</v>
      </c>
      <c r="P277" s="97">
        <v>35</v>
      </c>
      <c r="Q277" s="97">
        <v>0</v>
      </c>
      <c r="R277" s="97">
        <v>0</v>
      </c>
      <c r="S277" s="97">
        <v>0</v>
      </c>
      <c r="T277" s="102">
        <v>0</v>
      </c>
      <c r="U277" s="143" t="s">
        <v>1139</v>
      </c>
      <c r="V277" s="144" t="s">
        <v>805</v>
      </c>
      <c r="W277" s="144">
        <v>2466</v>
      </c>
      <c r="X277" s="149">
        <v>70</v>
      </c>
    </row>
    <row r="278" spans="8:24" ht="16.2" thickTop="1" x14ac:dyDescent="0.3">
      <c r="N278" s="134" t="s">
        <v>1003</v>
      </c>
      <c r="O278" s="96" t="s">
        <v>1581</v>
      </c>
      <c r="P278" s="97">
        <v>7542</v>
      </c>
      <c r="Q278" s="97">
        <v>0</v>
      </c>
      <c r="R278" s="97">
        <v>0</v>
      </c>
      <c r="S278" s="97">
        <v>0</v>
      </c>
      <c r="T278" s="133">
        <v>94</v>
      </c>
    </row>
    <row r="279" spans="8:24" ht="15.6" x14ac:dyDescent="0.3">
      <c r="N279" s="134" t="s">
        <v>1003</v>
      </c>
      <c r="O279" s="96" t="s">
        <v>1613</v>
      </c>
      <c r="P279" s="97">
        <v>3985</v>
      </c>
      <c r="Q279" s="97">
        <v>0</v>
      </c>
      <c r="R279" s="97">
        <v>0</v>
      </c>
      <c r="S279" s="97">
        <v>20</v>
      </c>
      <c r="T279" s="133">
        <v>187</v>
      </c>
    </row>
    <row r="280" spans="8:24" ht="15.6" x14ac:dyDescent="0.3">
      <c r="N280" s="134" t="s">
        <v>1004</v>
      </c>
      <c r="O280" s="96" t="s">
        <v>1668</v>
      </c>
      <c r="P280" s="97">
        <v>1732</v>
      </c>
      <c r="Q280" s="97">
        <v>0</v>
      </c>
      <c r="R280" s="97">
        <v>0</v>
      </c>
      <c r="S280" s="97">
        <v>0</v>
      </c>
      <c r="T280" s="133">
        <v>21</v>
      </c>
    </row>
    <row r="281" spans="8:24" ht="15.6" x14ac:dyDescent="0.3">
      <c r="N281" s="134" t="s">
        <v>1004</v>
      </c>
      <c r="O281" s="96" t="s">
        <v>1615</v>
      </c>
      <c r="P281" s="97">
        <v>15</v>
      </c>
      <c r="Q281" s="97">
        <v>0</v>
      </c>
      <c r="R281" s="97">
        <v>0</v>
      </c>
      <c r="S281" s="97">
        <v>0</v>
      </c>
      <c r="T281" s="133">
        <v>0</v>
      </c>
    </row>
    <row r="282" spans="8:24" ht="15.6" x14ac:dyDescent="0.3">
      <c r="N282" s="134" t="s">
        <v>1004</v>
      </c>
      <c r="O282" s="96" t="s">
        <v>1608</v>
      </c>
      <c r="P282" s="97">
        <v>93</v>
      </c>
      <c r="Q282" s="97">
        <v>0</v>
      </c>
      <c r="R282" s="97">
        <v>0</v>
      </c>
      <c r="S282" s="97">
        <v>0</v>
      </c>
      <c r="T282" s="133">
        <v>0</v>
      </c>
    </row>
    <row r="283" spans="8:24" ht="15.6" x14ac:dyDescent="0.3">
      <c r="N283" s="134" t="s">
        <v>747</v>
      </c>
      <c r="O283" s="96" t="s">
        <v>1597</v>
      </c>
      <c r="P283" s="97">
        <v>4</v>
      </c>
      <c r="Q283" s="97">
        <v>0</v>
      </c>
      <c r="R283" s="97">
        <v>55</v>
      </c>
      <c r="S283" s="97">
        <v>0</v>
      </c>
      <c r="T283" s="133">
        <v>44</v>
      </c>
    </row>
    <row r="284" spans="8:24" ht="15.6" x14ac:dyDescent="0.3">
      <c r="N284" s="134" t="s">
        <v>747</v>
      </c>
      <c r="O284" s="96" t="s">
        <v>1671</v>
      </c>
      <c r="P284" s="97">
        <v>3182</v>
      </c>
      <c r="Q284" s="97">
        <v>197</v>
      </c>
      <c r="R284" s="97">
        <v>129</v>
      </c>
      <c r="S284" s="97">
        <v>0</v>
      </c>
      <c r="T284" s="133">
        <v>276</v>
      </c>
    </row>
    <row r="285" spans="8:24" ht="15.6" x14ac:dyDescent="0.3">
      <c r="N285" s="134" t="s">
        <v>747</v>
      </c>
      <c r="O285" s="96" t="s">
        <v>1615</v>
      </c>
      <c r="P285" s="97">
        <v>1352</v>
      </c>
      <c r="Q285" s="97">
        <v>0</v>
      </c>
      <c r="R285" s="97">
        <v>93</v>
      </c>
      <c r="S285" s="97">
        <v>0</v>
      </c>
      <c r="T285" s="133">
        <v>0</v>
      </c>
    </row>
    <row r="286" spans="8:24" ht="15.6" x14ac:dyDescent="0.3">
      <c r="N286" s="134" t="s">
        <v>747</v>
      </c>
      <c r="O286" s="96" t="s">
        <v>1672</v>
      </c>
      <c r="P286" s="97">
        <v>244</v>
      </c>
      <c r="Q286" s="97">
        <v>0</v>
      </c>
      <c r="R286" s="97">
        <v>0</v>
      </c>
      <c r="S286" s="97">
        <v>0</v>
      </c>
      <c r="T286" s="133">
        <v>116</v>
      </c>
    </row>
    <row r="287" spans="8:24" ht="15.6" x14ac:dyDescent="0.3">
      <c r="N287" s="134" t="s">
        <v>696</v>
      </c>
      <c r="O287" s="96" t="s">
        <v>1668</v>
      </c>
      <c r="P287" s="97">
        <v>5841</v>
      </c>
      <c r="Q287" s="97">
        <v>3</v>
      </c>
      <c r="R287" s="97">
        <v>106</v>
      </c>
      <c r="S287" s="97">
        <v>0</v>
      </c>
      <c r="T287" s="133">
        <v>281</v>
      </c>
    </row>
    <row r="288" spans="8:24" ht="15.6" x14ac:dyDescent="0.3">
      <c r="N288" s="134" t="s">
        <v>696</v>
      </c>
      <c r="O288" s="96" t="s">
        <v>1673</v>
      </c>
      <c r="P288" s="97">
        <v>5679</v>
      </c>
      <c r="Q288" s="97">
        <v>0</v>
      </c>
      <c r="R288" s="97">
        <v>28</v>
      </c>
      <c r="S288" s="97">
        <v>0</v>
      </c>
      <c r="T288" s="133">
        <v>32</v>
      </c>
    </row>
    <row r="289" spans="14:20" ht="15.6" x14ac:dyDescent="0.3">
      <c r="N289" s="134" t="s">
        <v>696</v>
      </c>
      <c r="O289" s="96" t="s">
        <v>1615</v>
      </c>
      <c r="P289" s="97">
        <v>335</v>
      </c>
      <c r="Q289" s="97">
        <v>65</v>
      </c>
      <c r="R289" s="97">
        <v>134</v>
      </c>
      <c r="S289" s="97">
        <v>0</v>
      </c>
      <c r="T289" s="133">
        <v>172</v>
      </c>
    </row>
    <row r="290" spans="14:20" ht="15.6" x14ac:dyDescent="0.3">
      <c r="N290" s="134" t="s">
        <v>696</v>
      </c>
      <c r="O290" s="96" t="s">
        <v>1581</v>
      </c>
      <c r="P290" s="97">
        <v>6</v>
      </c>
      <c r="Q290" s="97">
        <v>0</v>
      </c>
      <c r="R290" s="97">
        <v>0</v>
      </c>
      <c r="S290" s="97">
        <v>0</v>
      </c>
      <c r="T290" s="133">
        <v>0</v>
      </c>
    </row>
    <row r="291" spans="14:20" ht="31.2" x14ac:dyDescent="0.3">
      <c r="N291" s="134" t="s">
        <v>1005</v>
      </c>
      <c r="O291" s="96" t="s">
        <v>1600</v>
      </c>
      <c r="P291" s="97">
        <v>22</v>
      </c>
      <c r="Q291" s="97">
        <v>0</v>
      </c>
      <c r="R291" s="97">
        <v>19576</v>
      </c>
      <c r="S291" s="97">
        <v>0</v>
      </c>
      <c r="T291" s="133">
        <v>0</v>
      </c>
    </row>
    <row r="292" spans="14:20" ht="15.6" x14ac:dyDescent="0.3">
      <c r="N292" s="134" t="s">
        <v>1005</v>
      </c>
      <c r="O292" s="96" t="s">
        <v>1578</v>
      </c>
      <c r="P292" s="97">
        <v>4747</v>
      </c>
      <c r="Q292" s="97">
        <v>1416</v>
      </c>
      <c r="R292" s="97">
        <v>509820</v>
      </c>
      <c r="S292" s="97">
        <v>0</v>
      </c>
      <c r="T292" s="133">
        <v>3180</v>
      </c>
    </row>
    <row r="293" spans="14:20" ht="15.6" x14ac:dyDescent="0.3">
      <c r="N293" s="134" t="s">
        <v>1005</v>
      </c>
      <c r="O293" s="96" t="s">
        <v>1615</v>
      </c>
      <c r="P293" s="97">
        <v>0</v>
      </c>
      <c r="Q293" s="97">
        <v>0</v>
      </c>
      <c r="R293" s="97">
        <v>1167</v>
      </c>
      <c r="S293" s="97">
        <v>0</v>
      </c>
      <c r="T293" s="133">
        <v>0</v>
      </c>
    </row>
    <row r="294" spans="14:20" ht="15.6" x14ac:dyDescent="0.3">
      <c r="N294" s="134" t="s">
        <v>1006</v>
      </c>
      <c r="O294" s="96" t="s">
        <v>1615</v>
      </c>
      <c r="P294" s="97">
        <v>29</v>
      </c>
      <c r="Q294" s="97">
        <v>0</v>
      </c>
      <c r="R294" s="97">
        <v>36125</v>
      </c>
      <c r="S294" s="97">
        <v>0</v>
      </c>
      <c r="T294" s="133">
        <v>294</v>
      </c>
    </row>
    <row r="295" spans="14:20" ht="15.6" x14ac:dyDescent="0.3">
      <c r="N295" s="134" t="s">
        <v>1006</v>
      </c>
      <c r="O295" s="96" t="s">
        <v>1580</v>
      </c>
      <c r="P295" s="97">
        <v>97</v>
      </c>
      <c r="Q295" s="97">
        <v>0</v>
      </c>
      <c r="R295" s="97">
        <v>343</v>
      </c>
      <c r="S295" s="97">
        <v>0</v>
      </c>
      <c r="T295" s="133">
        <v>1</v>
      </c>
    </row>
    <row r="296" spans="14:20" ht="15.6" x14ac:dyDescent="0.3">
      <c r="N296" s="134" t="s">
        <v>1007</v>
      </c>
      <c r="O296" s="96" t="s">
        <v>1615</v>
      </c>
      <c r="P296" s="97">
        <v>5</v>
      </c>
      <c r="Q296" s="97">
        <v>0</v>
      </c>
      <c r="R296" s="97">
        <v>3</v>
      </c>
      <c r="S296" s="97">
        <v>0</v>
      </c>
      <c r="T296" s="133">
        <v>16</v>
      </c>
    </row>
    <row r="297" spans="14:20" ht="15.6" x14ac:dyDescent="0.3">
      <c r="N297" s="134" t="s">
        <v>1007</v>
      </c>
      <c r="O297" s="96" t="s">
        <v>1581</v>
      </c>
      <c r="P297" s="97">
        <v>585</v>
      </c>
      <c r="Q297" s="97">
        <v>2</v>
      </c>
      <c r="R297" s="97">
        <v>35</v>
      </c>
      <c r="S297" s="97">
        <v>10</v>
      </c>
      <c r="T297" s="133">
        <v>225</v>
      </c>
    </row>
    <row r="298" spans="14:20" ht="15.6" x14ac:dyDescent="0.3">
      <c r="N298" s="134" t="s">
        <v>1008</v>
      </c>
      <c r="O298" s="96" t="s">
        <v>1578</v>
      </c>
      <c r="P298" s="97">
        <v>1084</v>
      </c>
      <c r="Q298" s="97">
        <v>33</v>
      </c>
      <c r="R298" s="97">
        <v>140900</v>
      </c>
      <c r="S298" s="97">
        <v>368</v>
      </c>
      <c r="T298" s="133">
        <v>3211</v>
      </c>
    </row>
    <row r="299" spans="14:20" ht="15.6" x14ac:dyDescent="0.3">
      <c r="N299" s="134" t="s">
        <v>1009</v>
      </c>
      <c r="O299" s="96" t="s">
        <v>1594</v>
      </c>
      <c r="P299" s="97">
        <v>29</v>
      </c>
      <c r="Q299" s="97">
        <v>0</v>
      </c>
      <c r="R299" s="97">
        <v>4961</v>
      </c>
      <c r="S299" s="97">
        <v>0</v>
      </c>
      <c r="T299" s="133">
        <v>153</v>
      </c>
    </row>
    <row r="300" spans="14:20" ht="15.6" x14ac:dyDescent="0.3">
      <c r="N300" s="134" t="s">
        <v>1009</v>
      </c>
      <c r="O300" s="96" t="s">
        <v>1615</v>
      </c>
      <c r="P300" s="97">
        <v>33</v>
      </c>
      <c r="Q300" s="97">
        <v>0</v>
      </c>
      <c r="R300" s="97">
        <v>0</v>
      </c>
      <c r="S300" s="97">
        <v>0</v>
      </c>
      <c r="T300" s="133">
        <v>33</v>
      </c>
    </row>
    <row r="301" spans="14:20" ht="15.6" x14ac:dyDescent="0.3">
      <c r="N301" s="134" t="s">
        <v>1009</v>
      </c>
      <c r="O301" s="96" t="s">
        <v>1580</v>
      </c>
      <c r="P301" s="97">
        <v>104</v>
      </c>
      <c r="Q301" s="97">
        <v>0</v>
      </c>
      <c r="R301" s="97">
        <v>2698</v>
      </c>
      <c r="S301" s="97">
        <v>0</v>
      </c>
      <c r="T301" s="133">
        <v>55</v>
      </c>
    </row>
    <row r="302" spans="14:20" ht="15.6" x14ac:dyDescent="0.3">
      <c r="N302" s="134" t="s">
        <v>1010</v>
      </c>
      <c r="O302" s="96" t="s">
        <v>1671</v>
      </c>
      <c r="P302" s="97">
        <v>15586</v>
      </c>
      <c r="Q302" s="97">
        <v>45</v>
      </c>
      <c r="R302" s="97">
        <v>2245</v>
      </c>
      <c r="S302" s="97">
        <v>0</v>
      </c>
      <c r="T302" s="133">
        <v>44</v>
      </c>
    </row>
    <row r="303" spans="14:20" ht="15.6" x14ac:dyDescent="0.3">
      <c r="N303" s="134" t="s">
        <v>1010</v>
      </c>
      <c r="O303" s="96" t="s">
        <v>1615</v>
      </c>
      <c r="P303" s="97">
        <v>6</v>
      </c>
      <c r="Q303" s="97">
        <v>0</v>
      </c>
      <c r="R303" s="97">
        <v>0</v>
      </c>
      <c r="S303" s="97">
        <v>0</v>
      </c>
      <c r="T303" s="133">
        <v>0</v>
      </c>
    </row>
    <row r="304" spans="14:20" ht="15.6" x14ac:dyDescent="0.3">
      <c r="N304" s="134" t="s">
        <v>619</v>
      </c>
      <c r="O304" s="96" t="s">
        <v>1668</v>
      </c>
      <c r="P304" s="97">
        <v>108</v>
      </c>
      <c r="Q304" s="97">
        <v>0</v>
      </c>
      <c r="R304" s="97">
        <v>0</v>
      </c>
      <c r="S304" s="97">
        <v>0</v>
      </c>
      <c r="T304" s="133">
        <v>0</v>
      </c>
    </row>
    <row r="305" spans="14:20" ht="15.6" x14ac:dyDescent="0.3">
      <c r="N305" s="134" t="s">
        <v>619</v>
      </c>
      <c r="O305" s="96" t="s">
        <v>1671</v>
      </c>
      <c r="P305" s="97">
        <v>275562</v>
      </c>
      <c r="Q305" s="97">
        <v>10591</v>
      </c>
      <c r="R305" s="97">
        <v>1400</v>
      </c>
      <c r="S305" s="97">
        <v>0</v>
      </c>
      <c r="T305" s="133">
        <v>788</v>
      </c>
    </row>
    <row r="306" spans="14:20" ht="15.6" x14ac:dyDescent="0.3">
      <c r="N306" s="134" t="s">
        <v>1011</v>
      </c>
      <c r="O306" s="96" t="s">
        <v>1668</v>
      </c>
      <c r="P306" s="97">
        <v>3571</v>
      </c>
      <c r="Q306" s="97">
        <v>221</v>
      </c>
      <c r="R306" s="97">
        <v>0</v>
      </c>
      <c r="S306" s="97">
        <v>2</v>
      </c>
      <c r="T306" s="133">
        <v>55</v>
      </c>
    </row>
    <row r="307" spans="14:20" ht="15.6" x14ac:dyDescent="0.3">
      <c r="N307" s="134" t="s">
        <v>1011</v>
      </c>
      <c r="O307" s="96" t="s">
        <v>1615</v>
      </c>
      <c r="P307" s="97">
        <v>30</v>
      </c>
      <c r="Q307" s="97">
        <v>0</v>
      </c>
      <c r="R307" s="97">
        <v>0</v>
      </c>
      <c r="S307" s="97">
        <v>0</v>
      </c>
      <c r="T307" s="133">
        <v>0</v>
      </c>
    </row>
    <row r="308" spans="14:20" ht="15.6" x14ac:dyDescent="0.3">
      <c r="N308" s="134" t="s">
        <v>1011</v>
      </c>
      <c r="O308" s="96" t="s">
        <v>1608</v>
      </c>
      <c r="P308" s="97">
        <v>136</v>
      </c>
      <c r="Q308" s="97">
        <v>0</v>
      </c>
      <c r="R308" s="97">
        <v>0</v>
      </c>
      <c r="S308" s="97">
        <v>0</v>
      </c>
      <c r="T308" s="133">
        <v>0</v>
      </c>
    </row>
    <row r="309" spans="14:20" ht="15.6" x14ac:dyDescent="0.3">
      <c r="N309" s="134" t="s">
        <v>1012</v>
      </c>
      <c r="O309" s="96" t="s">
        <v>1599</v>
      </c>
      <c r="P309" s="97">
        <v>18</v>
      </c>
      <c r="Q309" s="97">
        <v>0</v>
      </c>
      <c r="R309" s="97">
        <v>0</v>
      </c>
      <c r="S309" s="97">
        <v>0</v>
      </c>
      <c r="T309" s="133">
        <v>813</v>
      </c>
    </row>
    <row r="310" spans="14:20" ht="15.6" x14ac:dyDescent="0.3">
      <c r="N310" s="134" t="s">
        <v>1012</v>
      </c>
      <c r="O310" s="96" t="s">
        <v>1578</v>
      </c>
      <c r="P310" s="97">
        <v>3654</v>
      </c>
      <c r="Q310" s="97">
        <v>0</v>
      </c>
      <c r="R310" s="97">
        <v>364679</v>
      </c>
      <c r="S310" s="97">
        <v>0</v>
      </c>
      <c r="T310" s="133">
        <v>4066</v>
      </c>
    </row>
    <row r="311" spans="14:20" ht="15.6" x14ac:dyDescent="0.3">
      <c r="N311" s="134" t="s">
        <v>1013</v>
      </c>
      <c r="O311" s="96" t="s">
        <v>1615</v>
      </c>
      <c r="P311" s="97">
        <v>12</v>
      </c>
      <c r="Q311" s="97">
        <v>0</v>
      </c>
      <c r="R311" s="97">
        <v>328</v>
      </c>
      <c r="S311" s="97">
        <v>0</v>
      </c>
      <c r="T311" s="133">
        <v>50</v>
      </c>
    </row>
    <row r="312" spans="14:20" ht="15.6" x14ac:dyDescent="0.3">
      <c r="N312" s="134" t="s">
        <v>1013</v>
      </c>
      <c r="O312" s="96" t="s">
        <v>1580</v>
      </c>
      <c r="P312" s="97">
        <v>323</v>
      </c>
      <c r="Q312" s="97">
        <v>0</v>
      </c>
      <c r="R312" s="97">
        <v>43469</v>
      </c>
      <c r="S312" s="97">
        <v>0</v>
      </c>
      <c r="T312" s="133">
        <v>109</v>
      </c>
    </row>
    <row r="313" spans="14:20" ht="15.6" x14ac:dyDescent="0.3">
      <c r="N313" s="134" t="s">
        <v>762</v>
      </c>
      <c r="O313" s="96" t="s">
        <v>1673</v>
      </c>
      <c r="P313" s="97">
        <v>9150</v>
      </c>
      <c r="Q313" s="97">
        <v>450</v>
      </c>
      <c r="R313" s="97">
        <v>96</v>
      </c>
      <c r="S313" s="97">
        <v>0</v>
      </c>
      <c r="T313" s="133">
        <v>60</v>
      </c>
    </row>
    <row r="314" spans="14:20" ht="15.6" x14ac:dyDescent="0.3">
      <c r="N314" s="134" t="s">
        <v>762</v>
      </c>
      <c r="O314" s="96" t="s">
        <v>1670</v>
      </c>
      <c r="P314" s="97">
        <v>0</v>
      </c>
      <c r="Q314" s="97">
        <v>0</v>
      </c>
      <c r="R314" s="97">
        <v>0</v>
      </c>
      <c r="S314" s="97">
        <v>0</v>
      </c>
      <c r="T314" s="133">
        <v>4</v>
      </c>
    </row>
    <row r="315" spans="14:20" ht="15.6" x14ac:dyDescent="0.3">
      <c r="N315" s="134" t="s">
        <v>762</v>
      </c>
      <c r="O315" s="96" t="s">
        <v>1615</v>
      </c>
      <c r="P315" s="97">
        <v>0</v>
      </c>
      <c r="Q315" s="97">
        <v>0</v>
      </c>
      <c r="R315" s="97">
        <v>0</v>
      </c>
      <c r="S315" s="97">
        <v>0</v>
      </c>
      <c r="T315" s="133">
        <v>2</v>
      </c>
    </row>
    <row r="316" spans="14:20" ht="15.6" x14ac:dyDescent="0.3">
      <c r="N316" s="134" t="s">
        <v>762</v>
      </c>
      <c r="O316" s="96" t="s">
        <v>1581</v>
      </c>
      <c r="P316" s="97">
        <v>3141</v>
      </c>
      <c r="Q316" s="97">
        <v>0</v>
      </c>
      <c r="R316" s="97">
        <v>166</v>
      </c>
      <c r="S316" s="97">
        <v>0</v>
      </c>
      <c r="T316" s="133">
        <v>18</v>
      </c>
    </row>
    <row r="317" spans="14:20" ht="15.6" x14ac:dyDescent="0.3">
      <c r="N317" s="134" t="s">
        <v>1014</v>
      </c>
      <c r="O317" s="96" t="s">
        <v>1578</v>
      </c>
      <c r="P317" s="97">
        <v>775</v>
      </c>
      <c r="Q317" s="97">
        <v>1</v>
      </c>
      <c r="R317" s="97">
        <v>8863</v>
      </c>
      <c r="S317" s="97">
        <v>0</v>
      </c>
      <c r="T317" s="133">
        <v>1082</v>
      </c>
    </row>
    <row r="318" spans="14:20" ht="15.6" x14ac:dyDescent="0.3">
      <c r="N318" s="134" t="s">
        <v>1014</v>
      </c>
      <c r="O318" s="96" t="s">
        <v>1615</v>
      </c>
      <c r="P318" s="97">
        <v>0</v>
      </c>
      <c r="Q318" s="97">
        <v>0</v>
      </c>
      <c r="R318" s="97">
        <v>277</v>
      </c>
      <c r="S318" s="97">
        <v>0</v>
      </c>
      <c r="T318" s="133">
        <v>0</v>
      </c>
    </row>
    <row r="319" spans="14:20" ht="15.6" x14ac:dyDescent="0.3">
      <c r="N319" s="134" t="s">
        <v>888</v>
      </c>
      <c r="O319" s="96" t="s">
        <v>1668</v>
      </c>
      <c r="P319" s="97">
        <v>4372</v>
      </c>
      <c r="Q319" s="97">
        <v>124</v>
      </c>
      <c r="R319" s="97">
        <v>148</v>
      </c>
      <c r="S319" s="97">
        <v>485</v>
      </c>
      <c r="T319" s="133">
        <v>311</v>
      </c>
    </row>
    <row r="320" spans="14:20" ht="15.6" x14ac:dyDescent="0.3">
      <c r="N320" s="134" t="s">
        <v>888</v>
      </c>
      <c r="O320" s="96" t="s">
        <v>1607</v>
      </c>
      <c r="P320" s="97">
        <v>6</v>
      </c>
      <c r="Q320" s="97">
        <v>0</v>
      </c>
      <c r="R320" s="97">
        <v>0</v>
      </c>
      <c r="S320" s="97">
        <v>0</v>
      </c>
      <c r="T320" s="133">
        <v>0</v>
      </c>
    </row>
    <row r="321" spans="14:20" ht="15.6" x14ac:dyDescent="0.3">
      <c r="N321" s="134" t="s">
        <v>888</v>
      </c>
      <c r="O321" s="96" t="s">
        <v>1615</v>
      </c>
      <c r="P321" s="97">
        <v>213</v>
      </c>
      <c r="Q321" s="97">
        <v>0</v>
      </c>
      <c r="R321" s="97">
        <v>0</v>
      </c>
      <c r="S321" s="97">
        <v>0</v>
      </c>
      <c r="T321" s="133">
        <v>72</v>
      </c>
    </row>
    <row r="322" spans="14:20" ht="15.6" x14ac:dyDescent="0.3">
      <c r="N322" s="134" t="s">
        <v>888</v>
      </c>
      <c r="O322" s="96" t="s">
        <v>1608</v>
      </c>
      <c r="P322" s="97">
        <v>395</v>
      </c>
      <c r="Q322" s="97">
        <v>0</v>
      </c>
      <c r="R322" s="97">
        <v>8</v>
      </c>
      <c r="S322" s="97">
        <v>0</v>
      </c>
      <c r="T322" s="133">
        <v>120</v>
      </c>
    </row>
    <row r="323" spans="14:20" ht="15.6" x14ac:dyDescent="0.3">
      <c r="N323" s="134" t="s">
        <v>682</v>
      </c>
      <c r="O323" s="96" t="s">
        <v>1671</v>
      </c>
      <c r="P323" s="97">
        <v>9302</v>
      </c>
      <c r="Q323" s="97">
        <v>418</v>
      </c>
      <c r="R323" s="97">
        <v>63</v>
      </c>
      <c r="S323" s="97">
        <v>341</v>
      </c>
      <c r="T323" s="133">
        <v>340</v>
      </c>
    </row>
    <row r="324" spans="14:20" ht="15.6" x14ac:dyDescent="0.3">
      <c r="N324" s="134" t="s">
        <v>682</v>
      </c>
      <c r="O324" s="96" t="s">
        <v>1615</v>
      </c>
      <c r="P324" s="97">
        <v>4</v>
      </c>
      <c r="Q324" s="97">
        <v>0</v>
      </c>
      <c r="R324" s="97">
        <v>3</v>
      </c>
      <c r="S324" s="97">
        <v>0</v>
      </c>
      <c r="T324" s="133">
        <v>6</v>
      </c>
    </row>
    <row r="325" spans="14:20" ht="15.6" x14ac:dyDescent="0.3">
      <c r="N325" s="134" t="s">
        <v>1015</v>
      </c>
      <c r="O325" s="96" t="s">
        <v>1597</v>
      </c>
      <c r="P325" s="97">
        <v>39</v>
      </c>
      <c r="Q325" s="97">
        <v>0</v>
      </c>
      <c r="R325" s="97">
        <v>0</v>
      </c>
      <c r="S325" s="97">
        <v>0</v>
      </c>
      <c r="T325" s="133">
        <v>0</v>
      </c>
    </row>
    <row r="326" spans="14:20" ht="15.6" x14ac:dyDescent="0.3">
      <c r="N326" s="134" t="s">
        <v>1015</v>
      </c>
      <c r="O326" s="96" t="s">
        <v>1615</v>
      </c>
      <c r="P326" s="97">
        <v>58</v>
      </c>
      <c r="Q326" s="97">
        <v>0</v>
      </c>
      <c r="R326" s="97">
        <v>324</v>
      </c>
      <c r="S326" s="97">
        <v>0</v>
      </c>
      <c r="T326" s="133">
        <v>4</v>
      </c>
    </row>
    <row r="327" spans="14:20" ht="15.6" x14ac:dyDescent="0.3">
      <c r="N327" s="134" t="s">
        <v>1015</v>
      </c>
      <c r="O327" s="96" t="s">
        <v>1581</v>
      </c>
      <c r="P327" s="97">
        <v>2548</v>
      </c>
      <c r="Q327" s="97">
        <v>0</v>
      </c>
      <c r="R327" s="97">
        <v>0</v>
      </c>
      <c r="S327" s="97">
        <v>309</v>
      </c>
      <c r="T327" s="133">
        <v>8</v>
      </c>
    </row>
    <row r="328" spans="14:20" ht="15.6" x14ac:dyDescent="0.3">
      <c r="N328" s="134" t="s">
        <v>1015</v>
      </c>
      <c r="O328" s="96" t="s">
        <v>1613</v>
      </c>
      <c r="P328" s="97">
        <v>186</v>
      </c>
      <c r="Q328" s="97">
        <v>0</v>
      </c>
      <c r="R328" s="97">
        <v>0</v>
      </c>
      <c r="S328" s="97">
        <v>0</v>
      </c>
      <c r="T328" s="133">
        <v>49</v>
      </c>
    </row>
    <row r="329" spans="14:20" ht="15.6" x14ac:dyDescent="0.3">
      <c r="N329" s="134" t="s">
        <v>1016</v>
      </c>
      <c r="O329" s="96" t="s">
        <v>1599</v>
      </c>
      <c r="P329" s="97">
        <v>0</v>
      </c>
      <c r="Q329" s="97">
        <v>0</v>
      </c>
      <c r="R329" s="97">
        <v>0</v>
      </c>
      <c r="S329" s="97">
        <v>395</v>
      </c>
      <c r="T329" s="133">
        <v>26</v>
      </c>
    </row>
    <row r="330" spans="14:20" ht="31.2" x14ac:dyDescent="0.3">
      <c r="N330" s="134" t="s">
        <v>1016</v>
      </c>
      <c r="O330" s="96" t="s">
        <v>1600</v>
      </c>
      <c r="P330" s="97">
        <v>23</v>
      </c>
      <c r="Q330" s="97">
        <v>0</v>
      </c>
      <c r="R330" s="97">
        <v>0</v>
      </c>
      <c r="S330" s="97">
        <v>0</v>
      </c>
      <c r="T330" s="133">
        <v>52</v>
      </c>
    </row>
    <row r="331" spans="14:20" ht="15.6" x14ac:dyDescent="0.3">
      <c r="N331" s="134" t="s">
        <v>1016</v>
      </c>
      <c r="O331" s="96" t="s">
        <v>1578</v>
      </c>
      <c r="P331" s="97">
        <v>1402</v>
      </c>
      <c r="Q331" s="97">
        <v>0</v>
      </c>
      <c r="R331" s="97">
        <v>129742</v>
      </c>
      <c r="S331" s="97">
        <v>29</v>
      </c>
      <c r="T331" s="133">
        <v>285</v>
      </c>
    </row>
    <row r="332" spans="14:20" ht="15.6" x14ac:dyDescent="0.3">
      <c r="N332" s="134" t="s">
        <v>712</v>
      </c>
      <c r="O332" s="96" t="s">
        <v>1581</v>
      </c>
      <c r="P332" s="97">
        <v>5454</v>
      </c>
      <c r="Q332" s="97">
        <v>0</v>
      </c>
      <c r="R332" s="97">
        <v>0</v>
      </c>
      <c r="S332" s="97">
        <v>979</v>
      </c>
      <c r="T332" s="133">
        <v>238</v>
      </c>
    </row>
    <row r="333" spans="14:20" ht="15.6" x14ac:dyDescent="0.3">
      <c r="N333" s="134" t="s">
        <v>1017</v>
      </c>
      <c r="O333" s="96" t="s">
        <v>1668</v>
      </c>
      <c r="P333" s="97">
        <v>1382</v>
      </c>
      <c r="Q333" s="97">
        <v>0</v>
      </c>
      <c r="R333" s="97">
        <v>15</v>
      </c>
      <c r="S333" s="97">
        <v>0</v>
      </c>
      <c r="T333" s="133">
        <v>973</v>
      </c>
    </row>
    <row r="334" spans="14:20" ht="15.6" x14ac:dyDescent="0.3">
      <c r="N334" s="134" t="s">
        <v>1017</v>
      </c>
      <c r="O334" s="96" t="s">
        <v>1607</v>
      </c>
      <c r="P334" s="97">
        <v>523</v>
      </c>
      <c r="Q334" s="97">
        <v>0</v>
      </c>
      <c r="R334" s="97">
        <v>0</v>
      </c>
      <c r="S334" s="97">
        <v>0</v>
      </c>
      <c r="T334" s="133">
        <v>1298</v>
      </c>
    </row>
    <row r="335" spans="14:20" ht="15.6" x14ac:dyDescent="0.3">
      <c r="N335" s="134" t="s">
        <v>1017</v>
      </c>
      <c r="O335" s="96" t="s">
        <v>1615</v>
      </c>
      <c r="P335" s="97">
        <v>67</v>
      </c>
      <c r="Q335" s="97">
        <v>0</v>
      </c>
      <c r="R335" s="97">
        <v>0</v>
      </c>
      <c r="S335" s="97">
        <v>0</v>
      </c>
      <c r="T335" s="133">
        <v>0</v>
      </c>
    </row>
    <row r="336" spans="14:20" ht="15.6" x14ac:dyDescent="0.3">
      <c r="N336" s="134" t="s">
        <v>1018</v>
      </c>
      <c r="O336" s="96" t="s">
        <v>1668</v>
      </c>
      <c r="P336" s="97">
        <v>1763</v>
      </c>
      <c r="Q336" s="97">
        <v>0</v>
      </c>
      <c r="R336" s="97">
        <v>62</v>
      </c>
      <c r="S336" s="97">
        <v>0</v>
      </c>
      <c r="T336" s="133">
        <v>22</v>
      </c>
    </row>
    <row r="337" spans="14:20" ht="15.6" x14ac:dyDescent="0.3">
      <c r="N337" s="134" t="s">
        <v>1018</v>
      </c>
      <c r="O337" s="96" t="s">
        <v>1615</v>
      </c>
      <c r="P337" s="97">
        <v>1278</v>
      </c>
      <c r="Q337" s="97">
        <v>0</v>
      </c>
      <c r="R337" s="97">
        <v>20</v>
      </c>
      <c r="S337" s="97">
        <v>0</v>
      </c>
      <c r="T337" s="133">
        <v>43</v>
      </c>
    </row>
    <row r="338" spans="14:20" ht="15.6" x14ac:dyDescent="0.3">
      <c r="N338" s="134" t="s">
        <v>1018</v>
      </c>
      <c r="O338" s="96" t="s">
        <v>1608</v>
      </c>
      <c r="P338" s="97">
        <v>97</v>
      </c>
      <c r="Q338" s="97">
        <v>0</v>
      </c>
      <c r="R338" s="97">
        <v>83</v>
      </c>
      <c r="S338" s="97">
        <v>0</v>
      </c>
      <c r="T338" s="133">
        <v>17</v>
      </c>
    </row>
    <row r="339" spans="14:20" ht="15.6" x14ac:dyDescent="0.3">
      <c r="N339" s="134" t="s">
        <v>1018</v>
      </c>
      <c r="O339" s="96" t="s">
        <v>1611</v>
      </c>
      <c r="P339" s="97">
        <v>50</v>
      </c>
      <c r="Q339" s="97">
        <v>0</v>
      </c>
      <c r="R339" s="97">
        <v>42</v>
      </c>
      <c r="S339" s="97">
        <v>0</v>
      </c>
      <c r="T339" s="133">
        <v>65</v>
      </c>
    </row>
    <row r="340" spans="14:20" ht="15.6" x14ac:dyDescent="0.3">
      <c r="N340" s="134" t="s">
        <v>1018</v>
      </c>
      <c r="O340" s="96" t="s">
        <v>1672</v>
      </c>
      <c r="P340" s="97">
        <v>29</v>
      </c>
      <c r="Q340" s="97">
        <v>0</v>
      </c>
      <c r="R340" s="97">
        <v>0</v>
      </c>
      <c r="S340" s="97">
        <v>0</v>
      </c>
      <c r="T340" s="133">
        <v>13</v>
      </c>
    </row>
    <row r="341" spans="14:20" ht="15.6" x14ac:dyDescent="0.3">
      <c r="N341" s="134" t="s">
        <v>663</v>
      </c>
      <c r="O341" s="96" t="s">
        <v>1599</v>
      </c>
      <c r="P341" s="97">
        <v>46</v>
      </c>
      <c r="Q341" s="97">
        <v>0</v>
      </c>
      <c r="R341" s="97">
        <v>324</v>
      </c>
      <c r="S341" s="97">
        <v>0</v>
      </c>
      <c r="T341" s="133">
        <v>22</v>
      </c>
    </row>
    <row r="342" spans="14:20" ht="15.6" x14ac:dyDescent="0.3">
      <c r="N342" s="134" t="s">
        <v>663</v>
      </c>
      <c r="O342" s="96" t="s">
        <v>1670</v>
      </c>
      <c r="P342" s="97">
        <v>94</v>
      </c>
      <c r="Q342" s="97">
        <v>253</v>
      </c>
      <c r="R342" s="97">
        <v>1779</v>
      </c>
      <c r="S342" s="97">
        <v>0</v>
      </c>
      <c r="T342" s="133">
        <v>49</v>
      </c>
    </row>
    <row r="343" spans="14:20" ht="15.6" x14ac:dyDescent="0.3">
      <c r="N343" s="134" t="s">
        <v>663</v>
      </c>
      <c r="O343" s="96" t="s">
        <v>1578</v>
      </c>
      <c r="P343" s="97">
        <v>722</v>
      </c>
      <c r="Q343" s="97">
        <v>231</v>
      </c>
      <c r="R343" s="97">
        <v>2425</v>
      </c>
      <c r="S343" s="97">
        <v>0</v>
      </c>
      <c r="T343" s="133">
        <v>108</v>
      </c>
    </row>
    <row r="344" spans="14:20" ht="15.6" x14ac:dyDescent="0.3">
      <c r="N344" s="134" t="s">
        <v>663</v>
      </c>
      <c r="O344" s="96" t="s">
        <v>1615</v>
      </c>
      <c r="P344" s="97">
        <v>14</v>
      </c>
      <c r="Q344" s="97">
        <v>0</v>
      </c>
      <c r="R344" s="97">
        <v>324</v>
      </c>
      <c r="S344" s="97">
        <v>0</v>
      </c>
      <c r="T344" s="133">
        <v>19</v>
      </c>
    </row>
    <row r="345" spans="14:20" ht="31.2" x14ac:dyDescent="0.3">
      <c r="N345" s="134" t="s">
        <v>1019</v>
      </c>
      <c r="O345" s="96" t="s">
        <v>1596</v>
      </c>
      <c r="P345" s="97">
        <v>159</v>
      </c>
      <c r="Q345" s="97">
        <v>0</v>
      </c>
      <c r="R345" s="97">
        <v>47584</v>
      </c>
      <c r="S345" s="97">
        <v>0</v>
      </c>
      <c r="T345" s="133">
        <v>75</v>
      </c>
    </row>
    <row r="346" spans="14:20" ht="15.6" x14ac:dyDescent="0.3">
      <c r="N346" s="134" t="s">
        <v>1019</v>
      </c>
      <c r="O346" s="96" t="s">
        <v>1598</v>
      </c>
      <c r="P346" s="97">
        <v>3</v>
      </c>
      <c r="Q346" s="97">
        <v>0</v>
      </c>
      <c r="R346" s="97">
        <v>1713</v>
      </c>
      <c r="S346" s="97">
        <v>0</v>
      </c>
      <c r="T346" s="133">
        <v>6</v>
      </c>
    </row>
    <row r="347" spans="14:20" ht="15.6" x14ac:dyDescent="0.3">
      <c r="N347" s="134" t="s">
        <v>1019</v>
      </c>
      <c r="O347" s="96" t="s">
        <v>1676</v>
      </c>
      <c r="P347" s="97">
        <v>207</v>
      </c>
      <c r="Q347" s="97">
        <v>0</v>
      </c>
      <c r="R347" s="97">
        <v>1369</v>
      </c>
      <c r="S347" s="97">
        <v>0</v>
      </c>
      <c r="T347" s="133">
        <v>9</v>
      </c>
    </row>
    <row r="348" spans="14:20" ht="15.6" x14ac:dyDescent="0.3">
      <c r="N348" s="134" t="s">
        <v>1019</v>
      </c>
      <c r="O348" s="96" t="s">
        <v>1603</v>
      </c>
      <c r="P348" s="97">
        <v>0</v>
      </c>
      <c r="Q348" s="97">
        <v>0</v>
      </c>
      <c r="R348" s="97">
        <v>0</v>
      </c>
      <c r="S348" s="97">
        <v>0</v>
      </c>
      <c r="T348" s="133">
        <v>6</v>
      </c>
    </row>
    <row r="349" spans="14:20" ht="15.6" x14ac:dyDescent="0.3">
      <c r="N349" s="134" t="s">
        <v>1019</v>
      </c>
      <c r="O349" s="96" t="s">
        <v>1615</v>
      </c>
      <c r="P349" s="97">
        <v>45</v>
      </c>
      <c r="Q349" s="97">
        <v>0</v>
      </c>
      <c r="R349" s="97">
        <v>42453</v>
      </c>
      <c r="S349" s="97">
        <v>0</v>
      </c>
      <c r="T349" s="133">
        <v>250</v>
      </c>
    </row>
    <row r="350" spans="14:20" ht="15.6" x14ac:dyDescent="0.3">
      <c r="N350" s="134" t="s">
        <v>1019</v>
      </c>
      <c r="O350" s="96" t="s">
        <v>1674</v>
      </c>
      <c r="P350" s="97">
        <v>143</v>
      </c>
      <c r="Q350" s="97">
        <v>0</v>
      </c>
      <c r="R350" s="97">
        <v>0</v>
      </c>
      <c r="S350" s="97">
        <v>0</v>
      </c>
      <c r="T350" s="133">
        <v>62</v>
      </c>
    </row>
    <row r="351" spans="14:20" ht="15.6" x14ac:dyDescent="0.3">
      <c r="N351" s="134" t="s">
        <v>838</v>
      </c>
      <c r="O351" s="96" t="s">
        <v>1595</v>
      </c>
      <c r="P351" s="97">
        <v>19</v>
      </c>
      <c r="Q351" s="97">
        <v>0</v>
      </c>
      <c r="R351" s="97">
        <v>0</v>
      </c>
      <c r="S351" s="97">
        <v>0</v>
      </c>
      <c r="T351" s="133">
        <v>0</v>
      </c>
    </row>
    <row r="352" spans="14:20" ht="15.6" x14ac:dyDescent="0.3">
      <c r="N352" s="134" t="s">
        <v>838</v>
      </c>
      <c r="O352" s="96" t="s">
        <v>1607</v>
      </c>
      <c r="P352" s="97">
        <v>1225</v>
      </c>
      <c r="Q352" s="97">
        <v>0</v>
      </c>
      <c r="R352" s="97">
        <v>190</v>
      </c>
      <c r="S352" s="97">
        <v>0</v>
      </c>
      <c r="T352" s="133">
        <v>0</v>
      </c>
    </row>
    <row r="353" spans="14:20" ht="15.6" x14ac:dyDescent="0.3">
      <c r="N353" s="134" t="s">
        <v>838</v>
      </c>
      <c r="O353" s="96" t="s">
        <v>1615</v>
      </c>
      <c r="P353" s="97">
        <v>58</v>
      </c>
      <c r="Q353" s="97">
        <v>0</v>
      </c>
      <c r="R353" s="97">
        <v>0</v>
      </c>
      <c r="S353" s="97">
        <v>0</v>
      </c>
      <c r="T353" s="133">
        <v>0</v>
      </c>
    </row>
    <row r="354" spans="14:20" ht="15.6" x14ac:dyDescent="0.3">
      <c r="N354" s="134" t="s">
        <v>838</v>
      </c>
      <c r="O354" s="96" t="s">
        <v>1581</v>
      </c>
      <c r="P354" s="97">
        <v>162</v>
      </c>
      <c r="Q354" s="97">
        <v>0</v>
      </c>
      <c r="R354" s="97">
        <v>0</v>
      </c>
      <c r="S354" s="97">
        <v>0</v>
      </c>
      <c r="T354" s="133">
        <v>0</v>
      </c>
    </row>
    <row r="355" spans="14:20" ht="15.6" x14ac:dyDescent="0.3">
      <c r="N355" s="134" t="s">
        <v>838</v>
      </c>
      <c r="O355" s="96" t="s">
        <v>1613</v>
      </c>
      <c r="P355" s="97">
        <v>604</v>
      </c>
      <c r="Q355" s="97">
        <v>0</v>
      </c>
      <c r="R355" s="97">
        <v>0</v>
      </c>
      <c r="S355" s="97">
        <v>0</v>
      </c>
      <c r="T355" s="133">
        <v>0</v>
      </c>
    </row>
    <row r="356" spans="14:20" ht="15.6" x14ac:dyDescent="0.3">
      <c r="N356" s="134" t="s">
        <v>1020</v>
      </c>
      <c r="O356" s="96" t="s">
        <v>1578</v>
      </c>
      <c r="P356" s="97">
        <v>10775</v>
      </c>
      <c r="Q356" s="97">
        <v>23148</v>
      </c>
      <c r="R356" s="97">
        <v>49736</v>
      </c>
      <c r="S356" s="97">
        <v>0</v>
      </c>
      <c r="T356" s="133">
        <v>422</v>
      </c>
    </row>
    <row r="357" spans="14:20" ht="15.6" x14ac:dyDescent="0.3">
      <c r="N357" s="134" t="s">
        <v>1020</v>
      </c>
      <c r="O357" s="96" t="s">
        <v>1615</v>
      </c>
      <c r="P357" s="97">
        <v>2</v>
      </c>
      <c r="Q357" s="97">
        <v>0</v>
      </c>
      <c r="R357" s="97">
        <v>691</v>
      </c>
      <c r="S357" s="97">
        <v>0</v>
      </c>
      <c r="T357" s="133">
        <v>73</v>
      </c>
    </row>
    <row r="358" spans="14:20" ht="15.6" x14ac:dyDescent="0.3">
      <c r="N358" s="134" t="s">
        <v>1021</v>
      </c>
      <c r="O358" s="96" t="s">
        <v>1599</v>
      </c>
      <c r="P358" s="97">
        <v>1</v>
      </c>
      <c r="Q358" s="97">
        <v>0</v>
      </c>
      <c r="R358" s="97">
        <v>0</v>
      </c>
      <c r="S358" s="97">
        <v>0</v>
      </c>
      <c r="T358" s="133">
        <v>1</v>
      </c>
    </row>
    <row r="359" spans="14:20" ht="15.6" x14ac:dyDescent="0.3">
      <c r="N359" s="134" t="s">
        <v>1021</v>
      </c>
      <c r="O359" s="96" t="s">
        <v>1670</v>
      </c>
      <c r="P359" s="97">
        <v>167</v>
      </c>
      <c r="Q359" s="97">
        <v>0</v>
      </c>
      <c r="R359" s="97">
        <v>542</v>
      </c>
      <c r="S359" s="97">
        <v>2</v>
      </c>
      <c r="T359" s="133">
        <v>202</v>
      </c>
    </row>
    <row r="360" spans="14:20" ht="15.6" x14ac:dyDescent="0.3">
      <c r="N360" s="134" t="s">
        <v>1021</v>
      </c>
      <c r="O360" s="96" t="s">
        <v>1615</v>
      </c>
      <c r="P360" s="97">
        <v>9</v>
      </c>
      <c r="Q360" s="97">
        <v>0</v>
      </c>
      <c r="R360" s="97">
        <v>120</v>
      </c>
      <c r="S360" s="97">
        <v>0</v>
      </c>
      <c r="T360" s="133">
        <v>11</v>
      </c>
    </row>
    <row r="361" spans="14:20" ht="15.6" x14ac:dyDescent="0.3">
      <c r="N361" s="134" t="s">
        <v>773</v>
      </c>
      <c r="O361" s="96" t="s">
        <v>1615</v>
      </c>
      <c r="P361" s="97">
        <v>59</v>
      </c>
      <c r="Q361" s="97">
        <v>0</v>
      </c>
      <c r="R361" s="97">
        <v>0</v>
      </c>
      <c r="S361" s="97">
        <v>0</v>
      </c>
      <c r="T361" s="133">
        <v>122</v>
      </c>
    </row>
    <row r="362" spans="14:20" ht="15.6" x14ac:dyDescent="0.3">
      <c r="N362" s="134" t="s">
        <v>773</v>
      </c>
      <c r="O362" s="96" t="s">
        <v>1581</v>
      </c>
      <c r="P362" s="97">
        <v>1</v>
      </c>
      <c r="Q362" s="97">
        <v>0</v>
      </c>
      <c r="R362" s="97">
        <v>0</v>
      </c>
      <c r="S362" s="97">
        <v>402</v>
      </c>
      <c r="T362" s="133">
        <v>0</v>
      </c>
    </row>
    <row r="363" spans="14:20" ht="15.6" x14ac:dyDescent="0.3">
      <c r="N363" s="134" t="s">
        <v>1022</v>
      </c>
      <c r="O363" s="96" t="s">
        <v>1671</v>
      </c>
      <c r="P363" s="97">
        <v>1837</v>
      </c>
      <c r="Q363" s="97">
        <v>1163</v>
      </c>
      <c r="R363" s="97">
        <v>35888</v>
      </c>
      <c r="S363" s="97">
        <v>92</v>
      </c>
      <c r="T363" s="133">
        <v>670</v>
      </c>
    </row>
    <row r="364" spans="14:20" ht="15.6" x14ac:dyDescent="0.3">
      <c r="N364" s="134" t="s">
        <v>1023</v>
      </c>
      <c r="O364" s="96" t="s">
        <v>1671</v>
      </c>
      <c r="P364" s="97">
        <v>4603</v>
      </c>
      <c r="Q364" s="97">
        <v>42670</v>
      </c>
      <c r="R364" s="97">
        <v>30</v>
      </c>
      <c r="S364" s="97">
        <v>0</v>
      </c>
      <c r="T364" s="133">
        <v>120</v>
      </c>
    </row>
    <row r="365" spans="14:20" ht="15.6" x14ac:dyDescent="0.3">
      <c r="N365" s="134" t="s">
        <v>1024</v>
      </c>
      <c r="O365" s="96" t="s">
        <v>1669</v>
      </c>
      <c r="P365" s="97">
        <v>138</v>
      </c>
      <c r="Q365" s="97">
        <v>0</v>
      </c>
      <c r="R365" s="97">
        <v>0</v>
      </c>
      <c r="S365" s="97">
        <v>0</v>
      </c>
      <c r="T365" s="133">
        <v>0</v>
      </c>
    </row>
    <row r="366" spans="14:20" ht="15.6" x14ac:dyDescent="0.3">
      <c r="N366" s="134" t="s">
        <v>1024</v>
      </c>
      <c r="O366" s="96" t="s">
        <v>1670</v>
      </c>
      <c r="P366" s="97">
        <v>5</v>
      </c>
      <c r="Q366" s="97">
        <v>0</v>
      </c>
      <c r="R366" s="97">
        <v>70</v>
      </c>
      <c r="S366" s="97">
        <v>0</v>
      </c>
      <c r="T366" s="133">
        <v>39</v>
      </c>
    </row>
    <row r="367" spans="14:20" ht="15.6" x14ac:dyDescent="0.3">
      <c r="N367" s="134" t="s">
        <v>1024</v>
      </c>
      <c r="O367" s="96" t="s">
        <v>1603</v>
      </c>
      <c r="P367" s="97">
        <v>430</v>
      </c>
      <c r="Q367" s="97">
        <v>0</v>
      </c>
      <c r="R367" s="97">
        <v>1471</v>
      </c>
      <c r="S367" s="97">
        <v>0</v>
      </c>
      <c r="T367" s="133">
        <v>299</v>
      </c>
    </row>
    <row r="368" spans="14:20" ht="15.6" x14ac:dyDescent="0.3">
      <c r="N368" s="134" t="s">
        <v>1024</v>
      </c>
      <c r="O368" s="96" t="s">
        <v>1615</v>
      </c>
      <c r="P368" s="97">
        <v>16</v>
      </c>
      <c r="Q368" s="97">
        <v>0</v>
      </c>
      <c r="R368" s="97">
        <v>0</v>
      </c>
      <c r="S368" s="97">
        <v>0</v>
      </c>
      <c r="T368" s="133">
        <v>69</v>
      </c>
    </row>
    <row r="369" spans="14:20" ht="15.6" x14ac:dyDescent="0.3">
      <c r="N369" s="134" t="s">
        <v>1024</v>
      </c>
      <c r="O369" s="96" t="s">
        <v>1674</v>
      </c>
      <c r="P369" s="97">
        <v>41</v>
      </c>
      <c r="Q369" s="97">
        <v>0</v>
      </c>
      <c r="R369" s="97">
        <v>561</v>
      </c>
      <c r="S369" s="97">
        <v>0</v>
      </c>
      <c r="T369" s="133">
        <v>63</v>
      </c>
    </row>
    <row r="370" spans="14:20" ht="15.6" x14ac:dyDescent="0.3">
      <c r="N370" s="134" t="s">
        <v>1025</v>
      </c>
      <c r="O370" s="96" t="s">
        <v>1671</v>
      </c>
      <c r="P370" s="97">
        <v>1430</v>
      </c>
      <c r="Q370" s="97">
        <v>177</v>
      </c>
      <c r="R370" s="97">
        <v>0</v>
      </c>
      <c r="S370" s="97">
        <v>0</v>
      </c>
      <c r="T370" s="133">
        <v>162</v>
      </c>
    </row>
    <row r="371" spans="14:20" ht="15.6" x14ac:dyDescent="0.3">
      <c r="N371" s="134" t="s">
        <v>1026</v>
      </c>
      <c r="O371" s="96" t="s">
        <v>1671</v>
      </c>
      <c r="P371" s="97">
        <v>907</v>
      </c>
      <c r="Q371" s="97">
        <v>0</v>
      </c>
      <c r="R371" s="97">
        <v>563</v>
      </c>
      <c r="S371" s="97">
        <v>77</v>
      </c>
      <c r="T371" s="133">
        <v>346</v>
      </c>
    </row>
    <row r="372" spans="14:20" ht="15.6" x14ac:dyDescent="0.3">
      <c r="N372" s="134" t="s">
        <v>1027</v>
      </c>
      <c r="O372" s="96" t="s">
        <v>1671</v>
      </c>
      <c r="P372" s="97">
        <v>2126</v>
      </c>
      <c r="Q372" s="97">
        <v>0</v>
      </c>
      <c r="R372" s="97">
        <v>1529</v>
      </c>
      <c r="S372" s="97">
        <v>123</v>
      </c>
      <c r="T372" s="133">
        <v>583</v>
      </c>
    </row>
    <row r="373" spans="14:20" ht="15.6" x14ac:dyDescent="0.3">
      <c r="N373" s="134" t="s">
        <v>1027</v>
      </c>
      <c r="O373" s="96" t="s">
        <v>1615</v>
      </c>
      <c r="P373" s="97">
        <v>13</v>
      </c>
      <c r="Q373" s="97">
        <v>0</v>
      </c>
      <c r="R373" s="97">
        <v>0</v>
      </c>
      <c r="S373" s="97">
        <v>0</v>
      </c>
      <c r="T373" s="133">
        <v>8</v>
      </c>
    </row>
    <row r="374" spans="14:20" ht="15.6" x14ac:dyDescent="0.3">
      <c r="N374" s="134" t="s">
        <v>777</v>
      </c>
      <c r="O374" s="96" t="s">
        <v>1615</v>
      </c>
      <c r="P374" s="97">
        <v>0</v>
      </c>
      <c r="Q374" s="97">
        <v>0</v>
      </c>
      <c r="R374" s="97">
        <v>0</v>
      </c>
      <c r="S374" s="97">
        <v>0</v>
      </c>
      <c r="T374" s="133">
        <v>25</v>
      </c>
    </row>
    <row r="375" spans="14:20" ht="13.8" customHeight="1" x14ac:dyDescent="0.3">
      <c r="N375" s="134" t="s">
        <v>777</v>
      </c>
      <c r="O375" s="96" t="s">
        <v>1581</v>
      </c>
      <c r="P375" s="97">
        <v>6747</v>
      </c>
      <c r="Q375" s="97">
        <v>184</v>
      </c>
      <c r="R375" s="97">
        <v>24</v>
      </c>
      <c r="S375" s="97">
        <v>4594</v>
      </c>
      <c r="T375" s="133">
        <v>272</v>
      </c>
    </row>
    <row r="376" spans="14:20" ht="15.6" x14ac:dyDescent="0.3">
      <c r="N376" s="134" t="s">
        <v>777</v>
      </c>
      <c r="O376" s="96" t="s">
        <v>1613</v>
      </c>
      <c r="P376" s="97">
        <v>445</v>
      </c>
      <c r="Q376" s="97">
        <v>0</v>
      </c>
      <c r="R376" s="97">
        <v>71</v>
      </c>
      <c r="S376" s="97">
        <v>0</v>
      </c>
      <c r="T376" s="133">
        <v>173</v>
      </c>
    </row>
    <row r="377" spans="14:20" ht="15.6" x14ac:dyDescent="0.3">
      <c r="N377" s="134" t="s">
        <v>1028</v>
      </c>
      <c r="O377" s="96" t="s">
        <v>1594</v>
      </c>
      <c r="P377" s="97">
        <v>0</v>
      </c>
      <c r="Q377" s="97">
        <v>0</v>
      </c>
      <c r="R377" s="97">
        <v>0</v>
      </c>
      <c r="S377" s="97">
        <v>0</v>
      </c>
      <c r="T377" s="133">
        <v>0</v>
      </c>
    </row>
    <row r="378" spans="14:20" ht="15.6" x14ac:dyDescent="0.3">
      <c r="N378" s="134" t="s">
        <v>1028</v>
      </c>
      <c r="O378" s="96" t="s">
        <v>1615</v>
      </c>
      <c r="P378" s="97">
        <v>71</v>
      </c>
      <c r="Q378" s="97">
        <v>0</v>
      </c>
      <c r="R378" s="97">
        <v>1523</v>
      </c>
      <c r="S378" s="97">
        <v>0</v>
      </c>
      <c r="T378" s="133">
        <v>129</v>
      </c>
    </row>
    <row r="379" spans="14:20" ht="15.6" x14ac:dyDescent="0.3">
      <c r="N379" s="134" t="s">
        <v>1028</v>
      </c>
      <c r="O379" s="96" t="s">
        <v>1580</v>
      </c>
      <c r="P379" s="97">
        <v>66</v>
      </c>
      <c r="Q379" s="97">
        <v>0</v>
      </c>
      <c r="R379" s="97">
        <v>1439</v>
      </c>
      <c r="S379" s="97">
        <v>0</v>
      </c>
      <c r="T379" s="133">
        <v>121</v>
      </c>
    </row>
    <row r="380" spans="14:20" ht="15.6" x14ac:dyDescent="0.3">
      <c r="N380" s="134" t="s">
        <v>1029</v>
      </c>
      <c r="O380" s="96" t="s">
        <v>1668</v>
      </c>
      <c r="P380" s="97">
        <v>96</v>
      </c>
      <c r="Q380" s="97">
        <v>0</v>
      </c>
      <c r="R380" s="97">
        <v>0</v>
      </c>
      <c r="S380" s="97">
        <v>0</v>
      </c>
      <c r="T380" s="133">
        <v>0</v>
      </c>
    </row>
    <row r="381" spans="14:20" ht="15.6" x14ac:dyDescent="0.3">
      <c r="N381" s="134" t="s">
        <v>1029</v>
      </c>
      <c r="O381" s="96" t="s">
        <v>1671</v>
      </c>
      <c r="P381" s="97">
        <v>3087</v>
      </c>
      <c r="Q381" s="97">
        <v>0</v>
      </c>
      <c r="R381" s="97">
        <v>849</v>
      </c>
      <c r="S381" s="97">
        <v>0</v>
      </c>
      <c r="T381" s="133">
        <v>382</v>
      </c>
    </row>
    <row r="382" spans="14:20" ht="15.6" x14ac:dyDescent="0.3">
      <c r="N382" s="134" t="s">
        <v>1029</v>
      </c>
      <c r="O382" s="96" t="s">
        <v>1672</v>
      </c>
      <c r="P382" s="97">
        <v>45</v>
      </c>
      <c r="Q382" s="97">
        <v>0</v>
      </c>
      <c r="R382" s="97">
        <v>189</v>
      </c>
      <c r="S382" s="97">
        <v>0</v>
      </c>
      <c r="T382" s="133">
        <v>204</v>
      </c>
    </row>
    <row r="383" spans="14:20" ht="15.6" x14ac:dyDescent="0.3">
      <c r="N383" s="134" t="s">
        <v>737</v>
      </c>
      <c r="O383" s="96" t="s">
        <v>1607</v>
      </c>
      <c r="P383" s="97">
        <v>257</v>
      </c>
      <c r="Q383" s="97">
        <v>0</v>
      </c>
      <c r="R383" s="97">
        <v>108</v>
      </c>
      <c r="S383" s="97">
        <v>0</v>
      </c>
      <c r="T383" s="133">
        <v>6</v>
      </c>
    </row>
    <row r="384" spans="14:20" ht="15.6" x14ac:dyDescent="0.3">
      <c r="N384" s="134" t="s">
        <v>737</v>
      </c>
      <c r="O384" s="96" t="s">
        <v>1615</v>
      </c>
      <c r="P384" s="97">
        <v>180</v>
      </c>
      <c r="Q384" s="97">
        <v>0</v>
      </c>
      <c r="R384" s="97">
        <v>0</v>
      </c>
      <c r="S384" s="97">
        <v>0</v>
      </c>
      <c r="T384" s="133">
        <v>57</v>
      </c>
    </row>
    <row r="385" spans="14:20" ht="15.6" x14ac:dyDescent="0.3">
      <c r="N385" s="134" t="s">
        <v>737</v>
      </c>
      <c r="O385" s="96" t="s">
        <v>1613</v>
      </c>
      <c r="P385" s="97">
        <v>276</v>
      </c>
      <c r="Q385" s="97">
        <v>0</v>
      </c>
      <c r="R385" s="97">
        <v>0</v>
      </c>
      <c r="S385" s="97">
        <v>0</v>
      </c>
      <c r="T385" s="133">
        <v>0</v>
      </c>
    </row>
    <row r="386" spans="14:20" ht="15.6" x14ac:dyDescent="0.3">
      <c r="N386" s="134" t="s">
        <v>1030</v>
      </c>
      <c r="O386" s="96" t="s">
        <v>1670</v>
      </c>
      <c r="P386" s="97">
        <v>28</v>
      </c>
      <c r="Q386" s="97">
        <v>0</v>
      </c>
      <c r="R386" s="97">
        <v>0</v>
      </c>
      <c r="S386" s="97">
        <v>0</v>
      </c>
      <c r="T386" s="133">
        <v>17</v>
      </c>
    </row>
    <row r="387" spans="14:20" ht="15.6" x14ac:dyDescent="0.3">
      <c r="N387" s="134" t="s">
        <v>1030</v>
      </c>
      <c r="O387" s="96" t="s">
        <v>1581</v>
      </c>
      <c r="P387" s="97">
        <v>2984</v>
      </c>
      <c r="Q387" s="97">
        <v>0</v>
      </c>
      <c r="R387" s="97">
        <v>12</v>
      </c>
      <c r="S387" s="97">
        <v>0</v>
      </c>
      <c r="T387" s="133">
        <v>284</v>
      </c>
    </row>
    <row r="388" spans="14:20" ht="15.6" x14ac:dyDescent="0.3">
      <c r="N388" s="134" t="s">
        <v>1031</v>
      </c>
      <c r="O388" s="96" t="s">
        <v>1671</v>
      </c>
      <c r="P388" s="97">
        <v>122</v>
      </c>
      <c r="Q388" s="97">
        <v>0</v>
      </c>
      <c r="R388" s="97">
        <v>0</v>
      </c>
      <c r="S388" s="97">
        <v>0</v>
      </c>
      <c r="T388" s="133">
        <v>862</v>
      </c>
    </row>
    <row r="389" spans="14:20" ht="15.6" x14ac:dyDescent="0.3">
      <c r="N389" s="134" t="s">
        <v>1031</v>
      </c>
      <c r="O389" s="96" t="s">
        <v>1615</v>
      </c>
      <c r="P389" s="97">
        <v>0</v>
      </c>
      <c r="Q389" s="97">
        <v>0</v>
      </c>
      <c r="R389" s="97">
        <v>0</v>
      </c>
      <c r="S389" s="97">
        <v>0</v>
      </c>
      <c r="T389" s="133">
        <v>18</v>
      </c>
    </row>
    <row r="390" spans="14:20" ht="15.6" x14ac:dyDescent="0.3">
      <c r="N390" s="134" t="s">
        <v>1032</v>
      </c>
      <c r="O390" s="96" t="s">
        <v>1599</v>
      </c>
      <c r="P390" s="97">
        <v>2</v>
      </c>
      <c r="Q390" s="97">
        <v>0</v>
      </c>
      <c r="R390" s="97">
        <v>18</v>
      </c>
      <c r="S390" s="97">
        <v>0</v>
      </c>
      <c r="T390" s="133">
        <v>17</v>
      </c>
    </row>
    <row r="391" spans="14:20" ht="15.6" x14ac:dyDescent="0.3">
      <c r="N391" s="134" t="s">
        <v>1032</v>
      </c>
      <c r="O391" s="96" t="s">
        <v>1615</v>
      </c>
      <c r="P391" s="97">
        <v>31</v>
      </c>
      <c r="Q391" s="97">
        <v>0</v>
      </c>
      <c r="R391" s="97">
        <v>1038</v>
      </c>
      <c r="S391" s="97">
        <v>0</v>
      </c>
      <c r="T391" s="133">
        <v>275</v>
      </c>
    </row>
    <row r="392" spans="14:20" ht="15.6" x14ac:dyDescent="0.3">
      <c r="N392" s="134" t="s">
        <v>1032</v>
      </c>
      <c r="O392" s="96" t="s">
        <v>1580</v>
      </c>
      <c r="P392" s="97">
        <v>101</v>
      </c>
      <c r="Q392" s="97">
        <v>0</v>
      </c>
      <c r="R392" s="97">
        <v>106</v>
      </c>
      <c r="S392" s="97">
        <v>459</v>
      </c>
      <c r="T392" s="133">
        <v>0</v>
      </c>
    </row>
    <row r="393" spans="14:20" ht="15.6" x14ac:dyDescent="0.3">
      <c r="N393" s="134" t="s">
        <v>1033</v>
      </c>
      <c r="O393" s="96" t="s">
        <v>1670</v>
      </c>
      <c r="P393" s="97">
        <v>926</v>
      </c>
      <c r="Q393" s="97">
        <v>7</v>
      </c>
      <c r="R393" s="97">
        <v>0</v>
      </c>
      <c r="S393" s="97">
        <v>0</v>
      </c>
      <c r="T393" s="133">
        <v>262</v>
      </c>
    </row>
    <row r="394" spans="14:20" ht="15.6" x14ac:dyDescent="0.3">
      <c r="N394" s="134" t="s">
        <v>1033</v>
      </c>
      <c r="O394" s="96" t="s">
        <v>1615</v>
      </c>
      <c r="P394" s="97">
        <v>50</v>
      </c>
      <c r="Q394" s="97">
        <v>0</v>
      </c>
      <c r="R394" s="97">
        <v>0</v>
      </c>
      <c r="S394" s="97">
        <v>0</v>
      </c>
      <c r="T394" s="133">
        <v>4</v>
      </c>
    </row>
    <row r="395" spans="14:20" ht="15.6" x14ac:dyDescent="0.3">
      <c r="N395" s="134" t="s">
        <v>1033</v>
      </c>
      <c r="O395" s="96" t="s">
        <v>1581</v>
      </c>
      <c r="P395" s="97">
        <v>4124</v>
      </c>
      <c r="Q395" s="97">
        <v>17</v>
      </c>
      <c r="R395" s="97">
        <v>73</v>
      </c>
      <c r="S395" s="97">
        <v>0</v>
      </c>
      <c r="T395" s="133">
        <v>102</v>
      </c>
    </row>
    <row r="396" spans="14:20" ht="15.6" x14ac:dyDescent="0.3">
      <c r="N396" s="134" t="s">
        <v>1034</v>
      </c>
      <c r="O396" s="96" t="s">
        <v>1670</v>
      </c>
      <c r="P396" s="97">
        <v>188</v>
      </c>
      <c r="Q396" s="97">
        <v>2</v>
      </c>
      <c r="R396" s="97">
        <v>40</v>
      </c>
      <c r="S396" s="97">
        <v>0</v>
      </c>
      <c r="T396" s="133">
        <v>223</v>
      </c>
    </row>
    <row r="397" spans="14:20" ht="15.6" x14ac:dyDescent="0.3">
      <c r="N397" s="134" t="s">
        <v>1034</v>
      </c>
      <c r="O397" s="96" t="s">
        <v>1601</v>
      </c>
      <c r="P397" s="97">
        <v>5</v>
      </c>
      <c r="Q397" s="97">
        <v>0</v>
      </c>
      <c r="R397" s="97">
        <v>0</v>
      </c>
      <c r="S397" s="97">
        <v>0</v>
      </c>
      <c r="T397" s="133">
        <v>4</v>
      </c>
    </row>
    <row r="398" spans="14:20" ht="15.6" x14ac:dyDescent="0.3">
      <c r="N398" s="134" t="s">
        <v>1034</v>
      </c>
      <c r="O398" s="96" t="s">
        <v>1602</v>
      </c>
      <c r="P398" s="97">
        <v>2</v>
      </c>
      <c r="Q398" s="97">
        <v>0</v>
      </c>
      <c r="R398" s="97">
        <v>13</v>
      </c>
      <c r="S398" s="97">
        <v>0</v>
      </c>
      <c r="T398" s="133">
        <v>0</v>
      </c>
    </row>
    <row r="399" spans="14:20" ht="15.6" x14ac:dyDescent="0.3">
      <c r="N399" s="134" t="s">
        <v>1034</v>
      </c>
      <c r="O399" s="96" t="s">
        <v>1615</v>
      </c>
      <c r="P399" s="97">
        <v>18</v>
      </c>
      <c r="Q399" s="97">
        <v>0</v>
      </c>
      <c r="R399" s="97">
        <v>134</v>
      </c>
      <c r="S399" s="97">
        <v>0</v>
      </c>
      <c r="T399" s="133">
        <v>6</v>
      </c>
    </row>
    <row r="400" spans="14:20" ht="15.6" x14ac:dyDescent="0.3">
      <c r="N400" s="134" t="s">
        <v>1034</v>
      </c>
      <c r="O400" s="96" t="s">
        <v>1581</v>
      </c>
      <c r="P400" s="97">
        <v>3</v>
      </c>
      <c r="Q400" s="97">
        <v>0</v>
      </c>
      <c r="R400" s="97">
        <v>0</v>
      </c>
      <c r="S400" s="97">
        <v>0</v>
      </c>
      <c r="T400" s="133">
        <v>1</v>
      </c>
    </row>
    <row r="401" spans="14:20" ht="15.6" x14ac:dyDescent="0.3">
      <c r="N401" s="134" t="s">
        <v>1035</v>
      </c>
      <c r="O401" s="96" t="s">
        <v>1594</v>
      </c>
      <c r="P401" s="97">
        <v>209</v>
      </c>
      <c r="Q401" s="97">
        <v>0</v>
      </c>
      <c r="R401" s="97">
        <v>0</v>
      </c>
      <c r="S401" s="97">
        <v>0</v>
      </c>
      <c r="T401" s="133">
        <v>129</v>
      </c>
    </row>
    <row r="402" spans="14:20" ht="15.6" x14ac:dyDescent="0.3">
      <c r="N402" s="134" t="s">
        <v>1035</v>
      </c>
      <c r="O402" s="96" t="s">
        <v>1615</v>
      </c>
      <c r="P402" s="97">
        <v>128</v>
      </c>
      <c r="Q402" s="97">
        <v>0</v>
      </c>
      <c r="R402" s="97">
        <v>0</v>
      </c>
      <c r="S402" s="97">
        <v>0</v>
      </c>
      <c r="T402" s="133">
        <v>111</v>
      </c>
    </row>
    <row r="403" spans="14:20" ht="15.6" x14ac:dyDescent="0.3">
      <c r="N403" s="134" t="s">
        <v>1036</v>
      </c>
      <c r="O403" s="96" t="s">
        <v>1673</v>
      </c>
      <c r="P403" s="97">
        <v>1084</v>
      </c>
      <c r="Q403" s="97">
        <v>0</v>
      </c>
      <c r="R403" s="97">
        <v>423</v>
      </c>
      <c r="S403" s="97">
        <v>0</v>
      </c>
      <c r="T403" s="133">
        <v>99</v>
      </c>
    </row>
    <row r="404" spans="14:20" ht="15.6" x14ac:dyDescent="0.3">
      <c r="N404" s="134" t="s">
        <v>1036</v>
      </c>
      <c r="O404" s="96" t="s">
        <v>1670</v>
      </c>
      <c r="P404" s="97">
        <v>8</v>
      </c>
      <c r="Q404" s="97">
        <v>0</v>
      </c>
      <c r="R404" s="97">
        <v>1268</v>
      </c>
      <c r="S404" s="97">
        <v>0</v>
      </c>
      <c r="T404" s="133">
        <v>80</v>
      </c>
    </row>
    <row r="405" spans="14:20" ht="15.6" x14ac:dyDescent="0.3">
      <c r="N405" s="134" t="s">
        <v>1036</v>
      </c>
      <c r="O405" s="96" t="s">
        <v>1615</v>
      </c>
      <c r="P405" s="97">
        <v>9</v>
      </c>
      <c r="Q405" s="97">
        <v>0</v>
      </c>
      <c r="R405" s="97">
        <v>352</v>
      </c>
      <c r="S405" s="97">
        <v>0</v>
      </c>
      <c r="T405" s="133">
        <v>114</v>
      </c>
    </row>
    <row r="406" spans="14:20" ht="15.6" x14ac:dyDescent="0.3">
      <c r="N406" s="134" t="s">
        <v>1037</v>
      </c>
      <c r="O406" s="96" t="s">
        <v>1671</v>
      </c>
      <c r="P406" s="97">
        <v>3838</v>
      </c>
      <c r="Q406" s="97">
        <v>0</v>
      </c>
      <c r="R406" s="97">
        <v>288</v>
      </c>
      <c r="S406" s="97">
        <v>1358</v>
      </c>
      <c r="T406" s="133">
        <v>758</v>
      </c>
    </row>
    <row r="407" spans="14:20" ht="15.6" x14ac:dyDescent="0.3">
      <c r="N407" s="134" t="s">
        <v>1037</v>
      </c>
      <c r="O407" s="96" t="s">
        <v>1615</v>
      </c>
      <c r="P407" s="97">
        <v>0</v>
      </c>
      <c r="Q407" s="97">
        <v>0</v>
      </c>
      <c r="R407" s="97">
        <v>0</v>
      </c>
      <c r="S407" s="97">
        <v>0</v>
      </c>
      <c r="T407" s="133">
        <v>10</v>
      </c>
    </row>
    <row r="408" spans="14:20" ht="15.6" x14ac:dyDescent="0.3">
      <c r="N408" s="134" t="s">
        <v>1038</v>
      </c>
      <c r="O408" s="96" t="s">
        <v>1615</v>
      </c>
      <c r="P408" s="97">
        <v>2</v>
      </c>
      <c r="Q408" s="97">
        <v>0</v>
      </c>
      <c r="R408" s="97">
        <v>124</v>
      </c>
      <c r="S408" s="97">
        <v>0</v>
      </c>
      <c r="T408" s="133">
        <v>31</v>
      </c>
    </row>
    <row r="409" spans="14:20" ht="15.6" x14ac:dyDescent="0.3">
      <c r="N409" s="134" t="s">
        <v>1038</v>
      </c>
      <c r="O409" s="96" t="s">
        <v>1580</v>
      </c>
      <c r="P409" s="97">
        <v>173</v>
      </c>
      <c r="Q409" s="97">
        <v>0</v>
      </c>
      <c r="R409" s="97">
        <v>36152</v>
      </c>
      <c r="S409" s="97">
        <v>0</v>
      </c>
      <c r="T409" s="133">
        <v>80</v>
      </c>
    </row>
    <row r="410" spans="14:20" ht="15.6" x14ac:dyDescent="0.3">
      <c r="N410" s="134" t="s">
        <v>1039</v>
      </c>
      <c r="O410" s="96" t="s">
        <v>1668</v>
      </c>
      <c r="P410" s="97">
        <v>1176</v>
      </c>
      <c r="Q410" s="97">
        <v>0</v>
      </c>
      <c r="R410" s="97">
        <v>3593</v>
      </c>
      <c r="S410" s="97">
        <v>0</v>
      </c>
      <c r="T410" s="133">
        <v>130</v>
      </c>
    </row>
    <row r="411" spans="14:20" ht="15.6" x14ac:dyDescent="0.3">
      <c r="N411" s="134" t="s">
        <v>1039</v>
      </c>
      <c r="O411" s="96" t="s">
        <v>1615</v>
      </c>
      <c r="P411" s="97">
        <v>6</v>
      </c>
      <c r="Q411" s="97">
        <v>0</v>
      </c>
      <c r="R411" s="97">
        <v>0</v>
      </c>
      <c r="S411" s="97">
        <v>0</v>
      </c>
      <c r="T411" s="133">
        <v>22</v>
      </c>
    </row>
    <row r="412" spans="14:20" ht="15.6" x14ac:dyDescent="0.3">
      <c r="N412" s="134" t="s">
        <v>1039</v>
      </c>
      <c r="O412" s="96" t="s">
        <v>1608</v>
      </c>
      <c r="P412" s="97">
        <v>1</v>
      </c>
      <c r="Q412" s="97">
        <v>0</v>
      </c>
      <c r="R412" s="97">
        <v>0</v>
      </c>
      <c r="S412" s="97">
        <v>0</v>
      </c>
      <c r="T412" s="133">
        <v>5</v>
      </c>
    </row>
    <row r="413" spans="14:20" ht="15.6" x14ac:dyDescent="0.3">
      <c r="N413" s="134" t="s">
        <v>1039</v>
      </c>
      <c r="O413" s="96" t="s">
        <v>1611</v>
      </c>
      <c r="P413" s="97">
        <v>220</v>
      </c>
      <c r="Q413" s="97">
        <v>0</v>
      </c>
      <c r="R413" s="97">
        <v>898</v>
      </c>
      <c r="S413" s="97">
        <v>0</v>
      </c>
      <c r="T413" s="133">
        <v>81</v>
      </c>
    </row>
    <row r="414" spans="14:20" ht="15.6" x14ac:dyDescent="0.3">
      <c r="N414" s="134" t="s">
        <v>1039</v>
      </c>
      <c r="O414" s="96" t="s">
        <v>1672</v>
      </c>
      <c r="P414" s="97">
        <v>1</v>
      </c>
      <c r="Q414" s="97">
        <v>0</v>
      </c>
      <c r="R414" s="97">
        <v>0</v>
      </c>
      <c r="S414" s="97">
        <v>0</v>
      </c>
      <c r="T414" s="133">
        <v>54</v>
      </c>
    </row>
    <row r="415" spans="14:20" ht="15.6" x14ac:dyDescent="0.3">
      <c r="N415" s="134" t="s">
        <v>782</v>
      </c>
      <c r="O415" s="96" t="s">
        <v>1595</v>
      </c>
      <c r="P415" s="97">
        <v>65</v>
      </c>
      <c r="Q415" s="97">
        <v>0</v>
      </c>
      <c r="R415" s="97">
        <v>9168</v>
      </c>
      <c r="S415" s="97">
        <v>0</v>
      </c>
      <c r="T415" s="133">
        <v>167</v>
      </c>
    </row>
    <row r="416" spans="14:20" ht="15.6" x14ac:dyDescent="0.3">
      <c r="N416" s="134" t="s">
        <v>782</v>
      </c>
      <c r="O416" s="96" t="s">
        <v>1607</v>
      </c>
      <c r="P416" s="97">
        <v>4</v>
      </c>
      <c r="Q416" s="97">
        <v>0</v>
      </c>
      <c r="R416" s="97">
        <v>0</v>
      </c>
      <c r="S416" s="97">
        <v>0</v>
      </c>
      <c r="T416" s="133">
        <v>0</v>
      </c>
    </row>
    <row r="417" spans="14:20" ht="15.6" x14ac:dyDescent="0.3">
      <c r="N417" s="134" t="s">
        <v>782</v>
      </c>
      <c r="O417" s="96" t="s">
        <v>1615</v>
      </c>
      <c r="P417" s="97">
        <v>57</v>
      </c>
      <c r="Q417" s="97">
        <v>0</v>
      </c>
      <c r="R417" s="97">
        <v>0</v>
      </c>
      <c r="S417" s="97">
        <v>0</v>
      </c>
      <c r="T417" s="133">
        <v>48</v>
      </c>
    </row>
    <row r="418" spans="14:20" ht="15.6" x14ac:dyDescent="0.3">
      <c r="N418" s="134" t="s">
        <v>782</v>
      </c>
      <c r="O418" s="96" t="s">
        <v>1581</v>
      </c>
      <c r="P418" s="97">
        <v>17</v>
      </c>
      <c r="Q418" s="97">
        <v>0</v>
      </c>
      <c r="R418" s="97">
        <v>0</v>
      </c>
      <c r="S418" s="97">
        <v>0</v>
      </c>
      <c r="T418" s="133">
        <v>0</v>
      </c>
    </row>
    <row r="419" spans="14:20" ht="15.6" x14ac:dyDescent="0.3">
      <c r="N419" s="134" t="s">
        <v>782</v>
      </c>
      <c r="O419" s="96" t="s">
        <v>1613</v>
      </c>
      <c r="P419" s="97">
        <v>29</v>
      </c>
      <c r="Q419" s="97">
        <v>0</v>
      </c>
      <c r="R419" s="97">
        <v>0</v>
      </c>
      <c r="S419" s="97">
        <v>0</v>
      </c>
      <c r="T419" s="133">
        <v>24</v>
      </c>
    </row>
    <row r="420" spans="14:20" ht="31.2" x14ac:dyDescent="0.3">
      <c r="N420" s="134" t="s">
        <v>1040</v>
      </c>
      <c r="O420" s="96" t="s">
        <v>1600</v>
      </c>
      <c r="P420" s="97">
        <v>13</v>
      </c>
      <c r="Q420" s="97">
        <v>0</v>
      </c>
      <c r="R420" s="97">
        <v>0</v>
      </c>
      <c r="S420" s="97">
        <v>0</v>
      </c>
      <c r="T420" s="133">
        <v>0</v>
      </c>
    </row>
    <row r="421" spans="14:20" ht="15.6" x14ac:dyDescent="0.3">
      <c r="N421" s="134" t="s">
        <v>1040</v>
      </c>
      <c r="O421" s="96" t="s">
        <v>1578</v>
      </c>
      <c r="P421" s="97">
        <v>2884</v>
      </c>
      <c r="Q421" s="97">
        <v>0</v>
      </c>
      <c r="R421" s="97">
        <v>404946</v>
      </c>
      <c r="S421" s="97">
        <v>0</v>
      </c>
      <c r="T421" s="133">
        <v>3928</v>
      </c>
    </row>
    <row r="422" spans="14:20" ht="15.6" x14ac:dyDescent="0.3">
      <c r="N422" s="134" t="s">
        <v>1041</v>
      </c>
      <c r="O422" s="96" t="s">
        <v>1601</v>
      </c>
      <c r="P422" s="97">
        <v>28</v>
      </c>
      <c r="Q422" s="97">
        <v>0</v>
      </c>
      <c r="R422" s="97">
        <v>0</v>
      </c>
      <c r="S422" s="97">
        <v>0</v>
      </c>
      <c r="T422" s="133">
        <v>14</v>
      </c>
    </row>
    <row r="423" spans="14:20" ht="15.6" x14ac:dyDescent="0.3">
      <c r="N423" s="134" t="s">
        <v>1041</v>
      </c>
      <c r="O423" s="96" t="s">
        <v>1606</v>
      </c>
      <c r="P423" s="97">
        <v>37</v>
      </c>
      <c r="Q423" s="97">
        <v>0</v>
      </c>
      <c r="R423" s="97">
        <v>10</v>
      </c>
      <c r="S423" s="97">
        <v>0</v>
      </c>
      <c r="T423" s="133">
        <v>7</v>
      </c>
    </row>
    <row r="424" spans="14:20" ht="15.6" x14ac:dyDescent="0.3">
      <c r="N424" s="134" t="s">
        <v>1041</v>
      </c>
      <c r="O424" s="96" t="s">
        <v>1615</v>
      </c>
      <c r="P424" s="97">
        <v>33</v>
      </c>
      <c r="Q424" s="97">
        <v>0</v>
      </c>
      <c r="R424" s="97">
        <v>31</v>
      </c>
      <c r="S424" s="97">
        <v>0</v>
      </c>
      <c r="T424" s="133">
        <v>28</v>
      </c>
    </row>
    <row r="425" spans="14:20" ht="15.6" x14ac:dyDescent="0.3">
      <c r="N425" s="134" t="s">
        <v>1041</v>
      </c>
      <c r="O425" s="96" t="s">
        <v>1581</v>
      </c>
      <c r="P425" s="97">
        <v>337</v>
      </c>
      <c r="Q425" s="97">
        <v>0</v>
      </c>
      <c r="R425" s="97">
        <v>10</v>
      </c>
      <c r="S425" s="97">
        <v>0</v>
      </c>
      <c r="T425" s="133">
        <v>166</v>
      </c>
    </row>
    <row r="426" spans="14:20" ht="15.6" x14ac:dyDescent="0.3">
      <c r="N426" s="134" t="s">
        <v>1042</v>
      </c>
      <c r="O426" s="96" t="s">
        <v>1671</v>
      </c>
      <c r="P426" s="97">
        <v>3758</v>
      </c>
      <c r="Q426" s="97">
        <v>69</v>
      </c>
      <c r="R426" s="97">
        <v>5368</v>
      </c>
      <c r="S426" s="97">
        <v>2</v>
      </c>
      <c r="T426" s="133">
        <v>1566</v>
      </c>
    </row>
    <row r="427" spans="14:20" ht="15.6" x14ac:dyDescent="0.3">
      <c r="N427" s="134" t="s">
        <v>1042</v>
      </c>
      <c r="O427" s="96" t="s">
        <v>1672</v>
      </c>
      <c r="P427" s="97">
        <v>7</v>
      </c>
      <c r="Q427" s="97">
        <v>0</v>
      </c>
      <c r="R427" s="97">
        <v>0</v>
      </c>
      <c r="S427" s="97">
        <v>0</v>
      </c>
      <c r="T427" s="133">
        <v>0</v>
      </c>
    </row>
    <row r="428" spans="14:20" ht="15.6" x14ac:dyDescent="0.3">
      <c r="N428" s="134" t="s">
        <v>1043</v>
      </c>
      <c r="O428" s="96" t="s">
        <v>1668</v>
      </c>
      <c r="P428" s="97">
        <v>1304</v>
      </c>
      <c r="Q428" s="97">
        <v>0</v>
      </c>
      <c r="R428" s="97">
        <v>160</v>
      </c>
      <c r="S428" s="97">
        <v>0</v>
      </c>
      <c r="T428" s="133">
        <v>149</v>
      </c>
    </row>
    <row r="429" spans="14:20" ht="15.6" x14ac:dyDescent="0.3">
      <c r="N429" s="134" t="s">
        <v>1043</v>
      </c>
      <c r="O429" s="96" t="s">
        <v>1615</v>
      </c>
      <c r="P429" s="97">
        <v>14</v>
      </c>
      <c r="Q429" s="97">
        <v>0</v>
      </c>
      <c r="R429" s="97">
        <v>0</v>
      </c>
      <c r="S429" s="97">
        <v>0</v>
      </c>
      <c r="T429" s="133">
        <v>42</v>
      </c>
    </row>
    <row r="430" spans="14:20" ht="15.6" x14ac:dyDescent="0.3">
      <c r="N430" s="134" t="s">
        <v>1043</v>
      </c>
      <c r="O430" s="96" t="s">
        <v>1608</v>
      </c>
      <c r="P430" s="97">
        <v>1013</v>
      </c>
      <c r="Q430" s="97">
        <v>0</v>
      </c>
      <c r="R430" s="97">
        <v>159</v>
      </c>
      <c r="S430" s="97">
        <v>0</v>
      </c>
      <c r="T430" s="133">
        <v>173</v>
      </c>
    </row>
    <row r="431" spans="14:20" ht="15.6" x14ac:dyDescent="0.3">
      <c r="N431" s="134" t="s">
        <v>1043</v>
      </c>
      <c r="O431" s="96" t="s">
        <v>1611</v>
      </c>
      <c r="P431" s="97">
        <v>56</v>
      </c>
      <c r="Q431" s="97">
        <v>0</v>
      </c>
      <c r="R431" s="97">
        <v>0</v>
      </c>
      <c r="S431" s="97">
        <v>0</v>
      </c>
      <c r="T431" s="133">
        <v>42</v>
      </c>
    </row>
    <row r="432" spans="14:20" ht="15.6" x14ac:dyDescent="0.3">
      <c r="N432" s="134" t="s">
        <v>1043</v>
      </c>
      <c r="O432" s="96" t="s">
        <v>1672</v>
      </c>
      <c r="P432" s="97">
        <v>16</v>
      </c>
      <c r="Q432" s="97">
        <v>0</v>
      </c>
      <c r="R432" s="97">
        <v>0</v>
      </c>
      <c r="S432" s="97">
        <v>0</v>
      </c>
      <c r="T432" s="133">
        <v>33</v>
      </c>
    </row>
    <row r="433" spans="14:20" ht="15.6" x14ac:dyDescent="0.3">
      <c r="N433" s="134" t="s">
        <v>1044</v>
      </c>
      <c r="O433" s="96" t="s">
        <v>1668</v>
      </c>
      <c r="P433" s="97">
        <v>1924</v>
      </c>
      <c r="Q433" s="97">
        <v>687</v>
      </c>
      <c r="R433" s="97">
        <v>208</v>
      </c>
      <c r="S433" s="97">
        <v>29</v>
      </c>
      <c r="T433" s="133">
        <v>41</v>
      </c>
    </row>
    <row r="434" spans="14:20" ht="15.6" x14ac:dyDescent="0.3">
      <c r="N434" s="134" t="s">
        <v>1044</v>
      </c>
      <c r="O434" s="96" t="s">
        <v>1615</v>
      </c>
      <c r="P434" s="97">
        <v>7</v>
      </c>
      <c r="Q434" s="97">
        <v>0</v>
      </c>
      <c r="R434" s="97">
        <v>0</v>
      </c>
      <c r="S434" s="97">
        <v>0</v>
      </c>
      <c r="T434" s="133">
        <v>0</v>
      </c>
    </row>
    <row r="435" spans="14:20" ht="15.6" x14ac:dyDescent="0.3">
      <c r="N435" s="134" t="s">
        <v>1044</v>
      </c>
      <c r="O435" s="96" t="s">
        <v>1608</v>
      </c>
      <c r="P435" s="97">
        <v>600</v>
      </c>
      <c r="Q435" s="97">
        <v>0</v>
      </c>
      <c r="R435" s="97">
        <v>0</v>
      </c>
      <c r="S435" s="97">
        <v>0</v>
      </c>
      <c r="T435" s="133">
        <v>27</v>
      </c>
    </row>
    <row r="436" spans="14:20" ht="15.6" x14ac:dyDescent="0.3">
      <c r="N436" s="134" t="s">
        <v>1044</v>
      </c>
      <c r="O436" s="96" t="s">
        <v>1611</v>
      </c>
      <c r="P436" s="97">
        <v>29</v>
      </c>
      <c r="Q436" s="97">
        <v>0</v>
      </c>
      <c r="R436" s="97">
        <v>0</v>
      </c>
      <c r="S436" s="97">
        <v>0</v>
      </c>
      <c r="T436" s="133">
        <v>5</v>
      </c>
    </row>
    <row r="437" spans="14:20" ht="15.6" x14ac:dyDescent="0.3">
      <c r="N437" s="134" t="s">
        <v>1045</v>
      </c>
      <c r="O437" s="96" t="s">
        <v>1671</v>
      </c>
      <c r="P437" s="97">
        <v>10540</v>
      </c>
      <c r="Q437" s="97">
        <v>271</v>
      </c>
      <c r="R437" s="97">
        <v>0</v>
      </c>
      <c r="S437" s="97">
        <v>0</v>
      </c>
      <c r="T437" s="133">
        <v>0</v>
      </c>
    </row>
    <row r="438" spans="14:20" ht="15.6" x14ac:dyDescent="0.3">
      <c r="N438" s="134" t="s">
        <v>204</v>
      </c>
      <c r="O438" s="96" t="s">
        <v>1668</v>
      </c>
      <c r="P438" s="97">
        <v>2440</v>
      </c>
      <c r="Q438" s="97">
        <v>0</v>
      </c>
      <c r="R438" s="97">
        <v>0</v>
      </c>
      <c r="S438" s="97">
        <v>0</v>
      </c>
      <c r="T438" s="133">
        <v>7</v>
      </c>
    </row>
    <row r="439" spans="14:20" ht="15.6" x14ac:dyDescent="0.3">
      <c r="N439" s="134" t="s">
        <v>204</v>
      </c>
      <c r="O439" s="96" t="s">
        <v>1615</v>
      </c>
      <c r="P439" s="97">
        <v>125</v>
      </c>
      <c r="Q439" s="97">
        <v>0</v>
      </c>
      <c r="R439" s="97">
        <v>0</v>
      </c>
      <c r="S439" s="97">
        <v>0</v>
      </c>
      <c r="T439" s="133">
        <v>9</v>
      </c>
    </row>
    <row r="440" spans="14:20" ht="15.6" x14ac:dyDescent="0.3">
      <c r="N440" s="134" t="s">
        <v>204</v>
      </c>
      <c r="O440" s="96" t="s">
        <v>1581</v>
      </c>
      <c r="P440" s="97">
        <v>162</v>
      </c>
      <c r="Q440" s="97">
        <v>0</v>
      </c>
      <c r="R440" s="97">
        <v>0</v>
      </c>
      <c r="S440" s="97">
        <v>0</v>
      </c>
      <c r="T440" s="133">
        <v>0</v>
      </c>
    </row>
    <row r="441" spans="14:20" ht="15.6" x14ac:dyDescent="0.3">
      <c r="N441" s="134" t="s">
        <v>1046</v>
      </c>
      <c r="O441" s="96" t="s">
        <v>1578</v>
      </c>
      <c r="P441" s="97">
        <v>823</v>
      </c>
      <c r="Q441" s="97">
        <v>0</v>
      </c>
      <c r="R441" s="97">
        <v>30974</v>
      </c>
      <c r="S441" s="97">
        <v>0</v>
      </c>
      <c r="T441" s="133">
        <v>782</v>
      </c>
    </row>
    <row r="442" spans="14:20" ht="15.6" x14ac:dyDescent="0.3">
      <c r="N442" s="134" t="s">
        <v>1047</v>
      </c>
      <c r="O442" s="96" t="s">
        <v>1671</v>
      </c>
      <c r="P442" s="97">
        <v>1096</v>
      </c>
      <c r="Q442" s="97">
        <v>697</v>
      </c>
      <c r="R442" s="97">
        <v>1850</v>
      </c>
      <c r="S442" s="97">
        <v>0</v>
      </c>
      <c r="T442" s="133">
        <v>542</v>
      </c>
    </row>
    <row r="443" spans="14:20" ht="15.6" x14ac:dyDescent="0.3">
      <c r="N443" s="134" t="s">
        <v>1047</v>
      </c>
      <c r="O443" s="96" t="s">
        <v>1615</v>
      </c>
      <c r="P443" s="97">
        <v>13</v>
      </c>
      <c r="Q443" s="97">
        <v>0</v>
      </c>
      <c r="R443" s="97">
        <v>84</v>
      </c>
      <c r="S443" s="97">
        <v>0</v>
      </c>
      <c r="T443" s="133">
        <v>14</v>
      </c>
    </row>
    <row r="444" spans="14:20" ht="15.6" x14ac:dyDescent="0.3">
      <c r="N444" s="134" t="s">
        <v>1047</v>
      </c>
      <c r="O444" s="96" t="s">
        <v>1672</v>
      </c>
      <c r="P444" s="97">
        <v>13</v>
      </c>
      <c r="Q444" s="97">
        <v>0</v>
      </c>
      <c r="R444" s="97">
        <v>0</v>
      </c>
      <c r="S444" s="97">
        <v>0</v>
      </c>
      <c r="T444" s="133">
        <v>31</v>
      </c>
    </row>
    <row r="445" spans="14:20" ht="15.6" x14ac:dyDescent="0.3">
      <c r="N445" s="134" t="s">
        <v>884</v>
      </c>
      <c r="O445" s="96" t="s">
        <v>1601</v>
      </c>
      <c r="P445" s="97">
        <v>661</v>
      </c>
      <c r="Q445" s="97">
        <v>0</v>
      </c>
      <c r="R445" s="97">
        <v>0</v>
      </c>
      <c r="S445" s="97">
        <v>0</v>
      </c>
      <c r="T445" s="133">
        <v>21</v>
      </c>
    </row>
    <row r="446" spans="14:20" ht="15.6" x14ac:dyDescent="0.3">
      <c r="N446" s="134" t="s">
        <v>884</v>
      </c>
      <c r="O446" s="96" t="s">
        <v>1602</v>
      </c>
      <c r="P446" s="97">
        <v>133</v>
      </c>
      <c r="Q446" s="97">
        <v>3</v>
      </c>
      <c r="R446" s="97">
        <v>73</v>
      </c>
      <c r="S446" s="97">
        <v>0</v>
      </c>
      <c r="T446" s="133">
        <v>180</v>
      </c>
    </row>
    <row r="447" spans="14:20" ht="15.6" x14ac:dyDescent="0.3">
      <c r="N447" s="134" t="s">
        <v>884</v>
      </c>
      <c r="O447" s="96" t="s">
        <v>1615</v>
      </c>
      <c r="P447" s="97">
        <v>415</v>
      </c>
      <c r="Q447" s="97">
        <v>0</v>
      </c>
      <c r="R447" s="97">
        <v>5</v>
      </c>
      <c r="S447" s="97">
        <v>0</v>
      </c>
      <c r="T447" s="133">
        <v>138</v>
      </c>
    </row>
    <row r="448" spans="14:20" ht="15.6" x14ac:dyDescent="0.3">
      <c r="N448" s="134" t="s">
        <v>1048</v>
      </c>
      <c r="O448" s="96" t="s">
        <v>1669</v>
      </c>
      <c r="P448" s="97">
        <v>5</v>
      </c>
      <c r="Q448" s="97">
        <v>0</v>
      </c>
      <c r="R448" s="97">
        <v>0</v>
      </c>
      <c r="S448" s="97">
        <v>0</v>
      </c>
      <c r="T448" s="133">
        <v>16</v>
      </c>
    </row>
    <row r="449" spans="14:20" ht="15.6" x14ac:dyDescent="0.3">
      <c r="N449" s="134" t="s">
        <v>1048</v>
      </c>
      <c r="O449" s="96" t="s">
        <v>1599</v>
      </c>
      <c r="P449" s="97">
        <v>0</v>
      </c>
      <c r="Q449" s="97">
        <v>0</v>
      </c>
      <c r="R449" s="97">
        <v>0</v>
      </c>
      <c r="S449" s="97">
        <v>0</v>
      </c>
      <c r="T449" s="133">
        <v>20</v>
      </c>
    </row>
    <row r="450" spans="14:20" ht="15.6" x14ac:dyDescent="0.3">
      <c r="N450" s="134" t="s">
        <v>1048</v>
      </c>
      <c r="O450" s="96" t="s">
        <v>1615</v>
      </c>
      <c r="P450" s="97">
        <v>0</v>
      </c>
      <c r="Q450" s="97">
        <v>0</v>
      </c>
      <c r="R450" s="97">
        <v>0</v>
      </c>
      <c r="S450" s="97">
        <v>0</v>
      </c>
      <c r="T450" s="133">
        <v>1</v>
      </c>
    </row>
    <row r="451" spans="14:20" ht="15.6" x14ac:dyDescent="0.3">
      <c r="N451" s="134" t="s">
        <v>1048</v>
      </c>
      <c r="O451" s="96" t="s">
        <v>1610</v>
      </c>
      <c r="P451" s="97">
        <v>0</v>
      </c>
      <c r="Q451" s="97">
        <v>0</v>
      </c>
      <c r="R451" s="97">
        <v>0</v>
      </c>
      <c r="S451" s="97">
        <v>0</v>
      </c>
      <c r="T451" s="133">
        <v>1</v>
      </c>
    </row>
    <row r="452" spans="14:20" ht="31.2" x14ac:dyDescent="0.3">
      <c r="N452" s="134" t="s">
        <v>1049</v>
      </c>
      <c r="O452" s="96" t="s">
        <v>1600</v>
      </c>
      <c r="P452" s="97">
        <v>0</v>
      </c>
      <c r="Q452" s="97">
        <v>0</v>
      </c>
      <c r="R452" s="97">
        <v>1521</v>
      </c>
      <c r="S452" s="97">
        <v>0</v>
      </c>
      <c r="T452" s="133">
        <v>0</v>
      </c>
    </row>
    <row r="453" spans="14:20" ht="15.6" x14ac:dyDescent="0.3">
      <c r="N453" s="134" t="s">
        <v>1049</v>
      </c>
      <c r="O453" s="96" t="s">
        <v>1578</v>
      </c>
      <c r="P453" s="97">
        <v>28931</v>
      </c>
      <c r="Q453" s="97">
        <v>322</v>
      </c>
      <c r="R453" s="97">
        <v>239872</v>
      </c>
      <c r="S453" s="97">
        <v>0</v>
      </c>
      <c r="T453" s="133">
        <v>708</v>
      </c>
    </row>
    <row r="454" spans="14:20" ht="31.2" x14ac:dyDescent="0.3">
      <c r="N454" s="134" t="s">
        <v>1050</v>
      </c>
      <c r="O454" s="96" t="s">
        <v>1600</v>
      </c>
      <c r="P454" s="97">
        <v>0</v>
      </c>
      <c r="Q454" s="97">
        <v>0</v>
      </c>
      <c r="R454" s="97">
        <v>1327</v>
      </c>
      <c r="S454" s="97">
        <v>0</v>
      </c>
      <c r="T454" s="133">
        <v>5</v>
      </c>
    </row>
    <row r="455" spans="14:20" ht="15.6" x14ac:dyDescent="0.3">
      <c r="N455" s="134" t="s">
        <v>1050</v>
      </c>
      <c r="O455" s="96" t="s">
        <v>1578</v>
      </c>
      <c r="P455" s="97">
        <v>937</v>
      </c>
      <c r="Q455" s="97">
        <v>0</v>
      </c>
      <c r="R455" s="97">
        <v>110220</v>
      </c>
      <c r="S455" s="97">
        <v>0</v>
      </c>
      <c r="T455" s="133">
        <v>70</v>
      </c>
    </row>
    <row r="456" spans="14:20" ht="15.6" x14ac:dyDescent="0.3">
      <c r="N456" s="134" t="s">
        <v>1051</v>
      </c>
      <c r="O456" s="96" t="s">
        <v>1668</v>
      </c>
      <c r="P456" s="97">
        <v>6</v>
      </c>
      <c r="Q456" s="97">
        <v>0</v>
      </c>
      <c r="R456" s="97">
        <v>1</v>
      </c>
      <c r="S456" s="97">
        <v>0</v>
      </c>
      <c r="T456" s="133">
        <v>55</v>
      </c>
    </row>
    <row r="457" spans="14:20" ht="15.6" x14ac:dyDescent="0.3">
      <c r="N457" s="134" t="s">
        <v>1051</v>
      </c>
      <c r="O457" s="96" t="s">
        <v>1615</v>
      </c>
      <c r="P457" s="97">
        <v>198</v>
      </c>
      <c r="Q457" s="97">
        <v>0</v>
      </c>
      <c r="R457" s="97">
        <v>0</v>
      </c>
      <c r="S457" s="97">
        <v>0</v>
      </c>
      <c r="T457" s="133">
        <v>0</v>
      </c>
    </row>
    <row r="458" spans="14:20" ht="15.6" x14ac:dyDescent="0.3">
      <c r="N458" s="134" t="s">
        <v>1051</v>
      </c>
      <c r="O458" s="96" t="s">
        <v>1608</v>
      </c>
      <c r="P458" s="97">
        <v>124</v>
      </c>
      <c r="Q458" s="97">
        <v>0</v>
      </c>
      <c r="R458" s="97">
        <v>0</v>
      </c>
      <c r="S458" s="97">
        <v>0</v>
      </c>
      <c r="T458" s="133">
        <v>0</v>
      </c>
    </row>
    <row r="459" spans="14:20" ht="15.6" x14ac:dyDescent="0.3">
      <c r="N459" s="134" t="s">
        <v>1051</v>
      </c>
      <c r="O459" s="96" t="s">
        <v>1611</v>
      </c>
      <c r="P459" s="97">
        <v>1930</v>
      </c>
      <c r="Q459" s="97">
        <v>192</v>
      </c>
      <c r="R459" s="97">
        <v>6</v>
      </c>
      <c r="S459" s="97">
        <v>0</v>
      </c>
      <c r="T459" s="133">
        <v>18</v>
      </c>
    </row>
    <row r="460" spans="14:20" ht="15.6" x14ac:dyDescent="0.3">
      <c r="N460" s="134" t="s">
        <v>1051</v>
      </c>
      <c r="O460" s="96" t="s">
        <v>1672</v>
      </c>
      <c r="P460" s="97">
        <v>52</v>
      </c>
      <c r="Q460" s="97">
        <v>0</v>
      </c>
      <c r="R460" s="97">
        <v>0</v>
      </c>
      <c r="S460" s="97">
        <v>0</v>
      </c>
      <c r="T460" s="133">
        <v>18</v>
      </c>
    </row>
    <row r="461" spans="14:20" ht="15.6" x14ac:dyDescent="0.3">
      <c r="N461" s="134" t="s">
        <v>1052</v>
      </c>
      <c r="O461" s="96" t="s">
        <v>1668</v>
      </c>
      <c r="P461" s="97">
        <v>713</v>
      </c>
      <c r="Q461" s="97">
        <v>0</v>
      </c>
      <c r="R461" s="97">
        <v>0</v>
      </c>
      <c r="S461" s="97">
        <v>0</v>
      </c>
      <c r="T461" s="133">
        <v>4</v>
      </c>
    </row>
    <row r="462" spans="14:20" ht="15.6" x14ac:dyDescent="0.3">
      <c r="N462" s="134" t="s">
        <v>1052</v>
      </c>
      <c r="O462" s="96" t="s">
        <v>1615</v>
      </c>
      <c r="P462" s="97">
        <v>11</v>
      </c>
      <c r="Q462" s="97">
        <v>0</v>
      </c>
      <c r="R462" s="97">
        <v>0</v>
      </c>
      <c r="S462" s="97">
        <v>0</v>
      </c>
      <c r="T462" s="133">
        <v>0</v>
      </c>
    </row>
    <row r="463" spans="14:20" ht="15.6" x14ac:dyDescent="0.3">
      <c r="N463" s="134" t="s">
        <v>1052</v>
      </c>
      <c r="O463" s="96" t="s">
        <v>1608</v>
      </c>
      <c r="P463" s="97">
        <v>31</v>
      </c>
      <c r="Q463" s="97">
        <v>0</v>
      </c>
      <c r="R463" s="97">
        <v>0</v>
      </c>
      <c r="S463" s="97">
        <v>0</v>
      </c>
      <c r="T463" s="133">
        <v>0</v>
      </c>
    </row>
    <row r="464" spans="14:20" ht="15.6" x14ac:dyDescent="0.3">
      <c r="N464" s="134" t="s">
        <v>1053</v>
      </c>
      <c r="O464" s="96" t="s">
        <v>1578</v>
      </c>
      <c r="P464" s="97">
        <v>1652</v>
      </c>
      <c r="Q464" s="97">
        <v>44</v>
      </c>
      <c r="R464" s="97">
        <v>28482</v>
      </c>
      <c r="S464" s="97">
        <v>0</v>
      </c>
      <c r="T464" s="133">
        <v>72</v>
      </c>
    </row>
    <row r="465" spans="14:20" ht="15.6" x14ac:dyDescent="0.3">
      <c r="N465" s="134" t="s">
        <v>1054</v>
      </c>
      <c r="O465" s="96" t="s">
        <v>1670</v>
      </c>
      <c r="P465" s="97">
        <v>1</v>
      </c>
      <c r="Q465" s="97">
        <v>0</v>
      </c>
      <c r="R465" s="97">
        <v>0</v>
      </c>
      <c r="S465" s="97">
        <v>0</v>
      </c>
      <c r="T465" s="133">
        <v>14</v>
      </c>
    </row>
    <row r="466" spans="14:20" ht="15.6" x14ac:dyDescent="0.3">
      <c r="N466" s="134" t="s">
        <v>1054</v>
      </c>
      <c r="O466" s="96" t="s">
        <v>1601</v>
      </c>
      <c r="P466" s="97">
        <v>7</v>
      </c>
      <c r="Q466" s="97">
        <v>0</v>
      </c>
      <c r="R466" s="97">
        <v>24</v>
      </c>
      <c r="S466" s="97">
        <v>0</v>
      </c>
      <c r="T466" s="133">
        <v>54</v>
      </c>
    </row>
    <row r="467" spans="14:20" ht="15.6" x14ac:dyDescent="0.3">
      <c r="N467" s="134" t="s">
        <v>1054</v>
      </c>
      <c r="O467" s="96" t="s">
        <v>1602</v>
      </c>
      <c r="P467" s="97">
        <v>725</v>
      </c>
      <c r="Q467" s="97">
        <v>0</v>
      </c>
      <c r="R467" s="97">
        <v>5278</v>
      </c>
      <c r="S467" s="97">
        <v>0</v>
      </c>
      <c r="T467" s="133">
        <v>542</v>
      </c>
    </row>
    <row r="468" spans="14:20" ht="15.6" x14ac:dyDescent="0.3">
      <c r="N468" s="134" t="s">
        <v>1054</v>
      </c>
      <c r="O468" s="96" t="s">
        <v>1615</v>
      </c>
      <c r="P468" s="97">
        <v>14</v>
      </c>
      <c r="Q468" s="97">
        <v>0</v>
      </c>
      <c r="R468" s="97">
        <v>143</v>
      </c>
      <c r="S468" s="97">
        <v>0</v>
      </c>
      <c r="T468" s="133">
        <v>129</v>
      </c>
    </row>
    <row r="469" spans="14:20" ht="15.6" x14ac:dyDescent="0.3">
      <c r="N469" s="134" t="s">
        <v>1054</v>
      </c>
      <c r="O469" s="96" t="s">
        <v>1581</v>
      </c>
      <c r="P469" s="97">
        <v>1</v>
      </c>
      <c r="Q469" s="97">
        <v>0</v>
      </c>
      <c r="R469" s="97">
        <v>0</v>
      </c>
      <c r="S469" s="97">
        <v>0</v>
      </c>
      <c r="T469" s="133">
        <v>0</v>
      </c>
    </row>
    <row r="470" spans="14:20" ht="15.6" x14ac:dyDescent="0.3">
      <c r="N470" s="134" t="s">
        <v>873</v>
      </c>
      <c r="O470" s="96" t="s">
        <v>1671</v>
      </c>
      <c r="P470" s="97">
        <v>4563</v>
      </c>
      <c r="Q470" s="97">
        <v>1157</v>
      </c>
      <c r="R470" s="97">
        <v>20555</v>
      </c>
      <c r="S470" s="97">
        <v>0</v>
      </c>
      <c r="T470" s="133">
        <v>810</v>
      </c>
    </row>
    <row r="471" spans="14:20" ht="15.6" x14ac:dyDescent="0.3">
      <c r="N471" s="134" t="s">
        <v>1055</v>
      </c>
      <c r="O471" s="96" t="s">
        <v>1668</v>
      </c>
      <c r="P471" s="97">
        <v>5</v>
      </c>
      <c r="Q471" s="97">
        <v>0</v>
      </c>
      <c r="R471" s="97">
        <v>0</v>
      </c>
      <c r="S471" s="97">
        <v>0</v>
      </c>
      <c r="T471" s="133">
        <v>171</v>
      </c>
    </row>
    <row r="472" spans="14:20" ht="15.6" x14ac:dyDescent="0.3">
      <c r="N472" s="134" t="s">
        <v>1055</v>
      </c>
      <c r="O472" s="96" t="s">
        <v>1615</v>
      </c>
      <c r="P472" s="97">
        <v>61</v>
      </c>
      <c r="Q472" s="97">
        <v>0</v>
      </c>
      <c r="R472" s="97">
        <v>0</v>
      </c>
      <c r="S472" s="97">
        <v>0</v>
      </c>
      <c r="T472" s="133">
        <v>143</v>
      </c>
    </row>
    <row r="473" spans="14:20" ht="15.6" x14ac:dyDescent="0.3">
      <c r="N473" s="134" t="s">
        <v>1056</v>
      </c>
      <c r="O473" s="96" t="s">
        <v>1670</v>
      </c>
      <c r="P473" s="97">
        <v>1</v>
      </c>
      <c r="Q473" s="97">
        <v>0</v>
      </c>
      <c r="R473" s="97">
        <v>0</v>
      </c>
      <c r="S473" s="97">
        <v>0</v>
      </c>
      <c r="T473" s="133">
        <v>3</v>
      </c>
    </row>
    <row r="474" spans="14:20" ht="15.6" x14ac:dyDescent="0.3">
      <c r="N474" s="134" t="s">
        <v>1056</v>
      </c>
      <c r="O474" s="96" t="s">
        <v>1601</v>
      </c>
      <c r="P474" s="97">
        <v>4</v>
      </c>
      <c r="Q474" s="97">
        <v>0</v>
      </c>
      <c r="R474" s="97">
        <v>9</v>
      </c>
      <c r="S474" s="97">
        <v>0</v>
      </c>
      <c r="T474" s="133">
        <v>244</v>
      </c>
    </row>
    <row r="475" spans="14:20" ht="15.6" x14ac:dyDescent="0.3">
      <c r="N475" s="134" t="s">
        <v>1056</v>
      </c>
      <c r="O475" s="96" t="s">
        <v>1602</v>
      </c>
      <c r="P475" s="97">
        <v>1763</v>
      </c>
      <c r="Q475" s="97">
        <v>2268</v>
      </c>
      <c r="R475" s="97">
        <v>749</v>
      </c>
      <c r="S475" s="97">
        <v>0</v>
      </c>
      <c r="T475" s="133">
        <v>213</v>
      </c>
    </row>
    <row r="476" spans="14:20" ht="15.6" x14ac:dyDescent="0.3">
      <c r="N476" s="134" t="s">
        <v>1056</v>
      </c>
      <c r="O476" s="96" t="s">
        <v>1606</v>
      </c>
      <c r="P476" s="97">
        <v>1</v>
      </c>
      <c r="Q476" s="97">
        <v>0</v>
      </c>
      <c r="R476" s="97">
        <v>9</v>
      </c>
      <c r="S476" s="97">
        <v>0</v>
      </c>
      <c r="T476" s="133">
        <v>7</v>
      </c>
    </row>
    <row r="477" spans="14:20" ht="15.6" x14ac:dyDescent="0.3">
      <c r="N477" s="134" t="s">
        <v>1056</v>
      </c>
      <c r="O477" s="96" t="s">
        <v>1615</v>
      </c>
      <c r="P477" s="97">
        <v>66</v>
      </c>
      <c r="Q477" s="97">
        <v>0</v>
      </c>
      <c r="R477" s="97">
        <v>0</v>
      </c>
      <c r="S477" s="97">
        <v>0</v>
      </c>
      <c r="T477" s="133">
        <v>59</v>
      </c>
    </row>
    <row r="478" spans="14:20" ht="15.6" x14ac:dyDescent="0.3">
      <c r="N478" s="134" t="s">
        <v>1677</v>
      </c>
      <c r="O478" s="96" t="s">
        <v>1597</v>
      </c>
      <c r="P478" s="97">
        <v>19</v>
      </c>
      <c r="Q478" s="97">
        <v>0</v>
      </c>
      <c r="R478" s="97">
        <v>818</v>
      </c>
      <c r="S478" s="97">
        <v>0</v>
      </c>
      <c r="T478" s="133">
        <v>181</v>
      </c>
    </row>
    <row r="479" spans="14:20" ht="15.6" x14ac:dyDescent="0.3">
      <c r="N479" s="134" t="s">
        <v>863</v>
      </c>
      <c r="O479" s="96" t="s">
        <v>1615</v>
      </c>
      <c r="P479" s="97">
        <v>10</v>
      </c>
      <c r="Q479" s="97">
        <v>0</v>
      </c>
      <c r="R479" s="97">
        <v>0</v>
      </c>
      <c r="S479" s="97">
        <v>0</v>
      </c>
      <c r="T479" s="133">
        <v>0</v>
      </c>
    </row>
    <row r="480" spans="14:20" ht="15.6" x14ac:dyDescent="0.3">
      <c r="N480" s="134" t="s">
        <v>863</v>
      </c>
      <c r="O480" s="96" t="s">
        <v>1581</v>
      </c>
      <c r="P480" s="97">
        <v>12149</v>
      </c>
      <c r="Q480" s="97">
        <v>667</v>
      </c>
      <c r="R480" s="97">
        <v>108</v>
      </c>
      <c r="S480" s="97">
        <v>0</v>
      </c>
      <c r="T480" s="133">
        <v>90</v>
      </c>
    </row>
    <row r="481" spans="14:20" ht="15.6" x14ac:dyDescent="0.3">
      <c r="N481" s="134" t="s">
        <v>1057</v>
      </c>
      <c r="O481" s="96" t="s">
        <v>1668</v>
      </c>
      <c r="P481" s="97">
        <v>127</v>
      </c>
      <c r="Q481" s="97">
        <v>0</v>
      </c>
      <c r="R481" s="97">
        <v>0</v>
      </c>
      <c r="S481" s="97">
        <v>219</v>
      </c>
      <c r="T481" s="133">
        <v>3</v>
      </c>
    </row>
    <row r="482" spans="14:20" ht="15.6" x14ac:dyDescent="0.3">
      <c r="N482" s="134" t="s">
        <v>1057</v>
      </c>
      <c r="O482" s="96" t="s">
        <v>1671</v>
      </c>
      <c r="P482" s="97">
        <v>27</v>
      </c>
      <c r="Q482" s="97">
        <v>0</v>
      </c>
      <c r="R482" s="97">
        <v>0</v>
      </c>
      <c r="S482" s="97">
        <v>0</v>
      </c>
      <c r="T482" s="133">
        <v>48</v>
      </c>
    </row>
    <row r="483" spans="14:20" ht="15.6" x14ac:dyDescent="0.3">
      <c r="N483" s="134" t="s">
        <v>1057</v>
      </c>
      <c r="O483" s="96" t="s">
        <v>1615</v>
      </c>
      <c r="P483" s="97">
        <v>3</v>
      </c>
      <c r="Q483" s="97">
        <v>0</v>
      </c>
      <c r="R483" s="97">
        <v>0</v>
      </c>
      <c r="S483" s="97">
        <v>0</v>
      </c>
      <c r="T483" s="133">
        <v>3</v>
      </c>
    </row>
    <row r="484" spans="14:20" ht="15.6" x14ac:dyDescent="0.3">
      <c r="N484" s="134" t="s">
        <v>1057</v>
      </c>
      <c r="O484" s="96" t="s">
        <v>1608</v>
      </c>
      <c r="P484" s="97">
        <v>2</v>
      </c>
      <c r="Q484" s="97">
        <v>0</v>
      </c>
      <c r="R484" s="97">
        <v>0</v>
      </c>
      <c r="S484" s="97">
        <v>0</v>
      </c>
      <c r="T484" s="133">
        <v>3</v>
      </c>
    </row>
    <row r="485" spans="14:20" ht="15.6" x14ac:dyDescent="0.3">
      <c r="N485" s="134" t="s">
        <v>1057</v>
      </c>
      <c r="O485" s="96" t="s">
        <v>1672</v>
      </c>
      <c r="P485" s="97">
        <v>13</v>
      </c>
      <c r="Q485" s="97">
        <v>0</v>
      </c>
      <c r="R485" s="97">
        <v>0</v>
      </c>
      <c r="S485" s="97">
        <v>0</v>
      </c>
      <c r="T485" s="133">
        <v>22</v>
      </c>
    </row>
    <row r="486" spans="14:20" ht="15.6" x14ac:dyDescent="0.3">
      <c r="N486" s="134" t="s">
        <v>792</v>
      </c>
      <c r="O486" s="96" t="s">
        <v>1668</v>
      </c>
      <c r="P486" s="97">
        <v>1518</v>
      </c>
      <c r="Q486" s="97">
        <v>3</v>
      </c>
      <c r="R486" s="97">
        <v>8403</v>
      </c>
      <c r="S486" s="97">
        <v>0</v>
      </c>
      <c r="T486" s="133">
        <v>195</v>
      </c>
    </row>
    <row r="487" spans="14:20" ht="15.6" x14ac:dyDescent="0.3">
      <c r="N487" s="134" t="s">
        <v>792</v>
      </c>
      <c r="O487" s="96" t="s">
        <v>1673</v>
      </c>
      <c r="P487" s="97">
        <v>6078</v>
      </c>
      <c r="Q487" s="97">
        <v>0</v>
      </c>
      <c r="R487" s="97">
        <v>26889</v>
      </c>
      <c r="S487" s="97">
        <v>0</v>
      </c>
      <c r="T487" s="133">
        <v>324</v>
      </c>
    </row>
    <row r="488" spans="14:20" ht="15.6" x14ac:dyDescent="0.3">
      <c r="N488" s="134" t="s">
        <v>792</v>
      </c>
      <c r="O488" s="96" t="s">
        <v>1670</v>
      </c>
      <c r="P488" s="97">
        <v>9</v>
      </c>
      <c r="Q488" s="97">
        <v>0</v>
      </c>
      <c r="R488" s="97">
        <v>0</v>
      </c>
      <c r="S488" s="97">
        <v>0</v>
      </c>
      <c r="T488" s="133">
        <v>0</v>
      </c>
    </row>
    <row r="489" spans="14:20" ht="15.6" x14ac:dyDescent="0.3">
      <c r="N489" s="134" t="s">
        <v>792</v>
      </c>
      <c r="O489" s="96" t="s">
        <v>1615</v>
      </c>
      <c r="P489" s="97">
        <v>215</v>
      </c>
      <c r="Q489" s="97">
        <v>0</v>
      </c>
      <c r="R489" s="97">
        <v>1402</v>
      </c>
      <c r="S489" s="97">
        <v>0</v>
      </c>
      <c r="T489" s="133">
        <v>231</v>
      </c>
    </row>
    <row r="490" spans="14:20" ht="15.6" x14ac:dyDescent="0.3">
      <c r="N490" s="134" t="s">
        <v>792</v>
      </c>
      <c r="O490" s="96" t="s">
        <v>1581</v>
      </c>
      <c r="P490" s="97">
        <v>76</v>
      </c>
      <c r="Q490" s="97">
        <v>0</v>
      </c>
      <c r="R490" s="97">
        <v>0</v>
      </c>
      <c r="S490" s="97">
        <v>0</v>
      </c>
      <c r="T490" s="133">
        <v>147</v>
      </c>
    </row>
    <row r="491" spans="14:20" ht="15.6" x14ac:dyDescent="0.3">
      <c r="N491" s="134" t="s">
        <v>1058</v>
      </c>
      <c r="O491" s="96" t="s">
        <v>1670</v>
      </c>
      <c r="P491" s="97">
        <v>306</v>
      </c>
      <c r="Q491" s="97">
        <v>0</v>
      </c>
      <c r="R491" s="97">
        <v>0</v>
      </c>
      <c r="S491" s="97">
        <v>0</v>
      </c>
      <c r="T491" s="133">
        <v>276</v>
      </c>
    </row>
    <row r="492" spans="14:20" ht="15.6" x14ac:dyDescent="0.3">
      <c r="N492" s="134" t="s">
        <v>1058</v>
      </c>
      <c r="O492" s="96" t="s">
        <v>1601</v>
      </c>
      <c r="P492" s="97">
        <v>0</v>
      </c>
      <c r="Q492" s="97">
        <v>0</v>
      </c>
      <c r="R492" s="97">
        <v>0</v>
      </c>
      <c r="S492" s="97">
        <v>0</v>
      </c>
      <c r="T492" s="133">
        <v>4</v>
      </c>
    </row>
    <row r="493" spans="14:20" ht="15.6" x14ac:dyDescent="0.3">
      <c r="N493" s="134" t="s">
        <v>1058</v>
      </c>
      <c r="O493" s="96" t="s">
        <v>1615</v>
      </c>
      <c r="P493" s="97">
        <v>2</v>
      </c>
      <c r="Q493" s="97">
        <v>0</v>
      </c>
      <c r="R493" s="97">
        <v>0</v>
      </c>
      <c r="S493" s="97">
        <v>0</v>
      </c>
      <c r="T493" s="133">
        <v>14</v>
      </c>
    </row>
    <row r="494" spans="14:20" ht="15.6" x14ac:dyDescent="0.3">
      <c r="N494" s="134" t="s">
        <v>1058</v>
      </c>
      <c r="O494" s="96" t="s">
        <v>1581</v>
      </c>
      <c r="P494" s="97">
        <v>0</v>
      </c>
      <c r="Q494" s="97">
        <v>0</v>
      </c>
      <c r="R494" s="97">
        <v>0</v>
      </c>
      <c r="S494" s="97">
        <v>0</v>
      </c>
      <c r="T494" s="133">
        <v>0</v>
      </c>
    </row>
    <row r="495" spans="14:20" ht="15.6" x14ac:dyDescent="0.3">
      <c r="N495" s="134" t="s">
        <v>1059</v>
      </c>
      <c r="O495" s="96" t="s">
        <v>1599</v>
      </c>
      <c r="P495" s="97">
        <v>0</v>
      </c>
      <c r="Q495" s="97">
        <v>0</v>
      </c>
      <c r="R495" s="97">
        <v>0</v>
      </c>
      <c r="S495" s="97">
        <v>0</v>
      </c>
      <c r="T495" s="133">
        <v>1</v>
      </c>
    </row>
    <row r="496" spans="14:20" ht="15.6" x14ac:dyDescent="0.3">
      <c r="N496" s="134" t="s">
        <v>1059</v>
      </c>
      <c r="O496" s="96" t="s">
        <v>1670</v>
      </c>
      <c r="P496" s="97">
        <v>1497</v>
      </c>
      <c r="Q496" s="97">
        <v>0</v>
      </c>
      <c r="R496" s="97">
        <v>9584</v>
      </c>
      <c r="S496" s="97">
        <v>140</v>
      </c>
      <c r="T496" s="133">
        <v>157</v>
      </c>
    </row>
    <row r="497" spans="14:20" ht="15.6" x14ac:dyDescent="0.3">
      <c r="N497" s="134" t="s">
        <v>1059</v>
      </c>
      <c r="O497" s="96" t="s">
        <v>1578</v>
      </c>
      <c r="P497" s="97">
        <v>6407</v>
      </c>
      <c r="Q497" s="97">
        <v>585</v>
      </c>
      <c r="R497" s="97">
        <v>10541</v>
      </c>
      <c r="S497" s="97">
        <v>0</v>
      </c>
      <c r="T497" s="133">
        <v>94</v>
      </c>
    </row>
    <row r="498" spans="14:20" ht="15.6" x14ac:dyDescent="0.3">
      <c r="N498" s="134" t="s">
        <v>858</v>
      </c>
      <c r="O498" s="96" t="s">
        <v>1668</v>
      </c>
      <c r="P498" s="97">
        <v>3478</v>
      </c>
      <c r="Q498" s="97">
        <v>451</v>
      </c>
      <c r="R498" s="97">
        <v>1107</v>
      </c>
      <c r="S498" s="97">
        <v>0</v>
      </c>
      <c r="T498" s="133">
        <v>393</v>
      </c>
    </row>
    <row r="499" spans="14:20" ht="15.6" x14ac:dyDescent="0.3">
      <c r="N499" s="134" t="s">
        <v>858</v>
      </c>
      <c r="O499" s="96" t="s">
        <v>1615</v>
      </c>
      <c r="P499" s="97">
        <v>68</v>
      </c>
      <c r="Q499" s="97">
        <v>0</v>
      </c>
      <c r="R499" s="97">
        <v>1549</v>
      </c>
      <c r="S499" s="97">
        <v>0</v>
      </c>
      <c r="T499" s="133">
        <v>124</v>
      </c>
    </row>
    <row r="500" spans="14:20" ht="15.6" x14ac:dyDescent="0.3">
      <c r="N500" s="134" t="s">
        <v>858</v>
      </c>
      <c r="O500" s="96" t="s">
        <v>1608</v>
      </c>
      <c r="P500" s="97">
        <v>10</v>
      </c>
      <c r="Q500" s="97">
        <v>0</v>
      </c>
      <c r="R500" s="97">
        <v>443</v>
      </c>
      <c r="S500" s="97">
        <v>0</v>
      </c>
      <c r="T500" s="133">
        <v>21</v>
      </c>
    </row>
    <row r="501" spans="14:20" ht="15.6" x14ac:dyDescent="0.3">
      <c r="N501" s="134" t="s">
        <v>1060</v>
      </c>
      <c r="O501" s="96" t="s">
        <v>1601</v>
      </c>
      <c r="P501" s="97">
        <v>0</v>
      </c>
      <c r="Q501" s="97">
        <v>0</v>
      </c>
      <c r="R501" s="97">
        <v>0</v>
      </c>
      <c r="S501" s="97">
        <v>0</v>
      </c>
      <c r="T501" s="133">
        <v>68</v>
      </c>
    </row>
    <row r="502" spans="14:20" ht="15.6" x14ac:dyDescent="0.3">
      <c r="N502" s="134" t="s">
        <v>1060</v>
      </c>
      <c r="O502" s="96" t="s">
        <v>1615</v>
      </c>
      <c r="P502" s="97">
        <v>29</v>
      </c>
      <c r="Q502" s="97">
        <v>0</v>
      </c>
      <c r="R502" s="97">
        <v>0</v>
      </c>
      <c r="S502" s="97">
        <v>0</v>
      </c>
      <c r="T502" s="133">
        <v>0</v>
      </c>
    </row>
    <row r="503" spans="14:20" ht="15.6" x14ac:dyDescent="0.3">
      <c r="N503" s="134" t="s">
        <v>1060</v>
      </c>
      <c r="O503" s="96" t="s">
        <v>1581</v>
      </c>
      <c r="P503" s="97">
        <v>356</v>
      </c>
      <c r="Q503" s="97">
        <v>0</v>
      </c>
      <c r="R503" s="97">
        <v>22</v>
      </c>
      <c r="S503" s="97">
        <v>0</v>
      </c>
      <c r="T503" s="133">
        <v>270</v>
      </c>
    </row>
    <row r="504" spans="14:20" ht="15.6" x14ac:dyDescent="0.3">
      <c r="N504" s="134" t="s">
        <v>801</v>
      </c>
      <c r="O504" s="96" t="s">
        <v>1599</v>
      </c>
      <c r="P504" s="97">
        <v>1311</v>
      </c>
      <c r="Q504" s="97">
        <v>0</v>
      </c>
      <c r="R504" s="97">
        <v>8092</v>
      </c>
      <c r="S504" s="97">
        <v>0</v>
      </c>
      <c r="T504" s="133">
        <v>82</v>
      </c>
    </row>
    <row r="505" spans="14:20" ht="15.6" x14ac:dyDescent="0.3">
      <c r="N505" s="134" t="s">
        <v>801</v>
      </c>
      <c r="O505" s="96" t="s">
        <v>1615</v>
      </c>
      <c r="P505" s="97">
        <v>3</v>
      </c>
      <c r="Q505" s="97">
        <v>0</v>
      </c>
      <c r="R505" s="97">
        <v>0</v>
      </c>
      <c r="S505" s="97">
        <v>0</v>
      </c>
      <c r="T505" s="133">
        <v>20</v>
      </c>
    </row>
    <row r="506" spans="14:20" ht="15.6" x14ac:dyDescent="0.3">
      <c r="N506" s="134" t="s">
        <v>1061</v>
      </c>
      <c r="O506" s="96" t="s">
        <v>1615</v>
      </c>
      <c r="P506" s="97">
        <v>1032</v>
      </c>
      <c r="Q506" s="97">
        <v>0</v>
      </c>
      <c r="R506" s="97">
        <v>74</v>
      </c>
      <c r="S506" s="97">
        <v>0</v>
      </c>
      <c r="T506" s="133">
        <v>59</v>
      </c>
    </row>
    <row r="507" spans="14:20" ht="15.6" x14ac:dyDescent="0.3">
      <c r="N507" s="134" t="s">
        <v>1061</v>
      </c>
      <c r="O507" s="96" t="s">
        <v>1581</v>
      </c>
      <c r="P507" s="97">
        <v>129</v>
      </c>
      <c r="Q507" s="97">
        <v>0</v>
      </c>
      <c r="R507" s="97">
        <v>56</v>
      </c>
      <c r="S507" s="97">
        <v>165</v>
      </c>
      <c r="T507" s="133">
        <v>3</v>
      </c>
    </row>
    <row r="508" spans="14:20" ht="15.6" x14ac:dyDescent="0.3">
      <c r="N508" s="134" t="s">
        <v>1062</v>
      </c>
      <c r="O508" s="96" t="s">
        <v>1671</v>
      </c>
      <c r="P508" s="97">
        <v>68015</v>
      </c>
      <c r="Q508" s="97">
        <v>726</v>
      </c>
      <c r="R508" s="97">
        <v>187</v>
      </c>
      <c r="S508" s="97">
        <v>3</v>
      </c>
      <c r="T508" s="133">
        <v>499</v>
      </c>
    </row>
    <row r="509" spans="14:20" ht="15.6" x14ac:dyDescent="0.3">
      <c r="N509" s="134" t="s">
        <v>1063</v>
      </c>
      <c r="O509" s="96" t="s">
        <v>1599</v>
      </c>
      <c r="P509" s="97">
        <v>6</v>
      </c>
      <c r="Q509" s="97">
        <v>0</v>
      </c>
      <c r="R509" s="97">
        <v>1291</v>
      </c>
      <c r="S509" s="97">
        <v>0</v>
      </c>
      <c r="T509" s="133">
        <v>0</v>
      </c>
    </row>
    <row r="510" spans="14:20" ht="15.6" x14ac:dyDescent="0.3">
      <c r="N510" s="134" t="s">
        <v>1063</v>
      </c>
      <c r="O510" s="96" t="s">
        <v>1578</v>
      </c>
      <c r="P510" s="97">
        <v>3924</v>
      </c>
      <c r="Q510" s="97">
        <v>4307</v>
      </c>
      <c r="R510" s="97">
        <v>185839</v>
      </c>
      <c r="S510" s="97">
        <v>38</v>
      </c>
      <c r="T510" s="133">
        <v>3138</v>
      </c>
    </row>
    <row r="511" spans="14:20" ht="15.6" x14ac:dyDescent="0.3">
      <c r="N511" s="134" t="s">
        <v>1064</v>
      </c>
      <c r="O511" s="96" t="s">
        <v>1668</v>
      </c>
      <c r="P511" s="97">
        <v>593</v>
      </c>
      <c r="Q511" s="97">
        <v>20</v>
      </c>
      <c r="R511" s="97">
        <v>0</v>
      </c>
      <c r="S511" s="97">
        <v>0</v>
      </c>
      <c r="T511" s="133">
        <v>52</v>
      </c>
    </row>
    <row r="512" spans="14:20" ht="15.6" x14ac:dyDescent="0.3">
      <c r="N512" s="134" t="s">
        <v>1064</v>
      </c>
      <c r="O512" s="96" t="s">
        <v>1615</v>
      </c>
      <c r="P512" s="97">
        <v>4</v>
      </c>
      <c r="Q512" s="97">
        <v>0</v>
      </c>
      <c r="R512" s="97">
        <v>0</v>
      </c>
      <c r="S512" s="97">
        <v>0</v>
      </c>
      <c r="T512" s="133">
        <v>0</v>
      </c>
    </row>
    <row r="513" spans="14:20" ht="15.6" x14ac:dyDescent="0.3">
      <c r="N513" s="134" t="s">
        <v>1064</v>
      </c>
      <c r="O513" s="96" t="s">
        <v>1608</v>
      </c>
      <c r="P513" s="97">
        <v>15</v>
      </c>
      <c r="Q513" s="97">
        <v>0</v>
      </c>
      <c r="R513" s="97">
        <v>0</v>
      </c>
      <c r="S513" s="97">
        <v>0</v>
      </c>
      <c r="T513" s="133">
        <v>0</v>
      </c>
    </row>
    <row r="514" spans="14:20" ht="15.6" x14ac:dyDescent="0.3">
      <c r="N514" s="134" t="s">
        <v>1065</v>
      </c>
      <c r="O514" s="96" t="s">
        <v>1599</v>
      </c>
      <c r="P514" s="97">
        <v>7</v>
      </c>
      <c r="Q514" s="97">
        <v>0</v>
      </c>
      <c r="R514" s="97">
        <v>815</v>
      </c>
      <c r="S514" s="97">
        <v>0</v>
      </c>
      <c r="T514" s="133">
        <v>54</v>
      </c>
    </row>
    <row r="515" spans="14:20" ht="15.6" x14ac:dyDescent="0.3">
      <c r="N515" s="134" t="s">
        <v>1065</v>
      </c>
      <c r="O515" s="96" t="s">
        <v>1578</v>
      </c>
      <c r="P515" s="97">
        <v>0</v>
      </c>
      <c r="Q515" s="97">
        <v>0</v>
      </c>
      <c r="R515" s="97">
        <v>222</v>
      </c>
      <c r="S515" s="97">
        <v>0</v>
      </c>
      <c r="T515" s="133">
        <v>17</v>
      </c>
    </row>
    <row r="516" spans="14:20" ht="15.6" x14ac:dyDescent="0.3">
      <c r="N516" s="134" t="s">
        <v>1065</v>
      </c>
      <c r="O516" s="96" t="s">
        <v>1615</v>
      </c>
      <c r="P516" s="97">
        <v>212</v>
      </c>
      <c r="Q516" s="97">
        <v>0</v>
      </c>
      <c r="R516" s="97">
        <v>10511</v>
      </c>
      <c r="S516" s="97">
        <v>0</v>
      </c>
      <c r="T516" s="133">
        <v>266</v>
      </c>
    </row>
    <row r="517" spans="14:20" ht="15.6" x14ac:dyDescent="0.3">
      <c r="N517" s="134" t="s">
        <v>1065</v>
      </c>
      <c r="O517" s="96" t="s">
        <v>1580</v>
      </c>
      <c r="P517" s="97">
        <v>83</v>
      </c>
      <c r="Q517" s="97">
        <v>0</v>
      </c>
      <c r="R517" s="97">
        <v>74</v>
      </c>
      <c r="S517" s="97">
        <v>0</v>
      </c>
      <c r="T517" s="133">
        <v>0</v>
      </c>
    </row>
    <row r="518" spans="14:20" ht="15.6" x14ac:dyDescent="0.3">
      <c r="N518" s="134" t="s">
        <v>1066</v>
      </c>
      <c r="O518" s="96" t="s">
        <v>1668</v>
      </c>
      <c r="P518" s="97">
        <v>6173</v>
      </c>
      <c r="Q518" s="97">
        <v>31</v>
      </c>
      <c r="R518" s="97">
        <v>145</v>
      </c>
      <c r="S518" s="97">
        <v>0</v>
      </c>
      <c r="T518" s="133">
        <v>82</v>
      </c>
    </row>
    <row r="519" spans="14:20" ht="15.6" x14ac:dyDescent="0.3">
      <c r="N519" s="134" t="s">
        <v>1066</v>
      </c>
      <c r="O519" s="96" t="s">
        <v>1615</v>
      </c>
      <c r="P519" s="97">
        <v>51</v>
      </c>
      <c r="Q519" s="97">
        <v>0</v>
      </c>
      <c r="R519" s="97">
        <v>0</v>
      </c>
      <c r="S519" s="97">
        <v>0</v>
      </c>
      <c r="T519" s="133">
        <v>7</v>
      </c>
    </row>
    <row r="520" spans="14:20" ht="15.6" x14ac:dyDescent="0.3">
      <c r="N520" s="134" t="s">
        <v>1066</v>
      </c>
      <c r="O520" s="96" t="s">
        <v>1608</v>
      </c>
      <c r="P520" s="97">
        <v>146</v>
      </c>
      <c r="Q520" s="97">
        <v>0</v>
      </c>
      <c r="R520" s="97">
        <v>0</v>
      </c>
      <c r="S520" s="97">
        <v>0</v>
      </c>
      <c r="T520" s="133">
        <v>30</v>
      </c>
    </row>
    <row r="521" spans="14:20" ht="15.6" x14ac:dyDescent="0.3">
      <c r="N521" s="134" t="s">
        <v>1066</v>
      </c>
      <c r="O521" s="96" t="s">
        <v>1611</v>
      </c>
      <c r="P521" s="97">
        <v>103</v>
      </c>
      <c r="Q521" s="97">
        <v>0</v>
      </c>
      <c r="R521" s="97">
        <v>0</v>
      </c>
      <c r="S521" s="97">
        <v>0</v>
      </c>
      <c r="T521" s="133">
        <v>0</v>
      </c>
    </row>
    <row r="522" spans="14:20" ht="15.6" x14ac:dyDescent="0.3">
      <c r="N522" s="134" t="s">
        <v>1066</v>
      </c>
      <c r="O522" s="96" t="s">
        <v>1672</v>
      </c>
      <c r="P522" s="97">
        <v>17</v>
      </c>
      <c r="Q522" s="97">
        <v>0</v>
      </c>
      <c r="R522" s="97">
        <v>0</v>
      </c>
      <c r="S522" s="97">
        <v>0</v>
      </c>
      <c r="T522" s="133">
        <v>0</v>
      </c>
    </row>
    <row r="523" spans="14:20" ht="15.6" x14ac:dyDescent="0.3">
      <c r="N523" s="134" t="s">
        <v>1067</v>
      </c>
      <c r="O523" s="96" t="s">
        <v>1668</v>
      </c>
      <c r="P523" s="97">
        <v>12</v>
      </c>
      <c r="Q523" s="97">
        <v>0</v>
      </c>
      <c r="R523" s="97">
        <v>0</v>
      </c>
      <c r="S523" s="97">
        <v>0</v>
      </c>
      <c r="T523" s="133">
        <v>6</v>
      </c>
    </row>
    <row r="524" spans="14:20" ht="15.6" x14ac:dyDescent="0.3">
      <c r="N524" s="134" t="s">
        <v>1067</v>
      </c>
      <c r="O524" s="96" t="s">
        <v>1607</v>
      </c>
      <c r="P524" s="97">
        <v>47</v>
      </c>
      <c r="Q524" s="97">
        <v>0</v>
      </c>
      <c r="R524" s="97">
        <v>0</v>
      </c>
      <c r="S524" s="97">
        <v>0</v>
      </c>
      <c r="T524" s="133">
        <v>2</v>
      </c>
    </row>
    <row r="525" spans="14:20" ht="15.6" x14ac:dyDescent="0.3">
      <c r="N525" s="134" t="s">
        <v>1067</v>
      </c>
      <c r="O525" s="96" t="s">
        <v>1615</v>
      </c>
      <c r="P525" s="97">
        <v>158</v>
      </c>
      <c r="Q525" s="97">
        <v>0</v>
      </c>
      <c r="R525" s="97">
        <v>0</v>
      </c>
      <c r="S525" s="97">
        <v>0</v>
      </c>
      <c r="T525" s="133">
        <v>67</v>
      </c>
    </row>
    <row r="526" spans="14:20" ht="15.6" x14ac:dyDescent="0.3">
      <c r="N526" s="134" t="s">
        <v>1067</v>
      </c>
      <c r="O526" s="96" t="s">
        <v>1613</v>
      </c>
      <c r="P526" s="97">
        <v>0</v>
      </c>
      <c r="Q526" s="97">
        <v>0</v>
      </c>
      <c r="R526" s="97">
        <v>0</v>
      </c>
      <c r="S526" s="97">
        <v>0</v>
      </c>
      <c r="T526" s="133">
        <v>0</v>
      </c>
    </row>
    <row r="527" spans="14:20" ht="15.6" x14ac:dyDescent="0.3">
      <c r="N527" s="134" t="s">
        <v>1068</v>
      </c>
      <c r="O527" s="96" t="s">
        <v>1671</v>
      </c>
      <c r="P527" s="97">
        <v>2142</v>
      </c>
      <c r="Q527" s="97">
        <v>52</v>
      </c>
      <c r="R527" s="97">
        <v>0</v>
      </c>
      <c r="S527" s="97">
        <v>0</v>
      </c>
      <c r="T527" s="133">
        <v>37</v>
      </c>
    </row>
    <row r="528" spans="14:20" ht="15.6" x14ac:dyDescent="0.3">
      <c r="N528" s="134" t="s">
        <v>1069</v>
      </c>
      <c r="O528" s="96" t="s">
        <v>1599</v>
      </c>
      <c r="P528" s="97">
        <v>264</v>
      </c>
      <c r="Q528" s="97">
        <v>0</v>
      </c>
      <c r="R528" s="97">
        <v>10031</v>
      </c>
      <c r="S528" s="97">
        <v>0</v>
      </c>
      <c r="T528" s="133">
        <v>54</v>
      </c>
    </row>
    <row r="529" spans="14:20" ht="15.6" x14ac:dyDescent="0.3">
      <c r="N529" s="134" t="s">
        <v>1069</v>
      </c>
      <c r="O529" s="96" t="s">
        <v>1670</v>
      </c>
      <c r="P529" s="97">
        <v>2919</v>
      </c>
      <c r="Q529" s="97">
        <v>132</v>
      </c>
      <c r="R529" s="97">
        <v>80</v>
      </c>
      <c r="S529" s="97">
        <v>0</v>
      </c>
      <c r="T529" s="133">
        <v>156</v>
      </c>
    </row>
    <row r="530" spans="14:20" ht="15.6" x14ac:dyDescent="0.3">
      <c r="N530" s="134" t="s">
        <v>1069</v>
      </c>
      <c r="O530" s="96" t="s">
        <v>1578</v>
      </c>
      <c r="P530" s="97">
        <v>9</v>
      </c>
      <c r="Q530" s="97">
        <v>0</v>
      </c>
      <c r="R530" s="97">
        <v>0</v>
      </c>
      <c r="S530" s="97">
        <v>0</v>
      </c>
      <c r="T530" s="133">
        <v>0</v>
      </c>
    </row>
    <row r="531" spans="14:20" ht="15.6" x14ac:dyDescent="0.3">
      <c r="N531" s="134" t="s">
        <v>1069</v>
      </c>
      <c r="O531" s="96" t="s">
        <v>1615</v>
      </c>
      <c r="P531" s="97">
        <v>51</v>
      </c>
      <c r="Q531" s="97">
        <v>0</v>
      </c>
      <c r="R531" s="97">
        <v>0</v>
      </c>
      <c r="S531" s="97">
        <v>0</v>
      </c>
      <c r="T531" s="133">
        <v>26</v>
      </c>
    </row>
    <row r="532" spans="14:20" ht="15.6" x14ac:dyDescent="0.3">
      <c r="N532" s="134" t="s">
        <v>636</v>
      </c>
      <c r="O532" s="96" t="s">
        <v>1671</v>
      </c>
      <c r="P532" s="97">
        <v>787</v>
      </c>
      <c r="Q532" s="97">
        <v>2927</v>
      </c>
      <c r="R532" s="97">
        <v>309</v>
      </c>
      <c r="S532" s="97">
        <v>0</v>
      </c>
      <c r="T532" s="133">
        <v>360</v>
      </c>
    </row>
    <row r="533" spans="14:20" ht="15.6" x14ac:dyDescent="0.3">
      <c r="N533" s="134" t="s">
        <v>1070</v>
      </c>
      <c r="O533" s="96" t="s">
        <v>1578</v>
      </c>
      <c r="P533" s="97">
        <v>1821</v>
      </c>
      <c r="Q533" s="97">
        <v>0</v>
      </c>
      <c r="R533" s="97">
        <v>75402</v>
      </c>
      <c r="S533" s="97">
        <v>11</v>
      </c>
      <c r="T533" s="133">
        <v>2450</v>
      </c>
    </row>
    <row r="534" spans="14:20" ht="15.6" x14ac:dyDescent="0.3">
      <c r="N534" s="134" t="s">
        <v>1071</v>
      </c>
      <c r="O534" s="96" t="s">
        <v>1599</v>
      </c>
      <c r="P534" s="97">
        <v>277</v>
      </c>
      <c r="Q534" s="97">
        <v>0</v>
      </c>
      <c r="R534" s="97">
        <v>463</v>
      </c>
      <c r="S534" s="97">
        <v>0</v>
      </c>
      <c r="T534" s="133">
        <v>534</v>
      </c>
    </row>
    <row r="535" spans="14:20" ht="15.6" x14ac:dyDescent="0.3">
      <c r="N535" s="134" t="s">
        <v>1071</v>
      </c>
      <c r="O535" s="96" t="s">
        <v>1578</v>
      </c>
      <c r="P535" s="97">
        <v>299</v>
      </c>
      <c r="Q535" s="97">
        <v>0</v>
      </c>
      <c r="R535" s="97">
        <v>7259</v>
      </c>
      <c r="S535" s="97">
        <v>2</v>
      </c>
      <c r="T535" s="133">
        <v>240</v>
      </c>
    </row>
    <row r="536" spans="14:20" ht="15.6" x14ac:dyDescent="0.3">
      <c r="N536" s="134" t="s">
        <v>1071</v>
      </c>
      <c r="O536" s="96" t="s">
        <v>1615</v>
      </c>
      <c r="P536" s="97">
        <v>7</v>
      </c>
      <c r="Q536" s="97">
        <v>0</v>
      </c>
      <c r="R536" s="97">
        <v>193</v>
      </c>
      <c r="S536" s="97">
        <v>0</v>
      </c>
      <c r="T536" s="133">
        <v>0</v>
      </c>
    </row>
    <row r="537" spans="14:20" ht="15.6" x14ac:dyDescent="0.3">
      <c r="N537" s="134" t="s">
        <v>1072</v>
      </c>
      <c r="O537" s="96" t="s">
        <v>1671</v>
      </c>
      <c r="P537" s="97">
        <v>10968</v>
      </c>
      <c r="Q537" s="97">
        <v>3339</v>
      </c>
      <c r="R537" s="97">
        <v>0</v>
      </c>
      <c r="S537" s="97">
        <v>0</v>
      </c>
      <c r="T537" s="133">
        <v>145</v>
      </c>
    </row>
    <row r="538" spans="14:20" ht="15.6" x14ac:dyDescent="0.3">
      <c r="N538" s="134" t="s">
        <v>1073</v>
      </c>
      <c r="O538" s="96" t="s">
        <v>1615</v>
      </c>
      <c r="P538" s="97">
        <v>225</v>
      </c>
      <c r="Q538" s="97">
        <v>0</v>
      </c>
      <c r="R538" s="97">
        <v>0</v>
      </c>
      <c r="S538" s="97">
        <v>72</v>
      </c>
      <c r="T538" s="133">
        <v>87</v>
      </c>
    </row>
    <row r="539" spans="14:20" ht="15.6" x14ac:dyDescent="0.3">
      <c r="N539" s="134" t="s">
        <v>1073</v>
      </c>
      <c r="O539" s="96" t="s">
        <v>1581</v>
      </c>
      <c r="P539" s="97">
        <v>10</v>
      </c>
      <c r="Q539" s="97">
        <v>6</v>
      </c>
      <c r="R539" s="97">
        <v>0</v>
      </c>
      <c r="S539" s="97">
        <v>0</v>
      </c>
      <c r="T539" s="133">
        <v>0</v>
      </c>
    </row>
    <row r="540" spans="14:20" ht="15.6" x14ac:dyDescent="0.3">
      <c r="N540" s="134" t="s">
        <v>1074</v>
      </c>
      <c r="O540" s="96" t="s">
        <v>1668</v>
      </c>
      <c r="P540" s="97">
        <v>2449</v>
      </c>
      <c r="Q540" s="97">
        <v>260</v>
      </c>
      <c r="R540" s="97">
        <v>64</v>
      </c>
      <c r="S540" s="97">
        <v>1</v>
      </c>
      <c r="T540" s="133">
        <v>304</v>
      </c>
    </row>
    <row r="541" spans="14:20" ht="15.6" x14ac:dyDescent="0.3">
      <c r="N541" s="134" t="s">
        <v>808</v>
      </c>
      <c r="O541" s="96" t="s">
        <v>1615</v>
      </c>
      <c r="P541" s="97">
        <v>314</v>
      </c>
      <c r="Q541" s="97">
        <v>0</v>
      </c>
      <c r="R541" s="97">
        <v>5</v>
      </c>
      <c r="S541" s="97">
        <v>0</v>
      </c>
      <c r="T541" s="133">
        <v>37</v>
      </c>
    </row>
    <row r="542" spans="14:20" ht="15.6" x14ac:dyDescent="0.3">
      <c r="N542" s="134" t="s">
        <v>808</v>
      </c>
      <c r="O542" s="96" t="s">
        <v>1581</v>
      </c>
      <c r="P542" s="97">
        <v>5692</v>
      </c>
      <c r="Q542" s="97">
        <v>4</v>
      </c>
      <c r="R542" s="97">
        <v>68</v>
      </c>
      <c r="S542" s="97">
        <v>2225</v>
      </c>
      <c r="T542" s="133">
        <v>92</v>
      </c>
    </row>
    <row r="543" spans="14:20" ht="15.6" x14ac:dyDescent="0.3">
      <c r="N543" s="134" t="s">
        <v>1075</v>
      </c>
      <c r="O543" s="96" t="s">
        <v>1578</v>
      </c>
      <c r="P543" s="97">
        <v>1564</v>
      </c>
      <c r="Q543" s="97">
        <v>1866</v>
      </c>
      <c r="R543" s="97">
        <v>405765</v>
      </c>
      <c r="S543" s="97">
        <v>0</v>
      </c>
      <c r="T543" s="133">
        <v>8931</v>
      </c>
    </row>
    <row r="544" spans="14:20" ht="15.6" x14ac:dyDescent="0.3">
      <c r="N544" s="134" t="s">
        <v>903</v>
      </c>
      <c r="O544" s="96" t="s">
        <v>1598</v>
      </c>
      <c r="P544" s="97">
        <v>0</v>
      </c>
      <c r="Q544" s="97">
        <v>0</v>
      </c>
      <c r="R544" s="97">
        <v>1229</v>
      </c>
      <c r="S544" s="97">
        <v>0</v>
      </c>
      <c r="T544" s="133">
        <v>15</v>
      </c>
    </row>
    <row r="545" spans="14:20" ht="15.6" x14ac:dyDescent="0.3">
      <c r="N545" s="134" t="s">
        <v>903</v>
      </c>
      <c r="O545" s="96" t="s">
        <v>1669</v>
      </c>
      <c r="P545" s="97">
        <v>425</v>
      </c>
      <c r="Q545" s="97">
        <v>63</v>
      </c>
      <c r="R545" s="97">
        <v>15560</v>
      </c>
      <c r="S545" s="97">
        <v>2</v>
      </c>
      <c r="T545" s="133">
        <v>60</v>
      </c>
    </row>
    <row r="546" spans="14:20" ht="15.6" x14ac:dyDescent="0.3">
      <c r="N546" s="134" t="s">
        <v>903</v>
      </c>
      <c r="O546" s="96" t="s">
        <v>1670</v>
      </c>
      <c r="P546" s="97">
        <v>4796</v>
      </c>
      <c r="Q546" s="97">
        <v>125</v>
      </c>
      <c r="R546" s="97">
        <v>33983</v>
      </c>
      <c r="S546" s="97">
        <v>51</v>
      </c>
      <c r="T546" s="133">
        <v>654</v>
      </c>
    </row>
    <row r="547" spans="14:20" ht="15.6" x14ac:dyDescent="0.3">
      <c r="N547" s="134" t="s">
        <v>903</v>
      </c>
      <c r="O547" s="96" t="s">
        <v>1615</v>
      </c>
      <c r="P547" s="97">
        <v>7</v>
      </c>
      <c r="Q547" s="97">
        <v>0</v>
      </c>
      <c r="R547" s="97">
        <v>4502</v>
      </c>
      <c r="S547" s="97">
        <v>0</v>
      </c>
      <c r="T547" s="133">
        <v>30</v>
      </c>
    </row>
    <row r="548" spans="14:20" ht="15.6" x14ac:dyDescent="0.3">
      <c r="N548" s="134" t="s">
        <v>903</v>
      </c>
      <c r="O548" s="96" t="s">
        <v>1610</v>
      </c>
      <c r="P548" s="97">
        <v>0</v>
      </c>
      <c r="Q548" s="97">
        <v>0</v>
      </c>
      <c r="R548" s="97">
        <v>1639</v>
      </c>
      <c r="S548" s="97">
        <v>0</v>
      </c>
      <c r="T548" s="133">
        <v>15</v>
      </c>
    </row>
    <row r="549" spans="14:20" ht="15.6" x14ac:dyDescent="0.3">
      <c r="N549" s="134" t="s">
        <v>1076</v>
      </c>
      <c r="O549" s="96" t="s">
        <v>1671</v>
      </c>
      <c r="P549" s="97">
        <v>4313</v>
      </c>
      <c r="Q549" s="97">
        <v>0</v>
      </c>
      <c r="R549" s="97">
        <v>26</v>
      </c>
      <c r="S549" s="97">
        <v>0</v>
      </c>
      <c r="T549" s="133">
        <v>32</v>
      </c>
    </row>
    <row r="550" spans="14:20" ht="15.6" x14ac:dyDescent="0.3">
      <c r="N550" s="134" t="s">
        <v>1076</v>
      </c>
      <c r="O550" s="96" t="s">
        <v>1615</v>
      </c>
      <c r="P550" s="97">
        <v>417</v>
      </c>
      <c r="Q550" s="97">
        <v>282</v>
      </c>
      <c r="R550" s="97">
        <v>0</v>
      </c>
      <c r="S550" s="97">
        <v>0</v>
      </c>
      <c r="T550" s="133">
        <v>0</v>
      </c>
    </row>
    <row r="551" spans="14:20" ht="15.6" x14ac:dyDescent="0.3">
      <c r="N551" s="134" t="s">
        <v>1076</v>
      </c>
      <c r="O551" s="96" t="s">
        <v>1672</v>
      </c>
      <c r="P551" s="97">
        <v>221</v>
      </c>
      <c r="Q551" s="97">
        <v>0</v>
      </c>
      <c r="R551" s="97">
        <v>0</v>
      </c>
      <c r="S551" s="97">
        <v>0</v>
      </c>
      <c r="T551" s="133">
        <v>2</v>
      </c>
    </row>
    <row r="552" spans="14:20" ht="15.6" x14ac:dyDescent="0.3">
      <c r="N552" s="134" t="s">
        <v>1077</v>
      </c>
      <c r="O552" s="96" t="s">
        <v>1599</v>
      </c>
      <c r="P552" s="97">
        <v>967</v>
      </c>
      <c r="Q552" s="97">
        <v>0</v>
      </c>
      <c r="R552" s="97">
        <v>98</v>
      </c>
      <c r="S552" s="97">
        <v>0</v>
      </c>
      <c r="T552" s="133">
        <v>9</v>
      </c>
    </row>
    <row r="553" spans="14:20" ht="15.6" x14ac:dyDescent="0.3">
      <c r="N553" s="134" t="s">
        <v>1077</v>
      </c>
      <c r="O553" s="96" t="s">
        <v>1578</v>
      </c>
      <c r="P553" s="97">
        <v>41032</v>
      </c>
      <c r="Q553" s="97">
        <v>41</v>
      </c>
      <c r="R553" s="97">
        <v>3006</v>
      </c>
      <c r="S553" s="97">
        <v>134</v>
      </c>
      <c r="T553" s="133">
        <v>572</v>
      </c>
    </row>
    <row r="554" spans="14:20" ht="15.6" x14ac:dyDescent="0.3">
      <c r="N554" s="134" t="s">
        <v>1077</v>
      </c>
      <c r="O554" s="96" t="s">
        <v>1615</v>
      </c>
      <c r="P554" s="97">
        <v>19</v>
      </c>
      <c r="Q554" s="97">
        <v>0</v>
      </c>
      <c r="R554" s="97">
        <v>0</v>
      </c>
      <c r="S554" s="97">
        <v>0</v>
      </c>
      <c r="T554" s="133">
        <v>18</v>
      </c>
    </row>
    <row r="555" spans="14:20" ht="15.6" x14ac:dyDescent="0.3">
      <c r="N555" s="134" t="s">
        <v>1078</v>
      </c>
      <c r="O555" s="96" t="s">
        <v>1603</v>
      </c>
      <c r="P555" s="97">
        <v>552</v>
      </c>
      <c r="Q555" s="97">
        <v>0</v>
      </c>
      <c r="R555" s="97">
        <v>490</v>
      </c>
      <c r="S555" s="97">
        <v>0</v>
      </c>
      <c r="T555" s="133">
        <v>224</v>
      </c>
    </row>
    <row r="556" spans="14:20" ht="15.6" x14ac:dyDescent="0.3">
      <c r="N556" s="134" t="s">
        <v>1078</v>
      </c>
      <c r="O556" s="96" t="s">
        <v>1615</v>
      </c>
      <c r="P556" s="97">
        <v>10</v>
      </c>
      <c r="Q556" s="97">
        <v>0</v>
      </c>
      <c r="R556" s="97">
        <v>1426</v>
      </c>
      <c r="S556" s="97">
        <v>0</v>
      </c>
      <c r="T556" s="133">
        <v>37</v>
      </c>
    </row>
    <row r="557" spans="14:20" ht="15.6" x14ac:dyDescent="0.3">
      <c r="N557" s="134" t="s">
        <v>1078</v>
      </c>
      <c r="O557" s="96" t="s">
        <v>1674</v>
      </c>
      <c r="P557" s="97">
        <v>660</v>
      </c>
      <c r="Q557" s="97">
        <v>0</v>
      </c>
      <c r="R557" s="97">
        <v>401</v>
      </c>
      <c r="S557" s="97">
        <v>0</v>
      </c>
      <c r="T557" s="133">
        <v>105</v>
      </c>
    </row>
    <row r="558" spans="14:20" ht="15.6" x14ac:dyDescent="0.3">
      <c r="N558" s="134" t="s">
        <v>1079</v>
      </c>
      <c r="O558" s="96" t="s">
        <v>1668</v>
      </c>
      <c r="P558" s="97">
        <v>299</v>
      </c>
      <c r="Q558" s="97">
        <v>0</v>
      </c>
      <c r="R558" s="97">
        <v>0</v>
      </c>
      <c r="S558" s="97">
        <v>0</v>
      </c>
      <c r="T558" s="133">
        <v>24</v>
      </c>
    </row>
    <row r="559" spans="14:20" ht="15.6" x14ac:dyDescent="0.3">
      <c r="N559" s="134" t="s">
        <v>1079</v>
      </c>
      <c r="O559" s="96" t="s">
        <v>1615</v>
      </c>
      <c r="P559" s="97">
        <v>34</v>
      </c>
      <c r="Q559" s="97">
        <v>0</v>
      </c>
      <c r="R559" s="97">
        <v>0</v>
      </c>
      <c r="S559" s="97">
        <v>0</v>
      </c>
      <c r="T559" s="133">
        <v>0</v>
      </c>
    </row>
    <row r="560" spans="14:20" ht="15.6" x14ac:dyDescent="0.3">
      <c r="N560" s="134" t="s">
        <v>1080</v>
      </c>
      <c r="O560" s="96" t="s">
        <v>1599</v>
      </c>
      <c r="P560" s="97">
        <v>372</v>
      </c>
      <c r="Q560" s="97">
        <v>0</v>
      </c>
      <c r="R560" s="97">
        <v>505</v>
      </c>
      <c r="S560" s="97">
        <v>0</v>
      </c>
      <c r="T560" s="133">
        <v>366</v>
      </c>
    </row>
    <row r="561" spans="14:20" ht="15.6" x14ac:dyDescent="0.3">
      <c r="N561" s="134" t="s">
        <v>1080</v>
      </c>
      <c r="O561" s="96" t="s">
        <v>1578</v>
      </c>
      <c r="P561" s="97">
        <v>3576</v>
      </c>
      <c r="Q561" s="97">
        <v>0</v>
      </c>
      <c r="R561" s="97">
        <v>24783</v>
      </c>
      <c r="S561" s="97">
        <v>0</v>
      </c>
      <c r="T561" s="133">
        <v>2610</v>
      </c>
    </row>
    <row r="562" spans="14:20" ht="15.6" x14ac:dyDescent="0.3">
      <c r="N562" s="134" t="s">
        <v>1080</v>
      </c>
      <c r="O562" s="96" t="s">
        <v>1615</v>
      </c>
      <c r="P562" s="97">
        <v>0</v>
      </c>
      <c r="Q562" s="97">
        <v>0</v>
      </c>
      <c r="R562" s="97">
        <v>84</v>
      </c>
      <c r="S562" s="97">
        <v>0</v>
      </c>
      <c r="T562" s="133">
        <v>0</v>
      </c>
    </row>
    <row r="563" spans="14:20" ht="15.6" x14ac:dyDescent="0.3">
      <c r="N563" s="134" t="s">
        <v>1081</v>
      </c>
      <c r="O563" s="96" t="s">
        <v>1599</v>
      </c>
      <c r="P563" s="97">
        <v>0</v>
      </c>
      <c r="Q563" s="97">
        <v>0</v>
      </c>
      <c r="R563" s="97">
        <v>74</v>
      </c>
      <c r="S563" s="97">
        <v>0</v>
      </c>
      <c r="T563" s="133">
        <v>1</v>
      </c>
    </row>
    <row r="564" spans="14:20" ht="15.6" x14ac:dyDescent="0.3">
      <c r="N564" s="134" t="s">
        <v>1081</v>
      </c>
      <c r="O564" s="96" t="s">
        <v>1670</v>
      </c>
      <c r="P564" s="97">
        <v>1395</v>
      </c>
      <c r="Q564" s="97">
        <v>0</v>
      </c>
      <c r="R564" s="97">
        <v>19303</v>
      </c>
      <c r="S564" s="97">
        <v>0</v>
      </c>
      <c r="T564" s="133">
        <v>224</v>
      </c>
    </row>
    <row r="565" spans="14:20" ht="15.6" x14ac:dyDescent="0.3">
      <c r="N565" s="134" t="s">
        <v>1081</v>
      </c>
      <c r="O565" s="96" t="s">
        <v>1615</v>
      </c>
      <c r="P565" s="97">
        <v>0</v>
      </c>
      <c r="Q565" s="97">
        <v>0</v>
      </c>
      <c r="R565" s="97">
        <v>74</v>
      </c>
      <c r="S565" s="97">
        <v>0</v>
      </c>
      <c r="T565" s="133">
        <v>4</v>
      </c>
    </row>
    <row r="566" spans="14:20" ht="15.6" x14ac:dyDescent="0.3">
      <c r="N566" s="134" t="s">
        <v>1082</v>
      </c>
      <c r="O566" s="96" t="s">
        <v>1670</v>
      </c>
      <c r="P566" s="97">
        <v>254</v>
      </c>
      <c r="Q566" s="97">
        <v>0</v>
      </c>
      <c r="R566" s="97">
        <v>0</v>
      </c>
      <c r="S566" s="97">
        <v>0</v>
      </c>
      <c r="T566" s="133">
        <v>94</v>
      </c>
    </row>
    <row r="567" spans="14:20" ht="15.6" x14ac:dyDescent="0.3">
      <c r="N567" s="134" t="s">
        <v>1082</v>
      </c>
      <c r="O567" s="96" t="s">
        <v>1615</v>
      </c>
      <c r="P567" s="97">
        <v>260</v>
      </c>
      <c r="Q567" s="97">
        <v>0</v>
      </c>
      <c r="R567" s="97">
        <v>0</v>
      </c>
      <c r="S567" s="97">
        <v>0</v>
      </c>
      <c r="T567" s="133">
        <v>0</v>
      </c>
    </row>
    <row r="568" spans="14:20" ht="15.6" x14ac:dyDescent="0.3">
      <c r="N568" s="134" t="s">
        <v>1082</v>
      </c>
      <c r="O568" s="96" t="s">
        <v>1581</v>
      </c>
      <c r="P568" s="97">
        <v>0</v>
      </c>
      <c r="Q568" s="97">
        <v>0</v>
      </c>
      <c r="R568" s="97">
        <v>0</v>
      </c>
      <c r="S568" s="97">
        <v>0</v>
      </c>
      <c r="T568" s="133">
        <v>7</v>
      </c>
    </row>
    <row r="569" spans="14:20" ht="15.6" x14ac:dyDescent="0.3">
      <c r="N569" s="134" t="s">
        <v>1083</v>
      </c>
      <c r="O569" s="96" t="s">
        <v>1595</v>
      </c>
      <c r="P569" s="97">
        <v>1331</v>
      </c>
      <c r="Q569" s="97">
        <v>3</v>
      </c>
      <c r="R569" s="97">
        <v>0</v>
      </c>
      <c r="S569" s="97">
        <v>0</v>
      </c>
      <c r="T569" s="133">
        <v>4</v>
      </c>
    </row>
    <row r="570" spans="14:20" ht="15.6" x14ac:dyDescent="0.3">
      <c r="N570" s="134" t="s">
        <v>1083</v>
      </c>
      <c r="O570" s="96" t="s">
        <v>1607</v>
      </c>
      <c r="P570" s="97">
        <v>198</v>
      </c>
      <c r="Q570" s="97">
        <v>0</v>
      </c>
      <c r="R570" s="97">
        <v>0</v>
      </c>
      <c r="S570" s="97">
        <v>0</v>
      </c>
      <c r="T570" s="133">
        <v>30</v>
      </c>
    </row>
    <row r="571" spans="14:20" ht="15.6" x14ac:dyDescent="0.3">
      <c r="N571" s="134" t="s">
        <v>1083</v>
      </c>
      <c r="O571" s="96" t="s">
        <v>1615</v>
      </c>
      <c r="P571" s="97">
        <v>37</v>
      </c>
      <c r="Q571" s="97">
        <v>0</v>
      </c>
      <c r="R571" s="97">
        <v>0</v>
      </c>
      <c r="S571" s="97">
        <v>0</v>
      </c>
      <c r="T571" s="133">
        <v>19</v>
      </c>
    </row>
    <row r="572" spans="14:20" ht="15.6" x14ac:dyDescent="0.3">
      <c r="N572" s="134" t="s">
        <v>1083</v>
      </c>
      <c r="O572" s="96" t="s">
        <v>1581</v>
      </c>
      <c r="P572" s="97">
        <v>75</v>
      </c>
      <c r="Q572" s="97">
        <v>0</v>
      </c>
      <c r="R572" s="97">
        <v>0</v>
      </c>
      <c r="S572" s="97">
        <v>0</v>
      </c>
      <c r="T572" s="133">
        <v>19</v>
      </c>
    </row>
    <row r="573" spans="14:20" ht="15.6" x14ac:dyDescent="0.3">
      <c r="N573" s="134" t="s">
        <v>1083</v>
      </c>
      <c r="O573" s="96" t="s">
        <v>1613</v>
      </c>
      <c r="P573" s="97">
        <v>1</v>
      </c>
      <c r="Q573" s="97">
        <v>0</v>
      </c>
      <c r="R573" s="97">
        <v>0</v>
      </c>
      <c r="S573" s="97">
        <v>0</v>
      </c>
      <c r="T573" s="133">
        <v>0</v>
      </c>
    </row>
    <row r="574" spans="14:20" ht="15.6" x14ac:dyDescent="0.3">
      <c r="N574" s="134" t="s">
        <v>1084</v>
      </c>
      <c r="O574" s="96" t="s">
        <v>1669</v>
      </c>
      <c r="P574" s="97">
        <v>639</v>
      </c>
      <c r="Q574" s="97">
        <v>357</v>
      </c>
      <c r="R574" s="97">
        <v>18551</v>
      </c>
      <c r="S574" s="97">
        <v>0</v>
      </c>
      <c r="T574" s="133">
        <v>179</v>
      </c>
    </row>
    <row r="575" spans="14:20" ht="15.6" x14ac:dyDescent="0.3">
      <c r="N575" s="134" t="s">
        <v>1084</v>
      </c>
      <c r="O575" s="96" t="s">
        <v>1599</v>
      </c>
      <c r="P575" s="97">
        <v>1011</v>
      </c>
      <c r="Q575" s="97">
        <v>0</v>
      </c>
      <c r="R575" s="97">
        <v>0</v>
      </c>
      <c r="S575" s="97">
        <v>0</v>
      </c>
      <c r="T575" s="133">
        <v>14</v>
      </c>
    </row>
    <row r="576" spans="14:20" ht="15.6" x14ac:dyDescent="0.3">
      <c r="N576" s="134" t="s">
        <v>1084</v>
      </c>
      <c r="O576" s="96" t="s">
        <v>1670</v>
      </c>
      <c r="P576" s="97">
        <v>18</v>
      </c>
      <c r="Q576" s="97">
        <v>0</v>
      </c>
      <c r="R576" s="97">
        <v>2609</v>
      </c>
      <c r="S576" s="97">
        <v>0</v>
      </c>
      <c r="T576" s="133">
        <v>203</v>
      </c>
    </row>
    <row r="577" spans="14:20" ht="15.6" x14ac:dyDescent="0.3">
      <c r="N577" s="134" t="s">
        <v>1084</v>
      </c>
      <c r="O577" s="96" t="s">
        <v>1603</v>
      </c>
      <c r="P577" s="97">
        <v>4</v>
      </c>
      <c r="Q577" s="97">
        <v>0</v>
      </c>
      <c r="R577" s="97">
        <v>146</v>
      </c>
      <c r="S577" s="97">
        <v>0</v>
      </c>
      <c r="T577" s="133">
        <v>14</v>
      </c>
    </row>
    <row r="578" spans="14:20" ht="15.6" x14ac:dyDescent="0.3">
      <c r="N578" s="134" t="s">
        <v>1084</v>
      </c>
      <c r="O578" s="96" t="s">
        <v>1615</v>
      </c>
      <c r="P578" s="97">
        <v>9</v>
      </c>
      <c r="Q578" s="97">
        <v>0</v>
      </c>
      <c r="R578" s="97">
        <v>869</v>
      </c>
      <c r="S578" s="97">
        <v>0</v>
      </c>
      <c r="T578" s="133">
        <v>72</v>
      </c>
    </row>
    <row r="579" spans="14:20" ht="15.6" x14ac:dyDescent="0.3">
      <c r="N579" s="134" t="s">
        <v>1084</v>
      </c>
      <c r="O579" s="96" t="s">
        <v>1610</v>
      </c>
      <c r="P579" s="97">
        <v>0</v>
      </c>
      <c r="Q579" s="97">
        <v>0</v>
      </c>
      <c r="R579" s="97">
        <v>1305</v>
      </c>
      <c r="S579" s="97">
        <v>0</v>
      </c>
      <c r="T579" s="133">
        <v>0</v>
      </c>
    </row>
    <row r="580" spans="14:20" ht="15.6" x14ac:dyDescent="0.3">
      <c r="N580" s="134" t="s">
        <v>1085</v>
      </c>
      <c r="O580" s="96" t="s">
        <v>1671</v>
      </c>
      <c r="P580" s="97">
        <v>1106</v>
      </c>
      <c r="Q580" s="97">
        <v>0</v>
      </c>
      <c r="R580" s="97">
        <v>1164</v>
      </c>
      <c r="S580" s="97">
        <v>0</v>
      </c>
      <c r="T580" s="133">
        <v>536</v>
      </c>
    </row>
    <row r="581" spans="14:20" ht="15.6" x14ac:dyDescent="0.3">
      <c r="N581" s="134" t="s">
        <v>1086</v>
      </c>
      <c r="O581" s="96" t="s">
        <v>1578</v>
      </c>
      <c r="P581" s="97">
        <v>147</v>
      </c>
      <c r="Q581" s="97">
        <v>0</v>
      </c>
      <c r="R581" s="97">
        <v>8412</v>
      </c>
      <c r="S581" s="97">
        <v>0</v>
      </c>
      <c r="T581" s="133">
        <v>268</v>
      </c>
    </row>
    <row r="582" spans="14:20" ht="15.6" x14ac:dyDescent="0.3">
      <c r="N582" s="134" t="s">
        <v>1086</v>
      </c>
      <c r="O582" s="96" t="s">
        <v>1615</v>
      </c>
      <c r="P582" s="97">
        <v>0</v>
      </c>
      <c r="Q582" s="97">
        <v>0</v>
      </c>
      <c r="R582" s="97">
        <v>0</v>
      </c>
      <c r="S582" s="97">
        <v>0</v>
      </c>
      <c r="T582" s="133">
        <v>19</v>
      </c>
    </row>
    <row r="583" spans="14:20" ht="15.6" x14ac:dyDescent="0.3">
      <c r="N583" s="134" t="s">
        <v>810</v>
      </c>
      <c r="O583" s="96" t="s">
        <v>1597</v>
      </c>
      <c r="P583" s="97">
        <v>5</v>
      </c>
      <c r="Q583" s="97">
        <v>0</v>
      </c>
      <c r="R583" s="97">
        <v>59114</v>
      </c>
      <c r="S583" s="97">
        <v>0</v>
      </c>
      <c r="T583" s="133">
        <v>65</v>
      </c>
    </row>
    <row r="584" spans="14:20" ht="15.6" x14ac:dyDescent="0.3">
      <c r="N584" s="134" t="s">
        <v>810</v>
      </c>
      <c r="O584" s="96" t="s">
        <v>1668</v>
      </c>
      <c r="P584" s="97">
        <v>2882</v>
      </c>
      <c r="Q584" s="97">
        <v>3879</v>
      </c>
      <c r="R584" s="97">
        <v>2637</v>
      </c>
      <c r="S584" s="97">
        <v>8164</v>
      </c>
      <c r="T584" s="133">
        <v>300</v>
      </c>
    </row>
    <row r="585" spans="14:20" ht="15.6" x14ac:dyDescent="0.3">
      <c r="N585" s="134" t="s">
        <v>810</v>
      </c>
      <c r="O585" s="96" t="s">
        <v>1615</v>
      </c>
      <c r="P585" s="97">
        <v>10</v>
      </c>
      <c r="Q585" s="97">
        <v>0</v>
      </c>
      <c r="R585" s="97">
        <v>0</v>
      </c>
      <c r="S585" s="97">
        <v>0</v>
      </c>
      <c r="T585" s="133">
        <v>39</v>
      </c>
    </row>
    <row r="586" spans="14:20" ht="15.6" x14ac:dyDescent="0.3">
      <c r="N586" s="134" t="s">
        <v>810</v>
      </c>
      <c r="O586" s="96" t="s">
        <v>1608</v>
      </c>
      <c r="P586" s="97">
        <v>39</v>
      </c>
      <c r="Q586" s="97">
        <v>0</v>
      </c>
      <c r="R586" s="97">
        <v>438</v>
      </c>
      <c r="S586" s="97">
        <v>0</v>
      </c>
      <c r="T586" s="133">
        <v>52</v>
      </c>
    </row>
    <row r="587" spans="14:20" ht="15.6" x14ac:dyDescent="0.3">
      <c r="N587" s="134" t="s">
        <v>810</v>
      </c>
      <c r="O587" s="96" t="s">
        <v>1611</v>
      </c>
      <c r="P587" s="97">
        <v>16</v>
      </c>
      <c r="Q587" s="97">
        <v>0</v>
      </c>
      <c r="R587" s="97">
        <v>438</v>
      </c>
      <c r="S587" s="97">
        <v>0</v>
      </c>
      <c r="T587" s="133">
        <v>52</v>
      </c>
    </row>
    <row r="588" spans="14:20" ht="15.6" x14ac:dyDescent="0.3">
      <c r="N588" s="134" t="s">
        <v>1087</v>
      </c>
      <c r="O588" s="96" t="s">
        <v>1615</v>
      </c>
      <c r="P588" s="97">
        <v>192</v>
      </c>
      <c r="Q588" s="97">
        <v>0</v>
      </c>
      <c r="R588" s="97">
        <v>0</v>
      </c>
      <c r="S588" s="97">
        <v>0</v>
      </c>
      <c r="T588" s="133">
        <v>0</v>
      </c>
    </row>
    <row r="589" spans="14:20" ht="15.6" x14ac:dyDescent="0.3">
      <c r="N589" s="134" t="s">
        <v>1088</v>
      </c>
      <c r="O589" s="96" t="s">
        <v>1670</v>
      </c>
      <c r="P589" s="97">
        <v>3</v>
      </c>
      <c r="Q589" s="97">
        <v>0</v>
      </c>
      <c r="R589" s="97">
        <v>0</v>
      </c>
      <c r="S589" s="97">
        <v>0</v>
      </c>
      <c r="T589" s="133">
        <v>17</v>
      </c>
    </row>
    <row r="590" spans="14:20" ht="15.6" x14ac:dyDescent="0.3">
      <c r="N590" s="134" t="s">
        <v>1088</v>
      </c>
      <c r="O590" s="96" t="s">
        <v>1604</v>
      </c>
      <c r="P590" s="97">
        <v>3</v>
      </c>
      <c r="Q590" s="97">
        <v>0</v>
      </c>
      <c r="R590" s="97">
        <v>0</v>
      </c>
      <c r="S590" s="97">
        <v>0</v>
      </c>
      <c r="T590" s="133">
        <v>34</v>
      </c>
    </row>
    <row r="591" spans="14:20" ht="15.6" x14ac:dyDescent="0.3">
      <c r="N591" s="134" t="s">
        <v>1088</v>
      </c>
      <c r="O591" s="96" t="s">
        <v>1615</v>
      </c>
      <c r="P591" s="97">
        <v>210</v>
      </c>
      <c r="Q591" s="97">
        <v>0</v>
      </c>
      <c r="R591" s="97">
        <v>2546</v>
      </c>
      <c r="S591" s="97">
        <v>0</v>
      </c>
      <c r="T591" s="133">
        <v>389</v>
      </c>
    </row>
    <row r="592" spans="14:20" ht="15.6" x14ac:dyDescent="0.3">
      <c r="N592" s="134" t="s">
        <v>795</v>
      </c>
      <c r="O592" s="96" t="s">
        <v>1668</v>
      </c>
      <c r="P592" s="97">
        <v>6535</v>
      </c>
      <c r="Q592" s="97">
        <v>166</v>
      </c>
      <c r="R592" s="97">
        <v>26</v>
      </c>
      <c r="S592" s="97">
        <v>0</v>
      </c>
      <c r="T592" s="133">
        <v>209</v>
      </c>
    </row>
    <row r="593" spans="14:20" ht="15.6" x14ac:dyDescent="0.3">
      <c r="N593" s="134" t="s">
        <v>795</v>
      </c>
      <c r="O593" s="96" t="s">
        <v>1615</v>
      </c>
      <c r="P593" s="97">
        <v>34</v>
      </c>
      <c r="Q593" s="97">
        <v>0</v>
      </c>
      <c r="R593" s="97">
        <v>3</v>
      </c>
      <c r="S593" s="97">
        <v>0</v>
      </c>
      <c r="T593" s="133">
        <v>0</v>
      </c>
    </row>
    <row r="594" spans="14:20" ht="15.6" x14ac:dyDescent="0.3">
      <c r="N594" s="134" t="s">
        <v>211</v>
      </c>
      <c r="O594" s="96" t="s">
        <v>1668</v>
      </c>
      <c r="P594" s="97">
        <v>200</v>
      </c>
      <c r="Q594" s="97">
        <v>0</v>
      </c>
      <c r="R594" s="97">
        <v>0</v>
      </c>
      <c r="S594" s="97">
        <v>0</v>
      </c>
      <c r="T594" s="133">
        <v>42</v>
      </c>
    </row>
    <row r="595" spans="14:20" ht="15.6" x14ac:dyDescent="0.3">
      <c r="N595" s="134" t="s">
        <v>211</v>
      </c>
      <c r="O595" s="96" t="s">
        <v>1671</v>
      </c>
      <c r="P595" s="97">
        <v>4</v>
      </c>
      <c r="Q595" s="97">
        <v>0</v>
      </c>
      <c r="R595" s="97">
        <v>0</v>
      </c>
      <c r="S595" s="97">
        <v>0</v>
      </c>
      <c r="T595" s="133">
        <v>0</v>
      </c>
    </row>
    <row r="596" spans="14:20" ht="15.6" x14ac:dyDescent="0.3">
      <c r="N596" s="134" t="s">
        <v>211</v>
      </c>
      <c r="O596" s="96" t="s">
        <v>1615</v>
      </c>
      <c r="P596" s="97">
        <v>199</v>
      </c>
      <c r="Q596" s="97">
        <v>0</v>
      </c>
      <c r="R596" s="97">
        <v>0</v>
      </c>
      <c r="S596" s="97">
        <v>0</v>
      </c>
      <c r="T596" s="133">
        <v>0</v>
      </c>
    </row>
    <row r="597" spans="14:20" ht="15.6" x14ac:dyDescent="0.3">
      <c r="N597" s="134" t="s">
        <v>211</v>
      </c>
      <c r="O597" s="96" t="s">
        <v>1611</v>
      </c>
      <c r="P597" s="97">
        <v>15</v>
      </c>
      <c r="Q597" s="97">
        <v>0</v>
      </c>
      <c r="R597" s="97">
        <v>0</v>
      </c>
      <c r="S597" s="97">
        <v>0</v>
      </c>
      <c r="T597" s="133">
        <v>14</v>
      </c>
    </row>
    <row r="598" spans="14:20" ht="15.6" x14ac:dyDescent="0.3">
      <c r="N598" s="134" t="s">
        <v>211</v>
      </c>
      <c r="O598" s="96" t="s">
        <v>1672</v>
      </c>
      <c r="P598" s="97">
        <v>114</v>
      </c>
      <c r="Q598" s="97">
        <v>0</v>
      </c>
      <c r="R598" s="97">
        <v>0</v>
      </c>
      <c r="S598" s="97">
        <v>0</v>
      </c>
      <c r="T598" s="133">
        <v>56</v>
      </c>
    </row>
    <row r="599" spans="14:20" ht="15.6" x14ac:dyDescent="0.3">
      <c r="N599" s="134" t="s">
        <v>1089</v>
      </c>
      <c r="O599" s="96" t="s">
        <v>1668</v>
      </c>
      <c r="P599" s="97">
        <v>308</v>
      </c>
      <c r="Q599" s="97">
        <v>4</v>
      </c>
      <c r="R599" s="97">
        <v>0</v>
      </c>
      <c r="S599" s="97">
        <v>0</v>
      </c>
      <c r="T599" s="133">
        <v>55</v>
      </c>
    </row>
    <row r="600" spans="14:20" ht="15.6" x14ac:dyDescent="0.3">
      <c r="N600" s="134" t="s">
        <v>1089</v>
      </c>
      <c r="O600" s="96" t="s">
        <v>1615</v>
      </c>
      <c r="P600" s="97">
        <v>105</v>
      </c>
      <c r="Q600" s="97">
        <v>0</v>
      </c>
      <c r="R600" s="97">
        <v>0</v>
      </c>
      <c r="S600" s="97">
        <v>0</v>
      </c>
      <c r="T600" s="133">
        <v>11</v>
      </c>
    </row>
    <row r="601" spans="14:20" ht="15.6" x14ac:dyDescent="0.3">
      <c r="N601" s="134" t="s">
        <v>1089</v>
      </c>
      <c r="O601" s="96" t="s">
        <v>1611</v>
      </c>
      <c r="P601" s="97">
        <v>93</v>
      </c>
      <c r="Q601" s="97">
        <v>0</v>
      </c>
      <c r="R601" s="97">
        <v>0</v>
      </c>
      <c r="S601" s="97">
        <v>0</v>
      </c>
      <c r="T601" s="133">
        <v>44</v>
      </c>
    </row>
    <row r="602" spans="14:20" ht="15.6" x14ac:dyDescent="0.3">
      <c r="N602" s="134" t="s">
        <v>1089</v>
      </c>
      <c r="O602" s="96" t="s">
        <v>1672</v>
      </c>
      <c r="P602" s="97">
        <v>109</v>
      </c>
      <c r="Q602" s="97">
        <v>0</v>
      </c>
      <c r="R602" s="97">
        <v>0</v>
      </c>
      <c r="S602" s="97">
        <v>0</v>
      </c>
      <c r="T602" s="133">
        <v>0</v>
      </c>
    </row>
    <row r="603" spans="14:20" ht="15.6" x14ac:dyDescent="0.3">
      <c r="N603" s="134" t="s">
        <v>623</v>
      </c>
      <c r="O603" s="96" t="s">
        <v>1671</v>
      </c>
      <c r="P603" s="97">
        <v>2943</v>
      </c>
      <c r="Q603" s="97">
        <v>9</v>
      </c>
      <c r="R603" s="97">
        <v>0</v>
      </c>
      <c r="S603" s="97">
        <v>0</v>
      </c>
      <c r="T603" s="133">
        <v>67</v>
      </c>
    </row>
    <row r="604" spans="14:20" ht="15.6" x14ac:dyDescent="0.3">
      <c r="N604" s="134" t="s">
        <v>623</v>
      </c>
      <c r="O604" s="96" t="s">
        <v>1615</v>
      </c>
      <c r="P604" s="97">
        <v>4</v>
      </c>
      <c r="Q604" s="97">
        <v>0</v>
      </c>
      <c r="R604" s="97">
        <v>0</v>
      </c>
      <c r="S604" s="97">
        <v>0</v>
      </c>
      <c r="T604" s="133">
        <v>0</v>
      </c>
    </row>
    <row r="605" spans="14:20" ht="15.6" x14ac:dyDescent="0.3">
      <c r="N605" s="134" t="s">
        <v>754</v>
      </c>
      <c r="O605" s="96" t="s">
        <v>1671</v>
      </c>
      <c r="P605" s="97">
        <v>4566</v>
      </c>
      <c r="Q605" s="97">
        <v>0</v>
      </c>
      <c r="R605" s="97">
        <v>13921</v>
      </c>
      <c r="S605" s="97">
        <v>0</v>
      </c>
      <c r="T605" s="133">
        <v>237</v>
      </c>
    </row>
    <row r="606" spans="14:20" ht="15.6" x14ac:dyDescent="0.3">
      <c r="N606" s="134" t="s">
        <v>1090</v>
      </c>
      <c r="O606" s="96" t="s">
        <v>1601</v>
      </c>
      <c r="P606" s="97">
        <v>83</v>
      </c>
      <c r="Q606" s="97">
        <v>0</v>
      </c>
      <c r="R606" s="97">
        <v>75</v>
      </c>
      <c r="S606" s="97">
        <v>0</v>
      </c>
      <c r="T606" s="133">
        <v>210</v>
      </c>
    </row>
    <row r="607" spans="14:20" ht="15.6" x14ac:dyDescent="0.3">
      <c r="N607" s="134" t="s">
        <v>1090</v>
      </c>
      <c r="O607" s="96" t="s">
        <v>1602</v>
      </c>
      <c r="P607" s="97">
        <v>120</v>
      </c>
      <c r="Q607" s="97">
        <v>0</v>
      </c>
      <c r="R607" s="97">
        <v>168</v>
      </c>
      <c r="S607" s="97">
        <v>0</v>
      </c>
      <c r="T607" s="133">
        <v>117</v>
      </c>
    </row>
    <row r="608" spans="14:20" ht="15.6" x14ac:dyDescent="0.3">
      <c r="N608" s="134" t="s">
        <v>1090</v>
      </c>
      <c r="O608" s="96" t="s">
        <v>1606</v>
      </c>
      <c r="P608" s="97">
        <v>1082</v>
      </c>
      <c r="Q608" s="97">
        <v>8</v>
      </c>
      <c r="R608" s="97">
        <v>0</v>
      </c>
      <c r="S608" s="97">
        <v>0</v>
      </c>
      <c r="T608" s="133">
        <v>10</v>
      </c>
    </row>
    <row r="609" spans="14:20" ht="15.6" x14ac:dyDescent="0.3">
      <c r="N609" s="134" t="s">
        <v>1090</v>
      </c>
      <c r="O609" s="96" t="s">
        <v>1615</v>
      </c>
      <c r="P609" s="97">
        <v>30</v>
      </c>
      <c r="Q609" s="97">
        <v>0</v>
      </c>
      <c r="R609" s="97">
        <v>6</v>
      </c>
      <c r="S609" s="97">
        <v>0</v>
      </c>
      <c r="T609" s="133">
        <v>29</v>
      </c>
    </row>
    <row r="610" spans="14:20" ht="15.6" x14ac:dyDescent="0.3">
      <c r="N610" s="134" t="s">
        <v>1091</v>
      </c>
      <c r="O610" s="96" t="s">
        <v>1670</v>
      </c>
      <c r="P610" s="97">
        <v>610</v>
      </c>
      <c r="Q610" s="97">
        <v>0</v>
      </c>
      <c r="R610" s="97">
        <v>1095</v>
      </c>
      <c r="S610" s="97">
        <v>0</v>
      </c>
      <c r="T610" s="133">
        <v>467</v>
      </c>
    </row>
    <row r="611" spans="14:20" ht="15.6" x14ac:dyDescent="0.3">
      <c r="N611" s="134" t="s">
        <v>1091</v>
      </c>
      <c r="O611" s="96" t="s">
        <v>1615</v>
      </c>
      <c r="P611" s="97">
        <v>1</v>
      </c>
      <c r="Q611" s="97">
        <v>0</v>
      </c>
      <c r="R611" s="97">
        <v>0</v>
      </c>
      <c r="S611" s="97">
        <v>0</v>
      </c>
      <c r="T611" s="133">
        <v>0</v>
      </c>
    </row>
    <row r="612" spans="14:20" ht="15.6" x14ac:dyDescent="0.3">
      <c r="N612" s="134" t="s">
        <v>1092</v>
      </c>
      <c r="O612" s="96" t="s">
        <v>1599</v>
      </c>
      <c r="P612" s="97">
        <v>600</v>
      </c>
      <c r="Q612" s="97">
        <v>0</v>
      </c>
      <c r="R612" s="97">
        <v>3868</v>
      </c>
      <c r="S612" s="97">
        <v>176</v>
      </c>
      <c r="T612" s="133">
        <v>113</v>
      </c>
    </row>
    <row r="613" spans="14:20" ht="15.6" x14ac:dyDescent="0.3">
      <c r="N613" s="134" t="s">
        <v>1092</v>
      </c>
      <c r="O613" s="96" t="s">
        <v>1615</v>
      </c>
      <c r="P613" s="97">
        <v>22</v>
      </c>
      <c r="Q613" s="97">
        <v>0</v>
      </c>
      <c r="R613" s="97">
        <v>0</v>
      </c>
      <c r="S613" s="97">
        <v>0</v>
      </c>
      <c r="T613" s="133">
        <v>4</v>
      </c>
    </row>
    <row r="614" spans="14:20" ht="15.6" x14ac:dyDescent="0.3">
      <c r="N614" s="134" t="s">
        <v>1093</v>
      </c>
      <c r="O614" s="96" t="s">
        <v>1615</v>
      </c>
      <c r="P614" s="97">
        <v>51</v>
      </c>
      <c r="Q614" s="97">
        <v>0</v>
      </c>
      <c r="R614" s="97">
        <v>0</v>
      </c>
      <c r="S614" s="97">
        <v>0</v>
      </c>
      <c r="T614" s="133">
        <v>7</v>
      </c>
    </row>
    <row r="615" spans="14:20" ht="15.6" x14ac:dyDescent="0.3">
      <c r="N615" s="134" t="s">
        <v>1094</v>
      </c>
      <c r="O615" s="96" t="s">
        <v>1668</v>
      </c>
      <c r="P615" s="97">
        <v>1757</v>
      </c>
      <c r="Q615" s="97">
        <v>0</v>
      </c>
      <c r="R615" s="97">
        <v>26</v>
      </c>
      <c r="S615" s="97">
        <v>0</v>
      </c>
      <c r="T615" s="133">
        <v>530</v>
      </c>
    </row>
    <row r="616" spans="14:20" ht="15.6" x14ac:dyDescent="0.3">
      <c r="N616" s="134" t="s">
        <v>1095</v>
      </c>
      <c r="O616" s="96" t="s">
        <v>1578</v>
      </c>
      <c r="P616" s="97">
        <v>581</v>
      </c>
      <c r="Q616" s="97">
        <v>2</v>
      </c>
      <c r="R616" s="97">
        <v>274019</v>
      </c>
      <c r="S616" s="97">
        <v>0</v>
      </c>
      <c r="T616" s="133">
        <v>6488</v>
      </c>
    </row>
    <row r="617" spans="14:20" ht="15.6" x14ac:dyDescent="0.3">
      <c r="N617" s="134" t="s">
        <v>1096</v>
      </c>
      <c r="O617" s="96" t="s">
        <v>1668</v>
      </c>
      <c r="P617" s="97">
        <v>21688</v>
      </c>
      <c r="Q617" s="97">
        <v>361</v>
      </c>
      <c r="R617" s="97">
        <v>0</v>
      </c>
      <c r="S617" s="97">
        <v>0</v>
      </c>
      <c r="T617" s="133">
        <v>153</v>
      </c>
    </row>
    <row r="618" spans="14:20" ht="15.6" x14ac:dyDescent="0.3">
      <c r="N618" s="134" t="s">
        <v>1096</v>
      </c>
      <c r="O618" s="96" t="s">
        <v>1615</v>
      </c>
      <c r="P618" s="97">
        <v>0</v>
      </c>
      <c r="Q618" s="97">
        <v>133</v>
      </c>
      <c r="R618" s="97">
        <v>0</v>
      </c>
      <c r="S618" s="97">
        <v>0</v>
      </c>
      <c r="T618" s="133">
        <v>0</v>
      </c>
    </row>
    <row r="619" spans="14:20" ht="15.6" x14ac:dyDescent="0.3">
      <c r="N619" s="134" t="s">
        <v>1096</v>
      </c>
      <c r="O619" s="96" t="s">
        <v>1608</v>
      </c>
      <c r="P619" s="97">
        <v>661</v>
      </c>
      <c r="Q619" s="97">
        <v>12</v>
      </c>
      <c r="R619" s="97">
        <v>0</v>
      </c>
      <c r="S619" s="97">
        <v>0</v>
      </c>
      <c r="T619" s="133">
        <v>380</v>
      </c>
    </row>
    <row r="620" spans="14:20" ht="15.6" x14ac:dyDescent="0.3">
      <c r="N620" s="134" t="s">
        <v>1096</v>
      </c>
      <c r="O620" s="96" t="s">
        <v>1611</v>
      </c>
      <c r="P620" s="97">
        <v>323</v>
      </c>
      <c r="Q620" s="97">
        <v>0</v>
      </c>
      <c r="R620" s="97">
        <v>0</v>
      </c>
      <c r="S620" s="97">
        <v>0</v>
      </c>
      <c r="T620" s="133">
        <v>0</v>
      </c>
    </row>
    <row r="621" spans="14:20" ht="15.6" x14ac:dyDescent="0.3">
      <c r="N621" s="134" t="s">
        <v>699</v>
      </c>
      <c r="O621" s="96" t="s">
        <v>1615</v>
      </c>
      <c r="P621" s="97">
        <v>0</v>
      </c>
      <c r="Q621" s="97">
        <v>0</v>
      </c>
      <c r="R621" s="97">
        <v>0</v>
      </c>
      <c r="S621" s="97">
        <v>0</v>
      </c>
      <c r="T621" s="133">
        <v>2</v>
      </c>
    </row>
    <row r="622" spans="14:20" ht="15.6" x14ac:dyDescent="0.3">
      <c r="N622" s="134" t="s">
        <v>699</v>
      </c>
      <c r="O622" s="96" t="s">
        <v>1581</v>
      </c>
      <c r="P622" s="97">
        <v>1138</v>
      </c>
      <c r="Q622" s="97">
        <v>8</v>
      </c>
      <c r="R622" s="97">
        <v>0</v>
      </c>
      <c r="S622" s="97">
        <v>528</v>
      </c>
      <c r="T622" s="133">
        <v>44</v>
      </c>
    </row>
    <row r="623" spans="14:20" ht="15.6" x14ac:dyDescent="0.3">
      <c r="N623" s="134" t="s">
        <v>1097</v>
      </c>
      <c r="O623" s="96" t="s">
        <v>1671</v>
      </c>
      <c r="P623" s="97">
        <v>718</v>
      </c>
      <c r="Q623" s="97">
        <v>12</v>
      </c>
      <c r="R623" s="97">
        <v>0</v>
      </c>
      <c r="S623" s="97">
        <v>86</v>
      </c>
      <c r="T623" s="133">
        <v>624</v>
      </c>
    </row>
    <row r="624" spans="14:20" ht="15.6" x14ac:dyDescent="0.3">
      <c r="N624" s="134" t="s">
        <v>1097</v>
      </c>
      <c r="O624" s="96" t="s">
        <v>1615</v>
      </c>
      <c r="P624" s="97">
        <v>177</v>
      </c>
      <c r="Q624" s="97">
        <v>0</v>
      </c>
      <c r="R624" s="97">
        <v>0</v>
      </c>
      <c r="S624" s="97">
        <v>0</v>
      </c>
      <c r="T624" s="133">
        <v>44</v>
      </c>
    </row>
    <row r="625" spans="14:20" ht="15.6" x14ac:dyDescent="0.3">
      <c r="N625" s="134" t="s">
        <v>1097</v>
      </c>
      <c r="O625" s="96" t="s">
        <v>1672</v>
      </c>
      <c r="P625" s="97">
        <v>107</v>
      </c>
      <c r="Q625" s="97">
        <v>0</v>
      </c>
      <c r="R625" s="97">
        <v>0</v>
      </c>
      <c r="S625" s="97">
        <v>0</v>
      </c>
      <c r="T625" s="133">
        <v>125</v>
      </c>
    </row>
    <row r="626" spans="14:20" ht="15.6" x14ac:dyDescent="0.3">
      <c r="N626" s="134" t="s">
        <v>1098</v>
      </c>
      <c r="O626" s="96" t="s">
        <v>1615</v>
      </c>
      <c r="P626" s="97">
        <v>72</v>
      </c>
      <c r="Q626" s="97">
        <v>0</v>
      </c>
      <c r="R626" s="97">
        <v>16</v>
      </c>
      <c r="S626" s="97">
        <v>0</v>
      </c>
      <c r="T626" s="133">
        <v>46</v>
      </c>
    </row>
    <row r="627" spans="14:20" ht="15.6" x14ac:dyDescent="0.3">
      <c r="N627" s="134" t="s">
        <v>1098</v>
      </c>
      <c r="O627" s="96" t="s">
        <v>1581</v>
      </c>
      <c r="P627" s="97">
        <v>0</v>
      </c>
      <c r="Q627" s="97">
        <v>0</v>
      </c>
      <c r="R627" s="97">
        <v>0</v>
      </c>
      <c r="S627" s="97">
        <v>0</v>
      </c>
      <c r="T627" s="133">
        <v>0</v>
      </c>
    </row>
    <row r="628" spans="14:20" ht="15.6" x14ac:dyDescent="0.3">
      <c r="N628" s="134" t="s">
        <v>1099</v>
      </c>
      <c r="O628" s="96" t="s">
        <v>1599</v>
      </c>
      <c r="P628" s="97">
        <v>1</v>
      </c>
      <c r="Q628" s="97">
        <v>0</v>
      </c>
      <c r="R628" s="97">
        <v>0</v>
      </c>
      <c r="S628" s="97">
        <v>0</v>
      </c>
      <c r="T628" s="133">
        <v>7</v>
      </c>
    </row>
    <row r="629" spans="14:20" ht="15.6" x14ac:dyDescent="0.3">
      <c r="N629" s="134" t="s">
        <v>1099</v>
      </c>
      <c r="O629" s="96" t="s">
        <v>1670</v>
      </c>
      <c r="P629" s="97">
        <v>19</v>
      </c>
      <c r="Q629" s="97">
        <v>0</v>
      </c>
      <c r="R629" s="97">
        <v>272</v>
      </c>
      <c r="S629" s="97">
        <v>0</v>
      </c>
      <c r="T629" s="133">
        <v>196</v>
      </c>
    </row>
    <row r="630" spans="14:20" ht="15.6" x14ac:dyDescent="0.3">
      <c r="N630" s="134" t="s">
        <v>1099</v>
      </c>
      <c r="O630" s="96" t="s">
        <v>1615</v>
      </c>
      <c r="P630" s="97">
        <v>224</v>
      </c>
      <c r="Q630" s="97">
        <v>0</v>
      </c>
      <c r="R630" s="97">
        <v>408</v>
      </c>
      <c r="S630" s="97">
        <v>0</v>
      </c>
      <c r="T630" s="133">
        <v>28</v>
      </c>
    </row>
    <row r="631" spans="14:20" ht="15.6" x14ac:dyDescent="0.3">
      <c r="N631" s="134" t="s">
        <v>1100</v>
      </c>
      <c r="O631" s="96" t="s">
        <v>1594</v>
      </c>
      <c r="P631" s="97">
        <v>7</v>
      </c>
      <c r="Q631" s="97">
        <v>0</v>
      </c>
      <c r="R631" s="97">
        <v>0</v>
      </c>
      <c r="S631" s="97">
        <v>0</v>
      </c>
      <c r="T631" s="133">
        <v>33</v>
      </c>
    </row>
    <row r="632" spans="14:20" ht="15.6" x14ac:dyDescent="0.3">
      <c r="N632" s="134" t="s">
        <v>1100</v>
      </c>
      <c r="O632" s="96" t="s">
        <v>1615</v>
      </c>
      <c r="P632" s="97">
        <v>26</v>
      </c>
      <c r="Q632" s="97">
        <v>0</v>
      </c>
      <c r="R632" s="97">
        <v>0</v>
      </c>
      <c r="S632" s="97">
        <v>0</v>
      </c>
      <c r="T632" s="133">
        <v>227</v>
      </c>
    </row>
    <row r="633" spans="14:20" ht="15.6" x14ac:dyDescent="0.3">
      <c r="N633" s="134" t="s">
        <v>1100</v>
      </c>
      <c r="O633" s="96" t="s">
        <v>1580</v>
      </c>
      <c r="P633" s="97">
        <v>36</v>
      </c>
      <c r="Q633" s="97">
        <v>0</v>
      </c>
      <c r="R633" s="97">
        <v>0</v>
      </c>
      <c r="S633" s="97">
        <v>0</v>
      </c>
      <c r="T633" s="133">
        <v>65</v>
      </c>
    </row>
    <row r="634" spans="14:20" ht="15.6" x14ac:dyDescent="0.3">
      <c r="N634" s="134" t="s">
        <v>1101</v>
      </c>
      <c r="O634" s="96" t="s">
        <v>1670</v>
      </c>
      <c r="P634" s="97">
        <v>1139</v>
      </c>
      <c r="Q634" s="97">
        <v>0</v>
      </c>
      <c r="R634" s="97">
        <v>387</v>
      </c>
      <c r="S634" s="97">
        <v>0</v>
      </c>
      <c r="T634" s="133">
        <v>469</v>
      </c>
    </row>
    <row r="635" spans="14:20" ht="15.6" x14ac:dyDescent="0.3">
      <c r="N635" s="134" t="s">
        <v>1101</v>
      </c>
      <c r="O635" s="96" t="s">
        <v>1615</v>
      </c>
      <c r="P635" s="97">
        <v>2</v>
      </c>
      <c r="Q635" s="97">
        <v>0</v>
      </c>
      <c r="R635" s="97">
        <v>21</v>
      </c>
      <c r="S635" s="97">
        <v>0</v>
      </c>
      <c r="T635" s="133">
        <v>0</v>
      </c>
    </row>
    <row r="636" spans="14:20" ht="15.6" x14ac:dyDescent="0.3">
      <c r="N636" s="134" t="s">
        <v>1102</v>
      </c>
      <c r="O636" s="96" t="s">
        <v>1599</v>
      </c>
      <c r="P636" s="97">
        <v>0</v>
      </c>
      <c r="Q636" s="97">
        <v>0</v>
      </c>
      <c r="R636" s="97">
        <v>641</v>
      </c>
      <c r="S636" s="97">
        <v>0</v>
      </c>
      <c r="T636" s="133">
        <v>0</v>
      </c>
    </row>
    <row r="637" spans="14:20" ht="15.6" x14ac:dyDescent="0.3">
      <c r="N637" s="134" t="s">
        <v>1102</v>
      </c>
      <c r="O637" s="96" t="s">
        <v>1578</v>
      </c>
      <c r="P637" s="97">
        <v>949</v>
      </c>
      <c r="Q637" s="97">
        <v>0</v>
      </c>
      <c r="R637" s="97">
        <v>245884</v>
      </c>
      <c r="S637" s="97">
        <v>0</v>
      </c>
      <c r="T637" s="133">
        <v>3687</v>
      </c>
    </row>
    <row r="638" spans="14:20" ht="15.6" x14ac:dyDescent="0.3">
      <c r="N638" s="134" t="s">
        <v>761</v>
      </c>
      <c r="O638" s="96" t="s">
        <v>1581</v>
      </c>
      <c r="P638" s="97">
        <v>10776</v>
      </c>
      <c r="Q638" s="97">
        <v>646</v>
      </c>
      <c r="R638" s="97">
        <v>39</v>
      </c>
      <c r="S638" s="97">
        <v>2493</v>
      </c>
      <c r="T638" s="133">
        <v>0</v>
      </c>
    </row>
    <row r="639" spans="14:20" ht="15.6" x14ac:dyDescent="0.3">
      <c r="N639" s="134" t="s">
        <v>761</v>
      </c>
      <c r="O639" s="96" t="s">
        <v>1613</v>
      </c>
      <c r="P639" s="97">
        <v>139</v>
      </c>
      <c r="Q639" s="97">
        <v>0</v>
      </c>
      <c r="R639" s="97">
        <v>51</v>
      </c>
      <c r="S639" s="97">
        <v>0</v>
      </c>
      <c r="T639" s="133">
        <v>0</v>
      </c>
    </row>
    <row r="640" spans="14:20" ht="15.6" x14ac:dyDescent="0.3">
      <c r="N640" s="134" t="s">
        <v>1103</v>
      </c>
      <c r="O640" s="96" t="s">
        <v>1670</v>
      </c>
      <c r="P640" s="97">
        <v>62</v>
      </c>
      <c r="Q640" s="97">
        <v>0</v>
      </c>
      <c r="R640" s="97">
        <v>0</v>
      </c>
      <c r="S640" s="97">
        <v>0</v>
      </c>
      <c r="T640" s="133">
        <v>66</v>
      </c>
    </row>
    <row r="641" spans="14:20" ht="15.6" x14ac:dyDescent="0.3">
      <c r="N641" s="134" t="s">
        <v>1103</v>
      </c>
      <c r="O641" s="96" t="s">
        <v>1615</v>
      </c>
      <c r="P641" s="97">
        <v>407</v>
      </c>
      <c r="Q641" s="97">
        <v>0</v>
      </c>
      <c r="R641" s="97">
        <v>6</v>
      </c>
      <c r="S641" s="97">
        <v>0</v>
      </c>
      <c r="T641" s="133">
        <v>64</v>
      </c>
    </row>
    <row r="642" spans="14:20" ht="15.6" x14ac:dyDescent="0.3">
      <c r="N642" s="134" t="s">
        <v>1103</v>
      </c>
      <c r="O642" s="96" t="s">
        <v>1580</v>
      </c>
      <c r="P642" s="97">
        <v>13</v>
      </c>
      <c r="Q642" s="97">
        <v>307</v>
      </c>
      <c r="R642" s="97">
        <v>0</v>
      </c>
      <c r="S642" s="97">
        <v>0</v>
      </c>
      <c r="T642" s="133">
        <v>5</v>
      </c>
    </row>
    <row r="643" spans="14:20" ht="15.6" x14ac:dyDescent="0.3">
      <c r="N643" s="134" t="s">
        <v>1103</v>
      </c>
      <c r="O643" s="96" t="s">
        <v>1581</v>
      </c>
      <c r="P643" s="97">
        <v>21</v>
      </c>
      <c r="Q643" s="97">
        <v>0</v>
      </c>
      <c r="R643" s="97">
        <v>0</v>
      </c>
      <c r="S643" s="97">
        <v>0</v>
      </c>
      <c r="T643" s="133">
        <v>22</v>
      </c>
    </row>
    <row r="644" spans="14:20" ht="15.6" x14ac:dyDescent="0.3">
      <c r="N644" s="134" t="s">
        <v>1104</v>
      </c>
      <c r="O644" s="96" t="s">
        <v>1670</v>
      </c>
      <c r="P644" s="97">
        <v>177</v>
      </c>
      <c r="Q644" s="97">
        <v>4</v>
      </c>
      <c r="R644" s="97">
        <v>0</v>
      </c>
      <c r="S644" s="97">
        <v>0</v>
      </c>
      <c r="T644" s="133">
        <v>193</v>
      </c>
    </row>
    <row r="645" spans="14:20" ht="15.6" x14ac:dyDescent="0.3">
      <c r="N645" s="134" t="s">
        <v>1104</v>
      </c>
      <c r="O645" s="96" t="s">
        <v>1615</v>
      </c>
      <c r="P645" s="97">
        <v>1</v>
      </c>
      <c r="Q645" s="97">
        <v>0</v>
      </c>
      <c r="R645" s="97">
        <v>0</v>
      </c>
      <c r="S645" s="97">
        <v>0</v>
      </c>
      <c r="T645" s="133">
        <v>0</v>
      </c>
    </row>
    <row r="646" spans="14:20" ht="31.2" x14ac:dyDescent="0.3">
      <c r="N646" s="134" t="s">
        <v>1105</v>
      </c>
      <c r="O646" s="96" t="s">
        <v>1600</v>
      </c>
      <c r="P646" s="97">
        <v>18</v>
      </c>
      <c r="Q646" s="97">
        <v>0</v>
      </c>
      <c r="R646" s="97">
        <v>0</v>
      </c>
      <c r="S646" s="97">
        <v>0</v>
      </c>
      <c r="T646" s="133">
        <v>0</v>
      </c>
    </row>
    <row r="647" spans="14:20" ht="15.6" x14ac:dyDescent="0.3">
      <c r="N647" s="134" t="s">
        <v>1105</v>
      </c>
      <c r="O647" s="96" t="s">
        <v>1578</v>
      </c>
      <c r="P647" s="97">
        <v>655</v>
      </c>
      <c r="Q647" s="97">
        <v>2</v>
      </c>
      <c r="R647" s="97">
        <v>158840</v>
      </c>
      <c r="S647" s="97">
        <v>0</v>
      </c>
      <c r="T647" s="133">
        <v>169</v>
      </c>
    </row>
    <row r="648" spans="14:20" ht="15.6" x14ac:dyDescent="0.3">
      <c r="N648" s="134" t="s">
        <v>1106</v>
      </c>
      <c r="O648" s="96" t="s">
        <v>1615</v>
      </c>
      <c r="P648" s="97">
        <v>23</v>
      </c>
      <c r="Q648" s="97">
        <v>0</v>
      </c>
      <c r="R648" s="97">
        <v>0</v>
      </c>
      <c r="S648" s="97">
        <v>0</v>
      </c>
      <c r="T648" s="133">
        <v>0</v>
      </c>
    </row>
    <row r="649" spans="14:20" ht="15.6" x14ac:dyDescent="0.3">
      <c r="N649" s="134" t="s">
        <v>1106</v>
      </c>
      <c r="O649" s="96" t="s">
        <v>1580</v>
      </c>
      <c r="P649" s="97">
        <v>4</v>
      </c>
      <c r="Q649" s="97">
        <v>0</v>
      </c>
      <c r="R649" s="97">
        <v>0</v>
      </c>
      <c r="S649" s="97">
        <v>0</v>
      </c>
      <c r="T649" s="133">
        <v>0</v>
      </c>
    </row>
    <row r="650" spans="14:20" ht="15.6" x14ac:dyDescent="0.3">
      <c r="N650" s="134" t="s">
        <v>798</v>
      </c>
      <c r="O650" s="96" t="s">
        <v>1668</v>
      </c>
      <c r="P650" s="97">
        <v>111</v>
      </c>
      <c r="Q650" s="97">
        <v>100</v>
      </c>
      <c r="R650" s="97">
        <v>0</v>
      </c>
      <c r="S650" s="97">
        <v>0</v>
      </c>
      <c r="T650" s="133">
        <v>190</v>
      </c>
    </row>
    <row r="651" spans="14:20" ht="15.6" x14ac:dyDescent="0.3">
      <c r="N651" s="134" t="s">
        <v>798</v>
      </c>
      <c r="O651" s="96" t="s">
        <v>1607</v>
      </c>
      <c r="P651" s="97">
        <v>100</v>
      </c>
      <c r="Q651" s="97">
        <v>0</v>
      </c>
      <c r="R651" s="97">
        <v>0</v>
      </c>
      <c r="S651" s="97">
        <v>0</v>
      </c>
      <c r="T651" s="133">
        <v>0</v>
      </c>
    </row>
    <row r="652" spans="14:20" ht="15.6" x14ac:dyDescent="0.3">
      <c r="N652" s="134" t="s">
        <v>1107</v>
      </c>
      <c r="O652" s="96" t="s">
        <v>1670</v>
      </c>
      <c r="P652" s="97">
        <v>199</v>
      </c>
      <c r="Q652" s="97">
        <v>0</v>
      </c>
      <c r="R652" s="97">
        <v>1896</v>
      </c>
      <c r="S652" s="97">
        <v>0</v>
      </c>
      <c r="T652" s="133">
        <v>844</v>
      </c>
    </row>
    <row r="653" spans="14:20" ht="15.6" x14ac:dyDescent="0.3">
      <c r="N653" s="134" t="s">
        <v>1107</v>
      </c>
      <c r="O653" s="96" t="s">
        <v>1604</v>
      </c>
      <c r="P653" s="97">
        <v>1061</v>
      </c>
      <c r="Q653" s="97">
        <v>763</v>
      </c>
      <c r="R653" s="97">
        <v>50251</v>
      </c>
      <c r="S653" s="97">
        <v>0</v>
      </c>
      <c r="T653" s="133">
        <v>163</v>
      </c>
    </row>
    <row r="654" spans="14:20" ht="15.6" x14ac:dyDescent="0.3">
      <c r="N654" s="134" t="s">
        <v>1107</v>
      </c>
      <c r="O654" s="96" t="s">
        <v>1615</v>
      </c>
      <c r="P654" s="97">
        <v>174</v>
      </c>
      <c r="Q654" s="97">
        <v>66</v>
      </c>
      <c r="R654" s="97">
        <v>33664</v>
      </c>
      <c r="S654" s="97">
        <v>0</v>
      </c>
      <c r="T654" s="133">
        <v>216</v>
      </c>
    </row>
    <row r="655" spans="14:20" ht="15.6" x14ac:dyDescent="0.3">
      <c r="N655" s="134" t="s">
        <v>708</v>
      </c>
      <c r="O655" s="96" t="s">
        <v>1673</v>
      </c>
      <c r="P655" s="97">
        <v>11128</v>
      </c>
      <c r="Q655" s="97">
        <v>828</v>
      </c>
      <c r="R655" s="97">
        <v>612</v>
      </c>
      <c r="S655" s="97">
        <v>0</v>
      </c>
      <c r="T655" s="133">
        <v>28</v>
      </c>
    </row>
    <row r="656" spans="14:20" ht="15.6" x14ac:dyDescent="0.3">
      <c r="N656" s="134" t="s">
        <v>708</v>
      </c>
      <c r="O656" s="96" t="s">
        <v>1615</v>
      </c>
      <c r="P656" s="97">
        <v>2189</v>
      </c>
      <c r="Q656" s="97">
        <v>0</v>
      </c>
      <c r="R656" s="97">
        <v>297</v>
      </c>
      <c r="S656" s="97">
        <v>0</v>
      </c>
      <c r="T656" s="133">
        <v>37</v>
      </c>
    </row>
    <row r="657" spans="14:20" ht="15.6" x14ac:dyDescent="0.3">
      <c r="N657" s="134" t="s">
        <v>708</v>
      </c>
      <c r="O657" s="96" t="s">
        <v>1581</v>
      </c>
      <c r="P657" s="97">
        <v>2974</v>
      </c>
      <c r="Q657" s="97">
        <v>72</v>
      </c>
      <c r="R657" s="97">
        <v>350</v>
      </c>
      <c r="S657" s="97">
        <v>0</v>
      </c>
      <c r="T657" s="133">
        <v>54</v>
      </c>
    </row>
    <row r="658" spans="14:20" ht="15.6" x14ac:dyDescent="0.3">
      <c r="N658" s="134" t="s">
        <v>660</v>
      </c>
      <c r="O658" s="96" t="s">
        <v>1671</v>
      </c>
      <c r="P658" s="97">
        <v>129</v>
      </c>
      <c r="Q658" s="97">
        <v>0</v>
      </c>
      <c r="R658" s="97">
        <v>0</v>
      </c>
      <c r="S658" s="97">
        <v>0</v>
      </c>
      <c r="T658" s="133">
        <v>0</v>
      </c>
    </row>
    <row r="659" spans="14:20" ht="15.6" x14ac:dyDescent="0.3">
      <c r="N659" s="134" t="s">
        <v>660</v>
      </c>
      <c r="O659" s="96" t="s">
        <v>1615</v>
      </c>
      <c r="P659" s="97">
        <v>507</v>
      </c>
      <c r="Q659" s="97">
        <v>0</v>
      </c>
      <c r="R659" s="97">
        <v>0</v>
      </c>
      <c r="S659" s="97">
        <v>0</v>
      </c>
      <c r="T659" s="133">
        <v>0</v>
      </c>
    </row>
    <row r="660" spans="14:20" ht="15.6" x14ac:dyDescent="0.3">
      <c r="N660" s="134" t="s">
        <v>660</v>
      </c>
      <c r="O660" s="96" t="s">
        <v>1672</v>
      </c>
      <c r="P660" s="97">
        <v>302</v>
      </c>
      <c r="Q660" s="97">
        <v>0</v>
      </c>
      <c r="R660" s="97">
        <v>0</v>
      </c>
      <c r="S660" s="97">
        <v>0</v>
      </c>
      <c r="T660" s="133">
        <v>0</v>
      </c>
    </row>
    <row r="661" spans="14:20" ht="15.6" x14ac:dyDescent="0.3">
      <c r="N661" s="134" t="s">
        <v>1108</v>
      </c>
      <c r="O661" s="96" t="s">
        <v>1671</v>
      </c>
      <c r="P661" s="97">
        <v>3771</v>
      </c>
      <c r="Q661" s="97">
        <v>1</v>
      </c>
      <c r="R661" s="97">
        <v>19</v>
      </c>
      <c r="S661" s="97">
        <v>0</v>
      </c>
      <c r="T661" s="133">
        <v>46</v>
      </c>
    </row>
    <row r="662" spans="14:20" ht="15.6" x14ac:dyDescent="0.3">
      <c r="N662" s="134" t="s">
        <v>1108</v>
      </c>
      <c r="O662" s="96" t="s">
        <v>1672</v>
      </c>
      <c r="P662" s="97">
        <v>9</v>
      </c>
      <c r="Q662" s="97">
        <v>0</v>
      </c>
      <c r="R662" s="97">
        <v>0</v>
      </c>
      <c r="S662" s="97">
        <v>0</v>
      </c>
      <c r="T662" s="133">
        <v>0</v>
      </c>
    </row>
    <row r="663" spans="14:20" ht="15.6" x14ac:dyDescent="0.3">
      <c r="N663" s="134" t="s">
        <v>1109</v>
      </c>
      <c r="O663" s="96" t="s">
        <v>1668</v>
      </c>
      <c r="P663" s="97">
        <v>2951</v>
      </c>
      <c r="Q663" s="97">
        <v>46</v>
      </c>
      <c r="R663" s="97">
        <v>0</v>
      </c>
      <c r="S663" s="97">
        <v>0</v>
      </c>
      <c r="T663" s="133">
        <v>121</v>
      </c>
    </row>
    <row r="664" spans="14:20" ht="15.6" x14ac:dyDescent="0.3">
      <c r="N664" s="134" t="s">
        <v>1109</v>
      </c>
      <c r="O664" s="96" t="s">
        <v>1615</v>
      </c>
      <c r="P664" s="97">
        <v>0</v>
      </c>
      <c r="Q664" s="97">
        <v>0</v>
      </c>
      <c r="R664" s="97">
        <v>0</v>
      </c>
      <c r="S664" s="97">
        <v>0</v>
      </c>
      <c r="T664" s="133">
        <v>20</v>
      </c>
    </row>
    <row r="665" spans="14:20" ht="15.6" x14ac:dyDescent="0.3">
      <c r="N665" s="134" t="s">
        <v>1109</v>
      </c>
      <c r="O665" s="96" t="s">
        <v>1608</v>
      </c>
      <c r="P665" s="97">
        <v>517</v>
      </c>
      <c r="Q665" s="97">
        <v>0</v>
      </c>
      <c r="R665" s="97">
        <v>0</v>
      </c>
      <c r="S665" s="97">
        <v>0</v>
      </c>
      <c r="T665" s="133">
        <v>60</v>
      </c>
    </row>
    <row r="666" spans="14:20" ht="15.6" x14ac:dyDescent="0.3">
      <c r="N666" s="134" t="s">
        <v>1110</v>
      </c>
      <c r="O666" s="96" t="s">
        <v>1669</v>
      </c>
      <c r="P666" s="97">
        <v>0</v>
      </c>
      <c r="Q666" s="97">
        <v>0</v>
      </c>
      <c r="R666" s="97">
        <v>0</v>
      </c>
      <c r="S666" s="97">
        <v>0</v>
      </c>
      <c r="T666" s="133">
        <v>0</v>
      </c>
    </row>
    <row r="667" spans="14:20" ht="15.6" x14ac:dyDescent="0.3">
      <c r="N667" s="134" t="s">
        <v>1110</v>
      </c>
      <c r="O667" s="96" t="s">
        <v>1599</v>
      </c>
      <c r="P667" s="97">
        <v>6</v>
      </c>
      <c r="Q667" s="97">
        <v>0</v>
      </c>
      <c r="R667" s="97">
        <v>309</v>
      </c>
      <c r="S667" s="97">
        <v>0</v>
      </c>
      <c r="T667" s="133">
        <v>8</v>
      </c>
    </row>
    <row r="668" spans="14:20" ht="15.6" x14ac:dyDescent="0.3">
      <c r="N668" s="134" t="s">
        <v>1110</v>
      </c>
      <c r="O668" s="96" t="s">
        <v>1670</v>
      </c>
      <c r="P668" s="97">
        <v>773</v>
      </c>
      <c r="Q668" s="97">
        <v>4</v>
      </c>
      <c r="R668" s="97">
        <v>8662</v>
      </c>
      <c r="S668" s="97">
        <v>118</v>
      </c>
      <c r="T668" s="133">
        <v>95</v>
      </c>
    </row>
    <row r="669" spans="14:20" ht="15.6" x14ac:dyDescent="0.3">
      <c r="N669" s="134" t="s">
        <v>1110</v>
      </c>
      <c r="O669" s="96" t="s">
        <v>1578</v>
      </c>
      <c r="P669" s="97">
        <v>0</v>
      </c>
      <c r="Q669" s="97">
        <v>0</v>
      </c>
      <c r="R669" s="97">
        <v>154</v>
      </c>
      <c r="S669" s="97">
        <v>0</v>
      </c>
      <c r="T669" s="133">
        <v>0</v>
      </c>
    </row>
    <row r="670" spans="14:20" ht="15.6" x14ac:dyDescent="0.3">
      <c r="N670" s="134" t="s">
        <v>1110</v>
      </c>
      <c r="O670" s="96" t="s">
        <v>1615</v>
      </c>
      <c r="P670" s="97">
        <v>1</v>
      </c>
      <c r="Q670" s="97">
        <v>0</v>
      </c>
      <c r="R670" s="97">
        <v>0</v>
      </c>
      <c r="S670" s="97">
        <v>0</v>
      </c>
      <c r="T670" s="133">
        <v>9</v>
      </c>
    </row>
    <row r="671" spans="14:20" ht="15.6" x14ac:dyDescent="0.3">
      <c r="N671" s="134" t="s">
        <v>1111</v>
      </c>
      <c r="O671" s="96" t="s">
        <v>1668</v>
      </c>
      <c r="P671" s="97">
        <v>17</v>
      </c>
      <c r="Q671" s="97">
        <v>0</v>
      </c>
      <c r="R671" s="97">
        <v>0</v>
      </c>
      <c r="S671" s="97">
        <v>0</v>
      </c>
      <c r="T671" s="133">
        <v>0</v>
      </c>
    </row>
    <row r="672" spans="14:20" ht="15.6" x14ac:dyDescent="0.3">
      <c r="N672" s="134" t="s">
        <v>1111</v>
      </c>
      <c r="O672" s="96" t="s">
        <v>1673</v>
      </c>
      <c r="P672" s="97">
        <v>5156</v>
      </c>
      <c r="Q672" s="97">
        <v>0</v>
      </c>
      <c r="R672" s="97">
        <v>70373</v>
      </c>
      <c r="S672" s="97">
        <v>112</v>
      </c>
      <c r="T672" s="133">
        <v>395</v>
      </c>
    </row>
    <row r="673" spans="14:20" ht="15.6" x14ac:dyDescent="0.3">
      <c r="N673" s="134" t="s">
        <v>1111</v>
      </c>
      <c r="O673" s="96" t="s">
        <v>1670</v>
      </c>
      <c r="P673" s="97">
        <v>23</v>
      </c>
      <c r="Q673" s="97">
        <v>0</v>
      </c>
      <c r="R673" s="97">
        <v>0</v>
      </c>
      <c r="S673" s="97">
        <v>0</v>
      </c>
      <c r="T673" s="133">
        <v>53</v>
      </c>
    </row>
    <row r="674" spans="14:20" ht="15.6" x14ac:dyDescent="0.3">
      <c r="N674" s="134" t="s">
        <v>1111</v>
      </c>
      <c r="O674" s="96" t="s">
        <v>1615</v>
      </c>
      <c r="P674" s="97">
        <v>226</v>
      </c>
      <c r="Q674" s="97">
        <v>0</v>
      </c>
      <c r="R674" s="97">
        <v>4643</v>
      </c>
      <c r="S674" s="97">
        <v>0</v>
      </c>
      <c r="T674" s="133">
        <v>184</v>
      </c>
    </row>
    <row r="675" spans="14:20" ht="15.6" x14ac:dyDescent="0.3">
      <c r="N675" s="134" t="s">
        <v>1111</v>
      </c>
      <c r="O675" s="96" t="s">
        <v>1581</v>
      </c>
      <c r="P675" s="97">
        <v>34</v>
      </c>
      <c r="Q675" s="97">
        <v>0</v>
      </c>
      <c r="R675" s="97">
        <v>0</v>
      </c>
      <c r="S675" s="97">
        <v>0</v>
      </c>
      <c r="T675" s="133">
        <v>53</v>
      </c>
    </row>
    <row r="676" spans="14:20" ht="15.6" x14ac:dyDescent="0.3">
      <c r="N676" s="134" t="s">
        <v>1112</v>
      </c>
      <c r="O676" s="96" t="s">
        <v>1670</v>
      </c>
      <c r="P676" s="97">
        <v>903</v>
      </c>
      <c r="Q676" s="97">
        <v>0</v>
      </c>
      <c r="R676" s="97">
        <v>16</v>
      </c>
      <c r="S676" s="97">
        <v>0</v>
      </c>
      <c r="T676" s="133">
        <v>497</v>
      </c>
    </row>
    <row r="677" spans="14:20" ht="15.6" x14ac:dyDescent="0.3">
      <c r="N677" s="134" t="s">
        <v>1112</v>
      </c>
      <c r="O677" s="96" t="s">
        <v>1615</v>
      </c>
      <c r="P677" s="97">
        <v>63</v>
      </c>
      <c r="Q677" s="97">
        <v>0</v>
      </c>
      <c r="R677" s="97">
        <v>2</v>
      </c>
      <c r="S677" s="97">
        <v>0</v>
      </c>
      <c r="T677" s="133">
        <v>9</v>
      </c>
    </row>
    <row r="678" spans="14:20" ht="15.6" x14ac:dyDescent="0.3">
      <c r="N678" s="134" t="s">
        <v>1113</v>
      </c>
      <c r="O678" s="96" t="s">
        <v>1668</v>
      </c>
      <c r="P678" s="97">
        <v>3172</v>
      </c>
      <c r="Q678" s="97">
        <v>289</v>
      </c>
      <c r="R678" s="97">
        <v>0</v>
      </c>
      <c r="S678" s="97">
        <v>23</v>
      </c>
      <c r="T678" s="133">
        <v>477</v>
      </c>
    </row>
    <row r="679" spans="14:20" ht="15.6" x14ac:dyDescent="0.3">
      <c r="N679" s="134" t="s">
        <v>1113</v>
      </c>
      <c r="O679" s="96" t="s">
        <v>1615</v>
      </c>
      <c r="P679" s="97">
        <v>67</v>
      </c>
      <c r="Q679" s="97">
        <v>0</v>
      </c>
      <c r="R679" s="97">
        <v>0</v>
      </c>
      <c r="S679" s="97">
        <v>0</v>
      </c>
      <c r="T679" s="133">
        <v>80</v>
      </c>
    </row>
    <row r="680" spans="14:20" ht="15.6" x14ac:dyDescent="0.3">
      <c r="N680" s="132" t="s">
        <v>1113</v>
      </c>
      <c r="O680" s="96" t="s">
        <v>1608</v>
      </c>
      <c r="P680" s="97">
        <v>37</v>
      </c>
      <c r="Q680" s="97">
        <v>0</v>
      </c>
      <c r="R680" s="97">
        <v>0</v>
      </c>
      <c r="S680" s="97">
        <v>0</v>
      </c>
      <c r="T680" s="133">
        <v>0</v>
      </c>
    </row>
    <row r="681" spans="14:20" ht="15.6" x14ac:dyDescent="0.3">
      <c r="N681" s="132" t="s">
        <v>852</v>
      </c>
      <c r="O681" s="96" t="s">
        <v>1671</v>
      </c>
      <c r="P681" s="97">
        <v>2719</v>
      </c>
      <c r="Q681" s="97">
        <v>272</v>
      </c>
      <c r="R681" s="97">
        <v>3775</v>
      </c>
      <c r="S681" s="97">
        <v>0</v>
      </c>
      <c r="T681" s="133">
        <v>656</v>
      </c>
    </row>
    <row r="682" spans="14:20" ht="15.6" x14ac:dyDescent="0.3">
      <c r="N682" s="132" t="s">
        <v>1114</v>
      </c>
      <c r="O682" s="96" t="s">
        <v>1671</v>
      </c>
      <c r="P682" s="97">
        <v>2737</v>
      </c>
      <c r="Q682" s="97">
        <v>12</v>
      </c>
      <c r="R682" s="97">
        <v>0</v>
      </c>
      <c r="S682" s="97">
        <v>0</v>
      </c>
      <c r="T682" s="133">
        <v>127</v>
      </c>
    </row>
    <row r="683" spans="14:20" ht="15.6" x14ac:dyDescent="0.3">
      <c r="N683" s="132" t="s">
        <v>1114</v>
      </c>
      <c r="O683" s="96" t="s">
        <v>1615</v>
      </c>
      <c r="P683" s="97">
        <v>1050</v>
      </c>
      <c r="Q683" s="97">
        <v>24</v>
      </c>
      <c r="R683" s="97">
        <v>0</v>
      </c>
      <c r="S683" s="97">
        <v>0</v>
      </c>
      <c r="T683" s="133">
        <v>21</v>
      </c>
    </row>
    <row r="684" spans="14:20" ht="15.6" x14ac:dyDescent="0.3">
      <c r="N684" s="132" t="s">
        <v>1114</v>
      </c>
      <c r="O684" s="96" t="s">
        <v>1608</v>
      </c>
      <c r="P684" s="97">
        <v>0</v>
      </c>
      <c r="Q684" s="97">
        <v>0</v>
      </c>
      <c r="R684" s="97">
        <v>0</v>
      </c>
      <c r="S684" s="97">
        <v>0</v>
      </c>
      <c r="T684" s="133">
        <v>21</v>
      </c>
    </row>
    <row r="685" spans="14:20" ht="15.6" x14ac:dyDescent="0.3">
      <c r="N685" s="132" t="s">
        <v>1114</v>
      </c>
      <c r="O685" s="96" t="s">
        <v>1672</v>
      </c>
      <c r="P685" s="97">
        <v>83</v>
      </c>
      <c r="Q685" s="97">
        <v>0</v>
      </c>
      <c r="R685" s="97">
        <v>0</v>
      </c>
      <c r="S685" s="97">
        <v>0</v>
      </c>
      <c r="T685" s="133">
        <v>21</v>
      </c>
    </row>
    <row r="686" spans="14:20" ht="15.6" x14ac:dyDescent="0.3">
      <c r="N686" s="132" t="s">
        <v>1115</v>
      </c>
      <c r="O686" s="96" t="s">
        <v>1597</v>
      </c>
      <c r="P686" s="97">
        <v>14</v>
      </c>
      <c r="Q686" s="97">
        <v>0</v>
      </c>
      <c r="R686" s="97">
        <v>723</v>
      </c>
      <c r="S686" s="97">
        <v>0</v>
      </c>
      <c r="T686" s="133">
        <v>54</v>
      </c>
    </row>
    <row r="687" spans="14:20" ht="15.6" x14ac:dyDescent="0.3">
      <c r="N687" s="132" t="s">
        <v>1115</v>
      </c>
      <c r="O687" s="96" t="s">
        <v>1671</v>
      </c>
      <c r="P687" s="97">
        <v>4373</v>
      </c>
      <c r="Q687" s="97">
        <v>21</v>
      </c>
      <c r="R687" s="97">
        <v>18773</v>
      </c>
      <c r="S687" s="97">
        <v>0</v>
      </c>
      <c r="T687" s="133">
        <v>375</v>
      </c>
    </row>
    <row r="688" spans="14:20" ht="15.6" x14ac:dyDescent="0.3">
      <c r="N688" s="132" t="s">
        <v>1115</v>
      </c>
      <c r="O688" s="96" t="s">
        <v>1615</v>
      </c>
      <c r="P688" s="97">
        <v>42</v>
      </c>
      <c r="Q688" s="97">
        <v>0</v>
      </c>
      <c r="R688" s="97">
        <v>145</v>
      </c>
      <c r="S688" s="97">
        <v>0</v>
      </c>
      <c r="T688" s="133">
        <v>54</v>
      </c>
    </row>
    <row r="689" spans="14:20" ht="15.6" x14ac:dyDescent="0.3">
      <c r="N689" s="132" t="s">
        <v>832</v>
      </c>
      <c r="O689" s="96" t="s">
        <v>1669</v>
      </c>
      <c r="P689" s="97">
        <v>7792</v>
      </c>
      <c r="Q689" s="97">
        <v>0</v>
      </c>
      <c r="R689" s="97">
        <v>1393</v>
      </c>
      <c r="S689" s="97">
        <v>0</v>
      </c>
      <c r="T689" s="133">
        <v>87</v>
      </c>
    </row>
    <row r="690" spans="14:20" ht="15.6" x14ac:dyDescent="0.3">
      <c r="N690" s="132" t="s">
        <v>832</v>
      </c>
      <c r="O690" s="96" t="s">
        <v>1599</v>
      </c>
      <c r="P690" s="97">
        <v>12</v>
      </c>
      <c r="Q690" s="97">
        <v>0</v>
      </c>
      <c r="R690" s="97">
        <v>18</v>
      </c>
      <c r="S690" s="97">
        <v>0</v>
      </c>
      <c r="T690" s="133">
        <v>14</v>
      </c>
    </row>
    <row r="691" spans="14:20" ht="15.6" x14ac:dyDescent="0.3">
      <c r="N691" s="132" t="s">
        <v>832</v>
      </c>
      <c r="O691" s="96" t="s">
        <v>1615</v>
      </c>
      <c r="P691" s="97">
        <v>0</v>
      </c>
      <c r="Q691" s="97">
        <v>0</v>
      </c>
      <c r="R691" s="97">
        <v>36</v>
      </c>
      <c r="S691" s="97">
        <v>0</v>
      </c>
      <c r="T691" s="133">
        <v>0</v>
      </c>
    </row>
    <row r="692" spans="14:20" ht="15.6" x14ac:dyDescent="0.3">
      <c r="N692" s="132" t="s">
        <v>832</v>
      </c>
      <c r="O692" s="96" t="s">
        <v>1610</v>
      </c>
      <c r="P692" s="97">
        <v>2</v>
      </c>
      <c r="Q692" s="97">
        <v>0</v>
      </c>
      <c r="R692" s="97">
        <v>0</v>
      </c>
      <c r="S692" s="97">
        <v>0</v>
      </c>
      <c r="T692" s="133">
        <v>2</v>
      </c>
    </row>
    <row r="693" spans="14:20" ht="15.6" x14ac:dyDescent="0.3">
      <c r="N693" s="132" t="s">
        <v>1116</v>
      </c>
      <c r="O693" s="96" t="s">
        <v>1597</v>
      </c>
      <c r="P693" s="97">
        <v>0</v>
      </c>
      <c r="Q693" s="97">
        <v>0</v>
      </c>
      <c r="R693" s="97">
        <v>45</v>
      </c>
      <c r="S693" s="97">
        <v>0</v>
      </c>
      <c r="T693" s="133">
        <v>12</v>
      </c>
    </row>
    <row r="694" spans="14:20" ht="15.6" x14ac:dyDescent="0.3">
      <c r="N694" s="132" t="s">
        <v>1116</v>
      </c>
      <c r="O694" s="96" t="s">
        <v>1671</v>
      </c>
      <c r="P694" s="97">
        <v>1604</v>
      </c>
      <c r="Q694" s="97">
        <v>137</v>
      </c>
      <c r="R694" s="97">
        <v>200</v>
      </c>
      <c r="S694" s="97">
        <v>0</v>
      </c>
      <c r="T694" s="133">
        <v>133</v>
      </c>
    </row>
    <row r="695" spans="14:20" ht="15.6" x14ac:dyDescent="0.3">
      <c r="N695" s="132" t="s">
        <v>1116</v>
      </c>
      <c r="O695" s="96" t="s">
        <v>1615</v>
      </c>
      <c r="P695" s="97">
        <v>64</v>
      </c>
      <c r="Q695" s="97">
        <v>0</v>
      </c>
      <c r="R695" s="97">
        <v>0</v>
      </c>
      <c r="S695" s="97">
        <v>0</v>
      </c>
      <c r="T695" s="133">
        <v>0</v>
      </c>
    </row>
    <row r="696" spans="14:20" ht="15.6" x14ac:dyDescent="0.3">
      <c r="N696" s="132" t="s">
        <v>1116</v>
      </c>
      <c r="O696" s="96" t="s">
        <v>1672</v>
      </c>
      <c r="P696" s="97">
        <v>138</v>
      </c>
      <c r="Q696" s="97">
        <v>0</v>
      </c>
      <c r="R696" s="97">
        <v>0</v>
      </c>
      <c r="S696" s="97">
        <v>0</v>
      </c>
      <c r="T696" s="133">
        <v>12</v>
      </c>
    </row>
    <row r="697" spans="14:20" ht="15.6" x14ac:dyDescent="0.3">
      <c r="N697" s="132" t="s">
        <v>788</v>
      </c>
      <c r="O697" s="96" t="s">
        <v>1668</v>
      </c>
      <c r="P697" s="97">
        <v>100</v>
      </c>
      <c r="Q697" s="97">
        <v>0</v>
      </c>
      <c r="R697" s="97">
        <v>45</v>
      </c>
      <c r="S697" s="97">
        <v>93</v>
      </c>
      <c r="T697" s="133">
        <v>60</v>
      </c>
    </row>
    <row r="698" spans="14:20" ht="15.6" x14ac:dyDescent="0.3">
      <c r="N698" s="132" t="s">
        <v>788</v>
      </c>
      <c r="O698" s="96" t="s">
        <v>1671</v>
      </c>
      <c r="P698" s="97">
        <v>202</v>
      </c>
      <c r="Q698" s="97">
        <v>0</v>
      </c>
      <c r="R698" s="97">
        <v>45</v>
      </c>
      <c r="S698" s="97">
        <v>0</v>
      </c>
      <c r="T698" s="133">
        <v>26</v>
      </c>
    </row>
    <row r="699" spans="14:20" ht="15.6" x14ac:dyDescent="0.3">
      <c r="N699" s="132" t="s">
        <v>788</v>
      </c>
      <c r="O699" s="96" t="s">
        <v>1615</v>
      </c>
      <c r="P699" s="97">
        <v>151</v>
      </c>
      <c r="Q699" s="97">
        <v>8</v>
      </c>
      <c r="R699" s="97">
        <v>272</v>
      </c>
      <c r="S699" s="97">
        <v>0</v>
      </c>
      <c r="T699" s="133">
        <v>117</v>
      </c>
    </row>
    <row r="700" spans="14:20" ht="15.6" x14ac:dyDescent="0.3">
      <c r="N700" s="132" t="s">
        <v>788</v>
      </c>
      <c r="O700" s="96" t="s">
        <v>1672</v>
      </c>
      <c r="P700" s="97">
        <v>0</v>
      </c>
      <c r="Q700" s="97">
        <v>0</v>
      </c>
      <c r="R700" s="97">
        <v>0</v>
      </c>
      <c r="S700" s="97">
        <v>0</v>
      </c>
      <c r="T700" s="133">
        <v>7</v>
      </c>
    </row>
    <row r="701" spans="14:20" ht="15.6" x14ac:dyDescent="0.3">
      <c r="N701" s="132" t="s">
        <v>805</v>
      </c>
      <c r="O701" s="96" t="s">
        <v>1671</v>
      </c>
      <c r="P701" s="97">
        <v>6428</v>
      </c>
      <c r="Q701" s="97">
        <v>138</v>
      </c>
      <c r="R701" s="97">
        <v>65576</v>
      </c>
      <c r="S701" s="97">
        <v>0</v>
      </c>
      <c r="T701" s="133">
        <v>1074</v>
      </c>
    </row>
    <row r="702" spans="14:20" ht="15.6" x14ac:dyDescent="0.3">
      <c r="N702" s="132" t="s">
        <v>1117</v>
      </c>
      <c r="O702" s="96" t="s">
        <v>1594</v>
      </c>
      <c r="P702" s="97">
        <v>11</v>
      </c>
      <c r="Q702" s="97">
        <v>0</v>
      </c>
      <c r="R702" s="97">
        <v>1514</v>
      </c>
      <c r="S702" s="97">
        <v>0</v>
      </c>
      <c r="T702" s="133">
        <v>116</v>
      </c>
    </row>
    <row r="703" spans="14:20" ht="15.6" x14ac:dyDescent="0.3">
      <c r="N703" s="132" t="s">
        <v>1117</v>
      </c>
      <c r="O703" s="96" t="s">
        <v>1578</v>
      </c>
      <c r="P703" s="97">
        <v>1192</v>
      </c>
      <c r="Q703" s="97">
        <v>0</v>
      </c>
      <c r="R703" s="97">
        <v>10474</v>
      </c>
      <c r="S703" s="97">
        <v>0</v>
      </c>
      <c r="T703" s="133">
        <v>718</v>
      </c>
    </row>
    <row r="704" spans="14:20" ht="15.6" x14ac:dyDescent="0.3">
      <c r="N704" s="132" t="s">
        <v>1117</v>
      </c>
      <c r="O704" s="96" t="s">
        <v>1615</v>
      </c>
      <c r="P704" s="97">
        <v>58</v>
      </c>
      <c r="Q704" s="97">
        <v>0</v>
      </c>
      <c r="R704" s="97">
        <v>3154</v>
      </c>
      <c r="S704" s="97">
        <v>0</v>
      </c>
      <c r="T704" s="133">
        <v>336</v>
      </c>
    </row>
    <row r="705" spans="14:20" ht="15.6" x14ac:dyDescent="0.3">
      <c r="N705" s="132" t="s">
        <v>866</v>
      </c>
      <c r="O705" s="96" t="s">
        <v>1615</v>
      </c>
      <c r="P705" s="97">
        <v>130</v>
      </c>
      <c r="Q705" s="97">
        <v>0</v>
      </c>
      <c r="R705" s="97">
        <v>78</v>
      </c>
      <c r="S705" s="97">
        <v>0</v>
      </c>
      <c r="T705" s="133">
        <v>40</v>
      </c>
    </row>
    <row r="706" spans="14:20" ht="15.6" x14ac:dyDescent="0.3">
      <c r="N706" s="132" t="s">
        <v>866</v>
      </c>
      <c r="O706" s="96" t="s">
        <v>1580</v>
      </c>
      <c r="P706" s="97">
        <v>1240</v>
      </c>
      <c r="Q706" s="97">
        <v>0</v>
      </c>
      <c r="R706" s="97">
        <v>0</v>
      </c>
      <c r="S706" s="97">
        <v>0</v>
      </c>
      <c r="T706" s="133">
        <v>0</v>
      </c>
    </row>
    <row r="707" spans="14:20" ht="15.6" x14ac:dyDescent="0.3">
      <c r="N707" s="132" t="s">
        <v>814</v>
      </c>
      <c r="O707" s="96" t="s">
        <v>1615</v>
      </c>
      <c r="P707" s="97">
        <v>35</v>
      </c>
      <c r="Q707" s="97">
        <v>0</v>
      </c>
      <c r="R707" s="97">
        <v>3137</v>
      </c>
      <c r="S707" s="97">
        <v>0</v>
      </c>
      <c r="T707" s="133">
        <v>56</v>
      </c>
    </row>
    <row r="708" spans="14:20" ht="15.6" x14ac:dyDescent="0.3">
      <c r="N708" s="132" t="s">
        <v>814</v>
      </c>
      <c r="O708" s="96" t="s">
        <v>1580</v>
      </c>
      <c r="P708" s="97">
        <v>2921</v>
      </c>
      <c r="Q708" s="97">
        <v>24</v>
      </c>
      <c r="R708" s="97">
        <v>25724</v>
      </c>
      <c r="S708" s="97">
        <v>0</v>
      </c>
      <c r="T708" s="133">
        <v>117</v>
      </c>
    </row>
    <row r="709" spans="14:20" ht="15.6" x14ac:dyDescent="0.3">
      <c r="N709" s="132" t="s">
        <v>1118</v>
      </c>
      <c r="O709" s="96" t="s">
        <v>1671</v>
      </c>
      <c r="P709" s="97">
        <v>46</v>
      </c>
      <c r="Q709" s="97">
        <v>0</v>
      </c>
      <c r="R709" s="97">
        <v>0</v>
      </c>
      <c r="S709" s="97">
        <v>0</v>
      </c>
      <c r="T709" s="133">
        <v>100</v>
      </c>
    </row>
    <row r="710" spans="14:20" ht="15.6" x14ac:dyDescent="0.3">
      <c r="N710" s="132" t="s">
        <v>1119</v>
      </c>
      <c r="O710" s="96" t="s">
        <v>1668</v>
      </c>
      <c r="P710" s="97">
        <v>13</v>
      </c>
      <c r="Q710" s="97">
        <v>0</v>
      </c>
      <c r="R710" s="97">
        <v>0</v>
      </c>
      <c r="S710" s="97">
        <v>0</v>
      </c>
      <c r="T710" s="133">
        <v>19</v>
      </c>
    </row>
    <row r="711" spans="14:20" ht="15.6" x14ac:dyDescent="0.3">
      <c r="N711" s="132" t="s">
        <v>1119</v>
      </c>
      <c r="O711" s="96" t="s">
        <v>1673</v>
      </c>
      <c r="P711" s="97">
        <v>14382</v>
      </c>
      <c r="Q711" s="97">
        <v>304</v>
      </c>
      <c r="R711" s="97">
        <v>0</v>
      </c>
      <c r="S711" s="97">
        <v>1031</v>
      </c>
      <c r="T711" s="133">
        <v>246</v>
      </c>
    </row>
    <row r="712" spans="14:20" ht="15.6" x14ac:dyDescent="0.3">
      <c r="N712" s="132" t="s">
        <v>1119</v>
      </c>
      <c r="O712" s="96" t="s">
        <v>1615</v>
      </c>
      <c r="P712" s="97">
        <v>30</v>
      </c>
      <c r="Q712" s="97">
        <v>0</v>
      </c>
      <c r="R712" s="97">
        <v>0</v>
      </c>
      <c r="S712" s="97">
        <v>0</v>
      </c>
      <c r="T712" s="133">
        <v>9</v>
      </c>
    </row>
    <row r="713" spans="14:20" ht="15.6" x14ac:dyDescent="0.3">
      <c r="N713" s="132" t="s">
        <v>1119</v>
      </c>
      <c r="O713" s="96" t="s">
        <v>1581</v>
      </c>
      <c r="P713" s="97">
        <v>2023</v>
      </c>
      <c r="Q713" s="97">
        <v>8</v>
      </c>
      <c r="R713" s="97">
        <v>0</v>
      </c>
      <c r="S713" s="97">
        <v>0</v>
      </c>
      <c r="T713" s="133">
        <v>170</v>
      </c>
    </row>
    <row r="714" spans="14:20" ht="15.6" x14ac:dyDescent="0.3">
      <c r="N714" s="132" t="s">
        <v>1120</v>
      </c>
      <c r="O714" s="96" t="s">
        <v>1668</v>
      </c>
      <c r="P714" s="97">
        <v>5872</v>
      </c>
      <c r="Q714" s="97">
        <v>5</v>
      </c>
      <c r="R714" s="97">
        <v>11123</v>
      </c>
      <c r="S714" s="97">
        <v>0</v>
      </c>
      <c r="T714" s="133">
        <v>474</v>
      </c>
    </row>
    <row r="715" spans="14:20" ht="15.6" x14ac:dyDescent="0.3">
      <c r="N715" s="132" t="s">
        <v>1120</v>
      </c>
      <c r="O715" s="96" t="s">
        <v>1615</v>
      </c>
      <c r="P715" s="97">
        <v>7</v>
      </c>
      <c r="Q715" s="97">
        <v>0</v>
      </c>
      <c r="R715" s="97">
        <v>72</v>
      </c>
      <c r="S715" s="97">
        <v>0</v>
      </c>
      <c r="T715" s="133">
        <v>89</v>
      </c>
    </row>
    <row r="716" spans="14:20" ht="15.6" x14ac:dyDescent="0.3">
      <c r="N716" s="132" t="s">
        <v>1120</v>
      </c>
      <c r="O716" s="96" t="s">
        <v>1608</v>
      </c>
      <c r="P716" s="97">
        <v>45</v>
      </c>
      <c r="Q716" s="97">
        <v>0</v>
      </c>
      <c r="R716" s="97">
        <v>1076</v>
      </c>
      <c r="S716" s="97">
        <v>0</v>
      </c>
      <c r="T716" s="133">
        <v>208</v>
      </c>
    </row>
    <row r="717" spans="14:20" ht="15.6" x14ac:dyDescent="0.3">
      <c r="N717" s="132" t="s">
        <v>1120</v>
      </c>
      <c r="O717" s="96" t="s">
        <v>1611</v>
      </c>
      <c r="P717" s="97">
        <v>28</v>
      </c>
      <c r="Q717" s="97">
        <v>0</v>
      </c>
      <c r="R717" s="97">
        <v>0</v>
      </c>
      <c r="S717" s="97">
        <v>0</v>
      </c>
      <c r="T717" s="133">
        <v>119</v>
      </c>
    </row>
    <row r="718" spans="14:20" ht="15.6" x14ac:dyDescent="0.3">
      <c r="N718" s="132" t="s">
        <v>1120</v>
      </c>
      <c r="O718" s="96" t="s">
        <v>1672</v>
      </c>
      <c r="P718" s="97">
        <v>3</v>
      </c>
      <c r="Q718" s="97">
        <v>0</v>
      </c>
      <c r="R718" s="97">
        <v>72</v>
      </c>
      <c r="S718" s="97">
        <v>0</v>
      </c>
      <c r="T718" s="133">
        <v>148</v>
      </c>
    </row>
    <row r="719" spans="14:20" ht="15.6" x14ac:dyDescent="0.3">
      <c r="N719" s="132" t="s">
        <v>1121</v>
      </c>
      <c r="O719" s="96" t="s">
        <v>1669</v>
      </c>
      <c r="P719" s="97">
        <v>329</v>
      </c>
      <c r="Q719" s="97">
        <v>0</v>
      </c>
      <c r="R719" s="97">
        <v>2223</v>
      </c>
      <c r="S719" s="97">
        <v>0</v>
      </c>
      <c r="T719" s="133">
        <v>110</v>
      </c>
    </row>
    <row r="720" spans="14:20" ht="15.6" x14ac:dyDescent="0.3">
      <c r="N720" s="132" t="s">
        <v>1121</v>
      </c>
      <c r="O720" s="96" t="s">
        <v>1599</v>
      </c>
      <c r="P720" s="97">
        <v>1670</v>
      </c>
      <c r="Q720" s="97">
        <v>69</v>
      </c>
      <c r="R720" s="97">
        <v>0</v>
      </c>
      <c r="S720" s="97">
        <v>173</v>
      </c>
      <c r="T720" s="133">
        <v>9</v>
      </c>
    </row>
    <row r="721" spans="14:20" ht="15.6" x14ac:dyDescent="0.3">
      <c r="N721" s="132" t="s">
        <v>1121</v>
      </c>
      <c r="O721" s="96" t="s">
        <v>1670</v>
      </c>
      <c r="P721" s="97">
        <v>0</v>
      </c>
      <c r="Q721" s="97">
        <v>0</v>
      </c>
      <c r="R721" s="97">
        <v>0</v>
      </c>
      <c r="S721" s="97">
        <v>0</v>
      </c>
      <c r="T721" s="133">
        <v>3</v>
      </c>
    </row>
    <row r="722" spans="14:20" ht="15.6" x14ac:dyDescent="0.3">
      <c r="N722" s="132" t="s">
        <v>900</v>
      </c>
      <c r="O722" s="96" t="s">
        <v>1615</v>
      </c>
      <c r="P722" s="97">
        <v>124</v>
      </c>
      <c r="Q722" s="97">
        <v>6</v>
      </c>
      <c r="R722" s="97">
        <v>0</v>
      </c>
      <c r="S722" s="97">
        <v>0</v>
      </c>
      <c r="T722" s="133">
        <v>160</v>
      </c>
    </row>
    <row r="723" spans="14:20" ht="15.6" x14ac:dyDescent="0.3">
      <c r="N723" s="132" t="s">
        <v>900</v>
      </c>
      <c r="O723" s="96" t="s">
        <v>1581</v>
      </c>
      <c r="P723" s="97">
        <v>1786</v>
      </c>
      <c r="Q723" s="97">
        <v>0</v>
      </c>
      <c r="R723" s="97">
        <v>0</v>
      </c>
      <c r="S723" s="97">
        <v>2073</v>
      </c>
      <c r="T723" s="133">
        <v>107</v>
      </c>
    </row>
    <row r="724" spans="14:20" ht="15.6" x14ac:dyDescent="0.3">
      <c r="N724" s="132" t="s">
        <v>1122</v>
      </c>
      <c r="O724" s="96" t="s">
        <v>1668</v>
      </c>
      <c r="P724" s="97">
        <v>5310</v>
      </c>
      <c r="Q724" s="97">
        <v>617</v>
      </c>
      <c r="R724" s="97">
        <v>0</v>
      </c>
      <c r="S724" s="97">
        <v>0</v>
      </c>
      <c r="T724" s="133">
        <v>62</v>
      </c>
    </row>
    <row r="725" spans="14:20" ht="15.6" x14ac:dyDescent="0.3">
      <c r="N725" s="132" t="s">
        <v>1122</v>
      </c>
      <c r="O725" s="96" t="s">
        <v>1615</v>
      </c>
      <c r="P725" s="97">
        <v>0</v>
      </c>
      <c r="Q725" s="97">
        <v>0</v>
      </c>
      <c r="R725" s="97">
        <v>0</v>
      </c>
      <c r="S725" s="97">
        <v>0</v>
      </c>
      <c r="T725" s="133">
        <v>4</v>
      </c>
    </row>
    <row r="726" spans="14:20" ht="15.6" x14ac:dyDescent="0.3">
      <c r="N726" s="132" t="s">
        <v>1122</v>
      </c>
      <c r="O726" s="96" t="s">
        <v>1608</v>
      </c>
      <c r="P726" s="97">
        <v>211</v>
      </c>
      <c r="Q726" s="97">
        <v>0</v>
      </c>
      <c r="R726" s="97">
        <v>0</v>
      </c>
      <c r="S726" s="97">
        <v>0</v>
      </c>
      <c r="T726" s="133">
        <v>16</v>
      </c>
    </row>
    <row r="727" spans="14:20" ht="15.6" x14ac:dyDescent="0.3">
      <c r="N727" s="132" t="s">
        <v>1122</v>
      </c>
      <c r="O727" s="96" t="s">
        <v>1611</v>
      </c>
      <c r="P727" s="97">
        <v>40</v>
      </c>
      <c r="Q727" s="97">
        <v>0</v>
      </c>
      <c r="R727" s="97">
        <v>0</v>
      </c>
      <c r="S727" s="97">
        <v>0</v>
      </c>
      <c r="T727" s="133">
        <v>4</v>
      </c>
    </row>
    <row r="728" spans="14:20" ht="31.2" x14ac:dyDescent="0.3">
      <c r="N728" s="132" t="s">
        <v>1123</v>
      </c>
      <c r="O728" s="96" t="s">
        <v>1600</v>
      </c>
      <c r="P728" s="97">
        <v>0</v>
      </c>
      <c r="Q728" s="97">
        <v>0</v>
      </c>
      <c r="R728" s="97">
        <v>0</v>
      </c>
      <c r="S728" s="97">
        <v>0</v>
      </c>
      <c r="T728" s="133">
        <v>7</v>
      </c>
    </row>
    <row r="729" spans="14:20" ht="15.6" x14ac:dyDescent="0.3">
      <c r="N729" s="132" t="s">
        <v>1123</v>
      </c>
      <c r="O729" s="96" t="s">
        <v>1578</v>
      </c>
      <c r="P729" s="97">
        <v>1474</v>
      </c>
      <c r="Q729" s="97">
        <v>0</v>
      </c>
      <c r="R729" s="97">
        <v>172445</v>
      </c>
      <c r="S729" s="97">
        <v>0</v>
      </c>
      <c r="T729" s="133">
        <v>184</v>
      </c>
    </row>
    <row r="730" spans="14:20" ht="15.6" x14ac:dyDescent="0.3">
      <c r="N730" s="132" t="s">
        <v>749</v>
      </c>
      <c r="O730" s="96" t="s">
        <v>1615</v>
      </c>
      <c r="P730" s="97">
        <v>198</v>
      </c>
      <c r="Q730" s="97">
        <v>0</v>
      </c>
      <c r="R730" s="97">
        <v>0</v>
      </c>
      <c r="S730" s="97">
        <v>0</v>
      </c>
      <c r="T730" s="133">
        <v>173</v>
      </c>
    </row>
    <row r="731" spans="14:20" ht="15.6" x14ac:dyDescent="0.3">
      <c r="N731" s="132" t="s">
        <v>1124</v>
      </c>
      <c r="O731" s="96" t="s">
        <v>1615</v>
      </c>
      <c r="P731" s="97">
        <v>0</v>
      </c>
      <c r="Q731" s="97">
        <v>0</v>
      </c>
      <c r="R731" s="97">
        <v>0</v>
      </c>
      <c r="S731" s="97">
        <v>0</v>
      </c>
      <c r="T731" s="133">
        <v>6</v>
      </c>
    </row>
    <row r="732" spans="14:20" ht="15.6" x14ac:dyDescent="0.3">
      <c r="N732" s="132" t="s">
        <v>1124</v>
      </c>
      <c r="O732" s="96" t="s">
        <v>1611</v>
      </c>
      <c r="P732" s="97">
        <v>136</v>
      </c>
      <c r="Q732" s="97">
        <v>0</v>
      </c>
      <c r="R732" s="97">
        <v>0</v>
      </c>
      <c r="S732" s="97">
        <v>0</v>
      </c>
      <c r="T732" s="133">
        <v>146</v>
      </c>
    </row>
    <row r="733" spans="14:20" ht="15.6" x14ac:dyDescent="0.3">
      <c r="N733" s="132" t="s">
        <v>1124</v>
      </c>
      <c r="O733" s="96" t="s">
        <v>1672</v>
      </c>
      <c r="P733" s="97">
        <v>54</v>
      </c>
      <c r="Q733" s="97">
        <v>0</v>
      </c>
      <c r="R733" s="97">
        <v>0</v>
      </c>
      <c r="S733" s="97">
        <v>0</v>
      </c>
      <c r="T733" s="133">
        <v>122</v>
      </c>
    </row>
    <row r="734" spans="14:20" ht="15.6" x14ac:dyDescent="0.3">
      <c r="N734" s="132" t="s">
        <v>1125</v>
      </c>
      <c r="O734" s="96" t="s">
        <v>1668</v>
      </c>
      <c r="P734" s="97">
        <v>2726</v>
      </c>
      <c r="Q734" s="97">
        <v>566</v>
      </c>
      <c r="R734" s="97">
        <v>21456</v>
      </c>
      <c r="S734" s="97">
        <v>0</v>
      </c>
      <c r="T734" s="133">
        <v>455</v>
      </c>
    </row>
    <row r="735" spans="14:20" ht="15.6" x14ac:dyDescent="0.3">
      <c r="N735" s="132" t="s">
        <v>1125</v>
      </c>
      <c r="O735" s="96" t="s">
        <v>1615</v>
      </c>
      <c r="P735" s="97">
        <v>86</v>
      </c>
      <c r="Q735" s="97">
        <v>0</v>
      </c>
      <c r="R735" s="97">
        <v>2827</v>
      </c>
      <c r="S735" s="97">
        <v>0</v>
      </c>
      <c r="T735" s="133">
        <v>109</v>
      </c>
    </row>
    <row r="736" spans="14:20" ht="16.2" thickBot="1" x14ac:dyDescent="0.35">
      <c r="N736" s="135" t="s">
        <v>1125</v>
      </c>
      <c r="O736" s="136" t="s">
        <v>1611</v>
      </c>
      <c r="P736" s="137">
        <v>0</v>
      </c>
      <c r="Q736" s="137">
        <v>0</v>
      </c>
      <c r="R736" s="137">
        <v>0</v>
      </c>
      <c r="S736" s="137">
        <v>0</v>
      </c>
      <c r="T736" s="138">
        <v>9</v>
      </c>
    </row>
    <row r="737" spans="14:20" ht="16.2" thickTop="1" x14ac:dyDescent="0.3">
      <c r="N737" s="54"/>
      <c r="O737" s="54"/>
      <c r="P737" s="53"/>
      <c r="Q737" s="53"/>
      <c r="R737" s="53"/>
      <c r="S737" s="53"/>
      <c r="T737" s="53"/>
    </row>
    <row r="738" spans="14:20" ht="15.6" x14ac:dyDescent="0.3">
      <c r="N738" s="54"/>
      <c r="O738" s="54"/>
      <c r="P738" s="53"/>
      <c r="Q738" s="53"/>
      <c r="R738" s="53"/>
      <c r="S738" s="53"/>
      <c r="T738" s="53"/>
    </row>
    <row r="739" spans="14:20" ht="15.6" x14ac:dyDescent="0.3">
      <c r="N739" s="54"/>
      <c r="O739" s="54"/>
      <c r="P739" s="53"/>
      <c r="Q739" s="53"/>
      <c r="R739" s="53"/>
      <c r="S739" s="53"/>
      <c r="T739" s="53"/>
    </row>
    <row r="740" spans="14:20" ht="15.6" x14ac:dyDescent="0.3">
      <c r="N740" s="54"/>
      <c r="O740" s="54"/>
      <c r="P740" s="53"/>
      <c r="Q740" s="53"/>
      <c r="R740" s="53"/>
      <c r="S740" s="53"/>
      <c r="T740" s="53"/>
    </row>
    <row r="741" spans="14:20" ht="15.6" x14ac:dyDescent="0.3">
      <c r="N741" s="54"/>
      <c r="O741" s="54"/>
      <c r="P741" s="53"/>
      <c r="Q741" s="53"/>
      <c r="R741" s="53"/>
      <c r="S741" s="53"/>
      <c r="T741" s="53"/>
    </row>
    <row r="742" spans="14:20" ht="15.6" x14ac:dyDescent="0.3">
      <c r="N742" s="54"/>
      <c r="O742" s="54"/>
      <c r="P742" s="53"/>
      <c r="Q742" s="53"/>
      <c r="R742" s="53"/>
      <c r="S742" s="53"/>
      <c r="T742" s="53"/>
    </row>
    <row r="743" spans="14:20" ht="15.6" x14ac:dyDescent="0.3">
      <c r="N743" s="54"/>
      <c r="O743" s="54"/>
      <c r="P743" s="53"/>
      <c r="Q743" s="53"/>
      <c r="R743" s="53"/>
      <c r="S743" s="53"/>
      <c r="T743" s="53"/>
    </row>
    <row r="744" spans="14:20" ht="15.6" x14ac:dyDescent="0.3">
      <c r="N744" s="54"/>
      <c r="O744" s="54"/>
      <c r="P744" s="53"/>
      <c r="Q744" s="53"/>
      <c r="R744" s="53"/>
      <c r="S744" s="53"/>
      <c r="T744" s="53"/>
    </row>
    <row r="745" spans="14:20" ht="15.6" x14ac:dyDescent="0.3">
      <c r="N745" s="54"/>
      <c r="O745" s="54"/>
      <c r="P745" s="53"/>
      <c r="Q745" s="53"/>
      <c r="R745" s="53"/>
      <c r="S745" s="53"/>
      <c r="T745" s="53"/>
    </row>
    <row r="746" spans="14:20" ht="15.6" x14ac:dyDescent="0.3">
      <c r="N746" s="54"/>
      <c r="O746" s="54"/>
      <c r="P746" s="53"/>
      <c r="Q746" s="53"/>
      <c r="R746" s="53"/>
      <c r="S746" s="53"/>
      <c r="T746" s="53"/>
    </row>
    <row r="747" spans="14:20" ht="15.6" x14ac:dyDescent="0.3">
      <c r="N747" s="54"/>
      <c r="O747" s="54"/>
      <c r="P747" s="53"/>
      <c r="Q747" s="53"/>
      <c r="R747" s="53"/>
      <c r="S747" s="53"/>
      <c r="T747" s="53"/>
    </row>
    <row r="748" spans="14:20" ht="15.6" x14ac:dyDescent="0.3">
      <c r="N748" s="54"/>
      <c r="O748" s="54"/>
      <c r="P748" s="53"/>
      <c r="Q748" s="53"/>
      <c r="R748" s="53"/>
      <c r="S748" s="53"/>
      <c r="T748" s="53"/>
    </row>
    <row r="749" spans="14:20" ht="15.6" x14ac:dyDescent="0.3">
      <c r="N749" s="54"/>
      <c r="O749" s="54"/>
      <c r="P749" s="53"/>
      <c r="Q749" s="53"/>
      <c r="R749" s="53"/>
      <c r="S749" s="53"/>
      <c r="T749" s="53"/>
    </row>
    <row r="750" spans="14:20" ht="15.6" x14ac:dyDescent="0.3">
      <c r="N750" s="54"/>
      <c r="O750" s="54"/>
      <c r="P750" s="53"/>
      <c r="Q750" s="53"/>
      <c r="R750" s="53"/>
      <c r="S750" s="53"/>
      <c r="T750" s="53"/>
    </row>
    <row r="751" spans="14:20" ht="15.6" x14ac:dyDescent="0.3">
      <c r="N751" s="54"/>
      <c r="O751" s="54"/>
      <c r="P751" s="53"/>
      <c r="Q751" s="53"/>
      <c r="R751" s="53"/>
      <c r="S751" s="53"/>
      <c r="T751" s="53"/>
    </row>
    <row r="752" spans="14:20" ht="15.6" x14ac:dyDescent="0.3">
      <c r="N752" s="54"/>
      <c r="O752" s="54"/>
      <c r="P752" s="53"/>
      <c r="Q752" s="53"/>
      <c r="R752" s="53"/>
      <c r="S752" s="53"/>
      <c r="T752" s="53"/>
    </row>
    <row r="753" spans="14:20" ht="15.6" x14ac:dyDescent="0.3">
      <c r="N753" s="54"/>
      <c r="O753" s="54"/>
      <c r="P753" s="53"/>
      <c r="Q753" s="53"/>
      <c r="R753" s="53"/>
      <c r="S753" s="53"/>
      <c r="T753" s="53"/>
    </row>
    <row r="754" spans="14:20" ht="15.6" x14ac:dyDescent="0.3">
      <c r="N754" s="54"/>
      <c r="O754" s="54"/>
      <c r="P754" s="53"/>
      <c r="Q754" s="53"/>
      <c r="R754" s="53"/>
      <c r="S754" s="53"/>
      <c r="T754" s="53"/>
    </row>
    <row r="755" spans="14:20" ht="15.6" x14ac:dyDescent="0.3">
      <c r="N755" s="54"/>
      <c r="O755" s="54"/>
      <c r="P755" s="53"/>
      <c r="Q755" s="53"/>
      <c r="R755" s="53"/>
      <c r="S755" s="53"/>
      <c r="T755" s="53"/>
    </row>
    <row r="756" spans="14:20" ht="15.6" x14ac:dyDescent="0.3">
      <c r="N756" s="54"/>
      <c r="O756" s="54"/>
      <c r="P756" s="53"/>
      <c r="Q756" s="53"/>
      <c r="R756" s="53"/>
      <c r="S756" s="53"/>
      <c r="T756" s="53"/>
    </row>
    <row r="757" spans="14:20" ht="15.6" x14ac:dyDescent="0.3">
      <c r="N757" s="54"/>
      <c r="O757" s="54"/>
      <c r="P757" s="53"/>
      <c r="Q757" s="53"/>
      <c r="R757" s="53"/>
      <c r="S757" s="53"/>
      <c r="T757" s="53"/>
    </row>
    <row r="758" spans="14:20" ht="15.6" x14ac:dyDescent="0.3">
      <c r="N758" s="54"/>
      <c r="O758" s="54"/>
      <c r="P758" s="53"/>
      <c r="Q758" s="53"/>
      <c r="R758" s="53"/>
      <c r="S758" s="53"/>
      <c r="T758" s="53"/>
    </row>
    <row r="759" spans="14:20" ht="15.6" x14ac:dyDescent="0.3">
      <c r="N759" s="54"/>
      <c r="O759" s="54"/>
      <c r="P759" s="53"/>
      <c r="Q759" s="53"/>
      <c r="R759" s="53"/>
      <c r="S759" s="53"/>
      <c r="T759" s="53"/>
    </row>
    <row r="760" spans="14:20" ht="15.6" x14ac:dyDescent="0.3">
      <c r="N760" s="54"/>
      <c r="O760" s="54"/>
      <c r="P760" s="53"/>
      <c r="Q760" s="53"/>
      <c r="R760" s="53"/>
      <c r="S760" s="53"/>
      <c r="T760" s="53"/>
    </row>
    <row r="761" spans="14:20" ht="15.6" x14ac:dyDescent="0.3">
      <c r="N761" s="54"/>
      <c r="O761" s="54"/>
      <c r="P761" s="53"/>
      <c r="Q761" s="53"/>
      <c r="R761" s="53"/>
      <c r="S761" s="53"/>
      <c r="T761" s="53"/>
    </row>
    <row r="762" spans="14:20" ht="15.6" x14ac:dyDescent="0.3">
      <c r="N762" s="54"/>
      <c r="O762" s="54"/>
      <c r="P762" s="53"/>
      <c r="Q762" s="53"/>
      <c r="R762" s="53"/>
      <c r="S762" s="53"/>
      <c r="T762" s="53"/>
    </row>
    <row r="763" spans="14:20" ht="15.6" x14ac:dyDescent="0.3">
      <c r="N763" s="54"/>
      <c r="O763" s="54"/>
      <c r="P763" s="53"/>
      <c r="Q763" s="53"/>
      <c r="R763" s="53"/>
      <c r="S763" s="53"/>
      <c r="T763" s="53"/>
    </row>
    <row r="764" spans="14:20" ht="15.6" x14ac:dyDescent="0.3">
      <c r="N764" s="54"/>
      <c r="O764" s="54"/>
      <c r="P764" s="53"/>
      <c r="Q764" s="53"/>
      <c r="R764" s="53"/>
      <c r="S764" s="53"/>
      <c r="T764" s="53"/>
    </row>
    <row r="765" spans="14:20" ht="15.6" x14ac:dyDescent="0.3">
      <c r="N765" s="54"/>
      <c r="O765" s="54"/>
      <c r="P765" s="53"/>
      <c r="Q765" s="53"/>
      <c r="R765" s="53"/>
      <c r="S765" s="53"/>
      <c r="T765" s="53"/>
    </row>
    <row r="766" spans="14:20" ht="15.6" x14ac:dyDescent="0.3">
      <c r="N766" s="54"/>
      <c r="O766" s="54"/>
      <c r="P766" s="53"/>
      <c r="Q766" s="53"/>
      <c r="R766" s="53"/>
      <c r="S766" s="53"/>
      <c r="T766" s="53"/>
    </row>
    <row r="767" spans="14:20" ht="15.6" x14ac:dyDescent="0.3">
      <c r="N767" s="54"/>
      <c r="O767" s="54"/>
      <c r="P767" s="53"/>
      <c r="Q767" s="53"/>
      <c r="R767" s="53"/>
      <c r="S767" s="53"/>
      <c r="T767" s="53"/>
    </row>
    <row r="768" spans="14:20" ht="15.6" x14ac:dyDescent="0.3">
      <c r="N768" s="54"/>
      <c r="O768" s="54"/>
      <c r="P768" s="53"/>
      <c r="Q768" s="53"/>
      <c r="R768" s="53"/>
      <c r="S768" s="53"/>
      <c r="T768" s="53"/>
    </row>
    <row r="769" spans="14:20" ht="15.6" x14ac:dyDescent="0.3">
      <c r="N769" s="54"/>
      <c r="O769" s="54"/>
      <c r="P769" s="53"/>
      <c r="Q769" s="53"/>
      <c r="R769" s="53"/>
      <c r="S769" s="53"/>
      <c r="T769" s="53"/>
    </row>
    <row r="770" spans="14:20" ht="15.6" x14ac:dyDescent="0.3">
      <c r="N770" s="54"/>
      <c r="O770" s="54"/>
      <c r="P770" s="53"/>
      <c r="Q770" s="53"/>
      <c r="R770" s="53"/>
      <c r="S770" s="53"/>
      <c r="T770" s="53"/>
    </row>
    <row r="771" spans="14:20" ht="15.6" x14ac:dyDescent="0.3">
      <c r="N771" s="54"/>
      <c r="O771" s="54"/>
      <c r="P771" s="53"/>
      <c r="Q771" s="53"/>
      <c r="R771" s="53"/>
      <c r="S771" s="53"/>
      <c r="T771" s="53"/>
    </row>
    <row r="772" spans="14:20" ht="15.6" x14ac:dyDescent="0.3">
      <c r="N772" s="54"/>
      <c r="O772" s="54"/>
      <c r="P772" s="53"/>
      <c r="Q772" s="53"/>
      <c r="R772" s="53"/>
      <c r="S772" s="53"/>
      <c r="T772" s="53"/>
    </row>
    <row r="773" spans="14:20" ht="15.6" x14ac:dyDescent="0.3">
      <c r="N773" s="54"/>
      <c r="O773" s="54"/>
      <c r="P773" s="53"/>
      <c r="Q773" s="53"/>
      <c r="R773" s="53"/>
      <c r="S773" s="53"/>
      <c r="T773" s="53"/>
    </row>
    <row r="774" spans="14:20" ht="15.6" x14ac:dyDescent="0.3">
      <c r="N774" s="54"/>
      <c r="O774" s="54"/>
      <c r="P774" s="53"/>
      <c r="Q774" s="53"/>
      <c r="R774" s="53"/>
      <c r="S774" s="53"/>
      <c r="T774" s="53"/>
    </row>
    <row r="775" spans="14:20" ht="15.6" x14ac:dyDescent="0.3">
      <c r="N775" s="54"/>
      <c r="O775" s="54"/>
      <c r="P775" s="53"/>
      <c r="Q775" s="53"/>
      <c r="R775" s="53"/>
      <c r="S775" s="53"/>
      <c r="T775" s="53"/>
    </row>
    <row r="776" spans="14:20" ht="15.6" x14ac:dyDescent="0.3">
      <c r="N776" s="54"/>
      <c r="O776" s="54"/>
      <c r="P776" s="53"/>
      <c r="Q776" s="53"/>
      <c r="R776" s="53"/>
      <c r="S776" s="53"/>
      <c r="T776" s="53"/>
    </row>
    <row r="777" spans="14:20" ht="15.6" x14ac:dyDescent="0.3">
      <c r="N777" s="54"/>
      <c r="O777" s="54"/>
      <c r="P777" s="53"/>
      <c r="Q777" s="53"/>
      <c r="R777" s="53"/>
      <c r="S777" s="53"/>
      <c r="T777" s="53"/>
    </row>
    <row r="778" spans="14:20" ht="15.6" x14ac:dyDescent="0.3">
      <c r="N778" s="54"/>
      <c r="O778" s="54"/>
      <c r="P778" s="53"/>
      <c r="Q778" s="53"/>
      <c r="R778" s="53"/>
      <c r="S778" s="53"/>
      <c r="T778" s="53"/>
    </row>
    <row r="779" spans="14:20" ht="15.6" x14ac:dyDescent="0.3">
      <c r="N779" s="54"/>
      <c r="O779" s="54"/>
      <c r="P779" s="53"/>
      <c r="Q779" s="53"/>
      <c r="R779" s="53"/>
      <c r="S779" s="53"/>
      <c r="T779" s="53"/>
    </row>
    <row r="780" spans="14:20" ht="15.6" x14ac:dyDescent="0.3">
      <c r="N780" s="54"/>
      <c r="O780" s="54"/>
      <c r="P780" s="53"/>
      <c r="Q780" s="53"/>
      <c r="R780" s="53"/>
      <c r="S780" s="53"/>
      <c r="T780" s="53"/>
    </row>
    <row r="781" spans="14:20" ht="15.6" x14ac:dyDescent="0.3">
      <c r="N781" s="54"/>
      <c r="O781" s="54"/>
      <c r="P781" s="53"/>
      <c r="Q781" s="53"/>
      <c r="R781" s="53"/>
      <c r="S781" s="53"/>
      <c r="T781" s="53"/>
    </row>
    <row r="782" spans="14:20" ht="15.6" x14ac:dyDescent="0.3">
      <c r="N782" s="54"/>
      <c r="O782" s="54"/>
      <c r="P782" s="53"/>
      <c r="Q782" s="53"/>
      <c r="R782" s="53"/>
      <c r="S782" s="53"/>
      <c r="T782" s="53"/>
    </row>
    <row r="783" spans="14:20" ht="15.6" x14ac:dyDescent="0.3">
      <c r="N783" s="54"/>
      <c r="O783" s="54"/>
      <c r="P783" s="53"/>
      <c r="Q783" s="53"/>
      <c r="R783" s="53"/>
      <c r="S783" s="53"/>
      <c r="T783" s="53"/>
    </row>
    <row r="784" spans="14:20" ht="15.6" x14ac:dyDescent="0.3">
      <c r="N784" s="54"/>
      <c r="O784" s="54"/>
      <c r="P784" s="53"/>
      <c r="Q784" s="53"/>
      <c r="R784" s="53"/>
      <c r="S784" s="53"/>
      <c r="T784" s="53"/>
    </row>
    <row r="785" spans="14:20" ht="15.6" x14ac:dyDescent="0.3">
      <c r="N785" s="54"/>
      <c r="O785" s="54"/>
      <c r="P785" s="53"/>
      <c r="Q785" s="53"/>
      <c r="R785" s="53"/>
      <c r="S785" s="53"/>
      <c r="T785" s="53"/>
    </row>
    <row r="786" spans="14:20" ht="15.6" x14ac:dyDescent="0.3">
      <c r="N786" s="54"/>
      <c r="O786" s="54"/>
      <c r="P786" s="53"/>
      <c r="Q786" s="53"/>
      <c r="R786" s="53"/>
      <c r="S786" s="53"/>
      <c r="T786" s="53"/>
    </row>
    <row r="787" spans="14:20" ht="15.6" x14ac:dyDescent="0.3">
      <c r="N787" s="54"/>
      <c r="O787" s="54"/>
      <c r="P787" s="53"/>
      <c r="Q787" s="53"/>
      <c r="R787" s="53"/>
      <c r="S787" s="53"/>
      <c r="T787" s="53"/>
    </row>
    <row r="788" spans="14:20" ht="15.6" x14ac:dyDescent="0.3">
      <c r="N788" s="54"/>
      <c r="O788" s="54"/>
      <c r="P788" s="53"/>
      <c r="Q788" s="53"/>
      <c r="R788" s="53"/>
      <c r="S788" s="53"/>
      <c r="T788" s="53"/>
    </row>
    <row r="789" spans="14:20" ht="15.6" x14ac:dyDescent="0.3">
      <c r="N789" s="54"/>
      <c r="O789" s="54"/>
      <c r="P789" s="53"/>
      <c r="Q789" s="53"/>
      <c r="R789" s="53"/>
      <c r="S789" s="53"/>
      <c r="T789" s="53"/>
    </row>
    <row r="790" spans="14:20" ht="15.6" x14ac:dyDescent="0.3">
      <c r="N790" s="54"/>
      <c r="O790" s="54"/>
      <c r="P790" s="53"/>
      <c r="Q790" s="53"/>
      <c r="R790" s="53"/>
      <c r="S790" s="53"/>
      <c r="T790" s="53"/>
    </row>
    <row r="791" spans="14:20" ht="15.6" x14ac:dyDescent="0.3">
      <c r="N791" s="54"/>
      <c r="O791" s="54"/>
      <c r="P791" s="53"/>
      <c r="Q791" s="53"/>
      <c r="R791" s="53"/>
      <c r="S791" s="53"/>
      <c r="T791" s="53"/>
    </row>
    <row r="792" spans="14:20" ht="15.6" x14ac:dyDescent="0.3">
      <c r="N792" s="54"/>
      <c r="O792" s="54"/>
      <c r="P792" s="53"/>
      <c r="Q792" s="53"/>
      <c r="R792" s="53"/>
      <c r="S792" s="53"/>
      <c r="T792" s="53"/>
    </row>
    <row r="793" spans="14:20" ht="15.6" x14ac:dyDescent="0.3">
      <c r="N793" s="54"/>
      <c r="O793" s="54"/>
      <c r="P793" s="53"/>
      <c r="Q793" s="53"/>
      <c r="R793" s="53"/>
      <c r="S793" s="53"/>
      <c r="T793" s="53"/>
    </row>
    <row r="794" spans="14:20" ht="15.6" x14ac:dyDescent="0.3">
      <c r="N794" s="54"/>
      <c r="O794" s="54"/>
      <c r="P794" s="53"/>
      <c r="Q794" s="53"/>
      <c r="R794" s="53"/>
      <c r="S794" s="53"/>
      <c r="T794" s="53"/>
    </row>
    <row r="795" spans="14:20" ht="15.6" x14ac:dyDescent="0.3">
      <c r="N795" s="54"/>
      <c r="O795" s="54"/>
      <c r="P795" s="53"/>
      <c r="Q795" s="53"/>
      <c r="R795" s="53"/>
      <c r="S795" s="53"/>
      <c r="T795" s="53"/>
    </row>
    <row r="796" spans="14:20" ht="15.6" x14ac:dyDescent="0.3">
      <c r="N796" s="54"/>
      <c r="O796" s="54"/>
      <c r="P796" s="53"/>
      <c r="Q796" s="53"/>
      <c r="R796" s="53"/>
      <c r="S796" s="53"/>
      <c r="T796" s="53"/>
    </row>
    <row r="797" spans="14:20" ht="15.6" x14ac:dyDescent="0.3">
      <c r="N797" s="54"/>
      <c r="O797" s="54"/>
      <c r="P797" s="53"/>
      <c r="Q797" s="53"/>
      <c r="R797" s="53"/>
      <c r="S797" s="53"/>
      <c r="T797" s="53"/>
    </row>
    <row r="798" spans="14:20" ht="15.6" x14ac:dyDescent="0.3">
      <c r="N798" s="54"/>
      <c r="O798" s="54"/>
      <c r="P798" s="53"/>
      <c r="Q798" s="53"/>
      <c r="R798" s="53"/>
      <c r="S798" s="53"/>
      <c r="T798" s="53"/>
    </row>
    <row r="799" spans="14:20" ht="15.6" x14ac:dyDescent="0.3">
      <c r="N799" s="54"/>
      <c r="O799" s="54"/>
      <c r="P799" s="53"/>
      <c r="Q799" s="53"/>
      <c r="R799" s="53"/>
      <c r="S799" s="53"/>
      <c r="T799" s="53"/>
    </row>
    <row r="800" spans="14:20" ht="15.6" x14ac:dyDescent="0.3">
      <c r="N800" s="54"/>
      <c r="O800" s="54"/>
      <c r="P800" s="53"/>
      <c r="Q800" s="53"/>
      <c r="R800" s="53"/>
      <c r="S800" s="53"/>
      <c r="T800" s="53"/>
    </row>
    <row r="801" spans="14:20" ht="15.6" x14ac:dyDescent="0.3">
      <c r="N801" s="54"/>
      <c r="O801" s="54"/>
      <c r="P801" s="53"/>
      <c r="Q801" s="53"/>
      <c r="R801" s="53"/>
      <c r="S801" s="53"/>
      <c r="T801" s="53"/>
    </row>
    <row r="802" spans="14:20" ht="15.6" x14ac:dyDescent="0.3">
      <c r="N802" s="54"/>
      <c r="O802" s="54"/>
      <c r="P802" s="53"/>
      <c r="Q802" s="53"/>
      <c r="R802" s="53"/>
      <c r="S802" s="53"/>
      <c r="T802" s="53"/>
    </row>
    <row r="803" spans="14:20" ht="15.6" x14ac:dyDescent="0.3">
      <c r="N803" s="54"/>
      <c r="O803" s="54"/>
      <c r="P803" s="53"/>
      <c r="Q803" s="53"/>
      <c r="R803" s="53"/>
      <c r="S803" s="53"/>
      <c r="T803" s="53"/>
    </row>
    <row r="804" spans="14:20" ht="15.6" x14ac:dyDescent="0.3">
      <c r="N804" s="54"/>
      <c r="O804" s="54"/>
      <c r="P804" s="53"/>
      <c r="Q804" s="53"/>
      <c r="R804" s="53"/>
      <c r="S804" s="53"/>
      <c r="T804" s="53"/>
    </row>
    <row r="805" spans="14:20" ht="15.6" x14ac:dyDescent="0.3">
      <c r="N805" s="54"/>
      <c r="O805" s="54"/>
      <c r="P805" s="53"/>
      <c r="Q805" s="53"/>
      <c r="R805" s="53"/>
      <c r="S805" s="53"/>
      <c r="T805" s="53"/>
    </row>
    <row r="806" spans="14:20" ht="15.6" x14ac:dyDescent="0.3">
      <c r="N806" s="54"/>
      <c r="O806" s="54"/>
      <c r="P806" s="53"/>
      <c r="Q806" s="53"/>
      <c r="R806" s="53"/>
      <c r="S806" s="53"/>
      <c r="T806" s="53"/>
    </row>
    <row r="807" spans="14:20" ht="15.6" x14ac:dyDescent="0.3">
      <c r="N807" s="54"/>
      <c r="O807" s="54"/>
      <c r="P807" s="53"/>
      <c r="Q807" s="53"/>
      <c r="R807" s="53"/>
      <c r="S807" s="53"/>
      <c r="T807" s="53"/>
    </row>
    <row r="808" spans="14:20" ht="15.6" x14ac:dyDescent="0.3">
      <c r="N808" s="54"/>
      <c r="O808" s="54"/>
      <c r="P808" s="53"/>
      <c r="Q808" s="53"/>
      <c r="R808" s="53"/>
      <c r="S808" s="53"/>
      <c r="T808" s="53"/>
    </row>
    <row r="809" spans="14:20" ht="15.6" x14ac:dyDescent="0.3">
      <c r="N809" s="54"/>
      <c r="O809" s="54"/>
      <c r="P809" s="53"/>
      <c r="Q809" s="53"/>
      <c r="R809" s="53"/>
      <c r="S809" s="53"/>
      <c r="T809" s="53"/>
    </row>
    <row r="810" spans="14:20" ht="15.6" x14ac:dyDescent="0.3">
      <c r="N810" s="54"/>
      <c r="O810" s="54"/>
      <c r="P810" s="53"/>
      <c r="Q810" s="53"/>
      <c r="R810" s="53"/>
      <c r="S810" s="53"/>
      <c r="T810" s="53"/>
    </row>
    <row r="811" spans="14:20" ht="15.6" x14ac:dyDescent="0.3">
      <c r="N811" s="54"/>
      <c r="O811" s="54"/>
      <c r="P811" s="53"/>
      <c r="Q811" s="53"/>
      <c r="R811" s="53"/>
      <c r="S811" s="53"/>
      <c r="T811" s="53"/>
    </row>
    <row r="812" spans="14:20" ht="15.6" x14ac:dyDescent="0.3">
      <c r="N812" s="54"/>
      <c r="O812" s="54"/>
      <c r="P812" s="53"/>
      <c r="Q812" s="53"/>
      <c r="R812" s="53"/>
      <c r="S812" s="53"/>
      <c r="T812" s="53"/>
    </row>
    <row r="813" spans="14:20" ht="15.6" x14ac:dyDescent="0.3">
      <c r="N813" s="54"/>
      <c r="O813" s="54"/>
      <c r="P813" s="53"/>
      <c r="Q813" s="53"/>
      <c r="R813" s="53"/>
      <c r="S813" s="53"/>
      <c r="T813" s="53"/>
    </row>
    <row r="814" spans="14:20" ht="15.6" x14ac:dyDescent="0.3">
      <c r="N814" s="54"/>
      <c r="O814" s="54"/>
      <c r="P814" s="53"/>
      <c r="Q814" s="53"/>
      <c r="R814" s="53"/>
      <c r="S814" s="53"/>
      <c r="T814" s="53"/>
    </row>
    <row r="815" spans="14:20" ht="15.6" x14ac:dyDescent="0.3">
      <c r="N815" s="54"/>
      <c r="O815" s="54"/>
      <c r="P815" s="53"/>
      <c r="Q815" s="53"/>
      <c r="R815" s="53"/>
      <c r="S815" s="53"/>
      <c r="T815" s="53"/>
    </row>
    <row r="816" spans="14:20" ht="15.6" x14ac:dyDescent="0.3">
      <c r="N816" s="54"/>
      <c r="O816" s="54"/>
      <c r="P816" s="53"/>
      <c r="Q816" s="53"/>
      <c r="R816" s="53"/>
      <c r="S816" s="53"/>
      <c r="T816" s="53"/>
    </row>
    <row r="817" spans="14:20" ht="15.6" x14ac:dyDescent="0.3">
      <c r="N817" s="54"/>
      <c r="O817" s="54"/>
      <c r="P817" s="53"/>
      <c r="Q817" s="53"/>
      <c r="R817" s="53"/>
      <c r="S817" s="53"/>
      <c r="T817" s="53"/>
    </row>
    <row r="818" spans="14:20" ht="15.6" x14ac:dyDescent="0.3">
      <c r="N818" s="54"/>
      <c r="O818" s="54"/>
      <c r="P818" s="53"/>
      <c r="Q818" s="53"/>
      <c r="R818" s="53"/>
      <c r="S818" s="53"/>
      <c r="T818" s="53"/>
    </row>
    <row r="819" spans="14:20" ht="15.6" x14ac:dyDescent="0.3">
      <c r="N819" s="54"/>
      <c r="O819" s="54"/>
      <c r="P819" s="53"/>
      <c r="Q819" s="53"/>
      <c r="R819" s="53"/>
      <c r="S819" s="53"/>
      <c r="T819" s="53"/>
    </row>
    <row r="820" spans="14:20" ht="15.6" x14ac:dyDescent="0.3">
      <c r="N820" s="54"/>
      <c r="O820" s="54"/>
      <c r="P820" s="53"/>
      <c r="Q820" s="53"/>
      <c r="R820" s="53"/>
      <c r="S820" s="53"/>
      <c r="T820" s="53"/>
    </row>
    <row r="821" spans="14:20" ht="15.6" x14ac:dyDescent="0.3">
      <c r="N821" s="54"/>
      <c r="O821" s="54"/>
      <c r="P821" s="53"/>
      <c r="Q821" s="53"/>
      <c r="R821" s="53"/>
      <c r="S821" s="53"/>
      <c r="T821" s="53"/>
    </row>
    <row r="822" spans="14:20" ht="15.6" x14ac:dyDescent="0.3">
      <c r="N822" s="54"/>
      <c r="O822" s="54"/>
      <c r="P822" s="53"/>
      <c r="Q822" s="53"/>
      <c r="R822" s="53"/>
      <c r="S822" s="53"/>
      <c r="T822" s="53"/>
    </row>
    <row r="823" spans="14:20" ht="15.6" x14ac:dyDescent="0.3">
      <c r="N823" s="54"/>
      <c r="O823" s="54"/>
      <c r="P823" s="53"/>
      <c r="Q823" s="53"/>
      <c r="R823" s="53"/>
      <c r="S823" s="53"/>
      <c r="T823" s="53"/>
    </row>
    <row r="824" spans="14:20" ht="15.6" x14ac:dyDescent="0.3">
      <c r="N824" s="54"/>
      <c r="O824" s="54"/>
      <c r="P824" s="53"/>
      <c r="Q824" s="53"/>
      <c r="R824" s="53"/>
      <c r="S824" s="53"/>
      <c r="T824" s="53"/>
    </row>
    <row r="825" spans="14:20" ht="15.6" x14ac:dyDescent="0.3">
      <c r="N825" s="54"/>
      <c r="O825" s="54"/>
      <c r="P825" s="53"/>
      <c r="Q825" s="53"/>
      <c r="R825" s="53"/>
      <c r="S825" s="53"/>
      <c r="T825" s="53"/>
    </row>
    <row r="826" spans="14:20" ht="15.6" x14ac:dyDescent="0.3">
      <c r="N826" s="54"/>
      <c r="O826" s="54"/>
      <c r="P826" s="53"/>
      <c r="Q826" s="53"/>
      <c r="R826" s="53"/>
      <c r="S826" s="53"/>
      <c r="T826" s="53"/>
    </row>
    <row r="827" spans="14:20" ht="15.6" x14ac:dyDescent="0.3">
      <c r="N827" s="54"/>
      <c r="O827" s="54"/>
      <c r="P827" s="53"/>
      <c r="Q827" s="53"/>
      <c r="R827" s="53"/>
      <c r="S827" s="53"/>
      <c r="T827" s="53"/>
    </row>
    <row r="828" spans="14:20" ht="15.6" x14ac:dyDescent="0.3">
      <c r="N828" s="54"/>
      <c r="O828" s="54"/>
      <c r="P828" s="53"/>
      <c r="Q828" s="53"/>
      <c r="R828" s="53"/>
      <c r="S828" s="53"/>
      <c r="T828" s="53"/>
    </row>
    <row r="829" spans="14:20" ht="15.6" x14ac:dyDescent="0.3">
      <c r="N829" s="54"/>
      <c r="O829" s="54"/>
      <c r="P829" s="53"/>
      <c r="Q829" s="53"/>
      <c r="R829" s="53"/>
      <c r="S829" s="53"/>
      <c r="T829" s="53"/>
    </row>
    <row r="830" spans="14:20" ht="15.6" x14ac:dyDescent="0.3">
      <c r="N830" s="54"/>
      <c r="O830" s="54"/>
      <c r="P830" s="53"/>
      <c r="Q830" s="53"/>
      <c r="R830" s="53"/>
      <c r="S830" s="53"/>
      <c r="T830" s="53"/>
    </row>
    <row r="831" spans="14:20" ht="15.6" x14ac:dyDescent="0.3">
      <c r="N831" s="54"/>
      <c r="O831" s="54"/>
      <c r="P831" s="53"/>
      <c r="Q831" s="53"/>
      <c r="R831" s="53"/>
      <c r="S831" s="53"/>
      <c r="T831" s="53"/>
    </row>
    <row r="832" spans="14:20" ht="15.6" x14ac:dyDescent="0.3">
      <c r="N832" s="54"/>
      <c r="O832" s="54"/>
      <c r="P832" s="53"/>
      <c r="Q832" s="53"/>
      <c r="R832" s="53"/>
      <c r="S832" s="53"/>
      <c r="T832" s="53"/>
    </row>
    <row r="833" spans="14:20" ht="15.6" x14ac:dyDescent="0.3">
      <c r="N833" s="54"/>
      <c r="O833" s="54"/>
      <c r="P833" s="53"/>
      <c r="Q833" s="53"/>
      <c r="R833" s="53"/>
      <c r="S833" s="53"/>
      <c r="T833" s="53"/>
    </row>
    <row r="834" spans="14:20" ht="15.6" x14ac:dyDescent="0.3">
      <c r="N834" s="54"/>
      <c r="O834" s="54"/>
      <c r="P834" s="53"/>
      <c r="Q834" s="53"/>
      <c r="R834" s="53"/>
      <c r="S834" s="53"/>
      <c r="T834" s="53"/>
    </row>
    <row r="835" spans="14:20" ht="15.6" x14ac:dyDescent="0.3">
      <c r="N835" s="54"/>
      <c r="O835" s="54"/>
      <c r="P835" s="53"/>
      <c r="Q835" s="53"/>
      <c r="R835" s="53"/>
      <c r="S835" s="53"/>
      <c r="T835" s="53"/>
    </row>
    <row r="836" spans="14:20" ht="15.6" x14ac:dyDescent="0.3">
      <c r="N836" s="54"/>
      <c r="O836" s="54"/>
      <c r="P836" s="53"/>
      <c r="Q836" s="53"/>
      <c r="R836" s="53"/>
      <c r="S836" s="53"/>
      <c r="T836" s="53"/>
    </row>
    <row r="837" spans="14:20" ht="15.6" x14ac:dyDescent="0.3">
      <c r="N837" s="54"/>
      <c r="O837" s="54"/>
      <c r="P837" s="53"/>
      <c r="Q837" s="53"/>
      <c r="R837" s="53"/>
      <c r="S837" s="53"/>
      <c r="T837" s="53"/>
    </row>
    <row r="838" spans="14:20" ht="15.6" x14ac:dyDescent="0.3">
      <c r="N838" s="54"/>
      <c r="O838" s="54"/>
      <c r="P838" s="53"/>
      <c r="Q838" s="53"/>
      <c r="R838" s="53"/>
      <c r="S838" s="53"/>
      <c r="T838" s="53"/>
    </row>
    <row r="839" spans="14:20" ht="15.6" x14ac:dyDescent="0.3">
      <c r="N839" s="54"/>
      <c r="O839" s="54"/>
      <c r="P839" s="53"/>
      <c r="Q839" s="53"/>
      <c r="R839" s="53"/>
      <c r="S839" s="53"/>
      <c r="T839" s="53"/>
    </row>
    <row r="840" spans="14:20" ht="15.6" x14ac:dyDescent="0.3">
      <c r="N840" s="54"/>
      <c r="O840" s="54"/>
      <c r="P840" s="53"/>
      <c r="Q840" s="53"/>
      <c r="R840" s="53"/>
      <c r="S840" s="53"/>
      <c r="T840" s="53"/>
    </row>
    <row r="841" spans="14:20" ht="15.6" x14ac:dyDescent="0.3">
      <c r="N841" s="54"/>
      <c r="O841" s="54"/>
      <c r="P841" s="53"/>
      <c r="Q841" s="53"/>
      <c r="R841" s="53"/>
      <c r="S841" s="53"/>
      <c r="T841" s="53"/>
    </row>
    <row r="842" spans="14:20" ht="15.6" x14ac:dyDescent="0.3">
      <c r="N842" s="54"/>
      <c r="O842" s="54"/>
      <c r="P842" s="53"/>
      <c r="Q842" s="53"/>
      <c r="R842" s="53"/>
      <c r="S842" s="53"/>
      <c r="T842" s="53"/>
    </row>
    <row r="843" spans="14:20" ht="15.6" x14ac:dyDescent="0.3">
      <c r="N843" s="54"/>
      <c r="O843" s="54"/>
      <c r="P843" s="53"/>
      <c r="Q843" s="53"/>
      <c r="R843" s="53"/>
      <c r="S843" s="53"/>
      <c r="T843" s="53"/>
    </row>
    <row r="844" spans="14:20" ht="15.6" x14ac:dyDescent="0.3">
      <c r="N844" s="54"/>
      <c r="O844" s="54"/>
      <c r="P844" s="53"/>
      <c r="Q844" s="53"/>
      <c r="R844" s="53"/>
      <c r="S844" s="53"/>
      <c r="T844" s="53"/>
    </row>
    <row r="845" spans="14:20" ht="15.6" x14ac:dyDescent="0.3">
      <c r="N845" s="54"/>
      <c r="O845" s="54"/>
      <c r="P845" s="53"/>
      <c r="Q845" s="53"/>
      <c r="R845" s="53"/>
      <c r="S845" s="53"/>
      <c r="T845" s="53"/>
    </row>
    <row r="846" spans="14:20" ht="15.6" x14ac:dyDescent="0.3">
      <c r="N846" s="54"/>
      <c r="O846" s="54"/>
      <c r="P846" s="53"/>
      <c r="Q846" s="53"/>
      <c r="R846" s="53"/>
      <c r="S846" s="53"/>
      <c r="T846" s="53"/>
    </row>
    <row r="847" spans="14:20" ht="15.6" x14ac:dyDescent="0.3">
      <c r="N847" s="54"/>
      <c r="O847" s="54"/>
      <c r="P847" s="53"/>
      <c r="Q847" s="53"/>
      <c r="R847" s="53"/>
      <c r="S847" s="53"/>
      <c r="T847" s="53"/>
    </row>
    <row r="848" spans="14:20" ht="15.6" x14ac:dyDescent="0.3">
      <c r="N848" s="54"/>
      <c r="O848" s="54"/>
      <c r="P848" s="53"/>
      <c r="Q848" s="53"/>
      <c r="R848" s="53"/>
      <c r="S848" s="53"/>
      <c r="T848" s="53"/>
    </row>
    <row r="849" spans="14:20" ht="15.6" x14ac:dyDescent="0.3">
      <c r="N849" s="54"/>
      <c r="O849" s="54"/>
      <c r="P849" s="53"/>
      <c r="Q849" s="53"/>
      <c r="R849" s="53"/>
      <c r="S849" s="53"/>
      <c r="T849" s="53"/>
    </row>
    <row r="850" spans="14:20" ht="15.6" x14ac:dyDescent="0.3">
      <c r="N850" s="54"/>
      <c r="O850" s="54"/>
      <c r="P850" s="53"/>
      <c r="Q850" s="53"/>
      <c r="R850" s="53"/>
      <c r="S850" s="53"/>
      <c r="T850" s="53"/>
    </row>
    <row r="851" spans="14:20" ht="15.6" x14ac:dyDescent="0.3">
      <c r="N851" s="54"/>
      <c r="O851" s="54"/>
      <c r="P851" s="53"/>
      <c r="Q851" s="53"/>
      <c r="R851" s="53"/>
      <c r="S851" s="53"/>
      <c r="T851" s="53"/>
    </row>
    <row r="852" spans="14:20" ht="15.6" x14ac:dyDescent="0.3">
      <c r="N852" s="54"/>
      <c r="O852" s="54"/>
      <c r="P852" s="53"/>
      <c r="Q852" s="53"/>
      <c r="R852" s="53"/>
      <c r="S852" s="53"/>
      <c r="T852" s="53"/>
    </row>
    <row r="853" spans="14:20" ht="15.6" x14ac:dyDescent="0.3">
      <c r="N853" s="54"/>
      <c r="O853" s="54"/>
      <c r="P853" s="53"/>
      <c r="Q853" s="53"/>
      <c r="R853" s="53"/>
      <c r="S853" s="53"/>
      <c r="T853" s="53"/>
    </row>
    <row r="854" spans="14:20" ht="15.6" x14ac:dyDescent="0.3">
      <c r="N854" s="54"/>
      <c r="O854" s="54"/>
      <c r="P854" s="53"/>
      <c r="Q854" s="53"/>
      <c r="R854" s="53"/>
      <c r="S854" s="53"/>
      <c r="T854" s="53"/>
    </row>
    <row r="855" spans="14:20" ht="15.6" x14ac:dyDescent="0.3">
      <c r="N855" s="54"/>
      <c r="O855" s="54"/>
      <c r="P855" s="53"/>
      <c r="Q855" s="53"/>
      <c r="R855" s="53"/>
      <c r="S855" s="53"/>
      <c r="T855" s="53"/>
    </row>
    <row r="856" spans="14:20" ht="15.6" x14ac:dyDescent="0.3">
      <c r="N856" s="54"/>
      <c r="O856" s="54"/>
      <c r="P856" s="53"/>
      <c r="Q856" s="53"/>
      <c r="R856" s="53"/>
      <c r="S856" s="53"/>
      <c r="T856" s="53"/>
    </row>
    <row r="857" spans="14:20" ht="15.6" x14ac:dyDescent="0.3">
      <c r="N857" s="54"/>
      <c r="O857" s="54"/>
      <c r="P857" s="53"/>
      <c r="Q857" s="53"/>
      <c r="R857" s="53"/>
      <c r="S857" s="53"/>
      <c r="T857" s="53"/>
    </row>
    <row r="858" spans="14:20" ht="15.6" x14ac:dyDescent="0.3">
      <c r="N858" s="54"/>
      <c r="O858" s="54"/>
      <c r="P858" s="53"/>
      <c r="Q858" s="53"/>
      <c r="R858" s="53"/>
      <c r="S858" s="53"/>
      <c r="T858" s="53"/>
    </row>
    <row r="859" spans="14:20" ht="15.6" x14ac:dyDescent="0.3">
      <c r="N859" s="54"/>
      <c r="O859" s="54"/>
      <c r="P859" s="53"/>
      <c r="Q859" s="53"/>
      <c r="R859" s="53"/>
      <c r="S859" s="53"/>
      <c r="T859" s="53"/>
    </row>
    <row r="860" spans="14:20" ht="15.6" x14ac:dyDescent="0.3">
      <c r="N860" s="54"/>
      <c r="O860" s="54"/>
      <c r="P860" s="53"/>
      <c r="Q860" s="53"/>
      <c r="R860" s="53"/>
      <c r="S860" s="53"/>
      <c r="T860" s="53"/>
    </row>
    <row r="861" spans="14:20" ht="15.6" x14ac:dyDescent="0.3">
      <c r="N861" s="54"/>
      <c r="O861" s="54"/>
      <c r="P861" s="53"/>
      <c r="Q861" s="53"/>
      <c r="R861" s="53"/>
      <c r="S861" s="53"/>
      <c r="T861" s="53"/>
    </row>
    <row r="862" spans="14:20" ht="15.6" x14ac:dyDescent="0.3">
      <c r="N862" s="54"/>
      <c r="O862" s="54"/>
      <c r="P862" s="53"/>
      <c r="Q862" s="53"/>
      <c r="R862" s="53"/>
      <c r="S862" s="53"/>
      <c r="T862" s="53"/>
    </row>
    <row r="863" spans="14:20" ht="15.6" x14ac:dyDescent="0.3">
      <c r="N863" s="54"/>
      <c r="O863" s="54"/>
      <c r="P863" s="53"/>
      <c r="Q863" s="53"/>
      <c r="R863" s="53"/>
      <c r="S863" s="53"/>
      <c r="T863" s="53"/>
    </row>
    <row r="864" spans="14:20" ht="15.6" x14ac:dyDescent="0.3">
      <c r="N864" s="54"/>
      <c r="O864" s="54"/>
      <c r="P864" s="53"/>
      <c r="Q864" s="53"/>
      <c r="R864" s="53"/>
      <c r="S864" s="53"/>
      <c r="T864" s="53"/>
    </row>
    <row r="865" spans="14:20" ht="15.6" x14ac:dyDescent="0.3">
      <c r="N865" s="54"/>
      <c r="O865" s="54"/>
      <c r="P865" s="53"/>
      <c r="Q865" s="53"/>
      <c r="R865" s="53"/>
      <c r="S865" s="53"/>
      <c r="T865" s="53"/>
    </row>
    <row r="866" spans="14:20" ht="15.6" x14ac:dyDescent="0.3">
      <c r="N866" s="54"/>
      <c r="O866" s="54"/>
      <c r="P866" s="53"/>
      <c r="Q866" s="53"/>
      <c r="R866" s="53"/>
      <c r="S866" s="53"/>
      <c r="T866" s="53"/>
    </row>
    <row r="867" spans="14:20" ht="15.6" x14ac:dyDescent="0.3">
      <c r="N867" s="54"/>
      <c r="O867" s="54"/>
      <c r="P867" s="53"/>
      <c r="Q867" s="53"/>
      <c r="R867" s="53"/>
      <c r="S867" s="53"/>
      <c r="T867" s="53"/>
    </row>
    <row r="868" spans="14:20" ht="15.6" x14ac:dyDescent="0.3">
      <c r="N868" s="54"/>
      <c r="O868" s="54"/>
      <c r="P868" s="53"/>
      <c r="Q868" s="53"/>
      <c r="R868" s="53"/>
      <c r="S868" s="53"/>
      <c r="T868" s="53"/>
    </row>
    <row r="869" spans="14:20" ht="15.6" x14ac:dyDescent="0.3">
      <c r="N869" s="54"/>
      <c r="O869" s="54"/>
      <c r="P869" s="53"/>
      <c r="Q869" s="53"/>
      <c r="R869" s="53"/>
      <c r="S869" s="53"/>
      <c r="T869" s="53"/>
    </row>
    <row r="870" spans="14:20" ht="15.6" x14ac:dyDescent="0.3">
      <c r="N870" s="54"/>
      <c r="O870" s="54"/>
      <c r="P870" s="53"/>
      <c r="Q870" s="53"/>
      <c r="R870" s="53"/>
      <c r="S870" s="53"/>
      <c r="T870" s="53"/>
    </row>
    <row r="871" spans="14:20" ht="15.6" x14ac:dyDescent="0.3">
      <c r="N871" s="54"/>
      <c r="O871" s="54"/>
      <c r="P871" s="53"/>
      <c r="Q871" s="53"/>
      <c r="R871" s="53"/>
      <c r="S871" s="53"/>
      <c r="T871" s="53"/>
    </row>
    <row r="872" spans="14:20" ht="15.6" x14ac:dyDescent="0.3">
      <c r="N872" s="54"/>
      <c r="O872" s="54"/>
      <c r="P872" s="53"/>
      <c r="Q872" s="53"/>
      <c r="R872" s="53"/>
      <c r="S872" s="53"/>
      <c r="T872" s="53"/>
    </row>
    <row r="873" spans="14:20" ht="15.6" x14ac:dyDescent="0.3">
      <c r="N873" s="54"/>
      <c r="O873" s="54"/>
      <c r="P873" s="53"/>
      <c r="Q873" s="53"/>
      <c r="R873" s="53"/>
      <c r="S873" s="53"/>
      <c r="T873" s="53"/>
    </row>
    <row r="874" spans="14:20" ht="15.6" x14ac:dyDescent="0.3">
      <c r="N874" s="54"/>
      <c r="O874" s="54"/>
      <c r="P874" s="53"/>
      <c r="Q874" s="53"/>
      <c r="R874" s="53"/>
      <c r="S874" s="53"/>
      <c r="T874" s="53"/>
    </row>
    <row r="875" spans="14:20" ht="15.6" x14ac:dyDescent="0.3">
      <c r="N875" s="54"/>
      <c r="O875" s="54"/>
      <c r="P875" s="53"/>
      <c r="Q875" s="53"/>
      <c r="R875" s="53"/>
      <c r="S875" s="53"/>
      <c r="T875" s="53"/>
    </row>
    <row r="876" spans="14:20" ht="15.6" x14ac:dyDescent="0.3">
      <c r="N876" s="54"/>
      <c r="O876" s="54"/>
      <c r="P876" s="53"/>
      <c r="Q876" s="53"/>
      <c r="R876" s="53"/>
      <c r="S876" s="53"/>
      <c r="T876" s="53"/>
    </row>
    <row r="877" spans="14:20" ht="15.6" x14ac:dyDescent="0.3">
      <c r="N877" s="54"/>
      <c r="O877" s="54"/>
      <c r="P877" s="53"/>
      <c r="Q877" s="53"/>
      <c r="R877" s="53"/>
      <c r="S877" s="53"/>
      <c r="T877" s="53"/>
    </row>
    <row r="878" spans="14:20" ht="15.6" x14ac:dyDescent="0.3">
      <c r="N878" s="54"/>
      <c r="O878" s="54"/>
      <c r="P878" s="53"/>
      <c r="Q878" s="53"/>
      <c r="R878" s="53"/>
      <c r="S878" s="53"/>
      <c r="T878" s="53"/>
    </row>
    <row r="879" spans="14:20" ht="15.6" x14ac:dyDescent="0.3">
      <c r="N879" s="54"/>
      <c r="O879" s="54"/>
      <c r="P879" s="53"/>
      <c r="Q879" s="53"/>
      <c r="R879" s="53"/>
      <c r="S879" s="53"/>
      <c r="T879" s="53"/>
    </row>
    <row r="880" spans="14:20" ht="15.6" x14ac:dyDescent="0.3">
      <c r="N880" s="54"/>
      <c r="O880" s="54"/>
      <c r="P880" s="53"/>
      <c r="Q880" s="53"/>
      <c r="R880" s="53"/>
      <c r="S880" s="53"/>
      <c r="T880" s="53"/>
    </row>
    <row r="881" spans="14:20" ht="15.6" x14ac:dyDescent="0.3">
      <c r="N881" s="54"/>
      <c r="O881" s="54"/>
      <c r="P881" s="53"/>
      <c r="Q881" s="53"/>
      <c r="R881" s="53"/>
      <c r="S881" s="53"/>
      <c r="T881" s="53"/>
    </row>
    <row r="882" spans="14:20" ht="15.6" x14ac:dyDescent="0.3">
      <c r="N882" s="54"/>
      <c r="O882" s="54"/>
      <c r="P882" s="53"/>
      <c r="Q882" s="53"/>
      <c r="R882" s="53"/>
      <c r="S882" s="53"/>
      <c r="T882" s="53"/>
    </row>
    <row r="883" spans="14:20" ht="15.6" x14ac:dyDescent="0.3">
      <c r="N883" s="54"/>
      <c r="O883" s="54"/>
      <c r="P883" s="53"/>
      <c r="Q883" s="53"/>
      <c r="R883" s="53"/>
      <c r="S883" s="53"/>
      <c r="T883" s="53"/>
    </row>
    <row r="884" spans="14:20" ht="15.6" x14ac:dyDescent="0.3">
      <c r="N884" s="54"/>
      <c r="O884" s="54"/>
      <c r="P884" s="53"/>
      <c r="Q884" s="53"/>
      <c r="R884" s="53"/>
      <c r="S884" s="53"/>
      <c r="T884" s="53"/>
    </row>
    <row r="885" spans="14:20" ht="15.6" x14ac:dyDescent="0.3">
      <c r="N885" s="54"/>
      <c r="O885" s="54"/>
      <c r="P885" s="53"/>
      <c r="Q885" s="53"/>
      <c r="R885" s="53"/>
      <c r="S885" s="53"/>
      <c r="T885" s="53"/>
    </row>
    <row r="886" spans="14:20" ht="15.6" x14ac:dyDescent="0.3">
      <c r="N886" s="54"/>
      <c r="O886" s="54"/>
      <c r="P886" s="53"/>
      <c r="Q886" s="53"/>
      <c r="R886" s="53"/>
      <c r="S886" s="53"/>
      <c r="T886" s="53"/>
    </row>
    <row r="887" spans="14:20" ht="15.6" x14ac:dyDescent="0.3">
      <c r="N887" s="54"/>
      <c r="O887" s="54"/>
      <c r="P887" s="53"/>
      <c r="Q887" s="53"/>
      <c r="R887" s="53"/>
      <c r="S887" s="53"/>
      <c r="T887" s="53"/>
    </row>
    <row r="888" spans="14:20" ht="15.6" x14ac:dyDescent="0.3">
      <c r="N888" s="54"/>
      <c r="O888" s="54"/>
      <c r="P888" s="53"/>
      <c r="Q888" s="53"/>
      <c r="R888" s="53"/>
      <c r="S888" s="53"/>
      <c r="T888" s="53"/>
    </row>
    <row r="889" spans="14:20" ht="15.6" x14ac:dyDescent="0.3">
      <c r="N889" s="54"/>
      <c r="O889" s="54"/>
      <c r="P889" s="53"/>
      <c r="Q889" s="53"/>
      <c r="R889" s="53"/>
      <c r="S889" s="53"/>
      <c r="T889" s="53"/>
    </row>
    <row r="890" spans="14:20" ht="15.6" x14ac:dyDescent="0.3">
      <c r="N890" s="54"/>
      <c r="O890" s="54"/>
      <c r="P890" s="53"/>
      <c r="Q890" s="53"/>
      <c r="R890" s="53"/>
      <c r="S890" s="53"/>
      <c r="T890" s="53"/>
    </row>
    <row r="891" spans="14:20" ht="15.6" x14ac:dyDescent="0.3">
      <c r="N891" s="54"/>
      <c r="O891" s="54"/>
      <c r="P891" s="53"/>
      <c r="Q891" s="53"/>
      <c r="R891" s="53"/>
      <c r="S891" s="53"/>
      <c r="T891" s="53"/>
    </row>
    <row r="892" spans="14:20" ht="15.6" x14ac:dyDescent="0.3">
      <c r="N892" s="54"/>
      <c r="O892" s="54"/>
      <c r="P892" s="53"/>
      <c r="Q892" s="53"/>
      <c r="R892" s="53"/>
      <c r="S892" s="53"/>
      <c r="T892" s="53"/>
    </row>
    <row r="893" spans="14:20" ht="15.6" x14ac:dyDescent="0.3">
      <c r="N893" s="54"/>
      <c r="O893" s="54"/>
      <c r="P893" s="53"/>
      <c r="Q893" s="53"/>
      <c r="R893" s="53"/>
      <c r="S893" s="53"/>
      <c r="T893" s="53"/>
    </row>
    <row r="894" spans="14:20" ht="15.6" x14ac:dyDescent="0.3">
      <c r="N894" s="54"/>
      <c r="O894" s="54"/>
      <c r="P894" s="53"/>
      <c r="Q894" s="53"/>
      <c r="R894" s="53"/>
      <c r="S894" s="53"/>
      <c r="T894" s="53"/>
    </row>
    <row r="895" spans="14:20" ht="15.6" x14ac:dyDescent="0.3">
      <c r="N895" s="54"/>
      <c r="O895" s="54"/>
      <c r="P895" s="53"/>
      <c r="Q895" s="53"/>
      <c r="R895" s="53"/>
      <c r="S895" s="53"/>
      <c r="T895" s="53"/>
    </row>
    <row r="896" spans="14:20" ht="15.6" x14ac:dyDescent="0.3">
      <c r="N896" s="54"/>
      <c r="O896" s="54"/>
      <c r="P896" s="53"/>
      <c r="Q896" s="53"/>
      <c r="R896" s="53"/>
      <c r="S896" s="53"/>
      <c r="T896" s="53"/>
    </row>
    <row r="897" spans="14:20" ht="15.6" x14ac:dyDescent="0.3">
      <c r="N897" s="54"/>
      <c r="O897" s="54"/>
      <c r="P897" s="53"/>
      <c r="Q897" s="53"/>
      <c r="R897" s="53"/>
      <c r="S897" s="53"/>
      <c r="T897" s="53"/>
    </row>
    <row r="898" spans="14:20" ht="15.6" x14ac:dyDescent="0.3">
      <c r="N898" s="54"/>
      <c r="O898" s="54"/>
      <c r="P898" s="53"/>
      <c r="Q898" s="53"/>
      <c r="R898" s="53"/>
      <c r="S898" s="53"/>
      <c r="T898" s="53"/>
    </row>
    <row r="899" spans="14:20" ht="15.6" x14ac:dyDescent="0.3">
      <c r="N899" s="54"/>
      <c r="O899" s="54"/>
      <c r="P899" s="53"/>
      <c r="Q899" s="53"/>
      <c r="R899" s="53"/>
      <c r="S899" s="53"/>
      <c r="T899" s="53"/>
    </row>
    <row r="900" spans="14:20" ht="15.6" x14ac:dyDescent="0.3">
      <c r="N900" s="54"/>
      <c r="O900" s="54"/>
      <c r="P900" s="53"/>
      <c r="Q900" s="53"/>
      <c r="R900" s="53"/>
      <c r="S900" s="53"/>
      <c r="T900" s="53"/>
    </row>
    <row r="901" spans="14:20" ht="15.6" x14ac:dyDescent="0.3">
      <c r="N901" s="54"/>
      <c r="O901" s="54"/>
      <c r="P901" s="53"/>
      <c r="Q901" s="53"/>
      <c r="R901" s="53"/>
      <c r="S901" s="53"/>
      <c r="T901" s="53"/>
    </row>
    <row r="902" spans="14:20" ht="15.6" x14ac:dyDescent="0.3">
      <c r="N902" s="54"/>
      <c r="O902" s="54"/>
      <c r="P902" s="53"/>
      <c r="Q902" s="53"/>
      <c r="R902" s="53"/>
      <c r="S902" s="53"/>
      <c r="T902" s="53"/>
    </row>
    <row r="903" spans="14:20" ht="15.6" x14ac:dyDescent="0.3">
      <c r="N903" s="54"/>
      <c r="O903" s="54"/>
      <c r="P903" s="53"/>
      <c r="Q903" s="53"/>
      <c r="R903" s="53"/>
      <c r="S903" s="53"/>
      <c r="T903" s="53"/>
    </row>
    <row r="904" spans="14:20" ht="15.6" x14ac:dyDescent="0.3">
      <c r="N904" s="54"/>
      <c r="O904" s="54"/>
      <c r="P904" s="53"/>
      <c r="Q904" s="53"/>
      <c r="R904" s="53"/>
      <c r="S904" s="53"/>
      <c r="T904" s="53"/>
    </row>
    <row r="905" spans="14:20" ht="15.6" x14ac:dyDescent="0.3">
      <c r="N905" s="54"/>
      <c r="O905" s="54"/>
      <c r="P905" s="53"/>
      <c r="Q905" s="53"/>
      <c r="R905" s="53"/>
      <c r="S905" s="53"/>
      <c r="T905" s="53"/>
    </row>
    <row r="906" spans="14:20" ht="15.6" x14ac:dyDescent="0.3">
      <c r="N906" s="54"/>
      <c r="O906" s="54"/>
      <c r="P906" s="53"/>
      <c r="Q906" s="53"/>
      <c r="R906" s="53"/>
      <c r="S906" s="53"/>
      <c r="T906" s="53"/>
    </row>
    <row r="907" spans="14:20" ht="15.6" x14ac:dyDescent="0.3">
      <c r="N907" s="54"/>
      <c r="O907" s="54"/>
      <c r="P907" s="53"/>
      <c r="Q907" s="53"/>
      <c r="R907" s="53"/>
      <c r="S907" s="53"/>
      <c r="T907" s="53"/>
    </row>
    <row r="908" spans="14:20" ht="15.6" x14ac:dyDescent="0.3">
      <c r="N908" s="54"/>
      <c r="O908" s="54"/>
      <c r="P908" s="53"/>
      <c r="Q908" s="53"/>
      <c r="R908" s="53"/>
      <c r="S908" s="53"/>
      <c r="T908" s="53"/>
    </row>
    <row r="909" spans="14:20" ht="15.6" x14ac:dyDescent="0.3">
      <c r="N909" s="54"/>
      <c r="O909" s="54"/>
      <c r="P909" s="53"/>
      <c r="Q909" s="53"/>
      <c r="R909" s="53"/>
      <c r="S909" s="53"/>
      <c r="T909" s="53"/>
    </row>
    <row r="910" spans="14:20" ht="15.6" x14ac:dyDescent="0.3">
      <c r="N910" s="54"/>
      <c r="O910" s="54"/>
      <c r="P910" s="53"/>
      <c r="Q910" s="53"/>
      <c r="R910" s="53"/>
      <c r="S910" s="53"/>
      <c r="T910" s="53"/>
    </row>
    <row r="911" spans="14:20" ht="15.6" x14ac:dyDescent="0.3">
      <c r="N911" s="54"/>
      <c r="O911" s="54"/>
      <c r="P911" s="53"/>
      <c r="Q911" s="53"/>
      <c r="R911" s="53"/>
      <c r="S911" s="53"/>
      <c r="T911" s="53"/>
    </row>
    <row r="912" spans="14:20" ht="15.6" x14ac:dyDescent="0.3">
      <c r="N912" s="54"/>
      <c r="O912" s="54"/>
      <c r="P912" s="53"/>
      <c r="Q912" s="53"/>
      <c r="R912" s="53"/>
      <c r="S912" s="53"/>
      <c r="T912" s="53"/>
    </row>
    <row r="913" spans="14:20" ht="15.6" x14ac:dyDescent="0.3">
      <c r="N913" s="54"/>
      <c r="O913" s="54"/>
      <c r="P913" s="53"/>
      <c r="Q913" s="53"/>
      <c r="R913" s="53"/>
      <c r="S913" s="53"/>
      <c r="T913" s="53"/>
    </row>
    <row r="914" spans="14:20" ht="15.6" x14ac:dyDescent="0.3">
      <c r="N914" s="54"/>
      <c r="O914" s="54"/>
      <c r="P914" s="53"/>
      <c r="Q914" s="53"/>
      <c r="R914" s="53"/>
      <c r="S914" s="53"/>
      <c r="T914" s="53"/>
    </row>
    <row r="915" spans="14:20" ht="15.6" x14ac:dyDescent="0.3">
      <c r="N915" s="54"/>
      <c r="O915" s="54"/>
      <c r="P915" s="53"/>
      <c r="Q915" s="53"/>
      <c r="R915" s="53"/>
      <c r="S915" s="53"/>
      <c r="T915" s="53"/>
    </row>
    <row r="916" spans="14:20" ht="15.6" x14ac:dyDescent="0.3">
      <c r="N916" s="54"/>
      <c r="O916" s="54"/>
      <c r="P916" s="53"/>
      <c r="Q916" s="53"/>
      <c r="R916" s="53"/>
      <c r="S916" s="53"/>
      <c r="T916" s="53"/>
    </row>
    <row r="917" spans="14:20" ht="15.6" x14ac:dyDescent="0.3">
      <c r="N917" s="54"/>
      <c r="O917" s="54"/>
      <c r="P917" s="53"/>
      <c r="Q917" s="53"/>
      <c r="R917" s="53"/>
      <c r="S917" s="53"/>
      <c r="T917" s="53"/>
    </row>
    <row r="918" spans="14:20" ht="15.6" x14ac:dyDescent="0.3">
      <c r="N918" s="54"/>
      <c r="O918" s="54"/>
      <c r="P918" s="53"/>
      <c r="Q918" s="53"/>
      <c r="R918" s="53"/>
      <c r="S918" s="53"/>
      <c r="T918" s="53"/>
    </row>
    <row r="919" spans="14:20" ht="15.6" x14ac:dyDescent="0.3">
      <c r="N919" s="54"/>
      <c r="O919" s="54"/>
      <c r="P919" s="53"/>
      <c r="Q919" s="53"/>
      <c r="R919" s="53"/>
      <c r="S919" s="53"/>
      <c r="T919" s="53"/>
    </row>
    <row r="920" spans="14:20" ht="15.6" x14ac:dyDescent="0.3">
      <c r="N920" s="54"/>
      <c r="O920" s="54"/>
      <c r="P920" s="53"/>
      <c r="Q920" s="53"/>
      <c r="R920" s="53"/>
      <c r="S920" s="53"/>
      <c r="T920" s="53"/>
    </row>
    <row r="921" spans="14:20" ht="15.6" x14ac:dyDescent="0.3">
      <c r="N921" s="54"/>
      <c r="O921" s="54"/>
      <c r="P921" s="53"/>
      <c r="Q921" s="53"/>
      <c r="R921" s="53"/>
      <c r="S921" s="53"/>
      <c r="T921" s="53"/>
    </row>
    <row r="922" spans="14:20" ht="15.6" x14ac:dyDescent="0.3">
      <c r="N922" s="54"/>
      <c r="O922" s="54"/>
      <c r="P922" s="53"/>
      <c r="Q922" s="53"/>
      <c r="R922" s="53"/>
      <c r="S922" s="53"/>
      <c r="T922" s="53"/>
    </row>
    <row r="923" spans="14:20" ht="15.6" x14ac:dyDescent="0.3">
      <c r="N923" s="54"/>
      <c r="O923" s="54"/>
      <c r="P923" s="53"/>
      <c r="Q923" s="53"/>
      <c r="R923" s="53"/>
      <c r="S923" s="53"/>
      <c r="T923" s="53"/>
    </row>
    <row r="924" spans="14:20" ht="15.6" x14ac:dyDescent="0.3">
      <c r="N924" s="54"/>
      <c r="O924" s="54"/>
      <c r="P924" s="53"/>
      <c r="Q924" s="53"/>
      <c r="R924" s="53"/>
      <c r="S924" s="53"/>
      <c r="T924" s="53"/>
    </row>
    <row r="925" spans="14:20" ht="15.6" x14ac:dyDescent="0.3">
      <c r="N925" s="54"/>
      <c r="O925" s="54"/>
      <c r="P925" s="53"/>
      <c r="Q925" s="53"/>
      <c r="R925" s="53"/>
      <c r="S925" s="53"/>
      <c r="T925" s="53"/>
    </row>
    <row r="926" spans="14:20" ht="15.6" x14ac:dyDescent="0.3">
      <c r="N926" s="54"/>
      <c r="O926" s="54"/>
      <c r="P926" s="53"/>
      <c r="Q926" s="53"/>
      <c r="R926" s="53"/>
      <c r="S926" s="53"/>
      <c r="T926" s="53"/>
    </row>
    <row r="927" spans="14:20" ht="15.6" x14ac:dyDescent="0.3">
      <c r="N927" s="54"/>
      <c r="O927" s="54"/>
      <c r="P927" s="53"/>
      <c r="Q927" s="53"/>
      <c r="R927" s="53"/>
      <c r="S927" s="53"/>
      <c r="T927" s="53"/>
    </row>
    <row r="928" spans="14:20" ht="15.6" x14ac:dyDescent="0.3">
      <c r="N928" s="54"/>
      <c r="O928" s="54"/>
      <c r="P928" s="53"/>
      <c r="Q928" s="53"/>
      <c r="R928" s="53"/>
      <c r="S928" s="53"/>
      <c r="T928" s="53"/>
    </row>
    <row r="929" spans="14:20" ht="15.6" x14ac:dyDescent="0.3">
      <c r="N929" s="54"/>
      <c r="O929" s="54"/>
      <c r="P929" s="53"/>
      <c r="Q929" s="53"/>
      <c r="R929" s="53"/>
      <c r="S929" s="53"/>
      <c r="T929" s="53"/>
    </row>
    <row r="930" spans="14:20" ht="15.6" x14ac:dyDescent="0.3">
      <c r="N930" s="54"/>
      <c r="O930" s="54"/>
      <c r="P930" s="53"/>
      <c r="Q930" s="53"/>
      <c r="R930" s="53"/>
      <c r="S930" s="53"/>
      <c r="T930" s="53"/>
    </row>
    <row r="931" spans="14:20" ht="15.6" x14ac:dyDescent="0.3">
      <c r="N931" s="54"/>
      <c r="O931" s="54"/>
      <c r="P931" s="53"/>
      <c r="Q931" s="53"/>
      <c r="R931" s="53"/>
      <c r="S931" s="53"/>
      <c r="T931" s="53"/>
    </row>
    <row r="932" spans="14:20" ht="15.6" x14ac:dyDescent="0.3">
      <c r="N932" s="54"/>
      <c r="O932" s="54"/>
      <c r="P932" s="53"/>
      <c r="Q932" s="53"/>
      <c r="R932" s="53"/>
      <c r="S932" s="53"/>
      <c r="T932" s="53"/>
    </row>
    <row r="933" spans="14:20" ht="15.6" x14ac:dyDescent="0.3">
      <c r="N933" s="54"/>
      <c r="O933" s="54"/>
      <c r="P933" s="53"/>
      <c r="Q933" s="53"/>
      <c r="R933" s="53"/>
      <c r="S933" s="53"/>
      <c r="T933" s="53"/>
    </row>
    <row r="934" spans="14:20" ht="15.6" x14ac:dyDescent="0.3">
      <c r="N934" s="54"/>
      <c r="O934" s="54"/>
      <c r="P934" s="53"/>
      <c r="Q934" s="53"/>
      <c r="R934" s="53"/>
      <c r="S934" s="53"/>
      <c r="T934" s="53"/>
    </row>
    <row r="935" spans="14:20" ht="15.6" x14ac:dyDescent="0.3">
      <c r="N935" s="54"/>
      <c r="O935" s="54"/>
      <c r="P935" s="53"/>
      <c r="Q935" s="53"/>
      <c r="R935" s="53"/>
      <c r="S935" s="53"/>
      <c r="T935" s="53"/>
    </row>
    <row r="936" spans="14:20" ht="15.6" x14ac:dyDescent="0.3">
      <c r="N936" s="54"/>
      <c r="O936" s="54"/>
      <c r="P936" s="53"/>
      <c r="Q936" s="53"/>
      <c r="R936" s="53"/>
      <c r="S936" s="53"/>
      <c r="T936" s="53"/>
    </row>
    <row r="937" spans="14:20" ht="15.6" x14ac:dyDescent="0.3">
      <c r="N937" s="54"/>
      <c r="O937" s="54"/>
      <c r="P937" s="53"/>
      <c r="Q937" s="53"/>
      <c r="R937" s="53"/>
      <c r="S937" s="53"/>
      <c r="T937" s="53"/>
    </row>
    <row r="938" spans="14:20" ht="15.6" x14ac:dyDescent="0.3">
      <c r="N938" s="54"/>
      <c r="O938" s="54"/>
      <c r="P938" s="53"/>
      <c r="Q938" s="53"/>
      <c r="R938" s="53"/>
      <c r="S938" s="53"/>
      <c r="T938" s="53"/>
    </row>
    <row r="939" spans="14:20" ht="15.6" x14ac:dyDescent="0.3">
      <c r="N939" s="54"/>
      <c r="O939" s="54"/>
      <c r="P939" s="53"/>
      <c r="Q939" s="53"/>
      <c r="R939" s="53"/>
      <c r="S939" s="53"/>
      <c r="T939" s="53"/>
    </row>
    <row r="940" spans="14:20" ht="15.6" x14ac:dyDescent="0.3">
      <c r="N940" s="54"/>
      <c r="O940" s="54"/>
      <c r="P940" s="53"/>
      <c r="Q940" s="53"/>
      <c r="R940" s="53"/>
      <c r="S940" s="53"/>
      <c r="T940" s="53"/>
    </row>
    <row r="941" spans="14:20" ht="15.6" x14ac:dyDescent="0.3">
      <c r="N941" s="54"/>
      <c r="O941" s="54"/>
      <c r="P941" s="53"/>
      <c r="Q941" s="53"/>
      <c r="R941" s="53"/>
      <c r="S941" s="53"/>
      <c r="T941" s="53"/>
    </row>
    <row r="942" spans="14:20" ht="15.6" x14ac:dyDescent="0.3">
      <c r="N942" s="54"/>
      <c r="O942" s="54"/>
      <c r="P942" s="53"/>
      <c r="Q942" s="53"/>
      <c r="R942" s="53"/>
      <c r="S942" s="53"/>
      <c r="T942" s="53"/>
    </row>
    <row r="943" spans="14:20" ht="15.6" x14ac:dyDescent="0.3">
      <c r="N943" s="54"/>
      <c r="O943" s="54"/>
      <c r="P943" s="53"/>
      <c r="Q943" s="53"/>
      <c r="R943" s="53"/>
      <c r="S943" s="53"/>
      <c r="T943" s="53"/>
    </row>
    <row r="944" spans="14:20" ht="15.6" x14ac:dyDescent="0.3">
      <c r="N944" s="54"/>
      <c r="O944" s="54"/>
      <c r="P944" s="53"/>
      <c r="Q944" s="53"/>
      <c r="R944" s="53"/>
      <c r="S944" s="53"/>
      <c r="T944" s="53"/>
    </row>
    <row r="945" spans="14:20" ht="15.6" x14ac:dyDescent="0.3">
      <c r="N945" s="54"/>
      <c r="O945" s="54"/>
      <c r="P945" s="53"/>
      <c r="Q945" s="53"/>
      <c r="R945" s="53"/>
      <c r="S945" s="53"/>
      <c r="T945" s="53"/>
    </row>
    <row r="946" spans="14:20" ht="15.6" x14ac:dyDescent="0.3">
      <c r="N946" s="54"/>
      <c r="O946" s="54"/>
      <c r="P946" s="53"/>
      <c r="Q946" s="53"/>
      <c r="R946" s="53"/>
      <c r="S946" s="53"/>
      <c r="T946" s="53"/>
    </row>
    <row r="947" spans="14:20" ht="15.6" x14ac:dyDescent="0.3">
      <c r="N947" s="54"/>
      <c r="O947" s="54"/>
      <c r="P947" s="53"/>
      <c r="Q947" s="53"/>
      <c r="R947" s="53"/>
      <c r="S947" s="53"/>
      <c r="T947" s="53"/>
    </row>
    <row r="948" spans="14:20" ht="15.6" x14ac:dyDescent="0.3">
      <c r="N948" s="54"/>
      <c r="O948" s="54"/>
      <c r="P948" s="53"/>
      <c r="Q948" s="53"/>
      <c r="R948" s="53"/>
      <c r="S948" s="53"/>
      <c r="T948" s="53"/>
    </row>
    <row r="949" spans="14:20" ht="15.6" x14ac:dyDescent="0.3">
      <c r="N949" s="54"/>
      <c r="O949" s="54"/>
      <c r="P949" s="53"/>
      <c r="Q949" s="53"/>
      <c r="R949" s="53"/>
      <c r="S949" s="53"/>
      <c r="T949" s="53"/>
    </row>
    <row r="950" spans="14:20" ht="15.6" x14ac:dyDescent="0.3">
      <c r="N950" s="54"/>
      <c r="O950" s="54"/>
      <c r="P950" s="53"/>
      <c r="Q950" s="53"/>
      <c r="R950" s="53"/>
      <c r="S950" s="53"/>
      <c r="T950" s="53"/>
    </row>
    <row r="951" spans="14:20" ht="15.6" x14ac:dyDescent="0.3">
      <c r="N951" s="54"/>
      <c r="O951" s="54"/>
      <c r="P951" s="53"/>
      <c r="Q951" s="53"/>
      <c r="R951" s="53"/>
      <c r="S951" s="53"/>
      <c r="T951" s="53"/>
    </row>
    <row r="952" spans="14:20" ht="15.6" x14ac:dyDescent="0.3">
      <c r="N952" s="54"/>
      <c r="O952" s="54"/>
      <c r="P952" s="53"/>
      <c r="Q952" s="53"/>
      <c r="R952" s="53"/>
      <c r="S952" s="53"/>
      <c r="T952" s="53"/>
    </row>
    <row r="953" spans="14:20" ht="15.6" x14ac:dyDescent="0.3">
      <c r="N953" s="54"/>
      <c r="O953" s="54"/>
      <c r="P953" s="53"/>
      <c r="Q953" s="53"/>
      <c r="R953" s="53"/>
      <c r="S953" s="53"/>
      <c r="T953" s="53"/>
    </row>
    <row r="954" spans="14:20" ht="15.6" x14ac:dyDescent="0.3">
      <c r="N954" s="54"/>
      <c r="O954" s="54"/>
      <c r="P954" s="53"/>
      <c r="Q954" s="53"/>
      <c r="R954" s="53"/>
      <c r="S954" s="53"/>
      <c r="T954" s="53"/>
    </row>
    <row r="955" spans="14:20" ht="15.6" x14ac:dyDescent="0.3">
      <c r="N955" s="54"/>
      <c r="O955" s="54"/>
      <c r="P955" s="53"/>
      <c r="Q955" s="53"/>
      <c r="R955" s="53"/>
      <c r="S955" s="53"/>
      <c r="T955" s="53"/>
    </row>
    <row r="956" spans="14:20" ht="15.6" x14ac:dyDescent="0.3">
      <c r="N956" s="54"/>
      <c r="O956" s="54"/>
      <c r="P956" s="53"/>
      <c r="Q956" s="53"/>
      <c r="R956" s="53"/>
      <c r="S956" s="53"/>
      <c r="T956" s="53"/>
    </row>
    <row r="957" spans="14:20" ht="15.6" x14ac:dyDescent="0.3">
      <c r="N957" s="54"/>
      <c r="O957" s="54"/>
      <c r="P957" s="53"/>
      <c r="Q957" s="53"/>
      <c r="R957" s="53"/>
      <c r="S957" s="53"/>
      <c r="T957" s="53"/>
    </row>
    <row r="958" spans="14:20" ht="15.6" x14ac:dyDescent="0.3">
      <c r="N958" s="54"/>
      <c r="O958" s="54"/>
      <c r="P958" s="53"/>
      <c r="Q958" s="53"/>
      <c r="R958" s="53"/>
      <c r="S958" s="53"/>
      <c r="T958" s="53"/>
    </row>
    <row r="959" spans="14:20" ht="15.6" x14ac:dyDescent="0.3">
      <c r="N959" s="54"/>
      <c r="O959" s="54"/>
      <c r="P959" s="53"/>
      <c r="Q959" s="53"/>
      <c r="R959" s="53"/>
      <c r="S959" s="53"/>
      <c r="T959" s="53"/>
    </row>
    <row r="960" spans="14:20" ht="15.6" x14ac:dyDescent="0.3">
      <c r="N960" s="54"/>
      <c r="O960" s="54"/>
      <c r="P960" s="53"/>
      <c r="Q960" s="53"/>
      <c r="R960" s="53"/>
      <c r="S960" s="53"/>
      <c r="T960" s="53"/>
    </row>
    <row r="961" spans="14:20" ht="15.6" x14ac:dyDescent="0.3">
      <c r="N961" s="54"/>
      <c r="O961" s="54"/>
      <c r="P961" s="53"/>
      <c r="Q961" s="53"/>
      <c r="R961" s="53"/>
      <c r="S961" s="53"/>
      <c r="T961" s="53"/>
    </row>
    <row r="962" spans="14:20" ht="15.6" x14ac:dyDescent="0.3">
      <c r="N962" s="54"/>
      <c r="O962" s="54"/>
      <c r="P962" s="53"/>
      <c r="Q962" s="53"/>
      <c r="R962" s="53"/>
      <c r="S962" s="53"/>
      <c r="T962" s="53"/>
    </row>
    <row r="963" spans="14:20" ht="15.6" x14ac:dyDescent="0.3">
      <c r="N963" s="54"/>
      <c r="O963" s="54"/>
      <c r="P963" s="53"/>
      <c r="Q963" s="53"/>
      <c r="R963" s="53"/>
      <c r="S963" s="53"/>
      <c r="T963" s="53"/>
    </row>
    <row r="964" spans="14:20" ht="15.6" x14ac:dyDescent="0.3">
      <c r="N964" s="54"/>
      <c r="O964" s="54"/>
      <c r="P964" s="53"/>
      <c r="Q964" s="53"/>
      <c r="R964" s="53"/>
      <c r="S964" s="53"/>
      <c r="T964" s="53"/>
    </row>
    <row r="965" spans="14:20" ht="15.6" x14ac:dyDescent="0.3">
      <c r="N965" s="54"/>
      <c r="O965" s="54"/>
      <c r="P965" s="53"/>
      <c r="Q965" s="53"/>
      <c r="R965" s="53"/>
      <c r="S965" s="53"/>
      <c r="T965" s="53"/>
    </row>
    <row r="966" spans="14:20" ht="15.6" x14ac:dyDescent="0.3">
      <c r="N966" s="54"/>
      <c r="O966" s="54"/>
      <c r="P966" s="53"/>
      <c r="Q966" s="53"/>
      <c r="R966" s="53"/>
      <c r="S966" s="53"/>
      <c r="T966" s="53"/>
    </row>
    <row r="967" spans="14:20" ht="15.6" x14ac:dyDescent="0.3">
      <c r="N967" s="54"/>
      <c r="O967" s="54"/>
      <c r="P967" s="53"/>
      <c r="Q967" s="53"/>
      <c r="R967" s="53"/>
      <c r="S967" s="53"/>
      <c r="T967" s="53"/>
    </row>
    <row r="968" spans="14:20" ht="15.6" x14ac:dyDescent="0.3">
      <c r="N968" s="54"/>
      <c r="O968" s="54"/>
      <c r="P968" s="53"/>
      <c r="Q968" s="53"/>
      <c r="R968" s="53"/>
      <c r="S968" s="53"/>
      <c r="T968" s="53"/>
    </row>
    <row r="969" spans="14:20" ht="15.6" x14ac:dyDescent="0.3">
      <c r="N969" s="54"/>
      <c r="O969" s="54"/>
      <c r="P969" s="53"/>
      <c r="Q969" s="53"/>
      <c r="R969" s="53"/>
      <c r="S969" s="53"/>
      <c r="T969" s="53"/>
    </row>
    <row r="970" spans="14:20" ht="15.6" x14ac:dyDescent="0.3">
      <c r="N970" s="54"/>
      <c r="O970" s="54"/>
      <c r="P970" s="53"/>
      <c r="Q970" s="53"/>
      <c r="R970" s="53"/>
      <c r="S970" s="53"/>
      <c r="T970" s="53"/>
    </row>
    <row r="971" spans="14:20" ht="15.6" x14ac:dyDescent="0.3">
      <c r="N971" s="54"/>
      <c r="O971" s="54"/>
      <c r="P971" s="53"/>
      <c r="Q971" s="53"/>
      <c r="R971" s="53"/>
      <c r="S971" s="53"/>
      <c r="T971" s="53"/>
    </row>
    <row r="972" spans="14:20" ht="15.6" x14ac:dyDescent="0.3">
      <c r="N972" s="54"/>
      <c r="O972" s="54"/>
      <c r="P972" s="53"/>
      <c r="Q972" s="53"/>
      <c r="R972" s="53"/>
      <c r="S972" s="53"/>
      <c r="T972" s="53"/>
    </row>
    <row r="973" spans="14:20" ht="15.6" x14ac:dyDescent="0.3">
      <c r="N973" s="54"/>
      <c r="O973" s="54"/>
      <c r="P973" s="53"/>
      <c r="Q973" s="53"/>
      <c r="R973" s="53"/>
      <c r="S973" s="53"/>
      <c r="T973" s="53"/>
    </row>
    <row r="974" spans="14:20" ht="15.6" x14ac:dyDescent="0.3">
      <c r="N974" s="54"/>
      <c r="O974" s="54"/>
      <c r="P974" s="53"/>
      <c r="Q974" s="53"/>
      <c r="R974" s="53"/>
      <c r="S974" s="53"/>
      <c r="T974" s="53"/>
    </row>
    <row r="975" spans="14:20" ht="15.6" x14ac:dyDescent="0.3">
      <c r="N975" s="54"/>
      <c r="O975" s="54"/>
      <c r="P975" s="53"/>
      <c r="Q975" s="53"/>
      <c r="R975" s="53"/>
      <c r="S975" s="53"/>
      <c r="T975" s="53"/>
    </row>
    <row r="976" spans="14:20" ht="15.6" x14ac:dyDescent="0.3">
      <c r="N976" s="54"/>
      <c r="O976" s="54"/>
      <c r="P976" s="53"/>
      <c r="Q976" s="53"/>
      <c r="R976" s="53"/>
      <c r="S976" s="53"/>
      <c r="T976" s="53"/>
    </row>
    <row r="977" spans="14:20" ht="15.6" x14ac:dyDescent="0.3">
      <c r="N977" s="54"/>
      <c r="O977" s="54"/>
      <c r="P977" s="53"/>
      <c r="Q977" s="53"/>
      <c r="R977" s="53"/>
      <c r="S977" s="53"/>
      <c r="T977" s="53"/>
    </row>
    <row r="978" spans="14:20" ht="15.6" x14ac:dyDescent="0.3">
      <c r="N978" s="54"/>
      <c r="O978" s="54"/>
      <c r="P978" s="53"/>
      <c r="Q978" s="53"/>
      <c r="R978" s="53"/>
      <c r="S978" s="53"/>
      <c r="T978" s="53"/>
    </row>
    <row r="979" spans="14:20" ht="15.6" x14ac:dyDescent="0.3">
      <c r="N979" s="54"/>
      <c r="O979" s="54"/>
      <c r="P979" s="53"/>
      <c r="Q979" s="53"/>
      <c r="R979" s="53"/>
      <c r="S979" s="53"/>
      <c r="T979" s="53"/>
    </row>
    <row r="980" spans="14:20" ht="15.6" x14ac:dyDescent="0.3">
      <c r="N980" s="54"/>
      <c r="O980" s="54"/>
      <c r="P980" s="53"/>
      <c r="Q980" s="53"/>
      <c r="R980" s="53"/>
      <c r="S980" s="53"/>
      <c r="T980" s="53"/>
    </row>
    <row r="981" spans="14:20" ht="15.6" x14ac:dyDescent="0.3">
      <c r="N981" s="54"/>
      <c r="O981" s="54"/>
      <c r="P981" s="53"/>
      <c r="Q981" s="53"/>
      <c r="R981" s="53"/>
      <c r="S981" s="53"/>
      <c r="T981" s="53"/>
    </row>
    <row r="982" spans="14:20" ht="15.6" x14ac:dyDescent="0.3">
      <c r="N982" s="54"/>
      <c r="O982" s="54"/>
      <c r="P982" s="53"/>
      <c r="Q982" s="53"/>
      <c r="R982" s="53"/>
      <c r="S982" s="53"/>
      <c r="T982" s="53"/>
    </row>
    <row r="983" spans="14:20" ht="15.6" x14ac:dyDescent="0.3">
      <c r="N983" s="54"/>
      <c r="O983" s="54"/>
      <c r="P983" s="53"/>
      <c r="Q983" s="53"/>
      <c r="R983" s="53"/>
      <c r="S983" s="53"/>
      <c r="T983" s="53"/>
    </row>
    <row r="984" spans="14:20" ht="15.6" x14ac:dyDescent="0.3">
      <c r="N984" s="54"/>
      <c r="O984" s="54"/>
      <c r="P984" s="53"/>
      <c r="Q984" s="53"/>
      <c r="R984" s="53"/>
      <c r="S984" s="53"/>
      <c r="T984" s="53"/>
    </row>
    <row r="985" spans="14:20" ht="15.6" x14ac:dyDescent="0.3">
      <c r="N985" s="54"/>
      <c r="O985" s="54"/>
      <c r="P985" s="53"/>
      <c r="Q985" s="53"/>
      <c r="R985" s="53"/>
      <c r="S985" s="53"/>
      <c r="T985" s="53"/>
    </row>
    <row r="986" spans="14:20" ht="15.6" x14ac:dyDescent="0.3">
      <c r="N986" s="54"/>
      <c r="O986" s="54"/>
      <c r="P986" s="53"/>
      <c r="Q986" s="53"/>
      <c r="R986" s="53"/>
      <c r="S986" s="53"/>
      <c r="T986" s="53"/>
    </row>
    <row r="987" spans="14:20" ht="15.6" x14ac:dyDescent="0.3">
      <c r="N987" s="54"/>
      <c r="O987" s="54"/>
      <c r="P987" s="53"/>
      <c r="Q987" s="53"/>
      <c r="R987" s="53"/>
      <c r="S987" s="53"/>
      <c r="T987" s="53"/>
    </row>
    <row r="988" spans="14:20" ht="15.6" x14ac:dyDescent="0.3">
      <c r="N988" s="54"/>
      <c r="O988" s="54"/>
      <c r="P988" s="53"/>
      <c r="Q988" s="53"/>
      <c r="R988" s="53"/>
      <c r="S988" s="53"/>
      <c r="T988" s="53"/>
    </row>
    <row r="989" spans="14:20" ht="15.6" x14ac:dyDescent="0.3">
      <c r="N989" s="54"/>
      <c r="O989" s="54"/>
      <c r="P989" s="53"/>
      <c r="Q989" s="53"/>
      <c r="R989" s="53"/>
      <c r="S989" s="53"/>
      <c r="T989" s="53"/>
    </row>
    <row r="990" spans="14:20" ht="15.6" x14ac:dyDescent="0.3">
      <c r="N990" s="54"/>
      <c r="O990" s="54"/>
      <c r="P990" s="53"/>
      <c r="Q990" s="53"/>
      <c r="R990" s="53"/>
      <c r="S990" s="53"/>
      <c r="T990" s="53"/>
    </row>
    <row r="991" spans="14:20" ht="15.6" x14ac:dyDescent="0.3">
      <c r="N991" s="54"/>
      <c r="O991" s="54"/>
      <c r="P991" s="53"/>
      <c r="Q991" s="53"/>
      <c r="R991" s="53"/>
      <c r="S991" s="53"/>
      <c r="T991" s="53"/>
    </row>
    <row r="992" spans="14:20" ht="15.6" x14ac:dyDescent="0.3">
      <c r="N992" s="54"/>
      <c r="O992" s="54"/>
      <c r="P992" s="53"/>
      <c r="Q992" s="53"/>
      <c r="R992" s="53"/>
      <c r="S992" s="53"/>
      <c r="T992" s="53"/>
    </row>
    <row r="993" spans="14:20" ht="15.6" x14ac:dyDescent="0.3">
      <c r="N993" s="54"/>
      <c r="O993" s="54"/>
      <c r="P993" s="53"/>
      <c r="Q993" s="53"/>
      <c r="R993" s="53"/>
      <c r="S993" s="53"/>
      <c r="T993" s="53"/>
    </row>
    <row r="994" spans="14:20" ht="15.6" x14ac:dyDescent="0.3">
      <c r="N994" s="54"/>
      <c r="O994" s="54"/>
      <c r="P994" s="53"/>
      <c r="Q994" s="53"/>
      <c r="R994" s="53"/>
      <c r="S994" s="53"/>
      <c r="T994" s="53"/>
    </row>
    <row r="995" spans="14:20" ht="15.6" x14ac:dyDescent="0.3">
      <c r="N995" s="54"/>
      <c r="O995" s="54"/>
      <c r="P995" s="53"/>
      <c r="Q995" s="53"/>
      <c r="R995" s="53"/>
      <c r="S995" s="53"/>
      <c r="T995" s="53"/>
    </row>
    <row r="996" spans="14:20" ht="15.6" x14ac:dyDescent="0.3">
      <c r="N996" s="54"/>
      <c r="O996" s="54"/>
      <c r="P996" s="53"/>
      <c r="Q996" s="53"/>
      <c r="R996" s="53"/>
      <c r="S996" s="53"/>
      <c r="T996" s="53"/>
    </row>
    <row r="997" spans="14:20" ht="15.6" x14ac:dyDescent="0.3">
      <c r="N997" s="54"/>
      <c r="O997" s="54"/>
      <c r="P997" s="53"/>
      <c r="Q997" s="53"/>
      <c r="R997" s="53"/>
      <c r="S997" s="53"/>
      <c r="T997" s="53"/>
    </row>
    <row r="998" spans="14:20" ht="15.6" x14ac:dyDescent="0.3">
      <c r="N998" s="54"/>
      <c r="O998" s="54"/>
      <c r="P998" s="53"/>
      <c r="Q998" s="53"/>
      <c r="R998" s="53"/>
      <c r="S998" s="53"/>
      <c r="T998" s="53"/>
    </row>
    <row r="999" spans="14:20" ht="15.6" x14ac:dyDescent="0.3">
      <c r="N999" s="54"/>
      <c r="O999" s="54"/>
      <c r="P999" s="53"/>
      <c r="Q999" s="53"/>
      <c r="R999" s="53"/>
      <c r="S999" s="53"/>
      <c r="T999" s="53"/>
    </row>
    <row r="1000" spans="14:20" ht="15.6" x14ac:dyDescent="0.3">
      <c r="N1000" s="54"/>
      <c r="O1000" s="54"/>
      <c r="P1000" s="53"/>
      <c r="Q1000" s="53"/>
      <c r="R1000" s="53"/>
      <c r="S1000" s="53"/>
      <c r="T1000" s="53"/>
    </row>
    <row r="1001" spans="14:20" ht="15.6" x14ac:dyDescent="0.3">
      <c r="N1001" s="54"/>
      <c r="O1001" s="54"/>
      <c r="P1001" s="53"/>
      <c r="Q1001" s="53"/>
      <c r="R1001" s="53"/>
      <c r="S1001" s="53"/>
      <c r="T1001" s="53"/>
    </row>
    <row r="1002" spans="14:20" ht="15.6" x14ac:dyDescent="0.3">
      <c r="N1002" s="54"/>
      <c r="O1002" s="54"/>
      <c r="P1002" s="53"/>
      <c r="Q1002" s="53"/>
      <c r="R1002" s="53"/>
      <c r="S1002" s="53"/>
      <c r="T1002" s="53"/>
    </row>
    <row r="1003" spans="14:20" ht="15.6" x14ac:dyDescent="0.3">
      <c r="N1003" s="54"/>
      <c r="O1003" s="54"/>
      <c r="P1003" s="53"/>
      <c r="Q1003" s="53"/>
      <c r="R1003" s="53"/>
      <c r="S1003" s="53"/>
      <c r="T1003" s="53"/>
    </row>
    <row r="1004" spans="14:20" ht="15.6" x14ac:dyDescent="0.3">
      <c r="N1004" s="54"/>
      <c r="O1004" s="54"/>
      <c r="P1004" s="53"/>
      <c r="Q1004" s="53"/>
      <c r="R1004" s="53"/>
      <c r="S1004" s="53"/>
      <c r="T1004" s="53"/>
    </row>
    <row r="1005" spans="14:20" ht="15.6" x14ac:dyDescent="0.3">
      <c r="N1005" s="54"/>
      <c r="O1005" s="54"/>
      <c r="P1005" s="53"/>
      <c r="Q1005" s="53"/>
      <c r="R1005" s="53"/>
      <c r="S1005" s="53"/>
      <c r="T1005" s="53"/>
    </row>
    <row r="1006" spans="14:20" ht="15.6" x14ac:dyDescent="0.3">
      <c r="N1006" s="54"/>
      <c r="O1006" s="54"/>
      <c r="P1006" s="53"/>
      <c r="Q1006" s="53"/>
      <c r="R1006" s="53"/>
      <c r="S1006" s="53"/>
      <c r="T1006" s="53"/>
    </row>
    <row r="1007" spans="14:20" ht="15.6" x14ac:dyDescent="0.3">
      <c r="N1007" s="54"/>
      <c r="O1007" s="54"/>
      <c r="P1007" s="53"/>
      <c r="Q1007" s="53"/>
      <c r="R1007" s="53"/>
      <c r="S1007" s="53"/>
      <c r="T1007" s="53"/>
    </row>
    <row r="1008" spans="14:20" ht="15.6" x14ac:dyDescent="0.3">
      <c r="N1008" s="54"/>
      <c r="O1008" s="54"/>
      <c r="P1008" s="53"/>
      <c r="Q1008" s="53"/>
      <c r="R1008" s="53"/>
      <c r="S1008" s="53"/>
      <c r="T1008" s="53"/>
    </row>
    <row r="1009" spans="14:20" ht="15.6" x14ac:dyDescent="0.3">
      <c r="N1009" s="54"/>
      <c r="O1009" s="54"/>
      <c r="P1009" s="53"/>
      <c r="Q1009" s="53"/>
      <c r="R1009" s="53"/>
      <c r="S1009" s="53"/>
      <c r="T1009" s="53"/>
    </row>
    <row r="1010" spans="14:20" ht="15.6" x14ac:dyDescent="0.3">
      <c r="N1010" s="54"/>
      <c r="O1010" s="54"/>
      <c r="P1010" s="53"/>
      <c r="Q1010" s="53"/>
      <c r="R1010" s="53"/>
      <c r="S1010" s="53"/>
      <c r="T1010" s="53"/>
    </row>
    <row r="1011" spans="14:20" ht="15.6" x14ac:dyDescent="0.3">
      <c r="N1011" s="54"/>
      <c r="O1011" s="54"/>
      <c r="P1011" s="53"/>
      <c r="Q1011" s="53"/>
      <c r="R1011" s="53"/>
      <c r="S1011" s="53"/>
      <c r="T1011" s="53"/>
    </row>
    <row r="1012" spans="14:20" ht="15.6" x14ac:dyDescent="0.3">
      <c r="N1012" s="54"/>
      <c r="O1012" s="54"/>
      <c r="P1012" s="53"/>
      <c r="Q1012" s="53"/>
      <c r="R1012" s="53"/>
      <c r="S1012" s="53"/>
      <c r="T1012" s="53"/>
    </row>
    <row r="1013" spans="14:20" ht="15.6" x14ac:dyDescent="0.3">
      <c r="N1013" s="54"/>
      <c r="O1013" s="54"/>
      <c r="P1013" s="53"/>
      <c r="Q1013" s="53"/>
      <c r="R1013" s="53"/>
      <c r="S1013" s="53"/>
      <c r="T1013" s="53"/>
    </row>
    <row r="1014" spans="14:20" ht="15.6" x14ac:dyDescent="0.3">
      <c r="N1014" s="54"/>
      <c r="O1014" s="54"/>
      <c r="P1014" s="53"/>
      <c r="Q1014" s="53"/>
      <c r="R1014" s="53"/>
      <c r="S1014" s="53"/>
      <c r="T1014" s="53"/>
    </row>
    <row r="1015" spans="14:20" ht="15.6" x14ac:dyDescent="0.3">
      <c r="N1015" s="54"/>
      <c r="O1015" s="54"/>
      <c r="P1015" s="53"/>
      <c r="Q1015" s="53"/>
      <c r="R1015" s="53"/>
      <c r="S1015" s="53"/>
      <c r="T1015" s="53"/>
    </row>
    <row r="1016" spans="14:20" ht="15.6" x14ac:dyDescent="0.3">
      <c r="N1016" s="54"/>
      <c r="O1016" s="54"/>
      <c r="P1016" s="53"/>
      <c r="Q1016" s="53"/>
      <c r="R1016" s="53"/>
      <c r="S1016" s="53"/>
      <c r="T1016" s="53"/>
    </row>
    <row r="1017" spans="14:20" ht="15.6" x14ac:dyDescent="0.3">
      <c r="N1017" s="54"/>
      <c r="O1017" s="54"/>
      <c r="P1017" s="53"/>
      <c r="Q1017" s="53"/>
      <c r="R1017" s="53"/>
      <c r="S1017" s="53"/>
      <c r="T1017" s="53"/>
    </row>
    <row r="1018" spans="14:20" ht="15.6" x14ac:dyDescent="0.3">
      <c r="N1018" s="54"/>
      <c r="O1018" s="54"/>
      <c r="P1018" s="53"/>
      <c r="Q1018" s="53"/>
      <c r="R1018" s="53"/>
      <c r="S1018" s="53"/>
      <c r="T1018" s="53"/>
    </row>
    <row r="1019" spans="14:20" ht="15.6" x14ac:dyDescent="0.3">
      <c r="N1019" s="54"/>
      <c r="O1019" s="54"/>
      <c r="P1019" s="53"/>
      <c r="Q1019" s="53"/>
      <c r="R1019" s="53"/>
      <c r="S1019" s="53"/>
      <c r="T1019" s="53"/>
    </row>
    <row r="1020" spans="14:20" ht="15.6" x14ac:dyDescent="0.3">
      <c r="N1020" s="54"/>
      <c r="O1020" s="54"/>
      <c r="P1020" s="53"/>
      <c r="Q1020" s="53"/>
      <c r="R1020" s="53"/>
      <c r="S1020" s="53"/>
      <c r="T1020" s="53"/>
    </row>
    <row r="1021" spans="14:20" ht="15.6" x14ac:dyDescent="0.3">
      <c r="N1021" s="54"/>
      <c r="O1021" s="54"/>
      <c r="P1021" s="53"/>
      <c r="Q1021" s="53"/>
      <c r="R1021" s="53"/>
      <c r="S1021" s="53"/>
      <c r="T1021" s="53"/>
    </row>
    <row r="1022" spans="14:20" ht="15.6" x14ac:dyDescent="0.3">
      <c r="N1022" s="54"/>
      <c r="O1022" s="54"/>
      <c r="P1022" s="53"/>
      <c r="Q1022" s="53"/>
      <c r="R1022" s="53"/>
      <c r="S1022" s="53"/>
      <c r="T1022" s="53"/>
    </row>
    <row r="1023" spans="14:20" ht="15.6" x14ac:dyDescent="0.3">
      <c r="N1023" s="54"/>
      <c r="O1023" s="54"/>
      <c r="P1023" s="53"/>
      <c r="Q1023" s="53"/>
      <c r="R1023" s="53"/>
      <c r="S1023" s="53"/>
      <c r="T1023" s="53"/>
    </row>
    <row r="1024" spans="14:20" ht="15.6" x14ac:dyDescent="0.3">
      <c r="N1024" s="54"/>
      <c r="O1024" s="54"/>
      <c r="P1024" s="53"/>
      <c r="Q1024" s="53"/>
      <c r="R1024" s="53"/>
      <c r="S1024" s="53"/>
      <c r="T1024" s="53"/>
    </row>
    <row r="1025" spans="14:20" ht="15.6" x14ac:dyDescent="0.3">
      <c r="N1025" s="54"/>
      <c r="O1025" s="54"/>
      <c r="P1025" s="53"/>
      <c r="Q1025" s="53"/>
      <c r="R1025" s="53"/>
      <c r="S1025" s="53"/>
      <c r="T1025" s="53"/>
    </row>
    <row r="1026" spans="14:20" ht="15.6" x14ac:dyDescent="0.3">
      <c r="N1026" s="54"/>
      <c r="O1026" s="54"/>
      <c r="P1026" s="53"/>
      <c r="Q1026" s="53"/>
      <c r="R1026" s="53"/>
      <c r="S1026" s="53"/>
      <c r="T1026" s="53"/>
    </row>
    <row r="1027" spans="14:20" ht="15.6" x14ac:dyDescent="0.3">
      <c r="N1027" s="54"/>
      <c r="O1027" s="54"/>
      <c r="P1027" s="53"/>
      <c r="Q1027" s="53"/>
      <c r="R1027" s="53"/>
      <c r="S1027" s="53"/>
      <c r="T1027" s="53"/>
    </row>
    <row r="1028" spans="14:20" ht="15.6" x14ac:dyDescent="0.3">
      <c r="N1028" s="54"/>
      <c r="O1028" s="54"/>
      <c r="P1028" s="53"/>
      <c r="Q1028" s="53"/>
      <c r="R1028" s="53"/>
      <c r="S1028" s="53"/>
      <c r="T1028" s="53"/>
    </row>
    <row r="1029" spans="14:20" ht="15.6" x14ac:dyDescent="0.3">
      <c r="N1029" s="54"/>
      <c r="O1029" s="54"/>
      <c r="P1029" s="53"/>
      <c r="Q1029" s="53"/>
      <c r="R1029" s="53"/>
      <c r="S1029" s="53"/>
      <c r="T1029" s="53"/>
    </row>
    <row r="1030" spans="14:20" ht="15.6" x14ac:dyDescent="0.3">
      <c r="N1030" s="54"/>
      <c r="O1030" s="54"/>
      <c r="P1030" s="53"/>
      <c r="Q1030" s="53"/>
      <c r="R1030" s="53"/>
      <c r="S1030" s="53"/>
      <c r="T1030" s="53"/>
    </row>
    <row r="1031" spans="14:20" ht="15.6" x14ac:dyDescent="0.3">
      <c r="N1031" s="54"/>
      <c r="O1031" s="54"/>
      <c r="P1031" s="53"/>
      <c r="Q1031" s="53"/>
      <c r="R1031" s="53"/>
      <c r="S1031" s="53"/>
      <c r="T1031" s="53"/>
    </row>
    <row r="1032" spans="14:20" ht="15.6" x14ac:dyDescent="0.3">
      <c r="N1032" s="54"/>
      <c r="O1032" s="54"/>
      <c r="P1032" s="53"/>
      <c r="Q1032" s="53"/>
      <c r="R1032" s="53"/>
      <c r="S1032" s="53"/>
      <c r="T1032" s="53"/>
    </row>
    <row r="1033" spans="14:20" ht="15.6" x14ac:dyDescent="0.3">
      <c r="N1033" s="54"/>
      <c r="O1033" s="54"/>
      <c r="P1033" s="53"/>
      <c r="Q1033" s="53"/>
      <c r="R1033" s="53"/>
      <c r="S1033" s="53"/>
      <c r="T1033" s="53"/>
    </row>
    <row r="1034" spans="14:20" ht="15.6" x14ac:dyDescent="0.3">
      <c r="N1034" s="54"/>
      <c r="O1034" s="54"/>
      <c r="P1034" s="53"/>
      <c r="Q1034" s="53"/>
      <c r="R1034" s="53"/>
      <c r="S1034" s="53"/>
      <c r="T1034" s="53"/>
    </row>
    <row r="1035" spans="14:20" ht="15.6" x14ac:dyDescent="0.3">
      <c r="N1035" s="54"/>
      <c r="O1035" s="54"/>
      <c r="P1035" s="53"/>
      <c r="Q1035" s="53"/>
      <c r="R1035" s="53"/>
      <c r="S1035" s="53"/>
      <c r="T1035" s="53"/>
    </row>
    <row r="1036" spans="14:20" ht="15.6" x14ac:dyDescent="0.3">
      <c r="N1036" s="54"/>
      <c r="O1036" s="54"/>
      <c r="P1036" s="53"/>
      <c r="Q1036" s="53"/>
      <c r="R1036" s="53"/>
      <c r="S1036" s="53"/>
      <c r="T1036" s="53"/>
    </row>
    <row r="1037" spans="14:20" ht="15.6" x14ac:dyDescent="0.3">
      <c r="N1037" s="54"/>
      <c r="O1037" s="54"/>
      <c r="P1037" s="53"/>
      <c r="Q1037" s="53"/>
      <c r="R1037" s="53"/>
      <c r="S1037" s="53"/>
      <c r="T1037" s="53"/>
    </row>
    <row r="1038" spans="14:20" ht="15.6" x14ac:dyDescent="0.3">
      <c r="N1038" s="54"/>
      <c r="O1038" s="54"/>
      <c r="P1038" s="53"/>
      <c r="Q1038" s="53"/>
      <c r="R1038" s="53"/>
      <c r="S1038" s="53"/>
      <c r="T1038" s="53"/>
    </row>
    <row r="1039" spans="14:20" ht="15.6" x14ac:dyDescent="0.3">
      <c r="N1039" s="54"/>
      <c r="O1039" s="54"/>
      <c r="P1039" s="53"/>
      <c r="Q1039" s="53"/>
      <c r="R1039" s="53"/>
      <c r="S1039" s="53"/>
      <c r="T1039" s="53"/>
    </row>
    <row r="1040" spans="14:20" ht="15.6" x14ac:dyDescent="0.3">
      <c r="N1040" s="54"/>
      <c r="O1040" s="54"/>
      <c r="P1040" s="53"/>
      <c r="Q1040" s="53"/>
      <c r="R1040" s="53"/>
      <c r="S1040" s="53"/>
      <c r="T1040" s="53"/>
    </row>
    <row r="1041" spans="14:20" ht="15.6" x14ac:dyDescent="0.3">
      <c r="N1041" s="54"/>
      <c r="O1041" s="54"/>
      <c r="P1041" s="53"/>
      <c r="Q1041" s="53"/>
      <c r="R1041" s="53"/>
      <c r="S1041" s="53"/>
      <c r="T1041" s="53"/>
    </row>
    <row r="1042" spans="14:20" ht="15.6" x14ac:dyDescent="0.3">
      <c r="N1042" s="54"/>
      <c r="O1042" s="54"/>
      <c r="P1042" s="53"/>
      <c r="Q1042" s="53"/>
      <c r="R1042" s="53"/>
      <c r="S1042" s="53"/>
      <c r="T1042" s="53"/>
    </row>
    <row r="1043" spans="14:20" ht="15.6" x14ac:dyDescent="0.3">
      <c r="N1043" s="54"/>
      <c r="O1043" s="54"/>
      <c r="P1043" s="53"/>
      <c r="Q1043" s="53"/>
      <c r="R1043" s="53"/>
      <c r="S1043" s="53"/>
      <c r="T1043" s="53"/>
    </row>
    <row r="1044" spans="14:20" ht="15.6" x14ac:dyDescent="0.3">
      <c r="N1044" s="54"/>
      <c r="O1044" s="54"/>
      <c r="P1044" s="53"/>
      <c r="Q1044" s="53"/>
      <c r="R1044" s="53"/>
      <c r="S1044" s="53"/>
      <c r="T1044" s="53"/>
    </row>
    <row r="1045" spans="14:20" ht="15.6" x14ac:dyDescent="0.3">
      <c r="N1045" s="54"/>
      <c r="O1045" s="54"/>
      <c r="P1045" s="53"/>
      <c r="Q1045" s="53"/>
      <c r="R1045" s="53"/>
      <c r="S1045" s="53"/>
      <c r="T1045" s="53"/>
    </row>
    <row r="1046" spans="14:20" ht="15.6" x14ac:dyDescent="0.3">
      <c r="N1046" s="54"/>
      <c r="O1046" s="54"/>
      <c r="P1046" s="53"/>
      <c r="Q1046" s="53"/>
      <c r="R1046" s="53"/>
      <c r="S1046" s="53"/>
      <c r="T1046" s="53"/>
    </row>
    <row r="1047" spans="14:20" ht="15.6" x14ac:dyDescent="0.3">
      <c r="N1047" s="54"/>
      <c r="O1047" s="54"/>
      <c r="P1047" s="53"/>
      <c r="Q1047" s="53"/>
      <c r="R1047" s="53"/>
      <c r="S1047" s="53"/>
      <c r="T1047" s="53"/>
    </row>
    <row r="1048" spans="14:20" ht="15.6" x14ac:dyDescent="0.3">
      <c r="N1048" s="54"/>
      <c r="O1048" s="54"/>
      <c r="P1048" s="53"/>
      <c r="Q1048" s="53"/>
      <c r="R1048" s="53"/>
      <c r="S1048" s="53"/>
      <c r="T1048" s="53"/>
    </row>
    <row r="1049" spans="14:20" ht="15.6" x14ac:dyDescent="0.3">
      <c r="N1049" s="54"/>
      <c r="O1049" s="54"/>
      <c r="P1049" s="53"/>
      <c r="Q1049" s="53"/>
      <c r="R1049" s="53"/>
      <c r="S1049" s="53"/>
      <c r="T1049" s="53"/>
    </row>
    <row r="1050" spans="14:20" ht="15.6" x14ac:dyDescent="0.3">
      <c r="N1050" s="54"/>
      <c r="O1050" s="54"/>
      <c r="P1050" s="53"/>
      <c r="Q1050" s="53"/>
      <c r="R1050" s="53"/>
      <c r="S1050" s="53"/>
      <c r="T1050" s="53"/>
    </row>
    <row r="1051" spans="14:20" ht="15.6" x14ac:dyDescent="0.3">
      <c r="N1051" s="54"/>
      <c r="O1051" s="54"/>
      <c r="P1051" s="53"/>
      <c r="Q1051" s="53"/>
      <c r="R1051" s="53"/>
      <c r="S1051" s="53"/>
      <c r="T1051" s="53"/>
    </row>
  </sheetData>
  <sortState ref="I3:K949">
    <sortCondition ref="I3:I949"/>
  </sortState>
  <mergeCells count="4">
    <mergeCell ref="A1:G1"/>
    <mergeCell ref="H1:M1"/>
    <mergeCell ref="N1:T1"/>
    <mergeCell ref="U1:AD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V1065"/>
  <sheetViews>
    <sheetView workbookViewId="0">
      <pane ySplit="1" topLeftCell="A2" activePane="bottomLeft" state="frozen"/>
      <selection activeCell="AL577" sqref="AL577"/>
      <selection pane="bottomLeft"/>
    </sheetView>
  </sheetViews>
  <sheetFormatPr defaultRowHeight="14.4" x14ac:dyDescent="0.3"/>
  <cols>
    <col min="1" max="1" width="54.88671875" style="39" customWidth="1"/>
    <col min="2" max="2" width="8.88671875" style="39" customWidth="1"/>
    <col min="3" max="3" width="15.6640625" style="39" customWidth="1"/>
    <col min="4" max="4" width="18" style="39" hidden="1" customWidth="1"/>
    <col min="5" max="5" width="15.109375" style="39" hidden="1" customWidth="1"/>
    <col min="6" max="6" width="13.5546875" style="39" hidden="1" customWidth="1"/>
    <col min="7" max="7" width="13.109375" style="39" customWidth="1"/>
    <col min="8" max="8" width="8.88671875" style="39" hidden="1" customWidth="1"/>
    <col min="9" max="9" width="13.44140625" style="39" hidden="1" customWidth="1"/>
    <col min="10" max="10" width="15.6640625" style="39" hidden="1" customWidth="1"/>
    <col min="11" max="11" width="15.88671875" style="39" hidden="1" customWidth="1"/>
    <col min="12" max="12" width="14.88671875" style="39" hidden="1" customWidth="1"/>
    <col min="13" max="13" width="36.88671875" style="39" hidden="1" customWidth="1"/>
    <col min="14" max="14" width="22.109375" style="39" hidden="1" customWidth="1"/>
    <col min="15" max="15" width="21" style="39" customWidth="1"/>
    <col min="16" max="16" width="22.109375" style="39" customWidth="1"/>
    <col min="17" max="17" width="19.33203125" style="39" customWidth="1"/>
    <col min="18" max="18" width="13.33203125" style="19" customWidth="1"/>
    <col min="19" max="19" width="12.88671875" style="39" hidden="1" customWidth="1"/>
    <col min="20" max="20" width="20.6640625" style="39" hidden="1" customWidth="1"/>
    <col min="21" max="21" width="37.88671875" style="39" hidden="1" customWidth="1"/>
    <col min="22" max="22" width="31.6640625" style="39" hidden="1" customWidth="1"/>
    <col min="23" max="23" width="30.5546875" style="39" hidden="1" customWidth="1"/>
    <col min="24" max="26" width="8.88671875" style="39" hidden="1" customWidth="1"/>
    <col min="27" max="27" width="9.109375" style="39" hidden="1" customWidth="1"/>
    <col min="28" max="28" width="2.6640625" style="39" hidden="1" customWidth="1"/>
    <col min="29" max="29" width="21.88671875" style="39" hidden="1" customWidth="1"/>
    <col min="30" max="30" width="40.109375" style="39" customWidth="1"/>
    <col min="31" max="42" width="15.6640625" style="39" customWidth="1"/>
    <col min="43" max="43" width="2.6640625" style="9" customWidth="1"/>
    <col min="44" max="56" width="15.6640625" style="39" customWidth="1"/>
    <col min="57" max="57" width="3" style="9" customWidth="1"/>
    <col min="58" max="70" width="15.6640625" style="39" customWidth="1"/>
    <col min="71" max="71" width="2.77734375" style="9" customWidth="1"/>
    <col min="72" max="72" width="15.33203125" style="39" customWidth="1"/>
    <col min="73" max="73" width="17.6640625" style="39" customWidth="1"/>
    <col min="74" max="74" width="18.44140625" style="39" customWidth="1"/>
    <col min="75" max="16384" width="8.88671875" style="39"/>
  </cols>
  <sheetData>
    <row r="1" spans="1:74" ht="57.6" x14ac:dyDescent="0.3">
      <c r="A1" s="16" t="s">
        <v>198</v>
      </c>
      <c r="B1" s="16" t="s">
        <v>552</v>
      </c>
      <c r="C1" s="17" t="s">
        <v>553</v>
      </c>
      <c r="D1" s="17" t="s">
        <v>554</v>
      </c>
      <c r="E1" s="17" t="s">
        <v>555</v>
      </c>
      <c r="F1" s="16" t="s">
        <v>556</v>
      </c>
      <c r="G1" s="17" t="s">
        <v>557</v>
      </c>
      <c r="H1" s="16" t="s">
        <v>558</v>
      </c>
      <c r="I1" s="16" t="s">
        <v>559</v>
      </c>
      <c r="J1" s="17" t="s">
        <v>560</v>
      </c>
      <c r="K1" s="16" t="s">
        <v>561</v>
      </c>
      <c r="L1" s="17" t="s">
        <v>562</v>
      </c>
      <c r="M1" s="17" t="s">
        <v>563</v>
      </c>
      <c r="N1" s="17" t="s">
        <v>564</v>
      </c>
      <c r="O1" s="17" t="s">
        <v>565</v>
      </c>
      <c r="P1" s="17" t="s">
        <v>566</v>
      </c>
      <c r="Q1" s="17" t="s">
        <v>567</v>
      </c>
      <c r="R1" s="16" t="s">
        <v>568</v>
      </c>
      <c r="S1" s="16" t="s">
        <v>569</v>
      </c>
      <c r="T1" s="16" t="s">
        <v>570</v>
      </c>
      <c r="U1" s="16" t="s">
        <v>571</v>
      </c>
      <c r="V1" s="16" t="s">
        <v>572</v>
      </c>
      <c r="W1" s="16" t="s">
        <v>573</v>
      </c>
      <c r="X1" s="16" t="s">
        <v>574</v>
      </c>
      <c r="Y1" s="16" t="s">
        <v>575</v>
      </c>
      <c r="Z1" s="16" t="s">
        <v>576</v>
      </c>
      <c r="AA1" s="16" t="s">
        <v>345</v>
      </c>
      <c r="AB1" s="16"/>
      <c r="AC1" s="17" t="s">
        <v>577</v>
      </c>
      <c r="AD1" s="16" t="s">
        <v>578</v>
      </c>
      <c r="AE1" s="17" t="s">
        <v>579</v>
      </c>
      <c r="AF1" s="17" t="s">
        <v>580</v>
      </c>
      <c r="AG1" s="17" t="s">
        <v>581</v>
      </c>
      <c r="AH1" s="17" t="s">
        <v>582</v>
      </c>
      <c r="AI1" s="17" t="s">
        <v>583</v>
      </c>
      <c r="AJ1" s="17" t="s">
        <v>584</v>
      </c>
      <c r="AK1" s="17" t="s">
        <v>585</v>
      </c>
      <c r="AL1" s="17" t="s">
        <v>586</v>
      </c>
      <c r="AM1" s="17" t="s">
        <v>587</v>
      </c>
      <c r="AN1" s="17" t="s">
        <v>588</v>
      </c>
      <c r="AO1" s="17" t="s">
        <v>589</v>
      </c>
      <c r="AP1" s="17" t="s">
        <v>590</v>
      </c>
      <c r="AQ1" s="11"/>
      <c r="AR1" s="17" t="s">
        <v>591</v>
      </c>
      <c r="AS1" s="17" t="s">
        <v>592</v>
      </c>
      <c r="AT1" s="17" t="s">
        <v>593</v>
      </c>
      <c r="AU1" s="17" t="s">
        <v>594</v>
      </c>
      <c r="AV1" s="17" t="s">
        <v>595</v>
      </c>
      <c r="AW1" s="17" t="s">
        <v>596</v>
      </c>
      <c r="AX1" s="17" t="s">
        <v>597</v>
      </c>
      <c r="AY1" s="17" t="s">
        <v>598</v>
      </c>
      <c r="AZ1" s="17" t="s">
        <v>599</v>
      </c>
      <c r="BA1" s="17" t="s">
        <v>600</v>
      </c>
      <c r="BB1" s="17" t="s">
        <v>601</v>
      </c>
      <c r="BC1" s="17" t="s">
        <v>602</v>
      </c>
      <c r="BD1" s="17" t="s">
        <v>603</v>
      </c>
      <c r="BE1" s="11"/>
      <c r="BF1" s="17" t="s">
        <v>604</v>
      </c>
      <c r="BG1" s="17" t="s">
        <v>605</v>
      </c>
      <c r="BH1" s="17" t="s">
        <v>606</v>
      </c>
      <c r="BI1" s="17" t="s">
        <v>607</v>
      </c>
      <c r="BJ1" s="17" t="s">
        <v>608</v>
      </c>
      <c r="BK1" s="17" t="s">
        <v>609</v>
      </c>
      <c r="BL1" s="17" t="s">
        <v>610</v>
      </c>
      <c r="BM1" s="17" t="s">
        <v>611</v>
      </c>
      <c r="BN1" s="17" t="s">
        <v>612</v>
      </c>
      <c r="BO1" s="17" t="s">
        <v>613</v>
      </c>
      <c r="BP1" s="17" t="s">
        <v>614</v>
      </c>
      <c r="BQ1" s="17" t="s">
        <v>615</v>
      </c>
      <c r="BR1" s="17" t="s">
        <v>616</v>
      </c>
      <c r="BS1" s="67"/>
      <c r="BT1" s="69" t="s">
        <v>7</v>
      </c>
      <c r="BU1" s="70" t="s">
        <v>565</v>
      </c>
      <c r="BV1" s="70" t="s">
        <v>617</v>
      </c>
    </row>
    <row r="2" spans="1:74" x14ac:dyDescent="0.3">
      <c r="A2" s="39" t="s">
        <v>291</v>
      </c>
      <c r="B2" s="39">
        <v>1913</v>
      </c>
      <c r="C2" s="39">
        <v>10670</v>
      </c>
      <c r="D2" s="39" t="s">
        <v>618</v>
      </c>
      <c r="E2" s="39">
        <v>5</v>
      </c>
      <c r="F2" s="39" t="s">
        <v>619</v>
      </c>
      <c r="G2" s="39" t="s">
        <v>49</v>
      </c>
      <c r="H2" s="39">
        <v>48201</v>
      </c>
      <c r="I2" s="39">
        <v>137</v>
      </c>
      <c r="J2" s="39">
        <v>0.61140000000000005</v>
      </c>
      <c r="K2" s="39">
        <v>733753.36800000002</v>
      </c>
      <c r="L2" s="39" t="s">
        <v>620</v>
      </c>
      <c r="M2" s="39" t="s">
        <v>200</v>
      </c>
      <c r="N2" s="39">
        <v>0.3</v>
      </c>
      <c r="O2" s="39">
        <v>220126010.40000001</v>
      </c>
      <c r="P2" s="39">
        <v>0.74</v>
      </c>
      <c r="Q2" s="39">
        <v>542977492.32000005</v>
      </c>
      <c r="R2" s="19">
        <v>29.719200000000001</v>
      </c>
      <c r="S2" s="39">
        <v>-95.227800000000002</v>
      </c>
      <c r="T2" s="39" t="s">
        <v>621</v>
      </c>
      <c r="U2" s="39" t="s">
        <v>622</v>
      </c>
      <c r="V2" s="39" t="s">
        <v>623</v>
      </c>
      <c r="W2" s="39" t="s">
        <v>624</v>
      </c>
      <c r="X2" s="39">
        <v>12</v>
      </c>
      <c r="Y2" s="39">
        <v>1204</v>
      </c>
      <c r="Z2" s="39">
        <v>120401</v>
      </c>
      <c r="AA2" s="39">
        <v>12040104</v>
      </c>
      <c r="AC2" s="39">
        <v>10670</v>
      </c>
      <c r="AD2" s="39" t="s">
        <v>291</v>
      </c>
      <c r="AE2" s="39" t="s">
        <v>625</v>
      </c>
      <c r="AF2" s="39" t="s">
        <v>625</v>
      </c>
      <c r="AG2" s="39" t="s">
        <v>625</v>
      </c>
      <c r="AH2" s="39" t="s">
        <v>625</v>
      </c>
      <c r="AI2" s="39" t="s">
        <v>625</v>
      </c>
      <c r="AJ2" s="39" t="s">
        <v>625</v>
      </c>
      <c r="AK2" s="39" t="s">
        <v>625</v>
      </c>
      <c r="AL2" s="39" t="s">
        <v>625</v>
      </c>
      <c r="AM2" s="39" t="s">
        <v>625</v>
      </c>
      <c r="AN2" s="39" t="s">
        <v>625</v>
      </c>
      <c r="AO2" s="39" t="s">
        <v>625</v>
      </c>
      <c r="AP2" s="39" t="s">
        <v>625</v>
      </c>
      <c r="AR2" s="39">
        <v>0</v>
      </c>
      <c r="AS2" s="39">
        <v>0</v>
      </c>
      <c r="AT2" s="39">
        <v>0</v>
      </c>
      <c r="AU2" s="39">
        <v>0</v>
      </c>
      <c r="AV2" s="39">
        <v>0</v>
      </c>
      <c r="AW2" s="39">
        <v>0</v>
      </c>
      <c r="AX2" s="39">
        <v>0</v>
      </c>
      <c r="AY2" s="39">
        <v>0</v>
      </c>
      <c r="AZ2" s="39">
        <v>0</v>
      </c>
      <c r="BA2" s="39">
        <v>0</v>
      </c>
      <c r="BB2" s="39">
        <v>0</v>
      </c>
      <c r="BC2" s="39">
        <v>0</v>
      </c>
      <c r="BD2" s="39">
        <v>0</v>
      </c>
      <c r="BF2" s="39">
        <v>0</v>
      </c>
      <c r="BG2" s="39">
        <v>0</v>
      </c>
      <c r="BH2" s="39">
        <v>0</v>
      </c>
      <c r="BI2" s="39">
        <v>0</v>
      </c>
      <c r="BJ2" s="39">
        <v>0</v>
      </c>
      <c r="BK2" s="39">
        <v>0</v>
      </c>
      <c r="BL2" s="39">
        <v>0</v>
      </c>
      <c r="BM2" s="39">
        <v>0</v>
      </c>
      <c r="BN2" s="39">
        <v>0</v>
      </c>
      <c r="BO2" s="39">
        <v>0</v>
      </c>
      <c r="BP2" s="39">
        <v>0</v>
      </c>
      <c r="BQ2" s="39">
        <v>0</v>
      </c>
      <c r="BR2" s="39">
        <v>0</v>
      </c>
      <c r="BT2" s="71">
        <v>11090101</v>
      </c>
      <c r="BU2" s="71">
        <v>0</v>
      </c>
      <c r="BV2" s="71">
        <f>(BU2/100000)*3.07</f>
        <v>0</v>
      </c>
    </row>
    <row r="3" spans="1:74" x14ac:dyDescent="0.3">
      <c r="A3" s="39" t="s">
        <v>626</v>
      </c>
      <c r="B3" s="39">
        <v>2004</v>
      </c>
      <c r="C3" s="39">
        <v>50815</v>
      </c>
      <c r="D3" s="39" t="s">
        <v>627</v>
      </c>
      <c r="E3" s="39">
        <v>2</v>
      </c>
      <c r="F3" s="39" t="s">
        <v>619</v>
      </c>
      <c r="G3" s="39" t="s">
        <v>49</v>
      </c>
      <c r="H3" s="39">
        <v>48201</v>
      </c>
      <c r="I3" s="39">
        <v>535</v>
      </c>
      <c r="J3" s="39">
        <v>0.53280000000000005</v>
      </c>
      <c r="K3" s="39">
        <v>2147437.6127999998</v>
      </c>
      <c r="L3" s="39" t="s">
        <v>620</v>
      </c>
      <c r="M3" s="39" t="s">
        <v>628</v>
      </c>
      <c r="N3" s="39">
        <v>0.14000000000000001</v>
      </c>
      <c r="O3" s="39">
        <v>289904077.73000002</v>
      </c>
      <c r="R3" s="19">
        <v>29.816099999999999</v>
      </c>
      <c r="S3" s="39">
        <v>-95.017700000000005</v>
      </c>
      <c r="T3" s="39" t="s">
        <v>621</v>
      </c>
      <c r="U3" s="39" t="s">
        <v>622</v>
      </c>
      <c r="V3" s="39" t="s">
        <v>623</v>
      </c>
      <c r="W3" s="39" t="s">
        <v>624</v>
      </c>
      <c r="X3" s="39">
        <v>12</v>
      </c>
      <c r="Y3" s="39">
        <v>1204</v>
      </c>
      <c r="Z3" s="39">
        <v>120401</v>
      </c>
      <c r="AA3" s="39">
        <v>12040104</v>
      </c>
      <c r="AC3" s="39">
        <v>50815</v>
      </c>
      <c r="AD3" s="39" t="s">
        <v>629</v>
      </c>
      <c r="AE3" s="12">
        <v>253036</v>
      </c>
      <c r="AF3" s="12">
        <v>234653</v>
      </c>
      <c r="AG3" s="12">
        <v>254094</v>
      </c>
      <c r="AH3" s="12">
        <v>239066</v>
      </c>
      <c r="AI3" s="12">
        <v>247569</v>
      </c>
      <c r="AJ3" s="12">
        <v>267490</v>
      </c>
      <c r="AK3" s="12">
        <v>288433</v>
      </c>
      <c r="AL3" s="12">
        <v>277346</v>
      </c>
      <c r="AM3" s="12">
        <v>247279</v>
      </c>
      <c r="AN3" s="12">
        <v>224743</v>
      </c>
      <c r="AO3" s="12">
        <v>203246</v>
      </c>
      <c r="AP3" s="12">
        <v>207830</v>
      </c>
      <c r="AR3" s="39">
        <v>0.62849999999999995</v>
      </c>
      <c r="AS3" s="39">
        <v>0.63570000000000004</v>
      </c>
      <c r="AT3" s="39">
        <v>0.65269999999999995</v>
      </c>
      <c r="AU3" s="39">
        <v>0.63839999999999997</v>
      </c>
      <c r="AV3" s="39">
        <v>0.62060000000000004</v>
      </c>
      <c r="AW3" s="39">
        <v>0.622</v>
      </c>
      <c r="AX3" s="39">
        <v>0.69440000000000002</v>
      </c>
      <c r="AY3" s="39">
        <v>0.72460000000000002</v>
      </c>
      <c r="AZ3" s="39">
        <v>0.69679999999999997</v>
      </c>
      <c r="BA3" s="39">
        <v>0.64190000000000003</v>
      </c>
      <c r="BB3" s="39">
        <v>0.56459999999999999</v>
      </c>
      <c r="BC3" s="39">
        <v>0.52759999999999996</v>
      </c>
      <c r="BD3" s="39">
        <v>0.52210000000000001</v>
      </c>
      <c r="BF3" s="39">
        <v>34159860</v>
      </c>
      <c r="BG3" s="39">
        <v>31678155</v>
      </c>
      <c r="BH3" s="39">
        <v>34302690</v>
      </c>
      <c r="BI3" s="39">
        <v>32273910</v>
      </c>
      <c r="BJ3" s="39">
        <v>33421815</v>
      </c>
      <c r="BK3" s="39">
        <v>36111150</v>
      </c>
      <c r="BL3" s="39">
        <v>38938455</v>
      </c>
      <c r="BM3" s="39">
        <v>37441710</v>
      </c>
      <c r="BN3" s="39">
        <v>33382665</v>
      </c>
      <c r="BO3" s="39">
        <v>30340305</v>
      </c>
      <c r="BP3" s="39">
        <v>27438210</v>
      </c>
      <c r="BQ3" s="39">
        <v>28057050</v>
      </c>
      <c r="BR3" s="12">
        <v>1220</v>
      </c>
      <c r="BS3" s="68"/>
      <c r="BT3" s="71">
        <v>11090102</v>
      </c>
      <c r="BU3" s="71">
        <v>0</v>
      </c>
      <c r="BV3" s="71">
        <f t="shared" ref="BV3:BV18" si="0">(BU3/100000)*3.07</f>
        <v>0</v>
      </c>
    </row>
    <row r="4" spans="1:74" x14ac:dyDescent="0.3">
      <c r="A4" s="39" t="s">
        <v>279</v>
      </c>
      <c r="B4" s="39">
        <v>1799</v>
      </c>
      <c r="C4" s="39">
        <v>7512</v>
      </c>
      <c r="D4" s="39" t="s">
        <v>627</v>
      </c>
      <c r="E4" s="39">
        <v>2</v>
      </c>
      <c r="F4" s="39" t="s">
        <v>630</v>
      </c>
      <c r="G4" s="39" t="s">
        <v>49</v>
      </c>
      <c r="H4" s="39">
        <v>48029</v>
      </c>
      <c r="I4" s="39">
        <v>495</v>
      </c>
      <c r="J4" s="39">
        <v>0.28039999999999998</v>
      </c>
      <c r="K4" s="39">
        <v>1045648.6128</v>
      </c>
      <c r="L4" s="39" t="s">
        <v>631</v>
      </c>
      <c r="M4" s="39" t="s">
        <v>632</v>
      </c>
      <c r="N4" s="39">
        <v>1.1000000000000001</v>
      </c>
      <c r="O4" s="39">
        <v>1150213474.0799999</v>
      </c>
      <c r="P4" s="39">
        <v>2.4</v>
      </c>
      <c r="Q4" s="39">
        <v>2509556670.7199998</v>
      </c>
      <c r="R4" s="19">
        <v>29.2575</v>
      </c>
      <c r="S4" s="39">
        <v>-98.382800000000003</v>
      </c>
      <c r="T4" s="39" t="s">
        <v>621</v>
      </c>
      <c r="U4" s="39" t="s">
        <v>633</v>
      </c>
      <c r="V4" s="39" t="s">
        <v>634</v>
      </c>
      <c r="W4" s="39" t="s">
        <v>635</v>
      </c>
      <c r="X4" s="39">
        <v>12</v>
      </c>
      <c r="Y4" s="39">
        <v>1210</v>
      </c>
      <c r="Z4" s="39">
        <v>121003</v>
      </c>
      <c r="AA4" s="39">
        <v>12100301</v>
      </c>
      <c r="AC4" s="39">
        <v>7512</v>
      </c>
      <c r="AD4" s="39" t="s">
        <v>279</v>
      </c>
      <c r="AE4" s="12">
        <v>51781</v>
      </c>
      <c r="AF4" s="12">
        <v>62054</v>
      </c>
      <c r="AG4" s="12">
        <v>6842</v>
      </c>
      <c r="AH4" s="12">
        <v>193144</v>
      </c>
      <c r="AI4" s="12">
        <v>88709</v>
      </c>
      <c r="AJ4" s="12">
        <v>240997</v>
      </c>
      <c r="AK4" s="12">
        <v>290975</v>
      </c>
      <c r="AL4" s="12">
        <v>307893</v>
      </c>
      <c r="AM4" s="12">
        <v>198694</v>
      </c>
      <c r="AN4" s="12">
        <v>229490</v>
      </c>
      <c r="AO4" s="12">
        <v>160921</v>
      </c>
      <c r="AP4" s="12">
        <v>37071</v>
      </c>
      <c r="AR4" s="39">
        <v>0.43030000000000002</v>
      </c>
      <c r="AS4" s="39">
        <v>0.1406</v>
      </c>
      <c r="AT4" s="39">
        <v>0.18659999999999999</v>
      </c>
      <c r="AU4" s="39">
        <v>1.8599999999999998E-2</v>
      </c>
      <c r="AV4" s="39">
        <v>0.54190000000000005</v>
      </c>
      <c r="AW4" s="39">
        <v>0.2409</v>
      </c>
      <c r="AX4" s="39">
        <v>0.67620000000000002</v>
      </c>
      <c r="AY4" s="39">
        <v>0.79010000000000002</v>
      </c>
      <c r="AZ4" s="39">
        <v>0.83599999999999997</v>
      </c>
      <c r="BA4" s="39">
        <v>0.5575</v>
      </c>
      <c r="BB4" s="39">
        <v>0.62309999999999999</v>
      </c>
      <c r="BC4" s="39">
        <v>0.45150000000000001</v>
      </c>
      <c r="BD4" s="39">
        <v>0.1007</v>
      </c>
      <c r="BF4" s="39">
        <v>56959100</v>
      </c>
      <c r="BG4" s="39">
        <v>68259400</v>
      </c>
      <c r="BH4" s="39">
        <v>7526200</v>
      </c>
      <c r="BI4" s="39">
        <v>212458400</v>
      </c>
      <c r="BJ4" s="39">
        <v>97579900</v>
      </c>
      <c r="BK4" s="39">
        <v>265096700</v>
      </c>
      <c r="BL4" s="39">
        <v>320072500</v>
      </c>
      <c r="BM4" s="39">
        <v>338682300</v>
      </c>
      <c r="BN4" s="39">
        <v>218563400</v>
      </c>
      <c r="BO4" s="39">
        <v>252439000</v>
      </c>
      <c r="BP4" s="39">
        <v>177013100</v>
      </c>
      <c r="BQ4" s="39">
        <v>40778100</v>
      </c>
      <c r="BR4" s="12">
        <v>6308</v>
      </c>
      <c r="BS4" s="68"/>
      <c r="BT4" s="71">
        <v>11090103</v>
      </c>
      <c r="BU4" s="71">
        <v>0</v>
      </c>
      <c r="BV4" s="71">
        <f t="shared" si="0"/>
        <v>0</v>
      </c>
    </row>
    <row r="5" spans="1:74" x14ac:dyDescent="0.3">
      <c r="A5" s="39" t="s">
        <v>257</v>
      </c>
      <c r="B5" s="39">
        <v>1694</v>
      </c>
      <c r="C5" s="39">
        <v>4939</v>
      </c>
      <c r="D5" s="39" t="s">
        <v>627</v>
      </c>
      <c r="E5" s="39">
        <v>2</v>
      </c>
      <c r="F5" s="39" t="s">
        <v>636</v>
      </c>
      <c r="G5" s="39" t="s">
        <v>49</v>
      </c>
      <c r="H5" s="39">
        <v>48355</v>
      </c>
      <c r="I5" s="39">
        <v>1029.2</v>
      </c>
      <c r="J5" s="39">
        <v>4.4900000000000002E-2</v>
      </c>
      <c r="K5" s="39">
        <v>348135.79229000001</v>
      </c>
      <c r="L5" s="39" t="s">
        <v>637</v>
      </c>
      <c r="M5" s="39" t="s">
        <v>258</v>
      </c>
      <c r="N5" s="39">
        <v>0.27</v>
      </c>
      <c r="O5" s="39">
        <v>93996663.920000002</v>
      </c>
      <c r="P5" s="39">
        <v>220</v>
      </c>
      <c r="Q5" s="39">
        <v>76589874303.360001</v>
      </c>
      <c r="R5" s="19">
        <v>27.6067</v>
      </c>
      <c r="S5" s="39">
        <v>-97.311899999999994</v>
      </c>
      <c r="T5" s="39" t="s">
        <v>621</v>
      </c>
      <c r="U5" s="39" t="s">
        <v>638</v>
      </c>
      <c r="V5" s="39" t="s">
        <v>639</v>
      </c>
      <c r="W5" s="39" t="s">
        <v>640</v>
      </c>
      <c r="X5" s="39">
        <v>12</v>
      </c>
      <c r="Y5" s="39">
        <v>1211</v>
      </c>
      <c r="Z5" s="39">
        <v>121102</v>
      </c>
      <c r="AA5" s="39">
        <v>12110203</v>
      </c>
      <c r="AC5" s="39">
        <v>4939</v>
      </c>
      <c r="AD5" s="39" t="s">
        <v>257</v>
      </c>
      <c r="AE5" s="12">
        <v>248044</v>
      </c>
      <c r="AF5" s="12">
        <v>190362</v>
      </c>
      <c r="AG5" s="12">
        <v>93610</v>
      </c>
      <c r="AH5" s="12">
        <v>185264</v>
      </c>
      <c r="AI5" s="12">
        <v>181011</v>
      </c>
      <c r="AJ5" s="12">
        <v>188366</v>
      </c>
      <c r="AK5" s="12">
        <v>219148</v>
      </c>
      <c r="AL5" s="12">
        <v>234445</v>
      </c>
      <c r="AM5" s="12">
        <v>186432</v>
      </c>
      <c r="AN5" s="12">
        <v>202381</v>
      </c>
      <c r="AO5" s="12">
        <v>187729</v>
      </c>
      <c r="AP5" s="12">
        <v>89695</v>
      </c>
      <c r="AR5" s="39">
        <v>0.24510000000000001</v>
      </c>
      <c r="AS5" s="39">
        <v>0.32390000000000002</v>
      </c>
      <c r="AT5" s="39">
        <v>0.2752</v>
      </c>
      <c r="AU5" s="39">
        <v>0.12230000000000001</v>
      </c>
      <c r="AV5" s="39">
        <v>0.25</v>
      </c>
      <c r="AW5" s="39">
        <v>0.2364</v>
      </c>
      <c r="AX5" s="39">
        <v>0.25419999999999998</v>
      </c>
      <c r="AY5" s="39">
        <v>0.28620000000000001</v>
      </c>
      <c r="AZ5" s="39">
        <v>0.30620000000000003</v>
      </c>
      <c r="BA5" s="39">
        <v>0.25159999999999999</v>
      </c>
      <c r="BB5" s="39">
        <v>0.26429999999999998</v>
      </c>
      <c r="BC5" s="39">
        <v>0.25330000000000003</v>
      </c>
      <c r="BD5" s="39">
        <v>0.1171</v>
      </c>
      <c r="BF5" s="39">
        <v>66971880</v>
      </c>
      <c r="BG5" s="39">
        <v>51397740</v>
      </c>
      <c r="BH5" s="39">
        <v>25274700</v>
      </c>
      <c r="BI5" s="39">
        <v>50021280</v>
      </c>
      <c r="BJ5" s="39">
        <v>48872970</v>
      </c>
      <c r="BK5" s="39">
        <v>50858820</v>
      </c>
      <c r="BL5" s="39">
        <v>59169960</v>
      </c>
      <c r="BM5" s="39">
        <v>63300150</v>
      </c>
      <c r="BN5" s="39">
        <v>50336640</v>
      </c>
      <c r="BO5" s="39">
        <v>54642870</v>
      </c>
      <c r="BP5" s="39">
        <v>50686830</v>
      </c>
      <c r="BQ5" s="39">
        <v>24217650</v>
      </c>
      <c r="BR5" s="12">
        <v>1828</v>
      </c>
      <c r="BS5" s="68"/>
      <c r="BT5" s="71">
        <v>11090104</v>
      </c>
      <c r="BU5" s="71">
        <v>0</v>
      </c>
      <c r="BV5" s="71">
        <f t="shared" si="0"/>
        <v>0</v>
      </c>
    </row>
    <row r="6" spans="1:74" x14ac:dyDescent="0.3">
      <c r="A6" s="39" t="s">
        <v>335</v>
      </c>
      <c r="B6" s="39">
        <v>2206</v>
      </c>
      <c r="C6" s="39">
        <v>55311</v>
      </c>
      <c r="D6" s="39" t="s">
        <v>641</v>
      </c>
      <c r="E6" s="39">
        <v>4</v>
      </c>
      <c r="F6" s="39" t="s">
        <v>642</v>
      </c>
      <c r="G6" s="39" t="s">
        <v>49</v>
      </c>
      <c r="H6" s="39">
        <v>48039</v>
      </c>
      <c r="I6" s="39">
        <v>96.7</v>
      </c>
      <c r="J6" s="39">
        <v>0.78420000000000001</v>
      </c>
      <c r="K6" s="39">
        <v>571289.00989999995</v>
      </c>
      <c r="L6" s="39" t="s">
        <v>620</v>
      </c>
      <c r="M6" s="39" t="s">
        <v>274</v>
      </c>
      <c r="N6" s="39">
        <v>0.23</v>
      </c>
      <c r="O6" s="39">
        <v>131396472.28</v>
      </c>
      <c r="P6" s="39">
        <v>0.23</v>
      </c>
      <c r="Q6" s="39">
        <v>131396472.28</v>
      </c>
      <c r="R6" s="19">
        <v>29</v>
      </c>
      <c r="S6" s="39">
        <v>-95.383300000000006</v>
      </c>
      <c r="T6" s="39" t="s">
        <v>621</v>
      </c>
      <c r="U6" s="39" t="s">
        <v>622</v>
      </c>
      <c r="V6" s="39" t="s">
        <v>643</v>
      </c>
      <c r="W6" s="39" t="s">
        <v>644</v>
      </c>
      <c r="X6" s="39">
        <v>12</v>
      </c>
      <c r="Y6" s="39">
        <v>1204</v>
      </c>
      <c r="Z6" s="39">
        <v>120402</v>
      </c>
      <c r="AA6" s="39">
        <v>12040205</v>
      </c>
      <c r="AC6" s="39">
        <v>55311</v>
      </c>
      <c r="AD6" s="39" t="s">
        <v>335</v>
      </c>
      <c r="AR6" s="39">
        <v>0</v>
      </c>
      <c r="AS6" s="39">
        <v>0</v>
      </c>
      <c r="AT6" s="39">
        <v>0</v>
      </c>
      <c r="AU6" s="39">
        <v>0</v>
      </c>
      <c r="AV6" s="39">
        <v>0</v>
      </c>
      <c r="AW6" s="39">
        <v>0</v>
      </c>
      <c r="AX6" s="39">
        <v>0</v>
      </c>
      <c r="AY6" s="39">
        <v>0</v>
      </c>
      <c r="AZ6" s="39">
        <v>0</v>
      </c>
      <c r="BA6" s="39">
        <v>0</v>
      </c>
      <c r="BB6" s="39">
        <v>0</v>
      </c>
      <c r="BC6" s="39">
        <v>0</v>
      </c>
      <c r="BD6" s="39">
        <v>0</v>
      </c>
      <c r="BF6" s="39">
        <v>0</v>
      </c>
      <c r="BG6" s="39">
        <v>0</v>
      </c>
      <c r="BH6" s="39">
        <v>0</v>
      </c>
      <c r="BI6" s="39">
        <v>0</v>
      </c>
      <c r="BJ6" s="39">
        <v>0</v>
      </c>
      <c r="BK6" s="39">
        <v>0</v>
      </c>
      <c r="BL6" s="39">
        <v>0</v>
      </c>
      <c r="BM6" s="39">
        <v>0</v>
      </c>
      <c r="BN6" s="39">
        <v>0</v>
      </c>
      <c r="BO6" s="39">
        <v>0</v>
      </c>
      <c r="BP6" s="39">
        <v>0</v>
      </c>
      <c r="BQ6" s="39">
        <v>0</v>
      </c>
      <c r="BR6" s="39">
        <v>0</v>
      </c>
      <c r="BT6" s="71">
        <v>11090105</v>
      </c>
      <c r="BU6" s="71">
        <v>0</v>
      </c>
      <c r="BV6" s="71">
        <f t="shared" si="0"/>
        <v>0</v>
      </c>
    </row>
    <row r="7" spans="1:74" x14ac:dyDescent="0.3">
      <c r="A7" s="39" t="s">
        <v>645</v>
      </c>
      <c r="B7" s="39">
        <v>73051</v>
      </c>
      <c r="C7" s="39">
        <v>55168</v>
      </c>
      <c r="D7" s="39" t="s">
        <v>627</v>
      </c>
      <c r="E7" s="39">
        <v>2</v>
      </c>
      <c r="F7" s="39" t="s">
        <v>646</v>
      </c>
      <c r="G7" s="39" t="s">
        <v>49</v>
      </c>
      <c r="H7" s="39">
        <v>48021</v>
      </c>
      <c r="I7" s="39">
        <v>563.5</v>
      </c>
      <c r="J7" s="39">
        <v>0.34860000000000002</v>
      </c>
      <c r="K7" s="39">
        <v>1479871.00296</v>
      </c>
      <c r="L7" s="39" t="s">
        <v>647</v>
      </c>
      <c r="M7" s="39" t="s">
        <v>200</v>
      </c>
      <c r="N7" s="39">
        <v>0.23</v>
      </c>
      <c r="O7" s="39">
        <v>340370330.68000001</v>
      </c>
      <c r="P7" s="39">
        <v>0.41</v>
      </c>
      <c r="Q7" s="39">
        <v>606747111.21000004</v>
      </c>
      <c r="R7" s="19">
        <v>30.145800000000001</v>
      </c>
      <c r="S7" s="39">
        <v>-97.55</v>
      </c>
      <c r="T7" s="39" t="s">
        <v>621</v>
      </c>
      <c r="U7" s="39" t="s">
        <v>648</v>
      </c>
      <c r="V7" s="39" t="s">
        <v>649</v>
      </c>
      <c r="W7" s="39" t="s">
        <v>650</v>
      </c>
      <c r="X7" s="39">
        <v>12</v>
      </c>
      <c r="Y7" s="39">
        <v>1209</v>
      </c>
      <c r="Z7" s="39">
        <v>120903</v>
      </c>
      <c r="AA7" s="39">
        <v>12090301</v>
      </c>
      <c r="AC7" s="39">
        <v>55168</v>
      </c>
      <c r="AD7" s="39" t="s">
        <v>645</v>
      </c>
      <c r="AE7" s="12">
        <v>119150</v>
      </c>
      <c r="AF7" s="12">
        <v>149745</v>
      </c>
      <c r="AG7" s="12">
        <v>51817</v>
      </c>
      <c r="AH7" s="12">
        <v>257574</v>
      </c>
      <c r="AI7" s="12">
        <v>249506</v>
      </c>
      <c r="AJ7" s="12">
        <v>270128</v>
      </c>
      <c r="AK7" s="12">
        <v>305605</v>
      </c>
      <c r="AL7" s="12">
        <v>333394</v>
      </c>
      <c r="AM7" s="12">
        <v>213026</v>
      </c>
      <c r="AN7" s="12">
        <v>129289</v>
      </c>
      <c r="AO7" s="12">
        <v>138351</v>
      </c>
      <c r="AP7" s="12">
        <v>274545</v>
      </c>
      <c r="AR7" s="39">
        <v>0.50439999999999996</v>
      </c>
      <c r="AS7" s="39">
        <v>0.28420000000000001</v>
      </c>
      <c r="AT7" s="39">
        <v>0.39539999999999997</v>
      </c>
      <c r="AU7" s="39">
        <v>0.1236</v>
      </c>
      <c r="AV7" s="39">
        <v>0.63490000000000002</v>
      </c>
      <c r="AW7" s="39">
        <v>0.59509999999999996</v>
      </c>
      <c r="AX7" s="39">
        <v>0.66579999999999995</v>
      </c>
      <c r="AY7" s="39">
        <v>0.72889999999999999</v>
      </c>
      <c r="AZ7" s="39">
        <v>0.79520000000000002</v>
      </c>
      <c r="BA7" s="39">
        <v>0.52510000000000001</v>
      </c>
      <c r="BB7" s="39">
        <v>0.30840000000000001</v>
      </c>
      <c r="BC7" s="39">
        <v>0.34100000000000003</v>
      </c>
      <c r="BD7" s="39">
        <v>0.65490000000000004</v>
      </c>
      <c r="BF7" s="39">
        <v>27404500</v>
      </c>
      <c r="BG7" s="39">
        <v>34441350</v>
      </c>
      <c r="BH7" s="39">
        <v>11917910</v>
      </c>
      <c r="BI7" s="39">
        <v>59242020</v>
      </c>
      <c r="BJ7" s="39">
        <v>57386380</v>
      </c>
      <c r="BK7" s="39">
        <v>62129440</v>
      </c>
      <c r="BL7" s="39">
        <v>70289150</v>
      </c>
      <c r="BM7" s="39">
        <v>76680620</v>
      </c>
      <c r="BN7" s="39">
        <v>48995980</v>
      </c>
      <c r="BO7" s="39">
        <v>29736470</v>
      </c>
      <c r="BP7" s="39">
        <v>31820730</v>
      </c>
      <c r="BQ7" s="39">
        <v>63145350</v>
      </c>
      <c r="BR7" s="12">
        <v>1759</v>
      </c>
      <c r="BS7" s="68"/>
      <c r="BT7" s="71">
        <v>11090106</v>
      </c>
      <c r="BU7" s="71">
        <f>O81</f>
        <v>379677375</v>
      </c>
      <c r="BV7" s="71">
        <f t="shared" si="0"/>
        <v>11656.095412499999</v>
      </c>
    </row>
    <row r="8" spans="1:74" x14ac:dyDescent="0.3">
      <c r="A8" s="39" t="s">
        <v>651</v>
      </c>
      <c r="B8" s="39">
        <v>1885</v>
      </c>
      <c r="C8" s="39">
        <v>10298</v>
      </c>
      <c r="D8" s="39" t="s">
        <v>641</v>
      </c>
      <c r="E8" s="39">
        <v>4</v>
      </c>
      <c r="F8" s="39" t="s">
        <v>619</v>
      </c>
      <c r="G8" s="39" t="s">
        <v>49</v>
      </c>
      <c r="H8" s="39">
        <v>48201</v>
      </c>
      <c r="I8" s="39">
        <v>300</v>
      </c>
      <c r="J8" s="39">
        <v>0.64049999999999996</v>
      </c>
      <c r="K8" s="39">
        <v>1447581.24</v>
      </c>
      <c r="L8" s="39" t="s">
        <v>620</v>
      </c>
      <c r="M8" s="39" t="s">
        <v>652</v>
      </c>
      <c r="N8" s="39">
        <v>0.05</v>
      </c>
      <c r="O8" s="39">
        <v>72379062</v>
      </c>
      <c r="P8" s="39">
        <v>0.05</v>
      </c>
      <c r="Q8" s="39">
        <v>72379062</v>
      </c>
      <c r="R8" s="19">
        <v>29.622499999999999</v>
      </c>
      <c r="S8" s="39">
        <v>-95.0458</v>
      </c>
      <c r="T8" s="39" t="s">
        <v>621</v>
      </c>
      <c r="U8" s="39" t="s">
        <v>622</v>
      </c>
      <c r="V8" s="39" t="s">
        <v>643</v>
      </c>
      <c r="W8" s="39" t="s">
        <v>653</v>
      </c>
      <c r="X8" s="39">
        <v>12</v>
      </c>
      <c r="Y8" s="39">
        <v>1204</v>
      </c>
      <c r="Z8" s="39">
        <v>120402</v>
      </c>
      <c r="AA8" s="39">
        <v>12040204</v>
      </c>
      <c r="AC8" s="39">
        <v>10298</v>
      </c>
      <c r="AD8" s="39" t="s">
        <v>285</v>
      </c>
      <c r="AE8" s="12">
        <v>155649</v>
      </c>
      <c r="AF8" s="12">
        <v>158210</v>
      </c>
      <c r="AG8" s="12">
        <v>144525</v>
      </c>
      <c r="AH8" s="12">
        <v>137104</v>
      </c>
      <c r="AI8" s="12">
        <v>156474</v>
      </c>
      <c r="AJ8" s="12">
        <v>159323</v>
      </c>
      <c r="AK8" s="12">
        <v>170639</v>
      </c>
      <c r="AL8" s="12">
        <v>171520</v>
      </c>
      <c r="AM8" s="12">
        <v>173411</v>
      </c>
      <c r="AN8" s="12">
        <v>142591</v>
      </c>
      <c r="AO8" s="12">
        <v>164207</v>
      </c>
      <c r="AP8" s="12">
        <v>189261</v>
      </c>
      <c r="AR8" s="39">
        <v>0.73219999999999996</v>
      </c>
      <c r="AS8" s="39">
        <v>0.69740000000000002</v>
      </c>
      <c r="AT8" s="39">
        <v>0.78480000000000005</v>
      </c>
      <c r="AU8" s="39">
        <v>0.64749999999999996</v>
      </c>
      <c r="AV8" s="39">
        <v>0.63470000000000004</v>
      </c>
      <c r="AW8" s="39">
        <v>0.70099999999999996</v>
      </c>
      <c r="AX8" s="39">
        <v>0.73760000000000003</v>
      </c>
      <c r="AY8" s="39">
        <v>0.76449999999999996</v>
      </c>
      <c r="AZ8" s="39">
        <v>0.76849999999999996</v>
      </c>
      <c r="BA8" s="39">
        <v>0.80279999999999996</v>
      </c>
      <c r="BB8" s="39">
        <v>0.63880000000000003</v>
      </c>
      <c r="BC8" s="39">
        <v>0.76019999999999999</v>
      </c>
      <c r="BD8" s="39">
        <v>0.84789999999999999</v>
      </c>
      <c r="BF8" s="39">
        <v>7782450</v>
      </c>
      <c r="BG8" s="39">
        <v>7910500</v>
      </c>
      <c r="BH8" s="39">
        <v>7226250</v>
      </c>
      <c r="BI8" s="39">
        <v>6855200</v>
      </c>
      <c r="BJ8" s="39">
        <v>7823700</v>
      </c>
      <c r="BK8" s="39">
        <v>7966150</v>
      </c>
      <c r="BL8" s="39">
        <v>8531950</v>
      </c>
      <c r="BM8" s="39">
        <v>8576000</v>
      </c>
      <c r="BN8" s="39">
        <v>8670550</v>
      </c>
      <c r="BO8" s="39">
        <v>7129550</v>
      </c>
      <c r="BP8" s="39">
        <v>8210350</v>
      </c>
      <c r="BQ8" s="39">
        <v>9463050</v>
      </c>
      <c r="BR8" s="39">
        <v>295</v>
      </c>
      <c r="BT8" s="71">
        <v>11090201</v>
      </c>
      <c r="BU8" s="71">
        <v>0</v>
      </c>
      <c r="BV8" s="71">
        <f t="shared" si="0"/>
        <v>0</v>
      </c>
    </row>
    <row r="9" spans="1:74" x14ac:dyDescent="0.3">
      <c r="A9" s="39" t="s">
        <v>654</v>
      </c>
      <c r="B9" s="39">
        <v>73072</v>
      </c>
      <c r="C9" s="39">
        <v>55327</v>
      </c>
      <c r="D9" s="39" t="s">
        <v>627</v>
      </c>
      <c r="E9" s="39">
        <v>2</v>
      </c>
      <c r="F9" s="39" t="s">
        <v>655</v>
      </c>
      <c r="G9" s="39" t="s">
        <v>49</v>
      </c>
      <c r="H9" s="39">
        <v>48071</v>
      </c>
      <c r="I9" s="39">
        <v>807.5</v>
      </c>
      <c r="J9" s="39">
        <v>0.57640000000000002</v>
      </c>
      <c r="K9" s="39">
        <v>3506461.3848000001</v>
      </c>
      <c r="L9" s="39" t="s">
        <v>620</v>
      </c>
      <c r="M9" s="39" t="s">
        <v>200</v>
      </c>
      <c r="N9" s="39">
        <v>0.23</v>
      </c>
      <c r="O9" s="39">
        <v>806486118.5</v>
      </c>
      <c r="P9" s="39">
        <v>1.31</v>
      </c>
      <c r="Q9" s="39">
        <v>4589289243.5100002</v>
      </c>
      <c r="R9" s="19">
        <v>29.773099999999999</v>
      </c>
      <c r="S9" s="39">
        <v>-94.901899999999998</v>
      </c>
      <c r="T9" s="39" t="s">
        <v>621</v>
      </c>
      <c r="U9" s="39" t="s">
        <v>622</v>
      </c>
      <c r="V9" s="39" t="s">
        <v>643</v>
      </c>
      <c r="W9" s="39" t="s">
        <v>656</v>
      </c>
      <c r="X9" s="39">
        <v>12</v>
      </c>
      <c r="Y9" s="39">
        <v>1204</v>
      </c>
      <c r="Z9" s="39">
        <v>120402</v>
      </c>
      <c r="AA9" s="39">
        <v>12040203</v>
      </c>
      <c r="AC9" s="39">
        <v>55327</v>
      </c>
      <c r="AD9" s="39" t="s">
        <v>657</v>
      </c>
      <c r="AE9" s="12">
        <v>267863</v>
      </c>
      <c r="AF9" s="12">
        <v>285987</v>
      </c>
      <c r="AG9" s="12">
        <v>195192</v>
      </c>
      <c r="AH9" s="12">
        <v>210601</v>
      </c>
      <c r="AI9" s="12">
        <v>350401</v>
      </c>
      <c r="AJ9" s="12">
        <v>411232</v>
      </c>
      <c r="AK9" s="12">
        <v>414052</v>
      </c>
      <c r="AL9" s="12">
        <v>457608</v>
      </c>
      <c r="AM9" s="12">
        <v>419462</v>
      </c>
      <c r="AN9" s="12">
        <v>391930</v>
      </c>
      <c r="AO9" s="12">
        <v>414281</v>
      </c>
      <c r="AP9" s="12">
        <v>475206</v>
      </c>
      <c r="AR9" s="39">
        <v>0.60660000000000003</v>
      </c>
      <c r="AS9" s="39">
        <v>0.44590000000000002</v>
      </c>
      <c r="AT9" s="39">
        <v>0.52700000000000002</v>
      </c>
      <c r="AU9" s="39">
        <v>0.32490000000000002</v>
      </c>
      <c r="AV9" s="39">
        <v>0.36220000000000002</v>
      </c>
      <c r="AW9" s="39">
        <v>0.58320000000000005</v>
      </c>
      <c r="AX9" s="39">
        <v>0.70730000000000004</v>
      </c>
      <c r="AY9" s="39">
        <v>0.68920000000000003</v>
      </c>
      <c r="AZ9" s="39">
        <v>0.76170000000000004</v>
      </c>
      <c r="BA9" s="39">
        <v>0.72150000000000003</v>
      </c>
      <c r="BB9" s="39">
        <v>0.65239999999999998</v>
      </c>
      <c r="BC9" s="39">
        <v>0.71260000000000001</v>
      </c>
      <c r="BD9" s="39">
        <v>0.79100000000000004</v>
      </c>
      <c r="BF9" s="39">
        <v>61608490</v>
      </c>
      <c r="BG9" s="39">
        <v>65777010</v>
      </c>
      <c r="BH9" s="39">
        <v>44894160</v>
      </c>
      <c r="BI9" s="39">
        <v>48438230</v>
      </c>
      <c r="BJ9" s="39">
        <v>80592230</v>
      </c>
      <c r="BK9" s="39">
        <v>94583360</v>
      </c>
      <c r="BL9" s="39">
        <v>95231960</v>
      </c>
      <c r="BM9" s="39">
        <v>105249840</v>
      </c>
      <c r="BN9" s="39">
        <v>96476260</v>
      </c>
      <c r="BO9" s="39">
        <v>90143900</v>
      </c>
      <c r="BP9" s="39">
        <v>95284630</v>
      </c>
      <c r="BQ9" s="39">
        <v>109297380</v>
      </c>
      <c r="BR9" s="12">
        <v>3031</v>
      </c>
      <c r="BS9" s="68"/>
      <c r="BT9" s="71">
        <v>11100101</v>
      </c>
      <c r="BU9" s="71">
        <v>0</v>
      </c>
      <c r="BV9" s="71">
        <f t="shared" si="0"/>
        <v>0</v>
      </c>
    </row>
    <row r="10" spans="1:74" x14ac:dyDescent="0.3">
      <c r="A10" s="39" t="s">
        <v>227</v>
      </c>
      <c r="B10" s="39">
        <v>1619</v>
      </c>
      <c r="C10" s="39">
        <v>3497</v>
      </c>
      <c r="D10" s="39" t="s">
        <v>202</v>
      </c>
      <c r="E10" s="39">
        <v>1</v>
      </c>
      <c r="F10" s="39" t="s">
        <v>658</v>
      </c>
      <c r="G10" s="39" t="s">
        <v>49</v>
      </c>
      <c r="H10" s="39">
        <v>48161</v>
      </c>
      <c r="I10" s="39">
        <v>1221</v>
      </c>
      <c r="J10" s="39">
        <v>0.82230000000000003</v>
      </c>
      <c r="K10" s="39">
        <v>8223594.19398</v>
      </c>
      <c r="L10" s="39" t="s">
        <v>659</v>
      </c>
      <c r="M10" s="39" t="s">
        <v>228</v>
      </c>
      <c r="N10" s="39">
        <v>0.28999999999999998</v>
      </c>
      <c r="O10" s="39">
        <v>2384842316.25</v>
      </c>
      <c r="P10" s="39">
        <v>22</v>
      </c>
      <c r="Q10" s="39">
        <v>180919072267.56</v>
      </c>
      <c r="R10" s="19">
        <v>31.820599999999999</v>
      </c>
      <c r="S10" s="39">
        <v>-96.056100000000001</v>
      </c>
      <c r="T10" s="39" t="s">
        <v>621</v>
      </c>
      <c r="U10" s="39" t="s">
        <v>660</v>
      </c>
      <c r="V10" s="39" t="s">
        <v>661</v>
      </c>
      <c r="W10" s="39" t="s">
        <v>662</v>
      </c>
      <c r="X10" s="39">
        <v>12</v>
      </c>
      <c r="Y10" s="39">
        <v>1203</v>
      </c>
      <c r="Z10" s="39">
        <v>120302</v>
      </c>
      <c r="AA10" s="39">
        <v>12030201</v>
      </c>
      <c r="AC10" s="39">
        <v>3497</v>
      </c>
      <c r="AD10" s="39" t="s">
        <v>227</v>
      </c>
      <c r="AE10" s="12">
        <v>780963</v>
      </c>
      <c r="AF10" s="12">
        <v>666739</v>
      </c>
      <c r="AG10" s="12">
        <v>662530</v>
      </c>
      <c r="AH10" s="12">
        <v>350225</v>
      </c>
      <c r="AI10" s="12">
        <v>696071</v>
      </c>
      <c r="AJ10" s="12">
        <v>702092</v>
      </c>
      <c r="AK10" s="12">
        <v>773693</v>
      </c>
      <c r="AL10" s="12">
        <v>711025</v>
      </c>
      <c r="AM10" s="12">
        <v>760492</v>
      </c>
      <c r="AN10" s="12">
        <v>611742</v>
      </c>
      <c r="AO10" s="12">
        <v>614810</v>
      </c>
      <c r="AP10" s="12">
        <v>580261</v>
      </c>
      <c r="AR10" s="39">
        <v>0.73970000000000002</v>
      </c>
      <c r="AS10" s="39">
        <v>0.85970000000000002</v>
      </c>
      <c r="AT10" s="39">
        <v>0.81259999999999999</v>
      </c>
      <c r="AU10" s="39">
        <v>0.72929999999999995</v>
      </c>
      <c r="AV10" s="39">
        <v>0.39839999999999998</v>
      </c>
      <c r="AW10" s="39">
        <v>0.76619999999999999</v>
      </c>
      <c r="AX10" s="39">
        <v>0.79859999999999998</v>
      </c>
      <c r="AY10" s="39">
        <v>0.85170000000000001</v>
      </c>
      <c r="AZ10" s="39">
        <v>0.78269999999999995</v>
      </c>
      <c r="BA10" s="39">
        <v>0.86509999999999998</v>
      </c>
      <c r="BB10" s="39">
        <v>0.6734</v>
      </c>
      <c r="BC10" s="39">
        <v>0.69930000000000003</v>
      </c>
      <c r="BD10" s="39">
        <v>0.63880000000000003</v>
      </c>
      <c r="BF10" s="39">
        <v>226479270</v>
      </c>
      <c r="BG10" s="39">
        <v>193354310</v>
      </c>
      <c r="BH10" s="39">
        <v>192133700</v>
      </c>
      <c r="BI10" s="39">
        <v>101565250</v>
      </c>
      <c r="BJ10" s="39">
        <v>201860590</v>
      </c>
      <c r="BK10" s="39">
        <v>203606680</v>
      </c>
      <c r="BL10" s="39">
        <v>224370970</v>
      </c>
      <c r="BM10" s="39">
        <v>206197250</v>
      </c>
      <c r="BN10" s="39">
        <v>220542680</v>
      </c>
      <c r="BO10" s="39">
        <v>177405180</v>
      </c>
      <c r="BP10" s="39">
        <v>178294900</v>
      </c>
      <c r="BQ10" s="39">
        <v>168275690</v>
      </c>
      <c r="BR10" s="12">
        <v>7040</v>
      </c>
      <c r="BS10" s="68"/>
      <c r="BT10" s="71">
        <v>11100103</v>
      </c>
      <c r="BU10" s="71">
        <v>0</v>
      </c>
      <c r="BV10" s="71">
        <f t="shared" si="0"/>
        <v>0</v>
      </c>
    </row>
    <row r="11" spans="1:74" x14ac:dyDescent="0.3">
      <c r="A11" s="39" t="s">
        <v>289</v>
      </c>
      <c r="B11" s="39">
        <v>73180</v>
      </c>
      <c r="C11" s="39">
        <v>10569</v>
      </c>
      <c r="D11" s="39" t="s">
        <v>194</v>
      </c>
      <c r="E11" s="39">
        <v>10</v>
      </c>
      <c r="F11" s="39" t="s">
        <v>663</v>
      </c>
      <c r="G11" s="39" t="s">
        <v>49</v>
      </c>
      <c r="H11" s="39">
        <v>48227</v>
      </c>
      <c r="I11" s="39">
        <v>1.5</v>
      </c>
      <c r="J11" s="39">
        <v>0.70569999999999999</v>
      </c>
      <c r="K11" s="39">
        <v>9272.8979999999992</v>
      </c>
      <c r="L11" s="39" t="s">
        <v>664</v>
      </c>
      <c r="M11" s="39" t="s">
        <v>290</v>
      </c>
      <c r="N11" s="39">
        <v>0.05</v>
      </c>
      <c r="O11" s="39">
        <v>463644.9</v>
      </c>
      <c r="P11" s="39">
        <v>0.05</v>
      </c>
      <c r="Q11" s="39">
        <v>463644.9</v>
      </c>
      <c r="R11" s="19">
        <v>32.306275999999997</v>
      </c>
      <c r="S11" s="39">
        <v>-101.43424400000001</v>
      </c>
      <c r="T11" s="39" t="s">
        <v>621</v>
      </c>
      <c r="U11" s="39" t="s">
        <v>665</v>
      </c>
      <c r="V11" s="39" t="s">
        <v>665</v>
      </c>
      <c r="W11" s="39" t="s">
        <v>666</v>
      </c>
      <c r="X11" s="39">
        <v>12</v>
      </c>
      <c r="Y11" s="39">
        <v>1208</v>
      </c>
      <c r="Z11" s="39">
        <v>120800</v>
      </c>
      <c r="AA11" s="39">
        <v>12080007</v>
      </c>
      <c r="AC11" s="39">
        <v>10569</v>
      </c>
      <c r="AD11" s="39" t="s">
        <v>289</v>
      </c>
      <c r="AR11" s="39">
        <v>0</v>
      </c>
      <c r="AS11" s="39">
        <v>0</v>
      </c>
      <c r="AT11" s="39">
        <v>0</v>
      </c>
      <c r="AU11" s="39">
        <v>0</v>
      </c>
      <c r="AV11" s="39">
        <v>0</v>
      </c>
      <c r="AW11" s="39">
        <v>0</v>
      </c>
      <c r="AX11" s="39">
        <v>0</v>
      </c>
      <c r="AY11" s="39">
        <v>0</v>
      </c>
      <c r="AZ11" s="39">
        <v>0</v>
      </c>
      <c r="BA11" s="39">
        <v>0</v>
      </c>
      <c r="BB11" s="39">
        <v>0</v>
      </c>
      <c r="BC11" s="39">
        <v>0</v>
      </c>
      <c r="BD11" s="39">
        <v>0</v>
      </c>
      <c r="BF11" s="39">
        <v>0</v>
      </c>
      <c r="BG11" s="39">
        <v>0</v>
      </c>
      <c r="BH11" s="39">
        <v>0</v>
      </c>
      <c r="BI11" s="39">
        <v>0</v>
      </c>
      <c r="BJ11" s="39">
        <v>0</v>
      </c>
      <c r="BK11" s="39">
        <v>0</v>
      </c>
      <c r="BL11" s="39">
        <v>0</v>
      </c>
      <c r="BM11" s="39">
        <v>0</v>
      </c>
      <c r="BN11" s="39">
        <v>0</v>
      </c>
      <c r="BO11" s="39">
        <v>0</v>
      </c>
      <c r="BP11" s="39">
        <v>0</v>
      </c>
      <c r="BQ11" s="39">
        <v>0</v>
      </c>
      <c r="BR11" s="39">
        <v>0</v>
      </c>
      <c r="BT11" s="71">
        <v>11100104</v>
      </c>
      <c r="BU11" s="71">
        <v>0</v>
      </c>
      <c r="BV11" s="71">
        <f t="shared" si="0"/>
        <v>0</v>
      </c>
    </row>
    <row r="12" spans="1:74" x14ac:dyDescent="0.3">
      <c r="A12" s="39" t="s">
        <v>327</v>
      </c>
      <c r="B12" s="39">
        <v>2152</v>
      </c>
      <c r="C12" s="39">
        <v>55172</v>
      </c>
      <c r="D12" s="39" t="s">
        <v>667</v>
      </c>
      <c r="E12" s="39">
        <v>2</v>
      </c>
      <c r="F12" s="39" t="s">
        <v>668</v>
      </c>
      <c r="G12" s="39" t="s">
        <v>49</v>
      </c>
      <c r="H12" s="39">
        <v>48035</v>
      </c>
      <c r="I12" s="39">
        <v>557</v>
      </c>
      <c r="J12" s="39">
        <v>0.1835</v>
      </c>
      <c r="K12" s="39">
        <v>770005.48919999995</v>
      </c>
      <c r="L12" s="39" t="s">
        <v>620</v>
      </c>
      <c r="M12" s="39" t="s">
        <v>274</v>
      </c>
      <c r="N12" s="39">
        <v>0.23</v>
      </c>
      <c r="O12" s="39">
        <v>177101262.52000001</v>
      </c>
      <c r="P12" s="39">
        <v>0.23</v>
      </c>
      <c r="Q12" s="39">
        <v>177101262.52000001</v>
      </c>
      <c r="R12" s="19">
        <v>31.851700000000001</v>
      </c>
      <c r="S12" s="39">
        <v>-97.352500000000006</v>
      </c>
      <c r="T12" s="39" t="s">
        <v>621</v>
      </c>
      <c r="U12" s="39" t="s">
        <v>669</v>
      </c>
      <c r="V12" s="39" t="s">
        <v>670</v>
      </c>
      <c r="W12" s="39" t="s">
        <v>671</v>
      </c>
      <c r="X12" s="39">
        <v>12</v>
      </c>
      <c r="Y12" s="39">
        <v>1206</v>
      </c>
      <c r="Z12" s="39">
        <v>120602</v>
      </c>
      <c r="AA12" s="39">
        <v>12060202</v>
      </c>
      <c r="AC12" s="39">
        <v>55172</v>
      </c>
      <c r="AD12" s="39" t="s">
        <v>327</v>
      </c>
      <c r="AE12" s="12">
        <v>16946</v>
      </c>
      <c r="AF12" s="12">
        <v>77336</v>
      </c>
      <c r="AG12" s="12">
        <v>10190</v>
      </c>
      <c r="AH12" s="12">
        <v>29162</v>
      </c>
      <c r="AI12" s="12">
        <v>91412</v>
      </c>
      <c r="AJ12" s="12">
        <v>190011</v>
      </c>
      <c r="AK12" s="12">
        <v>309005</v>
      </c>
      <c r="AL12" s="12">
        <v>338619</v>
      </c>
      <c r="AM12" s="12">
        <v>169957</v>
      </c>
      <c r="AN12" s="12">
        <v>29457</v>
      </c>
      <c r="AO12" s="12">
        <v>6958</v>
      </c>
      <c r="AP12" s="12">
        <v>39850</v>
      </c>
      <c r="AR12" s="39">
        <v>0.26750000000000002</v>
      </c>
      <c r="AS12" s="39">
        <v>4.0899999999999999E-2</v>
      </c>
      <c r="AT12" s="39">
        <v>0.20660000000000001</v>
      </c>
      <c r="AU12" s="39">
        <v>2.46E-2</v>
      </c>
      <c r="AV12" s="39">
        <v>7.2700000000000001E-2</v>
      </c>
      <c r="AW12" s="39">
        <v>0.22059999999999999</v>
      </c>
      <c r="AX12" s="39">
        <v>0.4738</v>
      </c>
      <c r="AY12" s="39">
        <v>0.74570000000000003</v>
      </c>
      <c r="AZ12" s="39">
        <v>0.81710000000000005</v>
      </c>
      <c r="BA12" s="39">
        <v>0.42380000000000001</v>
      </c>
      <c r="BB12" s="39">
        <v>7.1099999999999997E-2</v>
      </c>
      <c r="BC12" s="39">
        <v>1.7299999999999999E-2</v>
      </c>
      <c r="BD12" s="39">
        <v>9.6199999999999994E-2</v>
      </c>
      <c r="BF12" s="39">
        <v>3897580</v>
      </c>
      <c r="BG12" s="39">
        <v>17787280</v>
      </c>
      <c r="BH12" s="39">
        <v>2343700</v>
      </c>
      <c r="BI12" s="39">
        <v>6707260</v>
      </c>
      <c r="BJ12" s="39">
        <v>21024760</v>
      </c>
      <c r="BK12" s="39">
        <v>43702530</v>
      </c>
      <c r="BL12" s="39">
        <v>71071150</v>
      </c>
      <c r="BM12" s="39">
        <v>77882370</v>
      </c>
      <c r="BN12" s="39">
        <v>39090110</v>
      </c>
      <c r="BO12" s="39">
        <v>6775110</v>
      </c>
      <c r="BP12" s="39">
        <v>1600340</v>
      </c>
      <c r="BQ12" s="39">
        <v>9165500</v>
      </c>
      <c r="BR12" s="39">
        <v>924</v>
      </c>
      <c r="BT12" s="71">
        <v>11100201</v>
      </c>
      <c r="BU12" s="71">
        <v>0</v>
      </c>
      <c r="BV12" s="71">
        <f t="shared" si="0"/>
        <v>0</v>
      </c>
    </row>
    <row r="13" spans="1:74" x14ac:dyDescent="0.3">
      <c r="A13" s="39" t="s">
        <v>672</v>
      </c>
      <c r="B13" s="39">
        <v>73001</v>
      </c>
      <c r="C13" s="39">
        <v>50404</v>
      </c>
      <c r="D13" s="39" t="s">
        <v>194</v>
      </c>
      <c r="E13" s="39">
        <v>10</v>
      </c>
      <c r="F13" s="39" t="s">
        <v>673</v>
      </c>
      <c r="G13" s="39" t="s">
        <v>49</v>
      </c>
      <c r="H13" s="39">
        <v>48057</v>
      </c>
      <c r="I13" s="39">
        <v>38.799999999999997</v>
      </c>
      <c r="J13" s="39">
        <v>0.66669999999999996</v>
      </c>
      <c r="K13" s="39">
        <v>226603.3296</v>
      </c>
      <c r="L13" s="39" t="s">
        <v>221</v>
      </c>
      <c r="M13" s="39" t="s">
        <v>199</v>
      </c>
      <c r="N13" s="39">
        <v>0.3</v>
      </c>
      <c r="O13" s="39">
        <v>67980998.879999995</v>
      </c>
      <c r="P13" s="39">
        <v>0.3</v>
      </c>
      <c r="Q13" s="39">
        <v>67980998.879999995</v>
      </c>
      <c r="R13" s="19">
        <v>28.558299999999999</v>
      </c>
      <c r="S13" s="39">
        <v>-96.834199999999996</v>
      </c>
      <c r="T13" s="39" t="s">
        <v>621</v>
      </c>
      <c r="U13" s="39" t="s">
        <v>633</v>
      </c>
      <c r="V13" s="39" t="s">
        <v>633</v>
      </c>
      <c r="W13" s="39" t="s">
        <v>674</v>
      </c>
      <c r="X13" s="39">
        <v>12</v>
      </c>
      <c r="Y13" s="39">
        <v>1210</v>
      </c>
      <c r="Z13" s="39">
        <v>121004</v>
      </c>
      <c r="AA13" s="39">
        <v>12100403</v>
      </c>
      <c r="AC13" s="39">
        <v>50404</v>
      </c>
      <c r="AD13" s="39" t="s">
        <v>672</v>
      </c>
      <c r="AR13" s="39">
        <v>0</v>
      </c>
      <c r="AS13" s="39">
        <v>0</v>
      </c>
      <c r="AT13" s="39">
        <v>0</v>
      </c>
      <c r="AU13" s="39">
        <v>0</v>
      </c>
      <c r="AV13" s="39">
        <v>0</v>
      </c>
      <c r="AW13" s="39">
        <v>0</v>
      </c>
      <c r="AX13" s="39">
        <v>0</v>
      </c>
      <c r="AY13" s="39">
        <v>0</v>
      </c>
      <c r="AZ13" s="39">
        <v>0</v>
      </c>
      <c r="BA13" s="39">
        <v>0</v>
      </c>
      <c r="BB13" s="39">
        <v>0</v>
      </c>
      <c r="BC13" s="39">
        <v>0</v>
      </c>
      <c r="BD13" s="39">
        <v>0</v>
      </c>
      <c r="BF13" s="39">
        <v>0</v>
      </c>
      <c r="BG13" s="39">
        <v>0</v>
      </c>
      <c r="BH13" s="39">
        <v>0</v>
      </c>
      <c r="BI13" s="39">
        <v>0</v>
      </c>
      <c r="BJ13" s="39">
        <v>0</v>
      </c>
      <c r="BK13" s="39">
        <v>0</v>
      </c>
      <c r="BL13" s="39">
        <v>0</v>
      </c>
      <c r="BM13" s="39">
        <v>0</v>
      </c>
      <c r="BN13" s="39">
        <v>0</v>
      </c>
      <c r="BO13" s="39">
        <v>0</v>
      </c>
      <c r="BP13" s="39">
        <v>0</v>
      </c>
      <c r="BQ13" s="39">
        <v>0</v>
      </c>
      <c r="BR13" s="39">
        <v>0</v>
      </c>
      <c r="BT13" s="71">
        <v>11100202</v>
      </c>
      <c r="BU13" s="71">
        <v>0</v>
      </c>
      <c r="BV13" s="71">
        <f t="shared" si="0"/>
        <v>0</v>
      </c>
    </row>
    <row r="14" spans="1:74" x14ac:dyDescent="0.3">
      <c r="A14" s="39" t="s">
        <v>337</v>
      </c>
      <c r="B14" s="39">
        <v>73318</v>
      </c>
      <c r="C14" s="39">
        <v>55357</v>
      </c>
      <c r="D14" s="39" t="s">
        <v>667</v>
      </c>
      <c r="E14" s="39">
        <v>2</v>
      </c>
      <c r="F14" s="39" t="s">
        <v>675</v>
      </c>
      <c r="G14" s="39" t="s">
        <v>49</v>
      </c>
      <c r="H14" s="39">
        <v>48157</v>
      </c>
      <c r="I14" s="39">
        <v>559.5</v>
      </c>
      <c r="J14" s="39">
        <v>0.46189999999999998</v>
      </c>
      <c r="K14" s="39">
        <v>1946931.22548</v>
      </c>
      <c r="L14" s="39" t="s">
        <v>620</v>
      </c>
      <c r="M14" s="39" t="s">
        <v>274</v>
      </c>
      <c r="N14" s="39">
        <v>0.23</v>
      </c>
      <c r="O14" s="39">
        <v>447794181.86000001</v>
      </c>
      <c r="P14" s="39">
        <v>0.86</v>
      </c>
      <c r="Q14" s="39">
        <v>1673162888.3399999</v>
      </c>
      <c r="R14" s="19">
        <v>29.473099999999999</v>
      </c>
      <c r="S14" s="39">
        <v>-95.624399999999994</v>
      </c>
      <c r="T14" s="39" t="s">
        <v>621</v>
      </c>
      <c r="U14" s="39" t="s">
        <v>676</v>
      </c>
      <c r="V14" s="39" t="s">
        <v>676</v>
      </c>
      <c r="W14" s="39" t="s">
        <v>676</v>
      </c>
      <c r="X14" s="39">
        <v>12</v>
      </c>
      <c r="Y14" s="39">
        <v>1207</v>
      </c>
      <c r="Z14" s="39">
        <v>120701</v>
      </c>
      <c r="AA14" s="39">
        <v>12070104</v>
      </c>
      <c r="AC14" s="39">
        <v>55357</v>
      </c>
      <c r="AD14" s="39" t="s">
        <v>337</v>
      </c>
      <c r="AE14" s="12">
        <v>15709</v>
      </c>
      <c r="AF14" s="39" t="s">
        <v>625</v>
      </c>
      <c r="AG14" s="12">
        <v>77879</v>
      </c>
      <c r="AH14" s="12">
        <v>171301</v>
      </c>
      <c r="AI14" s="12">
        <v>176152</v>
      </c>
      <c r="AJ14" s="12">
        <v>223066</v>
      </c>
      <c r="AK14" s="12">
        <v>342003</v>
      </c>
      <c r="AL14" s="12">
        <v>369541</v>
      </c>
      <c r="AM14" s="12">
        <v>226188</v>
      </c>
      <c r="AN14" s="12">
        <v>223699</v>
      </c>
      <c r="AO14" s="12">
        <v>195597</v>
      </c>
      <c r="AP14" s="12">
        <v>320143</v>
      </c>
      <c r="AR14" s="39">
        <v>0.47420000000000001</v>
      </c>
      <c r="AS14" s="39">
        <v>3.7699999999999997E-2</v>
      </c>
      <c r="AT14" s="39">
        <v>0</v>
      </c>
      <c r="AU14" s="39">
        <v>0.18709999999999999</v>
      </c>
      <c r="AV14" s="39">
        <v>0.42520000000000002</v>
      </c>
      <c r="AW14" s="39">
        <v>0.42320000000000002</v>
      </c>
      <c r="AX14" s="39">
        <v>0.55369999999999997</v>
      </c>
      <c r="AY14" s="39">
        <v>0.8216</v>
      </c>
      <c r="AZ14" s="39">
        <v>0.88770000000000004</v>
      </c>
      <c r="BA14" s="39">
        <v>0.5615</v>
      </c>
      <c r="BB14" s="39">
        <v>0.53739999999999999</v>
      </c>
      <c r="BC14" s="39">
        <v>0.48549999999999999</v>
      </c>
      <c r="BD14" s="39">
        <v>0.76910000000000001</v>
      </c>
      <c r="BF14" s="39">
        <v>3613070</v>
      </c>
      <c r="BG14" s="39">
        <v>0</v>
      </c>
      <c r="BH14" s="39">
        <v>17912170</v>
      </c>
      <c r="BI14" s="39">
        <v>39399230</v>
      </c>
      <c r="BJ14" s="39">
        <v>40514960</v>
      </c>
      <c r="BK14" s="39">
        <v>51305180</v>
      </c>
      <c r="BL14" s="39">
        <v>78660690</v>
      </c>
      <c r="BM14" s="39">
        <v>84994430</v>
      </c>
      <c r="BN14" s="39">
        <v>52023240</v>
      </c>
      <c r="BO14" s="39">
        <v>51450770</v>
      </c>
      <c r="BP14" s="39">
        <v>44987310</v>
      </c>
      <c r="BQ14" s="39">
        <v>73632890</v>
      </c>
      <c r="BR14" s="12">
        <v>1653</v>
      </c>
      <c r="BS14" s="68"/>
      <c r="BT14" s="71">
        <v>11100203</v>
      </c>
      <c r="BU14" s="71">
        <v>0</v>
      </c>
      <c r="BV14" s="71">
        <f t="shared" si="0"/>
        <v>0</v>
      </c>
    </row>
    <row r="15" spans="1:74" x14ac:dyDescent="0.3">
      <c r="A15" s="39" t="s">
        <v>241</v>
      </c>
      <c r="B15" s="39">
        <v>1633</v>
      </c>
      <c r="C15" s="39">
        <v>3561</v>
      </c>
      <c r="D15" s="39" t="s">
        <v>627</v>
      </c>
      <c r="E15" s="39">
        <v>2</v>
      </c>
      <c r="F15" s="39" t="s">
        <v>677</v>
      </c>
      <c r="G15" s="39" t="s">
        <v>49</v>
      </c>
      <c r="H15" s="39">
        <v>48041</v>
      </c>
      <c r="I15" s="39">
        <v>130</v>
      </c>
      <c r="J15" s="39">
        <v>1.2999999999999999E-3</v>
      </c>
      <c r="K15" s="39">
        <v>1273.1784</v>
      </c>
      <c r="L15" s="39" t="s">
        <v>620</v>
      </c>
      <c r="M15" s="39" t="s">
        <v>200</v>
      </c>
      <c r="N15" s="39">
        <v>0.96</v>
      </c>
      <c r="O15" s="39">
        <v>1222251.26</v>
      </c>
      <c r="P15" s="39">
        <v>158</v>
      </c>
      <c r="Q15" s="39">
        <v>201162187.19999999</v>
      </c>
      <c r="R15" s="19">
        <v>30.646899999999999</v>
      </c>
      <c r="S15" s="39">
        <v>-96.372500000000002</v>
      </c>
      <c r="T15" s="39" t="s">
        <v>621</v>
      </c>
      <c r="U15" s="39" t="s">
        <v>676</v>
      </c>
      <c r="V15" s="39" t="s">
        <v>676</v>
      </c>
      <c r="W15" s="39" t="s">
        <v>678</v>
      </c>
      <c r="X15" s="39">
        <v>12</v>
      </c>
      <c r="Y15" s="39">
        <v>1207</v>
      </c>
      <c r="Z15" s="39">
        <v>120701</v>
      </c>
      <c r="AA15" s="39">
        <v>12070103</v>
      </c>
      <c r="AC15" s="39">
        <v>3561</v>
      </c>
      <c r="AD15" s="39" t="s">
        <v>241</v>
      </c>
      <c r="AE15" s="39">
        <v>21</v>
      </c>
      <c r="AF15" s="39">
        <v>462</v>
      </c>
      <c r="AG15" s="39" t="s">
        <v>625</v>
      </c>
      <c r="AH15" s="39" t="s">
        <v>625</v>
      </c>
      <c r="AI15" s="39">
        <v>7</v>
      </c>
      <c r="AJ15" s="39">
        <v>90</v>
      </c>
      <c r="AK15" s="39">
        <v>154</v>
      </c>
      <c r="AL15" s="12">
        <v>1089</v>
      </c>
      <c r="AM15" s="39">
        <v>49</v>
      </c>
      <c r="AN15" s="39" t="s">
        <v>625</v>
      </c>
      <c r="AO15" s="39" t="s">
        <v>625</v>
      </c>
      <c r="AP15" s="39">
        <v>13</v>
      </c>
      <c r="AR15" s="39">
        <v>1.6999999999999999E-3</v>
      </c>
      <c r="AS15" s="39">
        <v>2.0000000000000001E-4</v>
      </c>
      <c r="AT15" s="39">
        <v>5.3E-3</v>
      </c>
      <c r="AU15" s="39">
        <v>0</v>
      </c>
      <c r="AV15" s="39">
        <v>0</v>
      </c>
      <c r="AW15" s="39">
        <v>1E-4</v>
      </c>
      <c r="AX15" s="39">
        <v>1E-3</v>
      </c>
      <c r="AY15" s="39">
        <v>1.6000000000000001E-3</v>
      </c>
      <c r="AZ15" s="39">
        <v>1.1299999999999999E-2</v>
      </c>
      <c r="BA15" s="39">
        <v>5.0000000000000001E-4</v>
      </c>
      <c r="BB15" s="39">
        <v>0</v>
      </c>
      <c r="BC15" s="39">
        <v>0</v>
      </c>
      <c r="BD15" s="39">
        <v>1E-4</v>
      </c>
      <c r="BF15" s="39">
        <v>20160</v>
      </c>
      <c r="BG15" s="39">
        <v>443520</v>
      </c>
      <c r="BH15" s="39">
        <v>0</v>
      </c>
      <c r="BI15" s="39">
        <v>0</v>
      </c>
      <c r="BJ15" s="39">
        <v>6720</v>
      </c>
      <c r="BK15" s="39">
        <v>86400</v>
      </c>
      <c r="BL15" s="39">
        <v>147840</v>
      </c>
      <c r="BM15" s="39">
        <v>1045440</v>
      </c>
      <c r="BN15" s="39">
        <v>47040</v>
      </c>
      <c r="BO15" s="39">
        <v>0</v>
      </c>
      <c r="BP15" s="39">
        <v>0</v>
      </c>
      <c r="BQ15" s="39">
        <v>12480</v>
      </c>
      <c r="BR15" s="39">
        <v>6</v>
      </c>
      <c r="BT15" s="71">
        <v>11120101</v>
      </c>
      <c r="BU15" s="71">
        <v>0</v>
      </c>
      <c r="BV15" s="71">
        <f t="shared" si="0"/>
        <v>0</v>
      </c>
    </row>
    <row r="16" spans="1:74" x14ac:dyDescent="0.3">
      <c r="A16" s="39" t="s">
        <v>679</v>
      </c>
      <c r="B16" s="39">
        <v>2035</v>
      </c>
      <c r="C16" s="39">
        <v>52176</v>
      </c>
      <c r="D16" s="39" t="s">
        <v>627</v>
      </c>
      <c r="E16" s="39">
        <v>2</v>
      </c>
      <c r="F16" s="39" t="s">
        <v>663</v>
      </c>
      <c r="G16" s="39" t="s">
        <v>49</v>
      </c>
      <c r="H16" s="39">
        <v>48227</v>
      </c>
      <c r="I16" s="39">
        <v>231</v>
      </c>
      <c r="J16" s="39">
        <v>0.31180000000000002</v>
      </c>
      <c r="K16" s="39">
        <v>542613.56688000006</v>
      </c>
      <c r="L16" s="39" t="s">
        <v>620</v>
      </c>
      <c r="M16" s="39" t="s">
        <v>680</v>
      </c>
      <c r="N16" s="39">
        <v>0.23</v>
      </c>
      <c r="O16" s="39">
        <v>124801120.38</v>
      </c>
      <c r="P16" s="39">
        <v>0.23</v>
      </c>
      <c r="Q16" s="39">
        <v>124801120.38</v>
      </c>
      <c r="R16" s="19">
        <v>32.272199999999998</v>
      </c>
      <c r="S16" s="39">
        <v>-101.4222</v>
      </c>
      <c r="T16" s="39" t="s">
        <v>621</v>
      </c>
      <c r="U16" s="39" t="s">
        <v>665</v>
      </c>
      <c r="V16" s="39" t="s">
        <v>665</v>
      </c>
      <c r="W16" s="39" t="s">
        <v>666</v>
      </c>
      <c r="X16" s="39">
        <v>12</v>
      </c>
      <c r="Y16" s="39">
        <v>1208</v>
      </c>
      <c r="Z16" s="39">
        <v>120800</v>
      </c>
      <c r="AA16" s="39">
        <v>12080007</v>
      </c>
      <c r="AC16" s="39">
        <v>52176</v>
      </c>
      <c r="AD16" s="39" t="s">
        <v>309</v>
      </c>
      <c r="AE16" s="12">
        <v>8567</v>
      </c>
      <c r="AF16" s="12">
        <v>18261</v>
      </c>
      <c r="AG16" s="39">
        <v>179</v>
      </c>
      <c r="AH16" s="39">
        <v>105</v>
      </c>
      <c r="AI16" s="39">
        <v>82</v>
      </c>
      <c r="AJ16" s="12">
        <v>19363</v>
      </c>
      <c r="AK16" s="12">
        <v>54132</v>
      </c>
      <c r="AL16" s="12">
        <v>49598</v>
      </c>
      <c r="AM16" s="12">
        <v>10259</v>
      </c>
      <c r="AN16" s="39" t="s">
        <v>625</v>
      </c>
      <c r="AO16" s="39">
        <v>5</v>
      </c>
      <c r="AP16" s="39" t="s">
        <v>625</v>
      </c>
      <c r="AR16" s="39">
        <v>7.9299999999999995E-2</v>
      </c>
      <c r="AS16" s="39">
        <v>4.9799999999999997E-2</v>
      </c>
      <c r="AT16" s="39">
        <v>0.1176</v>
      </c>
      <c r="AU16" s="39">
        <v>1E-3</v>
      </c>
      <c r="AV16" s="39">
        <v>5.9999999999999995E-4</v>
      </c>
      <c r="AW16" s="39">
        <v>5.0000000000000001E-4</v>
      </c>
      <c r="AX16" s="39">
        <v>0.1164</v>
      </c>
      <c r="AY16" s="39">
        <v>0.315</v>
      </c>
      <c r="AZ16" s="39">
        <v>0.28860000000000002</v>
      </c>
      <c r="BA16" s="39">
        <v>6.1699999999999998E-2</v>
      </c>
      <c r="BB16" s="39">
        <v>0</v>
      </c>
      <c r="BC16" s="39">
        <v>0</v>
      </c>
      <c r="BD16" s="39">
        <v>0</v>
      </c>
      <c r="BF16" s="39">
        <v>1970410</v>
      </c>
      <c r="BG16" s="39">
        <v>4200030</v>
      </c>
      <c r="BH16" s="39">
        <v>41170</v>
      </c>
      <c r="BI16" s="39">
        <v>24150</v>
      </c>
      <c r="BJ16" s="39">
        <v>18860</v>
      </c>
      <c r="BK16" s="39">
        <v>4453490</v>
      </c>
      <c r="BL16" s="39">
        <v>12450360</v>
      </c>
      <c r="BM16" s="39">
        <v>11407540</v>
      </c>
      <c r="BN16" s="39">
        <v>2359570</v>
      </c>
      <c r="BO16" s="39">
        <v>0</v>
      </c>
      <c r="BP16" s="39">
        <v>1150</v>
      </c>
      <c r="BQ16" s="39">
        <v>0</v>
      </c>
      <c r="BR16" s="39">
        <v>113</v>
      </c>
      <c r="BT16" s="71">
        <v>11120102</v>
      </c>
      <c r="BU16" s="71">
        <v>0</v>
      </c>
      <c r="BV16" s="71">
        <f t="shared" si="0"/>
        <v>0</v>
      </c>
    </row>
    <row r="17" spans="1:74" x14ac:dyDescent="0.3">
      <c r="A17" s="39" t="s">
        <v>681</v>
      </c>
      <c r="B17" s="39">
        <v>2135</v>
      </c>
      <c r="C17" s="39">
        <v>55123</v>
      </c>
      <c r="D17" s="39" t="s">
        <v>627</v>
      </c>
      <c r="E17" s="39">
        <v>2</v>
      </c>
      <c r="F17" s="39" t="s">
        <v>682</v>
      </c>
      <c r="G17" s="39" t="s">
        <v>49</v>
      </c>
      <c r="H17" s="39">
        <v>48215</v>
      </c>
      <c r="I17" s="39">
        <v>643</v>
      </c>
      <c r="J17" s="39">
        <v>0.67269999999999996</v>
      </c>
      <c r="K17" s="39">
        <v>3258629.2989599998</v>
      </c>
      <c r="L17" s="39" t="s">
        <v>620</v>
      </c>
      <c r="M17" s="39" t="s">
        <v>200</v>
      </c>
      <c r="N17" s="39">
        <v>0.23</v>
      </c>
      <c r="O17" s="39">
        <v>749484738.75999999</v>
      </c>
      <c r="P17" s="39">
        <v>1.19</v>
      </c>
      <c r="Q17" s="39">
        <v>3879268731.8299999</v>
      </c>
      <c r="R17" s="19">
        <v>26.340299999999999</v>
      </c>
      <c r="S17" s="39">
        <v>-98.19</v>
      </c>
      <c r="T17" s="39" t="s">
        <v>621</v>
      </c>
      <c r="U17" s="39" t="s">
        <v>638</v>
      </c>
      <c r="V17" s="39" t="s">
        <v>639</v>
      </c>
      <c r="W17" s="39" t="s">
        <v>683</v>
      </c>
      <c r="X17" s="39">
        <v>12</v>
      </c>
      <c r="Y17" s="39">
        <v>1211</v>
      </c>
      <c r="Z17" s="39">
        <v>121102</v>
      </c>
      <c r="AA17" s="39">
        <v>12110208</v>
      </c>
      <c r="AC17" s="39">
        <v>55123</v>
      </c>
      <c r="AD17" s="39" t="s">
        <v>321</v>
      </c>
      <c r="AE17" s="39" t="s">
        <v>625</v>
      </c>
      <c r="AF17" s="12">
        <v>53507</v>
      </c>
      <c r="AG17" s="12">
        <v>127516</v>
      </c>
      <c r="AH17" s="12">
        <v>372221</v>
      </c>
      <c r="AI17" s="12">
        <v>392673</v>
      </c>
      <c r="AJ17" s="12">
        <v>381613</v>
      </c>
      <c r="AK17" s="12">
        <v>418977</v>
      </c>
      <c r="AL17" s="12">
        <v>432631</v>
      </c>
      <c r="AM17" s="12">
        <v>409217</v>
      </c>
      <c r="AN17" s="12">
        <v>276042</v>
      </c>
      <c r="AO17" s="12">
        <v>415540</v>
      </c>
      <c r="AP17" s="12">
        <v>391499</v>
      </c>
      <c r="AR17" s="39">
        <v>0.64970000000000006</v>
      </c>
      <c r="AS17" s="39">
        <v>0</v>
      </c>
      <c r="AT17" s="39">
        <v>0.12379999999999999</v>
      </c>
      <c r="AU17" s="39">
        <v>0.2666</v>
      </c>
      <c r="AV17" s="39">
        <v>0.80400000000000005</v>
      </c>
      <c r="AW17" s="39">
        <v>0.82079999999999997</v>
      </c>
      <c r="AX17" s="39">
        <v>0.82430000000000003</v>
      </c>
      <c r="AY17" s="39">
        <v>0.87580000000000002</v>
      </c>
      <c r="AZ17" s="39">
        <v>0.90429999999999999</v>
      </c>
      <c r="BA17" s="39">
        <v>0.88390000000000002</v>
      </c>
      <c r="BB17" s="39">
        <v>0.57699999999999996</v>
      </c>
      <c r="BC17" s="39">
        <v>0.89759999999999995</v>
      </c>
      <c r="BD17" s="39">
        <v>0.81840000000000002</v>
      </c>
      <c r="BF17" s="39">
        <v>0</v>
      </c>
      <c r="BG17" s="39">
        <v>12306610</v>
      </c>
      <c r="BH17" s="39">
        <v>29328680</v>
      </c>
      <c r="BI17" s="39">
        <v>85610830</v>
      </c>
      <c r="BJ17" s="39">
        <v>90314790</v>
      </c>
      <c r="BK17" s="39">
        <v>87770990</v>
      </c>
      <c r="BL17" s="39">
        <v>96364710</v>
      </c>
      <c r="BM17" s="39">
        <v>99505130</v>
      </c>
      <c r="BN17" s="39">
        <v>94119910</v>
      </c>
      <c r="BO17" s="39">
        <v>63489660</v>
      </c>
      <c r="BP17" s="39">
        <v>95574200</v>
      </c>
      <c r="BQ17" s="39">
        <v>90044770</v>
      </c>
      <c r="BR17" s="12">
        <v>2591</v>
      </c>
      <c r="BS17" s="68"/>
      <c r="BT17" s="71">
        <v>11120103</v>
      </c>
      <c r="BU17" s="71">
        <v>0</v>
      </c>
      <c r="BV17" s="71">
        <f t="shared" si="0"/>
        <v>0</v>
      </c>
    </row>
    <row r="18" spans="1:74" x14ac:dyDescent="0.3">
      <c r="A18" s="39" t="s">
        <v>213</v>
      </c>
      <c r="B18" s="39">
        <v>1596</v>
      </c>
      <c r="C18" s="39">
        <v>3460</v>
      </c>
      <c r="D18" s="39" t="s">
        <v>627</v>
      </c>
      <c r="E18" s="39">
        <v>2</v>
      </c>
      <c r="F18" s="39" t="s">
        <v>655</v>
      </c>
      <c r="G18" s="39" t="s">
        <v>49</v>
      </c>
      <c r="H18" s="39">
        <v>48071</v>
      </c>
      <c r="I18" s="39">
        <v>2044</v>
      </c>
      <c r="J18" s="39">
        <v>9.2899999999999996E-2</v>
      </c>
      <c r="K18" s="39">
        <v>1430537.2233599999</v>
      </c>
      <c r="L18" s="39" t="s">
        <v>659</v>
      </c>
      <c r="M18" s="39" t="s">
        <v>684</v>
      </c>
      <c r="N18" s="39">
        <v>0.4</v>
      </c>
      <c r="O18" s="39">
        <v>572214889.34000003</v>
      </c>
      <c r="P18" s="39">
        <v>88</v>
      </c>
      <c r="Q18" s="39">
        <v>125887275655.67999</v>
      </c>
      <c r="R18" s="19">
        <v>29.7483</v>
      </c>
      <c r="S18" s="39">
        <v>-94.927199999999999</v>
      </c>
      <c r="T18" s="39" t="s">
        <v>621</v>
      </c>
      <c r="U18" s="39" t="s">
        <v>622</v>
      </c>
      <c r="V18" s="39" t="s">
        <v>643</v>
      </c>
      <c r="W18" s="39" t="s">
        <v>656</v>
      </c>
      <c r="X18" s="39">
        <v>12</v>
      </c>
      <c r="Y18" s="39">
        <v>1204</v>
      </c>
      <c r="Z18" s="39">
        <v>120402</v>
      </c>
      <c r="AA18" s="39">
        <v>12040203</v>
      </c>
      <c r="AC18" s="39">
        <v>3460</v>
      </c>
      <c r="AD18" s="39" t="s">
        <v>213</v>
      </c>
      <c r="AE18" s="12">
        <v>25001</v>
      </c>
      <c r="AF18" s="12">
        <v>115437</v>
      </c>
      <c r="AG18" s="39">
        <v>-838</v>
      </c>
      <c r="AH18" s="12">
        <v>223164</v>
      </c>
      <c r="AI18" s="12">
        <v>155945</v>
      </c>
      <c r="AJ18" s="12">
        <v>303639</v>
      </c>
      <c r="AK18" s="12">
        <v>476890</v>
      </c>
      <c r="AL18" s="12">
        <v>521402</v>
      </c>
      <c r="AM18" s="12">
        <v>84991</v>
      </c>
      <c r="AN18" s="12">
        <v>16488</v>
      </c>
      <c r="AO18" s="39">
        <v>-971</v>
      </c>
      <c r="AP18" s="12">
        <v>-1019</v>
      </c>
      <c r="AR18" s="39">
        <v>0.107</v>
      </c>
      <c r="AS18" s="39">
        <v>1.6400000000000001E-2</v>
      </c>
      <c r="AT18" s="39">
        <v>8.4000000000000005E-2</v>
      </c>
      <c r="AU18" s="39">
        <v>-5.9999999999999995E-4</v>
      </c>
      <c r="AV18" s="39">
        <v>0.15160000000000001</v>
      </c>
      <c r="AW18" s="39">
        <v>0.10249999999999999</v>
      </c>
      <c r="AX18" s="39">
        <v>0.20630000000000001</v>
      </c>
      <c r="AY18" s="39">
        <v>0.31359999999999999</v>
      </c>
      <c r="AZ18" s="39">
        <v>0.34289999999999998</v>
      </c>
      <c r="BA18" s="39">
        <v>5.7799999999999997E-2</v>
      </c>
      <c r="BB18" s="39">
        <v>1.0800000000000001E-2</v>
      </c>
      <c r="BC18" s="39">
        <v>-6.9999999999999999E-4</v>
      </c>
      <c r="BD18" s="39">
        <v>-6.9999999999999999E-4</v>
      </c>
      <c r="BF18" s="39">
        <v>10000400</v>
      </c>
      <c r="BG18" s="39">
        <v>46174800</v>
      </c>
      <c r="BH18" s="39">
        <v>0</v>
      </c>
      <c r="BI18" s="39">
        <v>89265600</v>
      </c>
      <c r="BJ18" s="39">
        <v>62378000</v>
      </c>
      <c r="BK18" s="39">
        <v>121455600</v>
      </c>
      <c r="BL18" s="39">
        <v>190756000</v>
      </c>
      <c r="BM18" s="39">
        <v>208560800</v>
      </c>
      <c r="BN18" s="39">
        <v>33996400</v>
      </c>
      <c r="BO18" s="39">
        <v>6595200</v>
      </c>
      <c r="BP18" s="39">
        <v>0</v>
      </c>
      <c r="BQ18" s="39">
        <v>0</v>
      </c>
      <c r="BR18" s="12">
        <v>2361</v>
      </c>
      <c r="BS18" s="68"/>
      <c r="BT18" s="71">
        <v>11120104</v>
      </c>
      <c r="BU18" s="71">
        <v>0</v>
      </c>
      <c r="BV18" s="71">
        <f t="shared" si="0"/>
        <v>0</v>
      </c>
    </row>
    <row r="19" spans="1:74" x14ac:dyDescent="0.3">
      <c r="A19" s="39" t="s">
        <v>685</v>
      </c>
      <c r="B19" s="39">
        <v>73568</v>
      </c>
      <c r="C19" s="39">
        <v>10243</v>
      </c>
      <c r="D19" s="39" t="s">
        <v>641</v>
      </c>
      <c r="E19" s="39">
        <v>4</v>
      </c>
      <c r="F19" s="39" t="s">
        <v>636</v>
      </c>
      <c r="G19" s="39" t="s">
        <v>49</v>
      </c>
      <c r="H19" s="39">
        <v>48355</v>
      </c>
      <c r="I19" s="39">
        <v>35.299999999999997</v>
      </c>
      <c r="J19" s="39">
        <v>2.76E-2</v>
      </c>
      <c r="K19" s="39">
        <v>7329.4394400000001</v>
      </c>
      <c r="L19" s="39" t="s">
        <v>664</v>
      </c>
      <c r="M19" s="39" t="s">
        <v>686</v>
      </c>
      <c r="N19" s="39">
        <v>0.05</v>
      </c>
      <c r="O19" s="39">
        <v>366471.97</v>
      </c>
      <c r="P19" s="39">
        <v>0.05</v>
      </c>
      <c r="Q19" s="39">
        <v>366471.97</v>
      </c>
      <c r="R19" s="19">
        <v>27.569700000000001</v>
      </c>
      <c r="S19" s="39">
        <v>-97.822800000000001</v>
      </c>
      <c r="T19" s="39" t="s">
        <v>621</v>
      </c>
      <c r="U19" s="39" t="s">
        <v>638</v>
      </c>
      <c r="V19" s="39" t="s">
        <v>639</v>
      </c>
      <c r="W19" s="39" t="s">
        <v>687</v>
      </c>
      <c r="X19" s="39">
        <v>12</v>
      </c>
      <c r="Y19" s="39">
        <v>1211</v>
      </c>
      <c r="Z19" s="39">
        <v>121102</v>
      </c>
      <c r="AA19" s="39">
        <v>12110204</v>
      </c>
      <c r="AC19" s="39">
        <v>10243</v>
      </c>
      <c r="AD19" s="39" t="s">
        <v>685</v>
      </c>
      <c r="AR19" s="39">
        <v>0</v>
      </c>
      <c r="AS19" s="39">
        <v>0</v>
      </c>
      <c r="AT19" s="39">
        <v>0</v>
      </c>
      <c r="AU19" s="39">
        <v>0</v>
      </c>
      <c r="AV19" s="39">
        <v>0</v>
      </c>
      <c r="AW19" s="39">
        <v>0</v>
      </c>
      <c r="AX19" s="39">
        <v>0</v>
      </c>
      <c r="AY19" s="39">
        <v>0</v>
      </c>
      <c r="AZ19" s="39">
        <v>0</v>
      </c>
      <c r="BA19" s="39">
        <v>0</v>
      </c>
      <c r="BB19" s="39">
        <v>0</v>
      </c>
      <c r="BC19" s="39">
        <v>0</v>
      </c>
      <c r="BD19" s="39">
        <v>0</v>
      </c>
      <c r="BF19" s="39">
        <v>0</v>
      </c>
      <c r="BG19" s="39">
        <v>0</v>
      </c>
      <c r="BH19" s="39">
        <v>0</v>
      </c>
      <c r="BI19" s="39">
        <v>0</v>
      </c>
      <c r="BJ19" s="39">
        <v>0</v>
      </c>
      <c r="BK19" s="39">
        <v>0</v>
      </c>
      <c r="BL19" s="39">
        <v>0</v>
      </c>
      <c r="BM19" s="39">
        <v>0</v>
      </c>
      <c r="BN19" s="39">
        <v>0</v>
      </c>
      <c r="BO19" s="39">
        <v>0</v>
      </c>
      <c r="BP19" s="39">
        <v>0</v>
      </c>
      <c r="BQ19" s="39">
        <v>0</v>
      </c>
      <c r="BR19" s="39">
        <v>0</v>
      </c>
      <c r="BT19" s="71">
        <v>11120105</v>
      </c>
      <c r="BU19" s="71">
        <v>0</v>
      </c>
      <c r="BV19" s="71">
        <v>0</v>
      </c>
    </row>
    <row r="20" spans="1:74" x14ac:dyDescent="0.3">
      <c r="A20" s="39" t="s">
        <v>688</v>
      </c>
      <c r="C20" s="39">
        <v>56708</v>
      </c>
      <c r="D20" s="39" t="s">
        <v>202</v>
      </c>
      <c r="E20" s="39">
        <v>1</v>
      </c>
      <c r="F20" s="39" t="s">
        <v>673</v>
      </c>
      <c r="H20" s="39">
        <v>48057</v>
      </c>
      <c r="I20" s="39">
        <v>263</v>
      </c>
      <c r="J20" s="39">
        <v>0.75</v>
      </c>
      <c r="K20" s="39">
        <v>1729093.5</v>
      </c>
      <c r="L20" s="39" t="s">
        <v>620</v>
      </c>
      <c r="M20" s="39" t="s">
        <v>652</v>
      </c>
      <c r="N20" s="39">
        <v>0.35</v>
      </c>
      <c r="O20" s="39">
        <v>605182725</v>
      </c>
      <c r="P20" s="39">
        <v>0.35</v>
      </c>
      <c r="Q20" s="39">
        <v>605182725</v>
      </c>
      <c r="R20" s="19">
        <v>28.65</v>
      </c>
      <c r="S20" s="39">
        <v>-96.54</v>
      </c>
      <c r="T20" s="39" t="s">
        <v>621</v>
      </c>
      <c r="U20" s="39" t="s">
        <v>633</v>
      </c>
      <c r="V20" s="39" t="s">
        <v>633</v>
      </c>
      <c r="W20" s="39" t="s">
        <v>689</v>
      </c>
      <c r="X20" s="39">
        <v>12</v>
      </c>
      <c r="Y20" s="39">
        <v>1210</v>
      </c>
      <c r="Z20" s="39">
        <v>121004</v>
      </c>
      <c r="AA20" s="39">
        <v>12100401</v>
      </c>
      <c r="AC20" s="39">
        <v>56708</v>
      </c>
      <c r="AD20" s="39" t="s">
        <v>688</v>
      </c>
      <c r="AR20" s="39">
        <v>0</v>
      </c>
      <c r="AS20" s="39">
        <v>0</v>
      </c>
      <c r="AT20" s="39">
        <v>0</v>
      </c>
      <c r="AU20" s="39">
        <v>0</v>
      </c>
      <c r="AV20" s="39">
        <v>0</v>
      </c>
      <c r="AW20" s="39">
        <v>0</v>
      </c>
      <c r="AX20" s="39">
        <v>0</v>
      </c>
      <c r="AY20" s="39">
        <v>0</v>
      </c>
      <c r="AZ20" s="39">
        <v>0</v>
      </c>
      <c r="BA20" s="39">
        <v>0</v>
      </c>
      <c r="BB20" s="39">
        <v>0</v>
      </c>
      <c r="BC20" s="39">
        <v>0</v>
      </c>
      <c r="BD20" s="39">
        <v>0</v>
      </c>
      <c r="BF20" s="39">
        <v>0</v>
      </c>
      <c r="BG20" s="39">
        <v>0</v>
      </c>
      <c r="BH20" s="39">
        <v>0</v>
      </c>
      <c r="BI20" s="39">
        <v>0</v>
      </c>
      <c r="BJ20" s="39">
        <v>0</v>
      </c>
      <c r="BK20" s="39">
        <v>0</v>
      </c>
      <c r="BL20" s="39">
        <v>0</v>
      </c>
      <c r="BM20" s="39">
        <v>0</v>
      </c>
      <c r="BN20" s="39">
        <v>0</v>
      </c>
      <c r="BO20" s="39">
        <v>0</v>
      </c>
      <c r="BP20" s="39">
        <v>0</v>
      </c>
      <c r="BQ20" s="39">
        <v>0</v>
      </c>
      <c r="BR20" s="39">
        <v>0</v>
      </c>
      <c r="BT20" s="71">
        <v>11120201</v>
      </c>
      <c r="BU20" s="71">
        <v>0</v>
      </c>
      <c r="BV20" s="71">
        <f t="shared" ref="BV20:BV67" si="1">(BU20/100000)*3.07</f>
        <v>0</v>
      </c>
    </row>
    <row r="21" spans="1:74" x14ac:dyDescent="0.3">
      <c r="A21" s="39" t="s">
        <v>334</v>
      </c>
      <c r="B21" s="39">
        <v>2203</v>
      </c>
      <c r="C21" s="39">
        <v>55299</v>
      </c>
      <c r="D21" s="39" t="s">
        <v>667</v>
      </c>
      <c r="E21" s="39">
        <v>2</v>
      </c>
      <c r="F21" s="39" t="s">
        <v>619</v>
      </c>
      <c r="G21" s="39" t="s">
        <v>49</v>
      </c>
      <c r="H21" s="39">
        <v>48201</v>
      </c>
      <c r="I21" s="39">
        <v>610</v>
      </c>
      <c r="J21" s="39">
        <v>0.43269999999999997</v>
      </c>
      <c r="K21" s="39">
        <v>1988471.1192000001</v>
      </c>
      <c r="L21" s="39" t="s">
        <v>620</v>
      </c>
      <c r="M21" s="39" t="s">
        <v>690</v>
      </c>
      <c r="N21" s="39">
        <v>0.23</v>
      </c>
      <c r="O21" s="39">
        <v>457348357.42000002</v>
      </c>
      <c r="P21" s="39">
        <v>0.7</v>
      </c>
      <c r="Q21" s="39">
        <v>1397087779.5699999</v>
      </c>
      <c r="R21" s="19">
        <v>29.718900000000001</v>
      </c>
      <c r="S21" s="39">
        <v>-95.231899999999996</v>
      </c>
      <c r="T21" s="39" t="s">
        <v>621</v>
      </c>
      <c r="U21" s="39" t="s">
        <v>622</v>
      </c>
      <c r="V21" s="39" t="s">
        <v>623</v>
      </c>
      <c r="W21" s="39" t="s">
        <v>624</v>
      </c>
      <c r="X21" s="39">
        <v>12</v>
      </c>
      <c r="Y21" s="39">
        <v>1204</v>
      </c>
      <c r="Z21" s="39">
        <v>120401</v>
      </c>
      <c r="AA21" s="39">
        <v>12040104</v>
      </c>
      <c r="AC21" s="39">
        <v>55299</v>
      </c>
      <c r="AD21" s="39" t="s">
        <v>691</v>
      </c>
      <c r="AE21" s="12">
        <v>205986</v>
      </c>
      <c r="AF21" s="12">
        <v>203647</v>
      </c>
      <c r="AG21" s="12">
        <v>199313</v>
      </c>
      <c r="AH21" s="12">
        <v>230368</v>
      </c>
      <c r="AI21" s="12">
        <v>181130</v>
      </c>
      <c r="AJ21" s="12">
        <v>258594</v>
      </c>
      <c r="AK21" s="12">
        <v>278830</v>
      </c>
      <c r="AL21" s="12">
        <v>272559</v>
      </c>
      <c r="AM21" s="12">
        <v>263262</v>
      </c>
      <c r="AN21" s="12">
        <v>163440</v>
      </c>
      <c r="AO21" s="12">
        <v>231403</v>
      </c>
      <c r="AP21" s="12">
        <v>257203</v>
      </c>
      <c r="AR21" s="39">
        <v>0.51419999999999999</v>
      </c>
      <c r="AS21" s="39">
        <v>0.45390000000000003</v>
      </c>
      <c r="AT21" s="39">
        <v>0.49680000000000002</v>
      </c>
      <c r="AU21" s="39">
        <v>0.43919999999999998</v>
      </c>
      <c r="AV21" s="39">
        <v>0.52449999999999997</v>
      </c>
      <c r="AW21" s="39">
        <v>0.39910000000000001</v>
      </c>
      <c r="AX21" s="39">
        <v>0.58879999999999999</v>
      </c>
      <c r="AY21" s="39">
        <v>0.61439999999999995</v>
      </c>
      <c r="AZ21" s="39">
        <v>0.60060000000000002</v>
      </c>
      <c r="BA21" s="39">
        <v>0.59940000000000004</v>
      </c>
      <c r="BB21" s="39">
        <v>0.36009999999999998</v>
      </c>
      <c r="BC21" s="39">
        <v>0.52690000000000003</v>
      </c>
      <c r="BD21" s="39">
        <v>0.56669999999999998</v>
      </c>
      <c r="BF21" s="39">
        <v>47376780</v>
      </c>
      <c r="BG21" s="39">
        <v>46838810</v>
      </c>
      <c r="BH21" s="39">
        <v>45841990</v>
      </c>
      <c r="BI21" s="39">
        <v>52984640</v>
      </c>
      <c r="BJ21" s="39">
        <v>41659900</v>
      </c>
      <c r="BK21" s="39">
        <v>59476620</v>
      </c>
      <c r="BL21" s="39">
        <v>64130900</v>
      </c>
      <c r="BM21" s="39">
        <v>62688570</v>
      </c>
      <c r="BN21" s="39">
        <v>60550260</v>
      </c>
      <c r="BO21" s="39">
        <v>37591200</v>
      </c>
      <c r="BP21" s="39">
        <v>53222690</v>
      </c>
      <c r="BQ21" s="39">
        <v>59156690</v>
      </c>
      <c r="BR21" s="12">
        <v>1938</v>
      </c>
      <c r="BS21" s="68"/>
      <c r="BT21" s="71">
        <v>11120202</v>
      </c>
      <c r="BU21" s="71">
        <v>0</v>
      </c>
      <c r="BV21" s="71">
        <f t="shared" si="1"/>
        <v>0</v>
      </c>
    </row>
    <row r="22" spans="1:74" x14ac:dyDescent="0.3">
      <c r="A22" s="39" t="s">
        <v>328</v>
      </c>
      <c r="B22" s="39">
        <v>2159</v>
      </c>
      <c r="C22" s="39">
        <v>55187</v>
      </c>
      <c r="D22" s="39" t="s">
        <v>667</v>
      </c>
      <c r="E22" s="39">
        <v>2</v>
      </c>
      <c r="F22" s="39" t="s">
        <v>619</v>
      </c>
      <c r="G22" s="39" t="s">
        <v>49</v>
      </c>
      <c r="H22" s="39">
        <v>48201</v>
      </c>
      <c r="I22" s="39">
        <v>821</v>
      </c>
      <c r="J22" s="39">
        <v>0.64800000000000002</v>
      </c>
      <c r="K22" s="39">
        <v>4007935.4687999999</v>
      </c>
      <c r="L22" s="39" t="s">
        <v>647</v>
      </c>
      <c r="M22" s="39" t="s">
        <v>194</v>
      </c>
      <c r="N22" s="39">
        <v>0.23</v>
      </c>
      <c r="O22" s="39">
        <v>921825157.82000005</v>
      </c>
      <c r="P22" s="39">
        <v>0.91</v>
      </c>
      <c r="Q22" s="39">
        <v>3650870468.5</v>
      </c>
      <c r="R22" s="19">
        <v>29.835599999999999</v>
      </c>
      <c r="S22" s="39">
        <v>-95.124200000000002</v>
      </c>
      <c r="T22" s="39" t="s">
        <v>621</v>
      </c>
      <c r="U22" s="39" t="s">
        <v>622</v>
      </c>
      <c r="V22" s="39" t="s">
        <v>623</v>
      </c>
      <c r="W22" s="39" t="s">
        <v>624</v>
      </c>
      <c r="X22" s="39">
        <v>12</v>
      </c>
      <c r="Y22" s="39">
        <v>1204</v>
      </c>
      <c r="Z22" s="39">
        <v>120401</v>
      </c>
      <c r="AA22" s="39">
        <v>12040104</v>
      </c>
      <c r="AC22" s="39">
        <v>55187</v>
      </c>
      <c r="AD22" s="39" t="s">
        <v>328</v>
      </c>
      <c r="AE22" s="12">
        <v>416029</v>
      </c>
      <c r="AF22" s="12">
        <v>399993</v>
      </c>
      <c r="AG22" s="12">
        <v>459919</v>
      </c>
      <c r="AH22" s="12">
        <v>402378</v>
      </c>
      <c r="AI22" s="12">
        <v>393072</v>
      </c>
      <c r="AJ22" s="12">
        <v>448175</v>
      </c>
      <c r="AK22" s="12">
        <v>525521</v>
      </c>
      <c r="AL22" s="12">
        <v>527957</v>
      </c>
      <c r="AM22" s="12">
        <v>481444</v>
      </c>
      <c r="AN22" s="12">
        <v>486156</v>
      </c>
      <c r="AO22" s="12">
        <v>507523</v>
      </c>
      <c r="AP22" s="12">
        <v>542100</v>
      </c>
      <c r="AR22" s="39">
        <v>0.77690000000000003</v>
      </c>
      <c r="AS22" s="39">
        <v>0.68110000000000004</v>
      </c>
      <c r="AT22" s="39">
        <v>0.72499999999999998</v>
      </c>
      <c r="AU22" s="39">
        <v>0.75290000000000001</v>
      </c>
      <c r="AV22" s="39">
        <v>0.68069999999999997</v>
      </c>
      <c r="AW22" s="39">
        <v>0.64349999999999996</v>
      </c>
      <c r="AX22" s="39">
        <v>0.75819999999999999</v>
      </c>
      <c r="AY22" s="39">
        <v>0.86029999999999995</v>
      </c>
      <c r="AZ22" s="39">
        <v>0.86429999999999996</v>
      </c>
      <c r="BA22" s="39">
        <v>0.8145</v>
      </c>
      <c r="BB22" s="39">
        <v>0.79590000000000005</v>
      </c>
      <c r="BC22" s="39">
        <v>0.85860000000000003</v>
      </c>
      <c r="BD22" s="39">
        <v>0.88749999999999996</v>
      </c>
      <c r="BF22" s="39">
        <v>95686670</v>
      </c>
      <c r="BG22" s="39">
        <v>91998390</v>
      </c>
      <c r="BH22" s="39">
        <v>105781370</v>
      </c>
      <c r="BI22" s="39">
        <v>92546940</v>
      </c>
      <c r="BJ22" s="39">
        <v>90406560</v>
      </c>
      <c r="BK22" s="39">
        <v>103080250</v>
      </c>
      <c r="BL22" s="39">
        <v>120869830</v>
      </c>
      <c r="BM22" s="39">
        <v>121430110</v>
      </c>
      <c r="BN22" s="39">
        <v>110732120</v>
      </c>
      <c r="BO22" s="39">
        <v>111815880</v>
      </c>
      <c r="BP22" s="39">
        <v>116730290</v>
      </c>
      <c r="BQ22" s="39">
        <v>124683000</v>
      </c>
      <c r="BR22" s="12">
        <v>3946</v>
      </c>
      <c r="BS22" s="68"/>
      <c r="BT22" s="71">
        <v>11120301</v>
      </c>
      <c r="BU22" s="71">
        <v>0</v>
      </c>
      <c r="BV22" s="71">
        <f t="shared" si="1"/>
        <v>0</v>
      </c>
    </row>
    <row r="23" spans="1:74" x14ac:dyDescent="0.3">
      <c r="A23" s="39" t="s">
        <v>286</v>
      </c>
      <c r="B23" s="39">
        <v>73665</v>
      </c>
      <c r="C23" s="39">
        <v>10418</v>
      </c>
      <c r="D23" s="39" t="s">
        <v>627</v>
      </c>
      <c r="E23" s="39">
        <v>2</v>
      </c>
      <c r="F23" s="39" t="s">
        <v>642</v>
      </c>
      <c r="G23" s="39" t="s">
        <v>49</v>
      </c>
      <c r="H23" s="39">
        <v>48039</v>
      </c>
      <c r="I23" s="39">
        <v>47.7</v>
      </c>
      <c r="J23" s="39">
        <v>0.4783</v>
      </c>
      <c r="K23" s="39">
        <v>171878.40598000001</v>
      </c>
      <c r="L23" s="39" t="s">
        <v>620</v>
      </c>
      <c r="M23" s="39" t="s">
        <v>692</v>
      </c>
      <c r="N23" s="39">
        <v>0.3</v>
      </c>
      <c r="O23" s="39">
        <v>51563521.789999999</v>
      </c>
      <c r="P23" s="39">
        <v>0.3</v>
      </c>
      <c r="Q23" s="39">
        <v>51563521.789999999</v>
      </c>
      <c r="R23" s="19">
        <v>29.246700000000001</v>
      </c>
      <c r="S23" s="39">
        <v>-95.196399999999997</v>
      </c>
      <c r="T23" s="39" t="s">
        <v>621</v>
      </c>
      <c r="U23" s="39" t="s">
        <v>622</v>
      </c>
      <c r="V23" s="39" t="s">
        <v>643</v>
      </c>
      <c r="W23" s="39" t="s">
        <v>653</v>
      </c>
      <c r="X23" s="39">
        <v>12</v>
      </c>
      <c r="Y23" s="39">
        <v>1204</v>
      </c>
      <c r="Z23" s="39">
        <v>120402</v>
      </c>
      <c r="AA23" s="39">
        <v>12040204</v>
      </c>
      <c r="AC23" s="39">
        <v>10418</v>
      </c>
      <c r="AD23" s="39" t="s">
        <v>286</v>
      </c>
      <c r="AR23" s="39">
        <v>0</v>
      </c>
      <c r="AS23" s="39">
        <v>0</v>
      </c>
      <c r="AT23" s="39">
        <v>0</v>
      </c>
      <c r="AU23" s="39">
        <v>0</v>
      </c>
      <c r="AV23" s="39">
        <v>0</v>
      </c>
      <c r="AW23" s="39">
        <v>0</v>
      </c>
      <c r="AX23" s="39">
        <v>0</v>
      </c>
      <c r="AY23" s="39">
        <v>0</v>
      </c>
      <c r="AZ23" s="39">
        <v>0</v>
      </c>
      <c r="BA23" s="39">
        <v>0</v>
      </c>
      <c r="BB23" s="39">
        <v>0</v>
      </c>
      <c r="BC23" s="39">
        <v>0</v>
      </c>
      <c r="BD23" s="39">
        <v>0</v>
      </c>
      <c r="BF23" s="39">
        <v>0</v>
      </c>
      <c r="BG23" s="39">
        <v>0</v>
      </c>
      <c r="BH23" s="39">
        <v>0</v>
      </c>
      <c r="BI23" s="39">
        <v>0</v>
      </c>
      <c r="BJ23" s="39">
        <v>0</v>
      </c>
      <c r="BK23" s="39">
        <v>0</v>
      </c>
      <c r="BL23" s="39">
        <v>0</v>
      </c>
      <c r="BM23" s="39">
        <v>0</v>
      </c>
      <c r="BN23" s="39">
        <v>0</v>
      </c>
      <c r="BO23" s="39">
        <v>0</v>
      </c>
      <c r="BP23" s="39">
        <v>0</v>
      </c>
      <c r="BQ23" s="39">
        <v>0</v>
      </c>
      <c r="BR23" s="39">
        <v>0</v>
      </c>
      <c r="BT23" s="71">
        <v>11120302</v>
      </c>
      <c r="BU23" s="71">
        <v>0</v>
      </c>
      <c r="BV23" s="71">
        <f t="shared" si="1"/>
        <v>0</v>
      </c>
    </row>
    <row r="24" spans="1:74" x14ac:dyDescent="0.3">
      <c r="A24" s="39" t="s">
        <v>283</v>
      </c>
      <c r="B24" s="39">
        <v>73666</v>
      </c>
      <c r="C24" s="39">
        <v>10154</v>
      </c>
      <c r="D24" s="39" t="s">
        <v>693</v>
      </c>
      <c r="E24" s="39">
        <v>4</v>
      </c>
      <c r="F24" s="39" t="s">
        <v>642</v>
      </c>
      <c r="G24" s="39" t="s">
        <v>49</v>
      </c>
      <c r="H24" s="39">
        <v>48039</v>
      </c>
      <c r="I24" s="39">
        <v>41</v>
      </c>
      <c r="J24" s="39">
        <v>0.73040000000000005</v>
      </c>
      <c r="K24" s="39">
        <v>225604.19904000001</v>
      </c>
      <c r="L24" s="39" t="s">
        <v>620</v>
      </c>
      <c r="M24" s="39" t="s">
        <v>692</v>
      </c>
      <c r="N24" s="39">
        <v>0.05</v>
      </c>
      <c r="O24" s="39">
        <v>11280209.949999999</v>
      </c>
      <c r="P24" s="39">
        <v>0.05</v>
      </c>
      <c r="Q24" s="39">
        <v>11280209.949999999</v>
      </c>
      <c r="R24" s="19">
        <v>29.229299999999999</v>
      </c>
      <c r="S24" s="39">
        <v>-95.1952</v>
      </c>
      <c r="T24" s="39" t="s">
        <v>621</v>
      </c>
      <c r="U24" s="39" t="s">
        <v>622</v>
      </c>
      <c r="V24" s="39" t="s">
        <v>643</v>
      </c>
      <c r="W24" s="39" t="s">
        <v>653</v>
      </c>
      <c r="X24" s="39">
        <v>12</v>
      </c>
      <c r="Y24" s="39">
        <v>1204</v>
      </c>
      <c r="Z24" s="39">
        <v>120402</v>
      </c>
      <c r="AA24" s="39">
        <v>12040204</v>
      </c>
      <c r="AC24" s="39">
        <v>10154</v>
      </c>
      <c r="AD24" s="39" t="s">
        <v>283</v>
      </c>
      <c r="AR24" s="39">
        <v>0</v>
      </c>
      <c r="AS24" s="39">
        <v>0</v>
      </c>
      <c r="AT24" s="39">
        <v>0</v>
      </c>
      <c r="AU24" s="39">
        <v>0</v>
      </c>
      <c r="AV24" s="39">
        <v>0</v>
      </c>
      <c r="AW24" s="39">
        <v>0</v>
      </c>
      <c r="AX24" s="39">
        <v>0</v>
      </c>
      <c r="AY24" s="39">
        <v>0</v>
      </c>
      <c r="AZ24" s="39">
        <v>0</v>
      </c>
      <c r="BA24" s="39">
        <v>0</v>
      </c>
      <c r="BB24" s="39">
        <v>0</v>
      </c>
      <c r="BC24" s="39">
        <v>0</v>
      </c>
      <c r="BD24" s="39">
        <v>0</v>
      </c>
      <c r="BF24" s="39">
        <v>0</v>
      </c>
      <c r="BG24" s="39">
        <v>0</v>
      </c>
      <c r="BH24" s="39">
        <v>0</v>
      </c>
      <c r="BI24" s="39">
        <v>0</v>
      </c>
      <c r="BJ24" s="39">
        <v>0</v>
      </c>
      <c r="BK24" s="39">
        <v>0</v>
      </c>
      <c r="BL24" s="39">
        <v>0</v>
      </c>
      <c r="BM24" s="39">
        <v>0</v>
      </c>
      <c r="BN24" s="39">
        <v>0</v>
      </c>
      <c r="BO24" s="39">
        <v>0</v>
      </c>
      <c r="BP24" s="39">
        <v>0</v>
      </c>
      <c r="BQ24" s="39">
        <v>0</v>
      </c>
      <c r="BR24" s="39">
        <v>0</v>
      </c>
      <c r="BT24" s="71">
        <v>11120304</v>
      </c>
      <c r="BU24" s="71">
        <v>0</v>
      </c>
      <c r="BV24" s="71">
        <f t="shared" si="1"/>
        <v>0</v>
      </c>
    </row>
    <row r="25" spans="1:74" x14ac:dyDescent="0.3">
      <c r="A25" s="39" t="s">
        <v>294</v>
      </c>
      <c r="B25" s="39">
        <v>1926</v>
      </c>
      <c r="C25" s="39">
        <v>10741</v>
      </c>
      <c r="D25" s="39" t="s">
        <v>667</v>
      </c>
      <c r="E25" s="39">
        <v>3</v>
      </c>
      <c r="F25" s="39" t="s">
        <v>619</v>
      </c>
      <c r="G25" s="39" t="s">
        <v>49</v>
      </c>
      <c r="H25" s="39">
        <v>48201</v>
      </c>
      <c r="I25" s="39">
        <v>465</v>
      </c>
      <c r="J25" s="39">
        <v>0.1321</v>
      </c>
      <c r="K25" s="39">
        <v>462762.68040000001</v>
      </c>
      <c r="L25" s="39" t="s">
        <v>637</v>
      </c>
      <c r="M25" s="39" t="s">
        <v>694</v>
      </c>
      <c r="N25" s="39">
        <v>0.3</v>
      </c>
      <c r="O25" s="39">
        <v>138828804.12</v>
      </c>
      <c r="P25" s="39">
        <v>0.3</v>
      </c>
      <c r="Q25" s="39">
        <v>138828804.12</v>
      </c>
      <c r="R25" s="19">
        <v>29.625499999999999</v>
      </c>
      <c r="S25" s="39">
        <v>-95.066999999999993</v>
      </c>
      <c r="T25" s="39" t="s">
        <v>621</v>
      </c>
      <c r="U25" s="39" t="s">
        <v>622</v>
      </c>
      <c r="V25" s="39" t="s">
        <v>643</v>
      </c>
      <c r="W25" s="39" t="s">
        <v>653</v>
      </c>
      <c r="X25" s="39">
        <v>12</v>
      </c>
      <c r="Y25" s="39">
        <v>1204</v>
      </c>
      <c r="Z25" s="39">
        <v>120402</v>
      </c>
      <c r="AA25" s="39">
        <v>12040204</v>
      </c>
      <c r="AC25" s="39">
        <v>10741</v>
      </c>
      <c r="AD25" s="39" t="s">
        <v>294</v>
      </c>
      <c r="AE25" s="12">
        <v>11660</v>
      </c>
      <c r="AF25" s="12">
        <v>26781</v>
      </c>
      <c r="AG25" s="12">
        <v>15421</v>
      </c>
      <c r="AH25" s="12">
        <v>53712</v>
      </c>
      <c r="AI25" s="12">
        <v>76694</v>
      </c>
      <c r="AJ25" s="12">
        <v>83006</v>
      </c>
      <c r="AK25" s="12">
        <v>118978</v>
      </c>
      <c r="AL25" s="12">
        <v>159330</v>
      </c>
      <c r="AM25" s="12">
        <v>95024</v>
      </c>
      <c r="AN25" s="12">
        <v>71899</v>
      </c>
      <c r="AO25" s="12">
        <v>40005</v>
      </c>
      <c r="AP25" s="12">
        <v>39017</v>
      </c>
      <c r="AR25" s="39">
        <v>0.19350000000000001</v>
      </c>
      <c r="AS25" s="39">
        <v>3.3700000000000001E-2</v>
      </c>
      <c r="AT25" s="39">
        <v>8.5699999999999998E-2</v>
      </c>
      <c r="AU25" s="39">
        <v>4.4600000000000001E-2</v>
      </c>
      <c r="AV25" s="39">
        <v>0.16039999999999999</v>
      </c>
      <c r="AW25" s="39">
        <v>0.22170000000000001</v>
      </c>
      <c r="AX25" s="39">
        <v>0.24790000000000001</v>
      </c>
      <c r="AY25" s="39">
        <v>0.34389999999999998</v>
      </c>
      <c r="AZ25" s="39">
        <v>0.46050000000000002</v>
      </c>
      <c r="BA25" s="39">
        <v>0.2838</v>
      </c>
      <c r="BB25" s="39">
        <v>0.20780000000000001</v>
      </c>
      <c r="BC25" s="39">
        <v>0.1195</v>
      </c>
      <c r="BD25" s="39">
        <v>0.1128</v>
      </c>
      <c r="BF25" s="39">
        <v>3498000</v>
      </c>
      <c r="BG25" s="39">
        <v>8034300</v>
      </c>
      <c r="BH25" s="39">
        <v>4626300</v>
      </c>
      <c r="BI25" s="39">
        <v>16113600</v>
      </c>
      <c r="BJ25" s="39">
        <v>23008200</v>
      </c>
      <c r="BK25" s="39">
        <v>24901800</v>
      </c>
      <c r="BL25" s="39">
        <v>35693400</v>
      </c>
      <c r="BM25" s="39">
        <v>47799000</v>
      </c>
      <c r="BN25" s="39">
        <v>28507200</v>
      </c>
      <c r="BO25" s="39">
        <v>21569700</v>
      </c>
      <c r="BP25" s="39">
        <v>12001500</v>
      </c>
      <c r="BQ25" s="39">
        <v>11705100</v>
      </c>
      <c r="BR25" s="39">
        <v>729</v>
      </c>
      <c r="BT25" s="71">
        <v>11130101</v>
      </c>
      <c r="BU25" s="71">
        <v>0</v>
      </c>
      <c r="BV25" s="71">
        <f t="shared" si="1"/>
        <v>0</v>
      </c>
    </row>
    <row r="26" spans="1:74" x14ac:dyDescent="0.3">
      <c r="A26" s="39" t="s">
        <v>267</v>
      </c>
      <c r="B26" s="39">
        <v>1752</v>
      </c>
      <c r="C26" s="39">
        <v>6178</v>
      </c>
      <c r="D26" s="39" t="s">
        <v>202</v>
      </c>
      <c r="E26" s="39">
        <v>1</v>
      </c>
      <c r="F26" s="39" t="s">
        <v>695</v>
      </c>
      <c r="G26" s="39" t="s">
        <v>49</v>
      </c>
      <c r="H26" s="39">
        <v>48175</v>
      </c>
      <c r="I26" s="39">
        <v>632</v>
      </c>
      <c r="J26" s="39">
        <v>0.80189999999999995</v>
      </c>
      <c r="K26" s="39">
        <v>4151002.6324800001</v>
      </c>
      <c r="L26" s="39" t="s">
        <v>631</v>
      </c>
      <c r="M26" s="39" t="s">
        <v>268</v>
      </c>
      <c r="N26" s="39">
        <v>0.36</v>
      </c>
      <c r="O26" s="39">
        <v>1494360947.6900001</v>
      </c>
      <c r="P26" s="39">
        <v>28</v>
      </c>
      <c r="Q26" s="39">
        <v>116228073709.44</v>
      </c>
      <c r="R26" s="19">
        <v>28.7087</v>
      </c>
      <c r="S26" s="39">
        <v>-97.208299999999994</v>
      </c>
      <c r="T26" s="39" t="s">
        <v>621</v>
      </c>
      <c r="U26" s="39" t="s">
        <v>633</v>
      </c>
      <c r="V26" s="39" t="s">
        <v>696</v>
      </c>
      <c r="W26" s="39" t="s">
        <v>697</v>
      </c>
      <c r="X26" s="39">
        <v>12</v>
      </c>
      <c r="Y26" s="39">
        <v>1210</v>
      </c>
      <c r="Z26" s="39">
        <v>121002</v>
      </c>
      <c r="AA26" s="39">
        <v>12100204</v>
      </c>
      <c r="AC26" s="39">
        <v>6178</v>
      </c>
      <c r="AD26" s="39" t="s">
        <v>267</v>
      </c>
      <c r="AE26" s="12">
        <v>473998</v>
      </c>
      <c r="AF26" s="12">
        <v>421224</v>
      </c>
      <c r="AG26" s="12">
        <v>425130</v>
      </c>
      <c r="AH26" s="12">
        <v>420501</v>
      </c>
      <c r="AI26" s="12">
        <v>426719</v>
      </c>
      <c r="AJ26" s="12">
        <v>457861</v>
      </c>
      <c r="AK26" s="12">
        <v>475777</v>
      </c>
      <c r="AL26" s="12">
        <v>459368</v>
      </c>
      <c r="AM26" s="12">
        <v>433943</v>
      </c>
      <c r="AN26" s="39" t="s">
        <v>625</v>
      </c>
      <c r="AO26" s="39" t="s">
        <v>625</v>
      </c>
      <c r="AP26" s="12">
        <v>97778</v>
      </c>
      <c r="AR26" s="39">
        <v>0.74099999999999999</v>
      </c>
      <c r="AS26" s="39">
        <v>1.0081</v>
      </c>
      <c r="AT26" s="39">
        <v>0.99180000000000001</v>
      </c>
      <c r="AU26" s="39">
        <v>0.90410000000000001</v>
      </c>
      <c r="AV26" s="39">
        <v>0.92410000000000003</v>
      </c>
      <c r="AW26" s="39">
        <v>0.90749999999999997</v>
      </c>
      <c r="AX26" s="39">
        <v>1.0062</v>
      </c>
      <c r="AY26" s="39">
        <v>1.0118</v>
      </c>
      <c r="AZ26" s="39">
        <v>0.97689999999999999</v>
      </c>
      <c r="BA26" s="39">
        <v>0.9536</v>
      </c>
      <c r="BB26" s="39">
        <v>0</v>
      </c>
      <c r="BC26" s="39">
        <v>0</v>
      </c>
      <c r="BD26" s="39">
        <v>0.2079</v>
      </c>
      <c r="BF26" s="39">
        <v>170639280</v>
      </c>
      <c r="BG26" s="39">
        <v>151640640</v>
      </c>
      <c r="BH26" s="39">
        <v>153046800</v>
      </c>
      <c r="BI26" s="39">
        <v>151380360</v>
      </c>
      <c r="BJ26" s="39">
        <v>153618840</v>
      </c>
      <c r="BK26" s="39">
        <v>164829960</v>
      </c>
      <c r="BL26" s="39">
        <v>171279720</v>
      </c>
      <c r="BM26" s="39">
        <v>165372480</v>
      </c>
      <c r="BN26" s="39">
        <v>156219480</v>
      </c>
      <c r="BO26" s="39">
        <v>0</v>
      </c>
      <c r="BP26" s="39">
        <v>0</v>
      </c>
      <c r="BQ26" s="39">
        <v>35200080</v>
      </c>
      <c r="BR26" s="12">
        <v>4521</v>
      </c>
      <c r="BS26" s="68"/>
      <c r="BT26" s="71">
        <v>11130102</v>
      </c>
      <c r="BU26" s="71">
        <v>0</v>
      </c>
      <c r="BV26" s="71">
        <f t="shared" si="1"/>
        <v>0</v>
      </c>
    </row>
    <row r="27" spans="1:74" x14ac:dyDescent="0.3">
      <c r="A27" s="39" t="s">
        <v>698</v>
      </c>
      <c r="C27" s="39">
        <v>6178</v>
      </c>
      <c r="D27" s="39" t="s">
        <v>202</v>
      </c>
      <c r="E27" s="39">
        <v>1</v>
      </c>
      <c r="F27" s="39" t="s">
        <v>695</v>
      </c>
      <c r="H27" s="39">
        <v>48175</v>
      </c>
      <c r="I27" s="39">
        <v>756</v>
      </c>
      <c r="J27" s="39">
        <v>0.75</v>
      </c>
      <c r="K27" s="39">
        <v>4970322</v>
      </c>
      <c r="L27" s="39" t="s">
        <v>631</v>
      </c>
      <c r="M27" s="39" t="s">
        <v>268</v>
      </c>
      <c r="N27" s="39">
        <v>0.36</v>
      </c>
      <c r="O27" s="39">
        <v>1789315920</v>
      </c>
      <c r="P27" s="39">
        <v>0.36</v>
      </c>
      <c r="Q27" s="39">
        <v>1789315920</v>
      </c>
      <c r="R27" s="19">
        <v>28.7087</v>
      </c>
      <c r="S27" s="39">
        <v>-97.208299999999994</v>
      </c>
      <c r="T27" s="39" t="s">
        <v>621</v>
      </c>
      <c r="U27" s="39" t="s">
        <v>633</v>
      </c>
      <c r="V27" s="39" t="s">
        <v>696</v>
      </c>
      <c r="W27" s="39" t="s">
        <v>697</v>
      </c>
      <c r="X27" s="39">
        <v>12</v>
      </c>
      <c r="Y27" s="39">
        <v>1210</v>
      </c>
      <c r="Z27" s="39">
        <v>121002</v>
      </c>
      <c r="AA27" s="39">
        <v>12100204</v>
      </c>
      <c r="BT27" s="71">
        <v>11130103</v>
      </c>
      <c r="BU27" s="71">
        <v>0</v>
      </c>
      <c r="BV27" s="71">
        <f t="shared" si="1"/>
        <v>0</v>
      </c>
    </row>
    <row r="28" spans="1:74" x14ac:dyDescent="0.3">
      <c r="A28" s="39" t="s">
        <v>261</v>
      </c>
      <c r="B28" s="39">
        <v>73772</v>
      </c>
      <c r="C28" s="39">
        <v>6145</v>
      </c>
      <c r="D28" s="39" t="s">
        <v>262</v>
      </c>
      <c r="E28" s="39">
        <v>8</v>
      </c>
      <c r="F28" s="39" t="s">
        <v>699</v>
      </c>
      <c r="G28" s="39" t="s">
        <v>49</v>
      </c>
      <c r="H28" s="39">
        <v>48425</v>
      </c>
      <c r="I28" s="39">
        <v>2359.5</v>
      </c>
      <c r="J28" s="39">
        <v>0.88529999999999998</v>
      </c>
      <c r="K28" s="39">
        <v>18298460.465999998</v>
      </c>
      <c r="L28" s="39" t="s">
        <v>659</v>
      </c>
      <c r="M28" s="39" t="s">
        <v>263</v>
      </c>
      <c r="N28" s="39">
        <v>0.57999999999999996</v>
      </c>
      <c r="O28" s="39">
        <v>10613107070.280001</v>
      </c>
      <c r="P28" s="39">
        <v>55</v>
      </c>
      <c r="Q28" s="39">
        <v>1006415325630</v>
      </c>
      <c r="R28" s="19">
        <v>32.298299999999998</v>
      </c>
      <c r="S28" s="39">
        <v>-97.7864</v>
      </c>
      <c r="T28" s="39" t="s">
        <v>621</v>
      </c>
      <c r="U28" s="39" t="s">
        <v>669</v>
      </c>
      <c r="V28" s="39" t="s">
        <v>670</v>
      </c>
      <c r="W28" s="39" t="s">
        <v>671</v>
      </c>
      <c r="X28" s="39">
        <v>12</v>
      </c>
      <c r="Y28" s="39">
        <v>1206</v>
      </c>
      <c r="Z28" s="39">
        <v>120602</v>
      </c>
      <c r="AA28" s="39">
        <v>12060202</v>
      </c>
      <c r="AC28" s="39">
        <v>6145</v>
      </c>
      <c r="AD28" s="39" t="s">
        <v>261</v>
      </c>
      <c r="AE28" s="12">
        <v>1767217</v>
      </c>
      <c r="AF28" s="12">
        <v>1641021</v>
      </c>
      <c r="AG28" s="12">
        <v>1797420</v>
      </c>
      <c r="AH28" s="12">
        <v>999644</v>
      </c>
      <c r="AI28" s="12">
        <v>1657829</v>
      </c>
      <c r="AJ28" s="12">
        <v>1726564</v>
      </c>
      <c r="AK28" s="12">
        <v>1488527</v>
      </c>
      <c r="AL28" s="12">
        <v>1730579</v>
      </c>
      <c r="AM28" s="12">
        <v>1737580</v>
      </c>
      <c r="AN28" s="12">
        <v>1164244</v>
      </c>
      <c r="AO28" s="12">
        <v>1752151</v>
      </c>
      <c r="AP28" s="12">
        <v>1819785</v>
      </c>
      <c r="AR28" s="39">
        <v>0.9335</v>
      </c>
      <c r="AS28" s="39">
        <v>1.0066999999999999</v>
      </c>
      <c r="AT28" s="39">
        <v>1.0349999999999999</v>
      </c>
      <c r="AU28" s="39">
        <v>1.0239</v>
      </c>
      <c r="AV28" s="39">
        <v>0.58840000000000003</v>
      </c>
      <c r="AW28" s="39">
        <v>0.94440000000000002</v>
      </c>
      <c r="AX28" s="39">
        <v>1.0163</v>
      </c>
      <c r="AY28" s="39">
        <v>0.84789999999999999</v>
      </c>
      <c r="AZ28" s="39">
        <v>0.98580000000000001</v>
      </c>
      <c r="BA28" s="39">
        <v>1.0227999999999999</v>
      </c>
      <c r="BB28" s="39">
        <v>0.66320000000000001</v>
      </c>
      <c r="BC28" s="39">
        <v>1.0314000000000001</v>
      </c>
      <c r="BD28" s="39">
        <v>1.0366</v>
      </c>
      <c r="BF28" s="39">
        <v>1024985860</v>
      </c>
      <c r="BG28" s="39">
        <v>951792180</v>
      </c>
      <c r="BH28" s="39">
        <v>1042503600</v>
      </c>
      <c r="BI28" s="39">
        <v>579793520</v>
      </c>
      <c r="BJ28" s="39">
        <v>961540820</v>
      </c>
      <c r="BK28" s="39">
        <v>1001407120</v>
      </c>
      <c r="BL28" s="39">
        <v>863345660</v>
      </c>
      <c r="BM28" s="39">
        <v>1003735820</v>
      </c>
      <c r="BN28" s="39">
        <v>1007796400</v>
      </c>
      <c r="BO28" s="39">
        <v>675261520</v>
      </c>
      <c r="BP28" s="39">
        <v>1016247580</v>
      </c>
      <c r="BQ28" s="39">
        <v>1055475300</v>
      </c>
      <c r="BR28" s="12">
        <v>34322</v>
      </c>
      <c r="BS28" s="68"/>
      <c r="BT28" s="71">
        <v>11130104</v>
      </c>
      <c r="BU28" s="71">
        <v>0</v>
      </c>
      <c r="BV28" s="71">
        <f t="shared" si="1"/>
        <v>0</v>
      </c>
    </row>
    <row r="29" spans="1:74" x14ac:dyDescent="0.3">
      <c r="A29" s="39" t="s">
        <v>700</v>
      </c>
      <c r="B29" s="39">
        <v>73834</v>
      </c>
      <c r="C29" s="39">
        <v>50475</v>
      </c>
      <c r="D29" s="39" t="s">
        <v>641</v>
      </c>
      <c r="E29" s="39">
        <v>4</v>
      </c>
      <c r="F29" s="39" t="s">
        <v>636</v>
      </c>
      <c r="G29" s="39" t="s">
        <v>49</v>
      </c>
      <c r="H29" s="39">
        <v>48355</v>
      </c>
      <c r="I29" s="39">
        <v>41</v>
      </c>
      <c r="J29" s="39">
        <v>0.76149999999999995</v>
      </c>
      <c r="K29" s="39">
        <v>235210.29240000001</v>
      </c>
      <c r="L29" s="39" t="s">
        <v>637</v>
      </c>
      <c r="M29" s="39" t="s">
        <v>701</v>
      </c>
      <c r="N29" s="39">
        <v>0.05</v>
      </c>
      <c r="O29" s="39">
        <v>11760514.619999999</v>
      </c>
      <c r="P29" s="39">
        <v>0.05</v>
      </c>
      <c r="Q29" s="39">
        <v>11760514.619999999</v>
      </c>
      <c r="R29" s="19">
        <v>27.726800000000001</v>
      </c>
      <c r="S29" s="39">
        <v>-97.636099999999999</v>
      </c>
      <c r="T29" s="39" t="s">
        <v>621</v>
      </c>
      <c r="U29" s="39" t="s">
        <v>638</v>
      </c>
      <c r="V29" s="39" t="s">
        <v>639</v>
      </c>
      <c r="W29" s="39" t="s">
        <v>702</v>
      </c>
      <c r="X29" s="39">
        <v>12</v>
      </c>
      <c r="Y29" s="39">
        <v>1211</v>
      </c>
      <c r="Z29" s="39">
        <v>121102</v>
      </c>
      <c r="AA29" s="39">
        <v>12110205</v>
      </c>
      <c r="AC29" s="39">
        <v>50475</v>
      </c>
      <c r="AD29" s="39" t="s">
        <v>700</v>
      </c>
      <c r="AR29" s="39">
        <v>0</v>
      </c>
      <c r="AS29" s="39">
        <v>0</v>
      </c>
      <c r="AT29" s="39">
        <v>0</v>
      </c>
      <c r="AU29" s="39">
        <v>0</v>
      </c>
      <c r="AV29" s="39">
        <v>0</v>
      </c>
      <c r="AW29" s="39">
        <v>0</v>
      </c>
      <c r="AX29" s="39">
        <v>0</v>
      </c>
      <c r="AY29" s="39">
        <v>0</v>
      </c>
      <c r="AZ29" s="39">
        <v>0</v>
      </c>
      <c r="BA29" s="39">
        <v>0</v>
      </c>
      <c r="BB29" s="39">
        <v>0</v>
      </c>
      <c r="BC29" s="39">
        <v>0</v>
      </c>
      <c r="BD29" s="39">
        <v>0</v>
      </c>
      <c r="BF29" s="39">
        <v>0</v>
      </c>
      <c r="BG29" s="39">
        <v>0</v>
      </c>
      <c r="BH29" s="39">
        <v>0</v>
      </c>
      <c r="BI29" s="39">
        <v>0</v>
      </c>
      <c r="BJ29" s="39">
        <v>0</v>
      </c>
      <c r="BK29" s="39">
        <v>0</v>
      </c>
      <c r="BL29" s="39">
        <v>0</v>
      </c>
      <c r="BM29" s="39">
        <v>0</v>
      </c>
      <c r="BN29" s="39">
        <v>0</v>
      </c>
      <c r="BO29" s="39">
        <v>0</v>
      </c>
      <c r="BP29" s="39">
        <v>0</v>
      </c>
      <c r="BQ29" s="39">
        <v>0</v>
      </c>
      <c r="BR29" s="39">
        <v>0</v>
      </c>
      <c r="BT29" s="71">
        <v>11130105</v>
      </c>
      <c r="BU29" s="71">
        <v>0</v>
      </c>
      <c r="BV29" s="71">
        <f t="shared" si="1"/>
        <v>0</v>
      </c>
    </row>
    <row r="30" spans="1:74" x14ac:dyDescent="0.3">
      <c r="A30" s="39" t="s">
        <v>329</v>
      </c>
      <c r="B30" s="39">
        <v>2166</v>
      </c>
      <c r="C30" s="39">
        <v>55206</v>
      </c>
      <c r="D30" s="39" t="s">
        <v>627</v>
      </c>
      <c r="E30" s="39">
        <v>2</v>
      </c>
      <c r="F30" s="39" t="s">
        <v>636</v>
      </c>
      <c r="G30" s="39" t="s">
        <v>49</v>
      </c>
      <c r="H30" s="39">
        <v>48355</v>
      </c>
      <c r="I30" s="39">
        <v>514.20000000000005</v>
      </c>
      <c r="J30" s="39">
        <v>0.49640000000000001</v>
      </c>
      <c r="K30" s="39">
        <v>1922942.9623700001</v>
      </c>
      <c r="L30" s="39" t="s">
        <v>647</v>
      </c>
      <c r="M30" s="39" t="s">
        <v>330</v>
      </c>
      <c r="N30" s="39">
        <v>0.23</v>
      </c>
      <c r="O30" s="39">
        <v>442276881.33999997</v>
      </c>
      <c r="P30" s="39">
        <v>3.01</v>
      </c>
      <c r="Q30" s="39">
        <v>5793697812.2200003</v>
      </c>
      <c r="R30" s="19">
        <v>27.8139</v>
      </c>
      <c r="S30" s="39">
        <v>-97.428299999999993</v>
      </c>
      <c r="T30" s="39" t="s">
        <v>621</v>
      </c>
      <c r="U30" s="39" t="s">
        <v>638</v>
      </c>
      <c r="V30" s="39" t="s">
        <v>639</v>
      </c>
      <c r="W30" s="39" t="s">
        <v>703</v>
      </c>
      <c r="X30" s="39">
        <v>12</v>
      </c>
      <c r="Y30" s="39">
        <v>1211</v>
      </c>
      <c r="Z30" s="39">
        <v>121102</v>
      </c>
      <c r="AA30" s="39">
        <v>12110202</v>
      </c>
      <c r="AC30" s="39">
        <v>55206</v>
      </c>
      <c r="AD30" s="39" t="s">
        <v>704</v>
      </c>
      <c r="AE30" s="12">
        <v>127735</v>
      </c>
      <c r="AF30" s="12">
        <v>183419</v>
      </c>
      <c r="AG30" s="12">
        <v>222890</v>
      </c>
      <c r="AH30" s="12">
        <v>154537</v>
      </c>
      <c r="AI30" s="12">
        <v>220494</v>
      </c>
      <c r="AJ30" s="12">
        <v>266327</v>
      </c>
      <c r="AK30" s="12">
        <v>280397</v>
      </c>
      <c r="AL30" s="12">
        <v>308151</v>
      </c>
      <c r="AM30" s="12">
        <v>251512</v>
      </c>
      <c r="AN30" s="12">
        <v>197029</v>
      </c>
      <c r="AO30" s="12">
        <v>222111</v>
      </c>
      <c r="AP30" s="12">
        <v>111239</v>
      </c>
      <c r="AR30" s="39">
        <v>0.56530000000000002</v>
      </c>
      <c r="AS30" s="39">
        <v>0.33389999999999997</v>
      </c>
      <c r="AT30" s="39">
        <v>0.53080000000000005</v>
      </c>
      <c r="AU30" s="39">
        <v>0.58260000000000001</v>
      </c>
      <c r="AV30" s="39">
        <v>0.41739999999999999</v>
      </c>
      <c r="AW30" s="39">
        <v>0.57640000000000002</v>
      </c>
      <c r="AX30" s="39">
        <v>0.71940000000000004</v>
      </c>
      <c r="AY30" s="39">
        <v>0.7329</v>
      </c>
      <c r="AZ30" s="39">
        <v>0.80549999999999999</v>
      </c>
      <c r="BA30" s="39">
        <v>0.6794</v>
      </c>
      <c r="BB30" s="39">
        <v>0.51500000000000001</v>
      </c>
      <c r="BC30" s="39">
        <v>0.59989999999999999</v>
      </c>
      <c r="BD30" s="39">
        <v>0.2908</v>
      </c>
      <c r="BF30" s="39">
        <v>29379050</v>
      </c>
      <c r="BG30" s="39">
        <v>42186370</v>
      </c>
      <c r="BH30" s="39">
        <v>51264700</v>
      </c>
      <c r="BI30" s="39">
        <v>35543510</v>
      </c>
      <c r="BJ30" s="39">
        <v>50713620</v>
      </c>
      <c r="BK30" s="39">
        <v>61255210</v>
      </c>
      <c r="BL30" s="39">
        <v>64491310</v>
      </c>
      <c r="BM30" s="39">
        <v>70874730</v>
      </c>
      <c r="BN30" s="39">
        <v>57847760</v>
      </c>
      <c r="BO30" s="39">
        <v>45316670</v>
      </c>
      <c r="BP30" s="39">
        <v>51085530</v>
      </c>
      <c r="BQ30" s="39">
        <v>25584970</v>
      </c>
      <c r="BR30" s="12">
        <v>1797</v>
      </c>
      <c r="BS30" s="68"/>
      <c r="BT30" s="71">
        <v>11130201</v>
      </c>
      <c r="BU30" s="71">
        <v>0</v>
      </c>
      <c r="BV30" s="71">
        <f t="shared" si="1"/>
        <v>0</v>
      </c>
    </row>
    <row r="31" spans="1:74" x14ac:dyDescent="0.3">
      <c r="A31" s="39" t="s">
        <v>705</v>
      </c>
      <c r="B31" s="39">
        <v>73835</v>
      </c>
      <c r="C31" s="39">
        <v>50026</v>
      </c>
      <c r="D31" s="39" t="s">
        <v>706</v>
      </c>
      <c r="E31" s="39">
        <v>4</v>
      </c>
      <c r="F31" s="39" t="s">
        <v>636</v>
      </c>
      <c r="G31" s="39" t="s">
        <v>49</v>
      </c>
      <c r="H31" s="39">
        <v>48355</v>
      </c>
      <c r="I31" s="39">
        <v>37</v>
      </c>
      <c r="J31" s="39">
        <v>0.4768</v>
      </c>
      <c r="K31" s="39">
        <v>132904.75776000001</v>
      </c>
      <c r="L31" s="39" t="s">
        <v>620</v>
      </c>
      <c r="M31" s="39" t="s">
        <v>652</v>
      </c>
      <c r="N31" s="39">
        <v>0.05</v>
      </c>
      <c r="O31" s="39">
        <v>6645237.8899999997</v>
      </c>
      <c r="P31" s="39">
        <v>0.05</v>
      </c>
      <c r="Q31" s="39">
        <v>6645237.8899999997</v>
      </c>
      <c r="R31" s="19">
        <v>27.8322</v>
      </c>
      <c r="S31" s="39">
        <v>-97.528099999999995</v>
      </c>
      <c r="T31" s="39" t="s">
        <v>621</v>
      </c>
      <c r="U31" s="39" t="s">
        <v>638</v>
      </c>
      <c r="V31" s="39" t="s">
        <v>639</v>
      </c>
      <c r="W31" s="39" t="s">
        <v>703</v>
      </c>
      <c r="X31" s="39">
        <v>12</v>
      </c>
      <c r="Y31" s="39">
        <v>1211</v>
      </c>
      <c r="Z31" s="39">
        <v>121102</v>
      </c>
      <c r="AA31" s="39">
        <v>12110202</v>
      </c>
      <c r="AC31" s="39">
        <v>50026</v>
      </c>
      <c r="AD31" s="39" t="s">
        <v>705</v>
      </c>
      <c r="AR31" s="39">
        <v>0</v>
      </c>
      <c r="AS31" s="39">
        <v>0</v>
      </c>
      <c r="AT31" s="39">
        <v>0</v>
      </c>
      <c r="AU31" s="39">
        <v>0</v>
      </c>
      <c r="AV31" s="39">
        <v>0</v>
      </c>
      <c r="AW31" s="39">
        <v>0</v>
      </c>
      <c r="AX31" s="39">
        <v>0</v>
      </c>
      <c r="AY31" s="39">
        <v>0</v>
      </c>
      <c r="AZ31" s="39">
        <v>0</v>
      </c>
      <c r="BA31" s="39">
        <v>0</v>
      </c>
      <c r="BB31" s="39">
        <v>0</v>
      </c>
      <c r="BC31" s="39">
        <v>0</v>
      </c>
      <c r="BD31" s="39">
        <v>0</v>
      </c>
      <c r="BF31" s="39">
        <v>0</v>
      </c>
      <c r="BG31" s="39">
        <v>0</v>
      </c>
      <c r="BH31" s="39">
        <v>0</v>
      </c>
      <c r="BI31" s="39">
        <v>0</v>
      </c>
      <c r="BJ31" s="39">
        <v>0</v>
      </c>
      <c r="BK31" s="39">
        <v>0</v>
      </c>
      <c r="BL31" s="39">
        <v>0</v>
      </c>
      <c r="BM31" s="39">
        <v>0</v>
      </c>
      <c r="BN31" s="39">
        <v>0</v>
      </c>
      <c r="BO31" s="39">
        <v>0</v>
      </c>
      <c r="BP31" s="39">
        <v>0</v>
      </c>
      <c r="BQ31" s="39">
        <v>0</v>
      </c>
      <c r="BR31" s="39">
        <v>0</v>
      </c>
      <c r="BT31" s="71">
        <v>11130204</v>
      </c>
      <c r="BU31" s="71">
        <v>0</v>
      </c>
      <c r="BV31" s="71">
        <f t="shared" si="1"/>
        <v>0</v>
      </c>
    </row>
    <row r="32" spans="1:74" x14ac:dyDescent="0.3">
      <c r="A32" s="39" t="s">
        <v>239</v>
      </c>
      <c r="B32" s="39">
        <v>1630</v>
      </c>
      <c r="C32" s="39">
        <v>3548</v>
      </c>
      <c r="D32" s="39" t="s">
        <v>707</v>
      </c>
      <c r="E32" s="39">
        <v>2</v>
      </c>
      <c r="F32" s="39" t="s">
        <v>708</v>
      </c>
      <c r="G32" s="39" t="s">
        <v>49</v>
      </c>
      <c r="H32" s="39">
        <v>48453</v>
      </c>
      <c r="I32" s="39">
        <v>945.5</v>
      </c>
      <c r="J32" s="39">
        <v>0.14119999999999999</v>
      </c>
      <c r="K32" s="39">
        <v>1005770.25456</v>
      </c>
      <c r="L32" s="39" t="s">
        <v>709</v>
      </c>
      <c r="M32" s="39" t="s">
        <v>710</v>
      </c>
      <c r="N32" s="39">
        <v>0.49</v>
      </c>
      <c r="O32" s="39">
        <v>492827424.73000002</v>
      </c>
      <c r="P32" s="39">
        <v>250</v>
      </c>
      <c r="Q32" s="39">
        <v>251442563640</v>
      </c>
      <c r="R32" s="19">
        <v>30.303599999999999</v>
      </c>
      <c r="S32" s="39">
        <v>-97.612799999999993</v>
      </c>
      <c r="T32" s="39" t="s">
        <v>621</v>
      </c>
      <c r="U32" s="39" t="s">
        <v>648</v>
      </c>
      <c r="V32" s="39" t="s">
        <v>649</v>
      </c>
      <c r="W32" s="39" t="s">
        <v>650</v>
      </c>
      <c r="X32" s="39">
        <v>12</v>
      </c>
      <c r="Y32" s="39">
        <v>1209</v>
      </c>
      <c r="Z32" s="39">
        <v>120903</v>
      </c>
      <c r="AA32" s="39">
        <v>12090301</v>
      </c>
      <c r="AC32" s="39">
        <v>3548</v>
      </c>
      <c r="AD32" s="39" t="s">
        <v>239</v>
      </c>
      <c r="AE32" s="12">
        <v>4973</v>
      </c>
      <c r="AF32" s="12">
        <v>62587</v>
      </c>
      <c r="AG32" s="12">
        <v>26891</v>
      </c>
      <c r="AH32" s="12">
        <v>64417</v>
      </c>
      <c r="AI32" s="12">
        <v>92884</v>
      </c>
      <c r="AJ32" s="12">
        <v>171532</v>
      </c>
      <c r="AK32" s="12">
        <v>251157</v>
      </c>
      <c r="AL32" s="12">
        <v>302148</v>
      </c>
      <c r="AM32" s="12">
        <v>151907</v>
      </c>
      <c r="AN32" s="12">
        <v>27995</v>
      </c>
      <c r="AO32" s="12">
        <v>24969</v>
      </c>
      <c r="AP32" s="12">
        <v>24169</v>
      </c>
      <c r="AR32" s="39">
        <v>0.1452</v>
      </c>
      <c r="AS32" s="39">
        <v>7.1000000000000004E-3</v>
      </c>
      <c r="AT32" s="39">
        <v>9.8500000000000004E-2</v>
      </c>
      <c r="AU32" s="39">
        <v>3.8199999999999998E-2</v>
      </c>
      <c r="AV32" s="39">
        <v>9.4600000000000004E-2</v>
      </c>
      <c r="AW32" s="39">
        <v>0.13200000000000001</v>
      </c>
      <c r="AX32" s="39">
        <v>0.252</v>
      </c>
      <c r="AY32" s="39">
        <v>0.35699999999999998</v>
      </c>
      <c r="AZ32" s="39">
        <v>0.42949999999999999</v>
      </c>
      <c r="BA32" s="39">
        <v>0.22309999999999999</v>
      </c>
      <c r="BB32" s="39">
        <v>3.9800000000000002E-2</v>
      </c>
      <c r="BC32" s="39">
        <v>3.6700000000000003E-2</v>
      </c>
      <c r="BD32" s="39">
        <v>3.44E-2</v>
      </c>
      <c r="BF32" s="39">
        <v>2436770</v>
      </c>
      <c r="BG32" s="39">
        <v>30667630</v>
      </c>
      <c r="BH32" s="39">
        <v>13176590</v>
      </c>
      <c r="BI32" s="39">
        <v>31564330</v>
      </c>
      <c r="BJ32" s="39">
        <v>45513160</v>
      </c>
      <c r="BK32" s="39">
        <v>84050680</v>
      </c>
      <c r="BL32" s="39">
        <v>123066930</v>
      </c>
      <c r="BM32" s="39">
        <v>148052520</v>
      </c>
      <c r="BN32" s="39">
        <v>74434430</v>
      </c>
      <c r="BO32" s="39">
        <v>13717550</v>
      </c>
      <c r="BP32" s="39">
        <v>12234810</v>
      </c>
      <c r="BQ32" s="39">
        <v>11842810</v>
      </c>
      <c r="BR32" s="12">
        <v>1813</v>
      </c>
      <c r="BS32" s="68"/>
      <c r="BT32" s="71">
        <v>11130205</v>
      </c>
      <c r="BU32" s="71">
        <v>0</v>
      </c>
      <c r="BV32" s="71">
        <f t="shared" si="1"/>
        <v>0</v>
      </c>
    </row>
    <row r="33" spans="1:74" x14ac:dyDescent="0.3">
      <c r="A33" s="39" t="s">
        <v>711</v>
      </c>
      <c r="B33" s="39">
        <v>1824</v>
      </c>
      <c r="C33" s="39">
        <v>8063</v>
      </c>
      <c r="D33" s="39" t="s">
        <v>627</v>
      </c>
      <c r="E33" s="39">
        <v>2</v>
      </c>
      <c r="F33" s="39" t="s">
        <v>712</v>
      </c>
      <c r="G33" s="39" t="s">
        <v>49</v>
      </c>
      <c r="H33" s="39">
        <v>48221</v>
      </c>
      <c r="I33" s="39">
        <v>1138</v>
      </c>
      <c r="J33" s="39">
        <v>1.95E-2</v>
      </c>
      <c r="K33" s="39">
        <v>167178.1176</v>
      </c>
      <c r="L33" s="39" t="s">
        <v>659</v>
      </c>
      <c r="M33" s="39" t="s">
        <v>282</v>
      </c>
      <c r="N33" s="39">
        <v>0.04</v>
      </c>
      <c r="O33" s="39">
        <v>6687124.7000000002</v>
      </c>
      <c r="P33" s="39">
        <v>379.31</v>
      </c>
      <c r="Q33" s="39">
        <v>63411543099.150002</v>
      </c>
      <c r="R33" s="19">
        <v>32.403300000000002</v>
      </c>
      <c r="S33" s="39">
        <v>-97.698599999999999</v>
      </c>
      <c r="T33" s="39" t="s">
        <v>621</v>
      </c>
      <c r="U33" s="39" t="s">
        <v>669</v>
      </c>
      <c r="V33" s="39" t="s">
        <v>670</v>
      </c>
      <c r="W33" s="39" t="s">
        <v>713</v>
      </c>
      <c r="X33" s="39">
        <v>12</v>
      </c>
      <c r="Y33" s="39">
        <v>1206</v>
      </c>
      <c r="Z33" s="39">
        <v>120602</v>
      </c>
      <c r="AA33" s="39">
        <v>12060201</v>
      </c>
      <c r="AC33" s="39">
        <v>8063</v>
      </c>
      <c r="AD33" s="39" t="s">
        <v>281</v>
      </c>
      <c r="AE33" s="12">
        <v>4328</v>
      </c>
      <c r="AF33" s="12">
        <v>20205</v>
      </c>
      <c r="AG33" s="12">
        <v>5300</v>
      </c>
      <c r="AH33" s="12">
        <v>2119</v>
      </c>
      <c r="AI33" s="12">
        <v>3498</v>
      </c>
      <c r="AJ33" s="12">
        <v>2359</v>
      </c>
      <c r="AK33" s="12">
        <v>7381</v>
      </c>
      <c r="AL33" s="12">
        <v>22451</v>
      </c>
      <c r="AM33" s="12">
        <v>3876</v>
      </c>
      <c r="AN33" s="39">
        <v>76</v>
      </c>
      <c r="AO33" s="12">
        <v>2316</v>
      </c>
      <c r="AP33" s="12">
        <v>1372</v>
      </c>
      <c r="AR33" s="39">
        <v>7.7000000000000002E-3</v>
      </c>
      <c r="AS33" s="39">
        <v>5.1000000000000004E-3</v>
      </c>
      <c r="AT33" s="39">
        <v>2.64E-2</v>
      </c>
      <c r="AU33" s="39">
        <v>6.3E-3</v>
      </c>
      <c r="AV33" s="39">
        <v>2.5999999999999999E-3</v>
      </c>
      <c r="AW33" s="39">
        <v>4.1000000000000003E-3</v>
      </c>
      <c r="AX33" s="39">
        <v>2.8999999999999998E-3</v>
      </c>
      <c r="AY33" s="39">
        <v>8.6999999999999994E-3</v>
      </c>
      <c r="AZ33" s="39">
        <v>2.6499999999999999E-2</v>
      </c>
      <c r="BA33" s="39">
        <v>4.7000000000000002E-3</v>
      </c>
      <c r="BB33" s="39">
        <v>1E-4</v>
      </c>
      <c r="BC33" s="39">
        <v>2.8E-3</v>
      </c>
      <c r="BD33" s="39">
        <v>1.6000000000000001E-3</v>
      </c>
      <c r="BF33" s="39">
        <v>173120</v>
      </c>
      <c r="BG33" s="39">
        <v>808200</v>
      </c>
      <c r="BH33" s="39">
        <v>212000</v>
      </c>
      <c r="BI33" s="39">
        <v>84760</v>
      </c>
      <c r="BJ33" s="39">
        <v>139920</v>
      </c>
      <c r="BK33" s="39">
        <v>94360</v>
      </c>
      <c r="BL33" s="39">
        <v>295240</v>
      </c>
      <c r="BM33" s="39">
        <v>898040</v>
      </c>
      <c r="BN33" s="39">
        <v>155040</v>
      </c>
      <c r="BO33" s="39">
        <v>3040</v>
      </c>
      <c r="BP33" s="39">
        <v>92640</v>
      </c>
      <c r="BQ33" s="39">
        <v>54880</v>
      </c>
      <c r="BR33" s="39">
        <v>9</v>
      </c>
      <c r="BT33" s="71">
        <v>11130206</v>
      </c>
      <c r="BU33" s="71">
        <f>O107</f>
        <v>4117028.02</v>
      </c>
      <c r="BV33" s="71">
        <f t="shared" si="1"/>
        <v>126.39276021399999</v>
      </c>
    </row>
    <row r="34" spans="1:74" x14ac:dyDescent="0.3">
      <c r="A34" s="39" t="s">
        <v>339</v>
      </c>
      <c r="B34" s="39">
        <v>73961</v>
      </c>
      <c r="C34" s="39">
        <v>55464</v>
      </c>
      <c r="D34" s="39" t="s">
        <v>627</v>
      </c>
      <c r="E34" s="39">
        <v>2</v>
      </c>
      <c r="F34" s="39" t="s">
        <v>619</v>
      </c>
      <c r="G34" s="39" t="s">
        <v>49</v>
      </c>
      <c r="H34" s="39">
        <v>48201</v>
      </c>
      <c r="I34" s="39">
        <v>918</v>
      </c>
      <c r="J34" s="39">
        <v>0.6744</v>
      </c>
      <c r="K34" s="39">
        <v>4664045.73312</v>
      </c>
      <c r="L34" s="39" t="s">
        <v>620</v>
      </c>
      <c r="M34" s="39" t="s">
        <v>714</v>
      </c>
      <c r="N34" s="39">
        <v>0.23</v>
      </c>
      <c r="O34" s="39">
        <v>1072730518.62</v>
      </c>
      <c r="P34" s="39">
        <v>0.94</v>
      </c>
      <c r="Q34" s="39">
        <v>4361806727.3599997</v>
      </c>
      <c r="R34" s="19">
        <v>29.715299999999999</v>
      </c>
      <c r="S34" s="39">
        <v>-95.136099999999999</v>
      </c>
      <c r="T34" s="39" t="s">
        <v>621</v>
      </c>
      <c r="U34" s="39" t="s">
        <v>622</v>
      </c>
      <c r="V34" s="39" t="s">
        <v>623</v>
      </c>
      <c r="W34" s="39" t="s">
        <v>624</v>
      </c>
      <c r="X34" s="39">
        <v>12</v>
      </c>
      <c r="Y34" s="39">
        <v>1204</v>
      </c>
      <c r="Z34" s="39">
        <v>120401</v>
      </c>
      <c r="AA34" s="39">
        <v>12040104</v>
      </c>
      <c r="AC34" s="39">
        <v>55464</v>
      </c>
      <c r="AD34" s="39" t="s">
        <v>339</v>
      </c>
      <c r="AE34" s="12">
        <v>429680</v>
      </c>
      <c r="AF34" s="12">
        <v>402783</v>
      </c>
      <c r="AG34" s="12">
        <v>451351</v>
      </c>
      <c r="AH34" s="12">
        <v>396805</v>
      </c>
      <c r="AI34" s="12">
        <v>385095</v>
      </c>
      <c r="AJ34" s="12">
        <v>374791</v>
      </c>
      <c r="AK34" s="12">
        <v>561959</v>
      </c>
      <c r="AL34" s="12">
        <v>611773</v>
      </c>
      <c r="AM34" s="12">
        <v>492770</v>
      </c>
      <c r="AN34" s="12">
        <v>487189</v>
      </c>
      <c r="AO34" s="12">
        <v>502209</v>
      </c>
      <c r="AP34" s="12">
        <v>524529</v>
      </c>
      <c r="AR34" s="39">
        <v>0.69830000000000003</v>
      </c>
      <c r="AS34" s="39">
        <v>0.62909999999999999</v>
      </c>
      <c r="AT34" s="39">
        <v>0.65290000000000004</v>
      </c>
      <c r="AU34" s="39">
        <v>0.66080000000000005</v>
      </c>
      <c r="AV34" s="39">
        <v>0.60029999999999994</v>
      </c>
      <c r="AW34" s="39">
        <v>0.56379999999999997</v>
      </c>
      <c r="AX34" s="39">
        <v>0.56699999999999995</v>
      </c>
      <c r="AY34" s="39">
        <v>0.82279999999999998</v>
      </c>
      <c r="AZ34" s="39">
        <v>0.89570000000000005</v>
      </c>
      <c r="BA34" s="39">
        <v>0.74550000000000005</v>
      </c>
      <c r="BB34" s="39">
        <v>0.71330000000000005</v>
      </c>
      <c r="BC34" s="39">
        <v>0.75980000000000003</v>
      </c>
      <c r="BD34" s="39">
        <v>0.76800000000000002</v>
      </c>
      <c r="BF34" s="39">
        <v>98826400</v>
      </c>
      <c r="BG34" s="39">
        <v>92640090</v>
      </c>
      <c r="BH34" s="39">
        <v>103810730</v>
      </c>
      <c r="BI34" s="39">
        <v>91265150</v>
      </c>
      <c r="BJ34" s="39">
        <v>88571850</v>
      </c>
      <c r="BK34" s="39">
        <v>86201930</v>
      </c>
      <c r="BL34" s="39">
        <v>129250570</v>
      </c>
      <c r="BM34" s="39">
        <v>140707790</v>
      </c>
      <c r="BN34" s="39">
        <v>113337100</v>
      </c>
      <c r="BO34" s="39">
        <v>112053470</v>
      </c>
      <c r="BP34" s="39">
        <v>115508070</v>
      </c>
      <c r="BQ34" s="39">
        <v>120641670</v>
      </c>
      <c r="BR34" s="12">
        <v>3967</v>
      </c>
      <c r="BS34" s="68"/>
      <c r="BT34" s="71">
        <v>11130207</v>
      </c>
      <c r="BU34" s="71">
        <f>O79</f>
        <v>1277989146.72</v>
      </c>
      <c r="BV34" s="71">
        <f t="shared" si="1"/>
        <v>39234.266804304003</v>
      </c>
    </row>
    <row r="35" spans="1:74" x14ac:dyDescent="0.3">
      <c r="A35" s="39" t="s">
        <v>305</v>
      </c>
      <c r="B35" s="39">
        <v>73915</v>
      </c>
      <c r="C35" s="39">
        <v>50569</v>
      </c>
      <c r="D35" s="39" t="s">
        <v>715</v>
      </c>
      <c r="E35" s="39">
        <v>10</v>
      </c>
      <c r="F35" s="39" t="s">
        <v>716</v>
      </c>
      <c r="G35" s="39" t="s">
        <v>49</v>
      </c>
      <c r="H35" s="39">
        <v>48121</v>
      </c>
      <c r="I35" s="39">
        <v>12</v>
      </c>
      <c r="J35" s="39">
        <v>0.65680000000000005</v>
      </c>
      <c r="K35" s="39">
        <v>69042.816000000006</v>
      </c>
      <c r="L35" s="39" t="s">
        <v>664</v>
      </c>
      <c r="M35" s="39" t="s">
        <v>664</v>
      </c>
      <c r="N35" s="39">
        <v>0.05</v>
      </c>
      <c r="O35" s="39">
        <v>3452140.8</v>
      </c>
      <c r="P35" s="39">
        <v>0.05</v>
      </c>
      <c r="Q35" s="39">
        <v>3452140.8</v>
      </c>
      <c r="R35" s="19">
        <v>33.211100000000002</v>
      </c>
      <c r="S35" s="39">
        <v>-97.110799999999998</v>
      </c>
      <c r="T35" s="39" t="s">
        <v>621</v>
      </c>
      <c r="U35" s="39" t="s">
        <v>660</v>
      </c>
      <c r="V35" s="39" t="s">
        <v>717</v>
      </c>
      <c r="W35" s="39" t="s">
        <v>718</v>
      </c>
      <c r="X35" s="39">
        <v>12</v>
      </c>
      <c r="Y35" s="39">
        <v>1203</v>
      </c>
      <c r="Z35" s="39">
        <v>120301</v>
      </c>
      <c r="AA35" s="39">
        <v>12030103</v>
      </c>
      <c r="AC35" s="39">
        <v>50569</v>
      </c>
      <c r="AD35" s="39" t="s">
        <v>305</v>
      </c>
      <c r="AR35" s="39">
        <v>0</v>
      </c>
      <c r="AS35" s="39">
        <v>0</v>
      </c>
      <c r="AT35" s="39">
        <v>0</v>
      </c>
      <c r="AU35" s="39">
        <v>0</v>
      </c>
      <c r="AV35" s="39">
        <v>0</v>
      </c>
      <c r="AW35" s="39">
        <v>0</v>
      </c>
      <c r="AX35" s="39">
        <v>0</v>
      </c>
      <c r="AY35" s="39">
        <v>0</v>
      </c>
      <c r="AZ35" s="39">
        <v>0</v>
      </c>
      <c r="BA35" s="39">
        <v>0</v>
      </c>
      <c r="BB35" s="39">
        <v>0</v>
      </c>
      <c r="BC35" s="39">
        <v>0</v>
      </c>
      <c r="BD35" s="39">
        <v>0</v>
      </c>
      <c r="BF35" s="39">
        <v>0</v>
      </c>
      <c r="BG35" s="39">
        <v>0</v>
      </c>
      <c r="BH35" s="39">
        <v>0</v>
      </c>
      <c r="BI35" s="39">
        <v>0</v>
      </c>
      <c r="BJ35" s="39">
        <v>0</v>
      </c>
      <c r="BK35" s="39">
        <v>0</v>
      </c>
      <c r="BL35" s="39">
        <v>0</v>
      </c>
      <c r="BM35" s="39">
        <v>0</v>
      </c>
      <c r="BN35" s="39">
        <v>0</v>
      </c>
      <c r="BO35" s="39">
        <v>0</v>
      </c>
      <c r="BP35" s="39">
        <v>0</v>
      </c>
      <c r="BQ35" s="39">
        <v>0</v>
      </c>
      <c r="BR35" s="39">
        <v>0</v>
      </c>
      <c r="BT35" s="71">
        <v>11130209</v>
      </c>
      <c r="BU35" s="71">
        <v>0</v>
      </c>
      <c r="BV35" s="71">
        <f t="shared" si="1"/>
        <v>0</v>
      </c>
    </row>
    <row r="36" spans="1:74" x14ac:dyDescent="0.3">
      <c r="A36" s="39" t="s">
        <v>719</v>
      </c>
      <c r="B36" s="39">
        <v>922733</v>
      </c>
      <c r="C36" s="39">
        <v>56373</v>
      </c>
      <c r="D36" s="39" t="s">
        <v>641</v>
      </c>
      <c r="E36" s="39">
        <v>4</v>
      </c>
      <c r="F36" s="39" t="s">
        <v>708</v>
      </c>
      <c r="G36" s="39" t="s">
        <v>49</v>
      </c>
      <c r="H36" s="39">
        <v>48453</v>
      </c>
      <c r="I36" s="39">
        <v>5</v>
      </c>
      <c r="J36" s="39">
        <v>3.0099999999999998E-2</v>
      </c>
      <c r="K36" s="39">
        <v>1133.8068000000001</v>
      </c>
      <c r="L36" s="39" t="s">
        <v>620</v>
      </c>
      <c r="M36" s="39" t="s">
        <v>200</v>
      </c>
      <c r="N36" s="39">
        <v>0.05</v>
      </c>
      <c r="O36" s="39">
        <v>56690.34</v>
      </c>
      <c r="P36" s="39">
        <v>0.05</v>
      </c>
      <c r="Q36" s="39">
        <v>56690.34</v>
      </c>
      <c r="R36" s="19">
        <v>30.397500000000001</v>
      </c>
      <c r="S36" s="39">
        <v>-97.725200000000001</v>
      </c>
      <c r="T36" s="39" t="s">
        <v>621</v>
      </c>
      <c r="U36" s="39" t="s">
        <v>648</v>
      </c>
      <c r="V36" s="39" t="s">
        <v>720</v>
      </c>
      <c r="W36" s="39" t="s">
        <v>721</v>
      </c>
      <c r="X36" s="39">
        <v>12</v>
      </c>
      <c r="Y36" s="39">
        <v>1209</v>
      </c>
      <c r="Z36" s="39">
        <v>120902</v>
      </c>
      <c r="AA36" s="39">
        <v>12090205</v>
      </c>
      <c r="AC36" s="39">
        <v>56373</v>
      </c>
      <c r="AD36" s="39" t="s">
        <v>719</v>
      </c>
      <c r="AR36" s="39">
        <v>0</v>
      </c>
      <c r="AS36" s="39">
        <v>0</v>
      </c>
      <c r="AT36" s="39">
        <v>0</v>
      </c>
      <c r="AU36" s="39">
        <v>0</v>
      </c>
      <c r="AV36" s="39">
        <v>0</v>
      </c>
      <c r="AW36" s="39">
        <v>0</v>
      </c>
      <c r="AX36" s="39">
        <v>0</v>
      </c>
      <c r="AY36" s="39">
        <v>0</v>
      </c>
      <c r="AZ36" s="39">
        <v>0</v>
      </c>
      <c r="BA36" s="39">
        <v>0</v>
      </c>
      <c r="BB36" s="39">
        <v>0</v>
      </c>
      <c r="BC36" s="39">
        <v>0</v>
      </c>
      <c r="BD36" s="39">
        <v>0</v>
      </c>
      <c r="BF36" s="39">
        <v>0</v>
      </c>
      <c r="BG36" s="39">
        <v>0</v>
      </c>
      <c r="BH36" s="39">
        <v>0</v>
      </c>
      <c r="BI36" s="39">
        <v>0</v>
      </c>
      <c r="BJ36" s="39">
        <v>0</v>
      </c>
      <c r="BK36" s="39">
        <v>0</v>
      </c>
      <c r="BL36" s="39">
        <v>0</v>
      </c>
      <c r="BM36" s="39">
        <v>0</v>
      </c>
      <c r="BN36" s="39">
        <v>0</v>
      </c>
      <c r="BO36" s="39">
        <v>0</v>
      </c>
      <c r="BP36" s="39">
        <v>0</v>
      </c>
      <c r="BQ36" s="39">
        <v>0</v>
      </c>
      <c r="BR36" s="39">
        <v>0</v>
      </c>
      <c r="BT36" s="71">
        <v>11130210</v>
      </c>
      <c r="BU36" s="71">
        <v>0</v>
      </c>
      <c r="BV36" s="71">
        <f t="shared" si="1"/>
        <v>0</v>
      </c>
    </row>
    <row r="37" spans="1:74" x14ac:dyDescent="0.3">
      <c r="A37" s="39" t="s">
        <v>722</v>
      </c>
      <c r="B37" s="39">
        <v>2026</v>
      </c>
      <c r="C37" s="39">
        <v>52120</v>
      </c>
      <c r="D37" s="39" t="s">
        <v>667</v>
      </c>
      <c r="E37" s="39">
        <v>3</v>
      </c>
      <c r="F37" s="39" t="s">
        <v>642</v>
      </c>
      <c r="G37" s="39" t="s">
        <v>49</v>
      </c>
      <c r="H37" s="39">
        <v>48039</v>
      </c>
      <c r="I37" s="39">
        <v>819</v>
      </c>
      <c r="J37" s="39">
        <v>0.50619999999999998</v>
      </c>
      <c r="K37" s="39">
        <v>3123072.6386600002</v>
      </c>
      <c r="L37" s="39" t="s">
        <v>620</v>
      </c>
      <c r="M37" s="39" t="s">
        <v>292</v>
      </c>
      <c r="N37" s="39">
        <v>0.23</v>
      </c>
      <c r="O37" s="39">
        <v>718306706.88999999</v>
      </c>
      <c r="P37" s="39">
        <v>0.23</v>
      </c>
      <c r="Q37" s="39">
        <v>718306706.88999999</v>
      </c>
      <c r="R37" s="19">
        <v>28.99</v>
      </c>
      <c r="S37" s="39">
        <v>-95.36</v>
      </c>
      <c r="T37" s="39" t="s">
        <v>621</v>
      </c>
      <c r="U37" s="39" t="s">
        <v>622</v>
      </c>
      <c r="V37" s="39" t="s">
        <v>643</v>
      </c>
      <c r="W37" s="39" t="s">
        <v>644</v>
      </c>
      <c r="X37" s="39">
        <v>12</v>
      </c>
      <c r="Y37" s="39">
        <v>1204</v>
      </c>
      <c r="Z37" s="39">
        <v>120402</v>
      </c>
      <c r="AA37" s="39">
        <v>12040205</v>
      </c>
      <c r="AC37" s="39">
        <v>52120</v>
      </c>
      <c r="AD37" s="39" t="s">
        <v>306</v>
      </c>
      <c r="AE37" s="12">
        <v>229210</v>
      </c>
      <c r="AF37" s="12">
        <v>215221</v>
      </c>
      <c r="AG37" s="12">
        <v>267967</v>
      </c>
      <c r="AH37" s="12">
        <v>216624</v>
      </c>
      <c r="AI37" s="12">
        <v>213941</v>
      </c>
      <c r="AJ37" s="12">
        <v>273029</v>
      </c>
      <c r="AK37" s="12">
        <v>290708</v>
      </c>
      <c r="AL37" s="12">
        <v>222773</v>
      </c>
      <c r="AM37" s="12">
        <v>205321</v>
      </c>
      <c r="AN37" s="12">
        <v>212857</v>
      </c>
      <c r="AO37" s="12">
        <v>204764</v>
      </c>
      <c r="AP37" s="12">
        <v>174366</v>
      </c>
      <c r="AR37" s="39">
        <v>0.38019999999999998</v>
      </c>
      <c r="AS37" s="39">
        <v>0.37619999999999998</v>
      </c>
      <c r="AT37" s="39">
        <v>0.3911</v>
      </c>
      <c r="AU37" s="39">
        <v>0.43980000000000002</v>
      </c>
      <c r="AV37" s="39">
        <v>0.3674</v>
      </c>
      <c r="AW37" s="39">
        <v>0.35110000000000002</v>
      </c>
      <c r="AX37" s="39">
        <v>0.46300000000000002</v>
      </c>
      <c r="AY37" s="39">
        <v>0.47710000000000002</v>
      </c>
      <c r="AZ37" s="39">
        <v>0.36559999999999998</v>
      </c>
      <c r="BA37" s="39">
        <v>0.34820000000000001</v>
      </c>
      <c r="BB37" s="39">
        <v>0.3493</v>
      </c>
      <c r="BC37" s="39">
        <v>0.3473</v>
      </c>
      <c r="BD37" s="39">
        <v>0.28620000000000001</v>
      </c>
      <c r="BF37" s="39">
        <v>52718306.899999999</v>
      </c>
      <c r="BG37" s="39">
        <v>49500758.700000003</v>
      </c>
      <c r="BH37" s="39">
        <v>61632490.5</v>
      </c>
      <c r="BI37" s="39">
        <v>49823584.399999999</v>
      </c>
      <c r="BJ37" s="39">
        <v>49206489.799999997</v>
      </c>
      <c r="BK37" s="39">
        <v>62796626.299999997</v>
      </c>
      <c r="BL37" s="39">
        <v>66862846.899999999</v>
      </c>
      <c r="BM37" s="39">
        <v>51237815.299999997</v>
      </c>
      <c r="BN37" s="39">
        <v>47223800.100000001</v>
      </c>
      <c r="BO37" s="39">
        <v>48957064</v>
      </c>
      <c r="BP37" s="39">
        <v>47095740.700000003</v>
      </c>
      <c r="BQ37" s="39">
        <v>40104232.899999999</v>
      </c>
      <c r="BR37" s="12">
        <v>1925</v>
      </c>
      <c r="BS37" s="68"/>
      <c r="BT37" s="71">
        <v>11130301</v>
      </c>
      <c r="BU37" s="71">
        <v>0</v>
      </c>
      <c r="BV37" s="71">
        <f t="shared" si="1"/>
        <v>0</v>
      </c>
    </row>
    <row r="38" spans="1:74" x14ac:dyDescent="0.3">
      <c r="A38" s="39" t="s">
        <v>723</v>
      </c>
      <c r="B38" s="39">
        <v>2176</v>
      </c>
      <c r="C38" s="39">
        <v>55223</v>
      </c>
      <c r="D38" s="39" t="s">
        <v>627</v>
      </c>
      <c r="E38" s="39">
        <v>2</v>
      </c>
      <c r="F38" s="39" t="s">
        <v>724</v>
      </c>
      <c r="G38" s="39" t="s">
        <v>49</v>
      </c>
      <c r="H38" s="39">
        <v>48139</v>
      </c>
      <c r="I38" s="39">
        <v>335</v>
      </c>
      <c r="J38" s="39">
        <v>0.44629999999999997</v>
      </c>
      <c r="K38" s="39">
        <v>1126352.3027999999</v>
      </c>
      <c r="L38" s="39" t="s">
        <v>620</v>
      </c>
      <c r="M38" s="39" t="s">
        <v>200</v>
      </c>
      <c r="N38" s="39">
        <v>0.23</v>
      </c>
      <c r="O38" s="39">
        <v>259061029.63999999</v>
      </c>
      <c r="P38" s="39">
        <v>0.23</v>
      </c>
      <c r="Q38" s="39">
        <v>259061029.63999999</v>
      </c>
      <c r="R38" s="19">
        <v>32.319400000000002</v>
      </c>
      <c r="S38" s="39">
        <v>-96.673900000000003</v>
      </c>
      <c r="T38" s="39" t="s">
        <v>621</v>
      </c>
      <c r="U38" s="39" t="s">
        <v>665</v>
      </c>
      <c r="V38" s="39" t="s">
        <v>665</v>
      </c>
      <c r="W38" s="39" t="s">
        <v>666</v>
      </c>
      <c r="X38" s="39">
        <v>12</v>
      </c>
      <c r="Y38" s="39">
        <v>1208</v>
      </c>
      <c r="Z38" s="39">
        <v>120800</v>
      </c>
      <c r="AA38" s="39">
        <v>12080007</v>
      </c>
      <c r="AC38" s="39">
        <v>55223</v>
      </c>
      <c r="AD38" s="39" t="s">
        <v>332</v>
      </c>
      <c r="AE38" s="12">
        <v>187420</v>
      </c>
      <c r="AF38" s="12">
        <v>147939</v>
      </c>
      <c r="AG38" s="12">
        <v>189957</v>
      </c>
      <c r="AH38" s="12">
        <v>87064</v>
      </c>
      <c r="AI38" s="12">
        <v>157490</v>
      </c>
      <c r="AJ38" s="12">
        <v>212867</v>
      </c>
      <c r="AK38" s="12">
        <v>219975</v>
      </c>
      <c r="AL38" s="12">
        <v>206101</v>
      </c>
      <c r="AM38" s="12">
        <v>197799</v>
      </c>
      <c r="AN38" s="12">
        <v>140886</v>
      </c>
      <c r="AO38" s="12">
        <v>94191</v>
      </c>
      <c r="AP38" s="12">
        <v>207720</v>
      </c>
      <c r="AR38" s="39">
        <v>0.69710000000000005</v>
      </c>
      <c r="AS38" s="39">
        <v>0.752</v>
      </c>
      <c r="AT38" s="39">
        <v>0.65720000000000001</v>
      </c>
      <c r="AU38" s="39">
        <v>0.7621</v>
      </c>
      <c r="AV38" s="39">
        <v>0.36099999999999999</v>
      </c>
      <c r="AW38" s="39">
        <v>0.63190000000000002</v>
      </c>
      <c r="AX38" s="39">
        <v>0.88249999999999995</v>
      </c>
      <c r="AY38" s="39">
        <v>0.88260000000000005</v>
      </c>
      <c r="AZ38" s="39">
        <v>0.82689999999999997</v>
      </c>
      <c r="BA38" s="39">
        <v>0.82010000000000005</v>
      </c>
      <c r="BB38" s="39">
        <v>0.56530000000000002</v>
      </c>
      <c r="BC38" s="39">
        <v>0.39050000000000001</v>
      </c>
      <c r="BD38" s="39">
        <v>0.83340000000000003</v>
      </c>
      <c r="BF38" s="39">
        <v>43106489.600000001</v>
      </c>
      <c r="BG38" s="39">
        <v>34025873.399999999</v>
      </c>
      <c r="BH38" s="39">
        <v>43690110</v>
      </c>
      <c r="BI38" s="39">
        <v>20024720</v>
      </c>
      <c r="BJ38" s="39">
        <v>36222700</v>
      </c>
      <c r="BK38" s="39">
        <v>48959410</v>
      </c>
      <c r="BL38" s="39">
        <v>50594250</v>
      </c>
      <c r="BM38" s="39">
        <v>47403230</v>
      </c>
      <c r="BN38" s="39">
        <v>45493770</v>
      </c>
      <c r="BO38" s="39">
        <v>32403780</v>
      </c>
      <c r="BP38" s="39">
        <v>21663930</v>
      </c>
      <c r="BQ38" s="39">
        <v>47775600</v>
      </c>
      <c r="BR38" s="12">
        <v>1447</v>
      </c>
      <c r="BS38" s="68"/>
      <c r="BT38" s="71">
        <v>11140101</v>
      </c>
      <c r="BU38" s="71">
        <f>SUM(O82,O127)</f>
        <v>122214858.09999999</v>
      </c>
      <c r="BV38" s="71">
        <f t="shared" si="1"/>
        <v>3751.9961436699996</v>
      </c>
    </row>
    <row r="39" spans="1:74" x14ac:dyDescent="0.3">
      <c r="A39" s="39" t="s">
        <v>725</v>
      </c>
      <c r="B39" s="39">
        <v>74255</v>
      </c>
      <c r="C39" s="39">
        <v>10261</v>
      </c>
      <c r="D39" s="39" t="s">
        <v>641</v>
      </c>
      <c r="E39" s="39">
        <v>4</v>
      </c>
      <c r="F39" s="39" t="s">
        <v>655</v>
      </c>
      <c r="G39" s="39" t="s">
        <v>49</v>
      </c>
      <c r="H39" s="39">
        <v>48071</v>
      </c>
      <c r="I39" s="39">
        <v>23.2</v>
      </c>
      <c r="J39" s="39">
        <v>0.83720000000000006</v>
      </c>
      <c r="K39" s="39">
        <v>146022.67191</v>
      </c>
      <c r="L39" s="39" t="s">
        <v>664</v>
      </c>
      <c r="M39" s="39" t="s">
        <v>221</v>
      </c>
      <c r="N39" s="39">
        <v>0.05</v>
      </c>
      <c r="O39" s="39">
        <v>7301133.5999999996</v>
      </c>
      <c r="P39" s="39">
        <v>0.05</v>
      </c>
      <c r="Q39" s="39">
        <v>7301133.5999999996</v>
      </c>
      <c r="R39" s="19">
        <v>29.7438</v>
      </c>
      <c r="S39" s="39">
        <v>-94.612200000000001</v>
      </c>
      <c r="T39" s="39" t="s">
        <v>621</v>
      </c>
      <c r="U39" s="39" t="s">
        <v>660</v>
      </c>
      <c r="V39" s="39" t="s">
        <v>717</v>
      </c>
      <c r="W39" s="39" t="s">
        <v>655</v>
      </c>
      <c r="X39" s="39">
        <v>12</v>
      </c>
      <c r="Y39" s="39">
        <v>1203</v>
      </c>
      <c r="Z39" s="39">
        <v>120301</v>
      </c>
      <c r="AA39" s="39">
        <v>12030109</v>
      </c>
      <c r="AC39" s="39">
        <v>10261</v>
      </c>
      <c r="AD39" s="39" t="s">
        <v>725</v>
      </c>
      <c r="AR39" s="39">
        <v>0</v>
      </c>
      <c r="AS39" s="39">
        <v>0</v>
      </c>
      <c r="AT39" s="39">
        <v>0</v>
      </c>
      <c r="AU39" s="39">
        <v>0</v>
      </c>
      <c r="AV39" s="39">
        <v>0</v>
      </c>
      <c r="AW39" s="39">
        <v>0</v>
      </c>
      <c r="AX39" s="39">
        <v>0</v>
      </c>
      <c r="AY39" s="39">
        <v>0</v>
      </c>
      <c r="AZ39" s="39">
        <v>0</v>
      </c>
      <c r="BA39" s="39">
        <v>0</v>
      </c>
      <c r="BB39" s="39">
        <v>0</v>
      </c>
      <c r="BC39" s="39">
        <v>0</v>
      </c>
      <c r="BD39" s="39">
        <v>0</v>
      </c>
      <c r="BF39" s="39">
        <v>0</v>
      </c>
      <c r="BG39" s="39">
        <v>0</v>
      </c>
      <c r="BH39" s="39">
        <v>0</v>
      </c>
      <c r="BI39" s="39">
        <v>0</v>
      </c>
      <c r="BJ39" s="39">
        <v>0</v>
      </c>
      <c r="BK39" s="39">
        <v>0</v>
      </c>
      <c r="BL39" s="39">
        <v>0</v>
      </c>
      <c r="BM39" s="39">
        <v>0</v>
      </c>
      <c r="BN39" s="39">
        <v>0</v>
      </c>
      <c r="BO39" s="39">
        <v>0</v>
      </c>
      <c r="BP39" s="39">
        <v>0</v>
      </c>
      <c r="BQ39" s="39">
        <v>0</v>
      </c>
      <c r="BR39" s="39">
        <v>0</v>
      </c>
      <c r="BT39" s="71">
        <v>11140106</v>
      </c>
      <c r="BU39" s="71">
        <v>0</v>
      </c>
      <c r="BV39" s="71">
        <f t="shared" si="1"/>
        <v>0</v>
      </c>
    </row>
    <row r="40" spans="1:74" x14ac:dyDescent="0.3">
      <c r="A40" s="39" t="s">
        <v>726</v>
      </c>
      <c r="B40" s="39">
        <v>75383</v>
      </c>
      <c r="C40" s="39">
        <v>55365</v>
      </c>
      <c r="D40" s="39" t="s">
        <v>627</v>
      </c>
      <c r="E40" s="39">
        <v>2</v>
      </c>
      <c r="F40" s="39" t="s">
        <v>619</v>
      </c>
      <c r="G40" s="39" t="s">
        <v>49</v>
      </c>
      <c r="H40" s="39">
        <v>48201</v>
      </c>
      <c r="I40" s="39">
        <v>166</v>
      </c>
      <c r="J40" s="39">
        <v>1.5100000000000001E-2</v>
      </c>
      <c r="K40" s="39">
        <v>18883.72176</v>
      </c>
      <c r="L40" s="39" t="s">
        <v>620</v>
      </c>
      <c r="M40" s="39" t="s">
        <v>200</v>
      </c>
      <c r="N40" s="39">
        <v>0.05</v>
      </c>
      <c r="O40" s="39">
        <v>944186.09</v>
      </c>
      <c r="P40" s="39">
        <v>0.05</v>
      </c>
      <c r="Q40" s="39">
        <v>944186.09</v>
      </c>
      <c r="R40" s="19">
        <v>29.702000000000002</v>
      </c>
      <c r="S40" s="39">
        <v>-95.070999999999998</v>
      </c>
      <c r="T40" s="39" t="s">
        <v>621</v>
      </c>
      <c r="U40" s="39" t="s">
        <v>622</v>
      </c>
      <c r="V40" s="39" t="s">
        <v>643</v>
      </c>
      <c r="W40" s="39" t="s">
        <v>727</v>
      </c>
      <c r="X40" s="39">
        <v>12</v>
      </c>
      <c r="Y40" s="39">
        <v>1204</v>
      </c>
      <c r="Z40" s="39">
        <v>120402</v>
      </c>
      <c r="AA40" s="39">
        <v>12040202</v>
      </c>
      <c r="AC40" s="39">
        <v>55365</v>
      </c>
      <c r="AD40" s="39" t="s">
        <v>338</v>
      </c>
      <c r="AE40" s="12">
        <v>1484</v>
      </c>
      <c r="AF40" s="12">
        <v>10494</v>
      </c>
      <c r="AG40" s="12">
        <v>1692</v>
      </c>
      <c r="AH40" s="12">
        <v>5357</v>
      </c>
      <c r="AI40" s="12">
        <v>2541</v>
      </c>
      <c r="AJ40" s="12">
        <v>6721</v>
      </c>
      <c r="AK40" s="12">
        <v>10517</v>
      </c>
      <c r="AL40" s="12">
        <v>24250</v>
      </c>
      <c r="AM40" s="12">
        <v>8002</v>
      </c>
      <c r="AN40" s="12">
        <v>6016</v>
      </c>
      <c r="AO40" s="39">
        <v>374</v>
      </c>
      <c r="AP40" s="12">
        <v>1592</v>
      </c>
      <c r="AR40" s="39">
        <v>5.4600000000000003E-2</v>
      </c>
      <c r="AS40" s="39">
        <v>1.2E-2</v>
      </c>
      <c r="AT40" s="39">
        <v>9.4100000000000003E-2</v>
      </c>
      <c r="AU40" s="39">
        <v>1.37E-2</v>
      </c>
      <c r="AV40" s="39">
        <v>4.48E-2</v>
      </c>
      <c r="AW40" s="39">
        <v>2.06E-2</v>
      </c>
      <c r="AX40" s="39">
        <v>5.62E-2</v>
      </c>
      <c r="AY40" s="39">
        <v>8.5199999999999998E-2</v>
      </c>
      <c r="AZ40" s="39">
        <v>0.1963</v>
      </c>
      <c r="BA40" s="39">
        <v>6.7000000000000004E-2</v>
      </c>
      <c r="BB40" s="39">
        <v>4.87E-2</v>
      </c>
      <c r="BC40" s="39">
        <v>3.0999999999999999E-3</v>
      </c>
      <c r="BD40" s="39">
        <v>1.29E-2</v>
      </c>
      <c r="BF40" s="39">
        <v>74200</v>
      </c>
      <c r="BG40" s="39">
        <v>524700</v>
      </c>
      <c r="BH40" s="39">
        <v>84600</v>
      </c>
      <c r="BI40" s="39">
        <v>267850</v>
      </c>
      <c r="BJ40" s="39">
        <v>127050</v>
      </c>
      <c r="BK40" s="39">
        <v>336050</v>
      </c>
      <c r="BL40" s="39">
        <v>525850</v>
      </c>
      <c r="BM40" s="39">
        <v>1212500</v>
      </c>
      <c r="BN40" s="39">
        <v>400100</v>
      </c>
      <c r="BO40" s="39">
        <v>300800</v>
      </c>
      <c r="BP40" s="39">
        <v>18700</v>
      </c>
      <c r="BQ40" s="39">
        <v>79600</v>
      </c>
      <c r="BR40" s="39">
        <v>12</v>
      </c>
      <c r="BT40" s="71">
        <v>11140201</v>
      </c>
      <c r="BU40" s="71">
        <v>0</v>
      </c>
      <c r="BV40" s="71">
        <f t="shared" si="1"/>
        <v>0</v>
      </c>
    </row>
    <row r="41" spans="1:74" x14ac:dyDescent="0.3">
      <c r="A41" s="39" t="s">
        <v>728</v>
      </c>
      <c r="B41" s="39">
        <v>1901</v>
      </c>
      <c r="C41" s="39">
        <v>10692</v>
      </c>
      <c r="D41" s="39" t="s">
        <v>693</v>
      </c>
      <c r="E41" s="39">
        <v>4</v>
      </c>
      <c r="F41" s="39" t="s">
        <v>619</v>
      </c>
      <c r="G41" s="39" t="s">
        <v>49</v>
      </c>
      <c r="H41" s="39">
        <v>48201</v>
      </c>
      <c r="I41" s="39">
        <v>457</v>
      </c>
      <c r="J41" s="39">
        <v>0.65139999999999998</v>
      </c>
      <c r="K41" s="39">
        <v>2242675.8772800001</v>
      </c>
      <c r="L41" s="39" t="s">
        <v>620</v>
      </c>
      <c r="M41" s="39" t="s">
        <v>729</v>
      </c>
      <c r="N41" s="39">
        <v>0.05</v>
      </c>
      <c r="O41" s="39">
        <v>112133793.86</v>
      </c>
      <c r="P41" s="39">
        <v>0.05</v>
      </c>
      <c r="Q41" s="39">
        <v>112133793.86</v>
      </c>
      <c r="R41" s="19">
        <v>29.7425</v>
      </c>
      <c r="S41" s="39">
        <v>-95.003500000000003</v>
      </c>
      <c r="T41" s="39" t="s">
        <v>621</v>
      </c>
      <c r="U41" s="39" t="s">
        <v>622</v>
      </c>
      <c r="V41" s="39" t="s">
        <v>623</v>
      </c>
      <c r="W41" s="39" t="s">
        <v>624</v>
      </c>
      <c r="X41" s="39">
        <v>12</v>
      </c>
      <c r="Y41" s="39">
        <v>1204</v>
      </c>
      <c r="Z41" s="39">
        <v>120401</v>
      </c>
      <c r="AA41" s="39">
        <v>12040104</v>
      </c>
      <c r="AC41" s="39">
        <v>10692</v>
      </c>
      <c r="AD41" s="39" t="s">
        <v>293</v>
      </c>
      <c r="AE41" s="12">
        <v>257755</v>
      </c>
      <c r="AF41" s="12">
        <v>212840</v>
      </c>
      <c r="AG41" s="12">
        <v>233292</v>
      </c>
      <c r="AH41" s="12">
        <v>217888</v>
      </c>
      <c r="AI41" s="12">
        <v>226477</v>
      </c>
      <c r="AJ41" s="12">
        <v>216932</v>
      </c>
      <c r="AK41" s="12">
        <v>221649</v>
      </c>
      <c r="AL41" s="12">
        <v>254075</v>
      </c>
      <c r="AM41" s="12">
        <v>229639</v>
      </c>
      <c r="AN41" s="12">
        <v>196246</v>
      </c>
      <c r="AO41" s="12">
        <v>229882</v>
      </c>
      <c r="AP41" s="12">
        <v>234752</v>
      </c>
      <c r="AR41" s="39">
        <v>0.68230000000000002</v>
      </c>
      <c r="AS41" s="39">
        <v>0.7581</v>
      </c>
      <c r="AT41" s="39">
        <v>0.69310000000000005</v>
      </c>
      <c r="AU41" s="39">
        <v>0.68610000000000004</v>
      </c>
      <c r="AV41" s="39">
        <v>0.66220000000000001</v>
      </c>
      <c r="AW41" s="39">
        <v>0.66610000000000003</v>
      </c>
      <c r="AX41" s="39">
        <v>0.6593</v>
      </c>
      <c r="AY41" s="39">
        <v>0.65190000000000003</v>
      </c>
      <c r="AZ41" s="39">
        <v>0.74729999999999996</v>
      </c>
      <c r="BA41" s="39">
        <v>0.69789999999999996</v>
      </c>
      <c r="BB41" s="39">
        <v>0.57720000000000005</v>
      </c>
      <c r="BC41" s="39">
        <v>0.6986</v>
      </c>
      <c r="BD41" s="39">
        <v>0.69040000000000001</v>
      </c>
      <c r="BF41" s="39">
        <v>12887750</v>
      </c>
      <c r="BG41" s="39">
        <v>10642000</v>
      </c>
      <c r="BH41" s="39">
        <v>11664600</v>
      </c>
      <c r="BI41" s="39">
        <v>10894400</v>
      </c>
      <c r="BJ41" s="39">
        <v>11323850</v>
      </c>
      <c r="BK41" s="39">
        <v>10846600</v>
      </c>
      <c r="BL41" s="39">
        <v>11082450</v>
      </c>
      <c r="BM41" s="39">
        <v>12703750</v>
      </c>
      <c r="BN41" s="39">
        <v>11481950</v>
      </c>
      <c r="BO41" s="39">
        <v>9812300</v>
      </c>
      <c r="BP41" s="39">
        <v>11494100</v>
      </c>
      <c r="BQ41" s="39">
        <v>11737600</v>
      </c>
      <c r="BR41" s="39">
        <v>419</v>
      </c>
      <c r="BT41" s="71">
        <v>11140301</v>
      </c>
      <c r="BU41" s="71">
        <f>O66</f>
        <v>835102294.70000005</v>
      </c>
      <c r="BV41" s="71">
        <f t="shared" si="1"/>
        <v>25637.640447290003</v>
      </c>
    </row>
    <row r="42" spans="1:74" x14ac:dyDescent="0.3">
      <c r="A42" s="39" t="s">
        <v>269</v>
      </c>
      <c r="B42" s="39">
        <v>1753</v>
      </c>
      <c r="C42" s="39">
        <v>6179</v>
      </c>
      <c r="D42" s="39" t="s">
        <v>202</v>
      </c>
      <c r="E42" s="39">
        <v>1</v>
      </c>
      <c r="F42" s="39" t="s">
        <v>730</v>
      </c>
      <c r="G42" s="39" t="s">
        <v>49</v>
      </c>
      <c r="H42" s="39">
        <v>48149</v>
      </c>
      <c r="I42" s="39">
        <v>1673.5</v>
      </c>
      <c r="J42" s="39">
        <v>0.82030000000000003</v>
      </c>
      <c r="K42" s="39">
        <v>11243826.752730001</v>
      </c>
      <c r="L42" s="39" t="s">
        <v>659</v>
      </c>
      <c r="M42" s="39" t="s">
        <v>731</v>
      </c>
      <c r="N42" s="39">
        <v>0.35</v>
      </c>
      <c r="O42" s="39">
        <v>3935339363.46</v>
      </c>
      <c r="P42" s="39">
        <v>28</v>
      </c>
      <c r="Q42" s="39">
        <v>314827149076.44</v>
      </c>
      <c r="R42" s="19">
        <v>29.917200000000001</v>
      </c>
      <c r="S42" s="39">
        <v>-96.750600000000006</v>
      </c>
      <c r="T42" s="39" t="s">
        <v>732</v>
      </c>
      <c r="U42" s="39" t="s">
        <v>733</v>
      </c>
      <c r="V42" s="39" t="s">
        <v>733</v>
      </c>
      <c r="W42" s="39" t="s">
        <v>734</v>
      </c>
      <c r="X42" s="39">
        <v>13</v>
      </c>
      <c r="Y42" s="39">
        <v>1309</v>
      </c>
      <c r="Z42" s="39">
        <v>130900</v>
      </c>
      <c r="AA42" s="39">
        <v>13090001</v>
      </c>
      <c r="AC42" s="39">
        <v>6179</v>
      </c>
      <c r="AD42" s="39" t="s">
        <v>269</v>
      </c>
      <c r="AE42" s="12">
        <v>821137</v>
      </c>
      <c r="AF42" s="12">
        <v>803828</v>
      </c>
      <c r="AG42" s="12">
        <v>768306</v>
      </c>
      <c r="AH42" s="12">
        <v>945131</v>
      </c>
      <c r="AI42" s="12">
        <v>1015625</v>
      </c>
      <c r="AJ42" s="12">
        <v>1065505</v>
      </c>
      <c r="AK42" s="12">
        <v>1137112</v>
      </c>
      <c r="AL42" s="12">
        <v>1013487</v>
      </c>
      <c r="AM42" s="12">
        <v>828646</v>
      </c>
      <c r="AN42" s="12">
        <v>856966</v>
      </c>
      <c r="AO42" s="12">
        <v>760252</v>
      </c>
      <c r="AP42" s="12">
        <v>749377</v>
      </c>
      <c r="AR42" s="39">
        <v>0.73429999999999995</v>
      </c>
      <c r="AS42" s="39">
        <v>0.65949999999999998</v>
      </c>
      <c r="AT42" s="39">
        <v>0.71479999999999999</v>
      </c>
      <c r="AU42" s="39">
        <v>0.61709999999999998</v>
      </c>
      <c r="AV42" s="39">
        <v>0.78439999999999999</v>
      </c>
      <c r="AW42" s="39">
        <v>0.81569999999999998</v>
      </c>
      <c r="AX42" s="39">
        <v>0.88429999999999997</v>
      </c>
      <c r="AY42" s="39">
        <v>0.9133</v>
      </c>
      <c r="AZ42" s="39">
        <v>0.81399999999999995</v>
      </c>
      <c r="BA42" s="39">
        <v>0.68769999999999998</v>
      </c>
      <c r="BB42" s="39">
        <v>0.68830000000000002</v>
      </c>
      <c r="BC42" s="39">
        <v>0.63100000000000001</v>
      </c>
      <c r="BD42" s="39">
        <v>0.60189999999999999</v>
      </c>
      <c r="BF42" s="39">
        <v>287397950</v>
      </c>
      <c r="BG42" s="39">
        <v>281339800</v>
      </c>
      <c r="BH42" s="39">
        <v>268907100</v>
      </c>
      <c r="BI42" s="39">
        <v>330795850</v>
      </c>
      <c r="BJ42" s="39">
        <v>355468750</v>
      </c>
      <c r="BK42" s="39">
        <v>372926750</v>
      </c>
      <c r="BL42" s="39">
        <v>397989200</v>
      </c>
      <c r="BM42" s="39">
        <v>354720450</v>
      </c>
      <c r="BN42" s="39">
        <v>290026100</v>
      </c>
      <c r="BO42" s="39">
        <v>299938100</v>
      </c>
      <c r="BP42" s="39">
        <v>266088200</v>
      </c>
      <c r="BQ42" s="39">
        <v>262281950</v>
      </c>
      <c r="BR42" s="12">
        <v>11563</v>
      </c>
      <c r="BS42" s="68"/>
      <c r="BT42" s="71">
        <v>11140302</v>
      </c>
      <c r="BU42" s="71">
        <f>O72</f>
        <v>3129121229.0999999</v>
      </c>
      <c r="BV42" s="71">
        <f t="shared" si="1"/>
        <v>96064.021733369998</v>
      </c>
    </row>
    <row r="43" spans="1:74" x14ac:dyDescent="0.3">
      <c r="A43" s="39" t="s">
        <v>288</v>
      </c>
      <c r="B43" s="39">
        <v>1906</v>
      </c>
      <c r="C43" s="39">
        <v>10554</v>
      </c>
      <c r="D43" s="39" t="s">
        <v>627</v>
      </c>
      <c r="E43" s="39">
        <v>2</v>
      </c>
      <c r="F43" s="39" t="s">
        <v>673</v>
      </c>
      <c r="G43" s="39" t="s">
        <v>49</v>
      </c>
      <c r="H43" s="39">
        <v>48057</v>
      </c>
      <c r="I43" s="39">
        <v>653.5</v>
      </c>
      <c r="J43" s="39">
        <v>0.70069999999999999</v>
      </c>
      <c r="K43" s="39">
        <v>3449691.5653200001</v>
      </c>
      <c r="L43" s="39" t="s">
        <v>647</v>
      </c>
      <c r="M43" s="39" t="s">
        <v>735</v>
      </c>
      <c r="N43" s="39">
        <v>0.83</v>
      </c>
      <c r="O43" s="39">
        <v>2863243999.2199998</v>
      </c>
      <c r="P43" s="39">
        <v>0.56000000000000005</v>
      </c>
      <c r="Q43" s="39">
        <v>1931827276.5799999</v>
      </c>
      <c r="R43" s="19">
        <v>28.654</v>
      </c>
      <c r="S43" s="39">
        <v>-96.561000000000007</v>
      </c>
      <c r="T43" s="39" t="s">
        <v>621</v>
      </c>
      <c r="U43" s="39" t="s">
        <v>665</v>
      </c>
      <c r="V43" s="39" t="s">
        <v>665</v>
      </c>
      <c r="W43" s="39" t="s">
        <v>736</v>
      </c>
      <c r="X43" s="39">
        <v>12</v>
      </c>
      <c r="Y43" s="39">
        <v>1208</v>
      </c>
      <c r="Z43" s="39">
        <v>120800</v>
      </c>
      <c r="AA43" s="39">
        <v>12080004</v>
      </c>
      <c r="AC43" s="39">
        <v>10554</v>
      </c>
      <c r="AD43" s="39" t="s">
        <v>288</v>
      </c>
      <c r="AE43" s="12">
        <v>372359</v>
      </c>
      <c r="AF43" s="12">
        <v>264193</v>
      </c>
      <c r="AG43" s="12">
        <v>348077</v>
      </c>
      <c r="AH43" s="12">
        <v>347503</v>
      </c>
      <c r="AI43" s="12">
        <v>295600</v>
      </c>
      <c r="AJ43" s="12">
        <v>358945</v>
      </c>
      <c r="AK43" s="12">
        <v>351226</v>
      </c>
      <c r="AL43" s="12">
        <v>373824</v>
      </c>
      <c r="AM43" s="12">
        <v>308957</v>
      </c>
      <c r="AN43" s="12">
        <v>346109</v>
      </c>
      <c r="AO43" s="12">
        <v>335927</v>
      </c>
      <c r="AP43" s="12">
        <v>325190</v>
      </c>
      <c r="AR43" s="39">
        <v>0.70289999999999997</v>
      </c>
      <c r="AS43" s="39">
        <v>0.76580000000000004</v>
      </c>
      <c r="AT43" s="39">
        <v>0.60160000000000002</v>
      </c>
      <c r="AU43" s="39">
        <v>0.71589999999999998</v>
      </c>
      <c r="AV43" s="39">
        <v>0.73860000000000003</v>
      </c>
      <c r="AW43" s="39">
        <v>0.60799999999999998</v>
      </c>
      <c r="AX43" s="39">
        <v>0.76290000000000002</v>
      </c>
      <c r="AY43" s="39">
        <v>0.72240000000000004</v>
      </c>
      <c r="AZ43" s="39">
        <v>0.76890000000000003</v>
      </c>
      <c r="BA43" s="39">
        <v>0.65659999999999996</v>
      </c>
      <c r="BB43" s="39">
        <v>0.71189999999999998</v>
      </c>
      <c r="BC43" s="39">
        <v>0.71389999999999998</v>
      </c>
      <c r="BD43" s="39">
        <v>0.66879999999999995</v>
      </c>
      <c r="BF43" s="39">
        <v>309057762.5</v>
      </c>
      <c r="BG43" s="39">
        <v>219280256.40000001</v>
      </c>
      <c r="BH43" s="39">
        <v>288903694.19999999</v>
      </c>
      <c r="BI43" s="39">
        <v>288427880.10000002</v>
      </c>
      <c r="BJ43" s="39">
        <v>245347784.19999999</v>
      </c>
      <c r="BK43" s="39">
        <v>297924034.60000002</v>
      </c>
      <c r="BL43" s="39">
        <v>291517853.89999998</v>
      </c>
      <c r="BM43" s="39">
        <v>310274268.60000002</v>
      </c>
      <c r="BN43" s="39">
        <v>256434011.19999999</v>
      </c>
      <c r="BO43" s="39">
        <v>287270146.30000001</v>
      </c>
      <c r="BP43" s="39">
        <v>278819011.60000002</v>
      </c>
      <c r="BQ43" s="39">
        <v>269907359.69999999</v>
      </c>
      <c r="BR43" s="12">
        <v>10260</v>
      </c>
      <c r="BS43" s="68"/>
      <c r="BT43" s="71">
        <v>11140303</v>
      </c>
      <c r="BU43" s="71">
        <v>0</v>
      </c>
      <c r="BV43" s="71">
        <f t="shared" si="1"/>
        <v>0</v>
      </c>
    </row>
    <row r="44" spans="1:74" x14ac:dyDescent="0.3">
      <c r="A44" s="39" t="s">
        <v>341</v>
      </c>
      <c r="B44" s="39">
        <v>74413</v>
      </c>
      <c r="C44" s="39">
        <v>55480</v>
      </c>
      <c r="D44" s="39" t="s">
        <v>627</v>
      </c>
      <c r="E44" s="39">
        <v>2</v>
      </c>
      <c r="F44" s="39" t="s">
        <v>737</v>
      </c>
      <c r="G44" s="39" t="s">
        <v>49</v>
      </c>
      <c r="H44" s="39">
        <v>48257</v>
      </c>
      <c r="I44" s="39">
        <v>1855</v>
      </c>
      <c r="J44" s="39">
        <v>0.54200000000000004</v>
      </c>
      <c r="K44" s="39">
        <v>7574356.7759999996</v>
      </c>
      <c r="L44" s="39" t="s">
        <v>620</v>
      </c>
      <c r="M44" s="39" t="s">
        <v>738</v>
      </c>
      <c r="N44" s="39">
        <v>0.23</v>
      </c>
      <c r="O44" s="39">
        <v>1742102058.48</v>
      </c>
      <c r="P44" s="39">
        <v>0.39</v>
      </c>
      <c r="Q44" s="39">
        <v>2950881687.6500001</v>
      </c>
      <c r="R44" s="19">
        <v>32.753599999999999</v>
      </c>
      <c r="S44" s="39">
        <v>-96.490799999999993</v>
      </c>
      <c r="T44" s="39" t="s">
        <v>621</v>
      </c>
      <c r="U44" s="39" t="s">
        <v>633</v>
      </c>
      <c r="V44" s="39" t="s">
        <v>633</v>
      </c>
      <c r="W44" s="39" t="s">
        <v>689</v>
      </c>
      <c r="X44" s="39">
        <v>12</v>
      </c>
      <c r="Y44" s="39">
        <v>1210</v>
      </c>
      <c r="Z44" s="39">
        <v>121004</v>
      </c>
      <c r="AA44" s="39">
        <v>12100401</v>
      </c>
      <c r="AC44" s="39">
        <v>55480</v>
      </c>
      <c r="AD44" s="39" t="s">
        <v>341</v>
      </c>
      <c r="AE44" s="12">
        <v>744630</v>
      </c>
      <c r="AF44" s="12">
        <v>405306</v>
      </c>
      <c r="AG44" s="12">
        <v>349205</v>
      </c>
      <c r="AH44" s="12">
        <v>613511</v>
      </c>
      <c r="AI44" s="12">
        <v>624924</v>
      </c>
      <c r="AJ44" s="12">
        <v>715326</v>
      </c>
      <c r="AK44" s="12">
        <v>948244</v>
      </c>
      <c r="AL44" s="12">
        <v>1014605</v>
      </c>
      <c r="AM44" s="12">
        <v>575685</v>
      </c>
      <c r="AN44" s="12">
        <v>696044</v>
      </c>
      <c r="AO44" s="12">
        <v>684169</v>
      </c>
      <c r="AP44" s="12">
        <v>904536</v>
      </c>
      <c r="AR44" s="39">
        <v>0.50760000000000005</v>
      </c>
      <c r="AS44" s="39">
        <v>0.53949999999999998</v>
      </c>
      <c r="AT44" s="39">
        <v>0.3251</v>
      </c>
      <c r="AU44" s="39">
        <v>0.253</v>
      </c>
      <c r="AV44" s="39">
        <v>0.45939999999999998</v>
      </c>
      <c r="AW44" s="39">
        <v>0.45279999999999998</v>
      </c>
      <c r="AX44" s="39">
        <v>0.53559999999999997</v>
      </c>
      <c r="AY44" s="39">
        <v>0.68710000000000004</v>
      </c>
      <c r="AZ44" s="39">
        <v>0.73519999999999996</v>
      </c>
      <c r="BA44" s="39">
        <v>0.43099999999999999</v>
      </c>
      <c r="BB44" s="39">
        <v>0.50429999999999997</v>
      </c>
      <c r="BC44" s="39">
        <v>0.51229999999999998</v>
      </c>
      <c r="BD44" s="39">
        <v>0.65539999999999998</v>
      </c>
      <c r="BF44" s="39">
        <v>171264900</v>
      </c>
      <c r="BG44" s="39">
        <v>93220380</v>
      </c>
      <c r="BH44" s="39">
        <v>80317150</v>
      </c>
      <c r="BI44" s="39">
        <v>141107530</v>
      </c>
      <c r="BJ44" s="39">
        <v>143732520</v>
      </c>
      <c r="BK44" s="39">
        <v>164524980</v>
      </c>
      <c r="BL44" s="39">
        <v>218096120</v>
      </c>
      <c r="BM44" s="39">
        <v>233359150</v>
      </c>
      <c r="BN44" s="39">
        <v>132407550</v>
      </c>
      <c r="BO44" s="39">
        <v>160090120</v>
      </c>
      <c r="BP44" s="39">
        <v>157358870</v>
      </c>
      <c r="BQ44" s="39">
        <v>208043280</v>
      </c>
      <c r="BR44" s="12">
        <v>5842</v>
      </c>
      <c r="BS44" s="68"/>
      <c r="BT44" s="71">
        <v>11140304</v>
      </c>
      <c r="BU44" s="71">
        <v>0</v>
      </c>
      <c r="BV44" s="71">
        <f t="shared" si="1"/>
        <v>0</v>
      </c>
    </row>
    <row r="45" spans="1:74" x14ac:dyDescent="0.3">
      <c r="A45" s="39" t="s">
        <v>739</v>
      </c>
      <c r="B45" s="39">
        <v>849332</v>
      </c>
      <c r="C45" s="39">
        <v>56152</v>
      </c>
      <c r="D45" s="39" t="s">
        <v>667</v>
      </c>
      <c r="E45" s="39">
        <v>14</v>
      </c>
      <c r="F45" s="39" t="s">
        <v>642</v>
      </c>
      <c r="G45" s="39" t="s">
        <v>49</v>
      </c>
      <c r="H45" s="39">
        <v>48417</v>
      </c>
      <c r="I45" s="39">
        <v>260</v>
      </c>
      <c r="J45" s="39">
        <v>0.27461000000000002</v>
      </c>
      <c r="K45" s="39">
        <v>505170.88364000001</v>
      </c>
      <c r="L45" s="39" t="s">
        <v>620</v>
      </c>
      <c r="M45" s="39" t="s">
        <v>274</v>
      </c>
      <c r="N45" s="39">
        <v>0.12</v>
      </c>
      <c r="O45" s="39">
        <v>62977970.159999996</v>
      </c>
      <c r="R45" s="19">
        <v>28.95</v>
      </c>
      <c r="S45" s="39">
        <v>-95.32</v>
      </c>
      <c r="T45" s="39" t="s">
        <v>732</v>
      </c>
      <c r="U45" s="39" t="s">
        <v>740</v>
      </c>
      <c r="V45" s="39" t="s">
        <v>740</v>
      </c>
      <c r="W45" s="39" t="s">
        <v>741</v>
      </c>
      <c r="X45" s="39">
        <v>13</v>
      </c>
      <c r="Y45" s="39">
        <v>1307</v>
      </c>
      <c r="Z45" s="39">
        <v>130700</v>
      </c>
      <c r="AA45" s="39">
        <v>13070003</v>
      </c>
      <c r="AC45" s="39">
        <v>56152</v>
      </c>
      <c r="AD45" s="39" t="s">
        <v>742</v>
      </c>
      <c r="AE45" s="12">
        <v>133285</v>
      </c>
      <c r="AF45" s="12">
        <v>116258</v>
      </c>
      <c r="AG45" s="12">
        <v>73140</v>
      </c>
      <c r="AH45" s="12">
        <v>109213</v>
      </c>
      <c r="AI45" s="12">
        <v>124515</v>
      </c>
      <c r="AJ45" s="12">
        <v>120823</v>
      </c>
      <c r="AK45" s="12">
        <v>135494</v>
      </c>
      <c r="AL45" s="12">
        <v>128391</v>
      </c>
      <c r="AM45" s="12">
        <v>122560</v>
      </c>
      <c r="AN45" s="12">
        <v>110146</v>
      </c>
      <c r="AO45" s="12">
        <v>91768</v>
      </c>
      <c r="AP45" s="12">
        <v>131453</v>
      </c>
      <c r="AR45" s="39">
        <v>0.61360000000000003</v>
      </c>
      <c r="AS45" s="39">
        <v>0.68899999999999995</v>
      </c>
      <c r="AT45" s="39">
        <v>0.66539999999999999</v>
      </c>
      <c r="AU45" s="39">
        <v>0.37809999999999999</v>
      </c>
      <c r="AV45" s="39">
        <v>0.58340000000000003</v>
      </c>
      <c r="AW45" s="39">
        <v>0.64370000000000005</v>
      </c>
      <c r="AX45" s="39">
        <v>0.64539999999999997</v>
      </c>
      <c r="AY45" s="39">
        <v>0.70040000000000002</v>
      </c>
      <c r="AZ45" s="39">
        <v>0.66369999999999996</v>
      </c>
      <c r="BA45" s="39">
        <v>0.65469999999999995</v>
      </c>
      <c r="BB45" s="39">
        <v>0.56940000000000002</v>
      </c>
      <c r="BC45" s="39">
        <v>0.49020000000000002</v>
      </c>
      <c r="BD45" s="39">
        <v>0.67959999999999998</v>
      </c>
      <c r="BF45" s="39">
        <v>16616170.49</v>
      </c>
      <c r="BG45" s="39">
        <v>14493544.710000001</v>
      </c>
      <c r="BH45" s="39">
        <v>9118112.5199999996</v>
      </c>
      <c r="BI45" s="39">
        <v>13615254.33</v>
      </c>
      <c r="BJ45" s="39">
        <v>15522872.49</v>
      </c>
      <c r="BK45" s="39">
        <v>15062625.6</v>
      </c>
      <c r="BL45" s="39">
        <v>16891641.43</v>
      </c>
      <c r="BM45" s="39">
        <v>16006095.449999999</v>
      </c>
      <c r="BN45" s="39">
        <v>15279205.26</v>
      </c>
      <c r="BO45" s="39">
        <v>13731585.779999999</v>
      </c>
      <c r="BP45" s="39">
        <v>11440388.23</v>
      </c>
      <c r="BQ45" s="39">
        <v>16387860.939999999</v>
      </c>
      <c r="BR45" s="39">
        <v>534</v>
      </c>
      <c r="BT45" s="71">
        <v>11140305</v>
      </c>
      <c r="BU45" s="71">
        <v>0</v>
      </c>
      <c r="BV45" s="71">
        <f t="shared" si="1"/>
        <v>0</v>
      </c>
    </row>
    <row r="46" spans="1:74" x14ac:dyDescent="0.3">
      <c r="A46" s="39" t="s">
        <v>743</v>
      </c>
      <c r="B46" s="39">
        <v>2179</v>
      </c>
      <c r="C46" s="39">
        <v>55226</v>
      </c>
      <c r="D46" s="39" t="s">
        <v>627</v>
      </c>
      <c r="E46" s="39">
        <v>2</v>
      </c>
      <c r="F46" s="39" t="s">
        <v>658</v>
      </c>
      <c r="G46" s="39" t="s">
        <v>49</v>
      </c>
      <c r="H46" s="39">
        <v>48161</v>
      </c>
      <c r="I46" s="39">
        <v>986.3</v>
      </c>
      <c r="J46" s="39">
        <v>0.44579999999999997</v>
      </c>
      <c r="K46" s="39">
        <v>3312467.7193399998</v>
      </c>
      <c r="L46" s="39" t="s">
        <v>620</v>
      </c>
      <c r="M46" s="39" t="s">
        <v>744</v>
      </c>
      <c r="N46" s="39">
        <v>0.23</v>
      </c>
      <c r="O46" s="39">
        <v>761867575.45000005</v>
      </c>
      <c r="P46" s="39">
        <v>0.23</v>
      </c>
      <c r="Q46" s="39">
        <v>761867575.45000005</v>
      </c>
      <c r="R46" s="19">
        <v>31.890699999999999</v>
      </c>
      <c r="S46" s="39">
        <v>-96.112799999999993</v>
      </c>
      <c r="T46" s="39" t="s">
        <v>621</v>
      </c>
      <c r="U46" s="39" t="s">
        <v>622</v>
      </c>
      <c r="V46" s="39" t="s">
        <v>643</v>
      </c>
      <c r="W46" s="39" t="s">
        <v>644</v>
      </c>
      <c r="X46" s="39">
        <v>12</v>
      </c>
      <c r="Y46" s="39">
        <v>1204</v>
      </c>
      <c r="Z46" s="39">
        <v>120402</v>
      </c>
      <c r="AA46" s="39">
        <v>12040205</v>
      </c>
      <c r="AC46" s="39">
        <v>55226</v>
      </c>
      <c r="AD46" s="39" t="s">
        <v>745</v>
      </c>
      <c r="AE46" s="12">
        <v>294907</v>
      </c>
      <c r="AF46" s="12">
        <v>267033</v>
      </c>
      <c r="AG46" s="12">
        <v>90056</v>
      </c>
      <c r="AH46" s="12">
        <v>212158</v>
      </c>
      <c r="AI46" s="12">
        <v>323321</v>
      </c>
      <c r="AJ46" s="12">
        <v>447359</v>
      </c>
      <c r="AK46" s="12">
        <v>597537</v>
      </c>
      <c r="AL46" s="12">
        <v>649684</v>
      </c>
      <c r="AM46" s="12">
        <v>419214</v>
      </c>
      <c r="AN46" s="12">
        <v>252439</v>
      </c>
      <c r="AO46" s="12">
        <v>281562</v>
      </c>
      <c r="AP46" s="12">
        <v>434417</v>
      </c>
      <c r="AR46" s="39">
        <v>0.49330000000000002</v>
      </c>
      <c r="AS46" s="39">
        <v>0.40189999999999998</v>
      </c>
      <c r="AT46" s="39">
        <v>0.40289999999999998</v>
      </c>
      <c r="AU46" s="39">
        <v>0.1227</v>
      </c>
      <c r="AV46" s="39">
        <v>0.29880000000000001</v>
      </c>
      <c r="AW46" s="39">
        <v>0.44059999999999999</v>
      </c>
      <c r="AX46" s="39">
        <v>0.63</v>
      </c>
      <c r="AY46" s="39">
        <v>0.81430000000000002</v>
      </c>
      <c r="AZ46" s="39">
        <v>0.88539999999999996</v>
      </c>
      <c r="BA46" s="39">
        <v>0.59030000000000005</v>
      </c>
      <c r="BB46" s="39">
        <v>0.34399999999999997</v>
      </c>
      <c r="BC46" s="39">
        <v>0.39650000000000002</v>
      </c>
      <c r="BD46" s="39">
        <v>0.59199999999999997</v>
      </c>
      <c r="BF46" s="39">
        <v>67828610</v>
      </c>
      <c r="BG46" s="39">
        <v>61417590</v>
      </c>
      <c r="BH46" s="39">
        <v>20712880</v>
      </c>
      <c r="BI46" s="39">
        <v>48796340</v>
      </c>
      <c r="BJ46" s="39">
        <v>74363830</v>
      </c>
      <c r="BK46" s="39">
        <v>102892570</v>
      </c>
      <c r="BL46" s="39">
        <v>137433510</v>
      </c>
      <c r="BM46" s="39">
        <v>149427320</v>
      </c>
      <c r="BN46" s="39">
        <v>96419220</v>
      </c>
      <c r="BO46" s="39">
        <v>58060970</v>
      </c>
      <c r="BP46" s="39">
        <v>64759260</v>
      </c>
      <c r="BQ46" s="39">
        <v>99915910</v>
      </c>
      <c r="BR46" s="12">
        <v>3014</v>
      </c>
      <c r="BS46" s="68"/>
      <c r="BT46" s="71">
        <v>11140306</v>
      </c>
      <c r="BU46" s="71">
        <v>0</v>
      </c>
      <c r="BV46" s="71">
        <f t="shared" si="1"/>
        <v>0</v>
      </c>
    </row>
    <row r="47" spans="1:74" x14ac:dyDescent="0.3">
      <c r="A47" s="39" t="s">
        <v>746</v>
      </c>
      <c r="B47" s="39">
        <v>2123</v>
      </c>
      <c r="C47" s="39">
        <v>55098</v>
      </c>
      <c r="D47" s="39" t="s">
        <v>627</v>
      </c>
      <c r="E47" s="39">
        <v>2</v>
      </c>
      <c r="F47" s="39" t="s">
        <v>682</v>
      </c>
      <c r="G47" s="39" t="s">
        <v>49</v>
      </c>
      <c r="H47" s="39">
        <v>48215</v>
      </c>
      <c r="I47" s="39">
        <v>475</v>
      </c>
      <c r="J47" s="39">
        <v>0.49830000000000002</v>
      </c>
      <c r="K47" s="39">
        <v>1783146.618</v>
      </c>
      <c r="L47" s="39" t="s">
        <v>620</v>
      </c>
      <c r="M47" s="39" t="s">
        <v>207</v>
      </c>
      <c r="N47" s="39">
        <v>0.23</v>
      </c>
      <c r="O47" s="39">
        <v>410123722.13999999</v>
      </c>
      <c r="P47" s="39">
        <v>0.23</v>
      </c>
      <c r="Q47" s="39">
        <v>410123722.13999999</v>
      </c>
      <c r="R47" s="19">
        <v>26.208300000000001</v>
      </c>
      <c r="S47" s="39">
        <v>-98.396699999999996</v>
      </c>
      <c r="T47" s="39" t="s">
        <v>621</v>
      </c>
      <c r="U47" s="39" t="s">
        <v>660</v>
      </c>
      <c r="V47" s="39" t="s">
        <v>661</v>
      </c>
      <c r="W47" s="39" t="s">
        <v>662</v>
      </c>
      <c r="X47" s="39">
        <v>12</v>
      </c>
      <c r="Y47" s="39">
        <v>1203</v>
      </c>
      <c r="Z47" s="39">
        <v>120302</v>
      </c>
      <c r="AA47" s="39">
        <v>12030201</v>
      </c>
      <c r="AC47" s="39">
        <v>55098</v>
      </c>
      <c r="AD47" s="39" t="s">
        <v>320</v>
      </c>
      <c r="AE47" s="12">
        <v>121596</v>
      </c>
      <c r="AF47" s="12">
        <v>94082</v>
      </c>
      <c r="AG47" s="12">
        <v>229058</v>
      </c>
      <c r="AH47" s="12">
        <v>214594</v>
      </c>
      <c r="AI47" s="12">
        <v>210091</v>
      </c>
      <c r="AJ47" s="12">
        <v>226912</v>
      </c>
      <c r="AK47" s="12">
        <v>277134</v>
      </c>
      <c r="AL47" s="12">
        <v>305341</v>
      </c>
      <c r="AM47" s="12">
        <v>256217</v>
      </c>
      <c r="AN47" s="12">
        <v>173401</v>
      </c>
      <c r="AO47" s="12">
        <v>49924</v>
      </c>
      <c r="AP47" s="12">
        <v>254023</v>
      </c>
      <c r="AR47" s="39">
        <v>0.57709999999999995</v>
      </c>
      <c r="AS47" s="39">
        <v>0.34410000000000002</v>
      </c>
      <c r="AT47" s="39">
        <v>0.29470000000000002</v>
      </c>
      <c r="AU47" s="39">
        <v>0.6482</v>
      </c>
      <c r="AV47" s="39">
        <v>0.62749999999999995</v>
      </c>
      <c r="AW47" s="39">
        <v>0.59450000000000003</v>
      </c>
      <c r="AX47" s="39">
        <v>0.66349999999999998</v>
      </c>
      <c r="AY47" s="39">
        <v>0.78420000000000001</v>
      </c>
      <c r="AZ47" s="39">
        <v>0.86399999999999999</v>
      </c>
      <c r="BA47" s="39">
        <v>0.74919999999999998</v>
      </c>
      <c r="BB47" s="39">
        <v>0.49070000000000003</v>
      </c>
      <c r="BC47" s="39">
        <v>0.14599999999999999</v>
      </c>
      <c r="BD47" s="39">
        <v>0.71879999999999999</v>
      </c>
      <c r="BF47" s="39">
        <v>27967080</v>
      </c>
      <c r="BG47" s="39">
        <v>21638860</v>
      </c>
      <c r="BH47" s="39">
        <v>52683340</v>
      </c>
      <c r="BI47" s="39">
        <v>49356620</v>
      </c>
      <c r="BJ47" s="39">
        <v>48320930</v>
      </c>
      <c r="BK47" s="39">
        <v>52189760</v>
      </c>
      <c r="BL47" s="39">
        <v>63740820</v>
      </c>
      <c r="BM47" s="39">
        <v>70228430</v>
      </c>
      <c r="BN47" s="39">
        <v>58929910</v>
      </c>
      <c r="BO47" s="39">
        <v>39882230</v>
      </c>
      <c r="BP47" s="39">
        <v>11482520</v>
      </c>
      <c r="BQ47" s="39">
        <v>58425290</v>
      </c>
      <c r="BR47" s="12">
        <v>1703</v>
      </c>
      <c r="BS47" s="68"/>
      <c r="BT47" s="71">
        <v>11140307</v>
      </c>
      <c r="BU47" s="71">
        <v>0</v>
      </c>
      <c r="BV47" s="71">
        <f t="shared" si="1"/>
        <v>0</v>
      </c>
    </row>
    <row r="48" spans="1:74" x14ac:dyDescent="0.3">
      <c r="A48" s="39" t="s">
        <v>259</v>
      </c>
      <c r="B48" s="39">
        <v>1740</v>
      </c>
      <c r="C48" s="39">
        <v>6136</v>
      </c>
      <c r="D48" s="39" t="s">
        <v>202</v>
      </c>
      <c r="E48" s="39">
        <v>1</v>
      </c>
      <c r="F48" s="39" t="s">
        <v>747</v>
      </c>
      <c r="G48" s="39" t="s">
        <v>49</v>
      </c>
      <c r="H48" s="39">
        <v>48185</v>
      </c>
      <c r="I48" s="39">
        <v>470</v>
      </c>
      <c r="J48" s="39">
        <v>0.86660000000000004</v>
      </c>
      <c r="K48" s="39">
        <v>3336047.7612000001</v>
      </c>
      <c r="L48" s="39" t="s">
        <v>631</v>
      </c>
      <c r="M48" s="39" t="s">
        <v>260</v>
      </c>
      <c r="N48" s="39">
        <v>2.67</v>
      </c>
      <c r="O48" s="39">
        <v>8907247522.3999996</v>
      </c>
      <c r="P48" s="39">
        <v>38</v>
      </c>
      <c r="Q48" s="39">
        <v>126769814925.60001</v>
      </c>
      <c r="R48" s="19">
        <v>30.616700000000002</v>
      </c>
      <c r="S48" s="39">
        <v>-96.077799999999996</v>
      </c>
      <c r="T48" s="39" t="s">
        <v>621</v>
      </c>
      <c r="U48" s="39" t="s">
        <v>665</v>
      </c>
      <c r="V48" s="39" t="s">
        <v>665</v>
      </c>
      <c r="W48" s="39" t="s">
        <v>748</v>
      </c>
      <c r="X48" s="39">
        <v>12</v>
      </c>
      <c r="Y48" s="39">
        <v>1208</v>
      </c>
      <c r="Z48" s="39">
        <v>120800</v>
      </c>
      <c r="AA48" s="39">
        <v>12080005</v>
      </c>
      <c r="AC48" s="39">
        <v>6136</v>
      </c>
      <c r="AD48" s="39" t="s">
        <v>259</v>
      </c>
      <c r="AE48" s="12">
        <v>336253</v>
      </c>
      <c r="AF48" s="12">
        <v>242122</v>
      </c>
      <c r="AG48" s="39" t="s">
        <v>625</v>
      </c>
      <c r="AH48" s="12">
        <v>250019</v>
      </c>
      <c r="AI48" s="12">
        <v>308827</v>
      </c>
      <c r="AJ48" s="12">
        <v>329511</v>
      </c>
      <c r="AK48" s="12">
        <v>346568</v>
      </c>
      <c r="AL48" s="12">
        <v>314572</v>
      </c>
      <c r="AM48" s="12">
        <v>297008</v>
      </c>
      <c r="AN48" s="12">
        <v>279208</v>
      </c>
      <c r="AO48" s="12">
        <v>239303</v>
      </c>
      <c r="AP48" s="12">
        <v>201303</v>
      </c>
      <c r="AR48" s="39">
        <v>0.76449999999999996</v>
      </c>
      <c r="AS48" s="39">
        <v>0.96160000000000001</v>
      </c>
      <c r="AT48" s="39">
        <v>0.76659999999999995</v>
      </c>
      <c r="AU48" s="39">
        <v>0</v>
      </c>
      <c r="AV48" s="39">
        <v>0.73880000000000001</v>
      </c>
      <c r="AW48" s="39">
        <v>0.88319999999999999</v>
      </c>
      <c r="AX48" s="39">
        <v>0.97370000000000001</v>
      </c>
      <c r="AY48" s="39">
        <v>0.99109999999999998</v>
      </c>
      <c r="AZ48" s="39">
        <v>0.89959999999999996</v>
      </c>
      <c r="BA48" s="39">
        <v>0.87770000000000004</v>
      </c>
      <c r="BB48" s="39">
        <v>0.79849999999999999</v>
      </c>
      <c r="BC48" s="39">
        <v>0.70720000000000005</v>
      </c>
      <c r="BD48" s="39">
        <v>0.57569999999999999</v>
      </c>
      <c r="BF48" s="39">
        <v>897795510</v>
      </c>
      <c r="BG48" s="39">
        <v>646465740</v>
      </c>
      <c r="BH48" s="39">
        <v>0</v>
      </c>
      <c r="BI48" s="39">
        <v>667550730</v>
      </c>
      <c r="BJ48" s="39">
        <v>824568090</v>
      </c>
      <c r="BK48" s="39">
        <v>879794370</v>
      </c>
      <c r="BL48" s="39">
        <v>925336560</v>
      </c>
      <c r="BM48" s="39">
        <v>839907240</v>
      </c>
      <c r="BN48" s="39">
        <v>793011360</v>
      </c>
      <c r="BO48" s="39">
        <v>745485360</v>
      </c>
      <c r="BP48" s="39">
        <v>638939010</v>
      </c>
      <c r="BQ48" s="39">
        <v>537479010</v>
      </c>
      <c r="BR48" s="12">
        <v>25767</v>
      </c>
      <c r="BS48" s="68"/>
      <c r="BT48" s="71">
        <v>12010001</v>
      </c>
      <c r="BU48" s="71">
        <f>O89</f>
        <v>1904004.4</v>
      </c>
      <c r="BV48" s="71">
        <f t="shared" si="1"/>
        <v>58.452935079999989</v>
      </c>
    </row>
    <row r="49" spans="1:74" x14ac:dyDescent="0.3">
      <c r="A49" s="39" t="s">
        <v>222</v>
      </c>
      <c r="B49" s="39">
        <v>1614</v>
      </c>
      <c r="C49" s="39">
        <v>3490</v>
      </c>
      <c r="D49" s="39" t="s">
        <v>627</v>
      </c>
      <c r="E49" s="39">
        <v>2</v>
      </c>
      <c r="F49" s="39" t="s">
        <v>749</v>
      </c>
      <c r="G49" s="39" t="s">
        <v>49</v>
      </c>
      <c r="H49" s="39">
        <v>48503</v>
      </c>
      <c r="I49" s="39">
        <v>617.5</v>
      </c>
      <c r="J49" s="39">
        <v>0.1426</v>
      </c>
      <c r="K49" s="39">
        <v>663374.91480000003</v>
      </c>
      <c r="L49" s="39" t="s">
        <v>659</v>
      </c>
      <c r="M49" s="39" t="s">
        <v>223</v>
      </c>
      <c r="N49" s="39">
        <v>0.35</v>
      </c>
      <c r="O49" s="39">
        <v>232181220.18000001</v>
      </c>
      <c r="P49" s="39">
        <v>11.85</v>
      </c>
      <c r="Q49" s="39">
        <v>7858377475.5200005</v>
      </c>
      <c r="R49" s="19">
        <v>33.134999999999998</v>
      </c>
      <c r="S49" s="39">
        <v>-98.611699999999999</v>
      </c>
      <c r="T49" s="39" t="s">
        <v>621</v>
      </c>
      <c r="U49" s="39" t="s">
        <v>665</v>
      </c>
      <c r="V49" s="39" t="s">
        <v>665</v>
      </c>
      <c r="W49" s="39" t="s">
        <v>750</v>
      </c>
      <c r="X49" s="39">
        <v>12</v>
      </c>
      <c r="Y49" s="39">
        <v>1208</v>
      </c>
      <c r="Z49" s="39">
        <v>120800</v>
      </c>
      <c r="AA49" s="39">
        <v>12080002</v>
      </c>
      <c r="AC49" s="39">
        <v>3490</v>
      </c>
      <c r="AD49" s="39" t="s">
        <v>222</v>
      </c>
      <c r="AE49" s="12">
        <v>6197</v>
      </c>
      <c r="AF49" s="12">
        <v>25079</v>
      </c>
      <c r="AG49" s="12">
        <v>7156</v>
      </c>
      <c r="AH49" s="12">
        <v>9588</v>
      </c>
      <c r="AI49" s="12">
        <v>10000</v>
      </c>
      <c r="AJ49" s="12">
        <v>26192</v>
      </c>
      <c r="AK49" s="12">
        <v>84177</v>
      </c>
      <c r="AL49" s="12">
        <v>104575</v>
      </c>
      <c r="AM49" s="12">
        <v>19889</v>
      </c>
      <c r="AN49" s="12">
        <v>8283</v>
      </c>
      <c r="AO49" s="39">
        <v>747</v>
      </c>
      <c r="AP49" s="12">
        <v>2840</v>
      </c>
      <c r="AR49" s="39">
        <v>5.6099999999999997E-2</v>
      </c>
      <c r="AS49" s="39">
        <v>1.35E-2</v>
      </c>
      <c r="AT49" s="39">
        <v>6.0400000000000002E-2</v>
      </c>
      <c r="AU49" s="39">
        <v>1.5599999999999999E-2</v>
      </c>
      <c r="AV49" s="39">
        <v>2.1600000000000001E-2</v>
      </c>
      <c r="AW49" s="39">
        <v>2.18E-2</v>
      </c>
      <c r="AX49" s="39">
        <v>5.8900000000000001E-2</v>
      </c>
      <c r="AY49" s="39">
        <v>0.1832</v>
      </c>
      <c r="AZ49" s="39">
        <v>0.2276</v>
      </c>
      <c r="BA49" s="39">
        <v>4.4699999999999997E-2</v>
      </c>
      <c r="BB49" s="39">
        <v>1.7999999999999999E-2</v>
      </c>
      <c r="BC49" s="39">
        <v>1.6999999999999999E-3</v>
      </c>
      <c r="BD49" s="39">
        <v>6.1999999999999998E-3</v>
      </c>
      <c r="BF49" s="39">
        <v>2168950</v>
      </c>
      <c r="BG49" s="39">
        <v>8777650</v>
      </c>
      <c r="BH49" s="39">
        <v>2504600</v>
      </c>
      <c r="BI49" s="39">
        <v>3355800</v>
      </c>
      <c r="BJ49" s="39">
        <v>3500000</v>
      </c>
      <c r="BK49" s="39">
        <v>9167200</v>
      </c>
      <c r="BL49" s="39">
        <v>29461950</v>
      </c>
      <c r="BM49" s="39">
        <v>36601250</v>
      </c>
      <c r="BN49" s="39">
        <v>6961150</v>
      </c>
      <c r="BO49" s="39">
        <v>2899050</v>
      </c>
      <c r="BP49" s="39">
        <v>261450</v>
      </c>
      <c r="BQ49" s="39">
        <v>994000</v>
      </c>
      <c r="BR49" s="39">
        <v>327</v>
      </c>
      <c r="BT49" s="71">
        <v>12010002</v>
      </c>
      <c r="BU49" s="71">
        <f>SUM(O71,O116)</f>
        <v>6938981457.0799999</v>
      </c>
      <c r="BV49" s="71">
        <f t="shared" si="1"/>
        <v>213026.73073235597</v>
      </c>
    </row>
    <row r="50" spans="1:74" x14ac:dyDescent="0.3">
      <c r="A50" s="39" t="s">
        <v>340</v>
      </c>
      <c r="C50" s="39">
        <v>55470</v>
      </c>
      <c r="D50" s="39" t="s">
        <v>667</v>
      </c>
      <c r="F50" s="39" t="s">
        <v>751</v>
      </c>
      <c r="G50" s="39" t="s">
        <v>49</v>
      </c>
      <c r="I50" s="39">
        <v>861</v>
      </c>
      <c r="J50" s="39">
        <v>0.60780000000000001</v>
      </c>
      <c r="K50" s="39">
        <v>3942451.9108799999</v>
      </c>
      <c r="L50" s="39" t="s">
        <v>647</v>
      </c>
      <c r="M50" s="39" t="s">
        <v>308</v>
      </c>
      <c r="N50" s="39">
        <v>0.23</v>
      </c>
      <c r="O50" s="39">
        <v>906763939.5</v>
      </c>
      <c r="P50" s="39">
        <v>1.52</v>
      </c>
      <c r="Q50" s="39">
        <v>5993666339.1400003</v>
      </c>
      <c r="R50" s="19">
        <v>29.377500000000001</v>
      </c>
      <c r="S50" s="39">
        <v>-94.9328</v>
      </c>
      <c r="T50" s="39" t="s">
        <v>621</v>
      </c>
      <c r="U50" s="39" t="s">
        <v>676</v>
      </c>
      <c r="V50" s="39" t="s">
        <v>752</v>
      </c>
      <c r="W50" s="39" t="s">
        <v>753</v>
      </c>
      <c r="X50" s="39">
        <v>12</v>
      </c>
      <c r="Y50" s="39">
        <v>1207</v>
      </c>
      <c r="Z50" s="39">
        <v>120702</v>
      </c>
      <c r="AA50" s="39">
        <v>12070205</v>
      </c>
      <c r="AC50" s="39">
        <v>55470</v>
      </c>
      <c r="AD50" s="39" t="s">
        <v>340</v>
      </c>
      <c r="AE50" s="12">
        <v>304627</v>
      </c>
      <c r="AF50" s="12">
        <v>243055</v>
      </c>
      <c r="AG50" s="12">
        <v>304700</v>
      </c>
      <c r="AH50" s="12">
        <v>222032</v>
      </c>
      <c r="AI50" s="12">
        <v>219071</v>
      </c>
      <c r="AJ50" s="12">
        <v>257836</v>
      </c>
      <c r="AK50" s="12">
        <v>297487</v>
      </c>
      <c r="AL50" s="12">
        <v>368352</v>
      </c>
      <c r="AM50" s="12">
        <v>282241</v>
      </c>
      <c r="AN50" s="12">
        <v>413432</v>
      </c>
      <c r="AO50" s="12">
        <v>392279</v>
      </c>
      <c r="AP50" s="12">
        <v>341352</v>
      </c>
      <c r="AR50" s="39">
        <v>0.48280000000000001</v>
      </c>
      <c r="AS50" s="39">
        <v>0.47549999999999998</v>
      </c>
      <c r="AT50" s="39">
        <v>0.42009999999999997</v>
      </c>
      <c r="AU50" s="39">
        <v>0.47570000000000001</v>
      </c>
      <c r="AV50" s="39">
        <v>0.35820000000000002</v>
      </c>
      <c r="AW50" s="39">
        <v>0.34200000000000003</v>
      </c>
      <c r="AX50" s="39">
        <v>0.41589999999999999</v>
      </c>
      <c r="AY50" s="39">
        <v>0.46439999999999998</v>
      </c>
      <c r="AZ50" s="39">
        <v>0.57499999999999996</v>
      </c>
      <c r="BA50" s="39">
        <v>0.45529999999999998</v>
      </c>
      <c r="BB50" s="39">
        <v>0.64539999999999997</v>
      </c>
      <c r="BC50" s="39">
        <v>0.63280000000000003</v>
      </c>
      <c r="BD50" s="39">
        <v>0.53290000000000004</v>
      </c>
      <c r="BF50" s="39">
        <v>70064210</v>
      </c>
      <c r="BG50" s="39">
        <v>55902650</v>
      </c>
      <c r="BH50" s="39">
        <v>70081000</v>
      </c>
      <c r="BI50" s="39">
        <v>51067360</v>
      </c>
      <c r="BJ50" s="39">
        <v>50386330</v>
      </c>
      <c r="BK50" s="39">
        <v>59302280</v>
      </c>
      <c r="BL50" s="39">
        <v>68422010</v>
      </c>
      <c r="BM50" s="39">
        <v>84720960</v>
      </c>
      <c r="BN50" s="39">
        <v>64915430</v>
      </c>
      <c r="BO50" s="39">
        <v>95089360</v>
      </c>
      <c r="BP50" s="39">
        <v>90224170</v>
      </c>
      <c r="BQ50" s="39">
        <v>78510960</v>
      </c>
      <c r="BR50" s="12">
        <v>2574</v>
      </c>
      <c r="BS50" s="68"/>
      <c r="BT50" s="71">
        <v>12010003</v>
      </c>
      <c r="BU50" s="71">
        <v>0</v>
      </c>
      <c r="BV50" s="71">
        <f t="shared" si="1"/>
        <v>0</v>
      </c>
    </row>
    <row r="51" spans="1:74" x14ac:dyDescent="0.3">
      <c r="A51" s="39" t="s">
        <v>214</v>
      </c>
      <c r="B51" s="39">
        <v>1598</v>
      </c>
      <c r="C51" s="39">
        <v>3464</v>
      </c>
      <c r="D51" s="39" t="s">
        <v>627</v>
      </c>
      <c r="E51" s="39">
        <v>2</v>
      </c>
      <c r="F51" s="39" t="s">
        <v>619</v>
      </c>
      <c r="G51" s="39" t="s">
        <v>49</v>
      </c>
      <c r="H51" s="39">
        <v>48201</v>
      </c>
      <c r="I51" s="39">
        <v>736</v>
      </c>
      <c r="J51" s="39">
        <v>2.8500000000000001E-2</v>
      </c>
      <c r="K51" s="39">
        <v>158024.7936</v>
      </c>
      <c r="L51" s="39" t="s">
        <v>620</v>
      </c>
      <c r="M51" s="39" t="s">
        <v>200</v>
      </c>
      <c r="N51" s="39">
        <v>0.81</v>
      </c>
      <c r="O51" s="39">
        <v>128000082.81999999</v>
      </c>
      <c r="P51" s="39">
        <v>6.2</v>
      </c>
      <c r="Q51" s="39">
        <v>979753720.32000005</v>
      </c>
      <c r="R51" s="19">
        <v>29.820799999999998</v>
      </c>
      <c r="S51" s="39">
        <v>-95.219399999999993</v>
      </c>
      <c r="T51" s="39" t="s">
        <v>621</v>
      </c>
      <c r="U51" s="39" t="s">
        <v>622</v>
      </c>
      <c r="V51" s="39" t="s">
        <v>643</v>
      </c>
      <c r="W51" s="39" t="s">
        <v>653</v>
      </c>
      <c r="X51" s="39">
        <v>12</v>
      </c>
      <c r="Y51" s="39">
        <v>1204</v>
      </c>
      <c r="Z51" s="39">
        <v>120402</v>
      </c>
      <c r="AA51" s="39">
        <v>12040204</v>
      </c>
      <c r="AC51" s="39">
        <v>3464</v>
      </c>
      <c r="AD51" s="39" t="s">
        <v>214</v>
      </c>
      <c r="AE51" s="12">
        <v>1743</v>
      </c>
      <c r="AF51" s="12">
        <v>15248</v>
      </c>
      <c r="AG51" s="39">
        <v>-544</v>
      </c>
      <c r="AH51" s="12">
        <v>11297</v>
      </c>
      <c r="AI51" s="12">
        <v>42523</v>
      </c>
      <c r="AJ51" s="12">
        <v>63181</v>
      </c>
      <c r="AK51" s="12">
        <v>81078</v>
      </c>
      <c r="AL51" s="12">
        <v>106458</v>
      </c>
      <c r="AM51" s="12">
        <v>32921</v>
      </c>
      <c r="AN51" s="39">
        <v>-628</v>
      </c>
      <c r="AO51" s="39">
        <v>-250</v>
      </c>
      <c r="AP51" s="39">
        <v>-228</v>
      </c>
      <c r="AR51" s="39">
        <v>5.45E-2</v>
      </c>
      <c r="AS51" s="39">
        <v>3.2000000000000002E-3</v>
      </c>
      <c r="AT51" s="39">
        <v>3.0800000000000001E-2</v>
      </c>
      <c r="AU51" s="39">
        <v>-1E-3</v>
      </c>
      <c r="AV51" s="39">
        <v>2.1299999999999999E-2</v>
      </c>
      <c r="AW51" s="39">
        <v>7.7700000000000005E-2</v>
      </c>
      <c r="AX51" s="39">
        <v>0.1192</v>
      </c>
      <c r="AY51" s="39">
        <v>0.14810000000000001</v>
      </c>
      <c r="AZ51" s="39">
        <v>0.19439999999999999</v>
      </c>
      <c r="BA51" s="39">
        <v>6.2100000000000002E-2</v>
      </c>
      <c r="BB51" s="39">
        <v>-1.1000000000000001E-3</v>
      </c>
      <c r="BC51" s="39">
        <v>-5.0000000000000001E-4</v>
      </c>
      <c r="BD51" s="39">
        <v>-4.0000000000000002E-4</v>
      </c>
      <c r="BF51" s="39">
        <v>1411830</v>
      </c>
      <c r="BG51" s="39">
        <v>12350880</v>
      </c>
      <c r="BH51" s="39">
        <v>0</v>
      </c>
      <c r="BI51" s="39">
        <v>9150570</v>
      </c>
      <c r="BJ51" s="39">
        <v>34443630</v>
      </c>
      <c r="BK51" s="39">
        <v>51176610</v>
      </c>
      <c r="BL51" s="39">
        <v>65673180</v>
      </c>
      <c r="BM51" s="39">
        <v>86230980</v>
      </c>
      <c r="BN51" s="39">
        <v>26666010</v>
      </c>
      <c r="BO51" s="39">
        <v>0</v>
      </c>
      <c r="BP51" s="39">
        <v>0</v>
      </c>
      <c r="BQ51" s="39">
        <v>0</v>
      </c>
      <c r="BR51" s="39">
        <v>881</v>
      </c>
      <c r="BT51" s="71">
        <v>12010004</v>
      </c>
      <c r="BU51" s="71">
        <v>0</v>
      </c>
      <c r="BV51" s="71">
        <f t="shared" si="1"/>
        <v>0</v>
      </c>
    </row>
    <row r="52" spans="1:74" x14ac:dyDescent="0.3">
      <c r="A52" s="39" t="s">
        <v>318</v>
      </c>
      <c r="B52" s="39">
        <v>2118</v>
      </c>
      <c r="C52" s="39">
        <v>55086</v>
      </c>
      <c r="D52" s="39" t="s">
        <v>627</v>
      </c>
      <c r="E52" s="39">
        <v>2</v>
      </c>
      <c r="F52" s="39" t="s">
        <v>754</v>
      </c>
      <c r="G52" s="39" t="s">
        <v>49</v>
      </c>
      <c r="H52" s="39">
        <v>48409</v>
      </c>
      <c r="I52" s="39">
        <v>388.5</v>
      </c>
      <c r="J52" s="39">
        <v>0.74409999999999998</v>
      </c>
      <c r="K52" s="39">
        <v>2177834.5587599999</v>
      </c>
      <c r="L52" s="39" t="s">
        <v>620</v>
      </c>
      <c r="M52" s="39" t="s">
        <v>755</v>
      </c>
      <c r="N52" s="39">
        <v>0.23</v>
      </c>
      <c r="O52" s="39">
        <v>500901948.50999999</v>
      </c>
      <c r="P52" s="39">
        <v>0.05</v>
      </c>
      <c r="Q52" s="39">
        <v>110586652.68000001</v>
      </c>
      <c r="R52" s="19">
        <v>27.888100000000001</v>
      </c>
      <c r="S52" s="39">
        <v>-97.257199999999997</v>
      </c>
      <c r="T52" s="39" t="s">
        <v>621</v>
      </c>
      <c r="U52" s="39" t="s">
        <v>622</v>
      </c>
      <c r="V52" s="39" t="s">
        <v>623</v>
      </c>
      <c r="W52" s="39" t="s">
        <v>624</v>
      </c>
      <c r="X52" s="39">
        <v>12</v>
      </c>
      <c r="Y52" s="39">
        <v>1204</v>
      </c>
      <c r="Z52" s="39">
        <v>120401</v>
      </c>
      <c r="AA52" s="39">
        <v>12040104</v>
      </c>
      <c r="AC52" s="39">
        <v>55086</v>
      </c>
      <c r="AD52" s="39" t="s">
        <v>318</v>
      </c>
      <c r="AE52" s="12">
        <v>232154</v>
      </c>
      <c r="AF52" s="12">
        <v>205758</v>
      </c>
      <c r="AG52" s="12">
        <v>215461</v>
      </c>
      <c r="AH52" s="12">
        <v>231867</v>
      </c>
      <c r="AI52" s="12">
        <v>232763</v>
      </c>
      <c r="AJ52" s="12">
        <v>235270</v>
      </c>
      <c r="AK52" s="12">
        <v>250874</v>
      </c>
      <c r="AL52" s="12">
        <v>248421</v>
      </c>
      <c r="AM52" s="12">
        <v>240000</v>
      </c>
      <c r="AN52" s="12">
        <v>136869</v>
      </c>
      <c r="AO52" s="12">
        <v>198405</v>
      </c>
      <c r="AP52" s="12">
        <v>243739</v>
      </c>
      <c r="AR52" s="39">
        <v>0.7853</v>
      </c>
      <c r="AS52" s="39">
        <v>0.80320000000000003</v>
      </c>
      <c r="AT52" s="39">
        <v>0.78810000000000002</v>
      </c>
      <c r="AU52" s="39">
        <v>0.74539999999999995</v>
      </c>
      <c r="AV52" s="39">
        <v>0.82889999999999997</v>
      </c>
      <c r="AW52" s="39">
        <v>0.80530000000000002</v>
      </c>
      <c r="AX52" s="39">
        <v>0.84109999999999996</v>
      </c>
      <c r="AY52" s="39">
        <v>0.8679</v>
      </c>
      <c r="AZ52" s="39">
        <v>0.85950000000000004</v>
      </c>
      <c r="BA52" s="39">
        <v>0.85799999999999998</v>
      </c>
      <c r="BB52" s="39">
        <v>0.47349999999999998</v>
      </c>
      <c r="BC52" s="39">
        <v>0.70930000000000004</v>
      </c>
      <c r="BD52" s="39">
        <v>0.84330000000000005</v>
      </c>
      <c r="BF52" s="39">
        <v>53395420</v>
      </c>
      <c r="BG52" s="39">
        <v>47324340</v>
      </c>
      <c r="BH52" s="39">
        <v>49556030</v>
      </c>
      <c r="BI52" s="39">
        <v>53329410</v>
      </c>
      <c r="BJ52" s="39">
        <v>53535490</v>
      </c>
      <c r="BK52" s="39">
        <v>54112100</v>
      </c>
      <c r="BL52" s="39">
        <v>57701020</v>
      </c>
      <c r="BM52" s="39">
        <v>57136830</v>
      </c>
      <c r="BN52" s="39">
        <v>55200000</v>
      </c>
      <c r="BO52" s="39">
        <v>31479870</v>
      </c>
      <c r="BP52" s="39">
        <v>45633085.600000001</v>
      </c>
      <c r="BQ52" s="39">
        <v>56059970</v>
      </c>
      <c r="BR52" s="12">
        <v>1886</v>
      </c>
      <c r="BS52" s="68"/>
      <c r="BT52" s="71">
        <v>12010005</v>
      </c>
      <c r="BU52" s="71">
        <v>0</v>
      </c>
      <c r="BV52" s="71">
        <f t="shared" si="1"/>
        <v>0</v>
      </c>
    </row>
    <row r="53" spans="1:74" x14ac:dyDescent="0.3">
      <c r="A53" s="39" t="s">
        <v>325</v>
      </c>
      <c r="B53" s="39">
        <v>2148</v>
      </c>
      <c r="C53" s="39">
        <v>55153</v>
      </c>
      <c r="D53" s="39" t="s">
        <v>627</v>
      </c>
      <c r="E53" s="39">
        <v>2</v>
      </c>
      <c r="F53" s="39" t="s">
        <v>696</v>
      </c>
      <c r="G53" s="39" t="s">
        <v>49</v>
      </c>
      <c r="H53" s="39">
        <v>48187</v>
      </c>
      <c r="I53" s="39">
        <v>983</v>
      </c>
      <c r="J53" s="39">
        <v>0.41909999999999997</v>
      </c>
      <c r="K53" s="39">
        <v>3103657.1200799998</v>
      </c>
      <c r="L53" s="39" t="s">
        <v>620</v>
      </c>
      <c r="M53" s="39" t="s">
        <v>756</v>
      </c>
      <c r="N53" s="39">
        <v>0.23</v>
      </c>
      <c r="O53" s="39">
        <v>713841137.62</v>
      </c>
      <c r="P53" s="39">
        <v>0.34</v>
      </c>
      <c r="Q53" s="39">
        <v>1057666154.45</v>
      </c>
      <c r="R53" s="19">
        <v>29.625599999999999</v>
      </c>
      <c r="S53" s="39">
        <v>-98.141099999999994</v>
      </c>
      <c r="T53" s="39" t="s">
        <v>621</v>
      </c>
      <c r="U53" s="39" t="s">
        <v>638</v>
      </c>
      <c r="V53" s="39" t="s">
        <v>639</v>
      </c>
      <c r="W53" s="39" t="s">
        <v>757</v>
      </c>
      <c r="X53" s="39">
        <v>12</v>
      </c>
      <c r="Y53" s="39">
        <v>1211</v>
      </c>
      <c r="Z53" s="39">
        <v>121102</v>
      </c>
      <c r="AA53" s="39">
        <v>12110201</v>
      </c>
      <c r="AC53" s="39">
        <v>55153</v>
      </c>
      <c r="AD53" s="39" t="s">
        <v>325</v>
      </c>
      <c r="AE53" s="12">
        <v>227424</v>
      </c>
      <c r="AF53" s="12">
        <v>142072</v>
      </c>
      <c r="AG53" s="39" t="s">
        <v>625</v>
      </c>
      <c r="AH53" s="39" t="s">
        <v>625</v>
      </c>
      <c r="AI53" s="12">
        <v>175974</v>
      </c>
      <c r="AJ53" s="12">
        <v>244427</v>
      </c>
      <c r="AK53" s="12">
        <v>475001</v>
      </c>
      <c r="AL53" s="12">
        <v>539337</v>
      </c>
      <c r="AM53" s="39" t="s">
        <v>625</v>
      </c>
      <c r="AN53" s="39" t="s">
        <v>625</v>
      </c>
      <c r="AO53" s="39" t="s">
        <v>625</v>
      </c>
      <c r="AP53" s="39" t="s">
        <v>625</v>
      </c>
      <c r="AR53" s="39">
        <v>0.2082</v>
      </c>
      <c r="AS53" s="39">
        <v>0.311</v>
      </c>
      <c r="AT53" s="39">
        <v>0.21510000000000001</v>
      </c>
      <c r="AU53" s="39">
        <v>0</v>
      </c>
      <c r="AV53" s="39">
        <v>0</v>
      </c>
      <c r="AW53" s="39">
        <v>0.24060000000000001</v>
      </c>
      <c r="AX53" s="39">
        <v>0.34539999999999998</v>
      </c>
      <c r="AY53" s="39">
        <v>0.64949999999999997</v>
      </c>
      <c r="AZ53" s="39">
        <v>0.73750000000000004</v>
      </c>
      <c r="BA53" s="39">
        <v>0</v>
      </c>
      <c r="BB53" s="39">
        <v>0</v>
      </c>
      <c r="BC53" s="39">
        <v>0</v>
      </c>
      <c r="BD53" s="39">
        <v>0</v>
      </c>
      <c r="BF53" s="39">
        <v>52307520</v>
      </c>
      <c r="BG53" s="39">
        <v>32676560</v>
      </c>
      <c r="BH53" s="39">
        <v>0</v>
      </c>
      <c r="BI53" s="39">
        <v>0</v>
      </c>
      <c r="BJ53" s="39">
        <v>40474020</v>
      </c>
      <c r="BK53" s="39">
        <v>56218210</v>
      </c>
      <c r="BL53" s="39">
        <v>109250230</v>
      </c>
      <c r="BM53" s="39">
        <v>124047510</v>
      </c>
      <c r="BN53" s="39">
        <v>0</v>
      </c>
      <c r="BO53" s="39">
        <v>0</v>
      </c>
      <c r="BP53" s="39">
        <v>0</v>
      </c>
      <c r="BQ53" s="39">
        <v>0</v>
      </c>
      <c r="BR53" s="12">
        <v>1274</v>
      </c>
      <c r="BS53" s="68"/>
      <c r="BT53" s="71">
        <v>12020001</v>
      </c>
      <c r="BU53" s="71">
        <v>0</v>
      </c>
      <c r="BV53" s="71">
        <f t="shared" si="1"/>
        <v>0</v>
      </c>
    </row>
    <row r="54" spans="1:74" x14ac:dyDescent="0.3">
      <c r="A54" s="39" t="s">
        <v>298</v>
      </c>
      <c r="B54" s="39">
        <v>1948</v>
      </c>
      <c r="C54" s="39">
        <v>50118</v>
      </c>
      <c r="D54" s="39" t="s">
        <v>667</v>
      </c>
      <c r="E54" s="39">
        <v>2</v>
      </c>
      <c r="F54" s="39" t="s">
        <v>708</v>
      </c>
      <c r="G54" s="39" t="s">
        <v>49</v>
      </c>
      <c r="H54" s="39">
        <v>48453</v>
      </c>
      <c r="I54" s="39">
        <v>145.80000000000001</v>
      </c>
      <c r="J54" s="39">
        <v>0.29480000000000001</v>
      </c>
      <c r="K54" s="39">
        <v>323807.98982000002</v>
      </c>
      <c r="L54" s="39" t="s">
        <v>620</v>
      </c>
      <c r="M54" s="39" t="s">
        <v>758</v>
      </c>
      <c r="N54" s="39">
        <v>0.23</v>
      </c>
      <c r="O54" s="39">
        <v>74475837.659999996</v>
      </c>
      <c r="P54" s="39">
        <v>0.23</v>
      </c>
      <c r="Q54" s="39">
        <v>74475837.659999996</v>
      </c>
      <c r="R54" s="19">
        <v>30.2866</v>
      </c>
      <c r="S54" s="39">
        <v>-97.735699999999994</v>
      </c>
      <c r="T54" s="39" t="s">
        <v>621</v>
      </c>
      <c r="U54" s="39" t="s">
        <v>669</v>
      </c>
      <c r="V54" s="39" t="s">
        <v>759</v>
      </c>
      <c r="W54" s="39" t="s">
        <v>760</v>
      </c>
      <c r="X54" s="39">
        <v>12</v>
      </c>
      <c r="Y54" s="39">
        <v>1206</v>
      </c>
      <c r="Z54" s="39">
        <v>120601</v>
      </c>
      <c r="AA54" s="39">
        <v>12060102</v>
      </c>
      <c r="AC54" s="39">
        <v>50118</v>
      </c>
      <c r="AD54" s="39" t="s">
        <v>298</v>
      </c>
      <c r="AE54" s="12">
        <v>23617</v>
      </c>
      <c r="AF54" s="12">
        <v>22829</v>
      </c>
      <c r="AG54" s="12">
        <v>26990</v>
      </c>
      <c r="AH54" s="12">
        <v>29986</v>
      </c>
      <c r="AI54" s="12">
        <v>30398</v>
      </c>
      <c r="AJ54" s="12">
        <v>32431</v>
      </c>
      <c r="AK54" s="12">
        <v>34595</v>
      </c>
      <c r="AL54" s="12">
        <v>35603</v>
      </c>
      <c r="AM54" s="12">
        <v>30751</v>
      </c>
      <c r="AN54" s="12">
        <v>28831</v>
      </c>
      <c r="AO54" s="12">
        <v>24708</v>
      </c>
      <c r="AP54" s="12">
        <v>21287</v>
      </c>
      <c r="AR54" s="39">
        <v>0.26769999999999999</v>
      </c>
      <c r="AS54" s="39">
        <v>0.2177</v>
      </c>
      <c r="AT54" s="39">
        <v>0.23300000000000001</v>
      </c>
      <c r="AU54" s="39">
        <v>0.24879999999999999</v>
      </c>
      <c r="AV54" s="39">
        <v>0.28560000000000002</v>
      </c>
      <c r="AW54" s="39">
        <v>0.2802</v>
      </c>
      <c r="AX54" s="39">
        <v>0.30890000000000001</v>
      </c>
      <c r="AY54" s="39">
        <v>0.31890000000000002</v>
      </c>
      <c r="AZ54" s="39">
        <v>0.32819999999999999</v>
      </c>
      <c r="BA54" s="39">
        <v>0.29289999999999999</v>
      </c>
      <c r="BB54" s="39">
        <v>0.26579999999999998</v>
      </c>
      <c r="BC54" s="39">
        <v>0.2354</v>
      </c>
      <c r="BD54" s="39">
        <v>0.19620000000000001</v>
      </c>
      <c r="BF54" s="39">
        <v>5431910</v>
      </c>
      <c r="BG54" s="39">
        <v>5250670</v>
      </c>
      <c r="BH54" s="39">
        <v>6207700</v>
      </c>
      <c r="BI54" s="39">
        <v>6896780</v>
      </c>
      <c r="BJ54" s="39">
        <v>6991540</v>
      </c>
      <c r="BK54" s="39">
        <v>7459130</v>
      </c>
      <c r="BL54" s="39">
        <v>7956850</v>
      </c>
      <c r="BM54" s="39">
        <v>8188690</v>
      </c>
      <c r="BN54" s="39">
        <v>7072730</v>
      </c>
      <c r="BO54" s="39">
        <v>6631130</v>
      </c>
      <c r="BP54" s="39">
        <v>5682840</v>
      </c>
      <c r="BQ54" s="39">
        <v>4896010</v>
      </c>
      <c r="BR54" s="39">
        <v>241</v>
      </c>
      <c r="BT54" s="71">
        <v>12020002</v>
      </c>
      <c r="BU54" s="71">
        <v>0</v>
      </c>
      <c r="BV54" s="71">
        <f t="shared" si="1"/>
        <v>0</v>
      </c>
    </row>
    <row r="55" spans="1:74" x14ac:dyDescent="0.3">
      <c r="A55" s="39" t="s">
        <v>224</v>
      </c>
      <c r="B55" s="39">
        <v>1615</v>
      </c>
      <c r="C55" s="39">
        <v>3491</v>
      </c>
      <c r="D55" s="39" t="s">
        <v>627</v>
      </c>
      <c r="E55" s="39">
        <v>2</v>
      </c>
      <c r="F55" s="39" t="s">
        <v>761</v>
      </c>
      <c r="G55" s="39" t="s">
        <v>49</v>
      </c>
      <c r="H55" s="39">
        <v>48439</v>
      </c>
      <c r="I55" s="39">
        <v>1265</v>
      </c>
      <c r="J55" s="39">
        <v>2.1000000000000001E-2</v>
      </c>
      <c r="K55" s="39">
        <v>200130.084</v>
      </c>
      <c r="L55" s="39" t="s">
        <v>659</v>
      </c>
      <c r="M55" s="39" t="s">
        <v>225</v>
      </c>
      <c r="N55" s="39">
        <v>0.48</v>
      </c>
      <c r="O55" s="39">
        <v>96062440.319999993</v>
      </c>
      <c r="P55" s="39">
        <v>130</v>
      </c>
      <c r="Q55" s="39">
        <v>26016910920</v>
      </c>
      <c r="R55" s="19">
        <v>32.727800000000002</v>
      </c>
      <c r="S55" s="39">
        <v>-97.218599999999995</v>
      </c>
      <c r="T55" s="39" t="s">
        <v>621</v>
      </c>
      <c r="U55" s="39" t="s">
        <v>648</v>
      </c>
      <c r="V55" s="39" t="s">
        <v>720</v>
      </c>
      <c r="W55" s="39" t="s">
        <v>721</v>
      </c>
      <c r="X55" s="39">
        <v>12</v>
      </c>
      <c r="Y55" s="39">
        <v>1209</v>
      </c>
      <c r="Z55" s="39">
        <v>120902</v>
      </c>
      <c r="AA55" s="39">
        <v>12090205</v>
      </c>
      <c r="AC55" s="39">
        <v>3491</v>
      </c>
      <c r="AD55" s="39" t="s">
        <v>224</v>
      </c>
      <c r="AE55" s="39">
        <v>354</v>
      </c>
      <c r="AF55" s="12">
        <v>64276</v>
      </c>
      <c r="AG55" s="39" t="s">
        <v>625</v>
      </c>
      <c r="AH55" s="12">
        <v>3766</v>
      </c>
      <c r="AI55" s="12">
        <v>8958</v>
      </c>
      <c r="AJ55" s="12">
        <v>70183</v>
      </c>
      <c r="AK55" s="12">
        <v>120946</v>
      </c>
      <c r="AL55" s="12">
        <v>226300</v>
      </c>
      <c r="AM55" s="12">
        <v>80639</v>
      </c>
      <c r="AN55" s="12">
        <v>5162</v>
      </c>
      <c r="AO55" s="12">
        <v>2370</v>
      </c>
      <c r="AP55" s="12">
        <v>2220</v>
      </c>
      <c r="AR55" s="39">
        <v>5.2900000000000003E-2</v>
      </c>
      <c r="AS55" s="39">
        <v>4.0000000000000002E-4</v>
      </c>
      <c r="AT55" s="39">
        <v>7.5600000000000001E-2</v>
      </c>
      <c r="AU55" s="39">
        <v>0</v>
      </c>
      <c r="AV55" s="39">
        <v>4.1000000000000003E-3</v>
      </c>
      <c r="AW55" s="39">
        <v>9.4999999999999998E-3</v>
      </c>
      <c r="AX55" s="39">
        <v>7.7100000000000002E-2</v>
      </c>
      <c r="AY55" s="39">
        <v>0.1285</v>
      </c>
      <c r="AZ55" s="39">
        <v>0.2404</v>
      </c>
      <c r="BA55" s="39">
        <v>8.8499999999999995E-2</v>
      </c>
      <c r="BB55" s="39">
        <v>5.4999999999999997E-3</v>
      </c>
      <c r="BC55" s="39">
        <v>2.5999999999999999E-3</v>
      </c>
      <c r="BD55" s="39">
        <v>2.3999999999999998E-3</v>
      </c>
      <c r="BF55" s="39">
        <v>169920</v>
      </c>
      <c r="BG55" s="39">
        <v>30852480</v>
      </c>
      <c r="BH55" s="39">
        <v>0</v>
      </c>
      <c r="BI55" s="39">
        <v>1807680</v>
      </c>
      <c r="BJ55" s="39">
        <v>4299840</v>
      </c>
      <c r="BK55" s="39">
        <v>33687840</v>
      </c>
      <c r="BL55" s="39">
        <v>58054080</v>
      </c>
      <c r="BM55" s="39">
        <v>108624000</v>
      </c>
      <c r="BN55" s="39">
        <v>38706720</v>
      </c>
      <c r="BO55" s="39">
        <v>2477760</v>
      </c>
      <c r="BP55" s="39">
        <v>1137600</v>
      </c>
      <c r="BQ55" s="39">
        <v>1065600</v>
      </c>
      <c r="BR55" s="39">
        <v>862</v>
      </c>
      <c r="BT55" s="71">
        <v>12020003</v>
      </c>
      <c r="BU55" s="71">
        <v>0</v>
      </c>
      <c r="BV55" s="71">
        <f t="shared" si="1"/>
        <v>0</v>
      </c>
    </row>
    <row r="56" spans="1:74" x14ac:dyDescent="0.3">
      <c r="A56" s="39" t="s">
        <v>324</v>
      </c>
      <c r="B56" s="39">
        <v>2142</v>
      </c>
      <c r="C56" s="39">
        <v>55144</v>
      </c>
      <c r="D56" s="39" t="s">
        <v>667</v>
      </c>
      <c r="E56" s="39">
        <v>2</v>
      </c>
      <c r="F56" s="39" t="s">
        <v>762</v>
      </c>
      <c r="G56" s="39" t="s">
        <v>49</v>
      </c>
      <c r="H56" s="39">
        <v>48209</v>
      </c>
      <c r="I56" s="39">
        <v>917.4</v>
      </c>
      <c r="J56" s="39">
        <v>0.4264</v>
      </c>
      <c r="K56" s="39">
        <v>2946988.8265</v>
      </c>
      <c r="L56" s="39" t="s">
        <v>763</v>
      </c>
      <c r="M56" s="39" t="s">
        <v>764</v>
      </c>
      <c r="N56" s="39">
        <v>0.1</v>
      </c>
      <c r="O56" s="39">
        <v>294698882.64999998</v>
      </c>
      <c r="P56" s="39">
        <v>0.1</v>
      </c>
      <c r="Q56" s="39">
        <v>294698882.64999998</v>
      </c>
      <c r="R56" s="19">
        <v>29.7806</v>
      </c>
      <c r="S56" s="39">
        <v>-97.989400000000003</v>
      </c>
      <c r="T56" s="39" t="s">
        <v>621</v>
      </c>
      <c r="U56" s="39" t="s">
        <v>660</v>
      </c>
      <c r="V56" s="39" t="s">
        <v>717</v>
      </c>
      <c r="W56" s="39" t="s">
        <v>765</v>
      </c>
      <c r="X56" s="39">
        <v>12</v>
      </c>
      <c r="Y56" s="39">
        <v>1203</v>
      </c>
      <c r="Z56" s="39">
        <v>120301</v>
      </c>
      <c r="AA56" s="39">
        <v>12030102</v>
      </c>
      <c r="AC56" s="39">
        <v>55144</v>
      </c>
      <c r="AD56" s="39" t="s">
        <v>324</v>
      </c>
      <c r="AE56" s="12">
        <v>61033</v>
      </c>
      <c r="AF56" s="12">
        <v>122693</v>
      </c>
      <c r="AG56" s="12">
        <v>32382</v>
      </c>
      <c r="AH56" s="12">
        <v>363740</v>
      </c>
      <c r="AI56" s="12">
        <v>215600</v>
      </c>
      <c r="AJ56" s="12">
        <v>535596</v>
      </c>
      <c r="AK56" s="12">
        <v>574362</v>
      </c>
      <c r="AL56" s="12">
        <v>565362</v>
      </c>
      <c r="AM56" s="12">
        <v>525443</v>
      </c>
      <c r="AN56" s="12">
        <v>58596</v>
      </c>
      <c r="AO56" s="12">
        <v>2220</v>
      </c>
      <c r="AP56" s="12">
        <v>10648</v>
      </c>
      <c r="AR56" s="39">
        <v>0.38200000000000001</v>
      </c>
      <c r="AS56" s="39">
        <v>8.9399999999999993E-2</v>
      </c>
      <c r="AT56" s="39">
        <v>0.19900000000000001</v>
      </c>
      <c r="AU56" s="39">
        <v>4.7399999999999998E-2</v>
      </c>
      <c r="AV56" s="39">
        <v>0.55069999999999997</v>
      </c>
      <c r="AW56" s="39">
        <v>0.31590000000000001</v>
      </c>
      <c r="AX56" s="39">
        <v>0.81089999999999995</v>
      </c>
      <c r="AY56" s="39">
        <v>0.84150000000000003</v>
      </c>
      <c r="AZ56" s="39">
        <v>0.82830000000000004</v>
      </c>
      <c r="BA56" s="39">
        <v>0.79549999999999998</v>
      </c>
      <c r="BB56" s="39">
        <v>8.5800000000000001E-2</v>
      </c>
      <c r="BC56" s="39">
        <v>3.3999999999999998E-3</v>
      </c>
      <c r="BD56" s="39">
        <v>1.5599999999999999E-2</v>
      </c>
      <c r="BF56" s="39">
        <v>6103300</v>
      </c>
      <c r="BG56" s="39">
        <v>12269300</v>
      </c>
      <c r="BH56" s="39">
        <v>3238200</v>
      </c>
      <c r="BI56" s="39">
        <v>36374000</v>
      </c>
      <c r="BJ56" s="39">
        <v>21560000</v>
      </c>
      <c r="BK56" s="39">
        <v>53559600</v>
      </c>
      <c r="BL56" s="39">
        <v>57436200</v>
      </c>
      <c r="BM56" s="39">
        <v>56536200</v>
      </c>
      <c r="BN56" s="39">
        <v>52544300</v>
      </c>
      <c r="BO56" s="39">
        <v>5859600</v>
      </c>
      <c r="BP56" s="39">
        <v>222000</v>
      </c>
      <c r="BQ56" s="39">
        <v>1064800</v>
      </c>
      <c r="BR56" s="39">
        <v>941</v>
      </c>
      <c r="BT56" s="71">
        <v>12020004</v>
      </c>
      <c r="BU56" s="71">
        <f>O112</f>
        <v>186932158.5</v>
      </c>
      <c r="BV56" s="71">
        <f t="shared" si="1"/>
        <v>5738.8172659499996</v>
      </c>
    </row>
    <row r="57" spans="1:74" x14ac:dyDescent="0.3">
      <c r="A57" s="39" t="s">
        <v>342</v>
      </c>
      <c r="B57" s="39">
        <v>2228</v>
      </c>
      <c r="C57" s="39">
        <v>55545</v>
      </c>
      <c r="D57" s="39" t="s">
        <v>667</v>
      </c>
      <c r="E57" s="39">
        <v>2</v>
      </c>
      <c r="F57" s="39" t="s">
        <v>682</v>
      </c>
      <c r="G57" s="39" t="s">
        <v>49</v>
      </c>
      <c r="H57" s="39">
        <v>48215</v>
      </c>
      <c r="I57" s="39">
        <v>494</v>
      </c>
      <c r="J57" s="39">
        <v>0.38140000000000002</v>
      </c>
      <c r="K57" s="39">
        <v>1419417.6297599999</v>
      </c>
      <c r="L57" s="39" t="s">
        <v>620</v>
      </c>
      <c r="M57" s="39" t="s">
        <v>301</v>
      </c>
      <c r="N57" s="39">
        <v>0.23</v>
      </c>
      <c r="O57" s="39">
        <v>326466054.83999997</v>
      </c>
      <c r="P57" s="39">
        <v>0.23</v>
      </c>
      <c r="Q57" s="39">
        <v>326466054.83999997</v>
      </c>
      <c r="R57" s="19">
        <v>26.338899999999999</v>
      </c>
      <c r="S57" s="39">
        <v>-98.1708</v>
      </c>
      <c r="T57" s="39" t="s">
        <v>621</v>
      </c>
      <c r="U57" s="39" t="s">
        <v>622</v>
      </c>
      <c r="V57" s="39" t="s">
        <v>623</v>
      </c>
      <c r="W57" s="39" t="s">
        <v>624</v>
      </c>
      <c r="X57" s="39">
        <v>12</v>
      </c>
      <c r="Y57" s="39">
        <v>1204</v>
      </c>
      <c r="Z57" s="39">
        <v>120401</v>
      </c>
      <c r="AA57" s="39">
        <v>12040104</v>
      </c>
      <c r="AC57" s="39">
        <v>55545</v>
      </c>
      <c r="AD57" s="39" t="s">
        <v>342</v>
      </c>
      <c r="AE57" s="12">
        <v>140785</v>
      </c>
      <c r="AF57" s="12">
        <v>198485</v>
      </c>
      <c r="AG57" s="12">
        <v>185387</v>
      </c>
      <c r="AH57" s="12">
        <v>123279</v>
      </c>
      <c r="AI57" s="12">
        <v>209881</v>
      </c>
      <c r="AJ57" s="12">
        <v>231886</v>
      </c>
      <c r="AK57" s="12">
        <v>268342</v>
      </c>
      <c r="AL57" s="12">
        <v>306004</v>
      </c>
      <c r="AM57" s="12">
        <v>252040</v>
      </c>
      <c r="AN57" s="12">
        <v>248156</v>
      </c>
      <c r="AO57" s="12">
        <v>147990</v>
      </c>
      <c r="AP57" s="12">
        <v>199142</v>
      </c>
      <c r="AR57" s="39">
        <v>0.57989999999999997</v>
      </c>
      <c r="AS57" s="39">
        <v>0.3831</v>
      </c>
      <c r="AT57" s="39">
        <v>0.59789999999999999</v>
      </c>
      <c r="AU57" s="39">
        <v>0.50439999999999996</v>
      </c>
      <c r="AV57" s="39">
        <v>0.34660000000000002</v>
      </c>
      <c r="AW57" s="39">
        <v>0.57099999999999995</v>
      </c>
      <c r="AX57" s="39">
        <v>0.65200000000000002</v>
      </c>
      <c r="AY57" s="39">
        <v>0.73009999999999997</v>
      </c>
      <c r="AZ57" s="39">
        <v>0.83260000000000001</v>
      </c>
      <c r="BA57" s="39">
        <v>0.70860000000000001</v>
      </c>
      <c r="BB57" s="39">
        <v>0.67520000000000002</v>
      </c>
      <c r="BC57" s="39">
        <v>0.41610000000000003</v>
      </c>
      <c r="BD57" s="39">
        <v>0.54179999999999995</v>
      </c>
      <c r="BF57" s="39">
        <v>32380550</v>
      </c>
      <c r="BG57" s="39">
        <v>45651550</v>
      </c>
      <c r="BH57" s="39">
        <v>42639010</v>
      </c>
      <c r="BI57" s="39">
        <v>28354170</v>
      </c>
      <c r="BJ57" s="39">
        <v>48272630</v>
      </c>
      <c r="BK57" s="39">
        <v>53333780</v>
      </c>
      <c r="BL57" s="39">
        <v>61718660</v>
      </c>
      <c r="BM57" s="39">
        <v>70380920</v>
      </c>
      <c r="BN57" s="39">
        <v>57969200</v>
      </c>
      <c r="BO57" s="39">
        <v>57075880</v>
      </c>
      <c r="BP57" s="39">
        <v>34037700</v>
      </c>
      <c r="BQ57" s="39">
        <v>45802660</v>
      </c>
      <c r="BR57" s="12">
        <v>1773</v>
      </c>
      <c r="BS57" s="68"/>
      <c r="BT57" s="71">
        <v>12020005</v>
      </c>
      <c r="BU57" s="71">
        <v>0</v>
      </c>
      <c r="BV57" s="71">
        <f t="shared" si="1"/>
        <v>0</v>
      </c>
    </row>
    <row r="58" spans="1:74" x14ac:dyDescent="0.3">
      <c r="A58" s="39" t="s">
        <v>766</v>
      </c>
      <c r="B58" s="39">
        <v>1945</v>
      </c>
      <c r="C58" s="39">
        <v>50043</v>
      </c>
      <c r="D58" s="39" t="s">
        <v>667</v>
      </c>
      <c r="E58" s="39">
        <v>2</v>
      </c>
      <c r="F58" s="39" t="s">
        <v>619</v>
      </c>
      <c r="G58" s="39" t="s">
        <v>49</v>
      </c>
      <c r="H58" s="39">
        <v>48201</v>
      </c>
      <c r="I58" s="39">
        <v>272</v>
      </c>
      <c r="J58" s="39">
        <v>0.65259999999999996</v>
      </c>
      <c r="K58" s="39">
        <v>1337268.2419199999</v>
      </c>
      <c r="L58" s="39" t="s">
        <v>620</v>
      </c>
      <c r="M58" s="39" t="s">
        <v>767</v>
      </c>
      <c r="N58" s="39">
        <v>0.3</v>
      </c>
      <c r="O58" s="39">
        <v>401180472.57999998</v>
      </c>
      <c r="P58" s="39">
        <v>0.3</v>
      </c>
      <c r="Q58" s="39">
        <v>401180472.57999998</v>
      </c>
      <c r="R58" s="19">
        <v>29.731400000000001</v>
      </c>
      <c r="S58" s="39">
        <v>-95.0839</v>
      </c>
      <c r="T58" s="39" t="s">
        <v>621</v>
      </c>
      <c r="U58" s="39" t="s">
        <v>669</v>
      </c>
      <c r="V58" s="39" t="s">
        <v>759</v>
      </c>
      <c r="W58" s="39" t="s">
        <v>760</v>
      </c>
      <c r="X58" s="39">
        <v>12</v>
      </c>
      <c r="Y58" s="39">
        <v>1206</v>
      </c>
      <c r="Z58" s="39">
        <v>120601</v>
      </c>
      <c r="AA58" s="39">
        <v>12060102</v>
      </c>
      <c r="AC58" s="39">
        <v>50043</v>
      </c>
      <c r="AD58" s="39" t="s">
        <v>295</v>
      </c>
      <c r="AE58" s="12">
        <v>168637</v>
      </c>
      <c r="AF58" s="12">
        <v>132584</v>
      </c>
      <c r="AG58" s="12">
        <v>137297</v>
      </c>
      <c r="AH58" s="12">
        <v>150199</v>
      </c>
      <c r="AI58" s="12">
        <v>139243</v>
      </c>
      <c r="AJ58" s="12">
        <v>143200</v>
      </c>
      <c r="AK58" s="12">
        <v>172621</v>
      </c>
      <c r="AL58" s="12">
        <v>176277</v>
      </c>
      <c r="AM58" s="12">
        <v>167701</v>
      </c>
      <c r="AN58" s="12">
        <v>92618</v>
      </c>
      <c r="AO58" s="12">
        <v>110165</v>
      </c>
      <c r="AP58" s="12">
        <v>148779</v>
      </c>
      <c r="AR58" s="39">
        <v>0.72989999999999999</v>
      </c>
      <c r="AS58" s="39">
        <v>0.83330000000000004</v>
      </c>
      <c r="AT58" s="39">
        <v>0.72540000000000004</v>
      </c>
      <c r="AU58" s="39">
        <v>0.67849999999999999</v>
      </c>
      <c r="AV58" s="39">
        <v>0.76690000000000003</v>
      </c>
      <c r="AW58" s="39">
        <v>0.68810000000000004</v>
      </c>
      <c r="AX58" s="39">
        <v>0.73119999999999996</v>
      </c>
      <c r="AY58" s="39">
        <v>0.85299999999999998</v>
      </c>
      <c r="AZ58" s="39">
        <v>0.87109999999999999</v>
      </c>
      <c r="BA58" s="39">
        <v>0.85629999999999995</v>
      </c>
      <c r="BB58" s="39">
        <v>0.4577</v>
      </c>
      <c r="BC58" s="39">
        <v>0.5625</v>
      </c>
      <c r="BD58" s="39">
        <v>0.73519999999999996</v>
      </c>
      <c r="BF58" s="39">
        <v>50591100</v>
      </c>
      <c r="BG58" s="39">
        <v>39775200</v>
      </c>
      <c r="BH58" s="39">
        <v>41189100</v>
      </c>
      <c r="BI58" s="39">
        <v>45059700</v>
      </c>
      <c r="BJ58" s="39">
        <v>41772900</v>
      </c>
      <c r="BK58" s="39">
        <v>42960000</v>
      </c>
      <c r="BL58" s="39">
        <v>51786300</v>
      </c>
      <c r="BM58" s="39">
        <v>52883100</v>
      </c>
      <c r="BN58" s="39">
        <v>50310300</v>
      </c>
      <c r="BO58" s="39">
        <v>27785400</v>
      </c>
      <c r="BP58" s="39">
        <v>33049500</v>
      </c>
      <c r="BQ58" s="39">
        <v>44633700</v>
      </c>
      <c r="BR58" s="12">
        <v>1601</v>
      </c>
      <c r="BS58" s="68"/>
      <c r="BT58" s="71">
        <v>12020006</v>
      </c>
      <c r="BU58" s="71">
        <v>0</v>
      </c>
      <c r="BV58" s="71">
        <f t="shared" si="1"/>
        <v>0</v>
      </c>
    </row>
    <row r="59" spans="1:74" x14ac:dyDescent="0.3">
      <c r="A59" s="39" t="s">
        <v>336</v>
      </c>
      <c r="B59" s="39">
        <v>2207</v>
      </c>
      <c r="C59" s="39">
        <v>55313</v>
      </c>
      <c r="D59" s="39" t="s">
        <v>667</v>
      </c>
      <c r="E59" s="39">
        <v>3</v>
      </c>
      <c r="F59" s="39" t="s">
        <v>754</v>
      </c>
      <c r="G59" s="39" t="s">
        <v>49</v>
      </c>
      <c r="H59" s="39">
        <v>48409</v>
      </c>
      <c r="I59" s="39">
        <v>416.5</v>
      </c>
      <c r="J59" s="39">
        <v>0.5766</v>
      </c>
      <c r="K59" s="39">
        <v>1809223.4210399999</v>
      </c>
      <c r="L59" s="39" t="s">
        <v>620</v>
      </c>
      <c r="M59" s="39" t="s">
        <v>768</v>
      </c>
      <c r="N59" s="39">
        <v>0.23</v>
      </c>
      <c r="O59" s="39">
        <v>416121386.83999997</v>
      </c>
      <c r="P59" s="39">
        <v>7.04</v>
      </c>
      <c r="Q59" s="39">
        <v>12728463504</v>
      </c>
      <c r="R59" s="19">
        <v>27.8827</v>
      </c>
      <c r="S59" s="39">
        <v>-97.242900000000006</v>
      </c>
      <c r="T59" s="39" t="s">
        <v>621</v>
      </c>
      <c r="U59" s="39" t="s">
        <v>638</v>
      </c>
      <c r="V59" s="39" t="s">
        <v>639</v>
      </c>
      <c r="W59" s="39" t="s">
        <v>757</v>
      </c>
      <c r="X59" s="39">
        <v>12</v>
      </c>
      <c r="Y59" s="39">
        <v>1211</v>
      </c>
      <c r="Z59" s="39">
        <v>121102</v>
      </c>
      <c r="AA59" s="39">
        <v>12110201</v>
      </c>
      <c r="AC59" s="39">
        <v>55313</v>
      </c>
      <c r="AD59" s="39" t="s">
        <v>336</v>
      </c>
      <c r="AE59" s="12">
        <v>252098</v>
      </c>
      <c r="AF59" s="12">
        <v>224956</v>
      </c>
      <c r="AG59" s="12">
        <v>228679</v>
      </c>
      <c r="AH59" s="12">
        <v>240561</v>
      </c>
      <c r="AI59" s="12">
        <v>242481</v>
      </c>
      <c r="AJ59" s="12">
        <v>246187</v>
      </c>
      <c r="AK59" s="12">
        <v>261226</v>
      </c>
      <c r="AL59" s="12">
        <v>264607</v>
      </c>
      <c r="AM59" s="12">
        <v>182792</v>
      </c>
      <c r="AN59" s="12">
        <v>117225</v>
      </c>
      <c r="AO59" s="12">
        <v>176977</v>
      </c>
      <c r="AP59" s="12">
        <v>246527</v>
      </c>
      <c r="AR59" s="39">
        <v>0.7359</v>
      </c>
      <c r="AS59" s="39">
        <v>0.8135</v>
      </c>
      <c r="AT59" s="39">
        <v>0.80369999999999997</v>
      </c>
      <c r="AU59" s="39">
        <v>0.73799999999999999</v>
      </c>
      <c r="AV59" s="39">
        <v>0.80220000000000002</v>
      </c>
      <c r="AW59" s="39">
        <v>0.78249999999999997</v>
      </c>
      <c r="AX59" s="39">
        <v>0.82099999999999995</v>
      </c>
      <c r="AY59" s="39">
        <v>0.84299999999999997</v>
      </c>
      <c r="AZ59" s="39">
        <v>0.85389999999999999</v>
      </c>
      <c r="BA59" s="39">
        <v>0.60960000000000003</v>
      </c>
      <c r="BB59" s="39">
        <v>0.37830000000000003</v>
      </c>
      <c r="BC59" s="39">
        <v>0.59019999999999995</v>
      </c>
      <c r="BD59" s="39">
        <v>0.79559999999999997</v>
      </c>
      <c r="BF59" s="39">
        <v>57982540</v>
      </c>
      <c r="BG59" s="39">
        <v>51739880</v>
      </c>
      <c r="BH59" s="39">
        <v>52596170</v>
      </c>
      <c r="BI59" s="39">
        <v>55329030</v>
      </c>
      <c r="BJ59" s="39">
        <v>55770630</v>
      </c>
      <c r="BK59" s="39">
        <v>56623010</v>
      </c>
      <c r="BL59" s="39">
        <v>60081980</v>
      </c>
      <c r="BM59" s="39">
        <v>60859610</v>
      </c>
      <c r="BN59" s="39">
        <v>42042160</v>
      </c>
      <c r="BO59" s="39">
        <v>26961750</v>
      </c>
      <c r="BP59" s="39">
        <v>40704710</v>
      </c>
      <c r="BQ59" s="39">
        <v>56701210</v>
      </c>
      <c r="BR59" s="12">
        <v>1895</v>
      </c>
      <c r="BS59" s="68"/>
      <c r="BT59" s="71">
        <v>12020007</v>
      </c>
      <c r="BU59" s="71">
        <v>0</v>
      </c>
      <c r="BV59" s="71">
        <f t="shared" si="1"/>
        <v>0</v>
      </c>
    </row>
    <row r="60" spans="1:74" x14ac:dyDescent="0.3">
      <c r="A60" s="39" t="s">
        <v>769</v>
      </c>
      <c r="B60" s="39">
        <v>1785</v>
      </c>
      <c r="C60" s="39">
        <v>7097</v>
      </c>
      <c r="D60" s="39" t="s">
        <v>202</v>
      </c>
      <c r="E60" s="39">
        <v>1</v>
      </c>
      <c r="F60" s="39" t="s">
        <v>630</v>
      </c>
      <c r="G60" s="39" t="s">
        <v>49</v>
      </c>
      <c r="H60" s="39">
        <v>48029</v>
      </c>
      <c r="I60" s="39">
        <v>1345</v>
      </c>
      <c r="J60" s="39">
        <v>0.82840000000000003</v>
      </c>
      <c r="K60" s="39">
        <v>9125950.1388000008</v>
      </c>
      <c r="L60" s="39" t="s">
        <v>659</v>
      </c>
      <c r="M60" s="39" t="s">
        <v>770</v>
      </c>
      <c r="N60" s="39">
        <v>0.71</v>
      </c>
      <c r="O60" s="39">
        <v>6479424598.5500002</v>
      </c>
      <c r="P60" s="39">
        <v>0.74</v>
      </c>
      <c r="Q60" s="39">
        <v>6753203102.71</v>
      </c>
      <c r="R60" s="19">
        <v>29.3064</v>
      </c>
      <c r="S60" s="39">
        <v>-98.320300000000003</v>
      </c>
      <c r="T60" s="39" t="s">
        <v>621</v>
      </c>
      <c r="U60" s="39" t="s">
        <v>633</v>
      </c>
      <c r="V60" s="39" t="s">
        <v>634</v>
      </c>
      <c r="W60" s="39" t="s">
        <v>635</v>
      </c>
      <c r="X60" s="39">
        <v>12</v>
      </c>
      <c r="Y60" s="39">
        <v>1210</v>
      </c>
      <c r="Z60" s="39">
        <v>121003</v>
      </c>
      <c r="AA60" s="39">
        <v>12100301</v>
      </c>
      <c r="AC60" s="39">
        <v>7097</v>
      </c>
      <c r="AD60" s="39" t="s">
        <v>278</v>
      </c>
      <c r="AE60" s="12">
        <v>611599</v>
      </c>
      <c r="AF60" s="12">
        <v>622987</v>
      </c>
      <c r="AG60" s="12">
        <v>917216</v>
      </c>
      <c r="AH60" s="12">
        <v>872709</v>
      </c>
      <c r="AI60" s="12">
        <v>416683</v>
      </c>
      <c r="AJ60" s="12">
        <v>906061</v>
      </c>
      <c r="AK60" s="12">
        <v>886307</v>
      </c>
      <c r="AL60" s="12">
        <v>882965</v>
      </c>
      <c r="AM60" s="12">
        <v>788006</v>
      </c>
      <c r="AN60" s="12">
        <v>527336</v>
      </c>
      <c r="AO60" s="12">
        <v>584306</v>
      </c>
      <c r="AP60" s="12">
        <v>962299</v>
      </c>
      <c r="AR60" s="39">
        <v>0.76200000000000001</v>
      </c>
      <c r="AS60" s="39">
        <v>0.61119999999999997</v>
      </c>
      <c r="AT60" s="39">
        <v>0.68930000000000002</v>
      </c>
      <c r="AU60" s="39">
        <v>0.91659999999999997</v>
      </c>
      <c r="AV60" s="39">
        <v>0.9012</v>
      </c>
      <c r="AW60" s="39">
        <v>0.41639999999999999</v>
      </c>
      <c r="AX60" s="39">
        <v>0.93559999999999999</v>
      </c>
      <c r="AY60" s="39">
        <v>0.88570000000000004</v>
      </c>
      <c r="AZ60" s="39">
        <v>0.88239999999999996</v>
      </c>
      <c r="BA60" s="39">
        <v>0.81369999999999998</v>
      </c>
      <c r="BB60" s="39">
        <v>0.52700000000000002</v>
      </c>
      <c r="BC60" s="39">
        <v>0.60340000000000005</v>
      </c>
      <c r="BD60" s="39">
        <v>0.96160000000000001</v>
      </c>
      <c r="BF60" s="39">
        <v>434235290</v>
      </c>
      <c r="BG60" s="39">
        <v>442320770</v>
      </c>
      <c r="BH60" s="39">
        <v>651223360</v>
      </c>
      <c r="BI60" s="39">
        <v>619623390</v>
      </c>
      <c r="BJ60" s="39">
        <v>295844930</v>
      </c>
      <c r="BK60" s="39">
        <v>643303310</v>
      </c>
      <c r="BL60" s="39">
        <v>629277970</v>
      </c>
      <c r="BM60" s="39">
        <v>626905150</v>
      </c>
      <c r="BN60" s="39">
        <v>559484260</v>
      </c>
      <c r="BO60" s="39">
        <v>374408560</v>
      </c>
      <c r="BP60" s="39">
        <v>414857260</v>
      </c>
      <c r="BQ60" s="39">
        <v>683232290</v>
      </c>
      <c r="BR60" s="12">
        <v>19563</v>
      </c>
      <c r="BS60" s="68"/>
      <c r="BT60" s="71">
        <v>12030101</v>
      </c>
      <c r="BU60" s="71">
        <f>SUM(O62,O133)</f>
        <v>1160194859.3699999</v>
      </c>
      <c r="BV60" s="71">
        <f t="shared" si="1"/>
        <v>35617.982182658998</v>
      </c>
    </row>
    <row r="61" spans="1:74" x14ac:dyDescent="0.3">
      <c r="A61" s="39" t="s">
        <v>270</v>
      </c>
      <c r="B61" s="39">
        <v>75127</v>
      </c>
      <c r="C61" s="39">
        <v>6181</v>
      </c>
      <c r="D61" s="39" t="s">
        <v>202</v>
      </c>
      <c r="E61" s="39">
        <v>1</v>
      </c>
      <c r="F61" s="39" t="s">
        <v>630</v>
      </c>
      <c r="G61" s="39" t="s">
        <v>49</v>
      </c>
      <c r="H61" s="39">
        <v>48029</v>
      </c>
      <c r="I61" s="39">
        <v>840</v>
      </c>
      <c r="J61" s="39">
        <v>0.65169999999999995</v>
      </c>
      <c r="K61" s="39">
        <v>4483763.7768000001</v>
      </c>
      <c r="L61" s="39" t="s">
        <v>631</v>
      </c>
      <c r="M61" s="39" t="s">
        <v>771</v>
      </c>
      <c r="N61" s="39">
        <v>0.71</v>
      </c>
      <c r="O61" s="39">
        <v>3183472281.5300002</v>
      </c>
      <c r="P61" s="39">
        <v>0.75</v>
      </c>
      <c r="Q61" s="39">
        <v>3362822832.5999999</v>
      </c>
      <c r="R61" s="19">
        <v>29.307200000000002</v>
      </c>
      <c r="S61" s="39">
        <v>-98.322800000000001</v>
      </c>
      <c r="T61" s="39" t="s">
        <v>621</v>
      </c>
      <c r="U61" s="39" t="s">
        <v>633</v>
      </c>
      <c r="V61" s="39" t="s">
        <v>634</v>
      </c>
      <c r="W61" s="39" t="s">
        <v>635</v>
      </c>
      <c r="X61" s="39">
        <v>12</v>
      </c>
      <c r="Y61" s="39">
        <v>1210</v>
      </c>
      <c r="Z61" s="39">
        <v>121003</v>
      </c>
      <c r="AA61" s="39">
        <v>12100301</v>
      </c>
      <c r="AC61" s="39">
        <v>6181</v>
      </c>
      <c r="AD61" s="39" t="s">
        <v>270</v>
      </c>
      <c r="AE61" s="12">
        <v>545928</v>
      </c>
      <c r="AF61" s="12">
        <v>462216</v>
      </c>
      <c r="AG61" s="12">
        <v>507494</v>
      </c>
      <c r="AH61" s="12">
        <v>295979</v>
      </c>
      <c r="AI61" s="12">
        <v>524170</v>
      </c>
      <c r="AJ61" s="12">
        <v>577921</v>
      </c>
      <c r="AK61" s="12">
        <v>611099</v>
      </c>
      <c r="AL61" s="12">
        <v>584977</v>
      </c>
      <c r="AM61" s="12">
        <v>551232</v>
      </c>
      <c r="AN61" s="12">
        <v>535375</v>
      </c>
      <c r="AO61" s="12">
        <v>542215</v>
      </c>
      <c r="AP61" s="12">
        <v>579622</v>
      </c>
      <c r="AR61" s="39">
        <v>0.85780000000000001</v>
      </c>
      <c r="AS61" s="39">
        <v>0.87350000000000005</v>
      </c>
      <c r="AT61" s="39">
        <v>0.81879999999999997</v>
      </c>
      <c r="AU61" s="39">
        <v>0.81200000000000006</v>
      </c>
      <c r="AV61" s="39">
        <v>0.4894</v>
      </c>
      <c r="AW61" s="39">
        <v>0.8387</v>
      </c>
      <c r="AX61" s="39">
        <v>0.9556</v>
      </c>
      <c r="AY61" s="39">
        <v>0.9778</v>
      </c>
      <c r="AZ61" s="39">
        <v>0.93600000000000005</v>
      </c>
      <c r="BA61" s="39">
        <v>0.91139999999999999</v>
      </c>
      <c r="BB61" s="39">
        <v>0.85670000000000002</v>
      </c>
      <c r="BC61" s="39">
        <v>0.89649999999999996</v>
      </c>
      <c r="BD61" s="39">
        <v>0.92749999999999999</v>
      </c>
      <c r="BF61" s="39">
        <v>387608880</v>
      </c>
      <c r="BG61" s="39">
        <v>328173360</v>
      </c>
      <c r="BH61" s="39">
        <v>360320740</v>
      </c>
      <c r="BI61" s="39">
        <v>210145090</v>
      </c>
      <c r="BJ61" s="39">
        <v>372160700</v>
      </c>
      <c r="BK61" s="39">
        <v>410323910</v>
      </c>
      <c r="BL61" s="39">
        <v>433880290</v>
      </c>
      <c r="BM61" s="39">
        <v>415333670</v>
      </c>
      <c r="BN61" s="39">
        <v>391374720</v>
      </c>
      <c r="BO61" s="39">
        <v>380116250</v>
      </c>
      <c r="BP61" s="39">
        <v>384972650</v>
      </c>
      <c r="BQ61" s="39">
        <v>411531620</v>
      </c>
      <c r="BR61" s="12">
        <v>13767</v>
      </c>
      <c r="BS61" s="68"/>
      <c r="BT61" s="71">
        <v>12030102</v>
      </c>
      <c r="BU61" s="71">
        <f>SUM(O56,O74,O76)</f>
        <v>426283045.52999997</v>
      </c>
      <c r="BV61" s="71">
        <f t="shared" si="1"/>
        <v>13086.889497770999</v>
      </c>
    </row>
    <row r="62" spans="1:74" x14ac:dyDescent="0.3">
      <c r="A62" s="39" t="s">
        <v>772</v>
      </c>
      <c r="B62" s="39">
        <v>75131</v>
      </c>
      <c r="C62" s="39">
        <v>55230</v>
      </c>
      <c r="D62" s="39" t="s">
        <v>667</v>
      </c>
      <c r="E62" s="39">
        <v>2</v>
      </c>
      <c r="F62" s="39" t="s">
        <v>773</v>
      </c>
      <c r="G62" s="39" t="s">
        <v>49</v>
      </c>
      <c r="H62" s="39">
        <v>48237</v>
      </c>
      <c r="I62" s="39">
        <v>630.29999999999995</v>
      </c>
      <c r="J62" s="39">
        <v>0.6361</v>
      </c>
      <c r="K62" s="39">
        <v>3020235.49554</v>
      </c>
      <c r="L62" s="39" t="s">
        <v>647</v>
      </c>
      <c r="M62" s="39" t="s">
        <v>774</v>
      </c>
      <c r="N62" s="39">
        <v>0.23</v>
      </c>
      <c r="O62" s="39">
        <v>694654163.97000003</v>
      </c>
      <c r="P62" s="39">
        <v>0.34</v>
      </c>
      <c r="Q62" s="39">
        <v>1023862576.75</v>
      </c>
      <c r="R62" s="19">
        <v>33.104700000000001</v>
      </c>
      <c r="S62" s="39">
        <v>-97.959400000000002</v>
      </c>
      <c r="T62" s="39" t="s">
        <v>621</v>
      </c>
      <c r="U62" s="39" t="s">
        <v>660</v>
      </c>
      <c r="V62" s="39" t="s">
        <v>717</v>
      </c>
      <c r="W62" s="39" t="s">
        <v>775</v>
      </c>
      <c r="X62" s="39">
        <v>12</v>
      </c>
      <c r="Y62" s="39">
        <v>1203</v>
      </c>
      <c r="Z62" s="39">
        <v>120301</v>
      </c>
      <c r="AA62" s="39">
        <v>12030101</v>
      </c>
      <c r="AC62" s="39">
        <v>55230</v>
      </c>
      <c r="AD62" s="39" t="s">
        <v>333</v>
      </c>
      <c r="AE62" s="12">
        <v>278913</v>
      </c>
      <c r="AF62" s="12">
        <v>280574</v>
      </c>
      <c r="AG62" s="12">
        <v>99498</v>
      </c>
      <c r="AH62" s="12">
        <v>285659</v>
      </c>
      <c r="AI62" s="12">
        <v>303724</v>
      </c>
      <c r="AJ62" s="12">
        <v>314237</v>
      </c>
      <c r="AK62" s="12">
        <v>351540</v>
      </c>
      <c r="AL62" s="12">
        <v>292228</v>
      </c>
      <c r="AM62" s="12">
        <v>526090</v>
      </c>
      <c r="AN62" s="12">
        <v>318914</v>
      </c>
      <c r="AO62" s="12">
        <v>316419</v>
      </c>
      <c r="AP62" s="12">
        <v>598902</v>
      </c>
      <c r="AR62" s="39">
        <v>0.71879999999999999</v>
      </c>
      <c r="AS62" s="39">
        <v>0.5948</v>
      </c>
      <c r="AT62" s="39">
        <v>0.66249999999999998</v>
      </c>
      <c r="AU62" s="39">
        <v>0.2122</v>
      </c>
      <c r="AV62" s="39">
        <v>0.62949999999999995</v>
      </c>
      <c r="AW62" s="39">
        <v>0.64770000000000005</v>
      </c>
      <c r="AX62" s="39">
        <v>0.6925</v>
      </c>
      <c r="AY62" s="39">
        <v>0.74970000000000003</v>
      </c>
      <c r="AZ62" s="39">
        <v>0.62319999999999998</v>
      </c>
      <c r="BA62" s="39">
        <v>1.1594</v>
      </c>
      <c r="BB62" s="39">
        <v>0.68010000000000004</v>
      </c>
      <c r="BC62" s="39">
        <v>0.69730000000000003</v>
      </c>
      <c r="BD62" s="39">
        <v>1.2771999999999999</v>
      </c>
      <c r="BF62" s="39">
        <v>64149990</v>
      </c>
      <c r="BG62" s="39">
        <v>64532020</v>
      </c>
      <c r="BH62" s="39">
        <v>22884540</v>
      </c>
      <c r="BI62" s="39">
        <v>65701570</v>
      </c>
      <c r="BJ62" s="39">
        <v>69856520</v>
      </c>
      <c r="BK62" s="39">
        <v>72274510</v>
      </c>
      <c r="BL62" s="39">
        <v>80854200</v>
      </c>
      <c r="BM62" s="39">
        <v>67212440</v>
      </c>
      <c r="BN62" s="39">
        <v>121000700</v>
      </c>
      <c r="BO62" s="39">
        <v>73350220</v>
      </c>
      <c r="BP62" s="39">
        <v>72776370</v>
      </c>
      <c r="BQ62" s="39">
        <v>137747460</v>
      </c>
      <c r="BR62" s="12">
        <v>2800</v>
      </c>
      <c r="BS62" s="68"/>
      <c r="BT62" s="71">
        <v>12030103</v>
      </c>
      <c r="BU62" s="71">
        <f>SUM(O35,O111)</f>
        <v>38402921.949999996</v>
      </c>
      <c r="BV62" s="71">
        <f t="shared" si="1"/>
        <v>1178.9697038649997</v>
      </c>
    </row>
    <row r="63" spans="1:74" x14ac:dyDescent="0.3">
      <c r="A63" s="39" t="s">
        <v>776</v>
      </c>
      <c r="B63" s="39">
        <v>2085</v>
      </c>
      <c r="C63" s="39">
        <v>54817</v>
      </c>
      <c r="D63" s="39" t="s">
        <v>667</v>
      </c>
      <c r="E63" s="39">
        <v>2</v>
      </c>
      <c r="F63" s="39" t="s">
        <v>777</v>
      </c>
      <c r="G63" s="39" t="s">
        <v>49</v>
      </c>
      <c r="H63" s="39">
        <v>48251</v>
      </c>
      <c r="I63" s="39">
        <v>272.5</v>
      </c>
      <c r="J63" s="39">
        <v>0.52149999999999996</v>
      </c>
      <c r="K63" s="39">
        <v>1070590.4790000001</v>
      </c>
      <c r="L63" s="39" t="s">
        <v>647</v>
      </c>
      <c r="M63" s="39" t="s">
        <v>200</v>
      </c>
      <c r="N63" s="39">
        <v>0.23</v>
      </c>
      <c r="O63" s="39">
        <v>246235810.16999999</v>
      </c>
      <c r="P63" s="39">
        <v>3.4</v>
      </c>
      <c r="Q63" s="39">
        <v>3640007628.5999999</v>
      </c>
      <c r="R63" s="19">
        <v>32.3994</v>
      </c>
      <c r="S63" s="39">
        <v>-97.407799999999995</v>
      </c>
      <c r="T63" s="39" t="s">
        <v>621</v>
      </c>
      <c r="U63" s="39" t="s">
        <v>669</v>
      </c>
      <c r="V63" s="39" t="s">
        <v>670</v>
      </c>
      <c r="W63" s="39" t="s">
        <v>671</v>
      </c>
      <c r="X63" s="39">
        <v>12</v>
      </c>
      <c r="Y63" s="39">
        <v>1206</v>
      </c>
      <c r="Z63" s="39">
        <v>120602</v>
      </c>
      <c r="AA63" s="39">
        <v>12060202</v>
      </c>
      <c r="AC63" s="39">
        <v>54817</v>
      </c>
      <c r="AD63" s="39" t="s">
        <v>313</v>
      </c>
      <c r="AE63" s="12">
        <v>117549</v>
      </c>
      <c r="AF63" s="12">
        <v>115149</v>
      </c>
      <c r="AG63" s="12">
        <v>116773</v>
      </c>
      <c r="AH63" s="12">
        <v>37747</v>
      </c>
      <c r="AI63" s="12">
        <v>95570</v>
      </c>
      <c r="AJ63" s="12">
        <v>104883</v>
      </c>
      <c r="AK63" s="12">
        <v>111021</v>
      </c>
      <c r="AL63" s="12">
        <v>148336</v>
      </c>
      <c r="AM63" s="12">
        <v>100893</v>
      </c>
      <c r="AN63" s="12">
        <v>106581</v>
      </c>
      <c r="AO63" s="12">
        <v>120412</v>
      </c>
      <c r="AP63" s="12">
        <v>41794</v>
      </c>
      <c r="AR63" s="39">
        <v>0.51019999999999999</v>
      </c>
      <c r="AS63" s="39">
        <v>0.57979999999999998</v>
      </c>
      <c r="AT63" s="39">
        <v>0.62880000000000003</v>
      </c>
      <c r="AU63" s="39">
        <v>0.57599999999999996</v>
      </c>
      <c r="AV63" s="39">
        <v>0.19239999999999999</v>
      </c>
      <c r="AW63" s="39">
        <v>0.47139999999999999</v>
      </c>
      <c r="AX63" s="39">
        <v>0.53459999999999996</v>
      </c>
      <c r="AY63" s="39">
        <v>0.54759999999999998</v>
      </c>
      <c r="AZ63" s="39">
        <v>0.73170000000000002</v>
      </c>
      <c r="BA63" s="39">
        <v>0.51419999999999999</v>
      </c>
      <c r="BB63" s="39">
        <v>0.52569999999999995</v>
      </c>
      <c r="BC63" s="39">
        <v>0.61370000000000002</v>
      </c>
      <c r="BD63" s="39">
        <v>0.20610000000000001</v>
      </c>
      <c r="BF63" s="39">
        <v>27036270</v>
      </c>
      <c r="BG63" s="39">
        <v>26484270</v>
      </c>
      <c r="BH63" s="39">
        <v>26857790</v>
      </c>
      <c r="BI63" s="39">
        <v>8681810</v>
      </c>
      <c r="BJ63" s="39">
        <v>21981100</v>
      </c>
      <c r="BK63" s="39">
        <v>24123090</v>
      </c>
      <c r="BL63" s="39">
        <v>25534830</v>
      </c>
      <c r="BM63" s="39">
        <v>34117280</v>
      </c>
      <c r="BN63" s="39">
        <v>23205390</v>
      </c>
      <c r="BO63" s="39">
        <v>24513630</v>
      </c>
      <c r="BP63" s="39">
        <v>27694760</v>
      </c>
      <c r="BQ63" s="39">
        <v>9612620</v>
      </c>
      <c r="BR63" s="39">
        <v>859</v>
      </c>
      <c r="BT63" s="71">
        <v>12030104</v>
      </c>
      <c r="BU63" s="71">
        <v>0</v>
      </c>
      <c r="BV63" s="71">
        <f t="shared" si="1"/>
        <v>0</v>
      </c>
    </row>
    <row r="64" spans="1:74" x14ac:dyDescent="0.3">
      <c r="A64" s="39" t="s">
        <v>778</v>
      </c>
      <c r="B64" s="39">
        <v>1620</v>
      </c>
      <c r="C64" s="39">
        <v>3502</v>
      </c>
      <c r="D64" s="39" t="s">
        <v>627</v>
      </c>
      <c r="E64" s="39">
        <v>2</v>
      </c>
      <c r="F64" s="39" t="s">
        <v>779</v>
      </c>
      <c r="G64" s="39" t="s">
        <v>49</v>
      </c>
      <c r="H64" s="39">
        <v>48309</v>
      </c>
      <c r="I64" s="39">
        <v>323</v>
      </c>
      <c r="J64" s="39">
        <v>2.12E-2</v>
      </c>
      <c r="K64" s="39">
        <v>51587.079360000003</v>
      </c>
      <c r="L64" s="39" t="s">
        <v>659</v>
      </c>
      <c r="M64" s="39" t="s">
        <v>230</v>
      </c>
      <c r="N64" s="39">
        <v>2.35</v>
      </c>
      <c r="O64" s="39">
        <v>121229636.5</v>
      </c>
      <c r="P64" s="39">
        <v>130</v>
      </c>
      <c r="Q64" s="39">
        <v>6706320316.8000002</v>
      </c>
      <c r="R64" s="19">
        <v>31.464700000000001</v>
      </c>
      <c r="S64" s="39">
        <v>-96.984999999999999</v>
      </c>
      <c r="T64" s="39" t="s">
        <v>621</v>
      </c>
      <c r="U64" s="39" t="s">
        <v>669</v>
      </c>
      <c r="V64" s="39" t="s">
        <v>670</v>
      </c>
      <c r="W64" s="39" t="s">
        <v>671</v>
      </c>
      <c r="X64" s="39">
        <v>12</v>
      </c>
      <c r="Y64" s="39">
        <v>1206</v>
      </c>
      <c r="Z64" s="39">
        <v>120602</v>
      </c>
      <c r="AA64" s="39">
        <v>12060202</v>
      </c>
      <c r="AC64" s="39">
        <v>3502</v>
      </c>
      <c r="AD64" s="39" t="s">
        <v>229</v>
      </c>
      <c r="AE64" s="39" t="s">
        <v>625</v>
      </c>
      <c r="AF64" s="39" t="s">
        <v>625</v>
      </c>
      <c r="AG64" s="39" t="s">
        <v>625</v>
      </c>
      <c r="AH64" s="39" t="s">
        <v>625</v>
      </c>
      <c r="AI64" s="39" t="s">
        <v>625</v>
      </c>
      <c r="AJ64" s="39" t="s">
        <v>625</v>
      </c>
      <c r="AK64" s="39" t="s">
        <v>625</v>
      </c>
      <c r="AL64" s="39" t="s">
        <v>625</v>
      </c>
      <c r="AM64" s="39" t="s">
        <v>625</v>
      </c>
      <c r="AN64" s="39" t="s">
        <v>625</v>
      </c>
      <c r="AO64" s="39" t="s">
        <v>625</v>
      </c>
      <c r="AP64" s="39" t="s">
        <v>625</v>
      </c>
      <c r="AR64" s="39">
        <v>0</v>
      </c>
      <c r="AS64" s="39">
        <v>0</v>
      </c>
      <c r="AT64" s="39">
        <v>0</v>
      </c>
      <c r="AU64" s="39">
        <v>0</v>
      </c>
      <c r="AV64" s="39">
        <v>0</v>
      </c>
      <c r="AW64" s="39">
        <v>0</v>
      </c>
      <c r="AX64" s="39">
        <v>0</v>
      </c>
      <c r="AY64" s="39">
        <v>0</v>
      </c>
      <c r="AZ64" s="39">
        <v>0</v>
      </c>
      <c r="BA64" s="39">
        <v>0</v>
      </c>
      <c r="BB64" s="39">
        <v>0</v>
      </c>
      <c r="BC64" s="39">
        <v>0</v>
      </c>
      <c r="BD64" s="39">
        <v>0</v>
      </c>
      <c r="BF64" s="39">
        <v>0</v>
      </c>
      <c r="BG64" s="39">
        <v>0</v>
      </c>
      <c r="BH64" s="39">
        <v>0</v>
      </c>
      <c r="BI64" s="39">
        <v>0</v>
      </c>
      <c r="BJ64" s="39">
        <v>0</v>
      </c>
      <c r="BK64" s="39">
        <v>0</v>
      </c>
      <c r="BL64" s="39">
        <v>0</v>
      </c>
      <c r="BM64" s="39">
        <v>0</v>
      </c>
      <c r="BN64" s="39">
        <v>0</v>
      </c>
      <c r="BO64" s="39">
        <v>0</v>
      </c>
      <c r="BP64" s="39">
        <v>0</v>
      </c>
      <c r="BQ64" s="39">
        <v>0</v>
      </c>
      <c r="BR64" s="39">
        <v>0</v>
      </c>
      <c r="BT64" s="71">
        <v>12030105</v>
      </c>
      <c r="BU64" s="71">
        <f>O122</f>
        <v>38643751.869999997</v>
      </c>
      <c r="BV64" s="71">
        <f t="shared" si="1"/>
        <v>1186.363182409</v>
      </c>
    </row>
    <row r="65" spans="1:74" x14ac:dyDescent="0.3">
      <c r="A65" s="39" t="s">
        <v>208</v>
      </c>
      <c r="B65" s="39">
        <v>1589</v>
      </c>
      <c r="C65" s="39">
        <v>3452</v>
      </c>
      <c r="D65" s="39" t="s">
        <v>627</v>
      </c>
      <c r="E65" s="39">
        <v>2</v>
      </c>
      <c r="F65" s="39" t="s">
        <v>780</v>
      </c>
      <c r="G65" s="39" t="s">
        <v>49</v>
      </c>
      <c r="H65" s="39">
        <v>48113</v>
      </c>
      <c r="I65" s="39">
        <v>916</v>
      </c>
      <c r="J65" s="39">
        <v>7.0300000000000001E-2</v>
      </c>
      <c r="K65" s="39">
        <v>485124.66528000002</v>
      </c>
      <c r="L65" s="39" t="s">
        <v>659</v>
      </c>
      <c r="M65" s="39" t="s">
        <v>209</v>
      </c>
      <c r="N65" s="39">
        <v>0.45</v>
      </c>
      <c r="O65" s="39">
        <v>218306099.38</v>
      </c>
      <c r="P65" s="39">
        <v>550</v>
      </c>
      <c r="Q65" s="39">
        <v>266818565904</v>
      </c>
      <c r="R65" s="19">
        <v>32.835799999999999</v>
      </c>
      <c r="S65" s="39">
        <v>-96.544700000000006</v>
      </c>
      <c r="T65" s="39" t="s">
        <v>621</v>
      </c>
      <c r="U65" s="39" t="s">
        <v>660</v>
      </c>
      <c r="V65" s="39" t="s">
        <v>717</v>
      </c>
      <c r="W65" s="39" t="s">
        <v>781</v>
      </c>
      <c r="X65" s="39">
        <v>12</v>
      </c>
      <c r="Y65" s="39">
        <v>1203</v>
      </c>
      <c r="Z65" s="39">
        <v>120301</v>
      </c>
      <c r="AA65" s="39">
        <v>12030106</v>
      </c>
      <c r="AC65" s="39">
        <v>3452</v>
      </c>
      <c r="AD65" s="39" t="s">
        <v>208</v>
      </c>
      <c r="AE65" s="12">
        <v>4380</v>
      </c>
      <c r="AF65" s="12">
        <v>44192</v>
      </c>
      <c r="AG65" s="12">
        <v>49306</v>
      </c>
      <c r="AH65" s="12">
        <v>69545</v>
      </c>
      <c r="AI65" s="12">
        <v>34706</v>
      </c>
      <c r="AJ65" s="12">
        <v>111677</v>
      </c>
      <c r="AK65" s="12">
        <v>122473</v>
      </c>
      <c r="AL65" s="12">
        <v>156693</v>
      </c>
      <c r="AM65" s="12">
        <v>41887</v>
      </c>
      <c r="AN65" s="12">
        <v>5085</v>
      </c>
      <c r="AO65" s="12">
        <v>17388</v>
      </c>
      <c r="AP65" s="12">
        <v>2333</v>
      </c>
      <c r="AR65" s="39">
        <v>8.2199999999999995E-2</v>
      </c>
      <c r="AS65" s="39">
        <v>6.4000000000000003E-3</v>
      </c>
      <c r="AT65" s="39">
        <v>7.1800000000000003E-2</v>
      </c>
      <c r="AU65" s="39">
        <v>7.2300000000000003E-2</v>
      </c>
      <c r="AV65" s="39">
        <v>0.10539999999999999</v>
      </c>
      <c r="AW65" s="39">
        <v>5.0900000000000001E-2</v>
      </c>
      <c r="AX65" s="39">
        <v>0.16930000000000001</v>
      </c>
      <c r="AY65" s="39">
        <v>0.1797</v>
      </c>
      <c r="AZ65" s="39">
        <v>0.22989999999999999</v>
      </c>
      <c r="BA65" s="39">
        <v>6.3500000000000001E-2</v>
      </c>
      <c r="BB65" s="39">
        <v>7.4999999999999997E-3</v>
      </c>
      <c r="BC65" s="39">
        <v>2.64E-2</v>
      </c>
      <c r="BD65" s="39">
        <v>3.3999999999999998E-3</v>
      </c>
      <c r="BF65" s="39">
        <v>1971000</v>
      </c>
      <c r="BG65" s="39">
        <v>19886400</v>
      </c>
      <c r="BH65" s="39">
        <v>22187700</v>
      </c>
      <c r="BI65" s="39">
        <v>31295250</v>
      </c>
      <c r="BJ65" s="39">
        <v>15617700</v>
      </c>
      <c r="BK65" s="39">
        <v>50254650</v>
      </c>
      <c r="BL65" s="39">
        <v>55112850</v>
      </c>
      <c r="BM65" s="39">
        <v>70511850</v>
      </c>
      <c r="BN65" s="39">
        <v>18849150</v>
      </c>
      <c r="BO65" s="39">
        <v>2288250</v>
      </c>
      <c r="BP65" s="39">
        <v>7824600</v>
      </c>
      <c r="BQ65" s="39">
        <v>1049850</v>
      </c>
      <c r="BR65" s="39">
        <v>911</v>
      </c>
      <c r="BT65" s="71">
        <v>12030106</v>
      </c>
      <c r="BU65" s="71">
        <f>SUM(O65,O91)</f>
        <v>299160630.88999999</v>
      </c>
      <c r="BV65" s="71">
        <f t="shared" si="1"/>
        <v>9184.2313683229986</v>
      </c>
    </row>
    <row r="66" spans="1:74" x14ac:dyDescent="0.3">
      <c r="A66" s="39" t="s">
        <v>319</v>
      </c>
      <c r="B66" s="39">
        <v>2122</v>
      </c>
      <c r="C66" s="39">
        <v>55097</v>
      </c>
      <c r="D66" s="39" t="s">
        <v>627</v>
      </c>
      <c r="E66" s="39">
        <v>2</v>
      </c>
      <c r="F66" s="39" t="s">
        <v>782</v>
      </c>
      <c r="G66" s="39" t="s">
        <v>49</v>
      </c>
      <c r="H66" s="39">
        <v>48277</v>
      </c>
      <c r="I66" s="39">
        <v>1053</v>
      </c>
      <c r="J66" s="39">
        <v>0.4577</v>
      </c>
      <c r="K66" s="39">
        <v>3630879.5421600002</v>
      </c>
      <c r="L66" s="39" t="s">
        <v>620</v>
      </c>
      <c r="M66" s="39" t="s">
        <v>783</v>
      </c>
      <c r="N66" s="39">
        <v>0.23</v>
      </c>
      <c r="O66" s="39">
        <v>835102294.70000005</v>
      </c>
      <c r="P66" s="39">
        <v>0.32</v>
      </c>
      <c r="Q66" s="39">
        <v>1155798576.74</v>
      </c>
      <c r="R66" s="19">
        <v>33.631399999999999</v>
      </c>
      <c r="S66" s="39">
        <v>-95.588999999999999</v>
      </c>
      <c r="T66" s="39" t="s">
        <v>784</v>
      </c>
      <c r="U66" s="39" t="s">
        <v>785</v>
      </c>
      <c r="V66" s="39" t="s">
        <v>786</v>
      </c>
      <c r="W66" s="39" t="s">
        <v>787</v>
      </c>
      <c r="X66" s="39">
        <v>11</v>
      </c>
      <c r="Y66" s="39">
        <v>1114</v>
      </c>
      <c r="Z66" s="39">
        <v>111403</v>
      </c>
      <c r="AA66" s="39">
        <v>11140301</v>
      </c>
      <c r="AC66" s="39">
        <v>55097</v>
      </c>
      <c r="AD66" s="39" t="s">
        <v>319</v>
      </c>
      <c r="AE66" s="12">
        <v>372441</v>
      </c>
      <c r="AF66" s="12">
        <v>264534</v>
      </c>
      <c r="AG66" s="12">
        <v>299881</v>
      </c>
      <c r="AH66" s="12">
        <v>375605</v>
      </c>
      <c r="AI66" s="12">
        <v>361826</v>
      </c>
      <c r="AJ66" s="12">
        <v>385836</v>
      </c>
      <c r="AK66" s="12">
        <v>425811</v>
      </c>
      <c r="AL66" s="12">
        <v>553815</v>
      </c>
      <c r="AM66" s="12">
        <v>404676</v>
      </c>
      <c r="AN66" s="12">
        <v>337016</v>
      </c>
      <c r="AO66" s="12">
        <v>247693</v>
      </c>
      <c r="AP66" s="12">
        <v>229556</v>
      </c>
      <c r="AR66" s="39">
        <v>0.46100000000000002</v>
      </c>
      <c r="AS66" s="39">
        <v>0.47539999999999999</v>
      </c>
      <c r="AT66" s="39">
        <v>0.37380000000000002</v>
      </c>
      <c r="AU66" s="39">
        <v>0.38279999999999997</v>
      </c>
      <c r="AV66" s="39">
        <v>0.49540000000000001</v>
      </c>
      <c r="AW66" s="39">
        <v>0.46179999999999999</v>
      </c>
      <c r="AX66" s="39">
        <v>0.50890000000000002</v>
      </c>
      <c r="AY66" s="39">
        <v>0.54349999999999998</v>
      </c>
      <c r="AZ66" s="39">
        <v>0.70689999999999997</v>
      </c>
      <c r="BA66" s="39">
        <v>0.53380000000000005</v>
      </c>
      <c r="BB66" s="39">
        <v>0.43020000000000003</v>
      </c>
      <c r="BC66" s="39">
        <v>0.32669999999999999</v>
      </c>
      <c r="BD66" s="39">
        <v>0.29299999999999998</v>
      </c>
      <c r="BF66" s="39">
        <v>85661430</v>
      </c>
      <c r="BG66" s="39">
        <v>60842820</v>
      </c>
      <c r="BH66" s="39">
        <v>68972630</v>
      </c>
      <c r="BI66" s="39">
        <v>86389150</v>
      </c>
      <c r="BJ66" s="39">
        <v>83219980</v>
      </c>
      <c r="BK66" s="39">
        <v>88742280</v>
      </c>
      <c r="BL66" s="39">
        <v>97936530</v>
      </c>
      <c r="BM66" s="39">
        <v>127377450</v>
      </c>
      <c r="BN66" s="39">
        <v>93075480</v>
      </c>
      <c r="BO66" s="39">
        <v>77513680</v>
      </c>
      <c r="BP66" s="39">
        <v>56969390</v>
      </c>
      <c r="BQ66" s="39">
        <v>52797880</v>
      </c>
      <c r="BR66" s="12">
        <v>3006</v>
      </c>
      <c r="BS66" s="68"/>
      <c r="BT66" s="71">
        <v>12030107</v>
      </c>
      <c r="BU66" s="71">
        <v>0</v>
      </c>
      <c r="BV66" s="71">
        <f t="shared" si="1"/>
        <v>0</v>
      </c>
    </row>
    <row r="67" spans="1:74" x14ac:dyDescent="0.3">
      <c r="A67" s="39" t="s">
        <v>206</v>
      </c>
      <c r="B67" s="39">
        <v>1583</v>
      </c>
      <c r="C67" s="39">
        <v>3439</v>
      </c>
      <c r="D67" s="39" t="s">
        <v>627</v>
      </c>
      <c r="E67" s="39">
        <v>2</v>
      </c>
      <c r="F67" s="39" t="s">
        <v>788</v>
      </c>
      <c r="G67" s="39" t="s">
        <v>49</v>
      </c>
      <c r="H67" s="39">
        <v>48479</v>
      </c>
      <c r="I67" s="39">
        <v>192.5</v>
      </c>
      <c r="J67" s="39">
        <v>0.4844</v>
      </c>
      <c r="K67" s="39">
        <v>702485.59920000006</v>
      </c>
      <c r="L67" s="39" t="s">
        <v>647</v>
      </c>
      <c r="M67" s="39" t="s">
        <v>207</v>
      </c>
      <c r="N67" s="39">
        <v>0.7</v>
      </c>
      <c r="O67" s="39">
        <v>491739919.44</v>
      </c>
      <c r="P67" s="39">
        <v>7.5</v>
      </c>
      <c r="Q67" s="39">
        <v>5268641994</v>
      </c>
      <c r="R67" s="19">
        <v>27.566700000000001</v>
      </c>
      <c r="S67" s="39">
        <v>-99.508300000000006</v>
      </c>
      <c r="T67" s="39" t="s">
        <v>732</v>
      </c>
      <c r="U67" s="39" t="s">
        <v>789</v>
      </c>
      <c r="V67" s="39" t="s">
        <v>789</v>
      </c>
      <c r="W67" s="39" t="s">
        <v>790</v>
      </c>
      <c r="X67" s="39">
        <v>13</v>
      </c>
      <c r="Y67" s="39">
        <v>1308</v>
      </c>
      <c r="Z67" s="39">
        <v>130800</v>
      </c>
      <c r="AA67" s="39">
        <v>13080002</v>
      </c>
      <c r="AC67" s="39">
        <v>3439</v>
      </c>
      <c r="AD67" s="39" t="s">
        <v>206</v>
      </c>
      <c r="AE67" s="12">
        <v>5057</v>
      </c>
      <c r="AF67" s="12">
        <v>13934</v>
      </c>
      <c r="AG67" s="12">
        <v>1095</v>
      </c>
      <c r="AH67" s="12">
        <v>4922</v>
      </c>
      <c r="AI67" s="12">
        <v>6108</v>
      </c>
      <c r="AJ67" s="12">
        <v>2296</v>
      </c>
      <c r="AK67" s="12">
        <v>6287</v>
      </c>
      <c r="AL67" s="12">
        <v>32810</v>
      </c>
      <c r="AM67" s="12">
        <v>15431</v>
      </c>
      <c r="AN67" s="12">
        <v>3831</v>
      </c>
      <c r="AO67" s="12">
        <v>4455</v>
      </c>
      <c r="AP67" s="12">
        <v>3412</v>
      </c>
      <c r="AR67" s="39">
        <v>5.9400000000000001E-2</v>
      </c>
      <c r="AS67" s="39">
        <v>3.5299999999999998E-2</v>
      </c>
      <c r="AT67" s="39">
        <v>0.1077</v>
      </c>
      <c r="AU67" s="39">
        <v>7.6E-3</v>
      </c>
      <c r="AV67" s="39">
        <v>3.5499999999999997E-2</v>
      </c>
      <c r="AW67" s="39">
        <v>4.2599999999999999E-2</v>
      </c>
      <c r="AX67" s="39">
        <v>1.66E-2</v>
      </c>
      <c r="AY67" s="39">
        <v>4.3900000000000002E-2</v>
      </c>
      <c r="AZ67" s="39">
        <v>0.2291</v>
      </c>
      <c r="BA67" s="39">
        <v>0.1113</v>
      </c>
      <c r="BB67" s="39">
        <v>2.6700000000000002E-2</v>
      </c>
      <c r="BC67" s="39">
        <v>3.2099999999999997E-2</v>
      </c>
      <c r="BD67" s="39">
        <v>2.3800000000000002E-2</v>
      </c>
      <c r="BF67" s="39">
        <v>3539900</v>
      </c>
      <c r="BG67" s="39">
        <v>9753800</v>
      </c>
      <c r="BH67" s="39">
        <v>766500</v>
      </c>
      <c r="BI67" s="39">
        <v>3445400</v>
      </c>
      <c r="BJ67" s="39">
        <v>4275600</v>
      </c>
      <c r="BK67" s="39">
        <v>1607200</v>
      </c>
      <c r="BL67" s="39">
        <v>4400900</v>
      </c>
      <c r="BM67" s="39">
        <v>22967000</v>
      </c>
      <c r="BN67" s="39">
        <v>10801700</v>
      </c>
      <c r="BO67" s="39">
        <v>2681700</v>
      </c>
      <c r="BP67" s="39">
        <v>3118500</v>
      </c>
      <c r="BQ67" s="39">
        <v>2388400</v>
      </c>
      <c r="BR67" s="39">
        <v>214</v>
      </c>
      <c r="BT67" s="71">
        <v>12030108</v>
      </c>
      <c r="BU67" s="71">
        <v>0</v>
      </c>
      <c r="BV67" s="71">
        <f t="shared" si="1"/>
        <v>0</v>
      </c>
    </row>
    <row r="68" spans="1:74" x14ac:dyDescent="0.3">
      <c r="A68" s="39" t="s">
        <v>246</v>
      </c>
      <c r="B68" s="39">
        <v>1639</v>
      </c>
      <c r="C68" s="39">
        <v>3609</v>
      </c>
      <c r="D68" s="39" t="s">
        <v>707</v>
      </c>
      <c r="E68" s="39">
        <v>2</v>
      </c>
      <c r="F68" s="39" t="s">
        <v>630</v>
      </c>
      <c r="G68" s="39" t="s">
        <v>49</v>
      </c>
      <c r="H68" s="39">
        <v>48029</v>
      </c>
      <c r="I68" s="39">
        <v>289</v>
      </c>
      <c r="J68" s="39">
        <v>3.04E-2</v>
      </c>
      <c r="K68" s="39">
        <v>66187.196160000007</v>
      </c>
      <c r="L68" s="39" t="s">
        <v>620</v>
      </c>
      <c r="M68" s="39" t="s">
        <v>791</v>
      </c>
      <c r="N68" s="39">
        <v>0.62</v>
      </c>
      <c r="O68" s="39">
        <v>41036061.619999997</v>
      </c>
      <c r="P68" s="39">
        <v>8</v>
      </c>
      <c r="Q68" s="39">
        <v>529497569.27999997</v>
      </c>
      <c r="R68" s="19">
        <v>29.351099999999999</v>
      </c>
      <c r="S68" s="39">
        <v>-98.575299999999999</v>
      </c>
      <c r="T68" s="39" t="s">
        <v>621</v>
      </c>
      <c r="U68" s="39" t="s">
        <v>633</v>
      </c>
      <c r="V68" s="39" t="s">
        <v>634</v>
      </c>
      <c r="W68" s="39" t="s">
        <v>792</v>
      </c>
      <c r="X68" s="39">
        <v>12</v>
      </c>
      <c r="Y68" s="39">
        <v>1210</v>
      </c>
      <c r="Z68" s="39">
        <v>121003</v>
      </c>
      <c r="AA68" s="39">
        <v>12100302</v>
      </c>
      <c r="AC68" s="39">
        <v>3609</v>
      </c>
      <c r="AD68" s="39" t="s">
        <v>246</v>
      </c>
      <c r="AE68" s="12">
        <v>5400</v>
      </c>
      <c r="AF68" s="12">
        <v>13541</v>
      </c>
      <c r="AG68" s="12">
        <v>3510</v>
      </c>
      <c r="AH68" s="12">
        <v>7085</v>
      </c>
      <c r="AI68" s="12">
        <v>7790</v>
      </c>
      <c r="AJ68" s="12">
        <v>16924</v>
      </c>
      <c r="AK68" s="12">
        <v>26066</v>
      </c>
      <c r="AL68" s="12">
        <v>43704</v>
      </c>
      <c r="AM68" s="12">
        <v>15930</v>
      </c>
      <c r="AN68" s="12">
        <v>7539</v>
      </c>
      <c r="AO68" s="12">
        <v>5831</v>
      </c>
      <c r="AP68" s="12">
        <v>2314</v>
      </c>
      <c r="AR68" s="39">
        <v>6.1499999999999999E-2</v>
      </c>
      <c r="AS68" s="39">
        <v>2.5100000000000001E-2</v>
      </c>
      <c r="AT68" s="39">
        <v>6.9699999999999998E-2</v>
      </c>
      <c r="AU68" s="39">
        <v>1.6299999999999999E-2</v>
      </c>
      <c r="AV68" s="39">
        <v>3.4000000000000002E-2</v>
      </c>
      <c r="AW68" s="39">
        <v>3.6200000000000003E-2</v>
      </c>
      <c r="AX68" s="39">
        <v>8.1299999999999997E-2</v>
      </c>
      <c r="AY68" s="39">
        <v>0.1212</v>
      </c>
      <c r="AZ68" s="39">
        <v>0.20330000000000001</v>
      </c>
      <c r="BA68" s="39">
        <v>7.6600000000000001E-2</v>
      </c>
      <c r="BB68" s="39">
        <v>3.5099999999999999E-2</v>
      </c>
      <c r="BC68" s="39">
        <v>2.8000000000000001E-2</v>
      </c>
      <c r="BD68" s="39">
        <v>1.0800000000000001E-2</v>
      </c>
      <c r="BF68" s="39">
        <v>3348000</v>
      </c>
      <c r="BG68" s="39">
        <v>8395420</v>
      </c>
      <c r="BH68" s="39">
        <v>2176200</v>
      </c>
      <c r="BI68" s="39">
        <v>4392700</v>
      </c>
      <c r="BJ68" s="39">
        <v>4829800</v>
      </c>
      <c r="BK68" s="39">
        <v>10492880</v>
      </c>
      <c r="BL68" s="39">
        <v>16160920</v>
      </c>
      <c r="BM68" s="39">
        <v>27096480</v>
      </c>
      <c r="BN68" s="39">
        <v>9876600</v>
      </c>
      <c r="BO68" s="39">
        <v>4674180</v>
      </c>
      <c r="BP68" s="39">
        <v>3615220</v>
      </c>
      <c r="BQ68" s="39">
        <v>1434680</v>
      </c>
      <c r="BR68" s="39">
        <v>296</v>
      </c>
      <c r="BT68" s="71">
        <v>12030109</v>
      </c>
      <c r="BU68" s="71">
        <f>O39</f>
        <v>7301133.5999999996</v>
      </c>
      <c r="BV68" s="71">
        <f t="shared" ref="BV68:BV131" si="2">(BU68/100000)*3.07</f>
        <v>224.14480151999999</v>
      </c>
    </row>
    <row r="69" spans="1:74" x14ac:dyDescent="0.3">
      <c r="A69" s="39" t="s">
        <v>793</v>
      </c>
      <c r="B69" s="39">
        <v>2289</v>
      </c>
      <c r="C69" s="39">
        <v>298</v>
      </c>
      <c r="D69" s="39" t="s">
        <v>202</v>
      </c>
      <c r="E69" s="39">
        <v>1</v>
      </c>
      <c r="F69" s="39" t="s">
        <v>204</v>
      </c>
      <c r="G69" s="39" t="s">
        <v>49</v>
      </c>
      <c r="H69" s="39">
        <v>48293</v>
      </c>
      <c r="I69" s="39">
        <v>1689</v>
      </c>
      <c r="J69" s="39">
        <v>0.83879999999999999</v>
      </c>
      <c r="K69" s="39">
        <v>11603894.94792</v>
      </c>
      <c r="L69" s="39" t="s">
        <v>620</v>
      </c>
      <c r="M69" s="39" t="s">
        <v>205</v>
      </c>
      <c r="N69" s="39">
        <v>0.6</v>
      </c>
      <c r="P69" s="39">
        <v>0.9</v>
      </c>
      <c r="Q69" s="39">
        <v>10443505453.129999</v>
      </c>
      <c r="R69" s="19">
        <v>31.410799999999998</v>
      </c>
      <c r="S69" s="39">
        <v>-96.261700000000005</v>
      </c>
      <c r="T69" s="39" t="s">
        <v>621</v>
      </c>
      <c r="U69" s="39" t="s">
        <v>676</v>
      </c>
      <c r="V69" s="39" t="s">
        <v>676</v>
      </c>
      <c r="W69" s="39" t="s">
        <v>678</v>
      </c>
      <c r="X69" s="39">
        <v>12</v>
      </c>
      <c r="Y69" s="39">
        <v>1207</v>
      </c>
      <c r="Z69" s="39">
        <v>120701</v>
      </c>
      <c r="AA69" s="39">
        <v>12070103</v>
      </c>
      <c r="AC69" s="39">
        <v>298</v>
      </c>
      <c r="AD69" s="39" t="s">
        <v>204</v>
      </c>
      <c r="AE69" s="12">
        <v>1234422</v>
      </c>
      <c r="AF69" s="12">
        <v>737265</v>
      </c>
      <c r="AG69" s="12">
        <v>1215918</v>
      </c>
      <c r="AH69" s="12">
        <v>1205509</v>
      </c>
      <c r="AI69" s="12">
        <v>1125662</v>
      </c>
      <c r="AJ69" s="12">
        <v>1091873</v>
      </c>
      <c r="AK69" s="12">
        <v>1194703</v>
      </c>
      <c r="AL69" s="12">
        <v>1249606</v>
      </c>
      <c r="AM69" s="12">
        <v>1183462</v>
      </c>
      <c r="AN69" s="12">
        <v>1014206</v>
      </c>
      <c r="AO69" s="12">
        <v>1048673</v>
      </c>
      <c r="AP69" s="12">
        <v>1182769</v>
      </c>
      <c r="AR69" s="39">
        <v>0.90949999999999998</v>
      </c>
      <c r="AS69" s="39">
        <v>0.98229999999999995</v>
      </c>
      <c r="AT69" s="39">
        <v>0.64959999999999996</v>
      </c>
      <c r="AU69" s="39">
        <v>0.96760000000000002</v>
      </c>
      <c r="AV69" s="39">
        <v>0.99129999999999996</v>
      </c>
      <c r="AW69" s="39">
        <v>0.89580000000000004</v>
      </c>
      <c r="AX69" s="39">
        <v>0.89790000000000003</v>
      </c>
      <c r="AY69" s="39">
        <v>0.95069999999999999</v>
      </c>
      <c r="AZ69" s="39">
        <v>0.99439999999999995</v>
      </c>
      <c r="BA69" s="39">
        <v>0.97319999999999995</v>
      </c>
      <c r="BB69" s="39">
        <v>0.80710000000000004</v>
      </c>
      <c r="BC69" s="39">
        <v>0.86229999999999996</v>
      </c>
      <c r="BD69" s="39">
        <v>0.94120000000000004</v>
      </c>
      <c r="BF69" s="39">
        <v>740653200</v>
      </c>
      <c r="BG69" s="39">
        <v>442359000</v>
      </c>
      <c r="BH69" s="39">
        <v>729550800</v>
      </c>
      <c r="BI69" s="39">
        <v>723305400</v>
      </c>
      <c r="BJ69" s="39">
        <v>675397200</v>
      </c>
      <c r="BK69" s="39">
        <v>655123800</v>
      </c>
      <c r="BL69" s="39">
        <v>716821800</v>
      </c>
      <c r="BM69" s="39">
        <v>749763600</v>
      </c>
      <c r="BN69" s="39">
        <v>710077200</v>
      </c>
      <c r="BO69" s="39">
        <v>608523600</v>
      </c>
      <c r="BP69" s="39">
        <v>629203800</v>
      </c>
      <c r="BQ69" s="39">
        <v>709661400</v>
      </c>
      <c r="BR69" s="12">
        <v>24829</v>
      </c>
      <c r="BS69" s="68"/>
      <c r="BT69" s="71">
        <v>12030201</v>
      </c>
      <c r="BU69" s="71">
        <f>SUM(O10,O47)</f>
        <v>2794966038.3899999</v>
      </c>
      <c r="BV69" s="71">
        <f t="shared" si="2"/>
        <v>85805.457378572988</v>
      </c>
    </row>
    <row r="70" spans="1:74" x14ac:dyDescent="0.3">
      <c r="A70" s="39" t="s">
        <v>794</v>
      </c>
      <c r="B70" s="39">
        <v>2149</v>
      </c>
      <c r="C70" s="39">
        <v>55154</v>
      </c>
      <c r="D70" s="39" t="s">
        <v>667</v>
      </c>
      <c r="E70" s="39">
        <v>2</v>
      </c>
      <c r="F70" s="39" t="s">
        <v>646</v>
      </c>
      <c r="G70" s="39" t="s">
        <v>49</v>
      </c>
      <c r="H70" s="39">
        <v>48021</v>
      </c>
      <c r="I70" s="39">
        <v>534.5</v>
      </c>
      <c r="J70" s="39">
        <v>0.623</v>
      </c>
      <c r="K70" s="39">
        <v>2508639.8316000002</v>
      </c>
      <c r="L70" s="39" t="s">
        <v>659</v>
      </c>
      <c r="M70" s="39" t="s">
        <v>245</v>
      </c>
      <c r="N70" s="39">
        <v>0.23</v>
      </c>
      <c r="O70" s="39">
        <v>576987161.26999998</v>
      </c>
      <c r="P70" s="39">
        <v>0.23</v>
      </c>
      <c r="Q70" s="39">
        <v>576987161.26999998</v>
      </c>
      <c r="R70" s="19">
        <v>30.1478</v>
      </c>
      <c r="S70" s="39">
        <v>-97.27</v>
      </c>
      <c r="T70" s="39" t="s">
        <v>621</v>
      </c>
      <c r="U70" s="39" t="s">
        <v>648</v>
      </c>
      <c r="V70" s="39" t="s">
        <v>649</v>
      </c>
      <c r="W70" s="39" t="s">
        <v>650</v>
      </c>
      <c r="X70" s="39">
        <v>12</v>
      </c>
      <c r="Y70" s="39">
        <v>1209</v>
      </c>
      <c r="Z70" s="39">
        <v>120903</v>
      </c>
      <c r="AA70" s="39">
        <v>12090301</v>
      </c>
      <c r="AC70" s="39">
        <v>55154</v>
      </c>
      <c r="AD70" s="39" t="s">
        <v>326</v>
      </c>
      <c r="AE70" s="12">
        <v>323191</v>
      </c>
      <c r="AF70" s="12">
        <v>140119</v>
      </c>
      <c r="AG70" s="12">
        <v>278866</v>
      </c>
      <c r="AH70" s="12">
        <v>303314</v>
      </c>
      <c r="AI70" s="12">
        <v>300037</v>
      </c>
      <c r="AJ70" s="12">
        <v>298123</v>
      </c>
      <c r="AK70" s="12">
        <v>326827</v>
      </c>
      <c r="AL70" s="12">
        <v>321589</v>
      </c>
      <c r="AM70" s="12">
        <v>298242</v>
      </c>
      <c r="AN70" s="12">
        <v>315241</v>
      </c>
      <c r="AO70" s="12">
        <v>300053</v>
      </c>
      <c r="AP70" s="12">
        <v>351985</v>
      </c>
      <c r="AR70" s="39">
        <v>0.75700000000000001</v>
      </c>
      <c r="AS70" s="39">
        <v>0.81269999999999998</v>
      </c>
      <c r="AT70" s="39">
        <v>0.3901</v>
      </c>
      <c r="AU70" s="39">
        <v>0.70130000000000003</v>
      </c>
      <c r="AV70" s="39">
        <v>0.78820000000000001</v>
      </c>
      <c r="AW70" s="39">
        <v>0.75449999999999995</v>
      </c>
      <c r="AX70" s="39">
        <v>0.77470000000000006</v>
      </c>
      <c r="AY70" s="39">
        <v>0.82189999999999996</v>
      </c>
      <c r="AZ70" s="39">
        <v>0.80869999999999997</v>
      </c>
      <c r="BA70" s="39">
        <v>0.77500000000000002</v>
      </c>
      <c r="BB70" s="39">
        <v>0.79269999999999996</v>
      </c>
      <c r="BC70" s="39">
        <v>0.77969999999999995</v>
      </c>
      <c r="BD70" s="39">
        <v>0.8851</v>
      </c>
      <c r="BF70" s="39">
        <v>74333930</v>
      </c>
      <c r="BG70" s="39">
        <v>32227370</v>
      </c>
      <c r="BH70" s="39">
        <v>64139180</v>
      </c>
      <c r="BI70" s="39">
        <v>69762220</v>
      </c>
      <c r="BJ70" s="39">
        <v>69008510</v>
      </c>
      <c r="BK70" s="39">
        <v>68568290</v>
      </c>
      <c r="BL70" s="39">
        <v>75170210</v>
      </c>
      <c r="BM70" s="39">
        <v>73965470</v>
      </c>
      <c r="BN70" s="39">
        <v>68595660</v>
      </c>
      <c r="BO70" s="39">
        <v>72505430</v>
      </c>
      <c r="BP70" s="39">
        <v>69012190</v>
      </c>
      <c r="BQ70" s="39">
        <v>80956550</v>
      </c>
      <c r="BR70" s="12">
        <v>2511</v>
      </c>
      <c r="BS70" s="68"/>
      <c r="BT70" s="71">
        <v>12030202</v>
      </c>
      <c r="BU70" s="71">
        <v>0</v>
      </c>
      <c r="BV70" s="71">
        <f t="shared" si="2"/>
        <v>0</v>
      </c>
    </row>
    <row r="71" spans="1:74" x14ac:dyDescent="0.3">
      <c r="A71" s="39" t="s">
        <v>264</v>
      </c>
      <c r="B71" s="39">
        <v>1744</v>
      </c>
      <c r="C71" s="39">
        <v>6146</v>
      </c>
      <c r="D71" s="39" t="s">
        <v>202</v>
      </c>
      <c r="E71" s="39">
        <v>1</v>
      </c>
      <c r="F71" s="39" t="s">
        <v>795</v>
      </c>
      <c r="G71" s="39" t="s">
        <v>49</v>
      </c>
      <c r="H71" s="39">
        <v>48401</v>
      </c>
      <c r="I71" s="39">
        <v>2412.5</v>
      </c>
      <c r="J71" s="39">
        <v>0.86699999999999999</v>
      </c>
      <c r="K71" s="39">
        <v>17131766.107500002</v>
      </c>
      <c r="L71" s="39" t="s">
        <v>659</v>
      </c>
      <c r="M71" s="39" t="s">
        <v>264</v>
      </c>
      <c r="N71" s="39">
        <v>0.36</v>
      </c>
      <c r="O71" s="39">
        <v>6167435798.6999998</v>
      </c>
      <c r="P71" s="39">
        <v>39</v>
      </c>
      <c r="Q71" s="39">
        <v>668138878192.5</v>
      </c>
      <c r="R71" s="19">
        <v>32.259700000000002</v>
      </c>
      <c r="S71" s="39">
        <v>-94.570300000000003</v>
      </c>
      <c r="T71" s="39" t="s">
        <v>621</v>
      </c>
      <c r="U71" s="39" t="s">
        <v>211</v>
      </c>
      <c r="V71" s="39" t="s">
        <v>211</v>
      </c>
      <c r="W71" s="39" t="s">
        <v>796</v>
      </c>
      <c r="X71" s="39">
        <v>12</v>
      </c>
      <c r="Y71" s="39">
        <v>1201</v>
      </c>
      <c r="Z71" s="39">
        <v>120100</v>
      </c>
      <c r="AA71" s="39">
        <v>12010002</v>
      </c>
      <c r="AC71" s="39">
        <v>6146</v>
      </c>
      <c r="AD71" s="39" t="s">
        <v>264</v>
      </c>
      <c r="AE71" s="12">
        <v>1637373</v>
      </c>
      <c r="AF71" s="12">
        <v>1403979</v>
      </c>
      <c r="AG71" s="12">
        <v>1219314</v>
      </c>
      <c r="AH71" s="12">
        <v>1338837</v>
      </c>
      <c r="AI71" s="12">
        <v>1128644</v>
      </c>
      <c r="AJ71" s="12">
        <v>1678933</v>
      </c>
      <c r="AK71" s="12">
        <v>1721761</v>
      </c>
      <c r="AL71" s="12">
        <v>1704458</v>
      </c>
      <c r="AM71" s="12">
        <v>1558998</v>
      </c>
      <c r="AN71" s="12">
        <v>1312666</v>
      </c>
      <c r="AO71" s="12">
        <v>1414878</v>
      </c>
      <c r="AP71" s="12">
        <v>1499509</v>
      </c>
      <c r="AR71" s="39">
        <v>0.83430000000000004</v>
      </c>
      <c r="AS71" s="39">
        <v>0.91220000000000001</v>
      </c>
      <c r="AT71" s="39">
        <v>0.86599999999999999</v>
      </c>
      <c r="AU71" s="39">
        <v>0.67930000000000001</v>
      </c>
      <c r="AV71" s="39">
        <v>0.77080000000000004</v>
      </c>
      <c r="AW71" s="39">
        <v>0.62880000000000003</v>
      </c>
      <c r="AX71" s="39">
        <v>0.96660000000000001</v>
      </c>
      <c r="AY71" s="39">
        <v>0.95930000000000004</v>
      </c>
      <c r="AZ71" s="39">
        <v>0.9496</v>
      </c>
      <c r="BA71" s="39">
        <v>0.89749999999999996</v>
      </c>
      <c r="BB71" s="39">
        <v>0.73129999999999995</v>
      </c>
      <c r="BC71" s="39">
        <v>0.81459999999999999</v>
      </c>
      <c r="BD71" s="39">
        <v>0.83540000000000003</v>
      </c>
      <c r="BF71" s="39">
        <v>589454280</v>
      </c>
      <c r="BG71" s="39">
        <v>505432440</v>
      </c>
      <c r="BH71" s="39">
        <v>438953040</v>
      </c>
      <c r="BI71" s="39">
        <v>481981320</v>
      </c>
      <c r="BJ71" s="39">
        <v>406311840</v>
      </c>
      <c r="BK71" s="39">
        <v>604415880</v>
      </c>
      <c r="BL71" s="39">
        <v>619833960</v>
      </c>
      <c r="BM71" s="39">
        <v>613604880</v>
      </c>
      <c r="BN71" s="39">
        <v>561239280</v>
      </c>
      <c r="BO71" s="39">
        <v>472559760</v>
      </c>
      <c r="BP71" s="39">
        <v>509356080</v>
      </c>
      <c r="BQ71" s="39">
        <v>539823240</v>
      </c>
      <c r="BR71" s="12">
        <v>19466</v>
      </c>
      <c r="BS71" s="68"/>
      <c r="BT71" s="71">
        <v>12030203</v>
      </c>
      <c r="BU71" s="71">
        <v>0</v>
      </c>
      <c r="BV71" s="71">
        <f t="shared" si="2"/>
        <v>0</v>
      </c>
    </row>
    <row r="72" spans="1:74" x14ac:dyDescent="0.3">
      <c r="A72" s="39" t="s">
        <v>797</v>
      </c>
      <c r="B72" s="39">
        <v>1745</v>
      </c>
      <c r="C72" s="39">
        <v>6147</v>
      </c>
      <c r="D72" s="39" t="s">
        <v>202</v>
      </c>
      <c r="E72" s="39">
        <v>1</v>
      </c>
      <c r="F72" s="39" t="s">
        <v>798</v>
      </c>
      <c r="G72" s="39" t="s">
        <v>49</v>
      </c>
      <c r="H72" s="39">
        <v>48449</v>
      </c>
      <c r="I72" s="39">
        <v>1956</v>
      </c>
      <c r="J72" s="39">
        <v>0.88780000000000003</v>
      </c>
      <c r="K72" s="39">
        <v>14223278.31408</v>
      </c>
      <c r="L72" s="39" t="s">
        <v>659</v>
      </c>
      <c r="M72" s="39" t="s">
        <v>266</v>
      </c>
      <c r="N72" s="39">
        <v>0.22</v>
      </c>
      <c r="O72" s="39">
        <v>3129121229.0999999</v>
      </c>
      <c r="P72" s="39">
        <v>33</v>
      </c>
      <c r="Q72" s="39">
        <v>469368184364.64001</v>
      </c>
      <c r="R72" s="19">
        <v>33.091700000000003</v>
      </c>
      <c r="S72" s="39">
        <v>-95.041700000000006</v>
      </c>
      <c r="T72" s="39" t="s">
        <v>784</v>
      </c>
      <c r="U72" s="39" t="s">
        <v>785</v>
      </c>
      <c r="V72" s="39" t="s">
        <v>786</v>
      </c>
      <c r="W72" s="39" t="s">
        <v>799</v>
      </c>
      <c r="X72" s="39">
        <v>11</v>
      </c>
      <c r="Y72" s="39">
        <v>1114</v>
      </c>
      <c r="Z72" s="39">
        <v>111403</v>
      </c>
      <c r="AA72" s="39">
        <v>11140305</v>
      </c>
      <c r="AC72" s="39">
        <v>6147</v>
      </c>
      <c r="AD72" s="39" t="s">
        <v>265</v>
      </c>
      <c r="AE72" s="12">
        <v>1271856</v>
      </c>
      <c r="AF72" s="12">
        <v>805043</v>
      </c>
      <c r="AG72" s="12">
        <v>749016</v>
      </c>
      <c r="AH72" s="12">
        <v>1148061</v>
      </c>
      <c r="AI72" s="12">
        <v>1229055</v>
      </c>
      <c r="AJ72" s="12">
        <v>1210331</v>
      </c>
      <c r="AK72" s="12">
        <v>1217041</v>
      </c>
      <c r="AL72" s="12">
        <v>1213719</v>
      </c>
      <c r="AM72" s="12">
        <v>1091663</v>
      </c>
      <c r="AN72" s="12">
        <v>784692</v>
      </c>
      <c r="AO72" s="12">
        <v>1013256</v>
      </c>
      <c r="AP72" s="12">
        <v>744251</v>
      </c>
      <c r="AR72" s="39">
        <v>0.72799999999999998</v>
      </c>
      <c r="AS72" s="39">
        <v>0.874</v>
      </c>
      <c r="AT72" s="39">
        <v>0.61250000000000004</v>
      </c>
      <c r="AU72" s="39">
        <v>0.51470000000000005</v>
      </c>
      <c r="AV72" s="39">
        <v>0.81520000000000004</v>
      </c>
      <c r="AW72" s="39">
        <v>0.84460000000000002</v>
      </c>
      <c r="AX72" s="39">
        <v>0.85940000000000005</v>
      </c>
      <c r="AY72" s="39">
        <v>0.83630000000000004</v>
      </c>
      <c r="AZ72" s="39">
        <v>0.83399999999999996</v>
      </c>
      <c r="BA72" s="39">
        <v>0.7752</v>
      </c>
      <c r="BB72" s="39">
        <v>0.53920000000000001</v>
      </c>
      <c r="BC72" s="39">
        <v>0.71950000000000003</v>
      </c>
      <c r="BD72" s="39">
        <v>0.51139999999999997</v>
      </c>
      <c r="BF72" s="39">
        <v>279808320</v>
      </c>
      <c r="BG72" s="39">
        <v>177109460</v>
      </c>
      <c r="BH72" s="39">
        <v>164783520</v>
      </c>
      <c r="BI72" s="39">
        <v>252573420</v>
      </c>
      <c r="BJ72" s="39">
        <v>270392100</v>
      </c>
      <c r="BK72" s="39">
        <v>266272820</v>
      </c>
      <c r="BL72" s="39">
        <v>267749020</v>
      </c>
      <c r="BM72" s="39">
        <v>267018180</v>
      </c>
      <c r="BN72" s="39">
        <v>240165860</v>
      </c>
      <c r="BO72" s="39">
        <v>172632240</v>
      </c>
      <c r="BP72" s="39">
        <v>222916320</v>
      </c>
      <c r="BQ72" s="39">
        <v>163735220</v>
      </c>
      <c r="BR72" s="12">
        <v>8425</v>
      </c>
      <c r="BS72" s="68"/>
      <c r="BT72" s="71">
        <v>12040101</v>
      </c>
      <c r="BU72" s="71">
        <f>O115</f>
        <v>905466472.77999997</v>
      </c>
      <c r="BV72" s="71">
        <f t="shared" si="2"/>
        <v>27797.820714345999</v>
      </c>
    </row>
    <row r="73" spans="1:74" x14ac:dyDescent="0.3">
      <c r="A73" s="39" t="s">
        <v>800</v>
      </c>
      <c r="B73" s="39">
        <v>1616</v>
      </c>
      <c r="C73" s="39">
        <v>3492</v>
      </c>
      <c r="D73" s="39" t="s">
        <v>693</v>
      </c>
      <c r="E73" s="39">
        <v>2</v>
      </c>
      <c r="F73" s="39" t="s">
        <v>801</v>
      </c>
      <c r="G73" s="39" t="s">
        <v>49</v>
      </c>
      <c r="H73" s="39">
        <v>48335</v>
      </c>
      <c r="I73" s="39">
        <v>372.5</v>
      </c>
      <c r="J73" s="39">
        <v>1.3899999999999999E-2</v>
      </c>
      <c r="K73" s="39">
        <v>39007.097399999999</v>
      </c>
      <c r="L73" s="39" t="s">
        <v>659</v>
      </c>
      <c r="M73" s="39" t="s">
        <v>802</v>
      </c>
      <c r="N73" s="39">
        <v>0.26</v>
      </c>
      <c r="O73" s="39">
        <v>10141845.32</v>
      </c>
      <c r="P73" s="39">
        <v>0.26</v>
      </c>
      <c r="Q73" s="39">
        <v>10141845.32</v>
      </c>
      <c r="R73" s="19">
        <v>32.335799999999999</v>
      </c>
      <c r="S73" s="39">
        <v>-100.9158</v>
      </c>
      <c r="T73" s="39" t="s">
        <v>621</v>
      </c>
      <c r="U73" s="39" t="s">
        <v>665</v>
      </c>
      <c r="V73" s="39" t="s">
        <v>665</v>
      </c>
      <c r="W73" s="39" t="s">
        <v>750</v>
      </c>
      <c r="X73" s="39">
        <v>12</v>
      </c>
      <c r="Y73" s="39">
        <v>1208</v>
      </c>
      <c r="Z73" s="39">
        <v>120800</v>
      </c>
      <c r="AA73" s="39">
        <v>12080002</v>
      </c>
      <c r="AC73" s="39">
        <v>3492</v>
      </c>
      <c r="AD73" s="39" t="s">
        <v>800</v>
      </c>
      <c r="AE73" s="12">
        <v>2164</v>
      </c>
      <c r="AF73" s="12">
        <v>13762</v>
      </c>
      <c r="AG73" s="12">
        <v>2259</v>
      </c>
      <c r="AH73" s="12">
        <v>5528</v>
      </c>
      <c r="AI73" s="12">
        <v>1292</v>
      </c>
      <c r="AJ73" s="12">
        <v>2360</v>
      </c>
      <c r="AK73" s="12">
        <v>15346</v>
      </c>
      <c r="AL73" s="12">
        <v>27377</v>
      </c>
      <c r="AM73" s="12">
        <v>3723</v>
      </c>
      <c r="AN73" s="12">
        <v>3591</v>
      </c>
      <c r="AO73" s="12">
        <v>3995</v>
      </c>
      <c r="AP73" s="12">
        <v>1396</v>
      </c>
      <c r="AR73" s="39">
        <v>2.5499999999999998E-2</v>
      </c>
      <c r="AS73" s="39">
        <v>7.7999999999999996E-3</v>
      </c>
      <c r="AT73" s="39">
        <v>5.5E-2</v>
      </c>
      <c r="AU73" s="39">
        <v>8.2000000000000007E-3</v>
      </c>
      <c r="AV73" s="39">
        <v>2.06E-2</v>
      </c>
      <c r="AW73" s="39">
        <v>4.7000000000000002E-3</v>
      </c>
      <c r="AX73" s="39">
        <v>8.8000000000000005E-3</v>
      </c>
      <c r="AY73" s="39">
        <v>5.5399999999999998E-2</v>
      </c>
      <c r="AZ73" s="39">
        <v>9.8799999999999999E-2</v>
      </c>
      <c r="BA73" s="39">
        <v>1.3899999999999999E-2</v>
      </c>
      <c r="BB73" s="39">
        <v>1.2999999999999999E-2</v>
      </c>
      <c r="BC73" s="39">
        <v>1.49E-2</v>
      </c>
      <c r="BD73" s="39">
        <v>5.0000000000000001E-3</v>
      </c>
      <c r="BF73" s="39">
        <v>562640</v>
      </c>
      <c r="BG73" s="39">
        <v>3578120</v>
      </c>
      <c r="BH73" s="39">
        <v>587340</v>
      </c>
      <c r="BI73" s="39">
        <v>1437280</v>
      </c>
      <c r="BJ73" s="39">
        <v>335920</v>
      </c>
      <c r="BK73" s="39">
        <v>613600</v>
      </c>
      <c r="BL73" s="39">
        <v>3989960</v>
      </c>
      <c r="BM73" s="39">
        <v>7118020</v>
      </c>
      <c r="BN73" s="39">
        <v>967980</v>
      </c>
      <c r="BO73" s="39">
        <v>933660</v>
      </c>
      <c r="BP73" s="39">
        <v>1038700</v>
      </c>
      <c r="BQ73" s="39">
        <v>362960</v>
      </c>
      <c r="BR73" s="39">
        <v>66</v>
      </c>
      <c r="BT73" s="71">
        <v>12040102</v>
      </c>
      <c r="BU73" s="71">
        <v>0</v>
      </c>
      <c r="BV73" s="71">
        <f t="shared" si="2"/>
        <v>0</v>
      </c>
    </row>
    <row r="74" spans="1:74" x14ac:dyDescent="0.3">
      <c r="A74" s="39" t="s">
        <v>210</v>
      </c>
      <c r="B74" s="39">
        <v>1590</v>
      </c>
      <c r="C74" s="39">
        <v>3453</v>
      </c>
      <c r="D74" s="39" t="s">
        <v>627</v>
      </c>
      <c r="E74" s="39">
        <v>2</v>
      </c>
      <c r="F74" s="39" t="s">
        <v>780</v>
      </c>
      <c r="G74" s="39" t="s">
        <v>49</v>
      </c>
      <c r="H74" s="39">
        <v>48113</v>
      </c>
      <c r="I74" s="39">
        <v>804.5</v>
      </c>
      <c r="J74" s="39">
        <v>4.5100000000000001E-2</v>
      </c>
      <c r="K74" s="39">
        <v>273341.23212</v>
      </c>
      <c r="L74" s="39" t="s">
        <v>659</v>
      </c>
      <c r="M74" s="39" t="s">
        <v>803</v>
      </c>
      <c r="N74" s="39">
        <v>0.48</v>
      </c>
      <c r="O74" s="39">
        <v>131203791.42</v>
      </c>
      <c r="P74" s="39">
        <v>110</v>
      </c>
      <c r="Q74" s="39">
        <v>30067535533.200001</v>
      </c>
      <c r="R74" s="19">
        <v>32.725299999999997</v>
      </c>
      <c r="S74" s="39">
        <v>-96.936099999999996</v>
      </c>
      <c r="T74" s="39" t="s">
        <v>621</v>
      </c>
      <c r="U74" s="39" t="s">
        <v>660</v>
      </c>
      <c r="V74" s="39" t="s">
        <v>717</v>
      </c>
      <c r="W74" s="39" t="s">
        <v>765</v>
      </c>
      <c r="X74" s="39">
        <v>12</v>
      </c>
      <c r="Y74" s="39">
        <v>1203</v>
      </c>
      <c r="Z74" s="39">
        <v>120301</v>
      </c>
      <c r="AA74" s="39">
        <v>12030102</v>
      </c>
      <c r="AC74" s="39">
        <v>3453</v>
      </c>
      <c r="AD74" s="39" t="s">
        <v>210</v>
      </c>
      <c r="AE74" s="12">
        <v>21289</v>
      </c>
      <c r="AF74" s="12">
        <v>50602</v>
      </c>
      <c r="AG74" s="39">
        <v>312</v>
      </c>
      <c r="AH74" s="39">
        <v>474</v>
      </c>
      <c r="AI74" s="12">
        <v>19415</v>
      </c>
      <c r="AJ74" s="12">
        <v>90258</v>
      </c>
      <c r="AK74" s="12">
        <v>178423</v>
      </c>
      <c r="AL74" s="12">
        <v>216668</v>
      </c>
      <c r="AM74" s="12">
        <v>49682</v>
      </c>
      <c r="AN74" s="39" t="s">
        <v>625</v>
      </c>
      <c r="AO74" s="39" t="s">
        <v>625</v>
      </c>
      <c r="AP74" s="39" t="s">
        <v>625</v>
      </c>
      <c r="AR74" s="39">
        <v>8.8700000000000001E-2</v>
      </c>
      <c r="AS74" s="39">
        <v>3.56E-2</v>
      </c>
      <c r="AT74" s="39">
        <v>9.3600000000000003E-2</v>
      </c>
      <c r="AU74" s="39">
        <v>5.0000000000000001E-4</v>
      </c>
      <c r="AV74" s="39">
        <v>8.0000000000000004E-4</v>
      </c>
      <c r="AW74" s="39">
        <v>3.2399999999999998E-2</v>
      </c>
      <c r="AX74" s="39">
        <v>0.15579999999999999</v>
      </c>
      <c r="AY74" s="39">
        <v>0.29809999999999998</v>
      </c>
      <c r="AZ74" s="39">
        <v>0.36199999999999999</v>
      </c>
      <c r="BA74" s="39">
        <v>8.5800000000000001E-2</v>
      </c>
      <c r="BB74" s="39">
        <v>0</v>
      </c>
      <c r="BC74" s="39">
        <v>0</v>
      </c>
      <c r="BD74" s="39">
        <v>0</v>
      </c>
      <c r="BF74" s="39">
        <v>10218720</v>
      </c>
      <c r="BG74" s="39">
        <v>24288960</v>
      </c>
      <c r="BH74" s="39">
        <v>149760</v>
      </c>
      <c r="BI74" s="39">
        <v>227520</v>
      </c>
      <c r="BJ74" s="39">
        <v>9319200</v>
      </c>
      <c r="BK74" s="39">
        <v>43323840</v>
      </c>
      <c r="BL74" s="39">
        <v>85643040</v>
      </c>
      <c r="BM74" s="39">
        <v>104000640</v>
      </c>
      <c r="BN74" s="39">
        <v>23847360</v>
      </c>
      <c r="BO74" s="39">
        <v>0</v>
      </c>
      <c r="BP74" s="39">
        <v>0</v>
      </c>
      <c r="BQ74" s="39">
        <v>0</v>
      </c>
      <c r="BR74" s="39">
        <v>924</v>
      </c>
      <c r="BT74" s="71">
        <v>12040103</v>
      </c>
      <c r="BU74" s="71">
        <v>0</v>
      </c>
      <c r="BV74" s="71">
        <f t="shared" si="2"/>
        <v>0</v>
      </c>
    </row>
    <row r="75" spans="1:74" x14ac:dyDescent="0.3">
      <c r="A75" s="39" t="s">
        <v>804</v>
      </c>
      <c r="B75" s="39">
        <v>1954</v>
      </c>
      <c r="C75" s="39">
        <v>50137</v>
      </c>
      <c r="D75" s="39" t="s">
        <v>627</v>
      </c>
      <c r="E75" s="39">
        <v>2</v>
      </c>
      <c r="F75" s="39" t="s">
        <v>805</v>
      </c>
      <c r="G75" s="39" t="s">
        <v>49</v>
      </c>
      <c r="H75" s="39">
        <v>48481</v>
      </c>
      <c r="I75" s="39">
        <v>77</v>
      </c>
      <c r="J75" s="39">
        <v>1.6E-2</v>
      </c>
      <c r="K75" s="39">
        <v>9281.3952000000008</v>
      </c>
      <c r="L75" s="39" t="s">
        <v>620</v>
      </c>
      <c r="M75" s="39" t="s">
        <v>300</v>
      </c>
      <c r="N75" s="39">
        <v>0.05</v>
      </c>
      <c r="O75" s="39">
        <v>464069.76</v>
      </c>
      <c r="P75" s="39">
        <v>0.05</v>
      </c>
      <c r="Q75" s="39">
        <v>464069.76</v>
      </c>
      <c r="R75" s="19">
        <v>29.2639</v>
      </c>
      <c r="S75" s="39">
        <v>-95.899699999999996</v>
      </c>
      <c r="T75" s="39" t="s">
        <v>621</v>
      </c>
      <c r="U75" s="39" t="s">
        <v>648</v>
      </c>
      <c r="V75" s="39" t="s">
        <v>806</v>
      </c>
      <c r="W75" s="39" t="s">
        <v>807</v>
      </c>
      <c r="X75" s="39">
        <v>12</v>
      </c>
      <c r="Y75" s="39">
        <v>1209</v>
      </c>
      <c r="Z75" s="39">
        <v>120904</v>
      </c>
      <c r="AA75" s="39">
        <v>12090401</v>
      </c>
      <c r="AC75" s="39">
        <v>50137</v>
      </c>
      <c r="AD75" s="39" t="s">
        <v>804</v>
      </c>
      <c r="AR75" s="39">
        <v>0</v>
      </c>
      <c r="AS75" s="39">
        <v>0</v>
      </c>
      <c r="AT75" s="39">
        <v>0</v>
      </c>
      <c r="AU75" s="39">
        <v>0</v>
      </c>
      <c r="AV75" s="39">
        <v>0</v>
      </c>
      <c r="AW75" s="39">
        <v>0</v>
      </c>
      <c r="AX75" s="39">
        <v>0</v>
      </c>
      <c r="AY75" s="39">
        <v>0</v>
      </c>
      <c r="AZ75" s="39">
        <v>0</v>
      </c>
      <c r="BA75" s="39">
        <v>0</v>
      </c>
      <c r="BB75" s="39">
        <v>0</v>
      </c>
      <c r="BC75" s="39">
        <v>0</v>
      </c>
      <c r="BD75" s="39">
        <v>0</v>
      </c>
      <c r="BF75" s="39">
        <v>0</v>
      </c>
      <c r="BG75" s="39">
        <v>0</v>
      </c>
      <c r="BH75" s="39">
        <v>0</v>
      </c>
      <c r="BI75" s="39">
        <v>0</v>
      </c>
      <c r="BJ75" s="39">
        <v>0</v>
      </c>
      <c r="BK75" s="39">
        <v>0</v>
      </c>
      <c r="BL75" s="39">
        <v>0</v>
      </c>
      <c r="BM75" s="39">
        <v>0</v>
      </c>
      <c r="BN75" s="39">
        <v>0</v>
      </c>
      <c r="BO75" s="39">
        <v>0</v>
      </c>
      <c r="BP75" s="39">
        <v>0</v>
      </c>
      <c r="BQ75" s="39">
        <v>0</v>
      </c>
      <c r="BR75" s="39">
        <v>0</v>
      </c>
      <c r="BT75" s="71">
        <v>12040104</v>
      </c>
      <c r="BU75" s="71">
        <f>SUM(O2,O3,O21,O22,O34,O41,O52,O57,O84,O92,O93,O98,O105,O114,O119,O132)</f>
        <v>5513881628.1800003</v>
      </c>
      <c r="BV75" s="71">
        <f t="shared" si="2"/>
        <v>169276.16598512602</v>
      </c>
    </row>
    <row r="76" spans="1:74" x14ac:dyDescent="0.3">
      <c r="A76" s="39" t="s">
        <v>250</v>
      </c>
      <c r="C76" s="39">
        <v>3627</v>
      </c>
      <c r="D76" s="39" t="s">
        <v>627</v>
      </c>
      <c r="F76" s="39" t="s">
        <v>808</v>
      </c>
      <c r="G76" s="39" t="s">
        <v>49</v>
      </c>
      <c r="I76" s="39">
        <v>33</v>
      </c>
      <c r="J76" s="39">
        <v>3.0599999999999999E-2</v>
      </c>
      <c r="K76" s="39">
        <v>7607.4292800000003</v>
      </c>
      <c r="L76" s="39" t="s">
        <v>620</v>
      </c>
      <c r="M76" s="39" t="s">
        <v>251</v>
      </c>
      <c r="N76" s="39">
        <v>0.05</v>
      </c>
      <c r="O76" s="39">
        <v>380371.46</v>
      </c>
      <c r="P76" s="39">
        <v>0.05</v>
      </c>
      <c r="Q76" s="39">
        <v>380371.46</v>
      </c>
      <c r="R76" s="19">
        <v>32.778300000000002</v>
      </c>
      <c r="S76" s="39">
        <v>-97.695599999999999</v>
      </c>
      <c r="T76" s="39" t="s">
        <v>621</v>
      </c>
      <c r="U76" s="39" t="s">
        <v>660</v>
      </c>
      <c r="V76" s="39" t="s">
        <v>717</v>
      </c>
      <c r="W76" s="39" t="s">
        <v>765</v>
      </c>
      <c r="X76" s="39">
        <v>12</v>
      </c>
      <c r="Y76" s="39">
        <v>1203</v>
      </c>
      <c r="Z76" s="39">
        <v>120301</v>
      </c>
      <c r="AA76" s="39">
        <v>12030102</v>
      </c>
      <c r="AC76" s="39">
        <v>3627</v>
      </c>
      <c r="AD76" s="39" t="s">
        <v>250</v>
      </c>
      <c r="AR76" s="39">
        <v>0</v>
      </c>
      <c r="AS76" s="39">
        <v>0</v>
      </c>
      <c r="AT76" s="39">
        <v>0</v>
      </c>
      <c r="AU76" s="39">
        <v>0</v>
      </c>
      <c r="AV76" s="39">
        <v>0</v>
      </c>
      <c r="AW76" s="39">
        <v>0</v>
      </c>
      <c r="AX76" s="39">
        <v>0</v>
      </c>
      <c r="AY76" s="39">
        <v>0</v>
      </c>
      <c r="AZ76" s="39">
        <v>0</v>
      </c>
      <c r="BA76" s="39">
        <v>0</v>
      </c>
      <c r="BB76" s="39">
        <v>0</v>
      </c>
      <c r="BC76" s="39">
        <v>0</v>
      </c>
      <c r="BD76" s="39">
        <v>0</v>
      </c>
      <c r="BF76" s="39">
        <v>0</v>
      </c>
      <c r="BG76" s="39">
        <v>0</v>
      </c>
      <c r="BH76" s="39">
        <v>0</v>
      </c>
      <c r="BI76" s="39">
        <v>0</v>
      </c>
      <c r="BJ76" s="39">
        <v>0</v>
      </c>
      <c r="BK76" s="39">
        <v>0</v>
      </c>
      <c r="BL76" s="39">
        <v>0</v>
      </c>
      <c r="BM76" s="39">
        <v>0</v>
      </c>
      <c r="BN76" s="39">
        <v>0</v>
      </c>
      <c r="BO76" s="39">
        <v>0</v>
      </c>
      <c r="BP76" s="39">
        <v>0</v>
      </c>
      <c r="BQ76" s="39">
        <v>0</v>
      </c>
      <c r="BR76" s="39">
        <v>0</v>
      </c>
      <c r="BT76" s="71">
        <v>12040201</v>
      </c>
      <c r="BU76" s="71">
        <f>O83</f>
        <v>781812.08</v>
      </c>
      <c r="BV76" s="71">
        <f t="shared" si="2"/>
        <v>24.001630855999998</v>
      </c>
    </row>
    <row r="77" spans="1:74" x14ac:dyDescent="0.3">
      <c r="A77" s="39" t="s">
        <v>247</v>
      </c>
      <c r="B77" s="39">
        <v>1641</v>
      </c>
      <c r="C77" s="39">
        <v>3611</v>
      </c>
      <c r="D77" s="39" t="s">
        <v>627</v>
      </c>
      <c r="E77" s="39">
        <v>2</v>
      </c>
      <c r="F77" s="39" t="s">
        <v>630</v>
      </c>
      <c r="G77" s="39" t="s">
        <v>49</v>
      </c>
      <c r="H77" s="39">
        <v>48029</v>
      </c>
      <c r="I77" s="39">
        <v>812.5</v>
      </c>
      <c r="J77" s="39">
        <v>0.17949999999999999</v>
      </c>
      <c r="K77" s="39">
        <v>1098728.4750000001</v>
      </c>
      <c r="L77" s="39" t="s">
        <v>631</v>
      </c>
      <c r="M77" s="39" t="s">
        <v>809</v>
      </c>
      <c r="N77" s="39">
        <v>0.71</v>
      </c>
      <c r="O77" s="39">
        <v>780097217.25</v>
      </c>
      <c r="P77" s="39">
        <v>0.73</v>
      </c>
      <c r="Q77" s="39">
        <v>802071786.75</v>
      </c>
      <c r="R77" s="19">
        <v>29.3078</v>
      </c>
      <c r="S77" s="39">
        <v>-98.324399999999997</v>
      </c>
      <c r="T77" s="39" t="s">
        <v>621</v>
      </c>
      <c r="U77" s="39" t="s">
        <v>633</v>
      </c>
      <c r="V77" s="39" t="s">
        <v>634</v>
      </c>
      <c r="W77" s="39" t="s">
        <v>635</v>
      </c>
      <c r="X77" s="39">
        <v>12</v>
      </c>
      <c r="Y77" s="39">
        <v>1210</v>
      </c>
      <c r="Z77" s="39">
        <v>121003</v>
      </c>
      <c r="AA77" s="39">
        <v>12100301</v>
      </c>
      <c r="AC77" s="39">
        <v>3611</v>
      </c>
      <c r="AD77" s="39" t="s">
        <v>247</v>
      </c>
      <c r="AE77" s="12">
        <v>7867</v>
      </c>
      <c r="AF77" s="12">
        <v>29315</v>
      </c>
      <c r="AG77" s="12">
        <v>-1056</v>
      </c>
      <c r="AH77" s="12">
        <v>11311</v>
      </c>
      <c r="AI77" s="12">
        <v>28025</v>
      </c>
      <c r="AJ77" s="12">
        <v>81144</v>
      </c>
      <c r="AK77" s="12">
        <v>100334</v>
      </c>
      <c r="AL77" s="12">
        <v>113938</v>
      </c>
      <c r="AM77" s="12">
        <v>51778</v>
      </c>
      <c r="AN77" s="12">
        <v>11473</v>
      </c>
      <c r="AO77" s="12">
        <v>-1090</v>
      </c>
      <c r="AP77" s="12">
        <v>4427</v>
      </c>
      <c r="AR77" s="39">
        <v>6.1400000000000003E-2</v>
      </c>
      <c r="AS77" s="39">
        <v>1.2999999999999999E-2</v>
      </c>
      <c r="AT77" s="39">
        <v>5.3699999999999998E-2</v>
      </c>
      <c r="AU77" s="39">
        <v>-1.6999999999999999E-3</v>
      </c>
      <c r="AV77" s="39">
        <v>1.9300000000000001E-2</v>
      </c>
      <c r="AW77" s="39">
        <v>4.6399999999999997E-2</v>
      </c>
      <c r="AX77" s="39">
        <v>0.13869999999999999</v>
      </c>
      <c r="AY77" s="39">
        <v>0.16600000000000001</v>
      </c>
      <c r="AZ77" s="39">
        <v>0.1885</v>
      </c>
      <c r="BA77" s="39">
        <v>8.8499999999999995E-2</v>
      </c>
      <c r="BB77" s="39">
        <v>1.9E-2</v>
      </c>
      <c r="BC77" s="39">
        <v>-1.9E-3</v>
      </c>
      <c r="BD77" s="39">
        <v>7.3000000000000001E-3</v>
      </c>
      <c r="BF77" s="39">
        <v>5585570</v>
      </c>
      <c r="BG77" s="39">
        <v>20813650</v>
      </c>
      <c r="BH77" s="39">
        <v>0</v>
      </c>
      <c r="BI77" s="39">
        <v>8030810</v>
      </c>
      <c r="BJ77" s="39">
        <v>19897750</v>
      </c>
      <c r="BK77" s="39">
        <v>57612240</v>
      </c>
      <c r="BL77" s="39">
        <v>71237140</v>
      </c>
      <c r="BM77" s="39">
        <v>80895980</v>
      </c>
      <c r="BN77" s="39">
        <v>36762380</v>
      </c>
      <c r="BO77" s="39">
        <v>8145830</v>
      </c>
      <c r="BP77" s="39">
        <v>0</v>
      </c>
      <c r="BQ77" s="39">
        <v>3143170</v>
      </c>
      <c r="BR77" s="39">
        <v>958</v>
      </c>
      <c r="BT77" s="71">
        <v>12040202</v>
      </c>
      <c r="BU77" s="71">
        <f>O40</f>
        <v>944186.09</v>
      </c>
      <c r="BV77" s="71">
        <f t="shared" si="2"/>
        <v>28.986512962999999</v>
      </c>
    </row>
    <row r="78" spans="1:74" x14ac:dyDescent="0.3">
      <c r="A78" s="39" t="s">
        <v>811</v>
      </c>
      <c r="B78" s="39">
        <v>76302</v>
      </c>
      <c r="C78" s="39">
        <v>55215</v>
      </c>
      <c r="D78" s="39" t="s">
        <v>667</v>
      </c>
      <c r="E78" s="39">
        <v>2</v>
      </c>
      <c r="F78" s="39" t="s">
        <v>812</v>
      </c>
      <c r="G78" s="39" t="s">
        <v>49</v>
      </c>
      <c r="H78" s="39">
        <v>48135</v>
      </c>
      <c r="I78" s="39">
        <v>1029.5</v>
      </c>
      <c r="J78" s="39">
        <v>0.43769999999999998</v>
      </c>
      <c r="K78" s="39">
        <v>3394731.6932399999</v>
      </c>
      <c r="L78" s="39" t="s">
        <v>620</v>
      </c>
      <c r="M78" s="39" t="s">
        <v>813</v>
      </c>
      <c r="N78" s="39">
        <v>0.23</v>
      </c>
      <c r="O78" s="39">
        <v>780788289.45000005</v>
      </c>
      <c r="P78" s="39">
        <v>0.23</v>
      </c>
      <c r="Q78" s="39">
        <v>780788289.45000005</v>
      </c>
      <c r="R78" s="19">
        <v>31.837800000000001</v>
      </c>
      <c r="S78" s="39">
        <v>-102.3278</v>
      </c>
      <c r="T78" s="39" t="s">
        <v>621</v>
      </c>
      <c r="U78" s="39" t="s">
        <v>665</v>
      </c>
      <c r="V78" s="39" t="s">
        <v>665</v>
      </c>
      <c r="W78" s="39" t="s">
        <v>748</v>
      </c>
      <c r="X78" s="39">
        <v>12</v>
      </c>
      <c r="Y78" s="39">
        <v>1208</v>
      </c>
      <c r="Z78" s="39">
        <v>120800</v>
      </c>
      <c r="AA78" s="39">
        <v>12080005</v>
      </c>
      <c r="AC78" s="39">
        <v>55215</v>
      </c>
      <c r="AD78" s="39" t="s">
        <v>331</v>
      </c>
      <c r="AE78" s="12">
        <v>147450</v>
      </c>
      <c r="AF78" s="12">
        <v>145655</v>
      </c>
      <c r="AG78" s="12">
        <v>79896</v>
      </c>
      <c r="AH78" s="12">
        <v>123980</v>
      </c>
      <c r="AI78" s="12">
        <v>140456</v>
      </c>
      <c r="AJ78" s="12">
        <v>224633</v>
      </c>
      <c r="AK78" s="12">
        <v>329168</v>
      </c>
      <c r="AL78" s="12">
        <v>451210</v>
      </c>
      <c r="AM78" s="12">
        <v>283883</v>
      </c>
      <c r="AN78" s="12">
        <v>58099</v>
      </c>
      <c r="AO78" s="12">
        <v>107143</v>
      </c>
      <c r="AP78" s="12">
        <v>211498</v>
      </c>
      <c r="AR78" s="39">
        <v>0.25490000000000002</v>
      </c>
      <c r="AS78" s="39">
        <v>0.1925</v>
      </c>
      <c r="AT78" s="39">
        <v>0.21049999999999999</v>
      </c>
      <c r="AU78" s="39">
        <v>0.1043</v>
      </c>
      <c r="AV78" s="39">
        <v>0.1673</v>
      </c>
      <c r="AW78" s="39">
        <v>0.18340000000000001</v>
      </c>
      <c r="AX78" s="39">
        <v>0.30309999999999998</v>
      </c>
      <c r="AY78" s="39">
        <v>0.42980000000000002</v>
      </c>
      <c r="AZ78" s="39">
        <v>0.58909999999999996</v>
      </c>
      <c r="BA78" s="39">
        <v>0.38300000000000001</v>
      </c>
      <c r="BB78" s="39">
        <v>7.5899999999999995E-2</v>
      </c>
      <c r="BC78" s="39">
        <v>0.14449999999999999</v>
      </c>
      <c r="BD78" s="39">
        <v>0.27610000000000001</v>
      </c>
      <c r="BF78" s="39">
        <v>33913500</v>
      </c>
      <c r="BG78" s="39">
        <v>33500650</v>
      </c>
      <c r="BH78" s="39">
        <v>18376080</v>
      </c>
      <c r="BI78" s="39">
        <v>28515400</v>
      </c>
      <c r="BJ78" s="39">
        <v>32304880</v>
      </c>
      <c r="BK78" s="39">
        <v>51665590</v>
      </c>
      <c r="BL78" s="39">
        <v>75708640</v>
      </c>
      <c r="BM78" s="39">
        <v>103778300</v>
      </c>
      <c r="BN78" s="39">
        <v>65293090</v>
      </c>
      <c r="BO78" s="39">
        <v>13362770</v>
      </c>
      <c r="BP78" s="39">
        <v>24642890</v>
      </c>
      <c r="BQ78" s="39">
        <v>48644540</v>
      </c>
      <c r="BR78" s="12">
        <v>1626</v>
      </c>
      <c r="BS78" s="68"/>
      <c r="BT78" s="71">
        <v>12040203</v>
      </c>
      <c r="BU78" s="71">
        <f>SUM(O9,O18)</f>
        <v>1378701007.8400002</v>
      </c>
      <c r="BV78" s="71">
        <f t="shared" si="2"/>
        <v>42326.120940688008</v>
      </c>
    </row>
    <row r="79" spans="1:74" x14ac:dyDescent="0.3">
      <c r="A79" s="39" t="s">
        <v>201</v>
      </c>
      <c r="B79" s="39">
        <v>2268</v>
      </c>
      <c r="C79" s="39">
        <v>127</v>
      </c>
      <c r="D79" s="39" t="s">
        <v>202</v>
      </c>
      <c r="E79" s="39">
        <v>1</v>
      </c>
      <c r="F79" s="39" t="s">
        <v>814</v>
      </c>
      <c r="G79" s="39" t="s">
        <v>49</v>
      </c>
      <c r="H79" s="39">
        <v>48487</v>
      </c>
      <c r="I79" s="39">
        <v>650</v>
      </c>
      <c r="J79" s="39">
        <v>0.66679999999999995</v>
      </c>
      <c r="K79" s="39">
        <v>3549969.852</v>
      </c>
      <c r="L79" s="39" t="s">
        <v>647</v>
      </c>
      <c r="M79" s="39" t="s">
        <v>200</v>
      </c>
      <c r="N79" s="39">
        <v>0.36</v>
      </c>
      <c r="O79" s="39">
        <v>1277989146.72</v>
      </c>
      <c r="P79" s="39">
        <v>0.56999999999999995</v>
      </c>
      <c r="Q79" s="39">
        <v>2023482815.6400001</v>
      </c>
      <c r="R79" s="19">
        <v>34.083300000000001</v>
      </c>
      <c r="S79" s="39">
        <v>-99.176900000000003</v>
      </c>
      <c r="T79" s="39" t="s">
        <v>784</v>
      </c>
      <c r="U79" s="39" t="s">
        <v>815</v>
      </c>
      <c r="V79" s="39" t="s">
        <v>816</v>
      </c>
      <c r="W79" s="39" t="s">
        <v>817</v>
      </c>
      <c r="X79" s="39">
        <v>11</v>
      </c>
      <c r="Y79" s="39">
        <v>1113</v>
      </c>
      <c r="Z79" s="39">
        <v>111302</v>
      </c>
      <c r="AA79" s="39">
        <v>11130207</v>
      </c>
      <c r="AC79" s="39">
        <v>127</v>
      </c>
      <c r="AD79" s="39" t="s">
        <v>201</v>
      </c>
      <c r="AE79" s="12">
        <v>353034</v>
      </c>
      <c r="AF79" s="12">
        <v>249213</v>
      </c>
      <c r="AG79" s="12">
        <v>312438</v>
      </c>
      <c r="AH79" s="12">
        <v>23138</v>
      </c>
      <c r="AI79" s="12">
        <v>350614</v>
      </c>
      <c r="AJ79" s="12">
        <v>339346</v>
      </c>
      <c r="AK79" s="12">
        <v>439052</v>
      </c>
      <c r="AL79" s="12">
        <v>392746</v>
      </c>
      <c r="AM79" s="12">
        <v>370070</v>
      </c>
      <c r="AN79" s="12">
        <v>338848</v>
      </c>
      <c r="AO79" s="12">
        <v>70498</v>
      </c>
      <c r="AP79" s="12">
        <v>154536</v>
      </c>
      <c r="AR79" s="39">
        <v>0.59399999999999997</v>
      </c>
      <c r="AS79" s="39">
        <v>0.73</v>
      </c>
      <c r="AT79" s="39">
        <v>0.57050000000000001</v>
      </c>
      <c r="AU79" s="39">
        <v>0.64610000000000001</v>
      </c>
      <c r="AV79" s="39">
        <v>4.9399999999999999E-2</v>
      </c>
      <c r="AW79" s="39">
        <v>0.72499999999999998</v>
      </c>
      <c r="AX79" s="39">
        <v>0.72509999999999997</v>
      </c>
      <c r="AY79" s="39">
        <v>0.90790000000000004</v>
      </c>
      <c r="AZ79" s="39">
        <v>0.81210000000000004</v>
      </c>
      <c r="BA79" s="39">
        <v>0.79069999999999996</v>
      </c>
      <c r="BB79" s="39">
        <v>0.70069999999999999</v>
      </c>
      <c r="BC79" s="39">
        <v>0.15060000000000001</v>
      </c>
      <c r="BD79" s="39">
        <v>0.3196</v>
      </c>
      <c r="BF79" s="39">
        <v>127092240</v>
      </c>
      <c r="BG79" s="39">
        <v>89716680</v>
      </c>
      <c r="BH79" s="39">
        <v>112477680</v>
      </c>
      <c r="BI79" s="39">
        <v>8329680</v>
      </c>
      <c r="BJ79" s="39">
        <v>126221040</v>
      </c>
      <c r="BK79" s="39">
        <v>122164560</v>
      </c>
      <c r="BL79" s="39">
        <v>158058720</v>
      </c>
      <c r="BM79" s="39">
        <v>141388560</v>
      </c>
      <c r="BN79" s="39">
        <v>133225200</v>
      </c>
      <c r="BO79" s="39">
        <v>121985280</v>
      </c>
      <c r="BP79" s="39">
        <v>25379280</v>
      </c>
      <c r="BQ79" s="39">
        <v>55632960</v>
      </c>
      <c r="BR79" s="12">
        <v>3749</v>
      </c>
      <c r="BS79" s="68"/>
      <c r="BT79" s="71">
        <v>12040204</v>
      </c>
      <c r="BU79" s="71">
        <f>SUM(O8,O24,O23,O25,O51,O88,O117,O118)</f>
        <v>775813845.83000004</v>
      </c>
      <c r="BV79" s="71">
        <f t="shared" si="2"/>
        <v>23817.485066981</v>
      </c>
    </row>
    <row r="80" spans="1:74" x14ac:dyDescent="0.3">
      <c r="A80" s="39" t="s">
        <v>818</v>
      </c>
      <c r="B80" s="39">
        <v>2080</v>
      </c>
      <c r="C80" s="39">
        <v>54676</v>
      </c>
      <c r="D80" s="39" t="s">
        <v>667</v>
      </c>
      <c r="E80" s="39">
        <v>3</v>
      </c>
      <c r="F80" s="39" t="s">
        <v>642</v>
      </c>
      <c r="G80" s="39" t="s">
        <v>49</v>
      </c>
      <c r="H80" s="39">
        <v>48039</v>
      </c>
      <c r="I80" s="39">
        <v>404.5</v>
      </c>
      <c r="J80" s="39">
        <v>0.58050000000000002</v>
      </c>
      <c r="K80" s="39">
        <v>1768981.5666</v>
      </c>
      <c r="L80" s="39" t="s">
        <v>620</v>
      </c>
      <c r="M80" s="39" t="s">
        <v>274</v>
      </c>
      <c r="N80" s="39">
        <v>0.23</v>
      </c>
      <c r="O80" s="39">
        <v>406865760.31999999</v>
      </c>
      <c r="P80" s="39">
        <v>0.23</v>
      </c>
      <c r="Q80" s="39">
        <v>406865760.31999999</v>
      </c>
      <c r="R80" s="19">
        <v>28.945499999999999</v>
      </c>
      <c r="S80" s="39">
        <v>-95.314899999999994</v>
      </c>
      <c r="T80" s="39" t="s">
        <v>621</v>
      </c>
      <c r="U80" s="39" t="s">
        <v>622</v>
      </c>
      <c r="V80" s="39" t="s">
        <v>643</v>
      </c>
      <c r="W80" s="39" t="s">
        <v>644</v>
      </c>
      <c r="X80" s="39">
        <v>12</v>
      </c>
      <c r="Y80" s="39">
        <v>1204</v>
      </c>
      <c r="Z80" s="39">
        <v>120402</v>
      </c>
      <c r="AA80" s="39">
        <v>12040205</v>
      </c>
      <c r="AC80" s="39">
        <v>54676</v>
      </c>
      <c r="AD80" s="39" t="s">
        <v>312</v>
      </c>
      <c r="AE80" s="12">
        <v>180642</v>
      </c>
      <c r="AF80" s="12">
        <v>162401</v>
      </c>
      <c r="AG80" s="12">
        <v>203950</v>
      </c>
      <c r="AH80" s="12">
        <v>196490</v>
      </c>
      <c r="AI80" s="12">
        <v>202292</v>
      </c>
      <c r="AJ80" s="12">
        <v>197617</v>
      </c>
      <c r="AK80" s="12">
        <v>209589</v>
      </c>
      <c r="AL80" s="12">
        <v>207777</v>
      </c>
      <c r="AM80" s="12">
        <v>117162</v>
      </c>
      <c r="AN80" s="12">
        <v>131881</v>
      </c>
      <c r="AO80" s="12">
        <v>147418</v>
      </c>
      <c r="AP80" s="12">
        <v>192732</v>
      </c>
      <c r="AR80" s="39">
        <v>0.60619999999999996</v>
      </c>
      <c r="AS80" s="39">
        <v>0.60019999999999996</v>
      </c>
      <c r="AT80" s="39">
        <v>0.59740000000000004</v>
      </c>
      <c r="AU80" s="39">
        <v>0.67769999999999997</v>
      </c>
      <c r="AV80" s="39">
        <v>0.67469999999999997</v>
      </c>
      <c r="AW80" s="39">
        <v>0.67220000000000002</v>
      </c>
      <c r="AX80" s="39">
        <v>0.67849999999999999</v>
      </c>
      <c r="AY80" s="39">
        <v>0.69640000000000002</v>
      </c>
      <c r="AZ80" s="39">
        <v>0.69040000000000001</v>
      </c>
      <c r="BA80" s="39">
        <v>0.40229999999999999</v>
      </c>
      <c r="BB80" s="39">
        <v>0.43819999999999998</v>
      </c>
      <c r="BC80" s="39">
        <v>0.50619999999999998</v>
      </c>
      <c r="BD80" s="39">
        <v>0.64039999999999997</v>
      </c>
      <c r="BF80" s="39">
        <v>41547660</v>
      </c>
      <c r="BG80" s="39">
        <v>37352230</v>
      </c>
      <c r="BH80" s="39">
        <v>46908500</v>
      </c>
      <c r="BI80" s="39">
        <v>45192700</v>
      </c>
      <c r="BJ80" s="39">
        <v>46527160</v>
      </c>
      <c r="BK80" s="39">
        <v>45451910</v>
      </c>
      <c r="BL80" s="39">
        <v>48205470</v>
      </c>
      <c r="BM80" s="39">
        <v>47788710</v>
      </c>
      <c r="BN80" s="39">
        <v>26947260</v>
      </c>
      <c r="BO80" s="39">
        <v>30332630</v>
      </c>
      <c r="BP80" s="39">
        <v>33906140</v>
      </c>
      <c r="BQ80" s="39">
        <v>44328360</v>
      </c>
      <c r="BR80" s="12">
        <v>1518</v>
      </c>
      <c r="BS80" s="68"/>
      <c r="BT80" s="71">
        <v>12040205</v>
      </c>
      <c r="BU80" s="71">
        <f>SUM(O6,O37,O46,O80)</f>
        <v>2018436514.9399998</v>
      </c>
      <c r="BV80" s="71">
        <f t="shared" si="2"/>
        <v>61966.001008657986</v>
      </c>
    </row>
    <row r="81" spans="1:74" x14ac:dyDescent="0.3">
      <c r="A81" s="39" t="s">
        <v>819</v>
      </c>
      <c r="C81" s="39">
        <v>7678</v>
      </c>
      <c r="D81" s="39" t="s">
        <v>202</v>
      </c>
      <c r="E81" s="39">
        <v>1</v>
      </c>
      <c r="F81" s="39" t="s">
        <v>820</v>
      </c>
      <c r="H81" s="39">
        <v>48179</v>
      </c>
      <c r="I81" s="39">
        <v>165</v>
      </c>
      <c r="J81" s="39">
        <v>0.75</v>
      </c>
      <c r="K81" s="39">
        <v>1084792.5</v>
      </c>
      <c r="L81" s="39" t="s">
        <v>620</v>
      </c>
      <c r="M81" s="39" t="s">
        <v>220</v>
      </c>
      <c r="N81" s="39">
        <v>0.35</v>
      </c>
      <c r="O81" s="39">
        <v>379677375</v>
      </c>
      <c r="P81" s="39">
        <v>0.35</v>
      </c>
      <c r="Q81" s="39">
        <v>379677375</v>
      </c>
      <c r="R81" s="19">
        <v>35.479999999999997</v>
      </c>
      <c r="S81" s="39">
        <v>-101.048</v>
      </c>
      <c r="T81" s="39" t="s">
        <v>784</v>
      </c>
      <c r="U81" s="39" t="s">
        <v>821</v>
      </c>
      <c r="V81" s="39" t="s">
        <v>822</v>
      </c>
      <c r="W81" s="39" t="s">
        <v>823</v>
      </c>
      <c r="X81" s="39">
        <v>11</v>
      </c>
      <c r="Y81" s="39">
        <v>1109</v>
      </c>
      <c r="Z81" s="39">
        <v>110901</v>
      </c>
      <c r="AA81" s="39">
        <v>11090106</v>
      </c>
      <c r="AC81" s="39">
        <v>7678</v>
      </c>
      <c r="AD81" s="39" t="s">
        <v>819</v>
      </c>
      <c r="AR81" s="39">
        <v>0</v>
      </c>
      <c r="AS81" s="39">
        <v>0</v>
      </c>
      <c r="AT81" s="39">
        <v>0</v>
      </c>
      <c r="AU81" s="39">
        <v>0</v>
      </c>
      <c r="AV81" s="39">
        <v>0</v>
      </c>
      <c r="AW81" s="39">
        <v>0</v>
      </c>
      <c r="AX81" s="39">
        <v>0</v>
      </c>
      <c r="AY81" s="39">
        <v>0</v>
      </c>
      <c r="AZ81" s="39">
        <v>0</v>
      </c>
      <c r="BA81" s="39">
        <v>0</v>
      </c>
      <c r="BB81" s="39">
        <v>0</v>
      </c>
      <c r="BC81" s="39">
        <v>0</v>
      </c>
      <c r="BD81" s="39">
        <v>0</v>
      </c>
      <c r="BF81" s="39">
        <v>0</v>
      </c>
      <c r="BG81" s="39">
        <v>0</v>
      </c>
      <c r="BH81" s="39">
        <v>0</v>
      </c>
      <c r="BI81" s="39">
        <v>0</v>
      </c>
      <c r="BJ81" s="39">
        <v>0</v>
      </c>
      <c r="BK81" s="39">
        <v>0</v>
      </c>
      <c r="BL81" s="39">
        <v>0</v>
      </c>
      <c r="BM81" s="39">
        <v>0</v>
      </c>
      <c r="BN81" s="39">
        <v>0</v>
      </c>
      <c r="BO81" s="39">
        <v>0</v>
      </c>
      <c r="BP81" s="39">
        <v>0</v>
      </c>
      <c r="BQ81" s="39">
        <v>0</v>
      </c>
      <c r="BR81" s="39">
        <v>0</v>
      </c>
      <c r="BT81" s="71">
        <v>12050001</v>
      </c>
      <c r="BU81" s="71">
        <v>0</v>
      </c>
      <c r="BV81" s="71">
        <f t="shared" si="2"/>
        <v>0</v>
      </c>
    </row>
    <row r="82" spans="1:74" x14ac:dyDescent="0.3">
      <c r="A82" s="39" t="s">
        <v>297</v>
      </c>
      <c r="B82" s="39">
        <v>1947</v>
      </c>
      <c r="C82" s="39">
        <v>50109</v>
      </c>
      <c r="D82" s="39" t="s">
        <v>667</v>
      </c>
      <c r="E82" s="39">
        <v>2</v>
      </c>
      <c r="F82" s="39" t="s">
        <v>782</v>
      </c>
      <c r="G82" s="39" t="s">
        <v>49</v>
      </c>
      <c r="H82" s="39">
        <v>48277</v>
      </c>
      <c r="I82" s="39">
        <v>238</v>
      </c>
      <c r="J82" s="39">
        <v>0.2356</v>
      </c>
      <c r="K82" s="39">
        <v>422430.04608</v>
      </c>
      <c r="L82" s="39" t="s">
        <v>620</v>
      </c>
      <c r="M82" s="39" t="s">
        <v>824</v>
      </c>
      <c r="N82" s="39">
        <v>0.14000000000000001</v>
      </c>
      <c r="O82" s="39">
        <v>57028056.219999999</v>
      </c>
      <c r="R82" s="19">
        <v>33.7042</v>
      </c>
      <c r="S82" s="39">
        <v>-95.558300000000003</v>
      </c>
      <c r="T82" s="39" t="s">
        <v>784</v>
      </c>
      <c r="U82" s="39" t="s">
        <v>785</v>
      </c>
      <c r="V82" s="39" t="s">
        <v>825</v>
      </c>
      <c r="W82" s="39" t="s">
        <v>826</v>
      </c>
      <c r="X82" s="39">
        <v>11</v>
      </c>
      <c r="Y82" s="39">
        <v>1114</v>
      </c>
      <c r="Z82" s="39">
        <v>111401</v>
      </c>
      <c r="AA82" s="39">
        <v>11140101</v>
      </c>
      <c r="AC82" s="39">
        <v>50109</v>
      </c>
      <c r="AD82" s="39" t="s">
        <v>297</v>
      </c>
      <c r="AE82" s="12">
        <v>19531</v>
      </c>
      <c r="AF82" s="39" t="s">
        <v>625</v>
      </c>
      <c r="AG82" s="12">
        <v>10897</v>
      </c>
      <c r="AH82" s="12">
        <v>16537</v>
      </c>
      <c r="AI82" s="12">
        <v>28928</v>
      </c>
      <c r="AJ82" s="12">
        <v>68954</v>
      </c>
      <c r="AK82" s="12">
        <v>82247</v>
      </c>
      <c r="AL82" s="12">
        <v>94212</v>
      </c>
      <c r="AM82" s="12">
        <v>28032</v>
      </c>
      <c r="AN82" s="12">
        <v>15740</v>
      </c>
      <c r="AO82" s="12">
        <v>2175</v>
      </c>
      <c r="AP82" s="12">
        <v>5176</v>
      </c>
      <c r="AR82" s="39">
        <v>0.17710000000000001</v>
      </c>
      <c r="AS82" s="39">
        <v>0.1103</v>
      </c>
      <c r="AT82" s="39">
        <v>0</v>
      </c>
      <c r="AU82" s="39">
        <v>6.1499999999999999E-2</v>
      </c>
      <c r="AV82" s="39">
        <v>9.6500000000000002E-2</v>
      </c>
      <c r="AW82" s="39">
        <v>0.16339999999999999</v>
      </c>
      <c r="AX82" s="39">
        <v>0.40239999999999998</v>
      </c>
      <c r="AY82" s="39">
        <v>0.46450000000000002</v>
      </c>
      <c r="AZ82" s="39">
        <v>0.53210000000000002</v>
      </c>
      <c r="BA82" s="39">
        <v>0.1636</v>
      </c>
      <c r="BB82" s="39">
        <v>8.8900000000000007E-2</v>
      </c>
      <c r="BC82" s="39">
        <v>1.2699999999999999E-2</v>
      </c>
      <c r="BD82" s="39">
        <v>2.92E-2</v>
      </c>
      <c r="BF82" s="39">
        <v>2636685</v>
      </c>
      <c r="BG82" s="39">
        <v>0</v>
      </c>
      <c r="BH82" s="39">
        <v>1471095</v>
      </c>
      <c r="BI82" s="39">
        <v>2232495</v>
      </c>
      <c r="BJ82" s="39">
        <v>3905280</v>
      </c>
      <c r="BK82" s="39">
        <v>9308790</v>
      </c>
      <c r="BL82" s="39">
        <v>11103345</v>
      </c>
      <c r="BM82" s="39">
        <v>12718620</v>
      </c>
      <c r="BN82" s="39">
        <v>3784320</v>
      </c>
      <c r="BO82" s="39">
        <v>2124900</v>
      </c>
      <c r="BP82" s="39">
        <v>293625</v>
      </c>
      <c r="BQ82" s="39">
        <v>698760</v>
      </c>
      <c r="BR82" s="39">
        <v>154</v>
      </c>
      <c r="BT82" s="71">
        <v>12050002</v>
      </c>
      <c r="BU82" s="71">
        <v>0</v>
      </c>
      <c r="BV82" s="71">
        <f t="shared" si="2"/>
        <v>0</v>
      </c>
    </row>
    <row r="83" spans="1:74" x14ac:dyDescent="0.3">
      <c r="A83" s="39" t="s">
        <v>827</v>
      </c>
      <c r="B83" s="39">
        <v>1128952</v>
      </c>
      <c r="C83" s="39">
        <v>55309</v>
      </c>
      <c r="D83" s="39" t="s">
        <v>693</v>
      </c>
      <c r="E83" s="39">
        <v>14</v>
      </c>
      <c r="F83" s="39" t="s">
        <v>619</v>
      </c>
      <c r="G83" s="39" t="s">
        <v>49</v>
      </c>
      <c r="H83" s="39">
        <v>48371</v>
      </c>
      <c r="I83" s="39">
        <v>6.5</v>
      </c>
      <c r="J83" s="39">
        <v>0.27461000000000002</v>
      </c>
      <c r="K83" s="39">
        <v>15636.24164</v>
      </c>
      <c r="L83" s="39" t="s">
        <v>221</v>
      </c>
      <c r="M83" s="39" t="s">
        <v>221</v>
      </c>
      <c r="N83" s="39">
        <v>0.05</v>
      </c>
      <c r="O83" s="39">
        <v>781812.08</v>
      </c>
      <c r="P83" s="39">
        <v>0.05</v>
      </c>
      <c r="Q83" s="39">
        <v>781812.08</v>
      </c>
      <c r="R83" s="19">
        <v>29.857700000000001</v>
      </c>
      <c r="S83" s="39">
        <v>-93.965299999999999</v>
      </c>
      <c r="T83" s="39" t="s">
        <v>621</v>
      </c>
      <c r="U83" s="39" t="s">
        <v>622</v>
      </c>
      <c r="V83" s="39" t="s">
        <v>643</v>
      </c>
      <c r="W83" s="39" t="s">
        <v>212</v>
      </c>
      <c r="X83" s="39">
        <v>12</v>
      </c>
      <c r="Y83" s="39">
        <v>1204</v>
      </c>
      <c r="Z83" s="39">
        <v>120402</v>
      </c>
      <c r="AA83" s="39">
        <v>12040201</v>
      </c>
      <c r="AC83" s="39">
        <v>55309</v>
      </c>
      <c r="AD83" s="39" t="s">
        <v>827</v>
      </c>
      <c r="AR83" s="39">
        <v>0</v>
      </c>
      <c r="AS83" s="39">
        <v>0</v>
      </c>
      <c r="AT83" s="39">
        <v>0</v>
      </c>
      <c r="AU83" s="39">
        <v>0</v>
      </c>
      <c r="AV83" s="39">
        <v>0</v>
      </c>
      <c r="AW83" s="39">
        <v>0</v>
      </c>
      <c r="AX83" s="39">
        <v>0</v>
      </c>
      <c r="AY83" s="39">
        <v>0</v>
      </c>
      <c r="AZ83" s="39">
        <v>0</v>
      </c>
      <c r="BA83" s="39">
        <v>0</v>
      </c>
      <c r="BB83" s="39">
        <v>0</v>
      </c>
      <c r="BC83" s="39">
        <v>0</v>
      </c>
      <c r="BD83" s="39">
        <v>0</v>
      </c>
      <c r="BF83" s="39">
        <v>0</v>
      </c>
      <c r="BG83" s="39">
        <v>0</v>
      </c>
      <c r="BH83" s="39">
        <v>0</v>
      </c>
      <c r="BI83" s="39">
        <v>0</v>
      </c>
      <c r="BJ83" s="39">
        <v>0</v>
      </c>
      <c r="BK83" s="39">
        <v>0</v>
      </c>
      <c r="BL83" s="39">
        <v>0</v>
      </c>
      <c r="BM83" s="39">
        <v>0</v>
      </c>
      <c r="BN83" s="39">
        <v>0</v>
      </c>
      <c r="BO83" s="39">
        <v>0</v>
      </c>
      <c r="BP83" s="39">
        <v>0</v>
      </c>
      <c r="BQ83" s="39">
        <v>0</v>
      </c>
      <c r="BR83" s="39">
        <v>0</v>
      </c>
      <c r="BT83" s="71">
        <v>12050003</v>
      </c>
      <c r="BU83" s="71">
        <v>0</v>
      </c>
      <c r="BV83" s="71">
        <f t="shared" si="2"/>
        <v>0</v>
      </c>
    </row>
    <row r="84" spans="1:74" x14ac:dyDescent="0.3">
      <c r="A84" s="39" t="s">
        <v>828</v>
      </c>
      <c r="B84" s="39">
        <v>2103</v>
      </c>
      <c r="C84" s="39">
        <v>55047</v>
      </c>
      <c r="D84" s="39" t="s">
        <v>667</v>
      </c>
      <c r="E84" s="39">
        <v>2</v>
      </c>
      <c r="F84" s="39" t="s">
        <v>619</v>
      </c>
      <c r="G84" s="39" t="s">
        <v>49</v>
      </c>
      <c r="H84" s="39">
        <v>48201</v>
      </c>
      <c r="I84" s="39">
        <v>757.5</v>
      </c>
      <c r="J84" s="39">
        <v>0.50409999999999999</v>
      </c>
      <c r="K84" s="39">
        <v>2876748.4781999998</v>
      </c>
      <c r="L84" s="39" t="s">
        <v>620</v>
      </c>
      <c r="M84" s="39" t="s">
        <v>829</v>
      </c>
      <c r="N84" s="39">
        <v>0.23</v>
      </c>
      <c r="O84" s="39">
        <v>661652149.99000001</v>
      </c>
      <c r="P84" s="39">
        <v>0.23</v>
      </c>
      <c r="Q84" s="39">
        <v>661652149.99000001</v>
      </c>
      <c r="R84" s="19">
        <v>29.723299999999998</v>
      </c>
      <c r="S84" s="39">
        <v>-95.176900000000003</v>
      </c>
      <c r="T84" s="39" t="s">
        <v>621</v>
      </c>
      <c r="U84" s="39" t="s">
        <v>622</v>
      </c>
      <c r="V84" s="39" t="s">
        <v>623</v>
      </c>
      <c r="W84" s="39" t="s">
        <v>624</v>
      </c>
      <c r="X84" s="39">
        <v>12</v>
      </c>
      <c r="Y84" s="39">
        <v>1204</v>
      </c>
      <c r="Z84" s="39">
        <v>120401</v>
      </c>
      <c r="AA84" s="39">
        <v>12040104</v>
      </c>
      <c r="AC84" s="39">
        <v>55047</v>
      </c>
      <c r="AD84" s="39" t="s">
        <v>316</v>
      </c>
      <c r="AE84" s="12">
        <v>265146</v>
      </c>
      <c r="AF84" s="12">
        <v>203447</v>
      </c>
      <c r="AG84" s="12">
        <v>176511</v>
      </c>
      <c r="AH84" s="12">
        <v>140026</v>
      </c>
      <c r="AI84" s="12">
        <v>355600</v>
      </c>
      <c r="AJ84" s="12">
        <v>393619</v>
      </c>
      <c r="AK84" s="12">
        <v>446875</v>
      </c>
      <c r="AL84" s="12">
        <v>468292</v>
      </c>
      <c r="AM84" s="12">
        <v>384492</v>
      </c>
      <c r="AN84" s="12">
        <v>373075</v>
      </c>
      <c r="AO84" s="12">
        <v>266876</v>
      </c>
      <c r="AP84" s="12">
        <v>423544</v>
      </c>
      <c r="AR84" s="39">
        <v>0.58540000000000003</v>
      </c>
      <c r="AS84" s="39">
        <v>0.47049999999999997</v>
      </c>
      <c r="AT84" s="39">
        <v>0.3997</v>
      </c>
      <c r="AU84" s="39">
        <v>0.31319999999999998</v>
      </c>
      <c r="AV84" s="39">
        <v>0.25669999999999998</v>
      </c>
      <c r="AW84" s="39">
        <v>0.63100000000000001</v>
      </c>
      <c r="AX84" s="39">
        <v>0.72170000000000001</v>
      </c>
      <c r="AY84" s="39">
        <v>0.79290000000000005</v>
      </c>
      <c r="AZ84" s="39">
        <v>0.83089999999999997</v>
      </c>
      <c r="BA84" s="39">
        <v>0.70499999999999996</v>
      </c>
      <c r="BB84" s="39">
        <v>0.66200000000000003</v>
      </c>
      <c r="BC84" s="39">
        <v>0.48930000000000001</v>
      </c>
      <c r="BD84" s="39">
        <v>0.75149999999999995</v>
      </c>
      <c r="BF84" s="39">
        <v>60983580</v>
      </c>
      <c r="BG84" s="39">
        <v>46792810</v>
      </c>
      <c r="BH84" s="39">
        <v>40597530</v>
      </c>
      <c r="BI84" s="39">
        <v>32205980</v>
      </c>
      <c r="BJ84" s="39">
        <v>81788000</v>
      </c>
      <c r="BK84" s="39">
        <v>90532370</v>
      </c>
      <c r="BL84" s="39">
        <v>102781250</v>
      </c>
      <c r="BM84" s="39">
        <v>107707160</v>
      </c>
      <c r="BN84" s="39">
        <v>88433160</v>
      </c>
      <c r="BO84" s="39">
        <v>85807250</v>
      </c>
      <c r="BP84" s="39">
        <v>61381480</v>
      </c>
      <c r="BQ84" s="39">
        <v>97415120</v>
      </c>
      <c r="BR84" s="12">
        <v>2751</v>
      </c>
      <c r="BS84" s="68"/>
      <c r="BT84" s="71">
        <v>12050004</v>
      </c>
      <c r="BU84" s="71">
        <v>0</v>
      </c>
      <c r="BV84" s="71">
        <f t="shared" si="2"/>
        <v>0</v>
      </c>
    </row>
    <row r="85" spans="1:74" x14ac:dyDescent="0.3">
      <c r="A85" s="39" t="s">
        <v>252</v>
      </c>
      <c r="B85" s="39">
        <v>1646</v>
      </c>
      <c r="C85" s="39">
        <v>3630</v>
      </c>
      <c r="D85" s="39" t="s">
        <v>627</v>
      </c>
      <c r="E85" s="39">
        <v>2</v>
      </c>
      <c r="F85" s="39" t="s">
        <v>830</v>
      </c>
      <c r="G85" s="39" t="s">
        <v>49</v>
      </c>
      <c r="H85" s="39">
        <v>48163</v>
      </c>
      <c r="I85" s="39">
        <v>75</v>
      </c>
      <c r="J85" s="39">
        <v>3.7900000000000003E-2</v>
      </c>
      <c r="K85" s="39">
        <v>21414.258000000002</v>
      </c>
      <c r="L85" s="39" t="s">
        <v>620</v>
      </c>
      <c r="M85" s="39" t="s">
        <v>220</v>
      </c>
      <c r="N85" s="39">
        <v>1.55</v>
      </c>
      <c r="O85" s="39">
        <v>33192099.899999999</v>
      </c>
      <c r="P85" s="39">
        <v>1.55</v>
      </c>
      <c r="Q85" s="39">
        <v>33192099.899999999</v>
      </c>
      <c r="R85" s="19">
        <v>29.093900000000001</v>
      </c>
      <c r="S85" s="39">
        <v>-99.412199999999999</v>
      </c>
      <c r="T85" s="39" t="s">
        <v>621</v>
      </c>
      <c r="U85" s="39" t="s">
        <v>638</v>
      </c>
      <c r="V85" s="39" t="s">
        <v>636</v>
      </c>
      <c r="W85" s="39" t="s">
        <v>831</v>
      </c>
      <c r="X85" s="39">
        <v>12</v>
      </c>
      <c r="Y85" s="39">
        <v>1211</v>
      </c>
      <c r="Z85" s="39">
        <v>121101</v>
      </c>
      <c r="AA85" s="39">
        <v>12110106</v>
      </c>
      <c r="BF85" s="39">
        <v>0</v>
      </c>
      <c r="BG85" s="39">
        <v>0</v>
      </c>
      <c r="BH85" s="39">
        <v>0</v>
      </c>
      <c r="BI85" s="39">
        <v>0</v>
      </c>
      <c r="BJ85" s="39">
        <v>0</v>
      </c>
      <c r="BK85" s="39">
        <v>0</v>
      </c>
      <c r="BL85" s="39">
        <v>0</v>
      </c>
      <c r="BM85" s="39">
        <v>0</v>
      </c>
      <c r="BN85" s="39">
        <v>0</v>
      </c>
      <c r="BO85" s="39">
        <v>0</v>
      </c>
      <c r="BP85" s="39">
        <v>0</v>
      </c>
      <c r="BQ85" s="39">
        <v>0</v>
      </c>
      <c r="BR85" s="39">
        <v>0</v>
      </c>
      <c r="BT85" s="71">
        <v>12050005</v>
      </c>
      <c r="BU85" s="71">
        <v>0</v>
      </c>
      <c r="BV85" s="71">
        <f t="shared" si="2"/>
        <v>0</v>
      </c>
    </row>
    <row r="86" spans="1:74" x14ac:dyDescent="0.3">
      <c r="A86" s="39" t="s">
        <v>226</v>
      </c>
      <c r="B86" s="39">
        <v>1618</v>
      </c>
      <c r="C86" s="39">
        <v>3494</v>
      </c>
      <c r="D86" s="39" t="s">
        <v>627</v>
      </c>
      <c r="E86" s="39">
        <v>2</v>
      </c>
      <c r="F86" s="39" t="s">
        <v>832</v>
      </c>
      <c r="G86" s="39" t="s">
        <v>49</v>
      </c>
      <c r="H86" s="39">
        <v>48475</v>
      </c>
      <c r="I86" s="39">
        <v>983</v>
      </c>
      <c r="J86" s="39">
        <v>4.1200000000000001E-2</v>
      </c>
      <c r="K86" s="39">
        <v>305107.78655999998</v>
      </c>
      <c r="L86" s="39" t="s">
        <v>647</v>
      </c>
      <c r="M86" s="39" t="s">
        <v>220</v>
      </c>
      <c r="N86" s="39">
        <v>0.79</v>
      </c>
      <c r="O86" s="39">
        <v>241035151.38</v>
      </c>
      <c r="P86" s="39">
        <v>1.1000000000000001</v>
      </c>
      <c r="Q86" s="39">
        <v>335618565.22000003</v>
      </c>
      <c r="R86" s="19">
        <v>31.5839</v>
      </c>
      <c r="S86" s="39">
        <v>-102.9636</v>
      </c>
      <c r="T86" s="39" t="s">
        <v>732</v>
      </c>
      <c r="U86" s="39" t="s">
        <v>740</v>
      </c>
      <c r="V86" s="39" t="s">
        <v>740</v>
      </c>
      <c r="W86" s="39" t="s">
        <v>833</v>
      </c>
      <c r="X86" s="39">
        <v>13</v>
      </c>
      <c r="Y86" s="39">
        <v>1307</v>
      </c>
      <c r="Z86" s="39">
        <v>130700</v>
      </c>
      <c r="AA86" s="39">
        <v>13070007</v>
      </c>
      <c r="AC86" s="39">
        <v>3494</v>
      </c>
      <c r="AD86" s="39" t="s">
        <v>226</v>
      </c>
      <c r="AE86" s="12">
        <v>5806</v>
      </c>
      <c r="AF86" s="12">
        <v>21260</v>
      </c>
      <c r="AG86" s="12">
        <v>24366</v>
      </c>
      <c r="AH86" s="12">
        <v>10297</v>
      </c>
      <c r="AI86" s="12">
        <v>32694</v>
      </c>
      <c r="AJ86" s="12">
        <v>58159</v>
      </c>
      <c r="AK86" s="12">
        <v>47525</v>
      </c>
      <c r="AL86" s="12">
        <v>49634</v>
      </c>
      <c r="AM86" s="12">
        <v>21213</v>
      </c>
      <c r="AN86" s="12">
        <v>17847</v>
      </c>
      <c r="AO86" s="12">
        <v>15120</v>
      </c>
      <c r="AP86" s="12">
        <v>18465</v>
      </c>
      <c r="AR86" s="39">
        <v>3.7400000000000003E-2</v>
      </c>
      <c r="AS86" s="39">
        <v>7.9000000000000008E-3</v>
      </c>
      <c r="AT86" s="39">
        <v>3.2199999999999999E-2</v>
      </c>
      <c r="AU86" s="39">
        <v>3.3300000000000003E-2</v>
      </c>
      <c r="AV86" s="39">
        <v>1.4500000000000001E-2</v>
      </c>
      <c r="AW86" s="39">
        <v>4.4699999999999997E-2</v>
      </c>
      <c r="AX86" s="39">
        <v>8.2199999999999995E-2</v>
      </c>
      <c r="AY86" s="39">
        <v>6.5000000000000002E-2</v>
      </c>
      <c r="AZ86" s="39">
        <v>6.7900000000000002E-2</v>
      </c>
      <c r="BA86" s="39">
        <v>0.03</v>
      </c>
      <c r="BB86" s="39">
        <v>2.4400000000000002E-2</v>
      </c>
      <c r="BC86" s="39">
        <v>2.1399999999999999E-2</v>
      </c>
      <c r="BD86" s="39">
        <v>2.52E-2</v>
      </c>
      <c r="BF86" s="39">
        <v>4586740</v>
      </c>
      <c r="BG86" s="39">
        <v>16795400</v>
      </c>
      <c r="BH86" s="39">
        <v>19249140</v>
      </c>
      <c r="BI86" s="39">
        <v>8134630</v>
      </c>
      <c r="BJ86" s="39">
        <v>25828260</v>
      </c>
      <c r="BK86" s="39">
        <v>45945610</v>
      </c>
      <c r="BL86" s="39">
        <v>37544750</v>
      </c>
      <c r="BM86" s="39">
        <v>39210860</v>
      </c>
      <c r="BN86" s="39">
        <v>16758270</v>
      </c>
      <c r="BO86" s="39">
        <v>14099130</v>
      </c>
      <c r="BP86" s="39">
        <v>11944800</v>
      </c>
      <c r="BQ86" s="39">
        <v>14587350</v>
      </c>
      <c r="BR86" s="39">
        <v>782</v>
      </c>
      <c r="BT86" s="71">
        <v>12050006</v>
      </c>
      <c r="BU86" s="71">
        <v>0</v>
      </c>
      <c r="BV86" s="71">
        <f t="shared" si="2"/>
        <v>0</v>
      </c>
    </row>
    <row r="87" spans="1:74" x14ac:dyDescent="0.3">
      <c r="A87" s="39" t="s">
        <v>834</v>
      </c>
      <c r="B87" s="39">
        <v>76659</v>
      </c>
      <c r="C87" s="39">
        <v>52069</v>
      </c>
      <c r="D87" s="39" t="s">
        <v>627</v>
      </c>
      <c r="E87" s="39">
        <v>2</v>
      </c>
      <c r="F87" s="39" t="s">
        <v>673</v>
      </c>
      <c r="G87" s="39" t="s">
        <v>49</v>
      </c>
      <c r="H87" s="39">
        <v>48057</v>
      </c>
      <c r="I87" s="39">
        <v>59</v>
      </c>
      <c r="J87" s="39">
        <v>0.50180000000000002</v>
      </c>
      <c r="K87" s="39">
        <v>223022.36652000001</v>
      </c>
      <c r="L87" s="39" t="s">
        <v>637</v>
      </c>
      <c r="M87" s="39" t="s">
        <v>835</v>
      </c>
      <c r="N87" s="39">
        <v>0.3</v>
      </c>
      <c r="O87" s="39">
        <v>66906709.960000001</v>
      </c>
      <c r="P87" s="39">
        <v>0.3</v>
      </c>
      <c r="Q87" s="39">
        <v>66906709.960000001</v>
      </c>
      <c r="R87" s="19">
        <v>28.479199999999999</v>
      </c>
      <c r="S87" s="39">
        <v>-96.644800000000004</v>
      </c>
      <c r="T87" s="39" t="s">
        <v>621</v>
      </c>
      <c r="U87" s="39" t="s">
        <v>633</v>
      </c>
      <c r="V87" s="39" t="s">
        <v>633</v>
      </c>
      <c r="W87" s="39" t="s">
        <v>836</v>
      </c>
      <c r="X87" s="39">
        <v>12</v>
      </c>
      <c r="Y87" s="39">
        <v>1210</v>
      </c>
      <c r="Z87" s="39">
        <v>121004</v>
      </c>
      <c r="AA87" s="39">
        <v>12100402</v>
      </c>
      <c r="AC87" s="39">
        <v>52069</v>
      </c>
      <c r="AD87" s="39" t="s">
        <v>834</v>
      </c>
      <c r="AR87" s="39">
        <v>0</v>
      </c>
      <c r="AS87" s="39">
        <v>0</v>
      </c>
      <c r="AT87" s="39">
        <v>0</v>
      </c>
      <c r="AU87" s="39">
        <v>0</v>
      </c>
      <c r="AV87" s="39">
        <v>0</v>
      </c>
      <c r="AW87" s="39">
        <v>0</v>
      </c>
      <c r="AX87" s="39">
        <v>0</v>
      </c>
      <c r="AY87" s="39">
        <v>0</v>
      </c>
      <c r="AZ87" s="39">
        <v>0</v>
      </c>
      <c r="BA87" s="39">
        <v>0</v>
      </c>
      <c r="BB87" s="39">
        <v>0</v>
      </c>
      <c r="BC87" s="39">
        <v>0</v>
      </c>
      <c r="BD87" s="39">
        <v>0</v>
      </c>
      <c r="BF87" s="39">
        <v>0</v>
      </c>
      <c r="BG87" s="39">
        <v>0</v>
      </c>
      <c r="BH87" s="39">
        <v>0</v>
      </c>
      <c r="BI87" s="39">
        <v>0</v>
      </c>
      <c r="BJ87" s="39">
        <v>0</v>
      </c>
      <c r="BK87" s="39">
        <v>0</v>
      </c>
      <c r="BL87" s="39">
        <v>0</v>
      </c>
      <c r="BM87" s="39">
        <v>0</v>
      </c>
      <c r="BN87" s="39">
        <v>0</v>
      </c>
      <c r="BO87" s="39">
        <v>0</v>
      </c>
      <c r="BP87" s="39">
        <v>0</v>
      </c>
      <c r="BQ87" s="39">
        <v>0</v>
      </c>
      <c r="BR87" s="39">
        <v>0</v>
      </c>
      <c r="BT87" s="71">
        <v>12050007</v>
      </c>
      <c r="BU87" s="71">
        <v>0</v>
      </c>
      <c r="BV87" s="71">
        <f t="shared" si="2"/>
        <v>0</v>
      </c>
    </row>
    <row r="88" spans="1:74" x14ac:dyDescent="0.3">
      <c r="A88" s="39" t="s">
        <v>307</v>
      </c>
      <c r="B88" s="39">
        <v>2030</v>
      </c>
      <c r="C88" s="39">
        <v>52132</v>
      </c>
      <c r="D88" s="39" t="s">
        <v>667</v>
      </c>
      <c r="E88" s="39">
        <v>3</v>
      </c>
      <c r="F88" s="39" t="s">
        <v>751</v>
      </c>
      <c r="G88" s="39" t="s">
        <v>49</v>
      </c>
      <c r="H88" s="39">
        <v>48167</v>
      </c>
      <c r="I88" s="39">
        <v>181</v>
      </c>
      <c r="J88" s="39">
        <v>0.1278</v>
      </c>
      <c r="K88" s="39">
        <v>174265.72847999999</v>
      </c>
      <c r="L88" s="39" t="s">
        <v>620</v>
      </c>
      <c r="M88" s="39" t="s">
        <v>308</v>
      </c>
      <c r="N88" s="39">
        <v>0.23</v>
      </c>
      <c r="O88" s="39">
        <v>40081117.549999997</v>
      </c>
      <c r="P88" s="39">
        <v>0.23</v>
      </c>
      <c r="Q88" s="39">
        <v>40081117.549999997</v>
      </c>
      <c r="R88" s="19">
        <v>29.400200000000002</v>
      </c>
      <c r="S88" s="39">
        <v>-94.965400000000002</v>
      </c>
      <c r="T88" s="39" t="s">
        <v>621</v>
      </c>
      <c r="U88" s="39" t="s">
        <v>622</v>
      </c>
      <c r="V88" s="39" t="s">
        <v>643</v>
      </c>
      <c r="W88" s="39" t="s">
        <v>653</v>
      </c>
      <c r="X88" s="39">
        <v>12</v>
      </c>
      <c r="Y88" s="39">
        <v>1204</v>
      </c>
      <c r="Z88" s="39">
        <v>120402</v>
      </c>
      <c r="AA88" s="39">
        <v>12040204</v>
      </c>
      <c r="BF88" s="39">
        <v>0</v>
      </c>
      <c r="BG88" s="39">
        <v>0</v>
      </c>
      <c r="BH88" s="39">
        <v>0</v>
      </c>
      <c r="BI88" s="39">
        <v>0</v>
      </c>
      <c r="BJ88" s="39">
        <v>0</v>
      </c>
      <c r="BK88" s="39">
        <v>0</v>
      </c>
      <c r="BL88" s="39">
        <v>0</v>
      </c>
      <c r="BM88" s="39">
        <v>0</v>
      </c>
      <c r="BN88" s="39">
        <v>0</v>
      </c>
      <c r="BO88" s="39">
        <v>0</v>
      </c>
      <c r="BP88" s="39">
        <v>0</v>
      </c>
      <c r="BQ88" s="39">
        <v>0</v>
      </c>
      <c r="BR88" s="39">
        <v>0</v>
      </c>
      <c r="BT88" s="71">
        <v>12060101</v>
      </c>
      <c r="BU88" s="71">
        <v>0</v>
      </c>
      <c r="BV88" s="71">
        <f t="shared" si="2"/>
        <v>0</v>
      </c>
    </row>
    <row r="89" spans="1:74" x14ac:dyDescent="0.3">
      <c r="A89" s="39" t="s">
        <v>837</v>
      </c>
      <c r="B89" s="39">
        <v>1688</v>
      </c>
      <c r="C89" s="39">
        <v>4195</v>
      </c>
      <c r="D89" s="39" t="s">
        <v>627</v>
      </c>
      <c r="E89" s="39">
        <v>2</v>
      </c>
      <c r="F89" s="39" t="s">
        <v>838</v>
      </c>
      <c r="G89" s="39" t="s">
        <v>49</v>
      </c>
      <c r="H89" s="39">
        <v>48231</v>
      </c>
      <c r="I89" s="39">
        <v>87</v>
      </c>
      <c r="J89" s="39">
        <v>8.3000000000000001E-3</v>
      </c>
      <c r="K89" s="39">
        <v>5440.0125600000001</v>
      </c>
      <c r="L89" s="39" t="s">
        <v>620</v>
      </c>
      <c r="M89" s="39" t="s">
        <v>254</v>
      </c>
      <c r="N89" s="39">
        <v>0.35</v>
      </c>
      <c r="O89" s="39">
        <v>1904004.4</v>
      </c>
      <c r="P89" s="39">
        <v>0.35</v>
      </c>
      <c r="Q89" s="39">
        <v>1904004.4</v>
      </c>
      <c r="R89" s="19">
        <v>33.1753</v>
      </c>
      <c r="S89" s="39">
        <v>-96.125799999999998</v>
      </c>
      <c r="T89" s="39" t="s">
        <v>621</v>
      </c>
      <c r="U89" s="39" t="s">
        <v>211</v>
      </c>
      <c r="V89" s="39" t="s">
        <v>211</v>
      </c>
      <c r="W89" s="39" t="s">
        <v>839</v>
      </c>
      <c r="X89" s="39">
        <v>12</v>
      </c>
      <c r="Y89" s="39">
        <v>1201</v>
      </c>
      <c r="Z89" s="39">
        <v>120100</v>
      </c>
      <c r="AA89" s="39">
        <v>12010001</v>
      </c>
      <c r="BF89" s="39">
        <v>0</v>
      </c>
      <c r="BG89" s="39">
        <v>0</v>
      </c>
      <c r="BH89" s="39">
        <v>0</v>
      </c>
      <c r="BI89" s="39">
        <v>0</v>
      </c>
      <c r="BJ89" s="39">
        <v>0</v>
      </c>
      <c r="BK89" s="39">
        <v>0</v>
      </c>
      <c r="BL89" s="39">
        <v>0</v>
      </c>
      <c r="BM89" s="39">
        <v>0</v>
      </c>
      <c r="BN89" s="39">
        <v>0</v>
      </c>
      <c r="BO89" s="39">
        <v>0</v>
      </c>
      <c r="BP89" s="39">
        <v>0</v>
      </c>
      <c r="BQ89" s="39">
        <v>0</v>
      </c>
      <c r="BR89" s="39">
        <v>0</v>
      </c>
      <c r="BT89" s="71">
        <v>12060102</v>
      </c>
      <c r="BU89" s="71">
        <f>SUM(O54,O58)</f>
        <v>475656310.24000001</v>
      </c>
      <c r="BV89" s="71">
        <f t="shared" si="2"/>
        <v>14602.648724368</v>
      </c>
    </row>
    <row r="90" spans="1:74" x14ac:dyDescent="0.3">
      <c r="A90" s="39" t="s">
        <v>343</v>
      </c>
      <c r="C90" s="39">
        <v>56349</v>
      </c>
      <c r="D90" s="39" t="s">
        <v>667</v>
      </c>
      <c r="F90" s="39" t="s">
        <v>812</v>
      </c>
      <c r="G90" s="39" t="s">
        <v>49</v>
      </c>
      <c r="I90" s="39">
        <v>573</v>
      </c>
      <c r="J90" s="39">
        <v>6.0199999999999997E-2</v>
      </c>
      <c r="K90" s="39">
        <v>259868.51856</v>
      </c>
      <c r="L90" s="39" t="s">
        <v>620</v>
      </c>
      <c r="M90" s="39" t="s">
        <v>840</v>
      </c>
      <c r="N90" s="39">
        <v>0.23</v>
      </c>
      <c r="O90" s="39">
        <v>59769759.270000003</v>
      </c>
      <c r="P90" s="39">
        <v>0.23</v>
      </c>
      <c r="Q90" s="39">
        <v>59769759.270000003</v>
      </c>
      <c r="R90" s="19">
        <v>31.8414</v>
      </c>
      <c r="S90" s="39">
        <v>-102.315</v>
      </c>
      <c r="T90" s="39" t="s">
        <v>621</v>
      </c>
      <c r="U90" s="39" t="s">
        <v>665</v>
      </c>
      <c r="V90" s="39" t="s">
        <v>665</v>
      </c>
      <c r="W90" s="39" t="s">
        <v>748</v>
      </c>
      <c r="X90" s="39">
        <v>12</v>
      </c>
      <c r="Y90" s="39">
        <v>1208</v>
      </c>
      <c r="Z90" s="39">
        <v>120800</v>
      </c>
      <c r="AA90" s="39">
        <v>12080005</v>
      </c>
      <c r="AC90" s="39">
        <v>56349</v>
      </c>
      <c r="AD90" s="39" t="s">
        <v>343</v>
      </c>
      <c r="AE90" s="12">
        <v>10333</v>
      </c>
      <c r="AF90" s="12">
        <v>20405</v>
      </c>
      <c r="AG90" s="12">
        <v>19538</v>
      </c>
      <c r="AH90" s="12">
        <v>68642</v>
      </c>
      <c r="AI90" s="12">
        <v>20677</v>
      </c>
      <c r="AJ90" s="12">
        <v>88548</v>
      </c>
      <c r="AK90" s="12">
        <v>133174</v>
      </c>
      <c r="AL90" s="12">
        <v>147581</v>
      </c>
      <c r="AM90" s="12">
        <v>68681</v>
      </c>
      <c r="AN90" s="12">
        <v>29388</v>
      </c>
      <c r="AO90" s="12">
        <v>20958</v>
      </c>
      <c r="AP90" s="12">
        <v>37328</v>
      </c>
      <c r="AR90" s="39">
        <v>0.1321</v>
      </c>
      <c r="AS90" s="39">
        <v>2.4199999999999999E-2</v>
      </c>
      <c r="AT90" s="39">
        <v>5.2999999999999999E-2</v>
      </c>
      <c r="AU90" s="39">
        <v>4.58E-2</v>
      </c>
      <c r="AV90" s="39">
        <v>0.16639999999999999</v>
      </c>
      <c r="AW90" s="39">
        <v>4.8500000000000001E-2</v>
      </c>
      <c r="AX90" s="39">
        <v>0.21460000000000001</v>
      </c>
      <c r="AY90" s="39">
        <v>0.31240000000000001</v>
      </c>
      <c r="AZ90" s="39">
        <v>0.34620000000000001</v>
      </c>
      <c r="BA90" s="39">
        <v>0.16650000000000001</v>
      </c>
      <c r="BB90" s="39">
        <v>6.8900000000000003E-2</v>
      </c>
      <c r="BC90" s="39">
        <v>5.0799999999999998E-2</v>
      </c>
      <c r="BD90" s="39">
        <v>8.7599999999999997E-2</v>
      </c>
      <c r="BF90" s="39">
        <v>2376590</v>
      </c>
      <c r="BG90" s="39">
        <v>4693150</v>
      </c>
      <c r="BH90" s="39">
        <v>4493740</v>
      </c>
      <c r="BI90" s="39">
        <v>15787660</v>
      </c>
      <c r="BJ90" s="39">
        <v>4755710</v>
      </c>
      <c r="BK90" s="39">
        <v>20366040</v>
      </c>
      <c r="BL90" s="39">
        <v>30630020</v>
      </c>
      <c r="BM90" s="39">
        <v>33943630</v>
      </c>
      <c r="BN90" s="39">
        <v>15796630</v>
      </c>
      <c r="BO90" s="39">
        <v>6759240</v>
      </c>
      <c r="BP90" s="39">
        <v>4820340</v>
      </c>
      <c r="BQ90" s="39">
        <v>8585440</v>
      </c>
      <c r="BR90" s="39">
        <v>470</v>
      </c>
      <c r="BT90" s="71">
        <v>12060103</v>
      </c>
      <c r="BU90" s="71">
        <v>0</v>
      </c>
      <c r="BV90" s="71">
        <f t="shared" si="2"/>
        <v>0</v>
      </c>
    </row>
    <row r="91" spans="1:74" x14ac:dyDescent="0.3">
      <c r="A91" s="39" t="s">
        <v>242</v>
      </c>
      <c r="B91" s="39">
        <v>1635</v>
      </c>
      <c r="C91" s="39">
        <v>3576</v>
      </c>
      <c r="D91" s="39" t="s">
        <v>627</v>
      </c>
      <c r="E91" s="39">
        <v>2</v>
      </c>
      <c r="F91" s="39" t="s">
        <v>841</v>
      </c>
      <c r="G91" s="39" t="s">
        <v>49</v>
      </c>
      <c r="H91" s="39">
        <v>48085</v>
      </c>
      <c r="I91" s="39">
        <v>410.5</v>
      </c>
      <c r="J91" s="39">
        <v>7.4700000000000003E-2</v>
      </c>
      <c r="K91" s="39">
        <v>231012.94716000001</v>
      </c>
      <c r="L91" s="39" t="s">
        <v>709</v>
      </c>
      <c r="M91" s="39" t="s">
        <v>842</v>
      </c>
      <c r="N91" s="39">
        <v>0.35</v>
      </c>
      <c r="O91" s="39">
        <v>80854531.510000005</v>
      </c>
      <c r="P91" s="39">
        <v>0.4</v>
      </c>
      <c r="Q91" s="39">
        <v>91492850.280000001</v>
      </c>
      <c r="R91" s="19">
        <v>33.066699999999997</v>
      </c>
      <c r="S91" s="39">
        <v>-96.451899999999995</v>
      </c>
      <c r="T91" s="39" t="s">
        <v>621</v>
      </c>
      <c r="U91" s="39" t="s">
        <v>660</v>
      </c>
      <c r="V91" s="39" t="s">
        <v>717</v>
      </c>
      <c r="W91" s="39" t="s">
        <v>781</v>
      </c>
      <c r="X91" s="39">
        <v>12</v>
      </c>
      <c r="Y91" s="39">
        <v>1203</v>
      </c>
      <c r="Z91" s="39">
        <v>120301</v>
      </c>
      <c r="AA91" s="39">
        <v>12030106</v>
      </c>
      <c r="AC91" s="39">
        <v>3576</v>
      </c>
      <c r="AD91" s="39" t="s">
        <v>242</v>
      </c>
      <c r="AE91" s="12">
        <v>1004</v>
      </c>
      <c r="AF91" s="12">
        <v>5883</v>
      </c>
      <c r="AG91" s="12">
        <v>2061</v>
      </c>
      <c r="AH91" s="12">
        <v>2604</v>
      </c>
      <c r="AI91" s="12">
        <v>1801</v>
      </c>
      <c r="AJ91" s="12">
        <v>21273</v>
      </c>
      <c r="AK91" s="12">
        <v>39945</v>
      </c>
      <c r="AL91" s="12">
        <v>61959</v>
      </c>
      <c r="AM91" s="12">
        <v>9548</v>
      </c>
      <c r="AN91" s="12">
        <v>4051</v>
      </c>
      <c r="AO91" s="39">
        <v>41</v>
      </c>
      <c r="AP91" s="39">
        <v>204</v>
      </c>
      <c r="AR91" s="39">
        <v>4.1500000000000002E-2</v>
      </c>
      <c r="AS91" s="39">
        <v>3.3E-3</v>
      </c>
      <c r="AT91" s="39">
        <v>2.1299999999999999E-2</v>
      </c>
      <c r="AU91" s="39">
        <v>6.7000000000000002E-3</v>
      </c>
      <c r="AV91" s="39">
        <v>8.8000000000000005E-3</v>
      </c>
      <c r="AW91" s="39">
        <v>5.8999999999999999E-3</v>
      </c>
      <c r="AX91" s="39">
        <v>7.1999999999999995E-2</v>
      </c>
      <c r="AY91" s="39">
        <v>0.1308</v>
      </c>
      <c r="AZ91" s="39">
        <v>0.2029</v>
      </c>
      <c r="BA91" s="39">
        <v>3.2300000000000002E-2</v>
      </c>
      <c r="BB91" s="39">
        <v>1.3299999999999999E-2</v>
      </c>
      <c r="BC91" s="39">
        <v>1E-4</v>
      </c>
      <c r="BD91" s="39">
        <v>6.9999999999999999E-4</v>
      </c>
      <c r="BF91" s="39">
        <v>351400</v>
      </c>
      <c r="BG91" s="39">
        <v>2059050</v>
      </c>
      <c r="BH91" s="39">
        <v>721350</v>
      </c>
      <c r="BI91" s="39">
        <v>911400</v>
      </c>
      <c r="BJ91" s="39">
        <v>630350</v>
      </c>
      <c r="BK91" s="39">
        <v>7445550</v>
      </c>
      <c r="BL91" s="39">
        <v>13980750</v>
      </c>
      <c r="BM91" s="39">
        <v>21685650</v>
      </c>
      <c r="BN91" s="39">
        <v>3341800</v>
      </c>
      <c r="BO91" s="39">
        <v>1417850</v>
      </c>
      <c r="BP91" s="39">
        <v>14350</v>
      </c>
      <c r="BQ91" s="39">
        <v>71400</v>
      </c>
      <c r="BR91" s="39">
        <v>162</v>
      </c>
      <c r="BT91" s="71">
        <v>12060104</v>
      </c>
      <c r="BU91" s="71">
        <v>0</v>
      </c>
      <c r="BV91" s="71">
        <f t="shared" si="2"/>
        <v>0</v>
      </c>
    </row>
    <row r="92" spans="1:74" x14ac:dyDescent="0.3">
      <c r="A92" s="39" t="s">
        <v>843</v>
      </c>
      <c r="B92" s="39">
        <v>76874</v>
      </c>
      <c r="C92" s="39">
        <v>52065</v>
      </c>
      <c r="D92" s="39" t="s">
        <v>194</v>
      </c>
      <c r="E92" s="39">
        <v>10</v>
      </c>
      <c r="F92" s="39" t="s">
        <v>619</v>
      </c>
      <c r="G92" s="39" t="s">
        <v>49</v>
      </c>
      <c r="H92" s="39">
        <v>48201</v>
      </c>
      <c r="I92" s="39">
        <v>7</v>
      </c>
      <c r="J92" s="39">
        <v>0.79830000000000001</v>
      </c>
      <c r="K92" s="39">
        <v>48602.100599999998</v>
      </c>
      <c r="L92" s="39" t="s">
        <v>620</v>
      </c>
      <c r="M92" s="39" t="s">
        <v>200</v>
      </c>
      <c r="N92" s="39">
        <v>0.3</v>
      </c>
      <c r="O92" s="39">
        <v>14580630.18</v>
      </c>
      <c r="P92" s="39">
        <v>0.3</v>
      </c>
      <c r="Q92" s="39">
        <v>14580630.18</v>
      </c>
      <c r="R92" s="19">
        <v>29.8614</v>
      </c>
      <c r="S92" s="39">
        <v>-95.399600000000007</v>
      </c>
      <c r="T92" s="39" t="s">
        <v>621</v>
      </c>
      <c r="U92" s="39" t="s">
        <v>622</v>
      </c>
      <c r="V92" s="39" t="s">
        <v>623</v>
      </c>
      <c r="W92" s="39" t="s">
        <v>624</v>
      </c>
      <c r="X92" s="39">
        <v>12</v>
      </c>
      <c r="Y92" s="39">
        <v>1204</v>
      </c>
      <c r="Z92" s="39">
        <v>120401</v>
      </c>
      <c r="AA92" s="39">
        <v>12040104</v>
      </c>
      <c r="AC92" s="39">
        <v>52065</v>
      </c>
      <c r="AD92" s="39" t="s">
        <v>843</v>
      </c>
      <c r="AR92" s="39">
        <v>0</v>
      </c>
      <c r="AS92" s="39">
        <v>0</v>
      </c>
      <c r="AT92" s="39">
        <v>0</v>
      </c>
      <c r="AU92" s="39">
        <v>0</v>
      </c>
      <c r="AV92" s="39">
        <v>0</v>
      </c>
      <c r="AW92" s="39">
        <v>0</v>
      </c>
      <c r="AX92" s="39">
        <v>0</v>
      </c>
      <c r="AY92" s="39">
        <v>0</v>
      </c>
      <c r="AZ92" s="39">
        <v>0</v>
      </c>
      <c r="BA92" s="39">
        <v>0</v>
      </c>
      <c r="BB92" s="39">
        <v>0</v>
      </c>
      <c r="BC92" s="39">
        <v>0</v>
      </c>
      <c r="BD92" s="39">
        <v>0</v>
      </c>
      <c r="BF92" s="39">
        <v>0</v>
      </c>
      <c r="BG92" s="39">
        <v>0</v>
      </c>
      <c r="BH92" s="39">
        <v>0</v>
      </c>
      <c r="BI92" s="39">
        <v>0</v>
      </c>
      <c r="BJ92" s="39">
        <v>0</v>
      </c>
      <c r="BK92" s="39">
        <v>0</v>
      </c>
      <c r="BL92" s="39">
        <v>0</v>
      </c>
      <c r="BM92" s="39">
        <v>0</v>
      </c>
      <c r="BN92" s="39">
        <v>0</v>
      </c>
      <c r="BO92" s="39">
        <v>0</v>
      </c>
      <c r="BP92" s="39">
        <v>0</v>
      </c>
      <c r="BQ92" s="39">
        <v>0</v>
      </c>
      <c r="BR92" s="39">
        <v>0</v>
      </c>
      <c r="BT92" s="71">
        <v>12060105</v>
      </c>
      <c r="BU92" s="71">
        <v>0</v>
      </c>
      <c r="BV92" s="71">
        <f t="shared" si="2"/>
        <v>0</v>
      </c>
    </row>
    <row r="93" spans="1:74" x14ac:dyDescent="0.3">
      <c r="A93" s="39" t="s">
        <v>844</v>
      </c>
      <c r="B93" s="39">
        <v>76875</v>
      </c>
      <c r="C93" s="39">
        <v>50045</v>
      </c>
      <c r="D93" s="39" t="s">
        <v>693</v>
      </c>
      <c r="E93" s="39">
        <v>4</v>
      </c>
      <c r="F93" s="39" t="s">
        <v>619</v>
      </c>
      <c r="G93" s="39" t="s">
        <v>49</v>
      </c>
      <c r="H93" s="39">
        <v>48201</v>
      </c>
      <c r="I93" s="39">
        <v>6.9</v>
      </c>
      <c r="J93" s="39">
        <v>0.51439999999999997</v>
      </c>
      <c r="K93" s="39">
        <v>26739.458500000001</v>
      </c>
      <c r="L93" s="39" t="s">
        <v>664</v>
      </c>
      <c r="M93" s="39" t="s">
        <v>664</v>
      </c>
      <c r="N93" s="39">
        <v>0.05</v>
      </c>
      <c r="O93" s="39">
        <v>1336972.92</v>
      </c>
      <c r="P93" s="39">
        <v>0.05</v>
      </c>
      <c r="Q93" s="39">
        <v>1336972.92</v>
      </c>
      <c r="R93" s="19">
        <v>29.8614</v>
      </c>
      <c r="S93" s="39">
        <v>-95.399600000000007</v>
      </c>
      <c r="T93" s="39" t="s">
        <v>621</v>
      </c>
      <c r="U93" s="39" t="s">
        <v>622</v>
      </c>
      <c r="V93" s="39" t="s">
        <v>623</v>
      </c>
      <c r="W93" s="39" t="s">
        <v>624</v>
      </c>
      <c r="X93" s="39">
        <v>12</v>
      </c>
      <c r="Y93" s="39">
        <v>1204</v>
      </c>
      <c r="Z93" s="39">
        <v>120401</v>
      </c>
      <c r="AA93" s="39">
        <v>12040104</v>
      </c>
      <c r="AC93" s="39">
        <v>50045</v>
      </c>
      <c r="AD93" s="39" t="s">
        <v>844</v>
      </c>
      <c r="AR93" s="39">
        <v>0</v>
      </c>
      <c r="AS93" s="39">
        <v>0</v>
      </c>
      <c r="AT93" s="39">
        <v>0</v>
      </c>
      <c r="AU93" s="39">
        <v>0</v>
      </c>
      <c r="AV93" s="39">
        <v>0</v>
      </c>
      <c r="AW93" s="39">
        <v>0</v>
      </c>
      <c r="AX93" s="39">
        <v>0</v>
      </c>
      <c r="AY93" s="39">
        <v>0</v>
      </c>
      <c r="AZ93" s="39">
        <v>0</v>
      </c>
      <c r="BA93" s="39">
        <v>0</v>
      </c>
      <c r="BB93" s="39">
        <v>0</v>
      </c>
      <c r="BC93" s="39">
        <v>0</v>
      </c>
      <c r="BD93" s="39">
        <v>0</v>
      </c>
      <c r="BF93" s="39">
        <v>0</v>
      </c>
      <c r="BG93" s="39">
        <v>0</v>
      </c>
      <c r="BH93" s="39">
        <v>0</v>
      </c>
      <c r="BI93" s="39">
        <v>0</v>
      </c>
      <c r="BJ93" s="39">
        <v>0</v>
      </c>
      <c r="BK93" s="39">
        <v>0</v>
      </c>
      <c r="BL93" s="39">
        <v>0</v>
      </c>
      <c r="BM93" s="39">
        <v>0</v>
      </c>
      <c r="BN93" s="39">
        <v>0</v>
      </c>
      <c r="BO93" s="39">
        <v>0</v>
      </c>
      <c r="BP93" s="39">
        <v>0</v>
      </c>
      <c r="BQ93" s="39">
        <v>0</v>
      </c>
      <c r="BR93" s="39">
        <v>0</v>
      </c>
      <c r="BT93" s="71">
        <v>12060201</v>
      </c>
      <c r="BU93" s="71">
        <f>SUM(O33,O134)</f>
        <v>875383892.6400001</v>
      </c>
      <c r="BV93" s="71">
        <f t="shared" si="2"/>
        <v>26874.285504048003</v>
      </c>
    </row>
    <row r="94" spans="1:74" x14ac:dyDescent="0.3">
      <c r="A94" s="39" t="s">
        <v>845</v>
      </c>
      <c r="B94" s="39">
        <v>76904</v>
      </c>
      <c r="C94" s="39">
        <v>54338</v>
      </c>
      <c r="D94" s="39" t="s">
        <v>715</v>
      </c>
      <c r="E94" s="39">
        <v>10</v>
      </c>
      <c r="F94" s="39" t="s">
        <v>682</v>
      </c>
      <c r="G94" s="39" t="s">
        <v>49</v>
      </c>
      <c r="H94" s="39">
        <v>48215</v>
      </c>
      <c r="I94" s="39">
        <v>19.5</v>
      </c>
      <c r="J94" s="39">
        <v>0.27700000000000002</v>
      </c>
      <c r="K94" s="39">
        <v>47317.14</v>
      </c>
      <c r="L94" s="39" t="s">
        <v>620</v>
      </c>
      <c r="M94" s="39" t="s">
        <v>200</v>
      </c>
      <c r="N94" s="39">
        <v>0.7</v>
      </c>
      <c r="O94" s="39">
        <v>33121998</v>
      </c>
      <c r="P94" s="39">
        <v>0.7</v>
      </c>
      <c r="Q94" s="39">
        <v>33121998</v>
      </c>
      <c r="R94" s="19">
        <v>26.401199999999999</v>
      </c>
      <c r="S94" s="39">
        <v>-98.191299999999998</v>
      </c>
      <c r="T94" s="39" t="s">
        <v>621</v>
      </c>
      <c r="U94" s="39" t="s">
        <v>638</v>
      </c>
      <c r="V94" s="39" t="s">
        <v>639</v>
      </c>
      <c r="W94" s="39" t="s">
        <v>683</v>
      </c>
      <c r="X94" s="39">
        <v>12</v>
      </c>
      <c r="Y94" s="39">
        <v>1211</v>
      </c>
      <c r="Z94" s="39">
        <v>121102</v>
      </c>
      <c r="AA94" s="39">
        <v>12110208</v>
      </c>
      <c r="AC94" s="39">
        <v>54338</v>
      </c>
      <c r="AD94" s="39" t="s">
        <v>845</v>
      </c>
      <c r="AR94" s="39">
        <v>0</v>
      </c>
      <c r="AS94" s="39">
        <v>0</v>
      </c>
      <c r="AT94" s="39">
        <v>0</v>
      </c>
      <c r="AU94" s="39">
        <v>0</v>
      </c>
      <c r="AV94" s="39">
        <v>0</v>
      </c>
      <c r="AW94" s="39">
        <v>0</v>
      </c>
      <c r="AX94" s="39">
        <v>0</v>
      </c>
      <c r="AY94" s="39">
        <v>0</v>
      </c>
      <c r="AZ94" s="39">
        <v>0</v>
      </c>
      <c r="BA94" s="39">
        <v>0</v>
      </c>
      <c r="BB94" s="39">
        <v>0</v>
      </c>
      <c r="BC94" s="39">
        <v>0</v>
      </c>
      <c r="BD94" s="39">
        <v>0</v>
      </c>
      <c r="BF94" s="39">
        <v>0</v>
      </c>
      <c r="BG94" s="39">
        <v>0</v>
      </c>
      <c r="BH94" s="39">
        <v>0</v>
      </c>
      <c r="BI94" s="39">
        <v>0</v>
      </c>
      <c r="BJ94" s="39">
        <v>0</v>
      </c>
      <c r="BK94" s="39">
        <v>0</v>
      </c>
      <c r="BL94" s="39">
        <v>0</v>
      </c>
      <c r="BM94" s="39">
        <v>0</v>
      </c>
      <c r="BN94" s="39">
        <v>0</v>
      </c>
      <c r="BO94" s="39">
        <v>0</v>
      </c>
      <c r="BP94" s="39">
        <v>0</v>
      </c>
      <c r="BQ94" s="39">
        <v>0</v>
      </c>
      <c r="BR94" s="39">
        <v>0</v>
      </c>
      <c r="BT94" s="71">
        <v>12060202</v>
      </c>
      <c r="BU94" s="71">
        <f>SUM(O12,O28,O63,O64,O104,O121)</f>
        <v>13371011889.150002</v>
      </c>
      <c r="BV94" s="71">
        <f t="shared" si="2"/>
        <v>410490.06499690504</v>
      </c>
    </row>
    <row r="95" spans="1:74" x14ac:dyDescent="0.3">
      <c r="A95" s="39" t="s">
        <v>846</v>
      </c>
      <c r="B95" s="39">
        <v>2140</v>
      </c>
      <c r="C95" s="39">
        <v>55137</v>
      </c>
      <c r="D95" s="39" t="s">
        <v>667</v>
      </c>
      <c r="E95" s="39">
        <v>2</v>
      </c>
      <c r="F95" s="39" t="s">
        <v>696</v>
      </c>
      <c r="G95" s="39" t="s">
        <v>49</v>
      </c>
      <c r="H95" s="39">
        <v>48187</v>
      </c>
      <c r="I95" s="39">
        <v>798.5</v>
      </c>
      <c r="J95" s="39">
        <v>0.32729999999999998</v>
      </c>
      <c r="K95" s="39">
        <v>1968899.2030799999</v>
      </c>
      <c r="L95" s="39" t="s">
        <v>647</v>
      </c>
      <c r="M95" s="39" t="s">
        <v>200</v>
      </c>
      <c r="N95" s="39">
        <v>0.23</v>
      </c>
      <c r="O95" s="39">
        <v>452846816.70999998</v>
      </c>
      <c r="P95" s="39">
        <v>0.23</v>
      </c>
      <c r="Q95" s="39">
        <v>452846816.70999998</v>
      </c>
      <c r="R95" s="19">
        <v>29.593900000000001</v>
      </c>
      <c r="S95" s="39">
        <v>-97.969700000000003</v>
      </c>
      <c r="T95" s="39" t="s">
        <v>621</v>
      </c>
      <c r="U95" s="39" t="s">
        <v>633</v>
      </c>
      <c r="V95" s="39" t="s">
        <v>696</v>
      </c>
      <c r="W95" s="39" t="s">
        <v>847</v>
      </c>
      <c r="X95" s="39">
        <v>12</v>
      </c>
      <c r="Y95" s="39">
        <v>1210</v>
      </c>
      <c r="Z95" s="39">
        <v>121002</v>
      </c>
      <c r="AA95" s="39">
        <v>12100202</v>
      </c>
      <c r="AC95" s="39">
        <v>55137</v>
      </c>
      <c r="AD95" s="39" t="s">
        <v>323</v>
      </c>
      <c r="AE95" s="12">
        <v>132297</v>
      </c>
      <c r="AF95" s="12">
        <v>161333</v>
      </c>
      <c r="AG95" s="12">
        <v>149915</v>
      </c>
      <c r="AH95" s="12">
        <v>137687</v>
      </c>
      <c r="AI95" s="12">
        <v>236398</v>
      </c>
      <c r="AJ95" s="12">
        <v>299561</v>
      </c>
      <c r="AK95" s="12">
        <v>372295</v>
      </c>
      <c r="AL95" s="12">
        <v>394648</v>
      </c>
      <c r="AM95" s="12">
        <v>285585</v>
      </c>
      <c r="AN95" s="12">
        <v>279494</v>
      </c>
      <c r="AO95" s="12">
        <v>136650</v>
      </c>
      <c r="AP95" s="12">
        <v>100346</v>
      </c>
      <c r="AR95" s="39">
        <v>0.38319999999999999</v>
      </c>
      <c r="AS95" s="39">
        <v>0.22270000000000001</v>
      </c>
      <c r="AT95" s="39">
        <v>0.30070000000000002</v>
      </c>
      <c r="AU95" s="39">
        <v>0.25230000000000002</v>
      </c>
      <c r="AV95" s="39">
        <v>0.23949999999999999</v>
      </c>
      <c r="AW95" s="39">
        <v>0.39789999999999998</v>
      </c>
      <c r="AX95" s="39">
        <v>0.52100000000000002</v>
      </c>
      <c r="AY95" s="39">
        <v>0.62670000000000003</v>
      </c>
      <c r="AZ95" s="39">
        <v>0.6643</v>
      </c>
      <c r="BA95" s="39">
        <v>0.49669999999999997</v>
      </c>
      <c r="BB95" s="39">
        <v>0.47049999999999997</v>
      </c>
      <c r="BC95" s="39">
        <v>0.23769999999999999</v>
      </c>
      <c r="BD95" s="39">
        <v>0.16889999999999999</v>
      </c>
      <c r="BF95" s="39">
        <v>30428310</v>
      </c>
      <c r="BG95" s="39">
        <v>37106590</v>
      </c>
      <c r="BH95" s="39">
        <v>34480450</v>
      </c>
      <c r="BI95" s="39">
        <v>31668010</v>
      </c>
      <c r="BJ95" s="39">
        <v>54371540</v>
      </c>
      <c r="BK95" s="39">
        <v>68899030</v>
      </c>
      <c r="BL95" s="39">
        <v>85627850</v>
      </c>
      <c r="BM95" s="39">
        <v>90769040</v>
      </c>
      <c r="BN95" s="39">
        <v>65684550</v>
      </c>
      <c r="BO95" s="39">
        <v>64283620</v>
      </c>
      <c r="BP95" s="39">
        <v>31429500</v>
      </c>
      <c r="BQ95" s="39">
        <v>23079580</v>
      </c>
      <c r="BR95" s="12">
        <v>1896</v>
      </c>
      <c r="BS95" s="68"/>
      <c r="BT95" s="71">
        <v>12060203</v>
      </c>
      <c r="BU95" s="71">
        <v>0</v>
      </c>
      <c r="BV95" s="71">
        <f t="shared" si="2"/>
        <v>0</v>
      </c>
    </row>
    <row r="96" spans="1:74" x14ac:dyDescent="0.3">
      <c r="A96" s="39" t="s">
        <v>344</v>
      </c>
      <c r="B96" s="39">
        <v>922879</v>
      </c>
      <c r="C96" s="39">
        <v>56374</v>
      </c>
      <c r="D96" s="39" t="s">
        <v>848</v>
      </c>
      <c r="E96" s="39">
        <v>4</v>
      </c>
      <c r="F96" s="39" t="s">
        <v>708</v>
      </c>
      <c r="G96" s="39" t="s">
        <v>49</v>
      </c>
      <c r="H96" s="39">
        <v>48453</v>
      </c>
      <c r="I96" s="39">
        <v>5.7</v>
      </c>
      <c r="J96" s="39">
        <v>0.33800000000000002</v>
      </c>
      <c r="K96" s="39">
        <v>14386.915919999999</v>
      </c>
      <c r="L96" s="39" t="s">
        <v>620</v>
      </c>
      <c r="M96" s="39" t="s">
        <v>200</v>
      </c>
      <c r="N96" s="39">
        <v>0.05</v>
      </c>
      <c r="O96" s="39">
        <v>719345.8</v>
      </c>
      <c r="P96" s="39">
        <v>0.05</v>
      </c>
      <c r="Q96" s="39">
        <v>719345.8</v>
      </c>
      <c r="R96" s="19">
        <v>30.306000000000001</v>
      </c>
      <c r="S96" s="39">
        <v>-97.709100000000007</v>
      </c>
      <c r="T96" s="39" t="s">
        <v>621</v>
      </c>
      <c r="U96" s="39" t="s">
        <v>648</v>
      </c>
      <c r="V96" s="39" t="s">
        <v>720</v>
      </c>
      <c r="W96" s="39" t="s">
        <v>721</v>
      </c>
      <c r="X96" s="39">
        <v>12</v>
      </c>
      <c r="Y96" s="39">
        <v>1209</v>
      </c>
      <c r="Z96" s="39">
        <v>120902</v>
      </c>
      <c r="AA96" s="39">
        <v>12090205</v>
      </c>
      <c r="AC96" s="39">
        <v>56374</v>
      </c>
      <c r="AD96" s="39" t="s">
        <v>344</v>
      </c>
      <c r="AR96" s="39">
        <v>0</v>
      </c>
      <c r="AS96" s="39">
        <v>0</v>
      </c>
      <c r="AT96" s="39">
        <v>0</v>
      </c>
      <c r="AU96" s="39">
        <v>0</v>
      </c>
      <c r="AV96" s="39">
        <v>0</v>
      </c>
      <c r="AW96" s="39">
        <v>0</v>
      </c>
      <c r="AX96" s="39">
        <v>0</v>
      </c>
      <c r="AY96" s="39">
        <v>0</v>
      </c>
      <c r="AZ96" s="39">
        <v>0</v>
      </c>
      <c r="BA96" s="39">
        <v>0</v>
      </c>
      <c r="BB96" s="39">
        <v>0</v>
      </c>
      <c r="BC96" s="39">
        <v>0</v>
      </c>
      <c r="BD96" s="39">
        <v>0</v>
      </c>
      <c r="BF96" s="39">
        <v>0</v>
      </c>
      <c r="BG96" s="39">
        <v>0</v>
      </c>
      <c r="BH96" s="39">
        <v>0</v>
      </c>
      <c r="BI96" s="39">
        <v>0</v>
      </c>
      <c r="BJ96" s="39">
        <v>0</v>
      </c>
      <c r="BK96" s="39">
        <v>0</v>
      </c>
      <c r="BL96" s="39">
        <v>0</v>
      </c>
      <c r="BM96" s="39">
        <v>0</v>
      </c>
      <c r="BN96" s="39">
        <v>0</v>
      </c>
      <c r="BO96" s="39">
        <v>0</v>
      </c>
      <c r="BP96" s="39">
        <v>0</v>
      </c>
      <c r="BQ96" s="39">
        <v>0</v>
      </c>
      <c r="BR96" s="39">
        <v>0</v>
      </c>
      <c r="BT96" s="71">
        <v>12060204</v>
      </c>
      <c r="BU96" s="71">
        <v>0</v>
      </c>
      <c r="BV96" s="71">
        <f t="shared" si="2"/>
        <v>0</v>
      </c>
    </row>
    <row r="97" spans="1:74" x14ac:dyDescent="0.3">
      <c r="A97" s="39" t="s">
        <v>849</v>
      </c>
      <c r="B97" s="39">
        <v>1762</v>
      </c>
      <c r="C97" s="39">
        <v>6243</v>
      </c>
      <c r="D97" s="39" t="s">
        <v>627</v>
      </c>
      <c r="E97" s="39">
        <v>2</v>
      </c>
      <c r="F97" s="39" t="s">
        <v>677</v>
      </c>
      <c r="G97" s="39" t="s">
        <v>49</v>
      </c>
      <c r="H97" s="39">
        <v>48041</v>
      </c>
      <c r="I97" s="39">
        <v>157</v>
      </c>
      <c r="J97" s="39">
        <v>0.3886</v>
      </c>
      <c r="K97" s="39">
        <v>459626.44271999999</v>
      </c>
      <c r="L97" s="39" t="s">
        <v>631</v>
      </c>
      <c r="M97" s="39" t="s">
        <v>203</v>
      </c>
      <c r="N97" s="39">
        <v>0.35</v>
      </c>
      <c r="O97" s="39">
        <v>162707760.72</v>
      </c>
      <c r="P97" s="39">
        <v>62</v>
      </c>
      <c r="Q97" s="39">
        <v>28496839448.639999</v>
      </c>
      <c r="R97" s="19">
        <v>30.721699999999998</v>
      </c>
      <c r="S97" s="39">
        <v>-96.459900000000005</v>
      </c>
      <c r="T97" s="39" t="s">
        <v>621</v>
      </c>
      <c r="U97" s="39" t="s">
        <v>676</v>
      </c>
      <c r="V97" s="39" t="s">
        <v>676</v>
      </c>
      <c r="W97" s="39" t="s">
        <v>850</v>
      </c>
      <c r="X97" s="39">
        <v>12</v>
      </c>
      <c r="Y97" s="39">
        <v>1207</v>
      </c>
      <c r="Z97" s="39">
        <v>120701</v>
      </c>
      <c r="AA97" s="39">
        <v>12070101</v>
      </c>
      <c r="AC97" s="39">
        <v>6243</v>
      </c>
      <c r="AD97" s="39" t="s">
        <v>849</v>
      </c>
      <c r="AR97" s="39">
        <v>0</v>
      </c>
      <c r="AS97" s="39">
        <v>0</v>
      </c>
      <c r="AT97" s="39">
        <v>0</v>
      </c>
      <c r="AU97" s="39">
        <v>0</v>
      </c>
      <c r="AV97" s="39">
        <v>0</v>
      </c>
      <c r="AW97" s="39">
        <v>0</v>
      </c>
      <c r="AX97" s="39">
        <v>0</v>
      </c>
      <c r="AY97" s="39">
        <v>0</v>
      </c>
      <c r="AZ97" s="39">
        <v>0</v>
      </c>
      <c r="BA97" s="39">
        <v>0</v>
      </c>
      <c r="BB97" s="39">
        <v>0</v>
      </c>
      <c r="BC97" s="39">
        <v>0</v>
      </c>
      <c r="BD97" s="39">
        <v>0</v>
      </c>
      <c r="BF97" s="39">
        <v>0</v>
      </c>
      <c r="BG97" s="39">
        <v>0</v>
      </c>
      <c r="BH97" s="39">
        <v>0</v>
      </c>
      <c r="BI97" s="39">
        <v>0</v>
      </c>
      <c r="BJ97" s="39">
        <v>0</v>
      </c>
      <c r="BK97" s="39">
        <v>0</v>
      </c>
      <c r="BL97" s="39">
        <v>0</v>
      </c>
      <c r="BM97" s="39">
        <v>0</v>
      </c>
      <c r="BN97" s="39">
        <v>0</v>
      </c>
      <c r="BO97" s="39">
        <v>0</v>
      </c>
      <c r="BP97" s="39">
        <v>0</v>
      </c>
      <c r="BQ97" s="39">
        <v>0</v>
      </c>
      <c r="BR97" s="39">
        <v>0</v>
      </c>
      <c r="BT97" s="71">
        <v>12070101</v>
      </c>
      <c r="BU97" s="71">
        <f>SUM(O97,O123)</f>
        <v>1311524150.6700001</v>
      </c>
      <c r="BV97" s="71">
        <f t="shared" si="2"/>
        <v>40263.791425568998</v>
      </c>
    </row>
    <row r="98" spans="1:74" x14ac:dyDescent="0.3">
      <c r="A98" s="39" t="s">
        <v>851</v>
      </c>
      <c r="B98" s="39">
        <v>1601</v>
      </c>
      <c r="C98" s="39">
        <v>3468</v>
      </c>
      <c r="D98" s="39" t="s">
        <v>627</v>
      </c>
      <c r="E98" s="39">
        <v>2</v>
      </c>
      <c r="F98" s="39" t="s">
        <v>619</v>
      </c>
      <c r="G98" s="39" t="s">
        <v>49</v>
      </c>
      <c r="H98" s="39">
        <v>48201</v>
      </c>
      <c r="I98" s="39">
        <v>821</v>
      </c>
      <c r="J98" s="39">
        <v>3.6200000000000003E-2</v>
      </c>
      <c r="K98" s="39">
        <v>223900.09872000001</v>
      </c>
      <c r="L98" s="39" t="s">
        <v>637</v>
      </c>
      <c r="M98" s="39" t="s">
        <v>216</v>
      </c>
      <c r="N98" s="39">
        <v>0.4</v>
      </c>
      <c r="O98" s="39">
        <v>89560039.489999995</v>
      </c>
      <c r="P98" s="39">
        <v>7000</v>
      </c>
      <c r="Q98" s="39">
        <v>1567300691040</v>
      </c>
      <c r="R98" s="19">
        <v>29.722799999999999</v>
      </c>
      <c r="S98" s="39">
        <v>-95.055300000000003</v>
      </c>
      <c r="T98" s="39" t="s">
        <v>621</v>
      </c>
      <c r="U98" s="39" t="s">
        <v>622</v>
      </c>
      <c r="V98" s="39" t="s">
        <v>623</v>
      </c>
      <c r="W98" s="39" t="s">
        <v>624</v>
      </c>
      <c r="X98" s="39">
        <v>12</v>
      </c>
      <c r="Y98" s="39">
        <v>1204</v>
      </c>
      <c r="Z98" s="39">
        <v>120401</v>
      </c>
      <c r="AA98" s="39">
        <v>12040104</v>
      </c>
      <c r="AC98" s="39">
        <v>3468</v>
      </c>
      <c r="AD98" s="39" t="s">
        <v>215</v>
      </c>
      <c r="AE98" s="12">
        <v>2642</v>
      </c>
      <c r="AF98" s="12">
        <v>21055</v>
      </c>
      <c r="AG98" s="39">
        <v>-570</v>
      </c>
      <c r="AH98" s="12">
        <v>18141</v>
      </c>
      <c r="AI98" s="12">
        <v>30045</v>
      </c>
      <c r="AJ98" s="12">
        <v>56801</v>
      </c>
      <c r="AK98" s="12">
        <v>74074</v>
      </c>
      <c r="AL98" s="12">
        <v>78553</v>
      </c>
      <c r="AM98" s="12">
        <v>14658</v>
      </c>
      <c r="AN98" s="12">
        <v>11208</v>
      </c>
      <c r="AO98" s="39">
        <v>-781</v>
      </c>
      <c r="AP98" s="39">
        <v>-605</v>
      </c>
      <c r="AR98" s="39">
        <v>4.24E-2</v>
      </c>
      <c r="AS98" s="39">
        <v>4.3E-3</v>
      </c>
      <c r="AT98" s="39">
        <v>3.8199999999999998E-2</v>
      </c>
      <c r="AU98" s="39">
        <v>-8.9999999999999998E-4</v>
      </c>
      <c r="AV98" s="39">
        <v>3.0700000000000002E-2</v>
      </c>
      <c r="AW98" s="39">
        <v>4.9200000000000001E-2</v>
      </c>
      <c r="AX98" s="39">
        <v>9.6100000000000005E-2</v>
      </c>
      <c r="AY98" s="39">
        <v>0.12130000000000001</v>
      </c>
      <c r="AZ98" s="39">
        <v>0.12859999999999999</v>
      </c>
      <c r="BA98" s="39">
        <v>2.4799999999999999E-2</v>
      </c>
      <c r="BB98" s="39">
        <v>1.83E-2</v>
      </c>
      <c r="BC98" s="39">
        <v>-1.2999999999999999E-3</v>
      </c>
      <c r="BD98" s="39">
        <v>-1E-3</v>
      </c>
      <c r="BF98" s="39">
        <v>1056800</v>
      </c>
      <c r="BG98" s="39">
        <v>8422000</v>
      </c>
      <c r="BH98" s="39">
        <v>0</v>
      </c>
      <c r="BI98" s="39">
        <v>7256400</v>
      </c>
      <c r="BJ98" s="39">
        <v>12018000</v>
      </c>
      <c r="BK98" s="39">
        <v>22720400</v>
      </c>
      <c r="BL98" s="39">
        <v>29629600</v>
      </c>
      <c r="BM98" s="39">
        <v>31421200</v>
      </c>
      <c r="BN98" s="39">
        <v>5863200</v>
      </c>
      <c r="BO98" s="39">
        <v>4483200</v>
      </c>
      <c r="BP98" s="39">
        <v>0</v>
      </c>
      <c r="BQ98" s="39">
        <v>0</v>
      </c>
      <c r="BR98" s="39">
        <v>377</v>
      </c>
      <c r="BT98" s="71">
        <v>12070102</v>
      </c>
      <c r="BU98" s="71">
        <f>SUM(O102,O103)</f>
        <v>2196996376.5799999</v>
      </c>
      <c r="BV98" s="71">
        <f t="shared" si="2"/>
        <v>67447.788761005999</v>
      </c>
    </row>
    <row r="99" spans="1:74" x14ac:dyDescent="0.3">
      <c r="A99" s="39" t="s">
        <v>253</v>
      </c>
      <c r="B99" s="39">
        <v>78220</v>
      </c>
      <c r="C99" s="39">
        <v>3631</v>
      </c>
      <c r="D99" s="39" t="s">
        <v>667</v>
      </c>
      <c r="E99" s="39">
        <v>2</v>
      </c>
      <c r="F99" s="39" t="s">
        <v>852</v>
      </c>
      <c r="G99" s="39" t="s">
        <v>49</v>
      </c>
      <c r="H99" s="39">
        <v>48469</v>
      </c>
      <c r="I99" s="39">
        <v>244</v>
      </c>
      <c r="J99" s="39">
        <v>0.29730000000000001</v>
      </c>
      <c r="K99" s="39">
        <v>546496.38431999995</v>
      </c>
      <c r="L99" s="39" t="s">
        <v>853</v>
      </c>
      <c r="M99" s="39" t="s">
        <v>243</v>
      </c>
      <c r="N99" s="39">
        <v>0.05</v>
      </c>
      <c r="O99" s="39">
        <v>27324819.219999999</v>
      </c>
      <c r="P99" s="39">
        <v>0.05</v>
      </c>
      <c r="Q99" s="39">
        <v>27324819.219999999</v>
      </c>
      <c r="R99" s="19">
        <v>28.8947</v>
      </c>
      <c r="S99" s="39">
        <v>-97.134699999999995</v>
      </c>
      <c r="T99" s="39" t="s">
        <v>621</v>
      </c>
      <c r="U99" s="39" t="s">
        <v>633</v>
      </c>
      <c r="V99" s="39" t="s">
        <v>696</v>
      </c>
      <c r="W99" s="39" t="s">
        <v>697</v>
      </c>
      <c r="X99" s="39">
        <v>12</v>
      </c>
      <c r="Y99" s="39">
        <v>1210</v>
      </c>
      <c r="Z99" s="39">
        <v>121002</v>
      </c>
      <c r="AA99" s="39">
        <v>12100204</v>
      </c>
      <c r="AC99" s="39">
        <v>3631</v>
      </c>
      <c r="AD99" s="39" t="s">
        <v>253</v>
      </c>
      <c r="AE99" s="12">
        <v>21817</v>
      </c>
      <c r="AF99" s="12">
        <v>22345</v>
      </c>
      <c r="AG99" s="12">
        <v>20792</v>
      </c>
      <c r="AH99" s="12">
        <v>20726</v>
      </c>
      <c r="AI99" s="12">
        <v>24674</v>
      </c>
      <c r="AJ99" s="12">
        <v>46958</v>
      </c>
      <c r="AK99" s="12">
        <v>62019</v>
      </c>
      <c r="AL99" s="12">
        <v>64063</v>
      </c>
      <c r="AM99" s="12">
        <v>40224</v>
      </c>
      <c r="AN99" s="12">
        <v>8103</v>
      </c>
      <c r="AO99" s="39">
        <v>-488</v>
      </c>
      <c r="AP99" s="12">
        <v>1785</v>
      </c>
      <c r="AR99" s="39">
        <v>0.15559999999999999</v>
      </c>
      <c r="AS99" s="39">
        <v>0.1202</v>
      </c>
      <c r="AT99" s="39">
        <v>0.1363</v>
      </c>
      <c r="AU99" s="39">
        <v>0.1145</v>
      </c>
      <c r="AV99" s="39">
        <v>0.11799999999999999</v>
      </c>
      <c r="AW99" s="39">
        <v>0.13589999999999999</v>
      </c>
      <c r="AX99" s="39">
        <v>0.26729999999999998</v>
      </c>
      <c r="AY99" s="39">
        <v>0.34160000000000001</v>
      </c>
      <c r="AZ99" s="39">
        <v>0.35289999999999999</v>
      </c>
      <c r="BA99" s="39">
        <v>0.22900000000000001</v>
      </c>
      <c r="BB99" s="39">
        <v>4.4600000000000001E-2</v>
      </c>
      <c r="BC99" s="39">
        <v>-2.8E-3</v>
      </c>
      <c r="BD99" s="39">
        <v>9.7999999999999997E-3</v>
      </c>
      <c r="BF99" s="39">
        <v>1090850</v>
      </c>
      <c r="BG99" s="39">
        <v>1117250</v>
      </c>
      <c r="BH99" s="39">
        <v>1039600</v>
      </c>
      <c r="BI99" s="39">
        <v>1036300</v>
      </c>
      <c r="BJ99" s="39">
        <v>1233700</v>
      </c>
      <c r="BK99" s="39">
        <v>2347900</v>
      </c>
      <c r="BL99" s="39">
        <v>3100950</v>
      </c>
      <c r="BM99" s="39">
        <v>3203150</v>
      </c>
      <c r="BN99" s="39">
        <v>2011200</v>
      </c>
      <c r="BO99" s="39">
        <v>405150</v>
      </c>
      <c r="BP99" s="39">
        <v>0</v>
      </c>
      <c r="BQ99" s="39">
        <v>89250</v>
      </c>
      <c r="BR99" s="39">
        <v>51</v>
      </c>
      <c r="BT99" s="71">
        <v>12070103</v>
      </c>
      <c r="BU99" s="71"/>
      <c r="BV99" s="71">
        <f t="shared" si="2"/>
        <v>0</v>
      </c>
    </row>
    <row r="100" spans="1:74" x14ac:dyDescent="0.3">
      <c r="A100" s="39" t="s">
        <v>271</v>
      </c>
      <c r="B100" s="39">
        <v>1754</v>
      </c>
      <c r="C100" s="39">
        <v>6183</v>
      </c>
      <c r="D100" s="39" t="s">
        <v>202</v>
      </c>
      <c r="E100" s="39">
        <v>1</v>
      </c>
      <c r="F100" s="39" t="s">
        <v>854</v>
      </c>
      <c r="G100" s="39" t="s">
        <v>49</v>
      </c>
      <c r="H100" s="39">
        <v>48013</v>
      </c>
      <c r="I100" s="39">
        <v>393</v>
      </c>
      <c r="J100" s="39">
        <v>0.75560000000000005</v>
      </c>
      <c r="K100" s="39">
        <v>2432205.22248</v>
      </c>
      <c r="L100" s="39" t="s">
        <v>620</v>
      </c>
      <c r="M100" s="39" t="s">
        <v>855</v>
      </c>
      <c r="N100" s="39">
        <v>0.87</v>
      </c>
      <c r="O100" s="39">
        <v>2116018543.5599999</v>
      </c>
      <c r="P100" s="39">
        <v>39</v>
      </c>
      <c r="Q100" s="39">
        <v>94856003676.720001</v>
      </c>
      <c r="R100" s="19">
        <v>28.709399999999999</v>
      </c>
      <c r="S100" s="39">
        <v>-98.472200000000001</v>
      </c>
      <c r="T100" s="39" t="s">
        <v>621</v>
      </c>
      <c r="U100" s="39" t="s">
        <v>638</v>
      </c>
      <c r="V100" s="39" t="s">
        <v>636</v>
      </c>
      <c r="W100" s="39" t="s">
        <v>854</v>
      </c>
      <c r="X100" s="39">
        <v>12</v>
      </c>
      <c r="Y100" s="39">
        <v>1211</v>
      </c>
      <c r="Z100" s="39">
        <v>121101</v>
      </c>
      <c r="AA100" s="39">
        <v>12110110</v>
      </c>
      <c r="AC100" s="39">
        <v>6183</v>
      </c>
      <c r="AD100" s="39" t="s">
        <v>271</v>
      </c>
      <c r="AE100" s="12">
        <v>260981</v>
      </c>
      <c r="AF100" s="12">
        <v>200649</v>
      </c>
      <c r="AG100" s="12">
        <v>34312</v>
      </c>
      <c r="AH100" s="12">
        <v>280421</v>
      </c>
      <c r="AI100" s="12">
        <v>288521</v>
      </c>
      <c r="AJ100" s="12">
        <v>249837</v>
      </c>
      <c r="AK100" s="12">
        <v>291510</v>
      </c>
      <c r="AL100" s="12">
        <v>288045</v>
      </c>
      <c r="AM100" s="12">
        <v>279623</v>
      </c>
      <c r="AN100" s="12">
        <v>233245</v>
      </c>
      <c r="AO100" s="12">
        <v>277717</v>
      </c>
      <c r="AP100" s="12">
        <v>267899</v>
      </c>
      <c r="AR100" s="39">
        <v>0.85799999999999998</v>
      </c>
      <c r="AS100" s="39">
        <v>0.89259999999999995</v>
      </c>
      <c r="AT100" s="39">
        <v>0.75980000000000003</v>
      </c>
      <c r="AU100" s="39">
        <v>0.1173</v>
      </c>
      <c r="AV100" s="39">
        <v>0.99099999999999999</v>
      </c>
      <c r="AW100" s="39">
        <v>0.98680000000000001</v>
      </c>
      <c r="AX100" s="39">
        <v>0.88290000000000002</v>
      </c>
      <c r="AY100" s="39">
        <v>0.997</v>
      </c>
      <c r="AZ100" s="39">
        <v>0.98509999999999998</v>
      </c>
      <c r="BA100" s="39">
        <v>0.98819999999999997</v>
      </c>
      <c r="BB100" s="39">
        <v>0.79769999999999996</v>
      </c>
      <c r="BC100" s="39">
        <v>0.98150000000000004</v>
      </c>
      <c r="BD100" s="39">
        <v>0.91620000000000001</v>
      </c>
      <c r="BF100" s="39">
        <v>227053470</v>
      </c>
      <c r="BG100" s="39">
        <v>174564630</v>
      </c>
      <c r="BH100" s="39">
        <v>29851440</v>
      </c>
      <c r="BI100" s="39">
        <v>243966270</v>
      </c>
      <c r="BJ100" s="39">
        <v>251013270</v>
      </c>
      <c r="BK100" s="39">
        <v>217358190</v>
      </c>
      <c r="BL100" s="39">
        <v>253613700</v>
      </c>
      <c r="BM100" s="39">
        <v>250599150</v>
      </c>
      <c r="BN100" s="39">
        <v>243272010</v>
      </c>
      <c r="BO100" s="39">
        <v>202923150</v>
      </c>
      <c r="BP100" s="39">
        <v>241613790</v>
      </c>
      <c r="BQ100" s="39">
        <v>233072130</v>
      </c>
      <c r="BR100" s="12">
        <v>7884</v>
      </c>
      <c r="BS100" s="68"/>
      <c r="BT100" s="71">
        <v>12070104</v>
      </c>
      <c r="BU100" s="71">
        <f>SUM(O14,O130)</f>
        <v>9250659321.8400002</v>
      </c>
      <c r="BV100" s="71">
        <f t="shared" si="2"/>
        <v>283995.24118048797</v>
      </c>
    </row>
    <row r="101" spans="1:74" x14ac:dyDescent="0.3">
      <c r="A101" s="39" t="s">
        <v>280</v>
      </c>
      <c r="B101" s="39">
        <v>2260</v>
      </c>
      <c r="C101" s="39">
        <v>7900</v>
      </c>
      <c r="D101" s="39" t="s">
        <v>667</v>
      </c>
      <c r="E101" s="39">
        <v>2</v>
      </c>
      <c r="F101" s="39" t="s">
        <v>708</v>
      </c>
      <c r="G101" s="39" t="s">
        <v>49</v>
      </c>
      <c r="H101" s="39">
        <v>48453</v>
      </c>
      <c r="I101" s="39">
        <v>598</v>
      </c>
      <c r="J101" s="39">
        <v>0.35120000000000001</v>
      </c>
      <c r="K101" s="39">
        <v>1582188.59136</v>
      </c>
      <c r="L101" s="39" t="s">
        <v>620</v>
      </c>
      <c r="M101" s="39" t="s">
        <v>856</v>
      </c>
      <c r="N101" s="39">
        <v>0.23</v>
      </c>
      <c r="O101" s="39">
        <v>363903376.00999999</v>
      </c>
      <c r="P101" s="39">
        <v>7.63</v>
      </c>
      <c r="Q101" s="39">
        <v>12073608282.02</v>
      </c>
      <c r="R101" s="19">
        <v>30.209099999999999</v>
      </c>
      <c r="S101" s="39">
        <v>-97.613900000000001</v>
      </c>
      <c r="T101" s="39" t="s">
        <v>621</v>
      </c>
      <c r="U101" s="39" t="s">
        <v>648</v>
      </c>
      <c r="V101" s="39" t="s">
        <v>720</v>
      </c>
      <c r="W101" s="39" t="s">
        <v>721</v>
      </c>
      <c r="X101" s="39">
        <v>12</v>
      </c>
      <c r="Y101" s="39">
        <v>1209</v>
      </c>
      <c r="Z101" s="39">
        <v>120902</v>
      </c>
      <c r="AA101" s="39">
        <v>12090205</v>
      </c>
      <c r="AC101" s="39">
        <v>7900</v>
      </c>
      <c r="AD101" s="39" t="s">
        <v>280</v>
      </c>
      <c r="AE101" s="12">
        <v>132709</v>
      </c>
      <c r="AF101" s="12">
        <v>22736</v>
      </c>
      <c r="AG101" s="12">
        <v>56419</v>
      </c>
      <c r="AH101" s="12">
        <v>118651</v>
      </c>
      <c r="AI101" s="12">
        <v>23869</v>
      </c>
      <c r="AJ101" s="12">
        <v>147419</v>
      </c>
      <c r="AK101" s="12">
        <v>241018</v>
      </c>
      <c r="AL101" s="12">
        <v>246798</v>
      </c>
      <c r="AM101" s="12">
        <v>184726</v>
      </c>
      <c r="AN101" s="12">
        <v>168165</v>
      </c>
      <c r="AO101" s="12">
        <v>73925</v>
      </c>
      <c r="AP101" s="12">
        <v>146784</v>
      </c>
      <c r="AR101" s="39">
        <v>0.29649999999999999</v>
      </c>
      <c r="AS101" s="39">
        <v>0.29830000000000001</v>
      </c>
      <c r="AT101" s="39">
        <v>5.6599999999999998E-2</v>
      </c>
      <c r="AU101" s="39">
        <v>0.1268</v>
      </c>
      <c r="AV101" s="39">
        <v>0.27560000000000001</v>
      </c>
      <c r="AW101" s="39">
        <v>5.3600000000000002E-2</v>
      </c>
      <c r="AX101" s="39">
        <v>0.34239999999999998</v>
      </c>
      <c r="AY101" s="39">
        <v>0.54169999999999996</v>
      </c>
      <c r="AZ101" s="39">
        <v>0.55469999999999997</v>
      </c>
      <c r="BA101" s="39">
        <v>0.42899999999999999</v>
      </c>
      <c r="BB101" s="39">
        <v>0.378</v>
      </c>
      <c r="BC101" s="39">
        <v>0.17169999999999999</v>
      </c>
      <c r="BD101" s="39">
        <v>0.32990000000000003</v>
      </c>
      <c r="BF101" s="39">
        <v>30523070</v>
      </c>
      <c r="BG101" s="39">
        <v>5229280</v>
      </c>
      <c r="BH101" s="39">
        <v>12976370</v>
      </c>
      <c r="BI101" s="39">
        <v>27289730</v>
      </c>
      <c r="BJ101" s="39">
        <v>5489870</v>
      </c>
      <c r="BK101" s="39">
        <v>33906370</v>
      </c>
      <c r="BL101" s="39">
        <v>55434140</v>
      </c>
      <c r="BM101" s="39">
        <v>56763540</v>
      </c>
      <c r="BN101" s="39">
        <v>42486980</v>
      </c>
      <c r="BO101" s="39">
        <v>38677950</v>
      </c>
      <c r="BP101" s="39">
        <v>17002750</v>
      </c>
      <c r="BQ101" s="39">
        <v>33760320</v>
      </c>
      <c r="BR101" s="12">
        <v>1103</v>
      </c>
      <c r="BS101" s="68"/>
      <c r="BT101" s="71">
        <v>12070201</v>
      </c>
      <c r="BU101" s="71">
        <f>O50</f>
        <v>906763939.5</v>
      </c>
      <c r="BV101" s="71">
        <f t="shared" si="2"/>
        <v>27837.652942649998</v>
      </c>
    </row>
    <row r="102" spans="1:74" x14ac:dyDescent="0.3">
      <c r="A102" s="39" t="s">
        <v>857</v>
      </c>
      <c r="B102" s="39">
        <v>826582</v>
      </c>
      <c r="C102" s="39">
        <v>52071</v>
      </c>
      <c r="D102" s="39" t="s">
        <v>202</v>
      </c>
      <c r="E102" s="39">
        <v>1</v>
      </c>
      <c r="F102" s="39" t="s">
        <v>858</v>
      </c>
      <c r="G102" s="39" t="s">
        <v>49</v>
      </c>
      <c r="H102" s="39">
        <v>48331</v>
      </c>
      <c r="I102" s="39">
        <v>560</v>
      </c>
      <c r="J102" s="39">
        <v>0.53069999999999995</v>
      </c>
      <c r="K102" s="39">
        <v>2434180.7952000001</v>
      </c>
      <c r="L102" s="39" t="s">
        <v>631</v>
      </c>
      <c r="M102" s="39" t="s">
        <v>859</v>
      </c>
      <c r="N102" s="39">
        <v>0.35</v>
      </c>
      <c r="O102" s="39">
        <v>851963278.32000005</v>
      </c>
      <c r="P102" s="39">
        <v>0.35</v>
      </c>
      <c r="Q102" s="39">
        <v>851963278.32000005</v>
      </c>
      <c r="R102" s="19">
        <v>30.5642</v>
      </c>
      <c r="S102" s="39">
        <v>-97.063900000000004</v>
      </c>
      <c r="T102" s="39" t="s">
        <v>621</v>
      </c>
      <c r="U102" s="39" t="s">
        <v>676</v>
      </c>
      <c r="V102" s="39" t="s">
        <v>676</v>
      </c>
      <c r="W102" s="39" t="s">
        <v>860</v>
      </c>
      <c r="X102" s="39">
        <v>12</v>
      </c>
      <c r="Y102" s="39">
        <v>1207</v>
      </c>
      <c r="Z102" s="39">
        <v>120701</v>
      </c>
      <c r="AA102" s="39">
        <v>12070102</v>
      </c>
      <c r="AC102" s="39">
        <v>52071</v>
      </c>
      <c r="AD102" s="39" t="s">
        <v>861</v>
      </c>
      <c r="AE102" s="12">
        <v>420842</v>
      </c>
      <c r="AF102" s="12">
        <v>355087</v>
      </c>
      <c r="AG102" s="12">
        <v>321393</v>
      </c>
      <c r="AH102" s="12">
        <v>122476</v>
      </c>
      <c r="AI102" s="12">
        <v>422415</v>
      </c>
      <c r="AJ102" s="12">
        <v>346616</v>
      </c>
      <c r="AK102" s="12">
        <v>392816</v>
      </c>
      <c r="AL102" s="12">
        <v>419351</v>
      </c>
      <c r="AM102" s="12">
        <v>402971</v>
      </c>
      <c r="AN102" s="12">
        <v>412594</v>
      </c>
      <c r="AO102" s="12">
        <v>199055</v>
      </c>
      <c r="AP102" s="12">
        <v>199067</v>
      </c>
      <c r="AR102" s="39">
        <v>0.81769999999999998</v>
      </c>
      <c r="AS102" s="39">
        <v>1.0101</v>
      </c>
      <c r="AT102" s="39">
        <v>0.94359999999999999</v>
      </c>
      <c r="AU102" s="39">
        <v>0.77139999999999997</v>
      </c>
      <c r="AV102" s="39">
        <v>0.30380000000000001</v>
      </c>
      <c r="AW102" s="39">
        <v>1.0139</v>
      </c>
      <c r="AX102" s="39">
        <v>0.85970000000000002</v>
      </c>
      <c r="AY102" s="39">
        <v>0.94279999999999997</v>
      </c>
      <c r="AZ102" s="39">
        <v>1.0065</v>
      </c>
      <c r="BA102" s="39">
        <v>0.99939999999999996</v>
      </c>
      <c r="BB102" s="39">
        <v>0.99029999999999996</v>
      </c>
      <c r="BC102" s="39">
        <v>0.49370000000000003</v>
      </c>
      <c r="BD102" s="39">
        <v>0.4778</v>
      </c>
      <c r="BF102" s="39">
        <v>147294700</v>
      </c>
      <c r="BG102" s="39">
        <v>124280450</v>
      </c>
      <c r="BH102" s="39">
        <v>112487550</v>
      </c>
      <c r="BI102" s="39">
        <v>42866600</v>
      </c>
      <c r="BJ102" s="39">
        <v>147845250</v>
      </c>
      <c r="BK102" s="39">
        <v>121315600</v>
      </c>
      <c r="BL102" s="39">
        <v>137485600</v>
      </c>
      <c r="BM102" s="39">
        <v>146772850</v>
      </c>
      <c r="BN102" s="39">
        <v>141039850</v>
      </c>
      <c r="BO102" s="39">
        <v>144407900</v>
      </c>
      <c r="BP102" s="39">
        <v>69669250</v>
      </c>
      <c r="BQ102" s="39">
        <v>69673450</v>
      </c>
      <c r="BR102" s="12">
        <v>4312</v>
      </c>
      <c r="BS102" s="68"/>
      <c r="BT102" s="71">
        <v>12070202</v>
      </c>
      <c r="BU102" s="71">
        <v>0</v>
      </c>
      <c r="BV102" s="71">
        <f t="shared" si="2"/>
        <v>0</v>
      </c>
    </row>
    <row r="103" spans="1:74" x14ac:dyDescent="0.3">
      <c r="A103" s="39" t="s">
        <v>275</v>
      </c>
      <c r="B103" s="39">
        <v>1777</v>
      </c>
      <c r="C103" s="39">
        <v>6648</v>
      </c>
      <c r="D103" s="39" t="s">
        <v>202</v>
      </c>
      <c r="E103" s="39">
        <v>1</v>
      </c>
      <c r="F103" s="39" t="s">
        <v>858</v>
      </c>
      <c r="G103" s="39" t="s">
        <v>49</v>
      </c>
      <c r="H103" s="39">
        <v>48331</v>
      </c>
      <c r="I103" s="39">
        <v>545</v>
      </c>
      <c r="J103" s="39">
        <v>0.8609</v>
      </c>
      <c r="K103" s="39">
        <v>3842951.7093000002</v>
      </c>
      <c r="L103" s="39" t="s">
        <v>631</v>
      </c>
      <c r="M103" s="39" t="s">
        <v>276</v>
      </c>
      <c r="N103" s="39">
        <v>0.35</v>
      </c>
      <c r="O103" s="39">
        <v>1345033098.26</v>
      </c>
      <c r="P103" s="39">
        <v>0.35</v>
      </c>
      <c r="Q103" s="39">
        <v>1345033098.26</v>
      </c>
      <c r="R103" s="19">
        <v>30.5642</v>
      </c>
      <c r="S103" s="39">
        <v>-97.063900000000004</v>
      </c>
      <c r="T103" s="39" t="s">
        <v>621</v>
      </c>
      <c r="U103" s="39" t="s">
        <v>676</v>
      </c>
      <c r="V103" s="39" t="s">
        <v>676</v>
      </c>
      <c r="W103" s="39" t="s">
        <v>860</v>
      </c>
      <c r="X103" s="39">
        <v>12</v>
      </c>
      <c r="Y103" s="39">
        <v>1207</v>
      </c>
      <c r="Z103" s="39">
        <v>120701</v>
      </c>
      <c r="AA103" s="39">
        <v>12070102</v>
      </c>
      <c r="AC103" s="39">
        <v>6648</v>
      </c>
      <c r="AD103" s="39" t="s">
        <v>275</v>
      </c>
      <c r="AE103" s="12">
        <v>398796</v>
      </c>
      <c r="AF103" s="12">
        <v>355087</v>
      </c>
      <c r="AG103" s="12">
        <v>424490</v>
      </c>
      <c r="AH103" s="12">
        <v>389000</v>
      </c>
      <c r="AI103" s="12">
        <v>410606</v>
      </c>
      <c r="AJ103" s="12">
        <v>422052</v>
      </c>
      <c r="AK103" s="12">
        <v>368490</v>
      </c>
      <c r="AL103" s="12">
        <v>440554</v>
      </c>
      <c r="AM103" s="12">
        <v>354786</v>
      </c>
      <c r="AN103" s="12">
        <v>433478</v>
      </c>
      <c r="AO103" s="12">
        <v>389642</v>
      </c>
      <c r="AP103" s="12">
        <v>224322</v>
      </c>
      <c r="AR103" s="39">
        <v>0.96619999999999995</v>
      </c>
      <c r="AS103" s="39">
        <v>0.98350000000000004</v>
      </c>
      <c r="AT103" s="39">
        <v>0.96950000000000003</v>
      </c>
      <c r="AU103" s="39">
        <v>1.0468999999999999</v>
      </c>
      <c r="AV103" s="39">
        <v>0.99129999999999996</v>
      </c>
      <c r="AW103" s="39">
        <v>1.0125999999999999</v>
      </c>
      <c r="AX103" s="39">
        <v>1.0755999999999999</v>
      </c>
      <c r="AY103" s="39">
        <v>0.90880000000000005</v>
      </c>
      <c r="AZ103" s="39">
        <v>1.0865</v>
      </c>
      <c r="BA103" s="39">
        <v>0.90410000000000001</v>
      </c>
      <c r="BB103" s="39">
        <v>1.069</v>
      </c>
      <c r="BC103" s="39">
        <v>0.99299999999999999</v>
      </c>
      <c r="BD103" s="39">
        <v>0.55320000000000003</v>
      </c>
      <c r="BF103" s="39">
        <v>139578600</v>
      </c>
      <c r="BG103" s="39">
        <v>124280450</v>
      </c>
      <c r="BH103" s="39">
        <v>148571500</v>
      </c>
      <c r="BI103" s="39">
        <v>136150000</v>
      </c>
      <c r="BJ103" s="39">
        <v>143712100</v>
      </c>
      <c r="BK103" s="39">
        <v>147718200</v>
      </c>
      <c r="BL103" s="39">
        <v>128971500</v>
      </c>
      <c r="BM103" s="39">
        <v>154193900</v>
      </c>
      <c r="BN103" s="39">
        <v>124175100</v>
      </c>
      <c r="BO103" s="39">
        <v>151717300</v>
      </c>
      <c r="BP103" s="39">
        <v>136374700</v>
      </c>
      <c r="BQ103" s="39">
        <v>78512700</v>
      </c>
      <c r="BR103" s="12">
        <v>4953</v>
      </c>
      <c r="BS103" s="68"/>
      <c r="BT103" s="71">
        <v>12070203</v>
      </c>
      <c r="BU103" s="71">
        <v>0</v>
      </c>
      <c r="BV103" s="71">
        <f t="shared" si="2"/>
        <v>0</v>
      </c>
    </row>
    <row r="104" spans="1:74" x14ac:dyDescent="0.3">
      <c r="A104" s="39" t="s">
        <v>862</v>
      </c>
      <c r="C104" s="39">
        <v>56611</v>
      </c>
      <c r="D104" s="39" t="s">
        <v>202</v>
      </c>
      <c r="E104" s="39">
        <v>1</v>
      </c>
      <c r="F104" s="39" t="s">
        <v>863</v>
      </c>
      <c r="H104" s="39">
        <v>48309</v>
      </c>
      <c r="I104" s="39">
        <v>925</v>
      </c>
      <c r="J104" s="39">
        <v>0.75</v>
      </c>
      <c r="K104" s="39">
        <v>6081412.5</v>
      </c>
      <c r="L104" s="39" t="s">
        <v>620</v>
      </c>
      <c r="M104" s="39" t="s">
        <v>652</v>
      </c>
      <c r="N104" s="39">
        <v>0.35</v>
      </c>
      <c r="O104" s="39">
        <v>2128494375</v>
      </c>
      <c r="P104" s="39">
        <v>0.35</v>
      </c>
      <c r="Q104" s="39">
        <v>2128494375</v>
      </c>
      <c r="R104" s="19">
        <v>31.474699999999999</v>
      </c>
      <c r="S104" s="39">
        <v>-96.956999999999994</v>
      </c>
      <c r="T104" s="39" t="s">
        <v>621</v>
      </c>
      <c r="U104" s="39" t="s">
        <v>669</v>
      </c>
      <c r="V104" s="39" t="s">
        <v>670</v>
      </c>
      <c r="W104" s="39" t="s">
        <v>671</v>
      </c>
      <c r="X104" s="39">
        <v>12</v>
      </c>
      <c r="Y104" s="39">
        <v>1206</v>
      </c>
      <c r="Z104" s="39">
        <v>120602</v>
      </c>
      <c r="AA104" s="39">
        <v>12060202</v>
      </c>
      <c r="AC104" s="39">
        <v>56611</v>
      </c>
      <c r="AD104" s="39" t="s">
        <v>862</v>
      </c>
      <c r="AR104" s="39">
        <v>0</v>
      </c>
      <c r="AS104" s="39">
        <v>0</v>
      </c>
      <c r="AT104" s="39">
        <v>0</v>
      </c>
      <c r="AU104" s="39">
        <v>0</v>
      </c>
      <c r="AV104" s="39">
        <v>0</v>
      </c>
      <c r="AW104" s="39">
        <v>0</v>
      </c>
      <c r="AX104" s="39">
        <v>0</v>
      </c>
      <c r="AY104" s="39">
        <v>0</v>
      </c>
      <c r="AZ104" s="39">
        <v>0</v>
      </c>
      <c r="BA104" s="39">
        <v>0</v>
      </c>
      <c r="BB104" s="39">
        <v>0</v>
      </c>
      <c r="BC104" s="39">
        <v>0</v>
      </c>
      <c r="BD104" s="39">
        <v>0</v>
      </c>
      <c r="BF104" s="39">
        <v>0</v>
      </c>
      <c r="BG104" s="39">
        <v>0</v>
      </c>
      <c r="BH104" s="39">
        <v>0</v>
      </c>
      <c r="BI104" s="39">
        <v>0</v>
      </c>
      <c r="BJ104" s="39">
        <v>0</v>
      </c>
      <c r="BK104" s="39">
        <v>0</v>
      </c>
      <c r="BL104" s="39">
        <v>0</v>
      </c>
      <c r="BM104" s="39">
        <v>0</v>
      </c>
      <c r="BN104" s="39">
        <v>0</v>
      </c>
      <c r="BO104" s="39">
        <v>0</v>
      </c>
      <c r="BP104" s="39">
        <v>0</v>
      </c>
      <c r="BQ104" s="39">
        <v>0</v>
      </c>
      <c r="BR104" s="39">
        <v>0</v>
      </c>
      <c r="BT104" s="71">
        <v>12070204</v>
      </c>
      <c r="BU104" s="71">
        <v>0</v>
      </c>
      <c r="BV104" s="71">
        <f t="shared" si="2"/>
        <v>0</v>
      </c>
    </row>
    <row r="105" spans="1:74" x14ac:dyDescent="0.3">
      <c r="A105" s="39" t="s">
        <v>303</v>
      </c>
      <c r="B105" s="39">
        <v>1967</v>
      </c>
      <c r="C105" s="39">
        <v>50304</v>
      </c>
      <c r="D105" s="39" t="s">
        <v>864</v>
      </c>
      <c r="E105" s="39">
        <v>4</v>
      </c>
      <c r="F105" s="39" t="s">
        <v>619</v>
      </c>
      <c r="G105" s="39" t="s">
        <v>49</v>
      </c>
      <c r="H105" s="39">
        <v>48201</v>
      </c>
      <c r="I105" s="39">
        <v>240</v>
      </c>
      <c r="J105" s="39">
        <v>0.65280000000000005</v>
      </c>
      <c r="K105" s="39">
        <v>1180304.1791999999</v>
      </c>
      <c r="L105" s="39" t="s">
        <v>620</v>
      </c>
      <c r="M105" s="39" t="s">
        <v>304</v>
      </c>
      <c r="N105" s="39">
        <v>0.23</v>
      </c>
      <c r="O105" s="39">
        <v>271469961.22000003</v>
      </c>
      <c r="P105" s="39">
        <v>0.23</v>
      </c>
      <c r="Q105" s="39">
        <v>271469961.22000003</v>
      </c>
      <c r="R105" s="19">
        <v>29.721399999999999</v>
      </c>
      <c r="S105" s="39">
        <v>-95.129199999999997</v>
      </c>
      <c r="T105" s="39" t="s">
        <v>621</v>
      </c>
      <c r="U105" s="39" t="s">
        <v>622</v>
      </c>
      <c r="V105" s="39" t="s">
        <v>623</v>
      </c>
      <c r="W105" s="39" t="s">
        <v>624</v>
      </c>
      <c r="X105" s="39">
        <v>12</v>
      </c>
      <c r="Y105" s="39">
        <v>1204</v>
      </c>
      <c r="Z105" s="39">
        <v>120401</v>
      </c>
      <c r="AA105" s="39">
        <v>12040104</v>
      </c>
      <c r="AC105" s="39">
        <v>50304</v>
      </c>
      <c r="AD105" s="39" t="s">
        <v>303</v>
      </c>
      <c r="AE105" s="12">
        <v>135394</v>
      </c>
      <c r="AF105" s="12">
        <v>106779</v>
      </c>
      <c r="AG105" s="12">
        <v>112779</v>
      </c>
      <c r="AH105" s="12">
        <v>120955</v>
      </c>
      <c r="AI105" s="12">
        <v>124987</v>
      </c>
      <c r="AJ105" s="12">
        <v>114677</v>
      </c>
      <c r="AK105" s="12">
        <v>111306</v>
      </c>
      <c r="AL105" s="12">
        <v>117897</v>
      </c>
      <c r="AM105" s="12">
        <v>104057</v>
      </c>
      <c r="AN105" s="12">
        <v>117114</v>
      </c>
      <c r="AO105" s="12">
        <v>126320</v>
      </c>
      <c r="AP105" s="12">
        <v>127428</v>
      </c>
      <c r="AR105" s="39">
        <v>0.67520000000000002</v>
      </c>
      <c r="AS105" s="39">
        <v>0.75829999999999997</v>
      </c>
      <c r="AT105" s="39">
        <v>0.66210000000000002</v>
      </c>
      <c r="AU105" s="39">
        <v>0.63160000000000005</v>
      </c>
      <c r="AV105" s="39">
        <v>0.7</v>
      </c>
      <c r="AW105" s="39">
        <v>0.7</v>
      </c>
      <c r="AX105" s="39">
        <v>0.66359999999999997</v>
      </c>
      <c r="AY105" s="39">
        <v>0.62339999999999995</v>
      </c>
      <c r="AZ105" s="39">
        <v>0.6603</v>
      </c>
      <c r="BA105" s="39">
        <v>0.60219999999999996</v>
      </c>
      <c r="BB105" s="39">
        <v>0.65590000000000004</v>
      </c>
      <c r="BC105" s="39">
        <v>0.73099999999999998</v>
      </c>
      <c r="BD105" s="39">
        <v>0.71360000000000001</v>
      </c>
      <c r="BF105" s="39">
        <v>31140620</v>
      </c>
      <c r="BG105" s="39">
        <v>24559170</v>
      </c>
      <c r="BH105" s="39">
        <v>25939170</v>
      </c>
      <c r="BI105" s="39">
        <v>27819650</v>
      </c>
      <c r="BJ105" s="39">
        <v>28747010</v>
      </c>
      <c r="BK105" s="39">
        <v>26375710</v>
      </c>
      <c r="BL105" s="39">
        <v>25600380</v>
      </c>
      <c r="BM105" s="39">
        <v>27116310</v>
      </c>
      <c r="BN105" s="39">
        <v>23933110</v>
      </c>
      <c r="BO105" s="39">
        <v>26936220</v>
      </c>
      <c r="BP105" s="39">
        <v>29053600</v>
      </c>
      <c r="BQ105" s="39">
        <v>29308440</v>
      </c>
      <c r="BR105" s="12">
        <v>1002</v>
      </c>
      <c r="BS105" s="68"/>
      <c r="BT105" s="71">
        <v>12070205</v>
      </c>
      <c r="BU105" s="71">
        <v>0</v>
      </c>
      <c r="BV105" s="71">
        <f t="shared" si="2"/>
        <v>0</v>
      </c>
    </row>
    <row r="106" spans="1:74" x14ac:dyDescent="0.3">
      <c r="A106" s="39" t="s">
        <v>310</v>
      </c>
      <c r="B106" s="39">
        <v>78074</v>
      </c>
      <c r="C106" s="39">
        <v>54291</v>
      </c>
      <c r="D106" s="39" t="s">
        <v>194</v>
      </c>
      <c r="E106" s="39">
        <v>10</v>
      </c>
      <c r="F106" s="39" t="s">
        <v>754</v>
      </c>
      <c r="G106" s="39" t="s">
        <v>49</v>
      </c>
      <c r="H106" s="39">
        <v>48409</v>
      </c>
      <c r="I106" s="39">
        <v>24</v>
      </c>
      <c r="J106" s="39">
        <v>0.89859999999999995</v>
      </c>
      <c r="K106" s="39">
        <v>188921.66399999999</v>
      </c>
      <c r="L106" s="39" t="s">
        <v>620</v>
      </c>
      <c r="M106" s="39" t="s">
        <v>680</v>
      </c>
      <c r="N106" s="39">
        <v>0.7</v>
      </c>
      <c r="O106" s="39">
        <v>132245164.8</v>
      </c>
      <c r="P106" s="39">
        <v>0.7</v>
      </c>
      <c r="Q106" s="39">
        <v>132245164.8</v>
      </c>
      <c r="R106" s="19">
        <v>28.004000000000001</v>
      </c>
      <c r="S106" s="39">
        <v>-97.512299999999996</v>
      </c>
      <c r="T106" s="39" t="s">
        <v>621</v>
      </c>
      <c r="U106" s="39" t="s">
        <v>633</v>
      </c>
      <c r="V106" s="39" t="s">
        <v>633</v>
      </c>
      <c r="W106" s="39" t="s">
        <v>865</v>
      </c>
      <c r="X106" s="39">
        <v>12</v>
      </c>
      <c r="Y106" s="39">
        <v>1210</v>
      </c>
      <c r="Z106" s="39">
        <v>121004</v>
      </c>
      <c r="AA106" s="39">
        <v>12100407</v>
      </c>
      <c r="AC106" s="39">
        <v>54291</v>
      </c>
      <c r="AD106" s="39" t="s">
        <v>310</v>
      </c>
      <c r="AR106" s="39">
        <v>0</v>
      </c>
      <c r="AS106" s="39">
        <v>0</v>
      </c>
      <c r="AT106" s="39">
        <v>0</v>
      </c>
      <c r="AU106" s="39">
        <v>0</v>
      </c>
      <c r="AV106" s="39">
        <v>0</v>
      </c>
      <c r="AW106" s="39">
        <v>0</v>
      </c>
      <c r="AX106" s="39">
        <v>0</v>
      </c>
      <c r="AY106" s="39">
        <v>0</v>
      </c>
      <c r="AZ106" s="39">
        <v>0</v>
      </c>
      <c r="BA106" s="39">
        <v>0</v>
      </c>
      <c r="BB106" s="39">
        <v>0</v>
      </c>
      <c r="BC106" s="39">
        <v>0</v>
      </c>
      <c r="BD106" s="39">
        <v>0</v>
      </c>
      <c r="BF106" s="39">
        <v>0</v>
      </c>
      <c r="BG106" s="39">
        <v>0</v>
      </c>
      <c r="BH106" s="39">
        <v>0</v>
      </c>
      <c r="BI106" s="39">
        <v>0</v>
      </c>
      <c r="BJ106" s="39">
        <v>0</v>
      </c>
      <c r="BK106" s="39">
        <v>0</v>
      </c>
      <c r="BL106" s="39">
        <v>0</v>
      </c>
      <c r="BM106" s="39">
        <v>0</v>
      </c>
      <c r="BN106" s="39">
        <v>0</v>
      </c>
      <c r="BO106" s="39">
        <v>0</v>
      </c>
      <c r="BP106" s="39">
        <v>0</v>
      </c>
      <c r="BQ106" s="39">
        <v>0</v>
      </c>
      <c r="BR106" s="39">
        <v>0</v>
      </c>
      <c r="BT106" s="71">
        <v>12080001</v>
      </c>
      <c r="BU106" s="71">
        <v>0</v>
      </c>
      <c r="BV106" s="71">
        <f t="shared" si="2"/>
        <v>0</v>
      </c>
    </row>
    <row r="107" spans="1:74" x14ac:dyDescent="0.3">
      <c r="A107" s="39" t="s">
        <v>299</v>
      </c>
      <c r="B107" s="39">
        <v>1951</v>
      </c>
      <c r="C107" s="39">
        <v>50127</v>
      </c>
      <c r="D107" s="39" t="s">
        <v>667</v>
      </c>
      <c r="E107" s="39">
        <v>3</v>
      </c>
      <c r="F107" s="39" t="s">
        <v>866</v>
      </c>
      <c r="G107" s="39" t="s">
        <v>49</v>
      </c>
      <c r="H107" s="39">
        <v>48485</v>
      </c>
      <c r="I107" s="39">
        <v>78</v>
      </c>
      <c r="J107" s="39">
        <v>5.62E-2</v>
      </c>
      <c r="K107" s="39">
        <v>33024.288959999998</v>
      </c>
      <c r="L107" s="39" t="s">
        <v>620</v>
      </c>
      <c r="M107" s="39" t="s">
        <v>867</v>
      </c>
      <c r="N107" s="39">
        <v>0.12</v>
      </c>
      <c r="O107" s="39">
        <v>4117028.02</v>
      </c>
      <c r="R107" s="19">
        <v>33.863100000000003</v>
      </c>
      <c r="S107" s="39">
        <v>-98.589399999999998</v>
      </c>
      <c r="T107" s="39" t="s">
        <v>784</v>
      </c>
      <c r="U107" s="39" t="s">
        <v>815</v>
      </c>
      <c r="V107" s="39" t="s">
        <v>816</v>
      </c>
      <c r="W107" s="39" t="s">
        <v>868</v>
      </c>
      <c r="X107" s="39">
        <v>11</v>
      </c>
      <c r="Y107" s="39">
        <v>1113</v>
      </c>
      <c r="Z107" s="39">
        <v>111302</v>
      </c>
      <c r="AA107" s="39">
        <v>11130206</v>
      </c>
      <c r="AC107" s="39">
        <v>50127</v>
      </c>
      <c r="AD107" s="39" t="s">
        <v>869</v>
      </c>
      <c r="AE107" s="39">
        <v>-86</v>
      </c>
      <c r="AF107" s="12">
        <v>1608</v>
      </c>
      <c r="AG107" s="39">
        <v>16</v>
      </c>
      <c r="AH107" s="39">
        <v>-64</v>
      </c>
      <c r="AI107" s="39">
        <v>-46</v>
      </c>
      <c r="AJ107" s="39">
        <v>44</v>
      </c>
      <c r="AK107" s="12">
        <v>5331</v>
      </c>
      <c r="AL107" s="12">
        <v>12912</v>
      </c>
      <c r="AM107" s="39">
        <v>447</v>
      </c>
      <c r="AN107" s="39">
        <v>-162</v>
      </c>
      <c r="AO107" s="39">
        <v>-170</v>
      </c>
      <c r="AP107" s="39">
        <v>-240</v>
      </c>
      <c r="AR107" s="39">
        <v>2.8400000000000002E-2</v>
      </c>
      <c r="AS107" s="39">
        <v>-1.5E-3</v>
      </c>
      <c r="AT107" s="39">
        <v>3.0700000000000002E-2</v>
      </c>
      <c r="AU107" s="39">
        <v>2.9999999999999997E-4</v>
      </c>
      <c r="AV107" s="39">
        <v>-1.1000000000000001E-3</v>
      </c>
      <c r="AW107" s="39">
        <v>-8.0000000000000004E-4</v>
      </c>
      <c r="AX107" s="39">
        <v>8.0000000000000004E-4</v>
      </c>
      <c r="AY107" s="39">
        <v>9.1899999999999996E-2</v>
      </c>
      <c r="AZ107" s="39">
        <v>0.2225</v>
      </c>
      <c r="BA107" s="39">
        <v>8.0000000000000002E-3</v>
      </c>
      <c r="BB107" s="39">
        <v>-2.8E-3</v>
      </c>
      <c r="BC107" s="39">
        <v>-3.0000000000000001E-3</v>
      </c>
      <c r="BD107" s="39">
        <v>-4.1000000000000003E-3</v>
      </c>
      <c r="BF107" s="39">
        <v>0</v>
      </c>
      <c r="BG107" s="39">
        <v>200464</v>
      </c>
      <c r="BH107" s="39">
        <v>1994.666667</v>
      </c>
      <c r="BI107" s="39">
        <v>0</v>
      </c>
      <c r="BJ107" s="39">
        <v>0</v>
      </c>
      <c r="BK107" s="39">
        <v>5485.3333329999996</v>
      </c>
      <c r="BL107" s="39">
        <v>664598</v>
      </c>
      <c r="BM107" s="39">
        <v>1609696</v>
      </c>
      <c r="BN107" s="39">
        <v>55726</v>
      </c>
      <c r="BO107" s="39">
        <v>0</v>
      </c>
      <c r="BP107" s="39">
        <v>0</v>
      </c>
      <c r="BQ107" s="39">
        <v>0</v>
      </c>
      <c r="BR107" s="39">
        <v>8</v>
      </c>
      <c r="BT107" s="71">
        <v>12080002</v>
      </c>
      <c r="BU107" s="71">
        <f>SUM(O49,O73)</f>
        <v>242323065.5</v>
      </c>
      <c r="BV107" s="71">
        <f t="shared" si="2"/>
        <v>7439.3181108499994</v>
      </c>
    </row>
    <row r="108" spans="1:74" x14ac:dyDescent="0.3">
      <c r="A108" s="39" t="s">
        <v>240</v>
      </c>
      <c r="B108" s="39">
        <v>78060</v>
      </c>
      <c r="C108" s="39">
        <v>3559</v>
      </c>
      <c r="D108" s="39" t="s">
        <v>627</v>
      </c>
      <c r="E108" s="39">
        <v>2</v>
      </c>
      <c r="F108" s="39" t="s">
        <v>870</v>
      </c>
      <c r="G108" s="39" t="s">
        <v>49</v>
      </c>
      <c r="H108" s="39">
        <v>48061</v>
      </c>
      <c r="I108" s="39">
        <v>132.9</v>
      </c>
      <c r="J108" s="39">
        <v>3.2500000000000001E-2</v>
      </c>
      <c r="K108" s="39">
        <v>32527.259699999999</v>
      </c>
      <c r="L108" s="39" t="s">
        <v>620</v>
      </c>
      <c r="M108" s="39" t="s">
        <v>301</v>
      </c>
      <c r="N108" s="39">
        <v>0.7</v>
      </c>
      <c r="O108" s="39">
        <v>22769081.789999999</v>
      </c>
      <c r="P108" s="39">
        <v>0.7</v>
      </c>
      <c r="Q108" s="39">
        <v>22769081.789999999</v>
      </c>
      <c r="R108" s="19">
        <v>25.914999999999999</v>
      </c>
      <c r="S108" s="39">
        <v>-97.520200000000003</v>
      </c>
      <c r="T108" s="39" t="s">
        <v>621</v>
      </c>
      <c r="U108" s="39" t="s">
        <v>638</v>
      </c>
      <c r="V108" s="39" t="s">
        <v>639</v>
      </c>
      <c r="W108" s="39" t="s">
        <v>683</v>
      </c>
      <c r="X108" s="39">
        <v>12</v>
      </c>
      <c r="Y108" s="39">
        <v>1211</v>
      </c>
      <c r="Z108" s="39">
        <v>121102</v>
      </c>
      <c r="AA108" s="39">
        <v>12110208</v>
      </c>
      <c r="AC108" s="39">
        <v>3559</v>
      </c>
      <c r="AD108" s="39" t="s">
        <v>240</v>
      </c>
      <c r="AR108" s="39">
        <v>0</v>
      </c>
      <c r="AS108" s="39">
        <v>0</v>
      </c>
      <c r="AT108" s="39">
        <v>0</v>
      </c>
      <c r="AU108" s="39">
        <v>0</v>
      </c>
      <c r="AV108" s="39">
        <v>0</v>
      </c>
      <c r="AW108" s="39">
        <v>0</v>
      </c>
      <c r="AX108" s="39">
        <v>0</v>
      </c>
      <c r="AY108" s="39">
        <v>0</v>
      </c>
      <c r="AZ108" s="39">
        <v>0</v>
      </c>
      <c r="BA108" s="39">
        <v>0</v>
      </c>
      <c r="BB108" s="39">
        <v>0</v>
      </c>
      <c r="BC108" s="39">
        <v>0</v>
      </c>
      <c r="BD108" s="39">
        <v>0</v>
      </c>
      <c r="BF108" s="39">
        <v>0</v>
      </c>
      <c r="BG108" s="39">
        <v>0</v>
      </c>
      <c r="BH108" s="39">
        <v>0</v>
      </c>
      <c r="BI108" s="39">
        <v>0</v>
      </c>
      <c r="BJ108" s="39">
        <v>0</v>
      </c>
      <c r="BK108" s="39">
        <v>0</v>
      </c>
      <c r="BL108" s="39">
        <v>0</v>
      </c>
      <c r="BM108" s="39">
        <v>0</v>
      </c>
      <c r="BN108" s="39">
        <v>0</v>
      </c>
      <c r="BO108" s="39">
        <v>0</v>
      </c>
      <c r="BP108" s="39">
        <v>0</v>
      </c>
      <c r="BQ108" s="39">
        <v>0</v>
      </c>
      <c r="BR108" s="39">
        <v>0</v>
      </c>
      <c r="BT108" s="71">
        <v>12080003</v>
      </c>
      <c r="BU108" s="71">
        <v>0</v>
      </c>
      <c r="BV108" s="71">
        <f t="shared" si="2"/>
        <v>0</v>
      </c>
    </row>
    <row r="109" spans="1:74" x14ac:dyDescent="0.3">
      <c r="A109" s="39" t="s">
        <v>244</v>
      </c>
      <c r="B109" s="39">
        <v>1636</v>
      </c>
      <c r="C109" s="39">
        <v>3601</v>
      </c>
      <c r="D109" s="39" t="s">
        <v>627</v>
      </c>
      <c r="E109" s="39">
        <v>2</v>
      </c>
      <c r="F109" s="39" t="s">
        <v>646</v>
      </c>
      <c r="G109" s="39" t="s">
        <v>49</v>
      </c>
      <c r="H109" s="39">
        <v>48021</v>
      </c>
      <c r="I109" s="39">
        <v>615.5</v>
      </c>
      <c r="J109" s="39">
        <v>0.17899999999999999</v>
      </c>
      <c r="K109" s="39">
        <v>830010.61320000002</v>
      </c>
      <c r="L109" s="39" t="s">
        <v>631</v>
      </c>
      <c r="M109" s="39" t="s">
        <v>871</v>
      </c>
      <c r="N109" s="39">
        <v>0.34</v>
      </c>
      <c r="O109" s="39">
        <v>282203608.49000001</v>
      </c>
      <c r="P109" s="39">
        <v>280</v>
      </c>
      <c r="Q109" s="39">
        <v>232402971696</v>
      </c>
      <c r="R109" s="19">
        <v>30.145600000000002</v>
      </c>
      <c r="S109" s="39">
        <v>-97.270799999999994</v>
      </c>
      <c r="T109" s="39" t="s">
        <v>621</v>
      </c>
      <c r="U109" s="39" t="s">
        <v>648</v>
      </c>
      <c r="V109" s="39" t="s">
        <v>649</v>
      </c>
      <c r="W109" s="39" t="s">
        <v>650</v>
      </c>
      <c r="X109" s="39">
        <v>12</v>
      </c>
      <c r="Y109" s="39">
        <v>1209</v>
      </c>
      <c r="Z109" s="39">
        <v>120903</v>
      </c>
      <c r="AA109" s="39">
        <v>12090301</v>
      </c>
      <c r="AC109" s="39">
        <v>3601</v>
      </c>
      <c r="AD109" s="39" t="s">
        <v>244</v>
      </c>
      <c r="AE109" s="12">
        <v>8999</v>
      </c>
      <c r="AF109" s="12">
        <v>43191</v>
      </c>
      <c r="AG109" s="39" t="s">
        <v>625</v>
      </c>
      <c r="AH109" s="39">
        <v>601</v>
      </c>
      <c r="AI109" s="12">
        <v>5446</v>
      </c>
      <c r="AJ109" s="12">
        <v>30964</v>
      </c>
      <c r="AK109" s="12">
        <v>92716</v>
      </c>
      <c r="AL109" s="12">
        <v>143535</v>
      </c>
      <c r="AM109" s="12">
        <v>92593</v>
      </c>
      <c r="AN109" s="12">
        <v>60192</v>
      </c>
      <c r="AO109" s="12">
        <v>51248</v>
      </c>
      <c r="AP109" s="12">
        <v>24066</v>
      </c>
      <c r="AR109" s="39">
        <v>0.1026</v>
      </c>
      <c r="AS109" s="39">
        <v>1.9699999999999999E-2</v>
      </c>
      <c r="AT109" s="39">
        <v>0.10440000000000001</v>
      </c>
      <c r="AU109" s="39">
        <v>0</v>
      </c>
      <c r="AV109" s="39">
        <v>1.4E-3</v>
      </c>
      <c r="AW109" s="39">
        <v>1.1900000000000001E-2</v>
      </c>
      <c r="AX109" s="39">
        <v>6.9900000000000004E-2</v>
      </c>
      <c r="AY109" s="39">
        <v>0.20250000000000001</v>
      </c>
      <c r="AZ109" s="39">
        <v>0.31340000000000001</v>
      </c>
      <c r="BA109" s="39">
        <v>0.2089</v>
      </c>
      <c r="BB109" s="39">
        <v>0.13139999999999999</v>
      </c>
      <c r="BC109" s="39">
        <v>0.11559999999999999</v>
      </c>
      <c r="BD109" s="39">
        <v>5.2600000000000001E-2</v>
      </c>
      <c r="BF109" s="39">
        <v>3059660</v>
      </c>
      <c r="BG109" s="39">
        <v>14684940</v>
      </c>
      <c r="BH109" s="39">
        <v>0</v>
      </c>
      <c r="BI109" s="39">
        <v>204340</v>
      </c>
      <c r="BJ109" s="39">
        <v>1851640</v>
      </c>
      <c r="BK109" s="39">
        <v>10527760</v>
      </c>
      <c r="BL109" s="39">
        <v>31523440</v>
      </c>
      <c r="BM109" s="39">
        <v>48801900</v>
      </c>
      <c r="BN109" s="39">
        <v>31481620</v>
      </c>
      <c r="BO109" s="39">
        <v>20465280</v>
      </c>
      <c r="BP109" s="39">
        <v>17424320</v>
      </c>
      <c r="BQ109" s="39">
        <v>8182440</v>
      </c>
      <c r="BR109" s="39">
        <v>578</v>
      </c>
      <c r="BT109" s="71">
        <v>12080004</v>
      </c>
      <c r="BU109" s="71">
        <f>O43</f>
        <v>2863243999.2199998</v>
      </c>
      <c r="BV109" s="71">
        <f t="shared" si="2"/>
        <v>87901.590776053985</v>
      </c>
    </row>
    <row r="110" spans="1:74" x14ac:dyDescent="0.3">
      <c r="A110" s="39" t="s">
        <v>872</v>
      </c>
      <c r="B110" s="39">
        <v>77938</v>
      </c>
      <c r="C110" s="39">
        <v>6251</v>
      </c>
      <c r="D110" s="39" t="s">
        <v>262</v>
      </c>
      <c r="E110" s="39">
        <v>8</v>
      </c>
      <c r="F110" s="39" t="s">
        <v>873</v>
      </c>
      <c r="G110" s="39" t="s">
        <v>49</v>
      </c>
      <c r="H110" s="39">
        <v>48321</v>
      </c>
      <c r="I110" s="39">
        <v>2724</v>
      </c>
      <c r="J110" s="39">
        <v>0.93179999999999996</v>
      </c>
      <c r="K110" s="39">
        <v>22234835.232000001</v>
      </c>
      <c r="L110" s="39" t="s">
        <v>631</v>
      </c>
      <c r="M110" s="39" t="s">
        <v>273</v>
      </c>
      <c r="N110" s="39">
        <v>0.6</v>
      </c>
      <c r="O110" s="39">
        <v>13340901139.200001</v>
      </c>
      <c r="P110" s="39">
        <v>38</v>
      </c>
      <c r="Q110" s="39">
        <v>844923738816</v>
      </c>
      <c r="R110" s="19">
        <v>28.796399999999998</v>
      </c>
      <c r="S110" s="39">
        <v>-96.052899999999994</v>
      </c>
      <c r="T110" s="39" t="s">
        <v>621</v>
      </c>
      <c r="U110" s="39" t="s">
        <v>633</v>
      </c>
      <c r="V110" s="39" t="s">
        <v>633</v>
      </c>
      <c r="W110" s="39" t="s">
        <v>689</v>
      </c>
      <c r="X110" s="39">
        <v>12</v>
      </c>
      <c r="Y110" s="39">
        <v>1210</v>
      </c>
      <c r="Z110" s="39">
        <v>121004</v>
      </c>
      <c r="AA110" s="39">
        <v>12100401</v>
      </c>
      <c r="AC110" s="39">
        <v>6251</v>
      </c>
      <c r="AD110" s="39" t="s">
        <v>272</v>
      </c>
      <c r="AE110" s="12">
        <v>2019203</v>
      </c>
      <c r="AF110" s="12">
        <v>1831865</v>
      </c>
      <c r="AG110" s="12">
        <v>2010915</v>
      </c>
      <c r="AH110" s="12">
        <v>1022733</v>
      </c>
      <c r="AI110" s="12">
        <v>1722511</v>
      </c>
      <c r="AJ110" s="12">
        <v>1919280</v>
      </c>
      <c r="AK110" s="12">
        <v>1972583</v>
      </c>
      <c r="AL110" s="12">
        <v>1862971</v>
      </c>
      <c r="AM110" s="12">
        <v>1922238</v>
      </c>
      <c r="AN110" s="12">
        <v>1926927</v>
      </c>
      <c r="AO110" s="12">
        <v>1161050</v>
      </c>
      <c r="AP110" s="12">
        <v>993620</v>
      </c>
      <c r="AR110" s="39">
        <v>0.85370000000000001</v>
      </c>
      <c r="AS110" s="39">
        <v>0.99629999999999996</v>
      </c>
      <c r="AT110" s="39">
        <v>1.0006999999999999</v>
      </c>
      <c r="AU110" s="39">
        <v>0.99219999999999997</v>
      </c>
      <c r="AV110" s="39">
        <v>0.52149999999999996</v>
      </c>
      <c r="AW110" s="39">
        <v>0.84989999999999999</v>
      </c>
      <c r="AX110" s="39">
        <v>0.97860000000000003</v>
      </c>
      <c r="AY110" s="39">
        <v>0.97330000000000005</v>
      </c>
      <c r="AZ110" s="39">
        <v>0.91920000000000002</v>
      </c>
      <c r="BA110" s="39">
        <v>0.98009999999999997</v>
      </c>
      <c r="BB110" s="39">
        <v>0.95079999999999998</v>
      </c>
      <c r="BC110" s="39">
        <v>0.59199999999999997</v>
      </c>
      <c r="BD110" s="39">
        <v>0.49030000000000001</v>
      </c>
      <c r="BF110" s="39">
        <v>1211521800</v>
      </c>
      <c r="BG110" s="39">
        <v>1099119000</v>
      </c>
      <c r="BH110" s="39">
        <v>1206549000</v>
      </c>
      <c r="BI110" s="39">
        <v>613639800</v>
      </c>
      <c r="BJ110" s="39">
        <v>1033506600</v>
      </c>
      <c r="BK110" s="39">
        <v>1151568000</v>
      </c>
      <c r="BL110" s="39">
        <v>1183549800</v>
      </c>
      <c r="BM110" s="39">
        <v>1117782600</v>
      </c>
      <c r="BN110" s="39">
        <v>1153342800</v>
      </c>
      <c r="BO110" s="39">
        <v>1156156200</v>
      </c>
      <c r="BP110" s="39">
        <v>696630000</v>
      </c>
      <c r="BQ110" s="39">
        <v>596172000</v>
      </c>
      <c r="BR110" s="12">
        <v>37500</v>
      </c>
      <c r="BS110" s="68"/>
      <c r="BT110" s="71">
        <v>12080005</v>
      </c>
      <c r="BU110" s="71">
        <f>SUM(O48,O78,O90)</f>
        <v>9747805571.1200008</v>
      </c>
      <c r="BV110" s="71">
        <f t="shared" si="2"/>
        <v>299257.63103338401</v>
      </c>
    </row>
    <row r="111" spans="1:74" x14ac:dyDescent="0.3">
      <c r="A111" s="39" t="s">
        <v>874</v>
      </c>
      <c r="B111" s="39">
        <v>1690</v>
      </c>
      <c r="C111" s="39">
        <v>4266</v>
      </c>
      <c r="D111" s="39" t="s">
        <v>627</v>
      </c>
      <c r="E111" s="39">
        <v>2</v>
      </c>
      <c r="F111" s="39" t="s">
        <v>716</v>
      </c>
      <c r="G111" s="39" t="s">
        <v>49</v>
      </c>
      <c r="H111" s="39">
        <v>48121</v>
      </c>
      <c r="I111" s="39">
        <v>126</v>
      </c>
      <c r="J111" s="39">
        <v>5.2600000000000001E-2</v>
      </c>
      <c r="K111" s="39">
        <v>49929.687360000004</v>
      </c>
      <c r="L111" s="39" t="s">
        <v>620</v>
      </c>
      <c r="M111" s="39" t="s">
        <v>200</v>
      </c>
      <c r="N111" s="39">
        <v>0.7</v>
      </c>
      <c r="O111" s="39">
        <v>34950781.149999999</v>
      </c>
      <c r="P111" s="39">
        <v>45.25</v>
      </c>
      <c r="Q111" s="39">
        <v>2259262430.1900001</v>
      </c>
      <c r="R111" s="19">
        <v>33.197800000000001</v>
      </c>
      <c r="S111" s="39">
        <v>-97.106700000000004</v>
      </c>
      <c r="T111" s="39" t="s">
        <v>621</v>
      </c>
      <c r="U111" s="39" t="s">
        <v>660</v>
      </c>
      <c r="V111" s="39" t="s">
        <v>717</v>
      </c>
      <c r="W111" s="39" t="s">
        <v>718</v>
      </c>
      <c r="X111" s="39">
        <v>12</v>
      </c>
      <c r="Y111" s="39">
        <v>1203</v>
      </c>
      <c r="Z111" s="39">
        <v>120301</v>
      </c>
      <c r="AA111" s="39">
        <v>12030103</v>
      </c>
      <c r="AC111" s="39">
        <v>4266</v>
      </c>
      <c r="AD111" s="39" t="s">
        <v>255</v>
      </c>
      <c r="AE111" s="39" t="s">
        <v>625</v>
      </c>
      <c r="AF111" s="39" t="s">
        <v>625</v>
      </c>
      <c r="AG111" s="39" t="s">
        <v>625</v>
      </c>
      <c r="AH111" s="39" t="s">
        <v>625</v>
      </c>
      <c r="AI111" s="39" t="s">
        <v>625</v>
      </c>
      <c r="AJ111" s="39" t="s">
        <v>625</v>
      </c>
      <c r="AK111" s="39" t="s">
        <v>625</v>
      </c>
      <c r="AL111" s="12">
        <v>1942</v>
      </c>
      <c r="AM111" s="39">
        <v>230</v>
      </c>
      <c r="AN111" s="39" t="s">
        <v>625</v>
      </c>
      <c r="AO111" s="39" t="s">
        <v>625</v>
      </c>
      <c r="AP111" s="39">
        <v>104</v>
      </c>
      <c r="AR111" s="39">
        <v>2E-3</v>
      </c>
      <c r="AS111" s="39">
        <v>0</v>
      </c>
      <c r="AT111" s="39">
        <v>0</v>
      </c>
      <c r="AU111" s="39">
        <v>0</v>
      </c>
      <c r="AV111" s="39">
        <v>0</v>
      </c>
      <c r="AW111" s="39">
        <v>0</v>
      </c>
      <c r="AX111" s="39">
        <v>0</v>
      </c>
      <c r="AY111" s="39">
        <v>0</v>
      </c>
      <c r="AZ111" s="39">
        <v>2.07E-2</v>
      </c>
      <c r="BA111" s="39">
        <v>2.5000000000000001E-3</v>
      </c>
      <c r="BB111" s="39">
        <v>0</v>
      </c>
      <c r="BC111" s="39">
        <v>0</v>
      </c>
      <c r="BD111" s="39">
        <v>1.1000000000000001E-3</v>
      </c>
      <c r="BF111" s="39">
        <v>0</v>
      </c>
      <c r="BG111" s="39">
        <v>0</v>
      </c>
      <c r="BH111" s="39">
        <v>0</v>
      </c>
      <c r="BI111" s="39">
        <v>0</v>
      </c>
      <c r="BJ111" s="39">
        <v>0</v>
      </c>
      <c r="BK111" s="39">
        <v>0</v>
      </c>
      <c r="BL111" s="39">
        <v>0</v>
      </c>
      <c r="BM111" s="39">
        <v>1359400</v>
      </c>
      <c r="BN111" s="39">
        <v>161000</v>
      </c>
      <c r="BO111" s="39">
        <v>0</v>
      </c>
      <c r="BP111" s="39">
        <v>0</v>
      </c>
      <c r="BQ111" s="39">
        <v>72800</v>
      </c>
      <c r="BR111" s="39">
        <v>5</v>
      </c>
      <c r="BT111" s="71">
        <v>12080006</v>
      </c>
      <c r="BU111" s="71">
        <v>0</v>
      </c>
      <c r="BV111" s="71">
        <f t="shared" si="2"/>
        <v>0</v>
      </c>
    </row>
    <row r="112" spans="1:74" x14ac:dyDescent="0.3">
      <c r="A112" s="39" t="s">
        <v>231</v>
      </c>
      <c r="B112" s="39">
        <v>1622</v>
      </c>
      <c r="C112" s="39">
        <v>3504</v>
      </c>
      <c r="D112" s="39" t="s">
        <v>627</v>
      </c>
      <c r="E112" s="39">
        <v>2</v>
      </c>
      <c r="F112" s="39" t="s">
        <v>875</v>
      </c>
      <c r="G112" s="39" t="s">
        <v>49</v>
      </c>
      <c r="H112" s="39">
        <v>48073</v>
      </c>
      <c r="I112" s="39">
        <v>684.5</v>
      </c>
      <c r="J112" s="39">
        <v>0.125</v>
      </c>
      <c r="K112" s="39">
        <v>644593.65</v>
      </c>
      <c r="L112" s="39" t="s">
        <v>659</v>
      </c>
      <c r="M112" s="39" t="s">
        <v>232</v>
      </c>
      <c r="N112" s="39">
        <v>0.28999999999999998</v>
      </c>
      <c r="O112" s="39">
        <v>186932158.5</v>
      </c>
      <c r="P112" s="39">
        <v>330</v>
      </c>
      <c r="Q112" s="39">
        <v>212715904500</v>
      </c>
      <c r="R112" s="19">
        <v>31.938099999999999</v>
      </c>
      <c r="S112" s="39">
        <v>-94.988299999999995</v>
      </c>
      <c r="T112" s="39" t="s">
        <v>621</v>
      </c>
      <c r="U112" s="39" t="s">
        <v>876</v>
      </c>
      <c r="V112" s="39" t="s">
        <v>876</v>
      </c>
      <c r="W112" s="39" t="s">
        <v>877</v>
      </c>
      <c r="X112" s="39">
        <v>12</v>
      </c>
      <c r="Y112" s="39">
        <v>1202</v>
      </c>
      <c r="Z112" s="39">
        <v>120200</v>
      </c>
      <c r="AA112" s="39">
        <v>12020004</v>
      </c>
      <c r="AC112" s="39">
        <v>3504</v>
      </c>
      <c r="AD112" s="39" t="s">
        <v>231</v>
      </c>
      <c r="AE112" s="12">
        <v>5603</v>
      </c>
      <c r="AF112" s="12">
        <v>28186</v>
      </c>
      <c r="AG112" s="39">
        <v>801</v>
      </c>
      <c r="AH112" s="12">
        <v>4175</v>
      </c>
      <c r="AI112" s="12">
        <v>23936</v>
      </c>
      <c r="AJ112" s="12">
        <v>36482</v>
      </c>
      <c r="AK112" s="12">
        <v>56504</v>
      </c>
      <c r="AL112" s="12">
        <v>98855</v>
      </c>
      <c r="AM112" s="12">
        <v>30520</v>
      </c>
      <c r="AN112" s="12">
        <v>15973</v>
      </c>
      <c r="AO112" s="39">
        <v>163</v>
      </c>
      <c r="AP112" s="39">
        <v>115</v>
      </c>
      <c r="AR112" s="39">
        <v>5.0200000000000002E-2</v>
      </c>
      <c r="AS112" s="39">
        <v>1.0999999999999999E-2</v>
      </c>
      <c r="AT112" s="39">
        <v>6.13E-2</v>
      </c>
      <c r="AU112" s="39">
        <v>1.6000000000000001E-3</v>
      </c>
      <c r="AV112" s="39">
        <v>8.5000000000000006E-3</v>
      </c>
      <c r="AW112" s="39">
        <v>4.7E-2</v>
      </c>
      <c r="AX112" s="39">
        <v>7.3999999999999996E-2</v>
      </c>
      <c r="AY112" s="39">
        <v>0.111</v>
      </c>
      <c r="AZ112" s="39">
        <v>0.19409999999999999</v>
      </c>
      <c r="BA112" s="39">
        <v>6.1899999999999997E-2</v>
      </c>
      <c r="BB112" s="39">
        <v>3.1399999999999997E-2</v>
      </c>
      <c r="BC112" s="39">
        <v>2.9999999999999997E-4</v>
      </c>
      <c r="BD112" s="39">
        <v>2.0000000000000001E-4</v>
      </c>
      <c r="BF112" s="39">
        <v>1624870</v>
      </c>
      <c r="BG112" s="39">
        <v>8173940</v>
      </c>
      <c r="BH112" s="39">
        <v>232290</v>
      </c>
      <c r="BI112" s="39">
        <v>1210750</v>
      </c>
      <c r="BJ112" s="39">
        <v>6941440</v>
      </c>
      <c r="BK112" s="39">
        <v>10579780</v>
      </c>
      <c r="BL112" s="39">
        <v>16386160</v>
      </c>
      <c r="BM112" s="39">
        <v>28667950</v>
      </c>
      <c r="BN112" s="39">
        <v>8850800</v>
      </c>
      <c r="BO112" s="39">
        <v>4632170</v>
      </c>
      <c r="BP112" s="39">
        <v>47270</v>
      </c>
      <c r="BQ112" s="39">
        <v>33350</v>
      </c>
      <c r="BR112" s="39">
        <v>268</v>
      </c>
      <c r="BT112" s="71">
        <v>12080007</v>
      </c>
      <c r="BU112" s="71">
        <f>SUM(O11,O16,O38)</f>
        <v>384325794.91999996</v>
      </c>
      <c r="BV112" s="71">
        <f t="shared" si="2"/>
        <v>11798.801904043998</v>
      </c>
    </row>
    <row r="113" spans="1:74" x14ac:dyDescent="0.3">
      <c r="A113" s="39" t="s">
        <v>878</v>
      </c>
      <c r="B113" s="39">
        <v>2094</v>
      </c>
      <c r="C113" s="39">
        <v>55015</v>
      </c>
      <c r="D113" s="39" t="s">
        <v>693</v>
      </c>
      <c r="E113" s="39">
        <v>2</v>
      </c>
      <c r="F113" s="39" t="s">
        <v>642</v>
      </c>
      <c r="G113" s="39" t="s">
        <v>49</v>
      </c>
      <c r="H113" s="39">
        <v>48039</v>
      </c>
      <c r="I113" s="39">
        <v>470</v>
      </c>
      <c r="J113" s="39">
        <v>0.6522</v>
      </c>
      <c r="K113" s="39">
        <v>2309304.5424000002</v>
      </c>
      <c r="L113" s="39" t="s">
        <v>620</v>
      </c>
      <c r="M113" s="39" t="s">
        <v>300</v>
      </c>
      <c r="N113" s="39">
        <v>0.05</v>
      </c>
      <c r="O113" s="39">
        <v>115465227.12</v>
      </c>
      <c r="P113" s="39">
        <v>0.05</v>
      </c>
      <c r="Q113" s="39">
        <v>115465227.12</v>
      </c>
      <c r="R113" s="19">
        <v>29.072800000000001</v>
      </c>
      <c r="S113" s="39">
        <v>-95.745000000000005</v>
      </c>
      <c r="T113" s="39" t="s">
        <v>621</v>
      </c>
      <c r="U113" s="39" t="s">
        <v>648</v>
      </c>
      <c r="V113" s="39" t="s">
        <v>806</v>
      </c>
      <c r="W113" s="39" t="s">
        <v>689</v>
      </c>
      <c r="X113" s="39">
        <v>12</v>
      </c>
      <c r="Y113" s="39">
        <v>1209</v>
      </c>
      <c r="Z113" s="39">
        <v>120904</v>
      </c>
      <c r="AA113" s="39">
        <v>12090402</v>
      </c>
      <c r="AC113" s="39">
        <v>55015</v>
      </c>
      <c r="AD113" s="39" t="s">
        <v>314</v>
      </c>
      <c r="AE113" s="12">
        <v>235596</v>
      </c>
      <c r="AF113" s="12">
        <v>216241</v>
      </c>
      <c r="AG113" s="12">
        <v>293615</v>
      </c>
      <c r="AH113" s="12">
        <v>254422</v>
      </c>
      <c r="AI113" s="12">
        <v>265060</v>
      </c>
      <c r="AJ113" s="12">
        <v>280546</v>
      </c>
      <c r="AK113" s="12">
        <v>294893</v>
      </c>
      <c r="AL113" s="12">
        <v>310510</v>
      </c>
      <c r="AM113" s="12">
        <v>258554</v>
      </c>
      <c r="AN113" s="12">
        <v>280140</v>
      </c>
      <c r="AO113" s="12">
        <v>239710</v>
      </c>
      <c r="AP113" s="12">
        <v>291901</v>
      </c>
      <c r="AR113" s="39">
        <v>0.78139999999999998</v>
      </c>
      <c r="AS113" s="39">
        <v>0.67369999999999997</v>
      </c>
      <c r="AT113" s="39">
        <v>0.68469999999999998</v>
      </c>
      <c r="AU113" s="39">
        <v>0.8397</v>
      </c>
      <c r="AV113" s="39">
        <v>0.75180000000000002</v>
      </c>
      <c r="AW113" s="39">
        <v>0.75800000000000001</v>
      </c>
      <c r="AX113" s="39">
        <v>0.82899999999999996</v>
      </c>
      <c r="AY113" s="39">
        <v>0.84330000000000005</v>
      </c>
      <c r="AZ113" s="39">
        <v>0.88800000000000001</v>
      </c>
      <c r="BA113" s="39">
        <v>0.76400000000000001</v>
      </c>
      <c r="BB113" s="39">
        <v>0.80110000000000003</v>
      </c>
      <c r="BC113" s="39">
        <v>0.70840000000000003</v>
      </c>
      <c r="BD113" s="39">
        <v>0.83479999999999999</v>
      </c>
      <c r="BF113" s="39">
        <v>11779800</v>
      </c>
      <c r="BG113" s="39">
        <v>10812050</v>
      </c>
      <c r="BH113" s="39">
        <v>14680750</v>
      </c>
      <c r="BI113" s="39">
        <v>12721100</v>
      </c>
      <c r="BJ113" s="39">
        <v>13253000</v>
      </c>
      <c r="BK113" s="39">
        <v>14027300</v>
      </c>
      <c r="BL113" s="39">
        <v>14744650</v>
      </c>
      <c r="BM113" s="39">
        <v>15525500</v>
      </c>
      <c r="BN113" s="39">
        <v>12927700</v>
      </c>
      <c r="BO113" s="39">
        <v>14007000</v>
      </c>
      <c r="BP113" s="39">
        <v>11985500</v>
      </c>
      <c r="BQ113" s="39">
        <v>14595050</v>
      </c>
      <c r="BR113" s="39">
        <v>494</v>
      </c>
      <c r="BT113" s="71">
        <v>12080008</v>
      </c>
      <c r="BU113" s="71">
        <v>0</v>
      </c>
      <c r="BV113" s="71">
        <f t="shared" si="2"/>
        <v>0</v>
      </c>
    </row>
    <row r="114" spans="1:74" x14ac:dyDescent="0.3">
      <c r="A114" s="39" t="s">
        <v>217</v>
      </c>
      <c r="B114" s="39">
        <v>1602</v>
      </c>
      <c r="C114" s="39">
        <v>3469</v>
      </c>
      <c r="D114" s="39" t="s">
        <v>667</v>
      </c>
      <c r="E114" s="39">
        <v>3</v>
      </c>
      <c r="F114" s="39" t="s">
        <v>619</v>
      </c>
      <c r="G114" s="39" t="s">
        <v>49</v>
      </c>
      <c r="H114" s="39">
        <v>48201</v>
      </c>
      <c r="I114" s="39">
        <v>1025</v>
      </c>
      <c r="J114" s="39">
        <v>0.11700000000000001</v>
      </c>
      <c r="K114" s="39">
        <v>903466.98</v>
      </c>
      <c r="L114" s="39" t="s">
        <v>620</v>
      </c>
      <c r="M114" s="39" t="s">
        <v>218</v>
      </c>
      <c r="N114" s="39">
        <v>0.56000000000000005</v>
      </c>
      <c r="O114" s="39">
        <v>505941508.80000001</v>
      </c>
      <c r="P114" s="39" t="s">
        <v>1136</v>
      </c>
      <c r="Q114" s="39">
        <v>505941508.80000001</v>
      </c>
      <c r="R114" s="19">
        <v>29.937799999999999</v>
      </c>
      <c r="S114" s="39">
        <v>-95.532200000000003</v>
      </c>
      <c r="T114" s="39" t="s">
        <v>621</v>
      </c>
      <c r="U114" s="39" t="s">
        <v>622</v>
      </c>
      <c r="V114" s="39" t="s">
        <v>623</v>
      </c>
      <c r="W114" s="39" t="s">
        <v>624</v>
      </c>
      <c r="X114" s="39">
        <v>12</v>
      </c>
      <c r="Y114" s="39">
        <v>1204</v>
      </c>
      <c r="Z114" s="39">
        <v>120401</v>
      </c>
      <c r="AA114" s="39">
        <v>12040104</v>
      </c>
      <c r="AC114" s="39">
        <v>3469</v>
      </c>
      <c r="AD114" s="39" t="s">
        <v>217</v>
      </c>
      <c r="AE114" s="12">
        <v>54285</v>
      </c>
      <c r="AF114" s="12">
        <v>95077</v>
      </c>
      <c r="AG114" s="12">
        <v>29482</v>
      </c>
      <c r="AH114" s="12">
        <v>177389</v>
      </c>
      <c r="AI114" s="12">
        <v>95588</v>
      </c>
      <c r="AJ114" s="12">
        <v>187966</v>
      </c>
      <c r="AK114" s="12">
        <v>232122</v>
      </c>
      <c r="AL114" s="12">
        <v>231573</v>
      </c>
      <c r="AM114" s="12">
        <v>113167</v>
      </c>
      <c r="AN114" s="12">
        <v>66416</v>
      </c>
      <c r="AO114" s="12">
        <v>34431</v>
      </c>
      <c r="AP114" s="12">
        <v>20706</v>
      </c>
      <c r="AR114" s="39">
        <v>0.1492</v>
      </c>
      <c r="AS114" s="39">
        <v>7.1199999999999999E-2</v>
      </c>
      <c r="AT114" s="39">
        <v>0.13800000000000001</v>
      </c>
      <c r="AU114" s="39">
        <v>3.8699999999999998E-2</v>
      </c>
      <c r="AV114" s="39">
        <v>0.2404</v>
      </c>
      <c r="AW114" s="39">
        <v>0.12529999999999999</v>
      </c>
      <c r="AX114" s="39">
        <v>0.25469999999999998</v>
      </c>
      <c r="AY114" s="39">
        <v>0.3044</v>
      </c>
      <c r="AZ114" s="39">
        <v>0.30370000000000003</v>
      </c>
      <c r="BA114" s="39">
        <v>0.15329999999999999</v>
      </c>
      <c r="BB114" s="39">
        <v>8.7099999999999997E-2</v>
      </c>
      <c r="BC114" s="39">
        <v>4.6699999999999998E-2</v>
      </c>
      <c r="BD114" s="39">
        <v>2.7199999999999998E-2</v>
      </c>
      <c r="BF114" s="39">
        <v>30399600</v>
      </c>
      <c r="BG114" s="39">
        <v>53243120</v>
      </c>
      <c r="BH114" s="39">
        <v>16509920</v>
      </c>
      <c r="BI114" s="39">
        <v>99337840</v>
      </c>
      <c r="BJ114" s="39">
        <v>53529280</v>
      </c>
      <c r="BK114" s="39">
        <v>105260960</v>
      </c>
      <c r="BL114" s="39">
        <v>129988320</v>
      </c>
      <c r="BM114" s="39">
        <v>129680880</v>
      </c>
      <c r="BN114" s="39">
        <v>63373520</v>
      </c>
      <c r="BO114" s="39">
        <v>37192960</v>
      </c>
      <c r="BP114" s="39">
        <v>19281360</v>
      </c>
      <c r="BQ114" s="39">
        <v>11595360</v>
      </c>
      <c r="BR114" s="12">
        <v>2300</v>
      </c>
      <c r="BS114" s="68"/>
      <c r="BT114" s="71">
        <v>12090101</v>
      </c>
      <c r="BU114" s="71">
        <v>0</v>
      </c>
      <c r="BV114" s="71">
        <f t="shared" si="2"/>
        <v>0</v>
      </c>
    </row>
    <row r="115" spans="1:74" x14ac:dyDescent="0.3">
      <c r="A115" s="39" t="s">
        <v>879</v>
      </c>
      <c r="B115" s="39">
        <v>2107</v>
      </c>
      <c r="C115" s="39">
        <v>55062</v>
      </c>
      <c r="D115" s="39" t="s">
        <v>667</v>
      </c>
      <c r="E115" s="39">
        <v>3</v>
      </c>
      <c r="F115" s="39" t="s">
        <v>747</v>
      </c>
      <c r="G115" s="39" t="s">
        <v>49</v>
      </c>
      <c r="H115" s="39">
        <v>48185</v>
      </c>
      <c r="I115" s="39">
        <v>930</v>
      </c>
      <c r="J115" s="39">
        <v>0.56189999999999996</v>
      </c>
      <c r="K115" s="39">
        <v>3936810.7511999998</v>
      </c>
      <c r="L115" s="39" t="s">
        <v>647</v>
      </c>
      <c r="M115" s="39" t="s">
        <v>200</v>
      </c>
      <c r="N115" s="39">
        <v>0.23</v>
      </c>
      <c r="O115" s="39">
        <v>905466472.77999997</v>
      </c>
      <c r="P115" s="39" t="s">
        <v>1136</v>
      </c>
      <c r="Q115" s="39">
        <v>2425659432</v>
      </c>
      <c r="R115" s="19">
        <v>30.592400000000001</v>
      </c>
      <c r="S115" s="39">
        <v>-95.9178</v>
      </c>
      <c r="T115" s="39" t="s">
        <v>621</v>
      </c>
      <c r="U115" s="39" t="s">
        <v>622</v>
      </c>
      <c r="V115" s="39" t="s">
        <v>623</v>
      </c>
      <c r="W115" s="39" t="s">
        <v>880</v>
      </c>
      <c r="X115" s="39">
        <v>12</v>
      </c>
      <c r="Y115" s="39">
        <v>1204</v>
      </c>
      <c r="Z115" s="39">
        <v>120401</v>
      </c>
      <c r="AA115" s="39">
        <v>12040101</v>
      </c>
      <c r="AC115" s="39">
        <v>55062</v>
      </c>
      <c r="AD115" s="39" t="s">
        <v>317</v>
      </c>
      <c r="AE115" s="12">
        <v>376744</v>
      </c>
      <c r="AF115" s="12">
        <v>317616</v>
      </c>
      <c r="AG115" s="12">
        <v>202557</v>
      </c>
      <c r="AH115" s="12">
        <v>344614</v>
      </c>
      <c r="AI115" s="12">
        <v>329153</v>
      </c>
      <c r="AJ115" s="12">
        <v>461398</v>
      </c>
      <c r="AK115" s="12">
        <v>503794</v>
      </c>
      <c r="AL115" s="12">
        <v>496418</v>
      </c>
      <c r="AM115" s="12">
        <v>378782</v>
      </c>
      <c r="AN115" s="39" t="s">
        <v>625</v>
      </c>
      <c r="AO115" s="12">
        <v>218264</v>
      </c>
      <c r="AP115" s="12">
        <v>361290</v>
      </c>
      <c r="AR115" s="39">
        <v>0.4904</v>
      </c>
      <c r="AS115" s="39">
        <v>0.54449999999999998</v>
      </c>
      <c r="AT115" s="39">
        <v>0.50819999999999999</v>
      </c>
      <c r="AU115" s="39">
        <v>0.29270000000000002</v>
      </c>
      <c r="AV115" s="39">
        <v>0.51470000000000005</v>
      </c>
      <c r="AW115" s="39">
        <v>0.47570000000000001</v>
      </c>
      <c r="AX115" s="39">
        <v>0.68910000000000005</v>
      </c>
      <c r="AY115" s="39">
        <v>0.72809999999999997</v>
      </c>
      <c r="AZ115" s="39">
        <v>0.71740000000000004</v>
      </c>
      <c r="BA115" s="39">
        <v>0.56569999999999998</v>
      </c>
      <c r="BB115" s="39">
        <v>0</v>
      </c>
      <c r="BC115" s="39">
        <v>0.32600000000000001</v>
      </c>
      <c r="BD115" s="39">
        <v>0.5222</v>
      </c>
      <c r="BF115" s="39">
        <v>86651120</v>
      </c>
      <c r="BG115" s="39">
        <v>73051680</v>
      </c>
      <c r="BH115" s="39">
        <v>46588110</v>
      </c>
      <c r="BI115" s="39">
        <v>79261220</v>
      </c>
      <c r="BJ115" s="39">
        <v>75705190</v>
      </c>
      <c r="BK115" s="39">
        <v>106121540</v>
      </c>
      <c r="BL115" s="39">
        <v>115872620</v>
      </c>
      <c r="BM115" s="39">
        <v>114176140</v>
      </c>
      <c r="BN115" s="39">
        <v>87119860</v>
      </c>
      <c r="BO115" s="39">
        <v>0</v>
      </c>
      <c r="BP115" s="39">
        <v>50200720</v>
      </c>
      <c r="BQ115" s="39">
        <v>83096700</v>
      </c>
      <c r="BR115" s="12">
        <v>2817</v>
      </c>
      <c r="BS115" s="68"/>
      <c r="BT115" s="71">
        <v>12090102</v>
      </c>
      <c r="BU115" s="71">
        <v>0</v>
      </c>
      <c r="BV115" s="71">
        <f t="shared" si="2"/>
        <v>0</v>
      </c>
    </row>
    <row r="116" spans="1:74" x14ac:dyDescent="0.3">
      <c r="A116" s="39" t="s">
        <v>881</v>
      </c>
      <c r="B116" s="39">
        <v>1923</v>
      </c>
      <c r="C116" s="39">
        <v>55132</v>
      </c>
      <c r="D116" s="39" t="s">
        <v>667</v>
      </c>
      <c r="E116" s="39">
        <v>4</v>
      </c>
      <c r="F116" s="39" t="s">
        <v>795</v>
      </c>
      <c r="G116" s="39" t="s">
        <v>49</v>
      </c>
      <c r="H116" s="39">
        <v>48415</v>
      </c>
      <c r="I116" s="39">
        <v>940</v>
      </c>
      <c r="J116" s="39">
        <v>0.47370000000000001</v>
      </c>
      <c r="K116" s="39">
        <v>3354546.3407999999</v>
      </c>
      <c r="L116" s="39" t="s">
        <v>620</v>
      </c>
      <c r="M116" s="39" t="s">
        <v>287</v>
      </c>
      <c r="N116" s="39">
        <v>0.23</v>
      </c>
      <c r="O116" s="39">
        <v>771545658.38</v>
      </c>
      <c r="P116" s="39" t="s">
        <v>1136</v>
      </c>
      <c r="Q116" s="39">
        <v>2431170170.4000001</v>
      </c>
      <c r="R116" s="19">
        <v>32.016399999999997</v>
      </c>
      <c r="S116" s="39">
        <v>-94.618899999999996</v>
      </c>
      <c r="T116" s="39" t="s">
        <v>621</v>
      </c>
      <c r="U116" s="39" t="s">
        <v>211</v>
      </c>
      <c r="V116" s="39" t="s">
        <v>211</v>
      </c>
      <c r="W116" s="39" t="s">
        <v>796</v>
      </c>
      <c r="X116" s="39">
        <v>12</v>
      </c>
      <c r="Y116" s="39">
        <v>1201</v>
      </c>
      <c r="Z116" s="39">
        <v>120100</v>
      </c>
      <c r="AA116" s="39">
        <v>12010002</v>
      </c>
      <c r="AC116" s="39">
        <v>55132</v>
      </c>
      <c r="AD116" s="39" t="s">
        <v>322</v>
      </c>
      <c r="AE116" s="12">
        <v>304082</v>
      </c>
      <c r="AF116" s="12">
        <v>175772</v>
      </c>
      <c r="AG116" s="39" t="s">
        <v>625</v>
      </c>
      <c r="AH116" s="39" t="s">
        <v>625</v>
      </c>
      <c r="AI116" s="12">
        <v>219426</v>
      </c>
      <c r="AJ116" s="12">
        <v>440914</v>
      </c>
      <c r="AK116" s="12">
        <v>516027</v>
      </c>
      <c r="AL116" s="12">
        <v>516075</v>
      </c>
      <c r="AM116" s="12">
        <v>270077</v>
      </c>
      <c r="AN116" s="12">
        <v>352741</v>
      </c>
      <c r="AO116" s="12">
        <v>94248</v>
      </c>
      <c r="AP116" s="12">
        <v>366999</v>
      </c>
      <c r="AR116" s="39">
        <v>0.39350000000000002</v>
      </c>
      <c r="AS116" s="39">
        <v>0.43480000000000002</v>
      </c>
      <c r="AT116" s="39">
        <v>0.27829999999999999</v>
      </c>
      <c r="AU116" s="39">
        <v>0</v>
      </c>
      <c r="AV116" s="39">
        <v>0</v>
      </c>
      <c r="AW116" s="39">
        <v>0.31380000000000002</v>
      </c>
      <c r="AX116" s="39">
        <v>0.65149999999999997</v>
      </c>
      <c r="AY116" s="39">
        <v>0.7379</v>
      </c>
      <c r="AZ116" s="39">
        <v>0.7379</v>
      </c>
      <c r="BA116" s="39">
        <v>0.39900000000000002</v>
      </c>
      <c r="BB116" s="39">
        <v>0.50439999999999996</v>
      </c>
      <c r="BC116" s="39">
        <v>0.13930000000000001</v>
      </c>
      <c r="BD116" s="39">
        <v>0.52480000000000004</v>
      </c>
      <c r="BF116" s="39">
        <v>69938860</v>
      </c>
      <c r="BG116" s="39">
        <v>40427560</v>
      </c>
      <c r="BH116" s="39">
        <v>0</v>
      </c>
      <c r="BI116" s="39">
        <v>0</v>
      </c>
      <c r="BJ116" s="39">
        <v>50467980</v>
      </c>
      <c r="BK116" s="39">
        <v>101410220</v>
      </c>
      <c r="BL116" s="39">
        <v>118686210</v>
      </c>
      <c r="BM116" s="39">
        <v>118697250</v>
      </c>
      <c r="BN116" s="39">
        <v>62117710</v>
      </c>
      <c r="BO116" s="39">
        <v>81130430</v>
      </c>
      <c r="BP116" s="39">
        <v>21677040</v>
      </c>
      <c r="BQ116" s="39">
        <v>84409770</v>
      </c>
      <c r="BR116" s="12">
        <v>2298</v>
      </c>
      <c r="BS116" s="68"/>
      <c r="BT116" s="71">
        <v>12090103</v>
      </c>
      <c r="BU116" s="71">
        <v>0</v>
      </c>
      <c r="BV116" s="71">
        <f t="shared" si="2"/>
        <v>0</v>
      </c>
    </row>
    <row r="117" spans="1:74" x14ac:dyDescent="0.3">
      <c r="A117" s="39" t="s">
        <v>882</v>
      </c>
      <c r="C117" s="39">
        <v>52088</v>
      </c>
      <c r="D117" s="39" t="s">
        <v>667</v>
      </c>
      <c r="E117" s="39">
        <v>3</v>
      </c>
      <c r="F117" s="39" t="s">
        <v>751</v>
      </c>
      <c r="G117" s="39" t="s">
        <v>49</v>
      </c>
      <c r="H117" s="39">
        <v>48355</v>
      </c>
      <c r="I117" s="39">
        <v>450</v>
      </c>
      <c r="J117" s="39">
        <v>0.39179999999999998</v>
      </c>
      <c r="K117" s="39">
        <v>1328249.0160000001</v>
      </c>
      <c r="L117" s="39" t="s">
        <v>620</v>
      </c>
      <c r="M117" s="39" t="s">
        <v>200</v>
      </c>
      <c r="N117" s="39">
        <v>0.23</v>
      </c>
      <c r="O117" s="39">
        <v>305497273.68000001</v>
      </c>
      <c r="P117" s="39">
        <v>1.54</v>
      </c>
      <c r="Q117" s="39">
        <v>2047779343.03</v>
      </c>
      <c r="R117" s="19">
        <v>29.378399999999999</v>
      </c>
      <c r="S117" s="39">
        <v>-94.943899999999999</v>
      </c>
      <c r="T117" s="39" t="s">
        <v>621</v>
      </c>
      <c r="U117" s="39" t="s">
        <v>622</v>
      </c>
      <c r="V117" s="39" t="s">
        <v>643</v>
      </c>
      <c r="W117" s="39" t="s">
        <v>653</v>
      </c>
      <c r="X117" s="39">
        <v>12</v>
      </c>
      <c r="Y117" s="39">
        <v>1204</v>
      </c>
      <c r="Z117" s="39">
        <v>120402</v>
      </c>
      <c r="AA117" s="39">
        <v>12040204</v>
      </c>
      <c r="AC117" s="39">
        <v>52088</v>
      </c>
      <c r="AE117" s="12"/>
      <c r="AF117" s="12"/>
      <c r="AG117" s="12"/>
      <c r="AH117" s="12">
        <v>101626</v>
      </c>
      <c r="AI117" s="12">
        <v>152288</v>
      </c>
      <c r="AJ117" s="12">
        <v>139021</v>
      </c>
      <c r="AK117" s="12">
        <v>160242</v>
      </c>
      <c r="AL117" s="12">
        <v>174483</v>
      </c>
      <c r="AM117" s="12">
        <v>129062</v>
      </c>
      <c r="AN117" s="12">
        <v>116512</v>
      </c>
      <c r="AO117" s="12">
        <v>111772</v>
      </c>
      <c r="AP117" s="12">
        <v>103373</v>
      </c>
      <c r="AR117" s="39">
        <v>0.36649999999999999</v>
      </c>
      <c r="AS117" s="39">
        <v>0.2472</v>
      </c>
      <c r="AT117" s="39">
        <v>0.33550000000000002</v>
      </c>
      <c r="AU117" s="39">
        <v>0.218</v>
      </c>
      <c r="AV117" s="39">
        <v>0.31369999999999998</v>
      </c>
      <c r="AW117" s="39">
        <v>0.45490000000000003</v>
      </c>
      <c r="AX117" s="39">
        <v>0.42909999999999998</v>
      </c>
      <c r="AY117" s="39">
        <v>0.47860000000000003</v>
      </c>
      <c r="AZ117" s="39">
        <v>0.5212</v>
      </c>
      <c r="BA117" s="39">
        <v>0.39829999999999999</v>
      </c>
      <c r="BB117" s="39">
        <v>0.34799999999999998</v>
      </c>
      <c r="BC117" s="39">
        <v>0.34499999999999997</v>
      </c>
      <c r="BD117" s="39">
        <v>0.30880000000000002</v>
      </c>
      <c r="BF117" s="39">
        <v>19037560</v>
      </c>
      <c r="BG117" s="39">
        <v>23336490</v>
      </c>
      <c r="BH117" s="39">
        <v>16786550</v>
      </c>
      <c r="BI117" s="39">
        <v>23373980</v>
      </c>
      <c r="BJ117" s="39">
        <v>35026240</v>
      </c>
      <c r="BK117" s="39">
        <v>31974830</v>
      </c>
      <c r="BL117" s="39">
        <v>36855660</v>
      </c>
      <c r="BM117" s="39">
        <v>40131090</v>
      </c>
      <c r="BN117" s="39">
        <v>29684260</v>
      </c>
      <c r="BO117" s="39">
        <v>26797760</v>
      </c>
      <c r="BP117" s="39">
        <v>25707560</v>
      </c>
      <c r="BQ117" s="39">
        <v>23775790</v>
      </c>
      <c r="BR117" s="12">
        <v>1020</v>
      </c>
      <c r="BS117" s="68"/>
      <c r="BT117" s="71">
        <v>12090104</v>
      </c>
      <c r="BU117" s="71">
        <v>0</v>
      </c>
      <c r="BV117" s="71">
        <f t="shared" si="2"/>
        <v>0</v>
      </c>
    </row>
    <row r="118" spans="1:74" x14ac:dyDescent="0.3">
      <c r="A118" s="39" t="s">
        <v>302</v>
      </c>
      <c r="B118" s="39">
        <v>1957</v>
      </c>
      <c r="C118" s="39">
        <v>50153</v>
      </c>
      <c r="D118" s="39" t="s">
        <v>641</v>
      </c>
      <c r="E118" s="39">
        <v>4</v>
      </c>
      <c r="F118" s="39" t="s">
        <v>751</v>
      </c>
      <c r="G118" s="39" t="s">
        <v>49</v>
      </c>
      <c r="H118" s="39">
        <v>48167</v>
      </c>
      <c r="I118" s="39">
        <v>73.5</v>
      </c>
      <c r="J118" s="39">
        <v>0.2213</v>
      </c>
      <c r="K118" s="39">
        <v>122538.14748</v>
      </c>
      <c r="L118" s="39" t="s">
        <v>620</v>
      </c>
      <c r="M118" s="39" t="s">
        <v>200</v>
      </c>
      <c r="N118" s="39">
        <v>0.23</v>
      </c>
      <c r="O118" s="39">
        <v>28183773.920000002</v>
      </c>
      <c r="P118" s="39">
        <v>0.23</v>
      </c>
      <c r="Q118" s="39">
        <v>28183773.920000002</v>
      </c>
      <c r="R118" s="19">
        <v>29.400200000000002</v>
      </c>
      <c r="S118" s="39">
        <v>-94.965400000000002</v>
      </c>
      <c r="T118" s="39" t="s">
        <v>621</v>
      </c>
      <c r="U118" s="39" t="s">
        <v>622</v>
      </c>
      <c r="V118" s="39" t="s">
        <v>643</v>
      </c>
      <c r="W118" s="39" t="s">
        <v>653</v>
      </c>
      <c r="X118" s="39">
        <v>12</v>
      </c>
      <c r="Y118" s="39">
        <v>1204</v>
      </c>
      <c r="Z118" s="39">
        <v>120402</v>
      </c>
      <c r="AA118" s="39">
        <v>12040204</v>
      </c>
      <c r="BF118" s="39">
        <v>0</v>
      </c>
      <c r="BG118" s="39">
        <v>0</v>
      </c>
      <c r="BH118" s="39">
        <v>0</v>
      </c>
      <c r="BI118" s="39">
        <v>0</v>
      </c>
      <c r="BJ118" s="39">
        <v>0</v>
      </c>
      <c r="BK118" s="39">
        <v>0</v>
      </c>
      <c r="BL118" s="39">
        <v>0</v>
      </c>
      <c r="BM118" s="39">
        <v>0</v>
      </c>
      <c r="BN118" s="39">
        <v>0</v>
      </c>
      <c r="BO118" s="39">
        <v>0</v>
      </c>
      <c r="BP118" s="39">
        <v>0</v>
      </c>
      <c r="BQ118" s="39">
        <v>0</v>
      </c>
      <c r="BR118" s="39">
        <v>0</v>
      </c>
      <c r="BT118" s="71">
        <v>12090105</v>
      </c>
      <c r="BU118" s="71">
        <v>0</v>
      </c>
      <c r="BV118" s="71">
        <f t="shared" si="2"/>
        <v>0</v>
      </c>
    </row>
    <row r="119" spans="1:74" x14ac:dyDescent="0.3">
      <c r="A119" s="39" t="s">
        <v>883</v>
      </c>
      <c r="B119" s="39">
        <v>77656</v>
      </c>
      <c r="C119" s="39">
        <v>50229</v>
      </c>
      <c r="D119" s="39" t="s">
        <v>627</v>
      </c>
      <c r="E119" s="39">
        <v>2</v>
      </c>
      <c r="F119" s="39" t="s">
        <v>619</v>
      </c>
      <c r="G119" s="39" t="s">
        <v>49</v>
      </c>
      <c r="H119" s="39">
        <v>48201</v>
      </c>
      <c r="I119" s="39">
        <v>35</v>
      </c>
      <c r="J119" s="39">
        <v>0.83879999999999999</v>
      </c>
      <c r="K119" s="39">
        <v>221171.42879999999</v>
      </c>
      <c r="L119" s="39" t="s">
        <v>620</v>
      </c>
      <c r="M119" s="39" t="s">
        <v>296</v>
      </c>
      <c r="N119" s="39">
        <v>0.3</v>
      </c>
      <c r="O119" s="39">
        <v>66351428.640000001</v>
      </c>
      <c r="P119" s="39" t="s">
        <v>1136</v>
      </c>
      <c r="Q119" s="39">
        <v>66351428.640000001</v>
      </c>
      <c r="R119" s="19">
        <v>29.6981</v>
      </c>
      <c r="S119" s="39">
        <v>-95.2547</v>
      </c>
      <c r="T119" s="39" t="s">
        <v>621</v>
      </c>
      <c r="U119" s="39" t="s">
        <v>622</v>
      </c>
      <c r="V119" s="39" t="s">
        <v>623</v>
      </c>
      <c r="W119" s="39" t="s">
        <v>624</v>
      </c>
      <c r="X119" s="39">
        <v>12</v>
      </c>
      <c r="Y119" s="39">
        <v>1204</v>
      </c>
      <c r="Z119" s="39">
        <v>120401</v>
      </c>
      <c r="AA119" s="39">
        <v>12040104</v>
      </c>
      <c r="AC119" s="39">
        <v>50229</v>
      </c>
      <c r="AD119" s="39" t="s">
        <v>883</v>
      </c>
      <c r="AR119" s="39">
        <v>0</v>
      </c>
      <c r="AS119" s="39">
        <v>0</v>
      </c>
      <c r="AT119" s="39">
        <v>0</v>
      </c>
      <c r="AU119" s="39">
        <v>0</v>
      </c>
      <c r="AV119" s="39">
        <v>0</v>
      </c>
      <c r="AW119" s="39">
        <v>0</v>
      </c>
      <c r="AX119" s="39">
        <v>0</v>
      </c>
      <c r="AY119" s="39">
        <v>0</v>
      </c>
      <c r="AZ119" s="39">
        <v>0</v>
      </c>
      <c r="BA119" s="39">
        <v>0</v>
      </c>
      <c r="BB119" s="39">
        <v>0</v>
      </c>
      <c r="BC119" s="39">
        <v>0</v>
      </c>
      <c r="BD119" s="39">
        <v>0</v>
      </c>
      <c r="BF119" s="39">
        <v>0</v>
      </c>
      <c r="BG119" s="39">
        <v>0</v>
      </c>
      <c r="BH119" s="39">
        <v>0</v>
      </c>
      <c r="BI119" s="39">
        <v>0</v>
      </c>
      <c r="BJ119" s="39">
        <v>0</v>
      </c>
      <c r="BK119" s="39">
        <v>0</v>
      </c>
      <c r="BL119" s="39">
        <v>0</v>
      </c>
      <c r="BM119" s="39">
        <v>0</v>
      </c>
      <c r="BN119" s="39">
        <v>0</v>
      </c>
      <c r="BO119" s="39">
        <v>0</v>
      </c>
      <c r="BP119" s="39">
        <v>0</v>
      </c>
      <c r="BQ119" s="39">
        <v>0</v>
      </c>
      <c r="BR119" s="39">
        <v>0</v>
      </c>
      <c r="BT119" s="71">
        <v>12090106</v>
      </c>
      <c r="BU119" s="71">
        <v>0</v>
      </c>
      <c r="BV119" s="71">
        <f t="shared" si="2"/>
        <v>0</v>
      </c>
    </row>
    <row r="120" spans="1:74" x14ac:dyDescent="0.3">
      <c r="A120" s="39" t="s">
        <v>256</v>
      </c>
      <c r="B120" s="39">
        <v>1692</v>
      </c>
      <c r="C120" s="39">
        <v>4937</v>
      </c>
      <c r="D120" s="39" t="s">
        <v>627</v>
      </c>
      <c r="E120" s="39">
        <v>2</v>
      </c>
      <c r="F120" s="39" t="s">
        <v>884</v>
      </c>
      <c r="G120" s="39" t="s">
        <v>49</v>
      </c>
      <c r="H120" s="39">
        <v>48299</v>
      </c>
      <c r="I120" s="39">
        <v>424.5</v>
      </c>
      <c r="J120" s="39">
        <v>0.2006</v>
      </c>
      <c r="K120" s="39">
        <v>641521.44791999995</v>
      </c>
      <c r="L120" s="39" t="s">
        <v>709</v>
      </c>
      <c r="M120" s="39" t="s">
        <v>885</v>
      </c>
      <c r="N120" s="39">
        <v>0.35</v>
      </c>
      <c r="O120" s="39">
        <v>224532506.77000001</v>
      </c>
      <c r="P120" s="39" t="s">
        <v>1136</v>
      </c>
      <c r="Q120" s="39">
        <v>56453887416.959999</v>
      </c>
      <c r="R120" s="19">
        <v>30.5547</v>
      </c>
      <c r="S120" s="39">
        <v>-98.368899999999996</v>
      </c>
      <c r="T120" s="39" t="s">
        <v>621</v>
      </c>
      <c r="U120" s="39" t="s">
        <v>648</v>
      </c>
      <c r="V120" s="39" t="s">
        <v>720</v>
      </c>
      <c r="W120" s="39" t="s">
        <v>886</v>
      </c>
      <c r="X120" s="39">
        <v>12</v>
      </c>
      <c r="Y120" s="39">
        <v>1209</v>
      </c>
      <c r="Z120" s="39">
        <v>120902</v>
      </c>
      <c r="AA120" s="39">
        <v>12090201</v>
      </c>
      <c r="AC120" s="39">
        <v>4937</v>
      </c>
      <c r="AD120" s="39" t="s">
        <v>256</v>
      </c>
      <c r="AE120" s="12"/>
      <c r="AF120" s="12"/>
      <c r="AG120" s="12"/>
      <c r="AH120" s="12">
        <v>10515</v>
      </c>
      <c r="AI120" s="12">
        <v>4149</v>
      </c>
      <c r="AJ120" s="12">
        <v>42214</v>
      </c>
      <c r="AK120" s="12">
        <v>69669</v>
      </c>
      <c r="AL120" s="12">
        <v>79756</v>
      </c>
      <c r="AM120" s="12">
        <v>43913</v>
      </c>
      <c r="AN120" s="12">
        <v>15995</v>
      </c>
      <c r="AO120" s="12">
        <v>26239</v>
      </c>
      <c r="AP120" s="12">
        <v>5197</v>
      </c>
      <c r="AR120" s="39">
        <v>9.6500000000000002E-2</v>
      </c>
      <c r="AS120" s="39">
        <v>6.4899999999999999E-2</v>
      </c>
      <c r="AT120" s="39">
        <v>0.13339999999999999</v>
      </c>
      <c r="AU120" s="39">
        <v>4.1999999999999997E-3</v>
      </c>
      <c r="AV120" s="39">
        <v>3.44E-2</v>
      </c>
      <c r="AW120" s="39">
        <v>1.3100000000000001E-2</v>
      </c>
      <c r="AX120" s="39">
        <v>0.1381</v>
      </c>
      <c r="AY120" s="39">
        <v>0.22059999999999999</v>
      </c>
      <c r="AZ120" s="39">
        <v>0.2525</v>
      </c>
      <c r="BA120" s="39">
        <v>0.14369999999999999</v>
      </c>
      <c r="BB120" s="39">
        <v>5.0599999999999999E-2</v>
      </c>
      <c r="BC120" s="39">
        <v>8.5800000000000001E-2</v>
      </c>
      <c r="BD120" s="39">
        <v>1.6500000000000001E-2</v>
      </c>
      <c r="BF120" s="39">
        <v>7173600</v>
      </c>
      <c r="BG120" s="39">
        <v>13323450</v>
      </c>
      <c r="BH120" s="39">
        <v>462000</v>
      </c>
      <c r="BI120" s="39">
        <v>3680250</v>
      </c>
      <c r="BJ120" s="39">
        <v>1452150</v>
      </c>
      <c r="BK120" s="39">
        <v>14774900</v>
      </c>
      <c r="BL120" s="39">
        <v>24384150</v>
      </c>
      <c r="BM120" s="39">
        <v>27914600</v>
      </c>
      <c r="BN120" s="39">
        <v>15369550</v>
      </c>
      <c r="BO120" s="39">
        <v>5598250</v>
      </c>
      <c r="BP120" s="39">
        <v>9183650</v>
      </c>
      <c r="BQ120" s="39">
        <v>1818950</v>
      </c>
      <c r="BR120" s="39">
        <v>384</v>
      </c>
      <c r="BT120" s="71">
        <v>12090107</v>
      </c>
      <c r="BU120" s="71">
        <v>0</v>
      </c>
      <c r="BV120" s="71">
        <f t="shared" si="2"/>
        <v>0</v>
      </c>
    </row>
    <row r="121" spans="1:74" x14ac:dyDescent="0.3">
      <c r="A121" s="39" t="s">
        <v>233</v>
      </c>
      <c r="B121" s="39">
        <v>1623</v>
      </c>
      <c r="C121" s="39">
        <v>3506</v>
      </c>
      <c r="D121" s="39" t="s">
        <v>627</v>
      </c>
      <c r="E121" s="39">
        <v>2</v>
      </c>
      <c r="F121" s="39" t="s">
        <v>779</v>
      </c>
      <c r="G121" s="39" t="s">
        <v>49</v>
      </c>
      <c r="H121" s="39">
        <v>48309</v>
      </c>
      <c r="I121" s="39">
        <v>798.5</v>
      </c>
      <c r="J121" s="39">
        <v>3.2800000000000003E-2</v>
      </c>
      <c r="K121" s="39">
        <v>197311.01087999999</v>
      </c>
      <c r="L121" s="39" t="s">
        <v>659</v>
      </c>
      <c r="M121" s="39" t="s">
        <v>234</v>
      </c>
      <c r="N121" s="39">
        <v>0.43</v>
      </c>
      <c r="O121" s="39">
        <v>84843734.680000007</v>
      </c>
      <c r="P121" s="39" t="s">
        <v>1136</v>
      </c>
      <c r="Q121" s="39">
        <v>55247083046.400002</v>
      </c>
      <c r="R121" s="19">
        <v>31.5733</v>
      </c>
      <c r="S121" s="39">
        <v>-96.964200000000005</v>
      </c>
      <c r="T121" s="39" t="s">
        <v>621</v>
      </c>
      <c r="U121" s="39" t="s">
        <v>669</v>
      </c>
      <c r="V121" s="39" t="s">
        <v>670</v>
      </c>
      <c r="W121" s="39" t="s">
        <v>671</v>
      </c>
      <c r="X121" s="39">
        <v>12</v>
      </c>
      <c r="Y121" s="39">
        <v>1206</v>
      </c>
      <c r="Z121" s="39">
        <v>120602</v>
      </c>
      <c r="AA121" s="39">
        <v>12060202</v>
      </c>
      <c r="AC121" s="39">
        <v>3506</v>
      </c>
      <c r="AD121" s="39" t="s">
        <v>233</v>
      </c>
      <c r="AH121" s="39" t="s">
        <v>625</v>
      </c>
      <c r="AI121" s="39" t="s">
        <v>625</v>
      </c>
      <c r="AJ121" s="39" t="s">
        <v>625</v>
      </c>
      <c r="AK121" s="39" t="s">
        <v>625</v>
      </c>
      <c r="AL121" s="39" t="s">
        <v>625</v>
      </c>
      <c r="AM121" s="39" t="s">
        <v>625</v>
      </c>
      <c r="AN121" s="39" t="s">
        <v>625</v>
      </c>
      <c r="AO121" s="39" t="s">
        <v>625</v>
      </c>
      <c r="AP121" s="39" t="s">
        <v>625</v>
      </c>
      <c r="AR121" s="39">
        <v>0</v>
      </c>
      <c r="AS121" s="39">
        <v>0</v>
      </c>
      <c r="AT121" s="39">
        <v>0</v>
      </c>
      <c r="AU121" s="39">
        <v>0</v>
      </c>
      <c r="AV121" s="39">
        <v>0</v>
      </c>
      <c r="AW121" s="39">
        <v>0</v>
      </c>
      <c r="AX121" s="39">
        <v>0</v>
      </c>
      <c r="AY121" s="39">
        <v>0</v>
      </c>
      <c r="AZ121" s="39">
        <v>0</v>
      </c>
      <c r="BA121" s="39">
        <v>0</v>
      </c>
      <c r="BB121" s="39">
        <v>0</v>
      </c>
      <c r="BC121" s="39">
        <v>0</v>
      </c>
      <c r="BD121" s="39">
        <v>0</v>
      </c>
      <c r="BF121" s="39">
        <v>0</v>
      </c>
      <c r="BG121" s="39">
        <v>0</v>
      </c>
      <c r="BH121" s="39">
        <v>0</v>
      </c>
      <c r="BI121" s="39">
        <v>0</v>
      </c>
      <c r="BJ121" s="39">
        <v>0</v>
      </c>
      <c r="BK121" s="39">
        <v>0</v>
      </c>
      <c r="BL121" s="39">
        <v>0</v>
      </c>
      <c r="BM121" s="39">
        <v>0</v>
      </c>
      <c r="BN121" s="39">
        <v>0</v>
      </c>
      <c r="BO121" s="39">
        <v>0</v>
      </c>
      <c r="BP121" s="39">
        <v>0</v>
      </c>
      <c r="BQ121" s="39">
        <v>0</v>
      </c>
      <c r="BR121" s="39">
        <v>0</v>
      </c>
      <c r="BT121" s="71">
        <v>12090108</v>
      </c>
      <c r="BU121" s="71">
        <v>0</v>
      </c>
      <c r="BV121" s="71">
        <f t="shared" si="2"/>
        <v>0</v>
      </c>
    </row>
    <row r="122" spans="1:74" x14ac:dyDescent="0.3">
      <c r="A122" s="39" t="s">
        <v>887</v>
      </c>
      <c r="B122" s="39">
        <v>1624</v>
      </c>
      <c r="C122" s="39">
        <v>3507</v>
      </c>
      <c r="D122" s="39" t="s">
        <v>627</v>
      </c>
      <c r="E122" s="39">
        <v>2</v>
      </c>
      <c r="F122" s="39" t="s">
        <v>888</v>
      </c>
      <c r="G122" s="39" t="s">
        <v>49</v>
      </c>
      <c r="H122" s="39">
        <v>48213</v>
      </c>
      <c r="I122" s="39">
        <v>232</v>
      </c>
      <c r="J122" s="39">
        <v>3.3000000000000002E-2</v>
      </c>
      <c r="K122" s="39">
        <v>57677.241600000001</v>
      </c>
      <c r="L122" s="39" t="s">
        <v>659</v>
      </c>
      <c r="M122" s="39" t="s">
        <v>236</v>
      </c>
      <c r="N122" s="39">
        <v>0.67</v>
      </c>
      <c r="O122" s="39">
        <v>38643751.869999997</v>
      </c>
      <c r="P122" s="39" t="s">
        <v>1136</v>
      </c>
      <c r="Q122" s="39">
        <v>38643751.869999997</v>
      </c>
      <c r="R122" s="19">
        <v>32.126399999999997</v>
      </c>
      <c r="S122" s="39">
        <v>-96.101399999999998</v>
      </c>
      <c r="T122" s="39" t="s">
        <v>621</v>
      </c>
      <c r="U122" s="39" t="s">
        <v>660</v>
      </c>
      <c r="V122" s="39" t="s">
        <v>717</v>
      </c>
      <c r="W122" s="39" t="s">
        <v>717</v>
      </c>
      <c r="X122" s="39">
        <v>12</v>
      </c>
      <c r="Y122" s="39">
        <v>1203</v>
      </c>
      <c r="Z122" s="39">
        <v>120301</v>
      </c>
      <c r="AA122" s="39">
        <v>12030105</v>
      </c>
      <c r="AC122" s="39">
        <v>3507</v>
      </c>
      <c r="AD122" s="39" t="s">
        <v>235</v>
      </c>
      <c r="AE122" s="12"/>
      <c r="AF122" s="12"/>
      <c r="AH122" s="12">
        <v>1395</v>
      </c>
      <c r="AI122" s="39">
        <v>630</v>
      </c>
      <c r="AJ122" s="12">
        <v>3422</v>
      </c>
      <c r="AK122" s="12">
        <v>17220</v>
      </c>
      <c r="AL122" s="12">
        <v>34546</v>
      </c>
      <c r="AM122" s="12">
        <v>8729</v>
      </c>
      <c r="AN122" s="12">
        <v>2820</v>
      </c>
      <c r="AO122" s="39" t="s">
        <v>625</v>
      </c>
      <c r="AP122" s="39">
        <v>287</v>
      </c>
      <c r="AR122" s="39">
        <v>4.2200000000000001E-2</v>
      </c>
      <c r="AS122" s="39">
        <v>1.35E-2</v>
      </c>
      <c r="AT122" s="39">
        <v>8.4699999999999998E-2</v>
      </c>
      <c r="AU122" s="39">
        <v>5.7999999999999996E-3</v>
      </c>
      <c r="AV122" s="39">
        <v>8.3999999999999995E-3</v>
      </c>
      <c r="AW122" s="39">
        <v>3.5999999999999999E-3</v>
      </c>
      <c r="AX122" s="39">
        <v>2.0500000000000001E-2</v>
      </c>
      <c r="AY122" s="39">
        <v>9.98E-2</v>
      </c>
      <c r="AZ122" s="39">
        <v>0.2001</v>
      </c>
      <c r="BA122" s="39">
        <v>5.2299999999999999E-2</v>
      </c>
      <c r="BB122" s="39">
        <v>1.6299999999999999E-2</v>
      </c>
      <c r="BC122" s="39">
        <v>0</v>
      </c>
      <c r="BD122" s="39">
        <v>1.6999999999999999E-3</v>
      </c>
      <c r="BF122" s="39">
        <v>1555740</v>
      </c>
      <c r="BG122" s="39">
        <v>8843330</v>
      </c>
      <c r="BH122" s="39">
        <v>666650</v>
      </c>
      <c r="BI122" s="39">
        <v>934650</v>
      </c>
      <c r="BJ122" s="39">
        <v>422100</v>
      </c>
      <c r="BK122" s="39">
        <v>2292740</v>
      </c>
      <c r="BL122" s="39">
        <v>11537400</v>
      </c>
      <c r="BM122" s="39">
        <v>23145820</v>
      </c>
      <c r="BN122" s="39">
        <v>5848430</v>
      </c>
      <c r="BO122" s="39">
        <v>1889400</v>
      </c>
      <c r="BP122" s="39">
        <v>0</v>
      </c>
      <c r="BQ122" s="39">
        <v>192290</v>
      </c>
      <c r="BR122" s="39">
        <v>176</v>
      </c>
      <c r="BT122" s="71">
        <v>12090109</v>
      </c>
      <c r="BU122" s="71">
        <v>0</v>
      </c>
      <c r="BV122" s="71">
        <f t="shared" si="2"/>
        <v>0</v>
      </c>
    </row>
    <row r="123" spans="1:74" x14ac:dyDescent="0.3">
      <c r="A123" s="39" t="s">
        <v>277</v>
      </c>
      <c r="B123" s="39">
        <v>1784</v>
      </c>
      <c r="C123" s="39">
        <v>7030</v>
      </c>
      <c r="D123" s="39" t="s">
        <v>202</v>
      </c>
      <c r="E123" s="39">
        <v>1</v>
      </c>
      <c r="F123" s="39" t="s">
        <v>810</v>
      </c>
      <c r="G123" s="39" t="s">
        <v>49</v>
      </c>
      <c r="H123" s="39">
        <v>48395</v>
      </c>
      <c r="I123" s="39">
        <v>314</v>
      </c>
      <c r="J123" s="39">
        <v>0.7571</v>
      </c>
      <c r="K123" s="39">
        <v>1947146.4236399999</v>
      </c>
      <c r="L123" s="39" t="s">
        <v>620</v>
      </c>
      <c r="M123" s="39" t="s">
        <v>220</v>
      </c>
      <c r="N123" s="39">
        <v>0.59</v>
      </c>
      <c r="O123" s="39">
        <v>1148816389.95</v>
      </c>
      <c r="P123" s="39">
        <v>0.9</v>
      </c>
      <c r="Q123" s="39">
        <v>1752431781.28</v>
      </c>
      <c r="R123" s="19">
        <v>31.097799999999999</v>
      </c>
      <c r="S123" s="39">
        <v>-96.6922</v>
      </c>
      <c r="T123" s="39" t="s">
        <v>621</v>
      </c>
      <c r="U123" s="39" t="s">
        <v>676</v>
      </c>
      <c r="V123" s="39" t="s">
        <v>676</v>
      </c>
      <c r="W123" s="39" t="s">
        <v>850</v>
      </c>
      <c r="X123" s="39">
        <v>12</v>
      </c>
      <c r="Y123" s="39">
        <v>1207</v>
      </c>
      <c r="Z123" s="39">
        <v>120701</v>
      </c>
      <c r="AA123" s="39">
        <v>12070101</v>
      </c>
      <c r="AC123" s="39">
        <v>7030</v>
      </c>
      <c r="AG123" s="12"/>
      <c r="AH123" s="12">
        <v>118203</v>
      </c>
      <c r="AI123" s="12">
        <v>199390</v>
      </c>
      <c r="AJ123" s="12">
        <v>211740</v>
      </c>
      <c r="AK123" s="12">
        <v>224717</v>
      </c>
      <c r="AL123" s="12">
        <v>225689</v>
      </c>
      <c r="AM123" s="12">
        <v>208750</v>
      </c>
      <c r="AN123" s="12">
        <v>206323</v>
      </c>
      <c r="AO123" s="12">
        <v>173687</v>
      </c>
      <c r="AP123" s="12">
        <v>176466</v>
      </c>
      <c r="AR123" s="39">
        <v>0.83099999999999996</v>
      </c>
      <c r="AS123" s="39">
        <v>0.9425</v>
      </c>
      <c r="AT123" s="39">
        <v>0.87290000000000001</v>
      </c>
      <c r="AU123" s="39">
        <v>0.58520000000000005</v>
      </c>
      <c r="AV123" s="39">
        <v>0.52280000000000004</v>
      </c>
      <c r="AW123" s="39">
        <v>0.85350000000000004</v>
      </c>
      <c r="AX123" s="39">
        <v>0.93659999999999999</v>
      </c>
      <c r="AY123" s="39">
        <v>0.96189999999999998</v>
      </c>
      <c r="AZ123" s="39">
        <v>0.96609999999999996</v>
      </c>
      <c r="BA123" s="39">
        <v>0.92330000000000001</v>
      </c>
      <c r="BB123" s="39">
        <v>0.88319999999999999</v>
      </c>
      <c r="BC123" s="39">
        <v>0.76829999999999998</v>
      </c>
      <c r="BD123" s="39">
        <v>0.75539999999999996</v>
      </c>
      <c r="BF123" s="39">
        <v>129911510</v>
      </c>
      <c r="BG123" s="39">
        <v>108676820</v>
      </c>
      <c r="BH123" s="39">
        <v>80655360</v>
      </c>
      <c r="BI123" s="39">
        <v>69739770</v>
      </c>
      <c r="BJ123" s="39">
        <v>117640100</v>
      </c>
      <c r="BK123" s="39">
        <v>124926600</v>
      </c>
      <c r="BL123" s="39">
        <v>132583030</v>
      </c>
      <c r="BM123" s="39">
        <v>133156510</v>
      </c>
      <c r="BN123" s="39">
        <v>123162500</v>
      </c>
      <c r="BO123" s="39">
        <v>121730570</v>
      </c>
      <c r="BP123" s="39">
        <v>102475330</v>
      </c>
      <c r="BQ123" s="39">
        <v>104114940</v>
      </c>
      <c r="BR123" s="12">
        <v>4139</v>
      </c>
      <c r="BS123" s="68"/>
      <c r="BT123" s="71">
        <v>12090110</v>
      </c>
      <c r="BU123" s="71">
        <v>0</v>
      </c>
      <c r="BV123" s="71">
        <f t="shared" si="2"/>
        <v>0</v>
      </c>
    </row>
    <row r="124" spans="1:74" x14ac:dyDescent="0.3">
      <c r="A124" s="39" t="s">
        <v>889</v>
      </c>
      <c r="B124" s="39">
        <v>1955</v>
      </c>
      <c r="C124" s="39">
        <v>50150</v>
      </c>
      <c r="D124" s="39" t="s">
        <v>627</v>
      </c>
      <c r="E124" s="39">
        <v>2</v>
      </c>
      <c r="F124" s="39" t="s">
        <v>673</v>
      </c>
      <c r="G124" s="39" t="s">
        <v>49</v>
      </c>
      <c r="H124" s="39">
        <v>48057</v>
      </c>
      <c r="I124" s="39">
        <v>180</v>
      </c>
      <c r="J124" s="39">
        <v>0.4345</v>
      </c>
      <c r="K124" s="39">
        <v>589202.85600000003</v>
      </c>
      <c r="L124" s="39" t="s">
        <v>620</v>
      </c>
      <c r="M124" s="39" t="s">
        <v>243</v>
      </c>
      <c r="N124" s="39">
        <v>0.23</v>
      </c>
      <c r="O124" s="39">
        <v>135516656.88</v>
      </c>
      <c r="P124" s="39">
        <v>0.23</v>
      </c>
      <c r="Q124" s="39">
        <v>135516656.88</v>
      </c>
      <c r="R124" s="19">
        <v>28.515000000000001</v>
      </c>
      <c r="S124" s="39">
        <v>-96.771699999999996</v>
      </c>
      <c r="T124" s="39" t="s">
        <v>621</v>
      </c>
      <c r="U124" s="39" t="s">
        <v>633</v>
      </c>
      <c r="V124" s="39" t="s">
        <v>633</v>
      </c>
      <c r="W124" s="39" t="s">
        <v>836</v>
      </c>
      <c r="X124" s="39">
        <v>12</v>
      </c>
      <c r="Y124" s="39">
        <v>1210</v>
      </c>
      <c r="Z124" s="39">
        <v>121004</v>
      </c>
      <c r="AA124" s="39">
        <v>12100402</v>
      </c>
      <c r="BF124" s="39">
        <v>0</v>
      </c>
      <c r="BG124" s="39">
        <v>0</v>
      </c>
      <c r="BH124" s="39">
        <v>0</v>
      </c>
      <c r="BI124" s="39">
        <v>0</v>
      </c>
      <c r="BJ124" s="39">
        <v>0</v>
      </c>
      <c r="BK124" s="39">
        <v>0</v>
      </c>
      <c r="BL124" s="39">
        <v>0</v>
      </c>
      <c r="BM124" s="39">
        <v>0</v>
      </c>
      <c r="BN124" s="39">
        <v>0</v>
      </c>
      <c r="BO124" s="39">
        <v>0</v>
      </c>
      <c r="BP124" s="39">
        <v>0</v>
      </c>
      <c r="BQ124" s="39">
        <v>0</v>
      </c>
      <c r="BR124" s="39">
        <v>0</v>
      </c>
      <c r="BT124" s="71">
        <v>12090201</v>
      </c>
      <c r="BU124" s="71">
        <f>O120</f>
        <v>224532506.77000001</v>
      </c>
      <c r="BV124" s="71">
        <f t="shared" si="2"/>
        <v>6893.1479578389999</v>
      </c>
    </row>
    <row r="125" spans="1:74" x14ac:dyDescent="0.3">
      <c r="A125" s="39" t="s">
        <v>248</v>
      </c>
      <c r="B125" s="39">
        <v>1642</v>
      </c>
      <c r="C125" s="39">
        <v>3612</v>
      </c>
      <c r="D125" s="39" t="s">
        <v>627</v>
      </c>
      <c r="E125" s="39">
        <v>2</v>
      </c>
      <c r="F125" s="39" t="s">
        <v>630</v>
      </c>
      <c r="G125" s="39" t="s">
        <v>49</v>
      </c>
      <c r="H125" s="39">
        <v>48029</v>
      </c>
      <c r="I125" s="39">
        <v>847</v>
      </c>
      <c r="J125" s="39">
        <v>0.1135</v>
      </c>
      <c r="K125" s="39">
        <v>724238.86919999996</v>
      </c>
      <c r="L125" s="39" t="s">
        <v>631</v>
      </c>
      <c r="M125" s="39" t="s">
        <v>890</v>
      </c>
      <c r="N125" s="39">
        <v>1.2</v>
      </c>
      <c r="O125" s="39">
        <v>869086643.03999996</v>
      </c>
      <c r="P125" s="39">
        <v>0.9</v>
      </c>
      <c r="Q125" s="39">
        <v>651814982.27999997</v>
      </c>
      <c r="R125" s="19">
        <v>29.2575</v>
      </c>
      <c r="S125" s="39">
        <v>-98.382800000000003</v>
      </c>
      <c r="T125" s="39" t="s">
        <v>621</v>
      </c>
      <c r="U125" s="39" t="s">
        <v>633</v>
      </c>
      <c r="V125" s="39" t="s">
        <v>634</v>
      </c>
      <c r="W125" s="39" t="s">
        <v>635</v>
      </c>
      <c r="X125" s="39">
        <v>12</v>
      </c>
      <c r="Y125" s="39">
        <v>1210</v>
      </c>
      <c r="Z125" s="39">
        <v>121003</v>
      </c>
      <c r="AA125" s="39">
        <v>12100301</v>
      </c>
      <c r="AC125" s="39">
        <v>3612</v>
      </c>
      <c r="AG125" s="12">
        <v>6408</v>
      </c>
      <c r="AH125" s="12">
        <v>28628</v>
      </c>
      <c r="AI125" s="12">
        <v>38082</v>
      </c>
      <c r="AJ125" s="12">
        <v>117783</v>
      </c>
      <c r="AK125" s="12">
        <v>195913</v>
      </c>
      <c r="AL125" s="12">
        <v>256360</v>
      </c>
      <c r="AM125" s="12">
        <v>101434</v>
      </c>
      <c r="AN125" s="12">
        <v>39691</v>
      </c>
      <c r="AO125" s="12">
        <v>24908</v>
      </c>
      <c r="AP125" s="12">
        <v>12732</v>
      </c>
      <c r="AR125" s="39">
        <v>0.1202</v>
      </c>
      <c r="AS125" s="39">
        <v>1.3899999999999999E-2</v>
      </c>
      <c r="AT125" s="39">
        <v>0.1091</v>
      </c>
      <c r="AU125" s="39">
        <v>1.0200000000000001E-2</v>
      </c>
      <c r="AV125" s="39">
        <v>4.6899999999999997E-2</v>
      </c>
      <c r="AW125" s="39">
        <v>6.0400000000000002E-2</v>
      </c>
      <c r="AX125" s="39">
        <v>0.19309999999999999</v>
      </c>
      <c r="AY125" s="39">
        <v>0.31090000000000001</v>
      </c>
      <c r="AZ125" s="39">
        <v>0.40679999999999999</v>
      </c>
      <c r="BA125" s="39">
        <v>0.1663</v>
      </c>
      <c r="BB125" s="39">
        <v>6.3E-2</v>
      </c>
      <c r="BC125" s="39">
        <v>4.0800000000000003E-2</v>
      </c>
      <c r="BD125" s="39">
        <v>2.0199999999999999E-2</v>
      </c>
      <c r="BF125" s="39">
        <v>10548000</v>
      </c>
      <c r="BG125" s="39">
        <v>74541600</v>
      </c>
      <c r="BH125" s="39">
        <v>7689600</v>
      </c>
      <c r="BI125" s="39">
        <v>34353600</v>
      </c>
      <c r="BJ125" s="39">
        <v>45698400</v>
      </c>
      <c r="BK125" s="39">
        <v>141339600</v>
      </c>
      <c r="BL125" s="39">
        <v>235095600</v>
      </c>
      <c r="BM125" s="39">
        <v>307632000</v>
      </c>
      <c r="BN125" s="39">
        <v>121720800</v>
      </c>
      <c r="BO125" s="39">
        <v>47629200</v>
      </c>
      <c r="BP125" s="39">
        <v>29889600</v>
      </c>
      <c r="BQ125" s="39">
        <v>15278400</v>
      </c>
      <c r="BR125" s="12">
        <v>3288</v>
      </c>
      <c r="BS125" s="68"/>
      <c r="BT125" s="71">
        <v>12090202</v>
      </c>
      <c r="BU125" s="71">
        <v>0</v>
      </c>
      <c r="BV125" s="71">
        <f t="shared" si="2"/>
        <v>0</v>
      </c>
    </row>
    <row r="126" spans="1:74" x14ac:dyDescent="0.3">
      <c r="A126" s="39" t="s">
        <v>284</v>
      </c>
      <c r="B126" s="39">
        <v>1950</v>
      </c>
      <c r="C126" s="39">
        <v>50121</v>
      </c>
      <c r="D126" s="39" t="s">
        <v>641</v>
      </c>
      <c r="E126" s="39">
        <v>4</v>
      </c>
      <c r="F126" s="39" t="s">
        <v>636</v>
      </c>
      <c r="G126" s="39" t="s">
        <v>49</v>
      </c>
      <c r="H126" s="39">
        <v>48355</v>
      </c>
      <c r="I126" s="39">
        <v>72.5</v>
      </c>
      <c r="J126" s="39">
        <v>0.67069999999999996</v>
      </c>
      <c r="K126" s="39">
        <v>366301.68627000001</v>
      </c>
      <c r="L126" s="39" t="s">
        <v>620</v>
      </c>
      <c r="M126" s="39" t="s">
        <v>652</v>
      </c>
      <c r="N126" s="39">
        <v>0.05</v>
      </c>
      <c r="O126" s="39">
        <v>18315084.309999999</v>
      </c>
      <c r="P126" s="39">
        <v>0.05</v>
      </c>
      <c r="Q126" s="39">
        <v>18315084.309999999</v>
      </c>
      <c r="R126" s="19">
        <v>27.817499999999999</v>
      </c>
      <c r="S126" s="39">
        <v>-97.481399999999994</v>
      </c>
      <c r="T126" s="39" t="s">
        <v>621</v>
      </c>
      <c r="U126" s="39" t="s">
        <v>638</v>
      </c>
      <c r="V126" s="39" t="s">
        <v>639</v>
      </c>
      <c r="W126" s="39" t="s">
        <v>703</v>
      </c>
      <c r="X126" s="39">
        <v>12</v>
      </c>
      <c r="Y126" s="39">
        <v>1211</v>
      </c>
      <c r="Z126" s="39">
        <v>121102</v>
      </c>
      <c r="AA126" s="39">
        <v>12110202</v>
      </c>
      <c r="AC126" s="39">
        <v>50121</v>
      </c>
      <c r="AG126" s="12">
        <v>16464</v>
      </c>
      <c r="AH126" s="12">
        <v>19952</v>
      </c>
      <c r="AI126" s="12">
        <v>24127</v>
      </c>
      <c r="AJ126" s="12">
        <v>18492</v>
      </c>
      <c r="AK126" s="12">
        <v>16915</v>
      </c>
      <c r="AL126" s="12">
        <v>16533</v>
      </c>
      <c r="AM126" s="12">
        <v>11475</v>
      </c>
      <c r="AN126" s="12">
        <v>9682</v>
      </c>
      <c r="AO126" s="12">
        <v>11486</v>
      </c>
      <c r="AP126" s="12">
        <v>15945</v>
      </c>
      <c r="AR126" s="39">
        <v>0.32529999999999998</v>
      </c>
      <c r="AS126" s="39">
        <v>0.51829999999999998</v>
      </c>
      <c r="AT126" s="39">
        <v>0.36130000000000001</v>
      </c>
      <c r="AU126" s="39">
        <v>0.30520000000000003</v>
      </c>
      <c r="AV126" s="39">
        <v>0.38219999999999998</v>
      </c>
      <c r="AW126" s="39">
        <v>0.44729999999999998</v>
      </c>
      <c r="AX126" s="39">
        <v>0.3543</v>
      </c>
      <c r="AY126" s="39">
        <v>0.31359999999999999</v>
      </c>
      <c r="AZ126" s="39">
        <v>0.30649999999999999</v>
      </c>
      <c r="BA126" s="39">
        <v>0.2198</v>
      </c>
      <c r="BB126" s="39">
        <v>0.17949999999999999</v>
      </c>
      <c r="BC126" s="39">
        <v>0.22009999999999999</v>
      </c>
      <c r="BD126" s="39">
        <v>0.29559999999999997</v>
      </c>
      <c r="BF126" s="39">
        <v>1397800</v>
      </c>
      <c r="BG126" s="39">
        <v>880150</v>
      </c>
      <c r="BH126" s="39">
        <v>823200</v>
      </c>
      <c r="BI126" s="39">
        <v>997600</v>
      </c>
      <c r="BJ126" s="39">
        <v>1206350</v>
      </c>
      <c r="BK126" s="39">
        <v>924600</v>
      </c>
      <c r="BL126" s="39">
        <v>845750</v>
      </c>
      <c r="BM126" s="39">
        <v>826650</v>
      </c>
      <c r="BN126" s="39">
        <v>573750</v>
      </c>
      <c r="BO126" s="39">
        <v>484100</v>
      </c>
      <c r="BP126" s="39">
        <v>574300</v>
      </c>
      <c r="BQ126" s="39">
        <v>797250</v>
      </c>
      <c r="BR126" s="39">
        <v>32</v>
      </c>
      <c r="BT126" s="71">
        <v>12090203</v>
      </c>
      <c r="BU126" s="71">
        <v>0</v>
      </c>
      <c r="BV126" s="71">
        <f t="shared" si="2"/>
        <v>0</v>
      </c>
    </row>
    <row r="127" spans="1:74" x14ac:dyDescent="0.3">
      <c r="A127" s="39" t="s">
        <v>891</v>
      </c>
      <c r="B127" s="39">
        <v>1625</v>
      </c>
      <c r="C127" s="39">
        <v>3508</v>
      </c>
      <c r="D127" s="39" t="s">
        <v>627</v>
      </c>
      <c r="E127" s="39">
        <v>2</v>
      </c>
      <c r="F127" s="39" t="s">
        <v>892</v>
      </c>
      <c r="G127" s="39" t="s">
        <v>49</v>
      </c>
      <c r="H127" s="39">
        <v>48147</v>
      </c>
      <c r="I127" s="39">
        <v>1089.5</v>
      </c>
      <c r="J127" s="39">
        <v>2.0899999999999998E-2</v>
      </c>
      <c r="K127" s="39">
        <v>171544.21548000001</v>
      </c>
      <c r="L127" s="39" t="s">
        <v>659</v>
      </c>
      <c r="M127" s="39" t="s">
        <v>238</v>
      </c>
      <c r="N127" s="39">
        <v>0.38</v>
      </c>
      <c r="O127" s="39">
        <v>65186801.880000003</v>
      </c>
      <c r="P127" s="39">
        <v>890</v>
      </c>
      <c r="Q127" s="39">
        <v>152674351777.20001</v>
      </c>
      <c r="R127" s="19">
        <v>33.627499999999998</v>
      </c>
      <c r="S127" s="39">
        <v>-96.366699999999994</v>
      </c>
      <c r="T127" s="39" t="s">
        <v>784</v>
      </c>
      <c r="U127" s="39" t="s">
        <v>785</v>
      </c>
      <c r="V127" s="39" t="s">
        <v>825</v>
      </c>
      <c r="W127" s="39" t="s">
        <v>826</v>
      </c>
      <c r="X127" s="39">
        <v>11</v>
      </c>
      <c r="Y127" s="39">
        <v>1114</v>
      </c>
      <c r="Z127" s="39">
        <v>111401</v>
      </c>
      <c r="AA127" s="39">
        <v>11140101</v>
      </c>
      <c r="AC127" s="39">
        <v>3508</v>
      </c>
      <c r="AD127" s="39" t="s">
        <v>237</v>
      </c>
      <c r="AE127" s="39" t="s">
        <v>625</v>
      </c>
      <c r="AF127" s="39" t="s">
        <v>625</v>
      </c>
      <c r="AG127" s="39" t="s">
        <v>625</v>
      </c>
      <c r="AH127" s="39" t="s">
        <v>625</v>
      </c>
      <c r="AI127" s="39" t="s">
        <v>625</v>
      </c>
      <c r="AJ127" s="39" t="s">
        <v>625</v>
      </c>
      <c r="AK127" s="39" t="s">
        <v>625</v>
      </c>
      <c r="AL127" s="39" t="s">
        <v>625</v>
      </c>
      <c r="AM127" s="39" t="s">
        <v>625</v>
      </c>
      <c r="AN127" s="39" t="s">
        <v>625</v>
      </c>
      <c r="AO127" s="39" t="s">
        <v>625</v>
      </c>
      <c r="AP127" s="39" t="s">
        <v>625</v>
      </c>
      <c r="AR127" s="39">
        <v>0</v>
      </c>
      <c r="AS127" s="39">
        <v>0</v>
      </c>
      <c r="AT127" s="39">
        <v>0</v>
      </c>
      <c r="AU127" s="39">
        <v>0</v>
      </c>
      <c r="AV127" s="39">
        <v>0</v>
      </c>
      <c r="AW127" s="39">
        <v>0</v>
      </c>
      <c r="AX127" s="39">
        <v>0</v>
      </c>
      <c r="AY127" s="39">
        <v>0</v>
      </c>
      <c r="AZ127" s="39">
        <v>0</v>
      </c>
      <c r="BA127" s="39">
        <v>0</v>
      </c>
      <c r="BB127" s="39">
        <v>0</v>
      </c>
      <c r="BC127" s="39">
        <v>0</v>
      </c>
      <c r="BD127" s="39">
        <v>0</v>
      </c>
      <c r="BF127" s="39">
        <v>0</v>
      </c>
      <c r="BG127" s="39">
        <v>0</v>
      </c>
      <c r="BH127" s="39">
        <v>0</v>
      </c>
      <c r="BI127" s="39">
        <v>0</v>
      </c>
      <c r="BJ127" s="39">
        <v>0</v>
      </c>
      <c r="BK127" s="39">
        <v>0</v>
      </c>
      <c r="BL127" s="39">
        <v>0</v>
      </c>
      <c r="BM127" s="39">
        <v>0</v>
      </c>
      <c r="BN127" s="39">
        <v>0</v>
      </c>
      <c r="BO127" s="39">
        <v>0</v>
      </c>
      <c r="BP127" s="39">
        <v>0</v>
      </c>
      <c r="BQ127" s="39">
        <v>0</v>
      </c>
      <c r="BR127" s="39">
        <v>0</v>
      </c>
      <c r="BT127" s="71">
        <v>12090204</v>
      </c>
      <c r="BU127" s="71">
        <v>0</v>
      </c>
      <c r="BV127" s="71">
        <f t="shared" si="2"/>
        <v>0</v>
      </c>
    </row>
    <row r="128" spans="1:74" x14ac:dyDescent="0.3">
      <c r="A128" s="39" t="s">
        <v>893</v>
      </c>
      <c r="B128" s="39">
        <v>1587</v>
      </c>
      <c r="C128" s="39">
        <v>3443</v>
      </c>
      <c r="D128" s="39" t="s">
        <v>667</v>
      </c>
      <c r="E128" s="39">
        <v>3</v>
      </c>
      <c r="F128" s="39" t="s">
        <v>852</v>
      </c>
      <c r="G128" s="39" t="s">
        <v>49</v>
      </c>
      <c r="H128" s="39">
        <v>48469</v>
      </c>
      <c r="I128" s="39">
        <v>289</v>
      </c>
      <c r="J128" s="39">
        <v>0.1027</v>
      </c>
      <c r="K128" s="39">
        <v>223599.50808</v>
      </c>
      <c r="L128" s="39" t="s">
        <v>894</v>
      </c>
      <c r="M128" s="39" t="s">
        <v>895</v>
      </c>
      <c r="N128" s="39">
        <v>0.7</v>
      </c>
      <c r="O128" s="39">
        <v>156519655.66</v>
      </c>
      <c r="P128" s="39">
        <v>0.7</v>
      </c>
      <c r="Q128" s="39">
        <v>156519655.66</v>
      </c>
      <c r="R128" s="19">
        <v>28.895</v>
      </c>
      <c r="S128" s="39">
        <v>-97.135000000000005</v>
      </c>
      <c r="T128" s="39" t="s">
        <v>621</v>
      </c>
      <c r="U128" s="39" t="s">
        <v>633</v>
      </c>
      <c r="V128" s="39" t="s">
        <v>696</v>
      </c>
      <c r="W128" s="39" t="s">
        <v>697</v>
      </c>
      <c r="X128" s="39">
        <v>12</v>
      </c>
      <c r="Y128" s="39">
        <v>1210</v>
      </c>
      <c r="Z128" s="39">
        <v>121002</v>
      </c>
      <c r="AA128" s="39">
        <v>12100204</v>
      </c>
      <c r="AC128" s="39">
        <v>3443</v>
      </c>
      <c r="AD128" s="39" t="s">
        <v>852</v>
      </c>
      <c r="AE128" s="12">
        <v>16076</v>
      </c>
      <c r="AF128" s="12">
        <v>26632</v>
      </c>
      <c r="AG128" s="39" t="s">
        <v>625</v>
      </c>
      <c r="AH128" s="12">
        <v>42719</v>
      </c>
      <c r="AI128" s="12">
        <v>39539</v>
      </c>
      <c r="AJ128" s="12">
        <v>59005</v>
      </c>
      <c r="AK128" s="12">
        <v>139144</v>
      </c>
      <c r="AL128" s="12">
        <v>151976</v>
      </c>
      <c r="AM128" s="12">
        <v>65980</v>
      </c>
      <c r="AN128" s="12">
        <v>48933</v>
      </c>
      <c r="AO128" s="12">
        <v>4721</v>
      </c>
      <c r="AP128" s="12">
        <v>11738</v>
      </c>
      <c r="AR128" s="39">
        <v>0.2384</v>
      </c>
      <c r="AS128" s="39">
        <v>7.4800000000000005E-2</v>
      </c>
      <c r="AT128" s="39">
        <v>0.1371</v>
      </c>
      <c r="AU128" s="39">
        <v>0</v>
      </c>
      <c r="AV128" s="39">
        <v>0.20530000000000001</v>
      </c>
      <c r="AW128" s="39">
        <v>0.18390000000000001</v>
      </c>
      <c r="AX128" s="39">
        <v>0.28360000000000002</v>
      </c>
      <c r="AY128" s="39">
        <v>0.64710000000000001</v>
      </c>
      <c r="AZ128" s="39">
        <v>0.70679999999999998</v>
      </c>
      <c r="BA128" s="39">
        <v>0.31709999999999999</v>
      </c>
      <c r="BB128" s="39">
        <v>0.2276</v>
      </c>
      <c r="BC128" s="39">
        <v>2.2700000000000001E-2</v>
      </c>
      <c r="BD128" s="39">
        <v>5.4600000000000003E-2</v>
      </c>
      <c r="BF128" s="39">
        <v>11253200</v>
      </c>
      <c r="BG128" s="39">
        <v>18642400</v>
      </c>
      <c r="BH128" s="39">
        <v>0</v>
      </c>
      <c r="BI128" s="39">
        <v>29903300</v>
      </c>
      <c r="BJ128" s="39">
        <v>27677300</v>
      </c>
      <c r="BK128" s="39">
        <v>41303500</v>
      </c>
      <c r="BL128" s="39">
        <v>97400800</v>
      </c>
      <c r="BM128" s="39">
        <v>106383200</v>
      </c>
      <c r="BN128" s="39">
        <v>46186000</v>
      </c>
      <c r="BO128" s="39">
        <v>34253100</v>
      </c>
      <c r="BP128" s="39">
        <v>3304700</v>
      </c>
      <c r="BQ128" s="39">
        <v>8216600</v>
      </c>
      <c r="BR128" s="12">
        <v>1303</v>
      </c>
      <c r="BS128" s="68"/>
      <c r="BT128" s="71">
        <v>12090205</v>
      </c>
      <c r="BU128" s="71">
        <f>SUM(O36,O55,O96,O101)</f>
        <v>460741852.46999997</v>
      </c>
      <c r="BV128" s="71">
        <f t="shared" si="2"/>
        <v>14144.774870828998</v>
      </c>
    </row>
    <row r="129" spans="1:74" x14ac:dyDescent="0.3">
      <c r="A129" s="39" t="s">
        <v>896</v>
      </c>
      <c r="B129" s="39">
        <v>1932</v>
      </c>
      <c r="C129" s="39">
        <v>10790</v>
      </c>
      <c r="D129" s="39" t="s">
        <v>641</v>
      </c>
      <c r="E129" s="39">
        <v>4</v>
      </c>
      <c r="F129" s="39" t="s">
        <v>852</v>
      </c>
      <c r="G129" s="39" t="s">
        <v>49</v>
      </c>
      <c r="H129" s="39">
        <v>48469</v>
      </c>
      <c r="I129" s="39">
        <v>87</v>
      </c>
      <c r="J129" s="39">
        <v>0.56030000000000002</v>
      </c>
      <c r="K129" s="39">
        <v>367233.61895999999</v>
      </c>
      <c r="L129" s="39" t="s">
        <v>894</v>
      </c>
      <c r="M129" s="39" t="s">
        <v>895</v>
      </c>
      <c r="N129" s="39">
        <v>0.05</v>
      </c>
      <c r="O129" s="39">
        <v>18361680.949999999</v>
      </c>
      <c r="P129" s="39">
        <v>0.05</v>
      </c>
      <c r="Q129" s="39">
        <v>18361680.949999999</v>
      </c>
      <c r="R129" s="19">
        <v>28.668299999999999</v>
      </c>
      <c r="S129" s="39">
        <v>-96.963099999999997</v>
      </c>
      <c r="T129" s="39" t="s">
        <v>621</v>
      </c>
      <c r="U129" s="39" t="s">
        <v>633</v>
      </c>
      <c r="V129" s="39" t="s">
        <v>696</v>
      </c>
      <c r="W129" s="39" t="s">
        <v>697</v>
      </c>
      <c r="X129" s="39">
        <v>12</v>
      </c>
      <c r="Y129" s="39">
        <v>1210</v>
      </c>
      <c r="Z129" s="39">
        <v>121002</v>
      </c>
      <c r="AA129" s="39">
        <v>12100204</v>
      </c>
      <c r="BF129" s="39">
        <v>0</v>
      </c>
      <c r="BG129" s="39">
        <v>0</v>
      </c>
      <c r="BH129" s="39">
        <v>0</v>
      </c>
      <c r="BI129" s="39">
        <v>0</v>
      </c>
      <c r="BJ129" s="39">
        <v>0</v>
      </c>
      <c r="BK129" s="39">
        <v>0</v>
      </c>
      <c r="BL129" s="39">
        <v>0</v>
      </c>
      <c r="BM129" s="39">
        <v>0</v>
      </c>
      <c r="BN129" s="39">
        <v>0</v>
      </c>
      <c r="BO129" s="39">
        <v>0</v>
      </c>
      <c r="BP129" s="39">
        <v>0</v>
      </c>
      <c r="BQ129" s="39">
        <v>0</v>
      </c>
      <c r="BR129" s="39">
        <v>0</v>
      </c>
      <c r="BT129" s="71">
        <v>12090206</v>
      </c>
      <c r="BU129" s="71">
        <v>0</v>
      </c>
      <c r="BV129" s="71">
        <f t="shared" si="2"/>
        <v>0</v>
      </c>
    </row>
    <row r="130" spans="1:74" x14ac:dyDescent="0.3">
      <c r="A130" s="39" t="s">
        <v>219</v>
      </c>
      <c r="B130" s="39">
        <v>1603</v>
      </c>
      <c r="C130" s="39">
        <v>3470</v>
      </c>
      <c r="D130" s="39" t="s">
        <v>897</v>
      </c>
      <c r="E130" s="39">
        <v>1</v>
      </c>
      <c r="F130" s="39" t="s">
        <v>675</v>
      </c>
      <c r="G130" s="39" t="s">
        <v>49</v>
      </c>
      <c r="H130" s="39">
        <v>48157</v>
      </c>
      <c r="I130" s="39">
        <v>3651</v>
      </c>
      <c r="J130" s="39">
        <v>0.57720000000000005</v>
      </c>
      <c r="K130" s="39">
        <v>17260519.882320002</v>
      </c>
      <c r="L130" s="39" t="s">
        <v>631</v>
      </c>
      <c r="M130" s="39" t="s">
        <v>898</v>
      </c>
      <c r="N130" s="39">
        <v>0.51</v>
      </c>
      <c r="O130" s="39">
        <v>8802865139.9799995</v>
      </c>
      <c r="P130" s="39" t="s">
        <v>1137</v>
      </c>
      <c r="Q130" s="39">
        <v>707681315175.12</v>
      </c>
      <c r="R130" s="19">
        <v>29.482800000000001</v>
      </c>
      <c r="S130" s="39">
        <v>-95.631100000000004</v>
      </c>
      <c r="T130" s="39" t="s">
        <v>621</v>
      </c>
      <c r="U130" s="39" t="s">
        <v>676</v>
      </c>
      <c r="V130" s="39" t="s">
        <v>676</v>
      </c>
      <c r="W130" s="39" t="s">
        <v>676</v>
      </c>
      <c r="X130" s="39">
        <v>12</v>
      </c>
      <c r="Y130" s="39">
        <v>1207</v>
      </c>
      <c r="Z130" s="39">
        <v>120701</v>
      </c>
      <c r="AA130" s="39">
        <v>12070104</v>
      </c>
      <c r="AC130" s="39">
        <v>3470</v>
      </c>
      <c r="AG130" s="12">
        <v>1138624</v>
      </c>
      <c r="AH130" s="12">
        <v>1511983</v>
      </c>
      <c r="AI130" s="12">
        <v>1678422</v>
      </c>
      <c r="AJ130" s="12">
        <v>1784199</v>
      </c>
      <c r="AK130" s="12">
        <v>1968819</v>
      </c>
      <c r="AL130" s="12">
        <v>2041036</v>
      </c>
      <c r="AM130" s="12">
        <v>1588433</v>
      </c>
      <c r="AN130" s="12">
        <v>1333543</v>
      </c>
      <c r="AO130" s="12">
        <v>1070255</v>
      </c>
      <c r="AP130" s="12">
        <v>1010920</v>
      </c>
      <c r="AR130" s="39">
        <v>0.56169999999999998</v>
      </c>
      <c r="AS130" s="39">
        <v>0.56769999999999998</v>
      </c>
      <c r="AT130" s="39">
        <v>0.53059999999999996</v>
      </c>
      <c r="AU130" s="39">
        <v>0.41920000000000002</v>
      </c>
      <c r="AV130" s="39">
        <v>0.57520000000000004</v>
      </c>
      <c r="AW130" s="39">
        <v>0.6179</v>
      </c>
      <c r="AX130" s="39">
        <v>0.67869999999999997</v>
      </c>
      <c r="AY130" s="39">
        <v>0.7248</v>
      </c>
      <c r="AZ130" s="39">
        <v>0.75139999999999996</v>
      </c>
      <c r="BA130" s="39">
        <v>0.60429999999999995</v>
      </c>
      <c r="BB130" s="39">
        <v>0.4909</v>
      </c>
      <c r="BC130" s="39">
        <v>0.40710000000000002</v>
      </c>
      <c r="BD130" s="39">
        <v>0.37219999999999998</v>
      </c>
      <c r="BF130" s="39">
        <v>786445500</v>
      </c>
      <c r="BG130" s="39">
        <v>663885360</v>
      </c>
      <c r="BH130" s="39">
        <v>580698240</v>
      </c>
      <c r="BI130" s="39">
        <v>771111330</v>
      </c>
      <c r="BJ130" s="39">
        <v>855995220</v>
      </c>
      <c r="BK130" s="39">
        <v>909941490</v>
      </c>
      <c r="BL130" s="39">
        <v>1004097690</v>
      </c>
      <c r="BM130" s="39">
        <v>1040928360</v>
      </c>
      <c r="BN130" s="39">
        <v>810100830</v>
      </c>
      <c r="BO130" s="39">
        <v>680106930</v>
      </c>
      <c r="BP130" s="39">
        <v>545830050</v>
      </c>
      <c r="BQ130" s="39">
        <v>515569200</v>
      </c>
      <c r="BR130" s="12">
        <v>28125</v>
      </c>
      <c r="BS130" s="68"/>
      <c r="BT130" s="71">
        <v>12090301</v>
      </c>
      <c r="BU130" s="71">
        <f>SUM(O109,O70,O32,O7)</f>
        <v>1692388525.1700001</v>
      </c>
      <c r="BV130" s="71">
        <f t="shared" si="2"/>
        <v>51956.327722719005</v>
      </c>
    </row>
    <row r="131" spans="1:74" x14ac:dyDescent="0.3">
      <c r="A131" s="39" t="s">
        <v>249</v>
      </c>
      <c r="C131" s="39">
        <v>3613</v>
      </c>
      <c r="D131" s="39" t="s">
        <v>627</v>
      </c>
      <c r="F131" s="39" t="s">
        <v>630</v>
      </c>
      <c r="G131" s="39" t="s">
        <v>49</v>
      </c>
      <c r="I131" s="39">
        <v>380</v>
      </c>
      <c r="J131" s="39">
        <v>3.0000000000000001E-3</v>
      </c>
      <c r="K131" s="39">
        <v>8588.3040000000001</v>
      </c>
      <c r="L131" s="39" t="s">
        <v>620</v>
      </c>
      <c r="M131" s="39" t="s">
        <v>220</v>
      </c>
      <c r="N131" s="39">
        <v>2.27</v>
      </c>
      <c r="O131" s="39">
        <v>19495450.079999998</v>
      </c>
      <c r="P131" s="39" t="s">
        <v>1137</v>
      </c>
      <c r="Q131" s="39">
        <v>36070876.799999997</v>
      </c>
      <c r="R131" s="19">
        <v>29.53</v>
      </c>
      <c r="S131" s="39">
        <v>-98.418300000000002</v>
      </c>
      <c r="T131" s="39" t="s">
        <v>621</v>
      </c>
      <c r="U131" s="39" t="s">
        <v>633</v>
      </c>
      <c r="V131" s="39" t="s">
        <v>634</v>
      </c>
      <c r="W131" s="39" t="s">
        <v>635</v>
      </c>
      <c r="X131" s="39">
        <v>12</v>
      </c>
      <c r="Y131" s="39">
        <v>1210</v>
      </c>
      <c r="Z131" s="39">
        <v>121003</v>
      </c>
      <c r="AA131" s="39">
        <v>12100301</v>
      </c>
      <c r="AC131" s="39">
        <v>3613</v>
      </c>
      <c r="AR131" s="39">
        <v>0</v>
      </c>
      <c r="AS131" s="39">
        <v>0</v>
      </c>
      <c r="AT131" s="39">
        <v>0</v>
      </c>
      <c r="AU131" s="39">
        <v>0</v>
      </c>
      <c r="AV131" s="39">
        <v>0</v>
      </c>
      <c r="AW131" s="39">
        <v>0</v>
      </c>
      <c r="AX131" s="39">
        <v>0</v>
      </c>
      <c r="AY131" s="39">
        <v>0</v>
      </c>
      <c r="AZ131" s="39">
        <v>0</v>
      </c>
      <c r="BA131" s="39">
        <v>0</v>
      </c>
      <c r="BB131" s="39">
        <v>0</v>
      </c>
      <c r="BC131" s="39">
        <v>0</v>
      </c>
      <c r="BD131" s="39">
        <v>0</v>
      </c>
      <c r="BF131" s="39">
        <v>0</v>
      </c>
      <c r="BG131" s="39">
        <v>0</v>
      </c>
      <c r="BH131" s="39">
        <v>0</v>
      </c>
      <c r="BI131" s="39">
        <v>0</v>
      </c>
      <c r="BJ131" s="39">
        <v>0</v>
      </c>
      <c r="BK131" s="39">
        <v>0</v>
      </c>
      <c r="BL131" s="39">
        <v>0</v>
      </c>
      <c r="BM131" s="39">
        <v>0</v>
      </c>
      <c r="BN131" s="39">
        <v>0</v>
      </c>
      <c r="BO131" s="39">
        <v>0</v>
      </c>
      <c r="BP131" s="39">
        <v>0</v>
      </c>
      <c r="BQ131" s="39">
        <v>0</v>
      </c>
      <c r="BR131" s="39">
        <v>0</v>
      </c>
      <c r="BT131" s="71">
        <v>12090302</v>
      </c>
      <c r="BU131" s="71">
        <v>0</v>
      </c>
      <c r="BV131" s="71">
        <f t="shared" si="2"/>
        <v>0</v>
      </c>
    </row>
    <row r="132" spans="1:74" x14ac:dyDescent="0.3">
      <c r="A132" s="39" t="s">
        <v>311</v>
      </c>
      <c r="B132" s="39">
        <v>77157</v>
      </c>
      <c r="C132" s="39">
        <v>54330</v>
      </c>
      <c r="D132" s="39" t="s">
        <v>641</v>
      </c>
      <c r="E132" s="39">
        <v>4</v>
      </c>
      <c r="F132" s="39" t="s">
        <v>619</v>
      </c>
      <c r="G132" s="39" t="s">
        <v>49</v>
      </c>
      <c r="H132" s="39">
        <v>48201</v>
      </c>
      <c r="I132" s="39">
        <v>3.7</v>
      </c>
      <c r="J132" s="39">
        <v>1.1143000000000001</v>
      </c>
      <c r="K132" s="39">
        <v>31060.354780000001</v>
      </c>
      <c r="L132" s="39" t="s">
        <v>620</v>
      </c>
      <c r="M132" s="39" t="s">
        <v>218</v>
      </c>
      <c r="N132" s="39">
        <v>0.05</v>
      </c>
      <c r="O132" s="39">
        <v>1553017.74</v>
      </c>
      <c r="P132" s="39">
        <v>0.05</v>
      </c>
      <c r="Q132" s="39">
        <v>1553017.74</v>
      </c>
      <c r="R132" s="19">
        <v>29.8614</v>
      </c>
      <c r="S132" s="39">
        <v>-95.399600000000007</v>
      </c>
      <c r="T132" s="39" t="s">
        <v>621</v>
      </c>
      <c r="U132" s="39" t="s">
        <v>622</v>
      </c>
      <c r="V132" s="39" t="s">
        <v>623</v>
      </c>
      <c r="W132" s="39" t="s">
        <v>624</v>
      </c>
      <c r="X132" s="39">
        <v>12</v>
      </c>
      <c r="Y132" s="39">
        <v>1204</v>
      </c>
      <c r="Z132" s="39">
        <v>120401</v>
      </c>
      <c r="AA132" s="39">
        <v>12040104</v>
      </c>
      <c r="AC132" s="39">
        <v>54330</v>
      </c>
      <c r="AR132" s="39">
        <v>0</v>
      </c>
      <c r="AS132" s="39">
        <v>0</v>
      </c>
      <c r="AT132" s="39">
        <v>0</v>
      </c>
      <c r="AU132" s="39">
        <v>0</v>
      </c>
      <c r="AV132" s="39">
        <v>0</v>
      </c>
      <c r="AW132" s="39">
        <v>0</v>
      </c>
      <c r="AX132" s="39">
        <v>0</v>
      </c>
      <c r="AY132" s="39">
        <v>0</v>
      </c>
      <c r="AZ132" s="39">
        <v>0</v>
      </c>
      <c r="BA132" s="39">
        <v>0</v>
      </c>
      <c r="BB132" s="39">
        <v>0</v>
      </c>
      <c r="BC132" s="39">
        <v>0</v>
      </c>
      <c r="BD132" s="39">
        <v>0</v>
      </c>
      <c r="BF132" s="39">
        <v>0</v>
      </c>
      <c r="BG132" s="39">
        <v>0</v>
      </c>
      <c r="BH132" s="39">
        <v>0</v>
      </c>
      <c r="BI132" s="39">
        <v>0</v>
      </c>
      <c r="BJ132" s="39">
        <v>0</v>
      </c>
      <c r="BK132" s="39">
        <v>0</v>
      </c>
      <c r="BL132" s="39">
        <v>0</v>
      </c>
      <c r="BM132" s="39">
        <v>0</v>
      </c>
      <c r="BN132" s="39">
        <v>0</v>
      </c>
      <c r="BO132" s="39">
        <v>0</v>
      </c>
      <c r="BP132" s="39">
        <v>0</v>
      </c>
      <c r="BQ132" s="39">
        <v>0</v>
      </c>
      <c r="BR132" s="39">
        <v>0</v>
      </c>
      <c r="BT132" s="71">
        <v>12090401</v>
      </c>
      <c r="BU132" s="71">
        <f>O75</f>
        <v>464069.76</v>
      </c>
      <c r="BV132" s="71">
        <f t="shared" ref="BV132:BV135" si="3">(BU132/100000)*3.07</f>
        <v>14.246941632</v>
      </c>
    </row>
    <row r="133" spans="1:74" x14ac:dyDescent="0.3">
      <c r="A133" s="39" t="s">
        <v>899</v>
      </c>
      <c r="B133" s="39">
        <v>77057</v>
      </c>
      <c r="C133" s="39">
        <v>55320</v>
      </c>
      <c r="D133" s="39" t="s">
        <v>667</v>
      </c>
      <c r="E133" s="39">
        <v>2</v>
      </c>
      <c r="F133" s="39" t="s">
        <v>900</v>
      </c>
      <c r="G133" s="39" t="s">
        <v>49</v>
      </c>
      <c r="H133" s="39">
        <v>48497</v>
      </c>
      <c r="I133" s="39">
        <v>687.5</v>
      </c>
      <c r="J133" s="39">
        <v>0.39079999999999998</v>
      </c>
      <c r="K133" s="39">
        <v>2024089.98</v>
      </c>
      <c r="L133" s="39" t="s">
        <v>620</v>
      </c>
      <c r="M133" s="39" t="s">
        <v>200</v>
      </c>
      <c r="N133" s="39">
        <v>0.23</v>
      </c>
      <c r="O133" s="39">
        <v>465540695.39999998</v>
      </c>
      <c r="P133" s="39">
        <v>0.45</v>
      </c>
      <c r="Q133" s="39">
        <v>912807971.76999998</v>
      </c>
      <c r="R133" s="19">
        <v>33.058300000000003</v>
      </c>
      <c r="S133" s="39">
        <v>-97.910300000000007</v>
      </c>
      <c r="T133" s="39" t="s">
        <v>621</v>
      </c>
      <c r="U133" s="39" t="s">
        <v>660</v>
      </c>
      <c r="V133" s="39" t="s">
        <v>717</v>
      </c>
      <c r="W133" s="39" t="s">
        <v>775</v>
      </c>
      <c r="X133" s="39">
        <v>12</v>
      </c>
      <c r="Y133" s="39">
        <v>1203</v>
      </c>
      <c r="Z133" s="39">
        <v>120301</v>
      </c>
      <c r="AA133" s="39">
        <v>12030101</v>
      </c>
      <c r="AC133" s="39">
        <v>55320</v>
      </c>
      <c r="AG133" s="12">
        <v>9243</v>
      </c>
      <c r="AH133" s="12">
        <v>380578</v>
      </c>
      <c r="AI133" s="12">
        <v>491517</v>
      </c>
      <c r="AJ133" s="12">
        <v>552061</v>
      </c>
      <c r="AK133" s="12">
        <v>577857</v>
      </c>
      <c r="AL133" s="12">
        <v>527829</v>
      </c>
      <c r="AM133" s="12">
        <v>457447</v>
      </c>
      <c r="AN133" s="12">
        <v>361076</v>
      </c>
      <c r="AO133" s="12">
        <v>322262</v>
      </c>
      <c r="AP133" s="12">
        <v>318597</v>
      </c>
      <c r="AR133" s="39">
        <v>0.77829999999999999</v>
      </c>
      <c r="AS133" s="39">
        <v>0.87050000000000005</v>
      </c>
      <c r="AT133" s="39">
        <v>0.54039999999999999</v>
      </c>
      <c r="AU133" s="39">
        <v>1.8100000000000002E-2</v>
      </c>
      <c r="AV133" s="39">
        <v>0.76880000000000004</v>
      </c>
      <c r="AW133" s="39">
        <v>0.96089999999999998</v>
      </c>
      <c r="AX133" s="39">
        <v>1.1153</v>
      </c>
      <c r="AY133" s="39">
        <v>1.1296999999999999</v>
      </c>
      <c r="AZ133" s="39">
        <v>1.0319</v>
      </c>
      <c r="BA133" s="39">
        <v>0.92410000000000003</v>
      </c>
      <c r="BB133" s="39">
        <v>0.70589999999999997</v>
      </c>
      <c r="BC133" s="39">
        <v>0.65100000000000002</v>
      </c>
      <c r="BD133" s="39">
        <v>0.62290000000000001</v>
      </c>
      <c r="BF133" s="39">
        <v>102413710</v>
      </c>
      <c r="BG133" s="39">
        <v>57417660</v>
      </c>
      <c r="BH133" s="39">
        <v>2125890</v>
      </c>
      <c r="BI133" s="39">
        <v>87532940</v>
      </c>
      <c r="BJ133" s="39">
        <v>113048910</v>
      </c>
      <c r="BK133" s="39">
        <v>126974030</v>
      </c>
      <c r="BL133" s="39">
        <v>132907110</v>
      </c>
      <c r="BM133" s="39">
        <v>121400670</v>
      </c>
      <c r="BN133" s="39">
        <v>105212810</v>
      </c>
      <c r="BO133" s="39">
        <v>83047413.299999997</v>
      </c>
      <c r="BP133" s="39">
        <v>74120289.900000006</v>
      </c>
      <c r="BQ133" s="39">
        <v>73277418.099999994</v>
      </c>
      <c r="BR133" s="12">
        <v>3313</v>
      </c>
      <c r="BS133" s="68"/>
      <c r="BT133" s="71">
        <v>12090402</v>
      </c>
      <c r="BU133" s="71">
        <f>O113</f>
        <v>115465227.12</v>
      </c>
      <c r="BV133" s="71">
        <f t="shared" si="3"/>
        <v>3544.7824725840001</v>
      </c>
    </row>
    <row r="134" spans="1:74" x14ac:dyDescent="0.3">
      <c r="A134" s="39" t="s">
        <v>901</v>
      </c>
      <c r="B134" s="39">
        <v>72749</v>
      </c>
      <c r="C134" s="39">
        <v>55139</v>
      </c>
      <c r="D134" s="39" t="s">
        <v>667</v>
      </c>
      <c r="E134" s="39">
        <v>2</v>
      </c>
      <c r="F134" s="39" t="s">
        <v>712</v>
      </c>
      <c r="G134" s="39" t="s">
        <v>49</v>
      </c>
      <c r="H134" s="39">
        <v>48221</v>
      </c>
      <c r="I134" s="39">
        <v>728.3</v>
      </c>
      <c r="J134" s="39">
        <v>0.4657</v>
      </c>
      <c r="K134" s="39">
        <v>2554990.49394</v>
      </c>
      <c r="L134" s="39" t="s">
        <v>709</v>
      </c>
      <c r="M134" s="39" t="s">
        <v>902</v>
      </c>
      <c r="N134" s="39">
        <v>0.34</v>
      </c>
      <c r="O134" s="39">
        <v>868696767.94000006</v>
      </c>
      <c r="P134" s="39">
        <v>1.58</v>
      </c>
      <c r="Q134" s="39">
        <v>4026867278.3400002</v>
      </c>
      <c r="R134" s="19">
        <v>32.334699999999998</v>
      </c>
      <c r="S134" s="39">
        <v>-97.734399999999994</v>
      </c>
      <c r="T134" s="39" t="s">
        <v>621</v>
      </c>
      <c r="U134" s="39" t="s">
        <v>669</v>
      </c>
      <c r="V134" s="39" t="s">
        <v>670</v>
      </c>
      <c r="W134" s="39" t="s">
        <v>713</v>
      </c>
      <c r="X134" s="39">
        <v>12</v>
      </c>
      <c r="Y134" s="39">
        <v>1206</v>
      </c>
      <c r="Z134" s="39">
        <v>120602</v>
      </c>
      <c r="AA134" s="39">
        <v>12060201</v>
      </c>
      <c r="AC134" s="39">
        <v>55139</v>
      </c>
      <c r="AE134" s="12"/>
      <c r="AF134" s="12"/>
      <c r="AG134" s="12">
        <v>169133</v>
      </c>
      <c r="AH134" s="12">
        <v>182865</v>
      </c>
      <c r="AI134" s="12">
        <v>218567</v>
      </c>
      <c r="AJ134" s="12">
        <v>365482</v>
      </c>
      <c r="AK134" s="12">
        <v>194380</v>
      </c>
      <c r="AL134" s="12">
        <v>299640</v>
      </c>
      <c r="AM134" s="12">
        <v>214443</v>
      </c>
      <c r="AN134" s="12">
        <v>139536</v>
      </c>
      <c r="AO134" s="12">
        <v>95917</v>
      </c>
      <c r="AP134" s="12">
        <v>201074</v>
      </c>
      <c r="AR134" s="39">
        <v>0.39079999999999998</v>
      </c>
      <c r="AS134" s="39">
        <v>0.38950000000000001</v>
      </c>
      <c r="AT134" s="39">
        <v>0.40689999999999998</v>
      </c>
      <c r="AU134" s="39">
        <v>0.31219999999999998</v>
      </c>
      <c r="AV134" s="39">
        <v>0.3488</v>
      </c>
      <c r="AW134" s="39">
        <v>0.40339999999999998</v>
      </c>
      <c r="AX134" s="39">
        <v>0.69699999999999995</v>
      </c>
      <c r="AY134" s="39">
        <v>0.35880000000000001</v>
      </c>
      <c r="AZ134" s="39">
        <v>0.55300000000000005</v>
      </c>
      <c r="BA134" s="39">
        <v>0.40899999999999997</v>
      </c>
      <c r="BB134" s="39">
        <v>0.25750000000000001</v>
      </c>
      <c r="BC134" s="39">
        <v>0.18290000000000001</v>
      </c>
      <c r="BD134" s="39">
        <v>0.37109999999999999</v>
      </c>
      <c r="BF134" s="39">
        <v>71746800</v>
      </c>
      <c r="BG134" s="39">
        <v>67706240</v>
      </c>
      <c r="BH134" s="39">
        <v>57505220</v>
      </c>
      <c r="BI134" s="39">
        <v>62174100</v>
      </c>
      <c r="BJ134" s="39">
        <v>74312780</v>
      </c>
      <c r="BK134" s="39">
        <v>124263880</v>
      </c>
      <c r="BL134" s="39">
        <v>66089200</v>
      </c>
      <c r="BM134" s="39">
        <v>101877600</v>
      </c>
      <c r="BN134" s="39">
        <v>72910620</v>
      </c>
      <c r="BO134" s="39">
        <v>47442240</v>
      </c>
      <c r="BP134" s="39">
        <v>32611780</v>
      </c>
      <c r="BQ134" s="39">
        <v>68365160</v>
      </c>
      <c r="BR134" s="12">
        <v>2599</v>
      </c>
      <c r="BS134" s="68"/>
      <c r="BT134" s="71">
        <v>12100101</v>
      </c>
      <c r="BU134" s="71">
        <v>0</v>
      </c>
      <c r="BV134" s="71">
        <f t="shared" si="3"/>
        <v>0</v>
      </c>
    </row>
    <row r="135" spans="1:74" x14ac:dyDescent="0.3">
      <c r="A135" s="39" t="s">
        <v>315</v>
      </c>
      <c r="B135" s="39">
        <v>77006</v>
      </c>
      <c r="C135" s="39">
        <v>55025</v>
      </c>
      <c r="D135" s="39" t="s">
        <v>641</v>
      </c>
      <c r="E135" s="39">
        <v>4</v>
      </c>
      <c r="F135" s="39" t="s">
        <v>903</v>
      </c>
      <c r="G135" s="39" t="s">
        <v>49</v>
      </c>
      <c r="H135" s="39">
        <v>48371</v>
      </c>
      <c r="I135" s="39">
        <v>5.6</v>
      </c>
      <c r="J135" s="39">
        <v>0.52939999999999998</v>
      </c>
      <c r="K135" s="39">
        <v>22334.411899999999</v>
      </c>
      <c r="L135" s="39" t="s">
        <v>664</v>
      </c>
      <c r="M135" s="39" t="s">
        <v>664</v>
      </c>
      <c r="N135" s="39">
        <v>0.05</v>
      </c>
      <c r="O135" s="39">
        <v>1116720.6000000001</v>
      </c>
      <c r="P135" s="39">
        <v>0.05</v>
      </c>
      <c r="Q135" s="39">
        <v>1116720.6000000001</v>
      </c>
      <c r="R135" s="19">
        <v>30.7866</v>
      </c>
      <c r="S135" s="39">
        <v>-102.7302</v>
      </c>
      <c r="T135" s="39" t="s">
        <v>732</v>
      </c>
      <c r="U135" s="39" t="s">
        <v>740</v>
      </c>
      <c r="V135" s="39" t="s">
        <v>740</v>
      </c>
      <c r="W135" s="39" t="s">
        <v>904</v>
      </c>
      <c r="X135" s="39">
        <v>13</v>
      </c>
      <c r="Y135" s="39">
        <v>1307</v>
      </c>
      <c r="Z135" s="39">
        <v>130700</v>
      </c>
      <c r="AA135" s="39">
        <v>13070009</v>
      </c>
      <c r="AC135" s="39">
        <v>55025</v>
      </c>
      <c r="AR135" s="39">
        <v>0</v>
      </c>
      <c r="AS135" s="39">
        <v>0</v>
      </c>
      <c r="AT135" s="39">
        <v>0</v>
      </c>
      <c r="AU135" s="39">
        <v>0</v>
      </c>
      <c r="AV135" s="39">
        <v>0</v>
      </c>
      <c r="AW135" s="39">
        <v>0</v>
      </c>
      <c r="AX135" s="39">
        <v>0</v>
      </c>
      <c r="AY135" s="39">
        <v>0</v>
      </c>
      <c r="AZ135" s="39">
        <v>0</v>
      </c>
      <c r="BA135" s="39">
        <v>0</v>
      </c>
      <c r="BB135" s="39">
        <v>0</v>
      </c>
      <c r="BC135" s="39">
        <v>0</v>
      </c>
      <c r="BD135" s="39">
        <v>0</v>
      </c>
      <c r="BF135" s="39">
        <v>0</v>
      </c>
      <c r="BG135" s="39">
        <v>0</v>
      </c>
      <c r="BH135" s="39">
        <v>0</v>
      </c>
      <c r="BI135" s="39">
        <v>0</v>
      </c>
      <c r="BJ135" s="39">
        <v>0</v>
      </c>
      <c r="BK135" s="39">
        <v>0</v>
      </c>
      <c r="BL135" s="39">
        <v>0</v>
      </c>
      <c r="BM135" s="39">
        <v>0</v>
      </c>
      <c r="BN135" s="39">
        <v>0</v>
      </c>
      <c r="BO135" s="39">
        <v>0</v>
      </c>
      <c r="BP135" s="39">
        <v>0</v>
      </c>
      <c r="BQ135" s="39">
        <v>0</v>
      </c>
      <c r="BR135" s="39">
        <v>0</v>
      </c>
      <c r="BT135" s="71">
        <v>12100102</v>
      </c>
      <c r="BU135" s="71">
        <v>0</v>
      </c>
      <c r="BV135" s="71">
        <f t="shared" si="3"/>
        <v>0</v>
      </c>
    </row>
    <row r="136" spans="1:74" x14ac:dyDescent="0.3">
      <c r="BT136" s="71">
        <v>12100201</v>
      </c>
      <c r="BU136" s="71">
        <v>0</v>
      </c>
      <c r="BV136" s="71">
        <v>0</v>
      </c>
    </row>
    <row r="137" spans="1:74" x14ac:dyDescent="0.3">
      <c r="BT137" s="71">
        <v>12100202</v>
      </c>
      <c r="BU137" s="71">
        <f>O95</f>
        <v>452846816.70999998</v>
      </c>
      <c r="BV137" s="71">
        <f t="shared" ref="BV137:BV168" si="4">(BU137/100000)*3.07</f>
        <v>13902.397272996999</v>
      </c>
    </row>
    <row r="138" spans="1:74" x14ac:dyDescent="0.3">
      <c r="BT138" s="71">
        <v>12100203</v>
      </c>
      <c r="BU138" s="71">
        <v>0</v>
      </c>
      <c r="BV138" s="71">
        <f t="shared" si="4"/>
        <v>0</v>
      </c>
    </row>
    <row r="139" spans="1:74" x14ac:dyDescent="0.3">
      <c r="BT139" s="71">
        <v>12100204</v>
      </c>
      <c r="BU139" s="71">
        <f>SUM(O26,O27,O99,O128,O129)</f>
        <v>3485883023.5199995</v>
      </c>
      <c r="BV139" s="71">
        <f t="shared" si="4"/>
        <v>107016.60882206398</v>
      </c>
    </row>
    <row r="140" spans="1:74" x14ac:dyDescent="0.3">
      <c r="BT140" s="71">
        <v>12100301</v>
      </c>
      <c r="BU140" s="71">
        <f>SUM(O4,O60,O61,O77,O125,O131)</f>
        <v>12481789664.530001</v>
      </c>
      <c r="BV140" s="71">
        <f t="shared" si="4"/>
        <v>383190.94270107098</v>
      </c>
    </row>
    <row r="141" spans="1:74" x14ac:dyDescent="0.3">
      <c r="BT141" s="71">
        <v>12100302</v>
      </c>
      <c r="BU141" s="71">
        <f>O68</f>
        <v>41036061.619999997</v>
      </c>
      <c r="BV141" s="71">
        <f t="shared" si="4"/>
        <v>1259.8070917339999</v>
      </c>
    </row>
    <row r="142" spans="1:74" x14ac:dyDescent="0.3">
      <c r="BT142" s="71">
        <v>12100303</v>
      </c>
      <c r="BU142" s="71">
        <v>0</v>
      </c>
      <c r="BV142" s="71">
        <f t="shared" si="4"/>
        <v>0</v>
      </c>
    </row>
    <row r="143" spans="1:74" x14ac:dyDescent="0.3">
      <c r="BT143" s="71">
        <v>12100304</v>
      </c>
      <c r="BU143" s="71">
        <v>0</v>
      </c>
      <c r="BV143" s="71">
        <f t="shared" si="4"/>
        <v>0</v>
      </c>
    </row>
    <row r="144" spans="1:74" x14ac:dyDescent="0.3">
      <c r="P144" s="39" t="s">
        <v>1138</v>
      </c>
      <c r="BT144" s="71">
        <v>12100401</v>
      </c>
      <c r="BU144" s="71">
        <f>SUM(O20,O44,O110)</f>
        <v>15688185922.68</v>
      </c>
      <c r="BV144" s="71">
        <f t="shared" si="4"/>
        <v>481627.307826276</v>
      </c>
    </row>
    <row r="145" spans="16:74" x14ac:dyDescent="0.3">
      <c r="P145" s="39" t="s">
        <v>1138</v>
      </c>
      <c r="BT145" s="71">
        <v>12100402</v>
      </c>
      <c r="BU145" s="71">
        <f>SUM(O87,O124)</f>
        <v>202423366.84</v>
      </c>
      <c r="BV145" s="71">
        <f t="shared" si="4"/>
        <v>6214.3973619879998</v>
      </c>
    </row>
    <row r="146" spans="16:74" x14ac:dyDescent="0.3">
      <c r="P146" s="39" t="s">
        <v>1138</v>
      </c>
      <c r="BT146" s="71">
        <v>12100403</v>
      </c>
      <c r="BU146" s="71">
        <f>O13</f>
        <v>67980998.879999995</v>
      </c>
      <c r="BV146" s="71">
        <f t="shared" si="4"/>
        <v>2087.0166656159995</v>
      </c>
    </row>
    <row r="147" spans="16:74" x14ac:dyDescent="0.3">
      <c r="P147" s="39" t="s">
        <v>1138</v>
      </c>
      <c r="BT147" s="71">
        <v>12100404</v>
      </c>
      <c r="BU147" s="71">
        <v>0</v>
      </c>
      <c r="BV147" s="71">
        <f t="shared" si="4"/>
        <v>0</v>
      </c>
    </row>
    <row r="148" spans="16:74" x14ac:dyDescent="0.3">
      <c r="P148" s="39" t="s">
        <v>1138</v>
      </c>
      <c r="BT148" s="71">
        <v>12100405</v>
      </c>
      <c r="BU148" s="71">
        <v>0</v>
      </c>
      <c r="BV148" s="71">
        <f t="shared" si="4"/>
        <v>0</v>
      </c>
    </row>
    <row r="149" spans="16:74" x14ac:dyDescent="0.3">
      <c r="BT149" s="71">
        <v>12100406</v>
      </c>
      <c r="BU149" s="71">
        <v>0</v>
      </c>
      <c r="BV149" s="71">
        <f t="shared" si="4"/>
        <v>0</v>
      </c>
    </row>
    <row r="150" spans="16:74" x14ac:dyDescent="0.3">
      <c r="BT150" s="71">
        <v>12100407</v>
      </c>
      <c r="BU150" s="71">
        <f>O106</f>
        <v>132245164.8</v>
      </c>
      <c r="BV150" s="71">
        <f t="shared" si="4"/>
        <v>4059.9265593599998</v>
      </c>
    </row>
    <row r="151" spans="16:74" x14ac:dyDescent="0.3">
      <c r="BT151" s="71">
        <v>12110101</v>
      </c>
      <c r="BU151" s="71">
        <v>0</v>
      </c>
      <c r="BV151" s="71">
        <f t="shared" si="4"/>
        <v>0</v>
      </c>
    </row>
    <row r="152" spans="16:74" x14ac:dyDescent="0.3">
      <c r="BT152" s="71">
        <v>12110102</v>
      </c>
      <c r="BU152" s="71">
        <v>0</v>
      </c>
      <c r="BV152" s="71">
        <f t="shared" si="4"/>
        <v>0</v>
      </c>
    </row>
    <row r="153" spans="16:74" x14ac:dyDescent="0.3">
      <c r="BT153" s="71">
        <v>12110103</v>
      </c>
      <c r="BU153" s="71">
        <v>0</v>
      </c>
      <c r="BV153" s="71">
        <f t="shared" si="4"/>
        <v>0</v>
      </c>
    </row>
    <row r="154" spans="16:74" x14ac:dyDescent="0.3">
      <c r="BT154" s="71">
        <v>12110104</v>
      </c>
      <c r="BU154" s="71">
        <v>0</v>
      </c>
      <c r="BV154" s="71">
        <f t="shared" si="4"/>
        <v>0</v>
      </c>
    </row>
    <row r="155" spans="16:74" x14ac:dyDescent="0.3">
      <c r="BT155" s="71">
        <v>12110105</v>
      </c>
      <c r="BU155" s="71">
        <v>0</v>
      </c>
      <c r="BV155" s="71">
        <f t="shared" si="4"/>
        <v>0</v>
      </c>
    </row>
    <row r="156" spans="16:74" x14ac:dyDescent="0.3">
      <c r="BT156" s="71">
        <v>12110106</v>
      </c>
      <c r="BU156" s="71">
        <f>O85</f>
        <v>33192099.899999999</v>
      </c>
      <c r="BV156" s="71">
        <f t="shared" si="4"/>
        <v>1018.99746693</v>
      </c>
    </row>
    <row r="157" spans="16:74" x14ac:dyDescent="0.3">
      <c r="BT157" s="71">
        <v>12110107</v>
      </c>
      <c r="BU157" s="71">
        <v>0</v>
      </c>
      <c r="BV157" s="71">
        <f t="shared" si="4"/>
        <v>0</v>
      </c>
    </row>
    <row r="158" spans="16:74" x14ac:dyDescent="0.3">
      <c r="BT158" s="71">
        <v>12110108</v>
      </c>
      <c r="BU158" s="71">
        <v>0</v>
      </c>
      <c r="BV158" s="71">
        <f t="shared" si="4"/>
        <v>0</v>
      </c>
    </row>
    <row r="159" spans="16:74" x14ac:dyDescent="0.3">
      <c r="BT159" s="71">
        <v>12110109</v>
      </c>
      <c r="BU159" s="71">
        <v>0</v>
      </c>
      <c r="BV159" s="71">
        <f t="shared" si="4"/>
        <v>0</v>
      </c>
    </row>
    <row r="160" spans="16:74" x14ac:dyDescent="0.3">
      <c r="BT160" s="71">
        <v>12110110</v>
      </c>
      <c r="BU160" s="71">
        <f>O100</f>
        <v>2116018543.5599999</v>
      </c>
      <c r="BV160" s="71">
        <f t="shared" si="4"/>
        <v>64961.769287291994</v>
      </c>
    </row>
    <row r="161" spans="16:74" x14ac:dyDescent="0.3">
      <c r="BT161" s="71">
        <v>12110111</v>
      </c>
      <c r="BU161" s="71">
        <v>0</v>
      </c>
      <c r="BV161" s="71">
        <f t="shared" si="4"/>
        <v>0</v>
      </c>
    </row>
    <row r="162" spans="16:74" x14ac:dyDescent="0.3">
      <c r="BT162" s="71">
        <v>12110201</v>
      </c>
      <c r="BU162" s="71">
        <f>SUM(O53,O59)</f>
        <v>1129962524.46</v>
      </c>
      <c r="BV162" s="71">
        <f t="shared" si="4"/>
        <v>34689.849500921999</v>
      </c>
    </row>
    <row r="163" spans="16:74" x14ac:dyDescent="0.3">
      <c r="BT163" s="71">
        <v>12110202</v>
      </c>
      <c r="BU163" s="71">
        <f>SUM(O30,O31,O126)</f>
        <v>467237203.53999996</v>
      </c>
      <c r="BV163" s="71">
        <f t="shared" si="4"/>
        <v>14344.182148677999</v>
      </c>
    </row>
    <row r="164" spans="16:74" x14ac:dyDescent="0.3">
      <c r="BT164" s="71">
        <v>12110203</v>
      </c>
      <c r="BU164" s="71">
        <f>O5</f>
        <v>93996663.920000002</v>
      </c>
      <c r="BV164" s="71">
        <f t="shared" si="4"/>
        <v>2885.6975823439998</v>
      </c>
    </row>
    <row r="165" spans="16:74" x14ac:dyDescent="0.3">
      <c r="P165" s="39" t="s">
        <v>1138</v>
      </c>
      <c r="BT165" s="71">
        <v>12110204</v>
      </c>
      <c r="BU165" s="71">
        <f>SUM(O19)</f>
        <v>366471.97</v>
      </c>
      <c r="BV165" s="71">
        <f t="shared" si="4"/>
        <v>11.250689478999998</v>
      </c>
    </row>
    <row r="166" spans="16:74" x14ac:dyDescent="0.3">
      <c r="P166" s="39" t="s">
        <v>1138</v>
      </c>
      <c r="BT166" s="71">
        <v>12110205</v>
      </c>
      <c r="BU166" s="71">
        <f>O29</f>
        <v>11760514.619999999</v>
      </c>
      <c r="BV166" s="71">
        <f t="shared" si="4"/>
        <v>361.04779883399993</v>
      </c>
    </row>
    <row r="167" spans="16:74" x14ac:dyDescent="0.3">
      <c r="P167" s="39" t="s">
        <v>1138</v>
      </c>
      <c r="BT167" s="71">
        <v>12110206</v>
      </c>
      <c r="BU167" s="71">
        <f>SUM(O17,O94,O108)</f>
        <v>805375818.54999995</v>
      </c>
      <c r="BV167" s="71">
        <f t="shared" si="4"/>
        <v>24725.037629484999</v>
      </c>
    </row>
    <row r="168" spans="16:74" x14ac:dyDescent="0.3">
      <c r="BT168" s="71">
        <v>12110207</v>
      </c>
      <c r="BU168" s="71">
        <v>0</v>
      </c>
      <c r="BV168" s="71">
        <f t="shared" si="4"/>
        <v>0</v>
      </c>
    </row>
    <row r="169" spans="16:74" x14ac:dyDescent="0.3">
      <c r="BT169" s="71">
        <v>12110208</v>
      </c>
      <c r="BU169" s="71">
        <v>0</v>
      </c>
      <c r="BV169" s="71">
        <f t="shared" ref="BV169:BV196" si="5">(BU169/100000)*3.07</f>
        <v>0</v>
      </c>
    </row>
    <row r="170" spans="16:74" x14ac:dyDescent="0.3">
      <c r="BT170" s="71">
        <v>13030102</v>
      </c>
      <c r="BU170" s="71">
        <v>0</v>
      </c>
      <c r="BV170" s="71">
        <f t="shared" si="5"/>
        <v>0</v>
      </c>
    </row>
    <row r="171" spans="16:74" x14ac:dyDescent="0.3">
      <c r="BT171" s="71">
        <v>13040100</v>
      </c>
      <c r="BU171" s="71">
        <v>0</v>
      </c>
      <c r="BV171" s="71">
        <f t="shared" si="5"/>
        <v>0</v>
      </c>
    </row>
    <row r="172" spans="16:74" x14ac:dyDescent="0.3">
      <c r="BT172" s="71">
        <v>13040201</v>
      </c>
      <c r="BU172" s="71">
        <v>0</v>
      </c>
      <c r="BV172" s="71">
        <f t="shared" si="5"/>
        <v>0</v>
      </c>
    </row>
    <row r="173" spans="16:74" x14ac:dyDescent="0.3">
      <c r="BT173" s="71">
        <v>13040202</v>
      </c>
      <c r="BU173" s="71">
        <v>0</v>
      </c>
      <c r="BV173" s="71">
        <f t="shared" si="5"/>
        <v>0</v>
      </c>
    </row>
    <row r="174" spans="16:74" x14ac:dyDescent="0.3">
      <c r="BT174" s="71">
        <v>13040203</v>
      </c>
      <c r="BU174" s="71">
        <v>0</v>
      </c>
      <c r="BV174" s="71">
        <f t="shared" si="5"/>
        <v>0</v>
      </c>
    </row>
    <row r="175" spans="16:74" x14ac:dyDescent="0.3">
      <c r="BT175" s="71">
        <v>13040204</v>
      </c>
      <c r="BU175" s="71">
        <v>0</v>
      </c>
      <c r="BV175" s="71">
        <f t="shared" si="5"/>
        <v>0</v>
      </c>
    </row>
    <row r="176" spans="16:74" x14ac:dyDescent="0.3">
      <c r="BT176" s="71">
        <v>13040205</v>
      </c>
      <c r="BU176" s="71">
        <v>0</v>
      </c>
      <c r="BV176" s="71">
        <f t="shared" si="5"/>
        <v>0</v>
      </c>
    </row>
    <row r="177" spans="16:74" x14ac:dyDescent="0.3">
      <c r="BT177" s="71">
        <v>13040206</v>
      </c>
      <c r="BU177" s="71">
        <v>0</v>
      </c>
      <c r="BV177" s="71">
        <f t="shared" si="5"/>
        <v>0</v>
      </c>
    </row>
    <row r="178" spans="16:74" x14ac:dyDescent="0.3">
      <c r="BT178" s="71">
        <v>13040207</v>
      </c>
      <c r="BU178" s="71">
        <v>0</v>
      </c>
      <c r="BV178" s="71">
        <f t="shared" si="5"/>
        <v>0</v>
      </c>
    </row>
    <row r="179" spans="16:74" x14ac:dyDescent="0.3">
      <c r="BT179" s="71">
        <v>13040208</v>
      </c>
      <c r="BU179" s="71">
        <v>0</v>
      </c>
      <c r="BV179" s="71">
        <f t="shared" si="5"/>
        <v>0</v>
      </c>
    </row>
    <row r="180" spans="16:74" x14ac:dyDescent="0.3">
      <c r="BT180" s="71">
        <v>13040209</v>
      </c>
      <c r="BU180" s="71">
        <v>0</v>
      </c>
      <c r="BV180" s="71">
        <f t="shared" si="5"/>
        <v>0</v>
      </c>
    </row>
    <row r="181" spans="16:74" x14ac:dyDescent="0.3">
      <c r="BT181" s="71">
        <v>13040210</v>
      </c>
      <c r="BU181" s="71">
        <v>0</v>
      </c>
      <c r="BV181" s="71">
        <f t="shared" si="5"/>
        <v>0</v>
      </c>
    </row>
    <row r="182" spans="16:74" x14ac:dyDescent="0.3">
      <c r="BT182" s="71">
        <v>13040211</v>
      </c>
      <c r="BU182" s="71">
        <v>0</v>
      </c>
      <c r="BV182" s="71">
        <f t="shared" si="5"/>
        <v>0</v>
      </c>
    </row>
    <row r="183" spans="16:74" x14ac:dyDescent="0.3">
      <c r="BT183" s="71">
        <v>13040212</v>
      </c>
      <c r="BU183" s="71">
        <v>0</v>
      </c>
      <c r="BV183" s="71">
        <f t="shared" si="5"/>
        <v>0</v>
      </c>
    </row>
    <row r="184" spans="16:74" x14ac:dyDescent="0.3">
      <c r="BT184" s="71">
        <v>13040301</v>
      </c>
      <c r="BU184" s="71">
        <v>0</v>
      </c>
      <c r="BV184" s="71">
        <f t="shared" si="5"/>
        <v>0</v>
      </c>
    </row>
    <row r="185" spans="16:74" x14ac:dyDescent="0.3">
      <c r="BT185" s="71">
        <v>13040302</v>
      </c>
      <c r="BU185" s="71">
        <v>0</v>
      </c>
      <c r="BV185" s="71">
        <f t="shared" si="5"/>
        <v>0</v>
      </c>
    </row>
    <row r="186" spans="16:74" x14ac:dyDescent="0.3">
      <c r="BT186" s="71">
        <v>13040303</v>
      </c>
      <c r="BU186" s="71">
        <v>0</v>
      </c>
      <c r="BV186" s="71">
        <f t="shared" si="5"/>
        <v>0</v>
      </c>
    </row>
    <row r="187" spans="16:74" x14ac:dyDescent="0.3">
      <c r="BT187" s="71">
        <v>13050003</v>
      </c>
      <c r="BU187" s="71">
        <v>0</v>
      </c>
      <c r="BV187" s="71">
        <f t="shared" si="5"/>
        <v>0</v>
      </c>
    </row>
    <row r="188" spans="16:74" x14ac:dyDescent="0.3">
      <c r="BT188" s="71">
        <v>13050004</v>
      </c>
      <c r="BU188" s="71">
        <v>0</v>
      </c>
      <c r="BV188" s="71">
        <f t="shared" si="5"/>
        <v>0</v>
      </c>
    </row>
    <row r="189" spans="16:74" x14ac:dyDescent="0.3">
      <c r="P189" s="39" t="s">
        <v>1136</v>
      </c>
      <c r="BT189" s="71">
        <v>13060011</v>
      </c>
      <c r="BU189" s="71">
        <v>0</v>
      </c>
      <c r="BV189" s="71">
        <f t="shared" si="5"/>
        <v>0</v>
      </c>
    </row>
    <row r="190" spans="16:74" x14ac:dyDescent="0.3">
      <c r="P190" s="39" t="s">
        <v>1136</v>
      </c>
      <c r="BT190" s="71">
        <v>13070001</v>
      </c>
      <c r="BU190" s="71">
        <v>0</v>
      </c>
      <c r="BV190" s="71">
        <f t="shared" si="5"/>
        <v>0</v>
      </c>
    </row>
    <row r="191" spans="16:74" x14ac:dyDescent="0.3">
      <c r="P191" s="39" t="s">
        <v>1136</v>
      </c>
      <c r="BT191" s="71">
        <v>13070002</v>
      </c>
      <c r="BU191" s="71">
        <v>0</v>
      </c>
      <c r="BV191" s="71">
        <f t="shared" si="5"/>
        <v>0</v>
      </c>
    </row>
    <row r="192" spans="16:74" x14ac:dyDescent="0.3">
      <c r="P192" s="39" t="s">
        <v>1136</v>
      </c>
      <c r="BT192" s="71">
        <v>13070003</v>
      </c>
      <c r="BU192" s="71">
        <f>O45</f>
        <v>62977970.159999996</v>
      </c>
      <c r="BV192" s="71">
        <f t="shared" si="5"/>
        <v>1933.4236839119997</v>
      </c>
    </row>
    <row r="193" spans="72:74" x14ac:dyDescent="0.3">
      <c r="BT193" s="71">
        <v>13070004</v>
      </c>
      <c r="BU193" s="71">
        <v>0</v>
      </c>
      <c r="BV193" s="71">
        <f t="shared" si="5"/>
        <v>0</v>
      </c>
    </row>
    <row r="194" spans="72:74" x14ac:dyDescent="0.3">
      <c r="BT194" s="71">
        <v>13070005</v>
      </c>
      <c r="BU194" s="71">
        <v>0</v>
      </c>
      <c r="BV194" s="71">
        <f t="shared" si="5"/>
        <v>0</v>
      </c>
    </row>
    <row r="195" spans="72:74" x14ac:dyDescent="0.3">
      <c r="BT195" s="71">
        <v>13070006</v>
      </c>
      <c r="BU195" s="71">
        <v>0</v>
      </c>
      <c r="BV195" s="71">
        <f t="shared" si="5"/>
        <v>0</v>
      </c>
    </row>
    <row r="196" spans="72:74" x14ac:dyDescent="0.3">
      <c r="BT196" s="71">
        <v>13070007</v>
      </c>
      <c r="BU196" s="71">
        <f>O86</f>
        <v>241035151.38</v>
      </c>
      <c r="BV196" s="71">
        <f t="shared" si="5"/>
        <v>7399.7791473659991</v>
      </c>
    </row>
    <row r="197" spans="72:74" x14ac:dyDescent="0.3">
      <c r="BT197" s="71">
        <v>13070008</v>
      </c>
      <c r="BU197" s="71">
        <v>0</v>
      </c>
      <c r="BV197" s="71">
        <f t="shared" ref="BV197:BV206" si="6">(BU197/100000)*3.07</f>
        <v>0</v>
      </c>
    </row>
    <row r="198" spans="72:74" x14ac:dyDescent="0.3">
      <c r="BT198" s="71">
        <v>13070009</v>
      </c>
      <c r="BU198" s="71">
        <f>O135</f>
        <v>1116720.6000000001</v>
      </c>
      <c r="BV198" s="71">
        <f t="shared" si="6"/>
        <v>34.283322419999998</v>
      </c>
    </row>
    <row r="199" spans="72:74" x14ac:dyDescent="0.3">
      <c r="BT199" s="71">
        <v>13070010</v>
      </c>
      <c r="BU199" s="71">
        <v>0</v>
      </c>
      <c r="BV199" s="71">
        <f t="shared" si="6"/>
        <v>0</v>
      </c>
    </row>
    <row r="200" spans="72:74" x14ac:dyDescent="0.3">
      <c r="BT200" s="71">
        <v>13070011</v>
      </c>
      <c r="BU200" s="71">
        <v>0</v>
      </c>
      <c r="BV200" s="71">
        <f t="shared" si="6"/>
        <v>0</v>
      </c>
    </row>
    <row r="201" spans="72:74" x14ac:dyDescent="0.3">
      <c r="BT201" s="71">
        <v>13070012</v>
      </c>
      <c r="BU201" s="71">
        <v>0</v>
      </c>
      <c r="BV201" s="71">
        <f t="shared" si="6"/>
        <v>0</v>
      </c>
    </row>
    <row r="202" spans="72:74" x14ac:dyDescent="0.3">
      <c r="BT202" s="71">
        <v>13080001</v>
      </c>
      <c r="BU202" s="71">
        <v>0</v>
      </c>
      <c r="BV202" s="71">
        <f t="shared" si="6"/>
        <v>0</v>
      </c>
    </row>
    <row r="203" spans="72:74" x14ac:dyDescent="0.3">
      <c r="BT203" s="71">
        <v>13080002</v>
      </c>
      <c r="BU203" s="71">
        <f>O67</f>
        <v>491739919.44</v>
      </c>
      <c r="BV203" s="71">
        <f t="shared" si="6"/>
        <v>15096.415526807999</v>
      </c>
    </row>
    <row r="204" spans="72:74" x14ac:dyDescent="0.3">
      <c r="BT204" s="71">
        <v>13080003</v>
      </c>
      <c r="BU204" s="71">
        <v>0</v>
      </c>
      <c r="BV204" s="71">
        <f t="shared" si="6"/>
        <v>0</v>
      </c>
    </row>
    <row r="205" spans="72:74" x14ac:dyDescent="0.3">
      <c r="BT205" s="71">
        <v>13090001</v>
      </c>
      <c r="BU205" s="71">
        <f>O42</f>
        <v>3935339363.46</v>
      </c>
      <c r="BV205" s="71">
        <f t="shared" si="6"/>
        <v>120814.91845822199</v>
      </c>
    </row>
    <row r="206" spans="72:74" x14ac:dyDescent="0.3">
      <c r="BT206" s="71">
        <v>13090002</v>
      </c>
      <c r="BU206" s="71">
        <v>0</v>
      </c>
      <c r="BV206" s="71">
        <f t="shared" si="6"/>
        <v>0</v>
      </c>
    </row>
    <row r="223" spans="16:16" x14ac:dyDescent="0.3">
      <c r="P223" s="39" t="s">
        <v>1138</v>
      </c>
    </row>
    <row r="224" spans="16:16" x14ac:dyDescent="0.3">
      <c r="P224" s="39" t="s">
        <v>1138</v>
      </c>
    </row>
    <row r="225" spans="16:16" x14ac:dyDescent="0.3">
      <c r="P225" s="39" t="s">
        <v>1138</v>
      </c>
    </row>
    <row r="226" spans="16:16" x14ac:dyDescent="0.3">
      <c r="P226" s="39" t="s">
        <v>1138</v>
      </c>
    </row>
    <row r="246" spans="16:16" x14ac:dyDescent="0.3">
      <c r="P246" s="39" t="s">
        <v>1138</v>
      </c>
    </row>
    <row r="247" spans="16:16" x14ac:dyDescent="0.3">
      <c r="P247" s="39" t="s">
        <v>1138</v>
      </c>
    </row>
    <row r="248" spans="16:16" x14ac:dyDescent="0.3">
      <c r="P248" s="39" t="s">
        <v>1138</v>
      </c>
    </row>
    <row r="249" spans="16:16" x14ac:dyDescent="0.3">
      <c r="P249" s="39" t="s">
        <v>1138</v>
      </c>
    </row>
    <row r="250" spans="16:16" x14ac:dyDescent="0.3">
      <c r="P250" s="39" t="s">
        <v>1138</v>
      </c>
    </row>
    <row r="251" spans="16:16" x14ac:dyDescent="0.3">
      <c r="P251" s="39" t="s">
        <v>1138</v>
      </c>
    </row>
    <row r="252" spans="16:16" x14ac:dyDescent="0.3">
      <c r="P252" s="39" t="s">
        <v>1138</v>
      </c>
    </row>
    <row r="258" spans="16:16" x14ac:dyDescent="0.3">
      <c r="P258" s="39" t="s">
        <v>1136</v>
      </c>
    </row>
    <row r="259" spans="16:16" x14ac:dyDescent="0.3">
      <c r="P259" s="39" t="s">
        <v>1136</v>
      </c>
    </row>
    <row r="260" spans="16:16" x14ac:dyDescent="0.3">
      <c r="P260" s="39" t="s">
        <v>1136</v>
      </c>
    </row>
    <row r="261" spans="16:16" x14ac:dyDescent="0.3">
      <c r="P261" s="39" t="s">
        <v>1136</v>
      </c>
    </row>
    <row r="262" spans="16:16" x14ac:dyDescent="0.3">
      <c r="P262" s="39" t="s">
        <v>1136</v>
      </c>
    </row>
    <row r="263" spans="16:16" x14ac:dyDescent="0.3">
      <c r="P263" s="39" t="s">
        <v>1138</v>
      </c>
    </row>
    <row r="264" spans="16:16" x14ac:dyDescent="0.3">
      <c r="P264" s="39" t="s">
        <v>1138</v>
      </c>
    </row>
    <row r="265" spans="16:16" x14ac:dyDescent="0.3">
      <c r="P265" s="39" t="s">
        <v>1138</v>
      </c>
    </row>
    <row r="266" spans="16:16" x14ac:dyDescent="0.3">
      <c r="P266" s="39" t="s">
        <v>1138</v>
      </c>
    </row>
    <row r="267" spans="16:16" x14ac:dyDescent="0.3">
      <c r="P267" s="39" t="s">
        <v>1138</v>
      </c>
    </row>
    <row r="269" spans="16:16" x14ac:dyDescent="0.3">
      <c r="P269" s="39" t="s">
        <v>1136</v>
      </c>
    </row>
    <row r="270" spans="16:16" x14ac:dyDescent="0.3">
      <c r="P270" s="39" t="s">
        <v>1136</v>
      </c>
    </row>
    <row r="273" spans="16:16" x14ac:dyDescent="0.3">
      <c r="P273" s="39" t="s">
        <v>1136</v>
      </c>
    </row>
    <row r="280" spans="16:16" x14ac:dyDescent="0.3">
      <c r="P280" s="39" t="s">
        <v>188</v>
      </c>
    </row>
    <row r="281" spans="16:16" x14ac:dyDescent="0.3">
      <c r="P281" s="39" t="s">
        <v>188</v>
      </c>
    </row>
    <row r="282" spans="16:16" x14ac:dyDescent="0.3">
      <c r="P282" s="39" t="s">
        <v>188</v>
      </c>
    </row>
    <row r="283" spans="16:16" x14ac:dyDescent="0.3">
      <c r="P283" s="39" t="s">
        <v>188</v>
      </c>
    </row>
    <row r="284" spans="16:16" x14ac:dyDescent="0.3">
      <c r="P284" s="39" t="s">
        <v>188</v>
      </c>
    </row>
    <row r="528" spans="1:1" x14ac:dyDescent="0.3">
      <c r="A528" s="39" t="s">
        <v>1132</v>
      </c>
    </row>
    <row r="970" spans="16:16" x14ac:dyDescent="0.3">
      <c r="P970" s="39" t="s">
        <v>1134</v>
      </c>
    </row>
    <row r="971" spans="16:16" x14ac:dyDescent="0.3">
      <c r="P971" s="39" t="s">
        <v>1134</v>
      </c>
    </row>
    <row r="972" spans="16:16" x14ac:dyDescent="0.3">
      <c r="P972" s="39" t="s">
        <v>1134</v>
      </c>
    </row>
    <row r="973" spans="16:16" x14ac:dyDescent="0.3">
      <c r="P973" s="39" t="s">
        <v>1134</v>
      </c>
    </row>
    <row r="974" spans="16:16" x14ac:dyDescent="0.3">
      <c r="P974" s="39" t="s">
        <v>1134</v>
      </c>
    </row>
    <row r="975" spans="16:16" x14ac:dyDescent="0.3">
      <c r="P975" s="39" t="s">
        <v>1134</v>
      </c>
    </row>
    <row r="976" spans="16:16" x14ac:dyDescent="0.3">
      <c r="P976" s="39" t="s">
        <v>1134</v>
      </c>
    </row>
    <row r="977" spans="16:16" x14ac:dyDescent="0.3">
      <c r="P977" s="39" t="s">
        <v>1134</v>
      </c>
    </row>
    <row r="981" spans="16:16" x14ac:dyDescent="0.3">
      <c r="P981" s="39" t="s">
        <v>1136</v>
      </c>
    </row>
    <row r="982" spans="16:16" x14ac:dyDescent="0.3">
      <c r="P982" s="39" t="s">
        <v>1136</v>
      </c>
    </row>
    <row r="983" spans="16:16" x14ac:dyDescent="0.3">
      <c r="P983" s="39" t="s">
        <v>1136</v>
      </c>
    </row>
    <row r="984" spans="16:16" x14ac:dyDescent="0.3">
      <c r="P984" s="39" t="s">
        <v>1136</v>
      </c>
    </row>
    <row r="985" spans="16:16" x14ac:dyDescent="0.3">
      <c r="P985" s="39" t="s">
        <v>1136</v>
      </c>
    </row>
    <row r="986" spans="16:16" x14ac:dyDescent="0.3">
      <c r="P986" s="39" t="s">
        <v>1133</v>
      </c>
    </row>
    <row r="987" spans="16:16" x14ac:dyDescent="0.3">
      <c r="P987" s="39" t="s">
        <v>1133</v>
      </c>
    </row>
    <row r="988" spans="16:16" x14ac:dyDescent="0.3">
      <c r="P988" s="39" t="s">
        <v>1133</v>
      </c>
    </row>
    <row r="989" spans="16:16" x14ac:dyDescent="0.3">
      <c r="P989" s="39" t="s">
        <v>1133</v>
      </c>
    </row>
    <row r="990" spans="16:16" x14ac:dyDescent="0.3">
      <c r="P990" s="39" t="s">
        <v>1133</v>
      </c>
    </row>
    <row r="992" spans="16:16" x14ac:dyDescent="0.3">
      <c r="P992" s="39" t="s">
        <v>1133</v>
      </c>
    </row>
    <row r="993" spans="16:16" x14ac:dyDescent="0.3">
      <c r="P993" s="39" t="s">
        <v>1133</v>
      </c>
    </row>
    <row r="1000" spans="16:16" x14ac:dyDescent="0.3">
      <c r="P1000" s="39" t="s">
        <v>1133</v>
      </c>
    </row>
    <row r="1002" spans="16:16" x14ac:dyDescent="0.3">
      <c r="P1002" s="39" t="s">
        <v>1137</v>
      </c>
    </row>
    <row r="1003" spans="16:16" x14ac:dyDescent="0.3">
      <c r="P1003" s="39" t="s">
        <v>1137</v>
      </c>
    </row>
    <row r="1004" spans="16:16" x14ac:dyDescent="0.3">
      <c r="P1004" s="39" t="s">
        <v>1137</v>
      </c>
    </row>
    <row r="1005" spans="16:16" x14ac:dyDescent="0.3">
      <c r="P1005" s="39" t="s">
        <v>1137</v>
      </c>
    </row>
    <row r="1006" spans="16:16" x14ac:dyDescent="0.3">
      <c r="P1006" s="39" t="s">
        <v>1137</v>
      </c>
    </row>
    <row r="1007" spans="16:16" x14ac:dyDescent="0.3">
      <c r="P1007" s="39" t="s">
        <v>1137</v>
      </c>
    </row>
    <row r="1008" spans="16:16" x14ac:dyDescent="0.3">
      <c r="P1008" s="39" t="s">
        <v>1139</v>
      </c>
    </row>
    <row r="1009" spans="16:16" x14ac:dyDescent="0.3">
      <c r="P1009" s="39" t="s">
        <v>1135</v>
      </c>
    </row>
    <row r="1010" spans="16:16" x14ac:dyDescent="0.3">
      <c r="P1010" s="39" t="s">
        <v>1135</v>
      </c>
    </row>
    <row r="1011" spans="16:16" x14ac:dyDescent="0.3">
      <c r="P1011" s="39" t="s">
        <v>1139</v>
      </c>
    </row>
    <row r="1012" spans="16:16" x14ac:dyDescent="0.3">
      <c r="P1012" s="39" t="s">
        <v>1139</v>
      </c>
    </row>
    <row r="1027" spans="16:16" x14ac:dyDescent="0.3">
      <c r="P1027" s="39" t="s">
        <v>1137</v>
      </c>
    </row>
    <row r="1028" spans="16:16" x14ac:dyDescent="0.3">
      <c r="P1028" s="39" t="s">
        <v>1137</v>
      </c>
    </row>
    <row r="1032" spans="16:16" x14ac:dyDescent="0.3">
      <c r="P1032" s="39" t="s">
        <v>1135</v>
      </c>
    </row>
    <row r="1033" spans="16:16" x14ac:dyDescent="0.3">
      <c r="P1033" s="39" t="s">
        <v>1135</v>
      </c>
    </row>
    <row r="1034" spans="16:16" x14ac:dyDescent="0.3">
      <c r="P1034" s="39" t="s">
        <v>1135</v>
      </c>
    </row>
    <row r="1035" spans="16:16" x14ac:dyDescent="0.3">
      <c r="P1035" s="39" t="s">
        <v>1136</v>
      </c>
    </row>
    <row r="1036" spans="16:16" x14ac:dyDescent="0.3">
      <c r="P1036" s="39" t="s">
        <v>1136</v>
      </c>
    </row>
    <row r="1037" spans="16:16" x14ac:dyDescent="0.3">
      <c r="P1037" s="39" t="s">
        <v>1136</v>
      </c>
    </row>
    <row r="1038" spans="16:16" x14ac:dyDescent="0.3">
      <c r="P1038" s="39" t="s">
        <v>1136</v>
      </c>
    </row>
    <row r="1039" spans="16:16" x14ac:dyDescent="0.3">
      <c r="P1039" s="39" t="s">
        <v>1136</v>
      </c>
    </row>
    <row r="1051" spans="16:16" x14ac:dyDescent="0.3">
      <c r="P1051" s="39" t="s">
        <v>1138</v>
      </c>
    </row>
    <row r="1052" spans="16:16" x14ac:dyDescent="0.3">
      <c r="P1052" s="39" t="s">
        <v>1138</v>
      </c>
    </row>
    <row r="1053" spans="16:16" x14ac:dyDescent="0.3">
      <c r="P1053" s="39" t="s">
        <v>1138</v>
      </c>
    </row>
    <row r="1054" spans="16:16" x14ac:dyDescent="0.3">
      <c r="P1054" s="39" t="s">
        <v>1138</v>
      </c>
    </row>
    <row r="1056" spans="16:16" x14ac:dyDescent="0.3">
      <c r="P1056" s="39" t="s">
        <v>1132</v>
      </c>
    </row>
    <row r="1057" spans="16:16" x14ac:dyDescent="0.3">
      <c r="P1057" s="39" t="s">
        <v>1132</v>
      </c>
    </row>
    <row r="1058" spans="16:16" x14ac:dyDescent="0.3">
      <c r="P1058" s="39" t="s">
        <v>1132</v>
      </c>
    </row>
    <row r="1059" spans="16:16" x14ac:dyDescent="0.3">
      <c r="P1059" s="39" t="s">
        <v>1132</v>
      </c>
    </row>
    <row r="1060" spans="16:16" x14ac:dyDescent="0.3">
      <c r="P1060" s="39" t="s">
        <v>1137</v>
      </c>
    </row>
    <row r="1062" spans="16:16" x14ac:dyDescent="0.3">
      <c r="P1062" s="39" t="s">
        <v>1136</v>
      </c>
    </row>
    <row r="1063" spans="16:16" x14ac:dyDescent="0.3">
      <c r="P1063" s="39" t="s">
        <v>1136</v>
      </c>
    </row>
    <row r="1064" spans="16:16" x14ac:dyDescent="0.3">
      <c r="P1064" s="39" t="s">
        <v>1136</v>
      </c>
    </row>
    <row r="1065" spans="16:16" x14ac:dyDescent="0.3">
      <c r="P1065" s="39" t="s">
        <v>1136</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1"/>
  <sheetViews>
    <sheetView zoomScale="70" zoomScaleNormal="70" workbookViewId="0">
      <selection activeCell="W63" sqref="W63"/>
    </sheetView>
  </sheetViews>
  <sheetFormatPr defaultRowHeight="14.4" x14ac:dyDescent="0.3"/>
  <sheetData>
    <row r="1" spans="1:4" ht="18.600000000000001" thickBot="1" x14ac:dyDescent="0.4">
      <c r="A1" s="183" t="s">
        <v>4</v>
      </c>
      <c r="B1" s="184"/>
      <c r="C1" s="184"/>
      <c r="D1" s="185"/>
    </row>
  </sheetData>
  <mergeCells count="1">
    <mergeCell ref="A1:D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CL1084"/>
  <sheetViews>
    <sheetView zoomScaleNormal="100" workbookViewId="0">
      <pane ySplit="2" topLeftCell="A3" activePane="bottomLeft" state="frozen"/>
      <selection activeCell="AB2" sqref="AB2:AB206"/>
      <selection pane="bottomLeft" activeCell="CL208" sqref="CL208"/>
    </sheetView>
  </sheetViews>
  <sheetFormatPr defaultRowHeight="15.6" x14ac:dyDescent="0.3"/>
  <cols>
    <col min="1" max="1" width="15.77734375" style="54" customWidth="1"/>
    <col min="2" max="2" width="35.77734375" style="54" customWidth="1"/>
    <col min="3" max="6" width="15.77734375" style="54" customWidth="1"/>
    <col min="7" max="7" width="2.77734375" style="48" customWidth="1"/>
    <col min="8" max="17" width="15.77734375" style="54" customWidth="1"/>
    <col min="18" max="18" width="2.77734375" style="48" customWidth="1"/>
    <col min="19" max="25" width="15.77734375" style="54" customWidth="1"/>
    <col min="26" max="26" width="2.77734375" style="48" customWidth="1"/>
    <col min="27" max="27" width="15.77734375" style="54" customWidth="1"/>
    <col min="28" max="28" width="35.77734375" style="54" customWidth="1"/>
    <col min="29" max="32" width="15.77734375" style="53" customWidth="1"/>
    <col min="33" max="33" width="2.77734375" style="48" customWidth="1"/>
    <col min="34" max="37" width="15.77734375" style="53" customWidth="1"/>
    <col min="38" max="43" width="16" style="53" customWidth="1"/>
    <col min="44" max="44" width="2.77734375" style="48" customWidth="1"/>
    <col min="45" max="51" width="15.77734375" style="54" customWidth="1"/>
    <col min="52" max="52" width="2.77734375" style="48" customWidth="1"/>
    <col min="53" max="61" width="15.77734375" style="54" customWidth="1"/>
    <col min="62" max="62" width="2.6640625" style="48" customWidth="1"/>
    <col min="63" max="65" width="15.77734375" style="53" customWidth="1"/>
    <col min="66" max="66" width="3" style="48" customWidth="1"/>
    <col min="67" max="77" width="15.77734375" style="54" customWidth="1"/>
    <col min="78" max="78" width="3" style="48" customWidth="1"/>
    <col min="79" max="82" width="15.77734375" style="53" customWidth="1"/>
    <col min="83" max="83" width="3.109375" style="48" customWidth="1"/>
    <col min="84" max="90" width="15.77734375" style="54" customWidth="1"/>
    <col min="91" max="16384" width="8.88671875" style="54"/>
  </cols>
  <sheetData>
    <row r="1" spans="1:90" s="52" customFormat="1" ht="16.2" thickBot="1" x14ac:dyDescent="0.35">
      <c r="A1" s="186" t="s">
        <v>1572</v>
      </c>
      <c r="B1" s="187"/>
      <c r="G1" s="50"/>
      <c r="H1" s="54"/>
      <c r="R1" s="50"/>
      <c r="Z1" s="50"/>
      <c r="AA1" s="54"/>
      <c r="AC1" s="57"/>
      <c r="AD1" s="57"/>
      <c r="AE1" s="57"/>
      <c r="AF1" s="57"/>
      <c r="AG1" s="50"/>
      <c r="AH1" s="53"/>
      <c r="AI1" s="57"/>
      <c r="AJ1" s="57"/>
      <c r="AK1" s="57"/>
      <c r="AL1" s="57"/>
      <c r="AM1" s="57"/>
      <c r="AN1" s="57"/>
      <c r="AO1" s="57"/>
      <c r="AP1" s="57"/>
      <c r="AQ1" s="57"/>
      <c r="AR1" s="50"/>
      <c r="AZ1" s="50"/>
      <c r="BJ1" s="50"/>
      <c r="BK1" s="57"/>
      <c r="BL1" s="57"/>
      <c r="BM1" s="57"/>
      <c r="BN1" s="50"/>
      <c r="BZ1" s="50"/>
      <c r="CA1" s="57"/>
      <c r="CB1" s="57"/>
      <c r="CC1" s="57"/>
      <c r="CD1" s="57"/>
      <c r="CE1" s="50"/>
    </row>
    <row r="2" spans="1:90" s="55" customFormat="1" ht="63" thickBot="1" x14ac:dyDescent="0.35">
      <c r="A2" s="49" t="s">
        <v>919</v>
      </c>
      <c r="B2" s="49" t="s">
        <v>1656</v>
      </c>
      <c r="C2" s="49" t="s">
        <v>7</v>
      </c>
      <c r="D2" s="49" t="s">
        <v>1583</v>
      </c>
      <c r="E2" s="49" t="s">
        <v>1582</v>
      </c>
      <c r="F2" s="49" t="s">
        <v>922</v>
      </c>
      <c r="G2" s="47"/>
      <c r="H2" s="72" t="s">
        <v>1657</v>
      </c>
      <c r="I2" s="72" t="s">
        <v>1658</v>
      </c>
      <c r="J2" s="72" t="s">
        <v>1659</v>
      </c>
      <c r="K2" s="72" t="s">
        <v>1660</v>
      </c>
      <c r="L2" s="72" t="s">
        <v>1661</v>
      </c>
      <c r="M2" s="49" t="s">
        <v>1589</v>
      </c>
      <c r="N2" s="49" t="s">
        <v>1590</v>
      </c>
      <c r="O2" s="49" t="s">
        <v>1591</v>
      </c>
      <c r="P2" s="49" t="s">
        <v>1592</v>
      </c>
      <c r="Q2" s="49" t="s">
        <v>1593</v>
      </c>
      <c r="R2" s="47"/>
      <c r="S2" s="49" t="s">
        <v>7</v>
      </c>
      <c r="T2" s="49" t="s">
        <v>1567</v>
      </c>
      <c r="U2" s="49" t="s">
        <v>1568</v>
      </c>
      <c r="V2" s="49" t="s">
        <v>1569</v>
      </c>
      <c r="W2" s="49" t="s">
        <v>1620</v>
      </c>
      <c r="X2" s="49" t="s">
        <v>1570</v>
      </c>
      <c r="Y2" s="49" t="s">
        <v>1571</v>
      </c>
      <c r="Z2" s="47"/>
      <c r="AA2" s="49" t="s">
        <v>919</v>
      </c>
      <c r="AB2" s="49" t="s">
        <v>1662</v>
      </c>
      <c r="AC2" s="62" t="s">
        <v>7</v>
      </c>
      <c r="AD2" s="62" t="s">
        <v>1583</v>
      </c>
      <c r="AE2" s="62" t="s">
        <v>1561</v>
      </c>
      <c r="AF2" s="62" t="s">
        <v>922</v>
      </c>
      <c r="AG2" s="47"/>
      <c r="AH2" s="72" t="s">
        <v>1663</v>
      </c>
      <c r="AI2" s="72" t="s">
        <v>1664</v>
      </c>
      <c r="AJ2" s="72" t="s">
        <v>1665</v>
      </c>
      <c r="AK2" s="72" t="s">
        <v>1666</v>
      </c>
      <c r="AL2" s="72" t="s">
        <v>1667</v>
      </c>
      <c r="AM2" s="62" t="s">
        <v>1589</v>
      </c>
      <c r="AN2" s="62" t="s">
        <v>1590</v>
      </c>
      <c r="AO2" s="62" t="s">
        <v>1591</v>
      </c>
      <c r="AP2" s="62" t="s">
        <v>1592</v>
      </c>
      <c r="AQ2" s="62" t="s">
        <v>1593</v>
      </c>
      <c r="AR2" s="47"/>
      <c r="AS2" s="49" t="s">
        <v>7</v>
      </c>
      <c r="AT2" s="49" t="s">
        <v>1567</v>
      </c>
      <c r="AU2" s="49" t="s">
        <v>1568</v>
      </c>
      <c r="AV2" s="49" t="s">
        <v>1569</v>
      </c>
      <c r="AW2" s="49" t="s">
        <v>1620</v>
      </c>
      <c r="AX2" s="49" t="s">
        <v>1570</v>
      </c>
      <c r="AY2" s="49" t="s">
        <v>1571</v>
      </c>
      <c r="AZ2" s="47"/>
      <c r="BA2" s="49" t="s">
        <v>919</v>
      </c>
      <c r="BB2" s="55" t="s">
        <v>7</v>
      </c>
      <c r="BC2" s="55" t="s">
        <v>1616</v>
      </c>
      <c r="BD2" s="55" t="s">
        <v>1617</v>
      </c>
      <c r="BE2" s="55" t="s">
        <v>922</v>
      </c>
      <c r="BF2" s="72" t="s">
        <v>1562</v>
      </c>
      <c r="BG2" s="82" t="s">
        <v>1563</v>
      </c>
      <c r="BH2" s="49" t="s">
        <v>1567</v>
      </c>
      <c r="BI2" s="55" t="s">
        <v>1568</v>
      </c>
      <c r="BJ2" s="47"/>
      <c r="BK2" s="55" t="s">
        <v>7</v>
      </c>
      <c r="BL2" s="49" t="s">
        <v>1567</v>
      </c>
      <c r="BM2" s="55" t="s">
        <v>1568</v>
      </c>
      <c r="BN2" s="47"/>
      <c r="BO2" s="49" t="s">
        <v>919</v>
      </c>
      <c r="BP2" s="81" t="s">
        <v>7</v>
      </c>
      <c r="BQ2" s="81" t="s">
        <v>1618</v>
      </c>
      <c r="BR2" s="81" t="s">
        <v>1619</v>
      </c>
      <c r="BS2" s="81" t="s">
        <v>922</v>
      </c>
      <c r="BT2" s="82" t="s">
        <v>1564</v>
      </c>
      <c r="BU2" s="82" t="s">
        <v>1565</v>
      </c>
      <c r="BV2" s="82" t="s">
        <v>1566</v>
      </c>
      <c r="BW2" s="81" t="s">
        <v>1569</v>
      </c>
      <c r="BX2" s="81" t="s">
        <v>1620</v>
      </c>
      <c r="BY2" s="81" t="s">
        <v>1570</v>
      </c>
      <c r="BZ2" s="47"/>
      <c r="CA2" s="49" t="s">
        <v>7</v>
      </c>
      <c r="CB2" s="55" t="s">
        <v>1569</v>
      </c>
      <c r="CC2" s="55" t="s">
        <v>1620</v>
      </c>
      <c r="CD2" s="55" t="s">
        <v>1570</v>
      </c>
      <c r="CE2" s="47"/>
      <c r="CF2" s="83" t="s">
        <v>7</v>
      </c>
      <c r="CG2" s="83" t="s">
        <v>1567</v>
      </c>
      <c r="CH2" s="83" t="s">
        <v>1568</v>
      </c>
      <c r="CI2" s="83" t="s">
        <v>1569</v>
      </c>
      <c r="CJ2" s="83" t="s">
        <v>1620</v>
      </c>
      <c r="CK2" s="83" t="s">
        <v>1570</v>
      </c>
      <c r="CL2" s="83" t="s">
        <v>1571</v>
      </c>
    </row>
    <row r="3" spans="1:90" x14ac:dyDescent="0.3">
      <c r="A3" s="53" t="s">
        <v>937</v>
      </c>
      <c r="B3" s="53" t="s">
        <v>1573</v>
      </c>
      <c r="C3" s="53">
        <v>12020001</v>
      </c>
      <c r="D3" s="51">
        <v>689894.43384078005</v>
      </c>
      <c r="E3" s="53">
        <v>318401.04347600002</v>
      </c>
      <c r="F3" s="53">
        <f t="shared" ref="F3:F66" si="0">E3/D3</f>
        <v>0.4615213978512594</v>
      </c>
      <c r="H3" s="53">
        <f>Input!P3</f>
        <v>7420</v>
      </c>
      <c r="I3" s="53">
        <f>Input!Q3</f>
        <v>34</v>
      </c>
      <c r="J3" s="53">
        <f>Input!R3</f>
        <v>155</v>
      </c>
      <c r="K3" s="53">
        <f>Input!S3</f>
        <v>0</v>
      </c>
      <c r="L3" s="53">
        <f>Input!T3</f>
        <v>29</v>
      </c>
      <c r="M3" s="53">
        <f>F3*H3</f>
        <v>3424.4887720563447</v>
      </c>
      <c r="N3" s="53">
        <f>I3*F3</f>
        <v>15.69172752694282</v>
      </c>
      <c r="O3" s="53">
        <f>J3*F3</f>
        <v>71.535816666945209</v>
      </c>
      <c r="P3" s="53">
        <f>K3*F3</f>
        <v>0</v>
      </c>
      <c r="Q3" s="53">
        <f>L3*F3</f>
        <v>13.384120537686522</v>
      </c>
      <c r="S3" s="53">
        <v>11090101</v>
      </c>
      <c r="T3" s="53">
        <f>SUM(M251,M455,M779)</f>
        <v>627.72936447317397</v>
      </c>
      <c r="U3" s="53">
        <f t="shared" ref="U3:X3" si="1">SUM(N251,N455,N779)</f>
        <v>4.6317650379671296E-2</v>
      </c>
      <c r="V3" s="53">
        <f t="shared" si="1"/>
        <v>46582.407212544924</v>
      </c>
      <c r="W3" s="53">
        <f t="shared" si="1"/>
        <v>1.1829099529478777</v>
      </c>
      <c r="X3" s="53">
        <f t="shared" si="1"/>
        <v>731.46048931652172</v>
      </c>
      <c r="Y3" s="53">
        <f>SUM(T3:X3)</f>
        <v>47942.826293937949</v>
      </c>
      <c r="AA3" s="53" t="s">
        <v>937</v>
      </c>
      <c r="AB3" s="53" t="s">
        <v>1615</v>
      </c>
      <c r="AC3" s="53">
        <v>12020001</v>
      </c>
      <c r="AD3" s="53">
        <v>10297.853139999999</v>
      </c>
      <c r="AE3" s="51">
        <v>44.837181018199999</v>
      </c>
      <c r="AF3" s="53">
        <f t="shared" ref="AF3:AF66" si="2">AE3/AD3</f>
        <v>4.3540318946712038E-3</v>
      </c>
      <c r="AH3" s="58">
        <f>Input!P4</f>
        <v>265</v>
      </c>
      <c r="AI3" s="58">
        <f>Input!Q4</f>
        <v>0</v>
      </c>
      <c r="AJ3" s="58">
        <f>Input!R4</f>
        <v>0</v>
      </c>
      <c r="AK3" s="58">
        <f>Input!S4</f>
        <v>0</v>
      </c>
      <c r="AL3" s="58">
        <f>Input!T4</f>
        <v>10</v>
      </c>
      <c r="AM3" s="58">
        <f>AF3*AH3</f>
        <v>1.1538184520878689</v>
      </c>
      <c r="AN3" s="58">
        <f>AF3*AI3</f>
        <v>0</v>
      </c>
      <c r="AO3" s="58">
        <f>AF3*AJ3</f>
        <v>0</v>
      </c>
      <c r="AP3" s="58">
        <f>AK3*AF3</f>
        <v>0</v>
      </c>
      <c r="AQ3" s="58">
        <f>AL3*AF3</f>
        <v>4.3540318946712037E-2</v>
      </c>
      <c r="AS3" s="53">
        <v>11090101</v>
      </c>
      <c r="AT3" s="80">
        <f>SUM(AM218,AM361,AM368,AM644,AM648)</f>
        <v>169.34837185972884</v>
      </c>
      <c r="AU3" s="80">
        <f t="shared" ref="AU3:AX3" si="3">SUM(AN218,AN361,AN368,AN644,AN648)</f>
        <v>0</v>
      </c>
      <c r="AV3" s="80">
        <f t="shared" si="3"/>
        <v>858.06675347921839</v>
      </c>
      <c r="AW3" s="80">
        <f t="shared" si="3"/>
        <v>0</v>
      </c>
      <c r="AX3" s="80">
        <f t="shared" si="3"/>
        <v>443.70384999057342</v>
      </c>
      <c r="AY3" s="80">
        <f>SUM(AT3:AX3)</f>
        <v>1471.1189753295207</v>
      </c>
      <c r="BA3" s="53" t="s">
        <v>937</v>
      </c>
      <c r="BB3" s="53">
        <v>12020001</v>
      </c>
      <c r="BC3" s="53">
        <v>58452</v>
      </c>
      <c r="BD3" s="53">
        <v>19994</v>
      </c>
      <c r="BE3" s="53">
        <f>BD3/BC3</f>
        <v>0.34205844111407652</v>
      </c>
      <c r="BF3" s="53">
        <v>0</v>
      </c>
      <c r="BG3" s="53">
        <v>0</v>
      </c>
      <c r="BH3" s="53">
        <f>BE3*BF3</f>
        <v>0</v>
      </c>
      <c r="BI3" s="53">
        <f>BE3*BG3</f>
        <v>0</v>
      </c>
      <c r="BK3" s="53">
        <v>11090101</v>
      </c>
      <c r="BL3" s="53">
        <f>SUM(BH227,BH399,BH693)</f>
        <v>0</v>
      </c>
      <c r="BM3" s="53">
        <f>SUM(BI227,BI399,BI693)</f>
        <v>0</v>
      </c>
      <c r="BO3" s="54" t="s">
        <v>937</v>
      </c>
      <c r="BP3" s="53">
        <v>12020001</v>
      </c>
      <c r="BQ3" s="53">
        <v>689894.43550000002</v>
      </c>
      <c r="BR3" s="53">
        <v>318401.04399999999</v>
      </c>
      <c r="BS3" s="53">
        <f>BR3/BQ3</f>
        <v>0.46152139750082094</v>
      </c>
      <c r="BT3" s="53">
        <v>0</v>
      </c>
      <c r="BU3" s="53">
        <v>1</v>
      </c>
      <c r="BV3" s="53">
        <v>2</v>
      </c>
      <c r="BW3" s="53">
        <f>BT3*BS3</f>
        <v>0</v>
      </c>
      <c r="BX3" s="53">
        <f>BU3*BS3</f>
        <v>0.46152139750082094</v>
      </c>
      <c r="BY3" s="53">
        <f>BV3*BS3</f>
        <v>0.92304279500164188</v>
      </c>
      <c r="CA3" s="53">
        <v>11090101</v>
      </c>
      <c r="CB3" s="53">
        <f>SUM(BW249,BW441,BW759)</f>
        <v>0</v>
      </c>
      <c r="CC3" s="53">
        <f t="shared" ref="CC3:CD3" si="4">SUM(BX249,BX441,BX759)</f>
        <v>0.16608266944935465</v>
      </c>
      <c r="CD3" s="53">
        <f t="shared" si="4"/>
        <v>0.33216533889870931</v>
      </c>
      <c r="CF3" s="46">
        <v>11090101</v>
      </c>
      <c r="CG3" s="61">
        <f>SUM(T3,AT3,BL3)</f>
        <v>797.07773633290276</v>
      </c>
      <c r="CH3" s="61">
        <f>SUM(U3,AU3,BM3)</f>
        <v>4.6317650379671296E-2</v>
      </c>
      <c r="CI3" s="61">
        <f>SUM(CB3,AV3,V3)</f>
        <v>47440.473966024139</v>
      </c>
      <c r="CJ3" s="61">
        <f>SUM(W3,AW3,CC3)</f>
        <v>1.3489926223972324</v>
      </c>
      <c r="CK3" s="61">
        <f>SUM(X3,AX3,CD3)</f>
        <v>1175.4965046459938</v>
      </c>
      <c r="CL3" s="61">
        <f>SUM(CG3,CH3,CI3,CJ3,CK3)</f>
        <v>49414.443517275809</v>
      </c>
    </row>
    <row r="4" spans="1:90" x14ac:dyDescent="0.3">
      <c r="A4" s="53" t="s">
        <v>937</v>
      </c>
      <c r="B4" s="53" t="s">
        <v>1573</v>
      </c>
      <c r="C4" s="53">
        <v>12030105</v>
      </c>
      <c r="D4" s="51">
        <v>689894.43384078005</v>
      </c>
      <c r="E4" s="53">
        <v>8760.4270477800001</v>
      </c>
      <c r="F4" s="53">
        <f t="shared" si="0"/>
        <v>1.2698213839773939E-2</v>
      </c>
      <c r="H4" s="53">
        <f>H3</f>
        <v>7420</v>
      </c>
      <c r="I4" s="53">
        <f t="shared" ref="I4:L4" si="5">I3</f>
        <v>34</v>
      </c>
      <c r="J4" s="53">
        <f t="shared" si="5"/>
        <v>155</v>
      </c>
      <c r="K4" s="53">
        <f t="shared" si="5"/>
        <v>0</v>
      </c>
      <c r="L4" s="53">
        <f t="shared" si="5"/>
        <v>29</v>
      </c>
      <c r="M4" s="53">
        <f t="shared" ref="M4:M67" si="6">F4*H4</f>
        <v>94.220746691122628</v>
      </c>
      <c r="N4" s="53">
        <f t="shared" ref="N4:N67" si="7">I4*F4</f>
        <v>0.43173927055231393</v>
      </c>
      <c r="O4" s="53">
        <f t="shared" ref="O4:O67" si="8">J4*F4</f>
        <v>1.9682231451649606</v>
      </c>
      <c r="P4" s="53">
        <f t="shared" ref="P4:P67" si="9">K4*F4</f>
        <v>0</v>
      </c>
      <c r="Q4" s="53">
        <f t="shared" ref="Q4:Q67" si="10">L4*F4</f>
        <v>0.36824820135344427</v>
      </c>
      <c r="S4" s="53">
        <v>11090102</v>
      </c>
      <c r="T4" s="53">
        <f>SUM(M235,M456,M780)</f>
        <v>1408.3905455815841</v>
      </c>
      <c r="U4" s="53">
        <f t="shared" ref="U4:X4" si="11">SUM(N235,N456,N780)</f>
        <v>0</v>
      </c>
      <c r="V4" s="53">
        <f t="shared" si="11"/>
        <v>140666.22528819524</v>
      </c>
      <c r="W4" s="53">
        <f t="shared" si="11"/>
        <v>2.5434933208954055E-2</v>
      </c>
      <c r="X4" s="53">
        <f t="shared" si="11"/>
        <v>1574.6475623905717</v>
      </c>
      <c r="Y4" s="53">
        <f t="shared" ref="Y4:Y67" si="12">SUM(T4:X4)</f>
        <v>143649.2888311006</v>
      </c>
      <c r="AA4" s="53" t="s">
        <v>937</v>
      </c>
      <c r="AB4" s="53" t="s">
        <v>1615</v>
      </c>
      <c r="AC4" s="53">
        <v>12030201</v>
      </c>
      <c r="AD4" s="53">
        <v>10297.853139999999</v>
      </c>
      <c r="AE4" s="53">
        <v>10253.015959300001</v>
      </c>
      <c r="AF4" s="53">
        <f t="shared" si="2"/>
        <v>0.99564596813622863</v>
      </c>
      <c r="AH4" s="58">
        <f>AH3</f>
        <v>265</v>
      </c>
      <c r="AI4" s="58">
        <f t="shared" ref="AI4:AL4" si="13">AI3</f>
        <v>0</v>
      </c>
      <c r="AJ4" s="58">
        <f t="shared" si="13"/>
        <v>0</v>
      </c>
      <c r="AK4" s="58">
        <f t="shared" si="13"/>
        <v>0</v>
      </c>
      <c r="AL4" s="58">
        <f t="shared" si="13"/>
        <v>10</v>
      </c>
      <c r="AM4" s="58">
        <f t="shared" ref="AM4:AM13" si="14">AF4*AH4</f>
        <v>263.84618155610059</v>
      </c>
      <c r="AN4" s="58">
        <f t="shared" ref="AN4:AN13" si="15">AF4*AI4</f>
        <v>0</v>
      </c>
      <c r="AO4" s="58">
        <f t="shared" ref="AO4:AO13" si="16">AF4*AJ4</f>
        <v>0</v>
      </c>
      <c r="AP4" s="58">
        <f t="shared" ref="AP4:AP13" si="17">AK4*AF4</f>
        <v>0</v>
      </c>
      <c r="AQ4" s="58">
        <f t="shared" ref="AQ4:AQ13" si="18">AL4*AF4</f>
        <v>9.9564596813622863</v>
      </c>
      <c r="AS4" s="53">
        <v>11090102</v>
      </c>
      <c r="AT4" s="80">
        <f t="shared" ref="AT4:AT67" si="19">SUM(AM219,AM362,AM369,AM645,AM649)</f>
        <v>17.304237284699553</v>
      </c>
      <c r="AU4" s="80">
        <f t="shared" ref="AU4:AU67" si="20">SUM(AN219,AN362,AN369,AN645,AN649)</f>
        <v>0</v>
      </c>
      <c r="AV4" s="80">
        <f t="shared" ref="AV4:AV67" si="21">SUM(AO219,AO362,AO369,AO645,AO649)</f>
        <v>4303.6591781179122</v>
      </c>
      <c r="AW4" s="80">
        <f t="shared" ref="AW4:AW67" si="22">SUM(AP219,AP362,AP369,AP645,AP649)</f>
        <v>0</v>
      </c>
      <c r="AX4" s="80">
        <f t="shared" ref="AX4:AX67" si="23">SUM(AQ219,AQ362,AQ369,AQ645,AQ649)</f>
        <v>716.08349529533234</v>
      </c>
      <c r="AY4" s="80">
        <f t="shared" ref="AY4:AY67" si="24">SUM(AT4:AX4)</f>
        <v>5037.0469106979435</v>
      </c>
      <c r="BA4" s="53" t="s">
        <v>937</v>
      </c>
      <c r="BB4" s="53">
        <v>12030105</v>
      </c>
      <c r="BC4" s="53">
        <v>58452</v>
      </c>
      <c r="BD4" s="53">
        <v>61</v>
      </c>
      <c r="BE4" s="53">
        <f t="shared" ref="BE4:BE67" si="25">BD4/BC4</f>
        <v>1.0435913227947718E-3</v>
      </c>
      <c r="BF4" s="53">
        <f>BF3</f>
        <v>0</v>
      </c>
      <c r="BG4" s="53">
        <f>BG3</f>
        <v>0</v>
      </c>
      <c r="BH4" s="53">
        <f t="shared" ref="BH4:BH67" si="26">BE4*BF4</f>
        <v>0</v>
      </c>
      <c r="BI4" s="53">
        <f t="shared" ref="BI4:BI67" si="27">BE4*BG4</f>
        <v>0</v>
      </c>
      <c r="BK4" s="53">
        <v>11090102</v>
      </c>
      <c r="BL4" s="53">
        <f>SUM(BH400,BH694)</f>
        <v>0</v>
      </c>
      <c r="BM4" s="53">
        <f>SUM(BI400,BI694)</f>
        <v>0</v>
      </c>
      <c r="BO4" s="54" t="s">
        <v>937</v>
      </c>
      <c r="BP4" s="53">
        <v>12030105</v>
      </c>
      <c r="BQ4" s="53">
        <v>689894.43550000002</v>
      </c>
      <c r="BR4" s="53">
        <v>8760.4273950000006</v>
      </c>
      <c r="BS4" s="53">
        <f t="shared" ref="BS4:BS67" si="28">BR4/BQ4</f>
        <v>1.2698214312528688E-2</v>
      </c>
      <c r="BT4" s="53">
        <f>BT3</f>
        <v>0</v>
      </c>
      <c r="BU4" s="53">
        <f t="shared" ref="BU4:BV4" si="29">BU3</f>
        <v>1</v>
      </c>
      <c r="BV4" s="53">
        <f t="shared" si="29"/>
        <v>2</v>
      </c>
      <c r="BW4" s="53">
        <f t="shared" ref="BW4:BW67" si="30">BT4*BS4</f>
        <v>0</v>
      </c>
      <c r="BX4" s="53">
        <f t="shared" ref="BX4:BX67" si="31">BU4*BS4</f>
        <v>1.2698214312528688E-2</v>
      </c>
      <c r="BY4" s="53">
        <f t="shared" ref="BY4:BY67" si="32">BV4*BS4</f>
        <v>2.5396428625057376E-2</v>
      </c>
      <c r="CA4" s="53">
        <v>11090102</v>
      </c>
      <c r="CB4" s="53">
        <f>SUM(BW233,BW442,BW760)</f>
        <v>0</v>
      </c>
      <c r="CC4" s="53">
        <f t="shared" ref="CC4:CD4" si="33">SUM(BX233,BX442,BX760)</f>
        <v>0.37618490827555273</v>
      </c>
      <c r="CD4" s="53">
        <f t="shared" si="33"/>
        <v>0.75236981655110546</v>
      </c>
      <c r="CF4" s="46">
        <v>11090102</v>
      </c>
      <c r="CG4" s="61">
        <f t="shared" ref="CG4:CG67" si="34">SUM(T4,AT4,BL4)</f>
        <v>1425.6947828662837</v>
      </c>
      <c r="CH4" s="61">
        <f t="shared" ref="CH4:CH67" si="35">SUM(U4,AU4,BM4)</f>
        <v>0</v>
      </c>
      <c r="CI4" s="61">
        <f t="shared" ref="CI4:CI67" si="36">SUM(CB4,AV4,V4)</f>
        <v>144969.88446631315</v>
      </c>
      <c r="CJ4" s="61">
        <f t="shared" ref="CJ4:CJ67" si="37">SUM(W4,AW4,CC4)</f>
        <v>0.4016198414845068</v>
      </c>
      <c r="CK4" s="61">
        <f t="shared" ref="CK4:CK67" si="38">SUM(X4,AX4,CD4)</f>
        <v>2291.483427502455</v>
      </c>
      <c r="CL4" s="61">
        <f t="shared" ref="CL4:CL67" si="39">SUM(CG4,CH4,CI4,CJ4,CK4)</f>
        <v>148687.46429652337</v>
      </c>
    </row>
    <row r="5" spans="1:90" x14ac:dyDescent="0.3">
      <c r="A5" s="53" t="s">
        <v>937</v>
      </c>
      <c r="B5" s="53" t="s">
        <v>1573</v>
      </c>
      <c r="C5" s="53">
        <v>12030201</v>
      </c>
      <c r="D5" s="51">
        <v>689894.43384078005</v>
      </c>
      <c r="E5" s="53">
        <v>362732.96331700002</v>
      </c>
      <c r="F5" s="53">
        <f t="shared" si="0"/>
        <v>0.52578038830896656</v>
      </c>
      <c r="H5" s="53">
        <f>H4</f>
        <v>7420</v>
      </c>
      <c r="I5" s="53">
        <f t="shared" ref="I5" si="40">I4</f>
        <v>34</v>
      </c>
      <c r="J5" s="53">
        <f t="shared" ref="J5" si="41">J4</f>
        <v>155</v>
      </c>
      <c r="K5" s="53">
        <f t="shared" ref="K5" si="42">K4</f>
        <v>0</v>
      </c>
      <c r="L5" s="53">
        <f t="shared" ref="L5" si="43">L4</f>
        <v>29</v>
      </c>
      <c r="M5" s="53">
        <f>F5*H5</f>
        <v>3901.2904812525317</v>
      </c>
      <c r="N5" s="53">
        <f t="shared" si="7"/>
        <v>17.876533202504863</v>
      </c>
      <c r="O5" s="53">
        <f t="shared" si="8"/>
        <v>81.495960187889821</v>
      </c>
      <c r="P5" s="53">
        <f t="shared" si="9"/>
        <v>0</v>
      </c>
      <c r="Q5" s="53">
        <f t="shared" si="10"/>
        <v>15.247631260960031</v>
      </c>
      <c r="S5" s="53">
        <v>11090103</v>
      </c>
      <c r="T5" s="53">
        <f>SUM(M236,M457)</f>
        <v>1367.7927805242568</v>
      </c>
      <c r="U5" s="53">
        <f t="shared" ref="U5:X5" si="44">SUM(N236,N457)</f>
        <v>0</v>
      </c>
      <c r="V5" s="53">
        <f t="shared" si="44"/>
        <v>167102.35417355533</v>
      </c>
      <c r="W5" s="53">
        <f t="shared" si="44"/>
        <v>0</v>
      </c>
      <c r="X5" s="53">
        <f t="shared" si="44"/>
        <v>2195.5261496153857</v>
      </c>
      <c r="Y5" s="53">
        <f t="shared" si="12"/>
        <v>170665.67310369498</v>
      </c>
      <c r="AA5" s="53" t="s">
        <v>937</v>
      </c>
      <c r="AB5" s="53" t="s">
        <v>1608</v>
      </c>
      <c r="AC5" s="53">
        <v>12020001</v>
      </c>
      <c r="AD5" s="53">
        <v>547647.76599999995</v>
      </c>
      <c r="AE5" s="51">
        <v>318401.04397599999</v>
      </c>
      <c r="AF5" s="53">
        <f t="shared" si="2"/>
        <v>0.5813975035479283</v>
      </c>
      <c r="AH5" s="58">
        <f>Input!P5</f>
        <v>1082</v>
      </c>
      <c r="AI5" s="58">
        <f>Input!Q5</f>
        <v>0</v>
      </c>
      <c r="AJ5" s="58">
        <f>Input!R5</f>
        <v>24</v>
      </c>
      <c r="AK5" s="58">
        <f>Input!S5</f>
        <v>0</v>
      </c>
      <c r="AL5" s="58">
        <f>Input!T5</f>
        <v>23</v>
      </c>
      <c r="AM5" s="58">
        <f t="shared" si="14"/>
        <v>629.07209883885844</v>
      </c>
      <c r="AN5" s="58">
        <f t="shared" si="15"/>
        <v>0</v>
      </c>
      <c r="AO5" s="58">
        <f t="shared" si="16"/>
        <v>13.95354008515028</v>
      </c>
      <c r="AP5" s="58">
        <f t="shared" si="17"/>
        <v>0</v>
      </c>
      <c r="AQ5" s="58">
        <f t="shared" si="18"/>
        <v>13.37214258160235</v>
      </c>
      <c r="AS5" s="53">
        <v>11090103</v>
      </c>
      <c r="AT5" s="80">
        <f t="shared" si="19"/>
        <v>104.2482016829569</v>
      </c>
      <c r="AU5" s="80">
        <f t="shared" si="20"/>
        <v>0</v>
      </c>
      <c r="AV5" s="80">
        <f t="shared" si="21"/>
        <v>4286.2127415404993</v>
      </c>
      <c r="AW5" s="80">
        <f t="shared" si="22"/>
        <v>0</v>
      </c>
      <c r="AX5" s="80">
        <f t="shared" si="23"/>
        <v>743.39329046784542</v>
      </c>
      <c r="AY5" s="80">
        <f t="shared" si="24"/>
        <v>5133.8542336913015</v>
      </c>
      <c r="BA5" s="53" t="s">
        <v>937</v>
      </c>
      <c r="BB5" s="53">
        <v>12030201</v>
      </c>
      <c r="BC5" s="53">
        <v>58452</v>
      </c>
      <c r="BD5" s="53">
        <v>38397</v>
      </c>
      <c r="BE5" s="53">
        <f t="shared" si="25"/>
        <v>0.65689796756312868</v>
      </c>
      <c r="BF5" s="53">
        <f>BF4</f>
        <v>0</v>
      </c>
      <c r="BG5" s="53">
        <f>BG4</f>
        <v>0</v>
      </c>
      <c r="BH5" s="53">
        <f t="shared" si="26"/>
        <v>0</v>
      </c>
      <c r="BI5" s="53">
        <f t="shared" si="27"/>
        <v>0</v>
      </c>
      <c r="BK5" s="53">
        <v>11090103</v>
      </c>
      <c r="BL5" s="53">
        <f>SUM(BH214,BH401)</f>
        <v>0</v>
      </c>
      <c r="BM5" s="53">
        <f>SUM(BI214,BI401)</f>
        <v>0</v>
      </c>
      <c r="BO5" s="54" t="s">
        <v>937</v>
      </c>
      <c r="BP5" s="53">
        <v>12030201</v>
      </c>
      <c r="BQ5" s="53">
        <v>689894.43550000002</v>
      </c>
      <c r="BR5" s="53">
        <v>362732.96409999998</v>
      </c>
      <c r="BS5" s="53">
        <f t="shared" si="28"/>
        <v>0.52578038817940276</v>
      </c>
      <c r="BT5" s="53">
        <f>BT4</f>
        <v>0</v>
      </c>
      <c r="BU5" s="53">
        <f t="shared" ref="BU5" si="45">BU4</f>
        <v>1</v>
      </c>
      <c r="BV5" s="53">
        <f t="shared" ref="BV5" si="46">BV4</f>
        <v>2</v>
      </c>
      <c r="BW5" s="53">
        <f t="shared" si="30"/>
        <v>0</v>
      </c>
      <c r="BX5" s="53">
        <f t="shared" si="31"/>
        <v>0.52578038817940276</v>
      </c>
      <c r="BY5" s="53">
        <f t="shared" si="32"/>
        <v>1.0515607763588055</v>
      </c>
      <c r="CA5" s="53">
        <v>11090103</v>
      </c>
      <c r="CB5" s="53">
        <f>SUM(BW234,BW443)</f>
        <v>0</v>
      </c>
      <c r="CC5" s="53">
        <f t="shared" ref="CC5:CD5" si="47">SUM(BX234,BX443)</f>
        <v>0.44853504011037354</v>
      </c>
      <c r="CD5" s="53">
        <f t="shared" si="47"/>
        <v>0.89707008022074708</v>
      </c>
      <c r="CF5" s="46">
        <v>11090103</v>
      </c>
      <c r="CG5" s="61">
        <f t="shared" si="34"/>
        <v>1472.0409822072138</v>
      </c>
      <c r="CH5" s="61">
        <f t="shared" si="35"/>
        <v>0</v>
      </c>
      <c r="CI5" s="61">
        <f t="shared" si="36"/>
        <v>171388.56691509584</v>
      </c>
      <c r="CJ5" s="61">
        <f t="shared" si="37"/>
        <v>0.44853504011037354</v>
      </c>
      <c r="CK5" s="61">
        <f t="shared" si="38"/>
        <v>2939.8165101634518</v>
      </c>
      <c r="CL5" s="61">
        <f t="shared" si="39"/>
        <v>175800.87294250663</v>
      </c>
    </row>
    <row r="6" spans="1:90" x14ac:dyDescent="0.3">
      <c r="A6" s="53" t="s">
        <v>938</v>
      </c>
      <c r="B6" s="53" t="s">
        <v>1575</v>
      </c>
      <c r="C6" s="53">
        <v>12080004</v>
      </c>
      <c r="D6" s="51">
        <v>106205.63145270001</v>
      </c>
      <c r="E6" s="53">
        <v>15966.744726299999</v>
      </c>
      <c r="F6" s="53">
        <f t="shared" si="0"/>
        <v>0.15033802358598081</v>
      </c>
      <c r="H6" s="53">
        <f>Input!P9</f>
        <v>0</v>
      </c>
      <c r="I6" s="53">
        <f>Input!Q9</f>
        <v>0</v>
      </c>
      <c r="J6" s="53">
        <f>Input!R9</f>
        <v>0</v>
      </c>
      <c r="K6" s="53">
        <f>Input!S9</f>
        <v>0</v>
      </c>
      <c r="L6" s="53">
        <f>Input!T9</f>
        <v>3</v>
      </c>
      <c r="M6" s="53">
        <f t="shared" si="6"/>
        <v>0</v>
      </c>
      <c r="N6" s="53">
        <f t="shared" si="7"/>
        <v>0</v>
      </c>
      <c r="O6" s="53">
        <f t="shared" si="8"/>
        <v>0</v>
      </c>
      <c r="P6" s="53">
        <f t="shared" si="9"/>
        <v>0</v>
      </c>
      <c r="Q6" s="53">
        <f t="shared" si="10"/>
        <v>0.45101407075794242</v>
      </c>
      <c r="S6" s="53">
        <v>11090104</v>
      </c>
      <c r="T6" s="53">
        <f>SUM(M237,M458)</f>
        <v>488.17649511645777</v>
      </c>
      <c r="U6" s="53">
        <f t="shared" ref="U6:X6" si="48">SUM(N237,N458)</f>
        <v>0</v>
      </c>
      <c r="V6" s="53">
        <f t="shared" si="48"/>
        <v>70415.991195002614</v>
      </c>
      <c r="W6" s="53">
        <f t="shared" si="48"/>
        <v>0</v>
      </c>
      <c r="X6" s="53">
        <f t="shared" si="48"/>
        <v>1020.8324912072629</v>
      </c>
      <c r="Y6" s="53">
        <f t="shared" si="12"/>
        <v>71925.000181326322</v>
      </c>
      <c r="AA6" s="53" t="s">
        <v>937</v>
      </c>
      <c r="AB6" s="53" t="s">
        <v>1608</v>
      </c>
      <c r="AC6" s="53">
        <v>12030105</v>
      </c>
      <c r="AD6" s="53">
        <v>547647.76599999995</v>
      </c>
      <c r="AE6" s="56">
        <v>91.018315367400007</v>
      </c>
      <c r="AF6" s="53">
        <f t="shared" si="2"/>
        <v>1.6619864266441655E-4</v>
      </c>
      <c r="AH6" s="58">
        <f t="shared" ref="AH6:AH7" si="49">AH5</f>
        <v>1082</v>
      </c>
      <c r="AI6" s="58">
        <f t="shared" ref="AI6:AI7" si="50">AI5</f>
        <v>0</v>
      </c>
      <c r="AJ6" s="58">
        <f t="shared" ref="AJ6:AJ7" si="51">AJ5</f>
        <v>24</v>
      </c>
      <c r="AK6" s="58">
        <f t="shared" ref="AK6:AK7" si="52">AK5</f>
        <v>0</v>
      </c>
      <c r="AL6" s="58">
        <f t="shared" ref="AL6:AL7" si="53">AL5</f>
        <v>23</v>
      </c>
      <c r="AM6" s="58">
        <f t="shared" si="14"/>
        <v>0.17982693136289871</v>
      </c>
      <c r="AN6" s="58">
        <f t="shared" si="15"/>
        <v>0</v>
      </c>
      <c r="AO6" s="58">
        <f t="shared" si="16"/>
        <v>3.9887674239459971E-3</v>
      </c>
      <c r="AP6" s="58">
        <f t="shared" si="17"/>
        <v>0</v>
      </c>
      <c r="AQ6" s="58">
        <f t="shared" si="18"/>
        <v>3.8225687812815808E-3</v>
      </c>
      <c r="AS6" s="53">
        <v>11090104</v>
      </c>
      <c r="AT6" s="80">
        <f t="shared" si="19"/>
        <v>20.228671829299138</v>
      </c>
      <c r="AU6" s="80">
        <f t="shared" si="20"/>
        <v>0</v>
      </c>
      <c r="AV6" s="80">
        <f t="shared" si="21"/>
        <v>92.061327010910588</v>
      </c>
      <c r="AW6" s="80">
        <f t="shared" si="22"/>
        <v>0</v>
      </c>
      <c r="AX6" s="80">
        <f t="shared" si="23"/>
        <v>61.834331415973082</v>
      </c>
      <c r="AY6" s="80">
        <f t="shared" si="24"/>
        <v>174.12433025618282</v>
      </c>
      <c r="BA6" s="53" t="s">
        <v>938</v>
      </c>
      <c r="BB6" s="53">
        <v>12080003</v>
      </c>
      <c r="BC6" s="53">
        <v>14786</v>
      </c>
      <c r="BD6" s="53">
        <v>47</v>
      </c>
      <c r="BE6" s="53">
        <f t="shared" si="25"/>
        <v>3.1786825375355065E-3</v>
      </c>
      <c r="BF6" s="53">
        <f>Input!P11</f>
        <v>0</v>
      </c>
      <c r="BG6" s="53">
        <f>Input!Q11</f>
        <v>0</v>
      </c>
      <c r="BH6" s="53">
        <f t="shared" si="26"/>
        <v>0</v>
      </c>
      <c r="BI6" s="53">
        <f t="shared" si="27"/>
        <v>0</v>
      </c>
      <c r="BK6" s="53">
        <v>11090104</v>
      </c>
      <c r="BL6" s="53">
        <f>BH215</f>
        <v>0</v>
      </c>
      <c r="BM6" s="53">
        <f>BI215</f>
        <v>0</v>
      </c>
      <c r="BO6" s="54" t="s">
        <v>938</v>
      </c>
      <c r="BP6" s="53">
        <v>12080003</v>
      </c>
      <c r="BQ6" s="53">
        <v>953040.20079999999</v>
      </c>
      <c r="BR6" s="53">
        <v>123946.31969999999</v>
      </c>
      <c r="BS6" s="53">
        <f t="shared" si="28"/>
        <v>0.13005361116557004</v>
      </c>
      <c r="BT6" s="53">
        <f>Input!R11</f>
        <v>0</v>
      </c>
      <c r="BU6" s="53">
        <f>Input!S11</f>
        <v>0</v>
      </c>
      <c r="BV6" s="53">
        <f>Input!T11</f>
        <v>3</v>
      </c>
      <c r="BW6" s="53">
        <f t="shared" si="30"/>
        <v>0</v>
      </c>
      <c r="BX6" s="53">
        <f t="shared" si="31"/>
        <v>0</v>
      </c>
      <c r="BY6" s="53">
        <f t="shared" si="32"/>
        <v>0.39016083349671016</v>
      </c>
      <c r="CA6" s="53">
        <v>11090104</v>
      </c>
      <c r="CB6" s="53">
        <f>SUM(BW235,BW444)</f>
        <v>0</v>
      </c>
      <c r="CC6" s="53">
        <f t="shared" ref="CC6:CD6" si="54">SUM(BX235,BX444)</f>
        <v>0.18972064698047081</v>
      </c>
      <c r="CD6" s="53">
        <f t="shared" si="54"/>
        <v>0.37944129396094162</v>
      </c>
      <c r="CF6" s="46">
        <v>11090104</v>
      </c>
      <c r="CG6" s="61">
        <f t="shared" si="34"/>
        <v>508.40516694575689</v>
      </c>
      <c r="CH6" s="61">
        <f t="shared" si="35"/>
        <v>0</v>
      </c>
      <c r="CI6" s="61">
        <f t="shared" si="36"/>
        <v>70508.052522013531</v>
      </c>
      <c r="CJ6" s="61">
        <f t="shared" si="37"/>
        <v>0.18972064698047081</v>
      </c>
      <c r="CK6" s="61">
        <f t="shared" si="38"/>
        <v>1083.0462639171969</v>
      </c>
      <c r="CL6" s="61">
        <f t="shared" si="39"/>
        <v>72099.693673523478</v>
      </c>
    </row>
    <row r="7" spans="1:90" x14ac:dyDescent="0.3">
      <c r="A7" s="53" t="s">
        <v>938</v>
      </c>
      <c r="B7" s="53" t="s">
        <v>1575</v>
      </c>
      <c r="C7" s="53">
        <v>12080005</v>
      </c>
      <c r="D7" s="56">
        <v>106205.63145270001</v>
      </c>
      <c r="E7" s="53">
        <v>90238.8867264</v>
      </c>
      <c r="F7" s="53">
        <f t="shared" si="0"/>
        <v>0.84966197641401908</v>
      </c>
      <c r="H7" s="53">
        <f>H6</f>
        <v>0</v>
      </c>
      <c r="I7" s="53">
        <f t="shared" ref="I7" si="55">I6</f>
        <v>0</v>
      </c>
      <c r="J7" s="53">
        <f t="shared" ref="J7" si="56">J6</f>
        <v>0</v>
      </c>
      <c r="K7" s="53">
        <f t="shared" ref="K7" si="57">K6</f>
        <v>0</v>
      </c>
      <c r="L7" s="53">
        <f t="shared" ref="L7" si="58">L6</f>
        <v>3</v>
      </c>
      <c r="M7" s="53">
        <f t="shared" si="6"/>
        <v>0</v>
      </c>
      <c r="N7" s="53">
        <f t="shared" si="7"/>
        <v>0</v>
      </c>
      <c r="O7" s="53">
        <f t="shared" si="8"/>
        <v>0</v>
      </c>
      <c r="P7" s="53">
        <f t="shared" si="9"/>
        <v>0</v>
      </c>
      <c r="Q7" s="53">
        <f t="shared" si="10"/>
        <v>2.5489859292420571</v>
      </c>
      <c r="S7" s="53">
        <v>11090105</v>
      </c>
      <c r="T7" s="53">
        <f>SUM(M148,M459,M515,M746,M781,M820,M826)</f>
        <v>36280.261903466577</v>
      </c>
      <c r="U7" s="53">
        <f t="shared" ref="U7:X7" si="59">SUM(N148,N459,N515,N746,N781,N820,N826)</f>
        <v>3030.9913449817745</v>
      </c>
      <c r="V7" s="53">
        <f t="shared" si="59"/>
        <v>138175.22443392023</v>
      </c>
      <c r="W7" s="53">
        <f t="shared" si="59"/>
        <v>129.91893316005826</v>
      </c>
      <c r="X7" s="53">
        <f t="shared" si="59"/>
        <v>2544.9483315996986</v>
      </c>
      <c r="Y7" s="53">
        <f t="shared" si="12"/>
        <v>180161.34494712835</v>
      </c>
      <c r="AA7" s="53" t="s">
        <v>937</v>
      </c>
      <c r="AB7" s="53" t="s">
        <v>1608</v>
      </c>
      <c r="AC7" s="53">
        <v>12030201</v>
      </c>
      <c r="AD7" s="53">
        <v>547647.76599999995</v>
      </c>
      <c r="AE7" s="56">
        <v>229155.703748</v>
      </c>
      <c r="AF7" s="53">
        <f t="shared" si="2"/>
        <v>0.41843629788129189</v>
      </c>
      <c r="AH7" s="58">
        <f t="shared" si="49"/>
        <v>1082</v>
      </c>
      <c r="AI7" s="58">
        <f t="shared" si="50"/>
        <v>0</v>
      </c>
      <c r="AJ7" s="58">
        <f t="shared" si="51"/>
        <v>24</v>
      </c>
      <c r="AK7" s="58">
        <f t="shared" si="52"/>
        <v>0</v>
      </c>
      <c r="AL7" s="58">
        <f t="shared" si="53"/>
        <v>23</v>
      </c>
      <c r="AM7" s="58">
        <f t="shared" si="14"/>
        <v>452.74807430755783</v>
      </c>
      <c r="AN7" s="58">
        <f t="shared" si="15"/>
        <v>0</v>
      </c>
      <c r="AO7" s="58">
        <f t="shared" si="16"/>
        <v>10.042471149151005</v>
      </c>
      <c r="AP7" s="58">
        <f t="shared" si="17"/>
        <v>0</v>
      </c>
      <c r="AQ7" s="58">
        <f t="shared" si="18"/>
        <v>9.6240348512697125</v>
      </c>
      <c r="AS7" s="53">
        <v>11090105</v>
      </c>
      <c r="AT7" s="80">
        <f t="shared" si="19"/>
        <v>47.826311289238738</v>
      </c>
      <c r="AU7" s="80">
        <f t="shared" si="20"/>
        <v>0</v>
      </c>
      <c r="AV7" s="80">
        <f t="shared" si="21"/>
        <v>252.75559250061289</v>
      </c>
      <c r="AW7" s="80">
        <f t="shared" si="22"/>
        <v>0</v>
      </c>
      <c r="AX7" s="80">
        <f t="shared" si="23"/>
        <v>83.630725745384936</v>
      </c>
      <c r="AY7" s="80">
        <f t="shared" si="24"/>
        <v>384.2126295352366</v>
      </c>
      <c r="BA7" s="53" t="s">
        <v>938</v>
      </c>
      <c r="BB7" s="53">
        <v>12080004</v>
      </c>
      <c r="BC7" s="53">
        <v>14786</v>
      </c>
      <c r="BD7" s="53">
        <v>14620</v>
      </c>
      <c r="BE7" s="53">
        <f t="shared" si="25"/>
        <v>0.98877316380359803</v>
      </c>
      <c r="BF7" s="53">
        <f t="shared" ref="BF7:BG9" si="60">BF6</f>
        <v>0</v>
      </c>
      <c r="BG7" s="53">
        <f t="shared" si="60"/>
        <v>0</v>
      </c>
      <c r="BH7" s="53">
        <f t="shared" si="26"/>
        <v>0</v>
      </c>
      <c r="BI7" s="53">
        <f t="shared" si="27"/>
        <v>0</v>
      </c>
      <c r="BK7" s="53">
        <v>11090105</v>
      </c>
      <c r="BL7" s="53">
        <f>SUM(BH121,BH402,BH455,BH662,BH695,BH723,BH734)</f>
        <v>0.38001137796836804</v>
      </c>
      <c r="BM7" s="53">
        <f>SUM(BI121,BI402,BI455,BI662,BI695,BI723,BI734)</f>
        <v>0.53297302657675527</v>
      </c>
      <c r="BO7" s="54" t="s">
        <v>938</v>
      </c>
      <c r="BP7" s="53">
        <v>12080004</v>
      </c>
      <c r="BQ7" s="53">
        <v>953040.20079999999</v>
      </c>
      <c r="BR7" s="53">
        <v>384622.01260000002</v>
      </c>
      <c r="BS7" s="53">
        <f t="shared" si="28"/>
        <v>0.4035737551019789</v>
      </c>
      <c r="BT7" s="53">
        <f>BT6</f>
        <v>0</v>
      </c>
      <c r="BU7" s="53">
        <f t="shared" ref="BU7:BU8" si="61">BU6</f>
        <v>0</v>
      </c>
      <c r="BV7" s="53">
        <f t="shared" ref="BV7:BV8" si="62">BV6</f>
        <v>3</v>
      </c>
      <c r="BW7" s="53">
        <f t="shared" si="30"/>
        <v>0</v>
      </c>
      <c r="BX7" s="53">
        <f t="shared" si="31"/>
        <v>0</v>
      </c>
      <c r="BY7" s="53">
        <f t="shared" si="32"/>
        <v>1.2107212653059367</v>
      </c>
      <c r="CA7" s="53">
        <v>11090105</v>
      </c>
      <c r="CB7" s="53">
        <f>SUM(BW134,BW445,BW504,BW725,BW761,BW794,BW806)</f>
        <v>31.415716026820476</v>
      </c>
      <c r="CC7" s="53">
        <f t="shared" ref="CC7:CD7" si="63">SUM(BX134,BX445,BX504,BX725,BX761,BX794,BX806)</f>
        <v>1.0019600047087382</v>
      </c>
      <c r="CD7" s="53">
        <f t="shared" si="63"/>
        <v>5.6339966106426287</v>
      </c>
      <c r="CF7" s="46">
        <v>11090105</v>
      </c>
      <c r="CG7" s="61">
        <f t="shared" si="34"/>
        <v>36328.46822613378</v>
      </c>
      <c r="CH7" s="61">
        <f t="shared" si="35"/>
        <v>3031.5243180083512</v>
      </c>
      <c r="CI7" s="61">
        <f t="shared" si="36"/>
        <v>138459.39574244767</v>
      </c>
      <c r="CJ7" s="61">
        <f t="shared" si="37"/>
        <v>130.92089316476699</v>
      </c>
      <c r="CK7" s="61">
        <f t="shared" si="38"/>
        <v>2634.2130539557261</v>
      </c>
      <c r="CL7" s="61">
        <f t="shared" si="39"/>
        <v>180584.52223371028</v>
      </c>
    </row>
    <row r="8" spans="1:90" x14ac:dyDescent="0.3">
      <c r="A8" s="53" t="s">
        <v>938</v>
      </c>
      <c r="B8" s="53" t="s">
        <v>1578</v>
      </c>
      <c r="C8" s="53">
        <v>12080003</v>
      </c>
      <c r="D8" s="51">
        <v>776696.63369411998</v>
      </c>
      <c r="E8" s="53">
        <v>123946.30947599999</v>
      </c>
      <c r="F8" s="53">
        <f t="shared" si="0"/>
        <v>0.1595813656182431</v>
      </c>
      <c r="H8" s="53">
        <f>Input!P10</f>
        <v>3274</v>
      </c>
      <c r="I8" s="53">
        <f>Input!Q10</f>
        <v>0</v>
      </c>
      <c r="J8" s="53">
        <f>Input!R10</f>
        <v>30076</v>
      </c>
      <c r="K8" s="53">
        <f>Input!S10</f>
        <v>0</v>
      </c>
      <c r="L8" s="53">
        <f>Input!T10</f>
        <v>205</v>
      </c>
      <c r="M8" s="53">
        <f t="shared" si="6"/>
        <v>522.46939103412785</v>
      </c>
      <c r="N8" s="53">
        <f t="shared" si="7"/>
        <v>0</v>
      </c>
      <c r="O8" s="53">
        <f t="shared" si="8"/>
        <v>4799.5691523342794</v>
      </c>
      <c r="P8" s="53">
        <f t="shared" si="9"/>
        <v>0</v>
      </c>
      <c r="Q8" s="53">
        <f t="shared" si="10"/>
        <v>32.714179951739837</v>
      </c>
      <c r="S8" s="53">
        <v>11090106</v>
      </c>
      <c r="T8" s="53">
        <f>SUM(M149,M392,M431,M471,M516,M646,M775,M860)</f>
        <v>9262.6320858000818</v>
      </c>
      <c r="U8" s="53">
        <f t="shared" ref="U8:X8" si="64">SUM(N149,N392,N431,N471,N516,N646,N775,N860)</f>
        <v>16551.824077557798</v>
      </c>
      <c r="V8" s="53">
        <f t="shared" si="64"/>
        <v>99617.956562021747</v>
      </c>
      <c r="W8" s="53">
        <f t="shared" si="64"/>
        <v>18.618249792363887</v>
      </c>
      <c r="X8" s="53">
        <f t="shared" si="64"/>
        <v>1875.8845427026367</v>
      </c>
      <c r="Y8" s="53">
        <f t="shared" si="12"/>
        <v>127326.91551787463</v>
      </c>
      <c r="AA8" s="53" t="s">
        <v>937</v>
      </c>
      <c r="AB8" s="53" t="s">
        <v>1611</v>
      </c>
      <c r="AC8" s="53">
        <v>12020001</v>
      </c>
      <c r="AD8" s="53">
        <v>60205.700949999999</v>
      </c>
      <c r="AE8" s="51">
        <v>33730.882001600003</v>
      </c>
      <c r="AF8" s="53">
        <f t="shared" si="2"/>
        <v>0.5602605977399554</v>
      </c>
      <c r="AH8" s="58">
        <f>Input!P6</f>
        <v>309</v>
      </c>
      <c r="AI8" s="58">
        <f>Input!Q6</f>
        <v>0</v>
      </c>
      <c r="AJ8" s="58">
        <f>Input!R6</f>
        <v>0</v>
      </c>
      <c r="AK8" s="58">
        <f>Input!S6</f>
        <v>0</v>
      </c>
      <c r="AL8" s="58">
        <f>Input!T6</f>
        <v>0</v>
      </c>
      <c r="AM8" s="58">
        <f t="shared" si="14"/>
        <v>173.12052470164622</v>
      </c>
      <c r="AN8" s="58">
        <f t="shared" si="15"/>
        <v>0</v>
      </c>
      <c r="AO8" s="58">
        <f t="shared" si="16"/>
        <v>0</v>
      </c>
      <c r="AP8" s="58">
        <f t="shared" si="17"/>
        <v>0</v>
      </c>
      <c r="AQ8" s="58">
        <f t="shared" si="18"/>
        <v>0</v>
      </c>
      <c r="AS8" s="53">
        <v>11090106</v>
      </c>
      <c r="AT8" s="80">
        <f t="shared" si="19"/>
        <v>0.14383873255546212</v>
      </c>
      <c r="AU8" s="80">
        <f t="shared" si="20"/>
        <v>0</v>
      </c>
      <c r="AV8" s="80">
        <f t="shared" si="21"/>
        <v>1153.3270137899276</v>
      </c>
      <c r="AW8" s="80">
        <f t="shared" si="22"/>
        <v>0</v>
      </c>
      <c r="AX8" s="80">
        <f t="shared" si="23"/>
        <v>20.16011125449397</v>
      </c>
      <c r="AY8" s="80">
        <f t="shared" si="24"/>
        <v>1173.6309637769771</v>
      </c>
      <c r="BA8" s="53" t="s">
        <v>938</v>
      </c>
      <c r="BB8" s="53">
        <v>12080005</v>
      </c>
      <c r="BC8" s="53">
        <v>14786</v>
      </c>
      <c r="BD8" s="53">
        <v>103</v>
      </c>
      <c r="BE8" s="53">
        <f t="shared" si="25"/>
        <v>6.9660489652373864E-3</v>
      </c>
      <c r="BF8" s="53">
        <f t="shared" si="60"/>
        <v>0</v>
      </c>
      <c r="BG8" s="53">
        <f t="shared" si="60"/>
        <v>0</v>
      </c>
      <c r="BH8" s="53">
        <f t="shared" si="26"/>
        <v>0</v>
      </c>
      <c r="BI8" s="53">
        <f t="shared" si="27"/>
        <v>0</v>
      </c>
      <c r="BK8" s="53">
        <v>11090106</v>
      </c>
      <c r="BL8" s="53">
        <f>SUM(BH122,BH343,BH411,BH456,BH575,BH689,BH759)</f>
        <v>14.503201582866206</v>
      </c>
      <c r="BM8" s="53">
        <f>SUM(BI122,BI343,BI411,BI456,BI575,BI689,BI759)</f>
        <v>0</v>
      </c>
      <c r="BO8" s="54" t="s">
        <v>938</v>
      </c>
      <c r="BP8" s="53">
        <v>12080005</v>
      </c>
      <c r="BQ8" s="53">
        <v>953040.20079999999</v>
      </c>
      <c r="BR8" s="53">
        <v>278804.11969999998</v>
      </c>
      <c r="BS8" s="53">
        <f t="shared" si="28"/>
        <v>0.29254182506253829</v>
      </c>
      <c r="BT8" s="53">
        <f>BT7</f>
        <v>0</v>
      </c>
      <c r="BU8" s="53">
        <f t="shared" si="61"/>
        <v>0</v>
      </c>
      <c r="BV8" s="53">
        <f t="shared" si="62"/>
        <v>3</v>
      </c>
      <c r="BW8" s="53">
        <f t="shared" si="30"/>
        <v>0</v>
      </c>
      <c r="BX8" s="53">
        <f t="shared" si="31"/>
        <v>0</v>
      </c>
      <c r="BY8" s="53">
        <f t="shared" si="32"/>
        <v>0.87762547518761491</v>
      </c>
      <c r="CA8" s="53">
        <v>11090106</v>
      </c>
      <c r="CB8" s="53">
        <f>SUM(BW135,BW382,BW418,BW452,BW505,BW632,BW755,BW834)</f>
        <v>686.27825437751676</v>
      </c>
      <c r="CC8" s="53">
        <f t="shared" ref="CC8:CD8" si="65">SUM(BX135,BX382,BX418,BX452,BX505,BX632,BX755,BX834)</f>
        <v>5.4950695954629009E-2</v>
      </c>
      <c r="CD8" s="53">
        <f t="shared" si="65"/>
        <v>91.297050084022757</v>
      </c>
      <c r="CF8" s="46">
        <v>11090106</v>
      </c>
      <c r="CG8" s="61">
        <f t="shared" si="34"/>
        <v>9277.2791261155035</v>
      </c>
      <c r="CH8" s="61">
        <f t="shared" si="35"/>
        <v>16551.824077557798</v>
      </c>
      <c r="CI8" s="61">
        <f t="shared" si="36"/>
        <v>101457.5618301892</v>
      </c>
      <c r="CJ8" s="61">
        <f t="shared" si="37"/>
        <v>18.673200488318518</v>
      </c>
      <c r="CK8" s="61">
        <f t="shared" si="38"/>
        <v>1987.3417040411534</v>
      </c>
      <c r="CL8" s="61">
        <f t="shared" si="39"/>
        <v>129292.67993839197</v>
      </c>
    </row>
    <row r="9" spans="1:90" x14ac:dyDescent="0.3">
      <c r="A9" s="53" t="s">
        <v>938</v>
      </c>
      <c r="B9" s="53" t="s">
        <v>1578</v>
      </c>
      <c r="C9" s="53">
        <v>12080004</v>
      </c>
      <c r="D9" s="51">
        <v>776696.63369411998</v>
      </c>
      <c r="E9" s="53">
        <v>379204.78019899997</v>
      </c>
      <c r="F9" s="53">
        <f t="shared" si="0"/>
        <v>0.48822766025832814</v>
      </c>
      <c r="H9" s="53">
        <f>H8</f>
        <v>3274</v>
      </c>
      <c r="I9" s="53">
        <f t="shared" ref="I9:I11" si="66">I8</f>
        <v>0</v>
      </c>
      <c r="J9" s="53">
        <f t="shared" ref="J9:J11" si="67">J8</f>
        <v>30076</v>
      </c>
      <c r="K9" s="53">
        <f t="shared" ref="K9:K11" si="68">K8</f>
        <v>0</v>
      </c>
      <c r="L9" s="53">
        <f t="shared" ref="L9:L11" si="69">L8</f>
        <v>205</v>
      </c>
      <c r="M9" s="53">
        <f t="shared" si="6"/>
        <v>1598.4573596857663</v>
      </c>
      <c r="N9" s="53">
        <f t="shared" si="7"/>
        <v>0</v>
      </c>
      <c r="O9" s="53">
        <f t="shared" si="8"/>
        <v>14683.935109929478</v>
      </c>
      <c r="P9" s="53">
        <f t="shared" si="9"/>
        <v>0</v>
      </c>
      <c r="Q9" s="53">
        <f t="shared" si="10"/>
        <v>100.08667035295727</v>
      </c>
      <c r="S9" s="53">
        <v>11090201</v>
      </c>
      <c r="T9" s="53">
        <f>SUM(M472,M647)</f>
        <v>37.270258829310194</v>
      </c>
      <c r="U9" s="53">
        <f t="shared" ref="U9:X9" si="70">SUM(N472,N647)</f>
        <v>2.6246807855719496E-2</v>
      </c>
      <c r="V9" s="53">
        <f t="shared" si="70"/>
        <v>869.7558485765004</v>
      </c>
      <c r="W9" s="53">
        <f t="shared" si="70"/>
        <v>0</v>
      </c>
      <c r="X9" s="53">
        <f t="shared" si="70"/>
        <v>44.484665180765489</v>
      </c>
      <c r="Y9" s="53">
        <f t="shared" si="12"/>
        <v>951.53701939443181</v>
      </c>
      <c r="AA9" s="53" t="s">
        <v>937</v>
      </c>
      <c r="AB9" s="53" t="s">
        <v>1611</v>
      </c>
      <c r="AC9" s="53">
        <v>12030201</v>
      </c>
      <c r="AD9" s="53">
        <v>60205.700949999999</v>
      </c>
      <c r="AE9" s="51">
        <v>26474.818944899998</v>
      </c>
      <c r="AF9" s="53">
        <f t="shared" si="2"/>
        <v>0.43973940220191055</v>
      </c>
      <c r="AH9" s="58">
        <f>AH8</f>
        <v>309</v>
      </c>
      <c r="AI9" s="58">
        <f t="shared" ref="AI9" si="71">AI8</f>
        <v>0</v>
      </c>
      <c r="AJ9" s="58">
        <f t="shared" ref="AJ9" si="72">AJ8</f>
        <v>0</v>
      </c>
      <c r="AK9" s="58">
        <f t="shared" ref="AK9" si="73">AK8</f>
        <v>0</v>
      </c>
      <c r="AL9" s="58">
        <f t="shared" ref="AL9" si="74">AL8</f>
        <v>0</v>
      </c>
      <c r="AM9" s="58">
        <f t="shared" si="14"/>
        <v>135.87947528039035</v>
      </c>
      <c r="AN9" s="58">
        <f t="shared" si="15"/>
        <v>0</v>
      </c>
      <c r="AO9" s="58">
        <f t="shared" si="16"/>
        <v>0</v>
      </c>
      <c r="AP9" s="58">
        <f t="shared" si="17"/>
        <v>0</v>
      </c>
      <c r="AQ9" s="58">
        <f t="shared" si="18"/>
        <v>0</v>
      </c>
      <c r="AS9" s="53">
        <v>11090201</v>
      </c>
      <c r="AT9" s="80">
        <f t="shared" si="19"/>
        <v>415.47067139169144</v>
      </c>
      <c r="AU9" s="80">
        <f t="shared" si="20"/>
        <v>9.067479210670168</v>
      </c>
      <c r="AV9" s="80">
        <f t="shared" si="21"/>
        <v>15.917393689917953</v>
      </c>
      <c r="AW9" s="80">
        <f t="shared" si="22"/>
        <v>0</v>
      </c>
      <c r="AX9" s="80">
        <f t="shared" si="23"/>
        <v>291.68857786115541</v>
      </c>
      <c r="AY9" s="80">
        <f t="shared" si="24"/>
        <v>732.14412215343498</v>
      </c>
      <c r="BA9" s="53" t="s">
        <v>938</v>
      </c>
      <c r="BB9" s="53">
        <v>13070007</v>
      </c>
      <c r="BC9" s="53">
        <v>14786</v>
      </c>
      <c r="BD9" s="53">
        <v>16</v>
      </c>
      <c r="BE9" s="53">
        <f t="shared" si="25"/>
        <v>1.0821046936291085E-3</v>
      </c>
      <c r="BF9" s="53">
        <f t="shared" si="60"/>
        <v>0</v>
      </c>
      <c r="BG9" s="53">
        <f t="shared" si="60"/>
        <v>0</v>
      </c>
      <c r="BH9" s="53">
        <f t="shared" si="26"/>
        <v>0</v>
      </c>
      <c r="BI9" s="53">
        <f t="shared" si="27"/>
        <v>0</v>
      </c>
      <c r="BK9" s="53">
        <v>11090201</v>
      </c>
      <c r="BL9" s="53">
        <f>SUM(BH412,BH576)</f>
        <v>0</v>
      </c>
      <c r="BM9" s="53">
        <f>SUM(BI412,BI576)</f>
        <v>0</v>
      </c>
      <c r="BO9" s="54" t="s">
        <v>938</v>
      </c>
      <c r="BP9" s="53">
        <v>13070007</v>
      </c>
      <c r="BQ9" s="53">
        <v>953040.20079999999</v>
      </c>
      <c r="BR9" s="53">
        <v>165667.7487</v>
      </c>
      <c r="BS9" s="53">
        <f t="shared" si="28"/>
        <v>0.17383080856498534</v>
      </c>
      <c r="BT9" s="53">
        <f>BT8</f>
        <v>0</v>
      </c>
      <c r="BU9" s="53">
        <f t="shared" ref="BU9" si="75">BU8</f>
        <v>0</v>
      </c>
      <c r="BV9" s="53">
        <f t="shared" ref="BV9" si="76">BV8</f>
        <v>3</v>
      </c>
      <c r="BW9" s="53">
        <f t="shared" si="30"/>
        <v>0</v>
      </c>
      <c r="BX9" s="53">
        <f t="shared" si="31"/>
        <v>0</v>
      </c>
      <c r="BY9" s="53">
        <f t="shared" si="32"/>
        <v>0.52149242569495602</v>
      </c>
      <c r="CA9" s="53">
        <v>11090201</v>
      </c>
      <c r="CB9" s="53">
        <f>SUM(BW453,BW633)</f>
        <v>7.1808736044062913</v>
      </c>
      <c r="CC9" s="53">
        <f t="shared" ref="CC9:CD9" si="77">SUM(BX453,BX633)</f>
        <v>2.0569731585424088E-2</v>
      </c>
      <c r="CD9" s="53">
        <f t="shared" si="77"/>
        <v>4.1139463170848177E-2</v>
      </c>
      <c r="CF9" s="46">
        <v>11090201</v>
      </c>
      <c r="CG9" s="61">
        <f t="shared" si="34"/>
        <v>452.74093022100163</v>
      </c>
      <c r="CH9" s="61">
        <f t="shared" si="35"/>
        <v>9.0937260185258868</v>
      </c>
      <c r="CI9" s="61">
        <f t="shared" si="36"/>
        <v>892.85411587082467</v>
      </c>
      <c r="CJ9" s="61">
        <f t="shared" si="37"/>
        <v>2.0569731585424088E-2</v>
      </c>
      <c r="CK9" s="61">
        <f t="shared" si="38"/>
        <v>336.21438250509175</v>
      </c>
      <c r="CL9" s="61">
        <f t="shared" si="39"/>
        <v>1690.9237243470293</v>
      </c>
    </row>
    <row r="10" spans="1:90" x14ac:dyDescent="0.3">
      <c r="A10" s="53" t="s">
        <v>938</v>
      </c>
      <c r="B10" s="53" t="s">
        <v>1578</v>
      </c>
      <c r="C10" s="53">
        <v>12080005</v>
      </c>
      <c r="D10" s="51">
        <v>776696.63369411998</v>
      </c>
      <c r="E10" s="53">
        <v>267339.117578</v>
      </c>
      <c r="F10" s="53">
        <f t="shared" si="0"/>
        <v>0.34420017543591408</v>
      </c>
      <c r="H10" s="53">
        <f>H9</f>
        <v>3274</v>
      </c>
      <c r="I10" s="53">
        <f t="shared" si="66"/>
        <v>0</v>
      </c>
      <c r="J10" s="53">
        <f t="shared" si="67"/>
        <v>30076</v>
      </c>
      <c r="K10" s="53">
        <f t="shared" si="68"/>
        <v>0</v>
      </c>
      <c r="L10" s="53">
        <f t="shared" si="69"/>
        <v>205</v>
      </c>
      <c r="M10" s="53">
        <f t="shared" si="6"/>
        <v>1126.9113743771827</v>
      </c>
      <c r="N10" s="53">
        <f t="shared" si="7"/>
        <v>0</v>
      </c>
      <c r="O10" s="53">
        <f t="shared" si="8"/>
        <v>10352.164476410551</v>
      </c>
      <c r="P10" s="53">
        <f t="shared" si="9"/>
        <v>0</v>
      </c>
      <c r="Q10" s="53">
        <f t="shared" si="10"/>
        <v>70.561035964362389</v>
      </c>
      <c r="S10" s="53">
        <v>11100101</v>
      </c>
      <c r="T10" s="53">
        <f>SUM(M238,M889)</f>
        <v>137.87287572789984</v>
      </c>
      <c r="U10" s="53">
        <f t="shared" ref="U10:X10" si="78">SUM(N238,N889)</f>
        <v>0.19427782683344288</v>
      </c>
      <c r="V10" s="53">
        <f t="shared" si="78"/>
        <v>39117.88570969148</v>
      </c>
      <c r="W10" s="53">
        <f t="shared" si="78"/>
        <v>0</v>
      </c>
      <c r="X10" s="53">
        <f t="shared" si="78"/>
        <v>817.11664734735439</v>
      </c>
      <c r="Y10" s="53">
        <f t="shared" si="12"/>
        <v>40073.069510593567</v>
      </c>
      <c r="AA10" s="53" t="s">
        <v>938</v>
      </c>
      <c r="AB10" s="53" t="s">
        <v>1599</v>
      </c>
      <c r="AC10" s="53">
        <v>12080003</v>
      </c>
      <c r="AD10" s="53">
        <v>953028.37379999994</v>
      </c>
      <c r="AE10" s="51">
        <v>123946.319731</v>
      </c>
      <c r="AF10" s="53">
        <f t="shared" si="2"/>
        <v>0.13005522515220627</v>
      </c>
      <c r="AH10" s="58">
        <f>Input!P8</f>
        <v>0</v>
      </c>
      <c r="AI10" s="58">
        <f>Input!Q8</f>
        <v>0</v>
      </c>
      <c r="AJ10" s="58">
        <f>Input!R8</f>
        <v>0</v>
      </c>
      <c r="AK10" s="58">
        <f>Input!S8</f>
        <v>0</v>
      </c>
      <c r="AL10" s="58">
        <f>Input!T8</f>
        <v>3</v>
      </c>
      <c r="AM10" s="58">
        <f t="shared" si="14"/>
        <v>0</v>
      </c>
      <c r="AN10" s="58">
        <f t="shared" si="15"/>
        <v>0</v>
      </c>
      <c r="AO10" s="58">
        <f t="shared" si="16"/>
        <v>0</v>
      </c>
      <c r="AP10" s="58">
        <f t="shared" si="17"/>
        <v>0</v>
      </c>
      <c r="AQ10" s="58">
        <f t="shared" si="18"/>
        <v>0.39016567545661884</v>
      </c>
      <c r="AS10" s="53">
        <v>11100101</v>
      </c>
      <c r="AT10" s="80">
        <f t="shared" si="19"/>
        <v>48.338778410492409</v>
      </c>
      <c r="AU10" s="80">
        <f t="shared" si="20"/>
        <v>0.93052260243490537</v>
      </c>
      <c r="AV10" s="80">
        <f t="shared" si="21"/>
        <v>0</v>
      </c>
      <c r="AW10" s="80">
        <f t="shared" si="22"/>
        <v>0</v>
      </c>
      <c r="AX10" s="80">
        <f t="shared" si="23"/>
        <v>16.470250063097826</v>
      </c>
      <c r="AY10" s="80">
        <f t="shared" si="24"/>
        <v>65.739551076025137</v>
      </c>
      <c r="BA10" s="53" t="s">
        <v>939</v>
      </c>
      <c r="BB10" s="53">
        <v>12020002</v>
      </c>
      <c r="BC10" s="53">
        <v>86769</v>
      </c>
      <c r="BD10" s="53">
        <v>64834</v>
      </c>
      <c r="BE10" s="53">
        <f t="shared" si="25"/>
        <v>0.74720234185019996</v>
      </c>
      <c r="BF10" s="53">
        <f>Input!P13</f>
        <v>2240</v>
      </c>
      <c r="BG10" s="53">
        <f>Input!Q13</f>
        <v>863</v>
      </c>
      <c r="BH10" s="53">
        <f t="shared" si="26"/>
        <v>1673.7332457444479</v>
      </c>
      <c r="BI10" s="53">
        <f t="shared" si="27"/>
        <v>644.8356210167226</v>
      </c>
      <c r="BK10" s="53">
        <v>11100101</v>
      </c>
      <c r="BL10" s="53">
        <f>SUM(BH216,BH803)</f>
        <v>0</v>
      </c>
      <c r="BM10" s="53">
        <f>SUM(BI216,BI803)</f>
        <v>0</v>
      </c>
      <c r="BO10" s="54" t="s">
        <v>939</v>
      </c>
      <c r="BP10" s="53">
        <v>12020002</v>
      </c>
      <c r="BQ10" s="53">
        <v>553255.46219999995</v>
      </c>
      <c r="BR10" s="53">
        <v>315275.28259999998</v>
      </c>
      <c r="BS10" s="53">
        <f t="shared" si="28"/>
        <v>0.56985480332416316</v>
      </c>
      <c r="BT10" s="53">
        <f>Input!R13</f>
        <v>0</v>
      </c>
      <c r="BU10" s="53">
        <f>Input!S13</f>
        <v>0</v>
      </c>
      <c r="BV10" s="53">
        <f>Input!T13</f>
        <v>0</v>
      </c>
      <c r="BW10" s="53">
        <f t="shared" si="30"/>
        <v>0</v>
      </c>
      <c r="BX10" s="53">
        <f t="shared" si="31"/>
        <v>0</v>
      </c>
      <c r="BY10" s="53">
        <f t="shared" si="32"/>
        <v>0</v>
      </c>
      <c r="CA10" s="53">
        <v>11100101</v>
      </c>
      <c r="CB10" s="53">
        <f>SUM(BW236,BW880)</f>
        <v>0</v>
      </c>
      <c r="CC10" s="53">
        <f t="shared" ref="CC10:CD10" si="79">SUM(BX236,BX880)</f>
        <v>3.372057128959037E-2</v>
      </c>
      <c r="CD10" s="53">
        <f t="shared" si="79"/>
        <v>6.7441142579180741E-2</v>
      </c>
      <c r="CF10" s="46">
        <v>11100101</v>
      </c>
      <c r="CG10" s="61">
        <f t="shared" si="34"/>
        <v>186.21165413839225</v>
      </c>
      <c r="CH10" s="61">
        <f t="shared" si="35"/>
        <v>1.1248004292683482</v>
      </c>
      <c r="CI10" s="61">
        <f t="shared" si="36"/>
        <v>39117.88570969148</v>
      </c>
      <c r="CJ10" s="61">
        <f t="shared" si="37"/>
        <v>3.372057128959037E-2</v>
      </c>
      <c r="CK10" s="61">
        <f t="shared" si="38"/>
        <v>833.65433855303138</v>
      </c>
      <c r="CL10" s="61">
        <f t="shared" si="39"/>
        <v>40138.910223383464</v>
      </c>
    </row>
    <row r="11" spans="1:90" x14ac:dyDescent="0.3">
      <c r="A11" s="53" t="s">
        <v>938</v>
      </c>
      <c r="B11" s="53" t="s">
        <v>1578</v>
      </c>
      <c r="C11" s="53">
        <v>13070007</v>
      </c>
      <c r="D11" s="51">
        <v>776696.63369411998</v>
      </c>
      <c r="E11" s="53">
        <v>6206.4264411200002</v>
      </c>
      <c r="F11" s="53">
        <f t="shared" si="0"/>
        <v>7.9907986875146237E-3</v>
      </c>
      <c r="H11" s="53">
        <f>H10</f>
        <v>3274</v>
      </c>
      <c r="I11" s="53">
        <f t="shared" si="66"/>
        <v>0</v>
      </c>
      <c r="J11" s="53">
        <f t="shared" si="67"/>
        <v>30076</v>
      </c>
      <c r="K11" s="53">
        <f t="shared" si="68"/>
        <v>0</v>
      </c>
      <c r="L11" s="53">
        <f t="shared" si="69"/>
        <v>205</v>
      </c>
      <c r="M11" s="53">
        <f t="shared" si="6"/>
        <v>26.161874902922879</v>
      </c>
      <c r="N11" s="53">
        <f t="shared" si="7"/>
        <v>0</v>
      </c>
      <c r="O11" s="53">
        <f t="shared" si="8"/>
        <v>240.33126132568981</v>
      </c>
      <c r="P11" s="53">
        <f t="shared" si="9"/>
        <v>0</v>
      </c>
      <c r="Q11" s="53">
        <f t="shared" si="10"/>
        <v>1.6381137309404978</v>
      </c>
      <c r="S11" s="53">
        <v>11100103</v>
      </c>
      <c r="T11" s="53">
        <f>SUM(M239,M432,M460,M890)</f>
        <v>1938.744702262557</v>
      </c>
      <c r="U11" s="53">
        <f t="shared" ref="U11:X11" si="80">SUM(N239,N432,N460,N890)</f>
        <v>6.2046221629148128</v>
      </c>
      <c r="V11" s="53">
        <f t="shared" si="80"/>
        <v>426745.44361062988</v>
      </c>
      <c r="W11" s="53">
        <f t="shared" si="80"/>
        <v>52.981866785441447</v>
      </c>
      <c r="X11" s="53">
        <f t="shared" si="80"/>
        <v>8266.2902723782645</v>
      </c>
      <c r="Y11" s="53">
        <f t="shared" si="12"/>
        <v>437009.66507421905</v>
      </c>
      <c r="AA11" s="53" t="s">
        <v>938</v>
      </c>
      <c r="AB11" s="53" t="s">
        <v>1599</v>
      </c>
      <c r="AC11" s="53">
        <v>12080004</v>
      </c>
      <c r="AD11" s="53">
        <v>953028.37379999994</v>
      </c>
      <c r="AE11" s="53">
        <v>384610.185604</v>
      </c>
      <c r="AF11" s="53">
        <f t="shared" si="2"/>
        <v>0.40356635350786868</v>
      </c>
      <c r="AH11" s="58">
        <f t="shared" ref="AH11:AH13" si="81">AH10</f>
        <v>0</v>
      </c>
      <c r="AI11" s="58">
        <f t="shared" ref="AI11:AI13" si="82">AI10</f>
        <v>0</v>
      </c>
      <c r="AJ11" s="58">
        <f t="shared" ref="AJ11:AJ13" si="83">AJ10</f>
        <v>0</v>
      </c>
      <c r="AK11" s="58">
        <f t="shared" ref="AK11:AK13" si="84">AK10</f>
        <v>0</v>
      </c>
      <c r="AL11" s="58">
        <f t="shared" ref="AL11:AL13" si="85">AL10</f>
        <v>3</v>
      </c>
      <c r="AM11" s="58">
        <f t="shared" si="14"/>
        <v>0</v>
      </c>
      <c r="AN11" s="58">
        <f t="shared" si="15"/>
        <v>0</v>
      </c>
      <c r="AO11" s="58">
        <f t="shared" si="16"/>
        <v>0</v>
      </c>
      <c r="AP11" s="58">
        <f t="shared" si="17"/>
        <v>0</v>
      </c>
      <c r="AQ11" s="58">
        <f t="shared" si="18"/>
        <v>1.2106990605236061</v>
      </c>
      <c r="AS11" s="53">
        <v>11100103</v>
      </c>
      <c r="AT11" s="80">
        <f t="shared" si="19"/>
        <v>213.09091757211272</v>
      </c>
      <c r="AU11" s="80">
        <f t="shared" si="20"/>
        <v>1.9981880663779983E-3</v>
      </c>
      <c r="AV11" s="80">
        <f t="shared" si="21"/>
        <v>59.755592522714501</v>
      </c>
      <c r="AW11" s="80">
        <f t="shared" si="22"/>
        <v>0</v>
      </c>
      <c r="AX11" s="80">
        <f t="shared" si="23"/>
        <v>72.764687614788485</v>
      </c>
      <c r="AY11" s="80">
        <f t="shared" si="24"/>
        <v>345.61319589768209</v>
      </c>
      <c r="BA11" s="53" t="s">
        <v>939</v>
      </c>
      <c r="BB11" s="53">
        <v>12020003</v>
      </c>
      <c r="BC11" s="53">
        <v>86769</v>
      </c>
      <c r="BD11" s="53">
        <v>278</v>
      </c>
      <c r="BE11" s="53">
        <f t="shared" si="25"/>
        <v>3.2039092302550451E-3</v>
      </c>
      <c r="BF11" s="53">
        <f t="shared" ref="BF11:BG13" si="86">BF10</f>
        <v>2240</v>
      </c>
      <c r="BG11" s="53">
        <f t="shared" si="86"/>
        <v>863</v>
      </c>
      <c r="BH11" s="53">
        <f t="shared" si="26"/>
        <v>7.1767566757713013</v>
      </c>
      <c r="BI11" s="53">
        <f t="shared" si="27"/>
        <v>2.7649736657101038</v>
      </c>
      <c r="BK11" s="53">
        <v>11100103</v>
      </c>
      <c r="BL11" s="53">
        <f>SUM(BH217,BH378,BH403,BH804)</f>
        <v>0</v>
      </c>
      <c r="BM11" s="53">
        <f>SUM(BI217,BI378,BI403,BI804)</f>
        <v>0</v>
      </c>
      <c r="BO11" s="54" t="s">
        <v>939</v>
      </c>
      <c r="BP11" s="53">
        <v>12020003</v>
      </c>
      <c r="BQ11" s="53">
        <v>553255.46219999995</v>
      </c>
      <c r="BR11" s="53">
        <v>38237.522100000002</v>
      </c>
      <c r="BS11" s="53">
        <f t="shared" si="28"/>
        <v>6.9113682037498389E-2</v>
      </c>
      <c r="BT11" s="53">
        <f>BT10</f>
        <v>0</v>
      </c>
      <c r="BU11" s="53">
        <f t="shared" ref="BU11:BU13" si="87">BU10</f>
        <v>0</v>
      </c>
      <c r="BV11" s="53">
        <f t="shared" ref="BV11:BV13" si="88">BV10</f>
        <v>0</v>
      </c>
      <c r="BW11" s="53">
        <f t="shared" si="30"/>
        <v>0</v>
      </c>
      <c r="BX11" s="53">
        <f t="shared" si="31"/>
        <v>0</v>
      </c>
      <c r="BY11" s="53">
        <f t="shared" si="32"/>
        <v>0</v>
      </c>
      <c r="CA11" s="53">
        <v>11100103</v>
      </c>
      <c r="CB11" s="53">
        <f>SUM(BW237,BW419,BW446,BW881)</f>
        <v>0</v>
      </c>
      <c r="CC11" s="53">
        <f t="shared" ref="CC11:CD11" si="89">SUM(BX237,BX419,BX446,BX881)</f>
        <v>0.70290449705325853</v>
      </c>
      <c r="CD11" s="53">
        <f t="shared" si="89"/>
        <v>1.4058089941065171</v>
      </c>
      <c r="CF11" s="46">
        <v>11100103</v>
      </c>
      <c r="CG11" s="61">
        <f t="shared" si="34"/>
        <v>2151.8356198346696</v>
      </c>
      <c r="CH11" s="61">
        <f t="shared" si="35"/>
        <v>6.2066203509811908</v>
      </c>
      <c r="CI11" s="61">
        <f t="shared" si="36"/>
        <v>426805.19920315262</v>
      </c>
      <c r="CJ11" s="61">
        <f t="shared" si="37"/>
        <v>53.684771282494708</v>
      </c>
      <c r="CK11" s="61">
        <f t="shared" si="38"/>
        <v>8340.4607689871591</v>
      </c>
      <c r="CL11" s="61">
        <f t="shared" si="39"/>
        <v>437357.3869836079</v>
      </c>
    </row>
    <row r="12" spans="1:90" s="53" customFormat="1" x14ac:dyDescent="0.3">
      <c r="A12" s="53" t="s">
        <v>938</v>
      </c>
      <c r="B12" s="53" t="s">
        <v>1579</v>
      </c>
      <c r="C12" s="53">
        <v>12080004</v>
      </c>
      <c r="D12" s="51">
        <v>169608.84178905</v>
      </c>
      <c r="E12" s="53">
        <v>5412.2432685399999</v>
      </c>
      <c r="F12" s="53">
        <f t="shared" si="0"/>
        <v>3.1910148147060904E-2</v>
      </c>
      <c r="G12" s="48"/>
      <c r="H12" s="53">
        <f>Input!P7</f>
        <v>51</v>
      </c>
      <c r="I12" s="53">
        <f>Input!Q7</f>
        <v>0</v>
      </c>
      <c r="J12" s="53">
        <f>Input!R7</f>
        <v>0</v>
      </c>
      <c r="K12" s="53">
        <f>Input!S7</f>
        <v>0</v>
      </c>
      <c r="L12" s="53">
        <f>Input!T7</f>
        <v>9</v>
      </c>
      <c r="M12" s="53">
        <f t="shared" si="6"/>
        <v>1.627417555500106</v>
      </c>
      <c r="N12" s="53">
        <f t="shared" si="7"/>
        <v>0</v>
      </c>
      <c r="O12" s="53">
        <f t="shared" si="8"/>
        <v>0</v>
      </c>
      <c r="P12" s="53">
        <f t="shared" si="9"/>
        <v>0</v>
      </c>
      <c r="Q12" s="53">
        <f t="shared" si="10"/>
        <v>0.28719133332354813</v>
      </c>
      <c r="R12" s="48"/>
      <c r="S12" s="53">
        <v>11100104</v>
      </c>
      <c r="T12" s="53">
        <f>SUM(M240,M433,M461,M517,M747,M776,M891)</f>
        <v>6256.8448803688152</v>
      </c>
      <c r="U12" s="53">
        <f t="shared" ref="U12:X12" si="90">SUM(N240,N433,N461,N517,N747,N776,N891)</f>
        <v>7699.4079178636539</v>
      </c>
      <c r="V12" s="53">
        <f t="shared" si="90"/>
        <v>331738.08712744858</v>
      </c>
      <c r="W12" s="53">
        <f t="shared" si="90"/>
        <v>304.7522315936618</v>
      </c>
      <c r="X12" s="53">
        <f t="shared" si="90"/>
        <v>6229.0280418958027</v>
      </c>
      <c r="Y12" s="53">
        <f t="shared" si="12"/>
        <v>352228.12019917055</v>
      </c>
      <c r="Z12" s="48"/>
      <c r="AA12" s="53" t="s">
        <v>938</v>
      </c>
      <c r="AB12" s="53" t="s">
        <v>1599</v>
      </c>
      <c r="AC12" s="53">
        <v>12080005</v>
      </c>
      <c r="AD12" s="53">
        <v>953028.37379999994</v>
      </c>
      <c r="AE12" s="53">
        <v>278804.11974599998</v>
      </c>
      <c r="AF12" s="53">
        <f t="shared" si="2"/>
        <v>0.29254545552964734</v>
      </c>
      <c r="AG12" s="48"/>
      <c r="AH12" s="58">
        <f t="shared" si="81"/>
        <v>0</v>
      </c>
      <c r="AI12" s="58">
        <f t="shared" si="82"/>
        <v>0</v>
      </c>
      <c r="AJ12" s="58">
        <f t="shared" si="83"/>
        <v>0</v>
      </c>
      <c r="AK12" s="58">
        <f t="shared" si="84"/>
        <v>0</v>
      </c>
      <c r="AL12" s="58">
        <f t="shared" si="85"/>
        <v>3</v>
      </c>
      <c r="AM12" s="58">
        <f t="shared" si="14"/>
        <v>0</v>
      </c>
      <c r="AN12" s="58">
        <f t="shared" si="15"/>
        <v>0</v>
      </c>
      <c r="AO12" s="58">
        <f t="shared" si="16"/>
        <v>0</v>
      </c>
      <c r="AP12" s="58">
        <f t="shared" si="17"/>
        <v>0</v>
      </c>
      <c r="AQ12" s="58">
        <f t="shared" si="18"/>
        <v>0.87763636658894195</v>
      </c>
      <c r="AR12" s="48"/>
      <c r="AS12" s="53">
        <v>11100104</v>
      </c>
      <c r="AT12" s="80">
        <f t="shared" si="19"/>
        <v>312.93168789935714</v>
      </c>
      <c r="AU12" s="80">
        <f t="shared" si="20"/>
        <v>0</v>
      </c>
      <c r="AV12" s="80">
        <f t="shared" si="21"/>
        <v>1159.6648707600411</v>
      </c>
      <c r="AW12" s="80">
        <f t="shared" si="22"/>
        <v>0</v>
      </c>
      <c r="AX12" s="80">
        <f t="shared" si="23"/>
        <v>109.14426236850483</v>
      </c>
      <c r="AY12" s="80">
        <f t="shared" si="24"/>
        <v>1581.7408210279032</v>
      </c>
      <c r="AZ12" s="48"/>
      <c r="BA12" s="53" t="s">
        <v>939</v>
      </c>
      <c r="BB12" s="53">
        <v>12020004</v>
      </c>
      <c r="BC12" s="53">
        <v>86769</v>
      </c>
      <c r="BD12" s="53">
        <v>2656</v>
      </c>
      <c r="BE12" s="53">
        <f t="shared" si="25"/>
        <v>3.0610010487616544E-2</v>
      </c>
      <c r="BF12" s="53">
        <f t="shared" si="86"/>
        <v>2240</v>
      </c>
      <c r="BG12" s="53">
        <f t="shared" si="86"/>
        <v>863</v>
      </c>
      <c r="BH12" s="53">
        <f t="shared" si="26"/>
        <v>68.566423492261066</v>
      </c>
      <c r="BI12" s="53">
        <f t="shared" si="27"/>
        <v>26.416439050813079</v>
      </c>
      <c r="BJ12" s="48"/>
      <c r="BK12" s="53">
        <v>11100104</v>
      </c>
      <c r="BL12" s="53">
        <f>SUM(BH218,BH379,BH404,BH457,BH663,BH690,BH805)</f>
        <v>1.525959367945824E-2</v>
      </c>
      <c r="BM12" s="53">
        <f>SUM(BI218,BI379,BI404,BI457,BI663,BI690,BI805)</f>
        <v>0</v>
      </c>
      <c r="BN12" s="48"/>
      <c r="BO12" s="53" t="s">
        <v>939</v>
      </c>
      <c r="BP12" s="53">
        <v>12020004</v>
      </c>
      <c r="BQ12" s="53">
        <v>553255.46219999995</v>
      </c>
      <c r="BR12" s="53">
        <v>24308.340820000001</v>
      </c>
      <c r="BS12" s="53">
        <f t="shared" si="28"/>
        <v>4.3936919706745924E-2</v>
      </c>
      <c r="BT12" s="53">
        <f>BT11</f>
        <v>0</v>
      </c>
      <c r="BU12" s="53">
        <f t="shared" si="87"/>
        <v>0</v>
      </c>
      <c r="BV12" s="53">
        <f t="shared" si="88"/>
        <v>0</v>
      </c>
      <c r="BW12" s="53">
        <f t="shared" si="30"/>
        <v>0</v>
      </c>
      <c r="BX12" s="53">
        <f t="shared" si="31"/>
        <v>0</v>
      </c>
      <c r="BY12" s="53">
        <f t="shared" si="32"/>
        <v>0</v>
      </c>
      <c r="BZ12" s="48"/>
      <c r="CA12" s="53">
        <v>11100104</v>
      </c>
      <c r="CB12" s="53">
        <f>SUM(BW238,BW420,BW447,BW506,BW756,BW882,BW726)</f>
        <v>132.44270098404203</v>
      </c>
      <c r="CC12" s="53">
        <f t="shared" ref="CC12:CD12" si="91">SUM(BX238,BX420,BX447,BX506,BX756,BX882,BX726)</f>
        <v>0.94403092745456818</v>
      </c>
      <c r="CD12" s="53">
        <f t="shared" si="91"/>
        <v>15.879837790994618</v>
      </c>
      <c r="CE12" s="48"/>
      <c r="CF12" s="46">
        <v>11100104</v>
      </c>
      <c r="CG12" s="61">
        <f t="shared" si="34"/>
        <v>6569.7918278618517</v>
      </c>
      <c r="CH12" s="61">
        <f t="shared" si="35"/>
        <v>7699.4079178636539</v>
      </c>
      <c r="CI12" s="61">
        <f t="shared" si="36"/>
        <v>333030.19469919265</v>
      </c>
      <c r="CJ12" s="61">
        <f t="shared" si="37"/>
        <v>305.69626252111635</v>
      </c>
      <c r="CK12" s="61">
        <f t="shared" si="38"/>
        <v>6354.0521420553023</v>
      </c>
      <c r="CL12" s="61">
        <f t="shared" si="39"/>
        <v>353959.14284949459</v>
      </c>
    </row>
    <row r="13" spans="1:90" x14ac:dyDescent="0.3">
      <c r="A13" s="53" t="s">
        <v>938</v>
      </c>
      <c r="B13" s="53" t="s">
        <v>1579</v>
      </c>
      <c r="C13" s="53">
        <v>12080005</v>
      </c>
      <c r="D13" s="51">
        <v>169608.84178905</v>
      </c>
      <c r="E13" s="53">
        <v>4736.6800755100003</v>
      </c>
      <c r="F13" s="53">
        <f t="shared" si="0"/>
        <v>2.7927082253183584E-2</v>
      </c>
      <c r="H13" s="53">
        <f>H12</f>
        <v>51</v>
      </c>
      <c r="I13" s="53">
        <f t="shared" ref="I13:I14" si="92">I12</f>
        <v>0</v>
      </c>
      <c r="J13" s="53">
        <f t="shared" ref="J13:J14" si="93">J12</f>
        <v>0</v>
      </c>
      <c r="K13" s="53">
        <f t="shared" ref="K13:K14" si="94">K12</f>
        <v>0</v>
      </c>
      <c r="L13" s="53">
        <f t="shared" ref="L13:L14" si="95">L12</f>
        <v>9</v>
      </c>
      <c r="M13" s="53">
        <f t="shared" si="6"/>
        <v>1.4242811949123628</v>
      </c>
      <c r="N13" s="53">
        <f t="shared" si="7"/>
        <v>0</v>
      </c>
      <c r="O13" s="53">
        <f t="shared" si="8"/>
        <v>0</v>
      </c>
      <c r="P13" s="53">
        <f t="shared" si="9"/>
        <v>0</v>
      </c>
      <c r="Q13" s="53">
        <f t="shared" si="10"/>
        <v>0.25134374027865225</v>
      </c>
      <c r="S13" s="53">
        <v>11100201</v>
      </c>
      <c r="T13" s="53">
        <f>SUM(M648,M777)</f>
        <v>682.80023618464099</v>
      </c>
      <c r="U13" s="53">
        <f t="shared" ref="U13:X13" si="96">SUM(N648,N777)</f>
        <v>0</v>
      </c>
      <c r="V13" s="53">
        <f t="shared" si="96"/>
        <v>27749.777597083368</v>
      </c>
      <c r="W13" s="53">
        <f t="shared" si="96"/>
        <v>3.2870675509575715</v>
      </c>
      <c r="X13" s="53">
        <f t="shared" si="96"/>
        <v>863.85394675619989</v>
      </c>
      <c r="Y13" s="53">
        <f t="shared" si="12"/>
        <v>29299.718847575168</v>
      </c>
      <c r="AA13" s="53" t="s">
        <v>938</v>
      </c>
      <c r="AB13" s="53" t="s">
        <v>1599</v>
      </c>
      <c r="AC13" s="53">
        <v>13070007</v>
      </c>
      <c r="AD13" s="53">
        <v>953028.37379999994</v>
      </c>
      <c r="AE13" s="53">
        <v>165667.74870600001</v>
      </c>
      <c r="AF13" s="53">
        <f t="shared" si="2"/>
        <v>0.17383296579663704</v>
      </c>
      <c r="AH13" s="58">
        <f t="shared" si="81"/>
        <v>0</v>
      </c>
      <c r="AI13" s="58">
        <f t="shared" si="82"/>
        <v>0</v>
      </c>
      <c r="AJ13" s="58">
        <f t="shared" si="83"/>
        <v>0</v>
      </c>
      <c r="AK13" s="58">
        <f t="shared" si="84"/>
        <v>0</v>
      </c>
      <c r="AL13" s="58">
        <f t="shared" si="85"/>
        <v>3</v>
      </c>
      <c r="AM13" s="58">
        <f t="shared" si="14"/>
        <v>0</v>
      </c>
      <c r="AN13" s="58">
        <f t="shared" si="15"/>
        <v>0</v>
      </c>
      <c r="AO13" s="58">
        <f t="shared" si="16"/>
        <v>0</v>
      </c>
      <c r="AP13" s="58">
        <f t="shared" si="17"/>
        <v>0</v>
      </c>
      <c r="AQ13" s="58">
        <f t="shared" si="18"/>
        <v>0.52149889738991106</v>
      </c>
      <c r="AS13" s="53">
        <v>11100201</v>
      </c>
      <c r="AT13" s="80">
        <f t="shared" si="19"/>
        <v>0.59101377725535253</v>
      </c>
      <c r="AU13" s="80">
        <f t="shared" si="20"/>
        <v>0</v>
      </c>
      <c r="AV13" s="80">
        <f t="shared" si="21"/>
        <v>15.929363589204137</v>
      </c>
      <c r="AW13" s="80">
        <f t="shared" si="22"/>
        <v>0</v>
      </c>
      <c r="AX13" s="80">
        <f t="shared" si="23"/>
        <v>0.37382099161072246</v>
      </c>
      <c r="AY13" s="80">
        <f t="shared" si="24"/>
        <v>16.894198358070209</v>
      </c>
      <c r="BA13" s="53" t="s">
        <v>939</v>
      </c>
      <c r="BB13" s="53">
        <v>12020005</v>
      </c>
      <c r="BC13" s="53">
        <v>86769</v>
      </c>
      <c r="BD13" s="53">
        <v>19001</v>
      </c>
      <c r="BE13" s="53">
        <f t="shared" si="25"/>
        <v>0.21898373843192845</v>
      </c>
      <c r="BF13" s="53">
        <f t="shared" si="86"/>
        <v>2240</v>
      </c>
      <c r="BG13" s="53">
        <f t="shared" si="86"/>
        <v>863</v>
      </c>
      <c r="BH13" s="53">
        <f t="shared" si="26"/>
        <v>490.52357408751971</v>
      </c>
      <c r="BI13" s="53">
        <f t="shared" si="27"/>
        <v>188.98296626675426</v>
      </c>
      <c r="BK13" s="53">
        <v>11100201</v>
      </c>
      <c r="BL13" s="53">
        <f>SUM(BH577,BH691)</f>
        <v>0</v>
      </c>
      <c r="BM13" s="53">
        <f>SUM(BI577,BI691)</f>
        <v>0</v>
      </c>
      <c r="BO13" s="54" t="s">
        <v>939</v>
      </c>
      <c r="BP13" s="53">
        <v>12020005</v>
      </c>
      <c r="BQ13" s="53">
        <v>553255.46219999995</v>
      </c>
      <c r="BR13" s="53">
        <v>175434.3167</v>
      </c>
      <c r="BS13" s="53">
        <f t="shared" si="28"/>
        <v>0.31709459496774223</v>
      </c>
      <c r="BT13" s="53">
        <f>BT12</f>
        <v>0</v>
      </c>
      <c r="BU13" s="53">
        <f t="shared" si="87"/>
        <v>0</v>
      </c>
      <c r="BV13" s="53">
        <f t="shared" si="88"/>
        <v>0</v>
      </c>
      <c r="BW13" s="53">
        <f t="shared" si="30"/>
        <v>0</v>
      </c>
      <c r="BX13" s="53">
        <f t="shared" si="31"/>
        <v>0</v>
      </c>
      <c r="BY13" s="53">
        <f t="shared" si="32"/>
        <v>0</v>
      </c>
      <c r="CA13" s="53">
        <v>11100201</v>
      </c>
      <c r="CB13" s="53">
        <f>SUM(BW634,BW757)</f>
        <v>0</v>
      </c>
      <c r="CC13" s="53">
        <f t="shared" ref="CC13:CD13" si="97">SUM(BX634,BX757)</f>
        <v>0.1684622513140209</v>
      </c>
      <c r="CD13" s="53">
        <f t="shared" si="97"/>
        <v>0.3369245026280418</v>
      </c>
      <c r="CF13" s="46">
        <v>11100201</v>
      </c>
      <c r="CG13" s="61">
        <f t="shared" si="34"/>
        <v>683.39124996189639</v>
      </c>
      <c r="CH13" s="61">
        <f t="shared" si="35"/>
        <v>0</v>
      </c>
      <c r="CI13" s="61">
        <f t="shared" si="36"/>
        <v>27765.706960672571</v>
      </c>
      <c r="CJ13" s="61">
        <f t="shared" si="37"/>
        <v>3.4555298022715926</v>
      </c>
      <c r="CK13" s="61">
        <f t="shared" si="38"/>
        <v>864.56469225043861</v>
      </c>
      <c r="CL13" s="61">
        <f t="shared" si="39"/>
        <v>29317.118432687177</v>
      </c>
    </row>
    <row r="14" spans="1:90" x14ac:dyDescent="0.3">
      <c r="A14" s="53" t="s">
        <v>938</v>
      </c>
      <c r="B14" s="53" t="s">
        <v>1579</v>
      </c>
      <c r="C14" s="53">
        <v>13070007</v>
      </c>
      <c r="D14" s="51">
        <v>169608.84178905</v>
      </c>
      <c r="E14" s="53">
        <v>159459.91844499999</v>
      </c>
      <c r="F14" s="53">
        <f t="shared" si="0"/>
        <v>0.94016276959975542</v>
      </c>
      <c r="H14" s="53">
        <f>H13</f>
        <v>51</v>
      </c>
      <c r="I14" s="53">
        <f t="shared" si="92"/>
        <v>0</v>
      </c>
      <c r="J14" s="53">
        <f t="shared" si="93"/>
        <v>0</v>
      </c>
      <c r="K14" s="53">
        <f t="shared" si="94"/>
        <v>0</v>
      </c>
      <c r="L14" s="53">
        <f t="shared" si="95"/>
        <v>9</v>
      </c>
      <c r="M14" s="53">
        <f t="shared" si="6"/>
        <v>47.94830124958753</v>
      </c>
      <c r="N14" s="53">
        <f t="shared" si="7"/>
        <v>0</v>
      </c>
      <c r="O14" s="53">
        <f t="shared" si="8"/>
        <v>0</v>
      </c>
      <c r="P14" s="53">
        <f t="shared" si="9"/>
        <v>0</v>
      </c>
      <c r="Q14" s="53">
        <f t="shared" si="10"/>
        <v>8.4614649263977988</v>
      </c>
      <c r="S14" s="53">
        <v>11100202</v>
      </c>
      <c r="T14" s="53">
        <f>SUM(M434,M518,M649,M778)</f>
        <v>1740.1412195466728</v>
      </c>
      <c r="U14" s="53">
        <f t="shared" ref="U14:X14" si="98">SUM(N434,N518,N649,N778)</f>
        <v>997.43156499322595</v>
      </c>
      <c r="V14" s="53">
        <f t="shared" si="98"/>
        <v>61938.028016985583</v>
      </c>
      <c r="W14" s="53">
        <f t="shared" si="98"/>
        <v>35.657560887841946</v>
      </c>
      <c r="X14" s="53">
        <f t="shared" si="98"/>
        <v>1786.9337408927313</v>
      </c>
      <c r="Y14" s="53">
        <f t="shared" si="12"/>
        <v>66498.192103306064</v>
      </c>
      <c r="AA14" s="53" t="s">
        <v>939</v>
      </c>
      <c r="AB14" s="53" t="s">
        <v>1608</v>
      </c>
      <c r="AC14" s="53">
        <v>12020002</v>
      </c>
      <c r="AD14" s="53">
        <v>51848.946259999997</v>
      </c>
      <c r="AE14" s="51">
        <v>37247.7244928</v>
      </c>
      <c r="AF14" s="53">
        <f t="shared" si="2"/>
        <v>0.71838922831755925</v>
      </c>
      <c r="AH14" s="58">
        <v>0</v>
      </c>
      <c r="AI14" s="58">
        <v>0</v>
      </c>
      <c r="AJ14" s="58">
        <v>0</v>
      </c>
      <c r="AK14" s="58">
        <v>0</v>
      </c>
      <c r="AL14" s="58">
        <v>0</v>
      </c>
      <c r="AM14" s="58">
        <f t="shared" ref="AM14:AM77" si="99">AF14*AH14</f>
        <v>0</v>
      </c>
      <c r="AN14" s="58">
        <f t="shared" ref="AN14:AN77" si="100">AF14*AI14</f>
        <v>0</v>
      </c>
      <c r="AO14" s="58">
        <f t="shared" ref="AO14:AO77" si="101">AF14*AJ14</f>
        <v>0</v>
      </c>
      <c r="AP14" s="58">
        <f t="shared" ref="AP14:AP77" si="102">AK14*AF14</f>
        <v>0</v>
      </c>
      <c r="AQ14" s="58">
        <f t="shared" ref="AQ14:AQ77" si="103">AL14*AF14</f>
        <v>0</v>
      </c>
      <c r="AS14" s="53">
        <v>11100202</v>
      </c>
      <c r="AT14" s="80">
        <f t="shared" si="19"/>
        <v>9.5764998783648405</v>
      </c>
      <c r="AU14" s="80">
        <f t="shared" si="20"/>
        <v>0</v>
      </c>
      <c r="AV14" s="80">
        <f t="shared" si="21"/>
        <v>13.148822059669914</v>
      </c>
      <c r="AW14" s="80">
        <f t="shared" si="22"/>
        <v>0</v>
      </c>
      <c r="AX14" s="80">
        <f t="shared" si="23"/>
        <v>18.088816518421915</v>
      </c>
      <c r="AY14" s="80">
        <f t="shared" si="24"/>
        <v>40.814138456456668</v>
      </c>
      <c r="BA14" s="53" t="s">
        <v>865</v>
      </c>
      <c r="BB14" s="53">
        <v>12100404</v>
      </c>
      <c r="BC14" s="53">
        <v>23158</v>
      </c>
      <c r="BD14" s="53">
        <v>4</v>
      </c>
      <c r="BE14" s="53">
        <f t="shared" si="25"/>
        <v>1.7272648760687453E-4</v>
      </c>
      <c r="BF14" s="53">
        <f>Input!P17</f>
        <v>8</v>
      </c>
      <c r="BG14" s="53">
        <f>Input!Q17</f>
        <v>0</v>
      </c>
      <c r="BH14" s="53">
        <f t="shared" si="26"/>
        <v>1.3818119008549962E-3</v>
      </c>
      <c r="BI14" s="53">
        <f t="shared" si="27"/>
        <v>0</v>
      </c>
      <c r="BK14" s="53">
        <v>11100202</v>
      </c>
      <c r="BL14" s="53">
        <f>SUM(BH380,BH458,BH578,BH692)</f>
        <v>2.3476297968397291E-3</v>
      </c>
      <c r="BM14" s="53">
        <f>SUM(BI380,BI458,BI578,BI692)</f>
        <v>0</v>
      </c>
      <c r="BO14" s="54" t="s">
        <v>865</v>
      </c>
      <c r="BP14" s="53">
        <v>12100404</v>
      </c>
      <c r="BQ14" s="53">
        <v>143855.3517</v>
      </c>
      <c r="BR14" s="53">
        <v>22692.401470000001</v>
      </c>
      <c r="BS14" s="53">
        <f t="shared" si="28"/>
        <v>0.15774457607474607</v>
      </c>
      <c r="BT14" s="53">
        <f>Input!R17</f>
        <v>0</v>
      </c>
      <c r="BU14" s="53">
        <f>Input!S17</f>
        <v>0</v>
      </c>
      <c r="BV14" s="53">
        <f>Input!T17</f>
        <v>25</v>
      </c>
      <c r="BW14" s="53">
        <f t="shared" si="30"/>
        <v>0</v>
      </c>
      <c r="BX14" s="53">
        <f t="shared" si="31"/>
        <v>0</v>
      </c>
      <c r="BY14" s="53">
        <f t="shared" si="32"/>
        <v>3.9436144018686519</v>
      </c>
      <c r="CA14" s="53">
        <v>11100202</v>
      </c>
      <c r="CB14" s="53">
        <f>SUM(BW421,BW507,BW635,BW758)</f>
        <v>23.789513049897792</v>
      </c>
      <c r="CC14" s="53">
        <f t="shared" ref="CC14:CD14" si="104">SUM(BX421,BX507,BX635,BX758)</f>
        <v>0.3630080068534251</v>
      </c>
      <c r="CD14" s="53">
        <f t="shared" si="104"/>
        <v>3.2392351926396126</v>
      </c>
      <c r="CF14" s="46">
        <v>11100202</v>
      </c>
      <c r="CG14" s="61">
        <f t="shared" si="34"/>
        <v>1749.7200670548343</v>
      </c>
      <c r="CH14" s="61">
        <f t="shared" si="35"/>
        <v>997.43156499322595</v>
      </c>
      <c r="CI14" s="61">
        <f t="shared" si="36"/>
        <v>61974.966352095151</v>
      </c>
      <c r="CJ14" s="61">
        <f t="shared" si="37"/>
        <v>36.020568894695373</v>
      </c>
      <c r="CK14" s="61">
        <f t="shared" si="38"/>
        <v>1808.2617926037929</v>
      </c>
      <c r="CL14" s="61">
        <f t="shared" si="39"/>
        <v>66566.400345641698</v>
      </c>
    </row>
    <row r="15" spans="1:90" x14ac:dyDescent="0.3">
      <c r="A15" s="53" t="s">
        <v>939</v>
      </c>
      <c r="B15" s="53" t="s">
        <v>1573</v>
      </c>
      <c r="C15" s="53">
        <v>12020002</v>
      </c>
      <c r="D15" s="51">
        <v>264022.51334369997</v>
      </c>
      <c r="E15" s="53">
        <v>131401.475512</v>
      </c>
      <c r="F15" s="53">
        <f t="shared" si="0"/>
        <v>0.49769041983531087</v>
      </c>
      <c r="H15" s="53">
        <f>Input!P12</f>
        <v>11767</v>
      </c>
      <c r="I15" s="53">
        <f>Input!Q12</f>
        <v>16</v>
      </c>
      <c r="J15" s="53">
        <f>Input!R12</f>
        <v>0</v>
      </c>
      <c r="K15" s="53">
        <f>Input!S12</f>
        <v>0</v>
      </c>
      <c r="L15" s="53">
        <f>Input!T12</f>
        <v>8</v>
      </c>
      <c r="M15" s="53">
        <f t="shared" si="6"/>
        <v>5856.323170202103</v>
      </c>
      <c r="N15" s="53">
        <f t="shared" si="7"/>
        <v>7.9630467173649739</v>
      </c>
      <c r="O15" s="53">
        <f t="shared" si="8"/>
        <v>0</v>
      </c>
      <c r="P15" s="53">
        <f t="shared" si="9"/>
        <v>0</v>
      </c>
      <c r="Q15" s="53">
        <f t="shared" si="10"/>
        <v>3.981523358682487</v>
      </c>
      <c r="S15" s="53">
        <v>11100203</v>
      </c>
      <c r="T15" s="53">
        <f>SUM(M473,M650)</f>
        <v>391.00201910619182</v>
      </c>
      <c r="U15" s="53">
        <f t="shared" ref="U15:X15" si="105">SUM(N473,N650)</f>
        <v>4.1033091330697615E-4</v>
      </c>
      <c r="V15" s="53">
        <f t="shared" si="105"/>
        <v>14707.217088244164</v>
      </c>
      <c r="W15" s="53">
        <f t="shared" si="105"/>
        <v>0</v>
      </c>
      <c r="X15" s="53">
        <f t="shared" si="105"/>
        <v>371.66499614179759</v>
      </c>
      <c r="Y15" s="53">
        <f t="shared" si="12"/>
        <v>15469.884513823066</v>
      </c>
      <c r="AA15" s="53" t="s">
        <v>939</v>
      </c>
      <c r="AB15" s="53" t="s">
        <v>1608</v>
      </c>
      <c r="AC15" s="53">
        <v>12020004</v>
      </c>
      <c r="AD15" s="53">
        <v>51848.946259999997</v>
      </c>
      <c r="AE15" s="53">
        <v>14601.221762700001</v>
      </c>
      <c r="AF15" s="53">
        <f t="shared" si="2"/>
        <v>0.28161077159565018</v>
      </c>
      <c r="AH15" s="58">
        <f>AH14</f>
        <v>0</v>
      </c>
      <c r="AI15" s="58">
        <f t="shared" ref="AI15" si="106">AI14</f>
        <v>0</v>
      </c>
      <c r="AJ15" s="58">
        <f t="shared" ref="AJ15" si="107">AJ14</f>
        <v>0</v>
      </c>
      <c r="AK15" s="58">
        <f t="shared" ref="AK15" si="108">AK14</f>
        <v>0</v>
      </c>
      <c r="AL15" s="58">
        <f t="shared" ref="AL15" si="109">AL14</f>
        <v>0</v>
      </c>
      <c r="AM15" s="58">
        <f t="shared" si="99"/>
        <v>0</v>
      </c>
      <c r="AN15" s="58">
        <f t="shared" si="100"/>
        <v>0</v>
      </c>
      <c r="AO15" s="58">
        <f t="shared" si="101"/>
        <v>0</v>
      </c>
      <c r="AP15" s="58">
        <f t="shared" si="102"/>
        <v>0</v>
      </c>
      <c r="AQ15" s="58">
        <f t="shared" si="103"/>
        <v>0</v>
      </c>
      <c r="AS15" s="53">
        <v>11100203</v>
      </c>
      <c r="AT15" s="80">
        <f t="shared" si="19"/>
        <v>81.276164658441743</v>
      </c>
      <c r="AU15" s="80">
        <f t="shared" si="20"/>
        <v>0</v>
      </c>
      <c r="AV15" s="80">
        <f t="shared" si="21"/>
        <v>2.9905534577612167</v>
      </c>
      <c r="AW15" s="80">
        <f t="shared" si="22"/>
        <v>0</v>
      </c>
      <c r="AX15" s="80">
        <f t="shared" si="23"/>
        <v>26.266818953611548</v>
      </c>
      <c r="AY15" s="80">
        <f t="shared" si="24"/>
        <v>110.53353706981451</v>
      </c>
      <c r="BA15" s="53" t="s">
        <v>865</v>
      </c>
      <c r="BB15" s="53">
        <v>12100405</v>
      </c>
      <c r="BC15" s="53">
        <v>23158</v>
      </c>
      <c r="BD15" s="53">
        <v>23154</v>
      </c>
      <c r="BE15" s="53">
        <f t="shared" si="25"/>
        <v>0.99982727351239309</v>
      </c>
      <c r="BF15" s="53">
        <f>BF14</f>
        <v>8</v>
      </c>
      <c r="BG15" s="53">
        <f>BG14</f>
        <v>0</v>
      </c>
      <c r="BH15" s="53">
        <f t="shared" si="26"/>
        <v>7.9986181880991447</v>
      </c>
      <c r="BI15" s="53">
        <f t="shared" si="27"/>
        <v>0</v>
      </c>
      <c r="BK15" s="53">
        <v>11100203</v>
      </c>
      <c r="BL15" s="53">
        <f>BH579</f>
        <v>0</v>
      </c>
      <c r="BM15" s="53">
        <f>BI579</f>
        <v>0</v>
      </c>
      <c r="BO15" s="54" t="s">
        <v>865</v>
      </c>
      <c r="BP15" s="53">
        <v>12100405</v>
      </c>
      <c r="BQ15" s="53">
        <v>143855.3517</v>
      </c>
      <c r="BR15" s="53">
        <v>121140.06050000001</v>
      </c>
      <c r="BS15" s="53">
        <f t="shared" si="28"/>
        <v>0.8420963076342749</v>
      </c>
      <c r="BT15" s="53">
        <f>BT14</f>
        <v>0</v>
      </c>
      <c r="BU15" s="53">
        <f t="shared" ref="BU15:BU16" si="110">BU14</f>
        <v>0</v>
      </c>
      <c r="BV15" s="53">
        <f t="shared" ref="BV15:BV16" si="111">BV14</f>
        <v>25</v>
      </c>
      <c r="BW15" s="53">
        <f t="shared" si="30"/>
        <v>0</v>
      </c>
      <c r="BX15" s="53">
        <f t="shared" si="31"/>
        <v>0</v>
      </c>
      <c r="BY15" s="53">
        <f t="shared" si="32"/>
        <v>21.052407690856871</v>
      </c>
      <c r="CA15" s="53">
        <v>11100203</v>
      </c>
      <c r="CB15" s="53">
        <f>SUM(BW454,BW636)</f>
        <v>0.11226345521522078</v>
      </c>
      <c r="CC15" s="53">
        <f t="shared" ref="CC15:CD15" si="112">SUM(BX454,BX636)</f>
        <v>0.47470516195481638</v>
      </c>
      <c r="CD15" s="53">
        <f t="shared" si="112"/>
        <v>0.94941032390963276</v>
      </c>
      <c r="CF15" s="46">
        <v>11100203</v>
      </c>
      <c r="CG15" s="61">
        <f t="shared" si="34"/>
        <v>472.27818376463358</v>
      </c>
      <c r="CH15" s="61">
        <f t="shared" si="35"/>
        <v>4.1033091330697615E-4</v>
      </c>
      <c r="CI15" s="61">
        <f t="shared" si="36"/>
        <v>14710.319905157141</v>
      </c>
      <c r="CJ15" s="61">
        <f t="shared" si="37"/>
        <v>0.47470516195481638</v>
      </c>
      <c r="CK15" s="61">
        <f t="shared" si="38"/>
        <v>398.88122541931881</v>
      </c>
      <c r="CL15" s="61">
        <f t="shared" si="39"/>
        <v>15581.954429833961</v>
      </c>
    </row>
    <row r="16" spans="1:90" x14ac:dyDescent="0.3">
      <c r="A16" s="53" t="s">
        <v>939</v>
      </c>
      <c r="B16" s="53" t="s">
        <v>1573</v>
      </c>
      <c r="C16" s="53">
        <v>12020004</v>
      </c>
      <c r="D16" s="51">
        <v>264022.51334369997</v>
      </c>
      <c r="E16" s="53">
        <v>24308.340117700001</v>
      </c>
      <c r="F16" s="53">
        <f t="shared" si="0"/>
        <v>9.2069194440459787E-2</v>
      </c>
      <c r="H16" s="53">
        <f>H15</f>
        <v>11767</v>
      </c>
      <c r="I16" s="53">
        <f t="shared" ref="I16:I17" si="113">I15</f>
        <v>16</v>
      </c>
      <c r="J16" s="53">
        <f t="shared" ref="J16:J17" si="114">J15</f>
        <v>0</v>
      </c>
      <c r="K16" s="53">
        <f t="shared" ref="K16:K17" si="115">K15</f>
        <v>0</v>
      </c>
      <c r="L16" s="53">
        <f t="shared" ref="L16:L17" si="116">L15</f>
        <v>8</v>
      </c>
      <c r="M16" s="53">
        <f t="shared" si="6"/>
        <v>1083.3782109808903</v>
      </c>
      <c r="N16" s="53">
        <f t="shared" si="7"/>
        <v>1.4731071110473566</v>
      </c>
      <c r="O16" s="53">
        <f t="shared" si="8"/>
        <v>0</v>
      </c>
      <c r="P16" s="53">
        <f t="shared" si="9"/>
        <v>0</v>
      </c>
      <c r="Q16" s="53">
        <f t="shared" si="10"/>
        <v>0.73655355552367829</v>
      </c>
      <c r="S16" s="53">
        <v>11120101</v>
      </c>
      <c r="T16" s="53">
        <f>SUM(M158,M252,M794,M827)</f>
        <v>3667.4809172841965</v>
      </c>
      <c r="U16" s="53">
        <f t="shared" ref="U16:X16" si="117">SUM(N158,N252,N794,N827)</f>
        <v>698.6171867125762</v>
      </c>
      <c r="V16" s="53">
        <f t="shared" si="117"/>
        <v>316453.06919978641</v>
      </c>
      <c r="W16" s="53">
        <f t="shared" si="117"/>
        <v>0</v>
      </c>
      <c r="X16" s="53">
        <f t="shared" si="117"/>
        <v>9693.6392945434254</v>
      </c>
      <c r="Y16" s="53">
        <f t="shared" si="12"/>
        <v>330512.8065983266</v>
      </c>
      <c r="AA16" s="53" t="s">
        <v>939</v>
      </c>
      <c r="AB16" s="53" t="s">
        <v>1611</v>
      </c>
      <c r="AC16" s="53">
        <v>12020002</v>
      </c>
      <c r="AD16" s="53">
        <v>151063.19639999999</v>
      </c>
      <c r="AE16" s="51">
        <v>87216.892118699994</v>
      </c>
      <c r="AF16" s="53">
        <f t="shared" si="2"/>
        <v>0.57735367844169361</v>
      </c>
      <c r="AH16" s="58">
        <f>Input!P14</f>
        <v>81</v>
      </c>
      <c r="AI16" s="58">
        <f>Input!Q14</f>
        <v>0</v>
      </c>
      <c r="AJ16" s="58">
        <f>Input!R14</f>
        <v>0</v>
      </c>
      <c r="AK16" s="58">
        <f>Input!S14</f>
        <v>0</v>
      </c>
      <c r="AL16" s="58">
        <f>Input!T14</f>
        <v>8</v>
      </c>
      <c r="AM16" s="58">
        <f t="shared" si="99"/>
        <v>46.765647953777183</v>
      </c>
      <c r="AN16" s="58">
        <f t="shared" si="100"/>
        <v>0</v>
      </c>
      <c r="AO16" s="58">
        <f t="shared" si="101"/>
        <v>0</v>
      </c>
      <c r="AP16" s="58">
        <f t="shared" si="102"/>
        <v>0</v>
      </c>
      <c r="AQ16" s="58">
        <f t="shared" si="103"/>
        <v>4.6188294275335489</v>
      </c>
      <c r="AS16" s="53">
        <v>11120101</v>
      </c>
      <c r="AT16" s="80">
        <f t="shared" si="19"/>
        <v>51.624633747664745</v>
      </c>
      <c r="AU16" s="80">
        <f t="shared" si="20"/>
        <v>0</v>
      </c>
      <c r="AV16" s="80">
        <f t="shared" si="21"/>
        <v>19.51079761192134</v>
      </c>
      <c r="AW16" s="80">
        <f t="shared" si="22"/>
        <v>0</v>
      </c>
      <c r="AX16" s="80">
        <f t="shared" si="23"/>
        <v>26.396961474952402</v>
      </c>
      <c r="AY16" s="80">
        <f t="shared" si="24"/>
        <v>97.532392834538484</v>
      </c>
      <c r="BA16" s="53" t="s">
        <v>940</v>
      </c>
      <c r="BB16" s="53">
        <v>11130206</v>
      </c>
      <c r="BC16" s="53">
        <v>9054</v>
      </c>
      <c r="BD16" s="53">
        <v>4145</v>
      </c>
      <c r="BE16" s="53">
        <f t="shared" si="25"/>
        <v>0.4578087033355423</v>
      </c>
      <c r="BF16" s="53">
        <f>Input!P18</f>
        <v>59</v>
      </c>
      <c r="BG16" s="53">
        <f>Input!Q18</f>
        <v>0</v>
      </c>
      <c r="BH16" s="53">
        <f t="shared" si="26"/>
        <v>27.010713496796996</v>
      </c>
      <c r="BI16" s="53">
        <f t="shared" si="27"/>
        <v>0</v>
      </c>
      <c r="BK16" s="53">
        <v>11120101</v>
      </c>
      <c r="BL16" s="53">
        <f>SUM(BH130,BH228,BH706,BH735)</f>
        <v>0</v>
      </c>
      <c r="BM16" s="53">
        <f>SUM(BI130,BI228,BI706,BI735)</f>
        <v>0.47735904177621968</v>
      </c>
      <c r="BO16" s="54" t="s">
        <v>865</v>
      </c>
      <c r="BP16" s="53">
        <v>12100407</v>
      </c>
      <c r="BQ16" s="53">
        <v>143855.3517</v>
      </c>
      <c r="BR16" s="53">
        <v>22.889761409999998</v>
      </c>
      <c r="BS16" s="53">
        <f t="shared" si="28"/>
        <v>1.5911650932344144E-4</v>
      </c>
      <c r="BT16" s="53">
        <f>BT15</f>
        <v>0</v>
      </c>
      <c r="BU16" s="53">
        <f t="shared" si="110"/>
        <v>0</v>
      </c>
      <c r="BV16" s="53">
        <f t="shared" si="111"/>
        <v>25</v>
      </c>
      <c r="BW16" s="53">
        <f t="shared" si="30"/>
        <v>0</v>
      </c>
      <c r="BX16" s="53">
        <f t="shared" si="31"/>
        <v>0</v>
      </c>
      <c r="BY16" s="53">
        <f t="shared" si="32"/>
        <v>3.9779127330860364E-3</v>
      </c>
      <c r="CA16" s="53">
        <v>11120101</v>
      </c>
      <c r="CB16" s="53">
        <f>SUM(BW144,BW250,BW774,BW807)</f>
        <v>17.579958054851414</v>
      </c>
      <c r="CC16" s="53">
        <f t="shared" ref="CC16:CD16" si="118">SUM(BX144,BX250,BX774,BX807)</f>
        <v>0.8548617367276472</v>
      </c>
      <c r="CD16" s="53">
        <f t="shared" si="118"/>
        <v>1.7097234734552944</v>
      </c>
      <c r="CF16" s="46">
        <v>11120101</v>
      </c>
      <c r="CG16" s="61">
        <f t="shared" si="34"/>
        <v>3719.1055510318611</v>
      </c>
      <c r="CH16" s="61">
        <f t="shared" si="35"/>
        <v>699.09454575435245</v>
      </c>
      <c r="CI16" s="61">
        <f t="shared" si="36"/>
        <v>316490.15995545319</v>
      </c>
      <c r="CJ16" s="61">
        <f t="shared" si="37"/>
        <v>0.8548617367276472</v>
      </c>
      <c r="CK16" s="61">
        <f t="shared" si="38"/>
        <v>9721.7459794918341</v>
      </c>
      <c r="CL16" s="61">
        <f t="shared" si="39"/>
        <v>330630.96089346794</v>
      </c>
    </row>
    <row r="17" spans="1:90" x14ac:dyDescent="0.3">
      <c r="A17" s="53" t="s">
        <v>939</v>
      </c>
      <c r="B17" s="53" t="s">
        <v>1573</v>
      </c>
      <c r="C17" s="53">
        <v>12020005</v>
      </c>
      <c r="D17" s="51">
        <v>264022.51334369997</v>
      </c>
      <c r="E17" s="53">
        <v>108312.69771399999</v>
      </c>
      <c r="F17" s="53">
        <f t="shared" si="0"/>
        <v>0.41024038572422944</v>
      </c>
      <c r="H17" s="53">
        <f>H16</f>
        <v>11767</v>
      </c>
      <c r="I17" s="53">
        <f t="shared" si="113"/>
        <v>16</v>
      </c>
      <c r="J17" s="53">
        <f t="shared" si="114"/>
        <v>0</v>
      </c>
      <c r="K17" s="53">
        <f t="shared" si="115"/>
        <v>0</v>
      </c>
      <c r="L17" s="53">
        <f t="shared" si="116"/>
        <v>8</v>
      </c>
      <c r="M17" s="53">
        <f t="shared" si="6"/>
        <v>4827.298618817008</v>
      </c>
      <c r="N17" s="53">
        <f t="shared" si="7"/>
        <v>6.563846171587671</v>
      </c>
      <c r="O17" s="53">
        <f t="shared" si="8"/>
        <v>0</v>
      </c>
      <c r="P17" s="53">
        <f t="shared" si="9"/>
        <v>0</v>
      </c>
      <c r="Q17" s="53">
        <f t="shared" si="10"/>
        <v>3.2819230857938355</v>
      </c>
      <c r="S17" s="53">
        <v>11120102</v>
      </c>
      <c r="T17" s="53">
        <f>SUM(M253,M782,M821,M828)</f>
        <v>3896.8190948258111</v>
      </c>
      <c r="U17" s="53">
        <f t="shared" ref="U17:X17" si="119">SUM(N253,N782,N821,N828)</f>
        <v>2.5098190344804885</v>
      </c>
      <c r="V17" s="53">
        <f t="shared" si="119"/>
        <v>136325.75604515424</v>
      </c>
      <c r="W17" s="53">
        <f t="shared" si="119"/>
        <v>3.7893191208536892</v>
      </c>
      <c r="X17" s="53">
        <f t="shared" si="119"/>
        <v>5627.7871750305185</v>
      </c>
      <c r="Y17" s="53">
        <f t="shared" si="12"/>
        <v>145856.66145316587</v>
      </c>
      <c r="AA17" s="53" t="s">
        <v>939</v>
      </c>
      <c r="AB17" s="53" t="s">
        <v>1611</v>
      </c>
      <c r="AC17" s="53">
        <v>12020004</v>
      </c>
      <c r="AD17" s="53">
        <v>151063.19639999999</v>
      </c>
      <c r="AE17" s="53">
        <v>24308.340822400001</v>
      </c>
      <c r="AF17" s="53">
        <f t="shared" si="2"/>
        <v>0.16091504351618502</v>
      </c>
      <c r="AH17" s="58">
        <f t="shared" ref="AH17:AH18" si="120">AH16</f>
        <v>81</v>
      </c>
      <c r="AI17" s="58">
        <f t="shared" ref="AI17:AI18" si="121">AI16</f>
        <v>0</v>
      </c>
      <c r="AJ17" s="58">
        <f t="shared" ref="AJ17:AJ18" si="122">AJ16</f>
        <v>0</v>
      </c>
      <c r="AK17" s="58">
        <f t="shared" ref="AK17:AK18" si="123">AK16</f>
        <v>0</v>
      </c>
      <c r="AL17" s="58">
        <f t="shared" ref="AL17:AL18" si="124">AL16</f>
        <v>8</v>
      </c>
      <c r="AM17" s="58">
        <f t="shared" si="99"/>
        <v>13.034118524810987</v>
      </c>
      <c r="AN17" s="58">
        <f t="shared" si="100"/>
        <v>0</v>
      </c>
      <c r="AO17" s="58">
        <f t="shared" si="101"/>
        <v>0</v>
      </c>
      <c r="AP17" s="58">
        <f t="shared" si="102"/>
        <v>0</v>
      </c>
      <c r="AQ17" s="58">
        <f t="shared" si="103"/>
        <v>1.2873203481294802</v>
      </c>
      <c r="AS17" s="53">
        <v>11120102</v>
      </c>
      <c r="AT17" s="80">
        <f t="shared" si="19"/>
        <v>63.657028287461713</v>
      </c>
      <c r="AU17" s="80">
        <f t="shared" si="20"/>
        <v>0</v>
      </c>
      <c r="AV17" s="80">
        <f t="shared" si="21"/>
        <v>100.37723263437154</v>
      </c>
      <c r="AW17" s="80">
        <f t="shared" si="22"/>
        <v>0</v>
      </c>
      <c r="AX17" s="80">
        <f t="shared" si="23"/>
        <v>18.10786172335574</v>
      </c>
      <c r="AY17" s="80">
        <f t="shared" si="24"/>
        <v>182.142122645189</v>
      </c>
      <c r="BA17" s="53" t="s">
        <v>940</v>
      </c>
      <c r="BB17" s="53">
        <v>11130209</v>
      </c>
      <c r="BC17" s="53">
        <v>9054</v>
      </c>
      <c r="BD17" s="53">
        <v>4781</v>
      </c>
      <c r="BE17" s="53">
        <f t="shared" si="25"/>
        <v>0.52805389882924669</v>
      </c>
      <c r="BF17" s="53">
        <f t="shared" ref="BF17:BG20" si="125">BF16</f>
        <v>59</v>
      </c>
      <c r="BG17" s="53">
        <f t="shared" si="125"/>
        <v>0</v>
      </c>
      <c r="BH17" s="53">
        <f t="shared" si="26"/>
        <v>31.155180030925553</v>
      </c>
      <c r="BI17" s="53">
        <f t="shared" si="27"/>
        <v>0</v>
      </c>
      <c r="BK17" s="53">
        <v>11120102</v>
      </c>
      <c r="BL17" s="53">
        <f>SUM(BH229,BH696,BH724,BH736)</f>
        <v>0</v>
      </c>
      <c r="BM17" s="53">
        <f>SUM(BI229,BI696,BI724,BI736)</f>
        <v>2.4543831812772711E-3</v>
      </c>
      <c r="BO17" s="54" t="s">
        <v>940</v>
      </c>
      <c r="BP17" s="53">
        <v>11130206</v>
      </c>
      <c r="BQ17" s="53">
        <v>592540.10939999996</v>
      </c>
      <c r="BR17" s="53">
        <v>113395.7625</v>
      </c>
      <c r="BS17" s="53">
        <f t="shared" si="28"/>
        <v>0.19137229818049514</v>
      </c>
      <c r="BT17" s="53">
        <f>Input!R18</f>
        <v>0</v>
      </c>
      <c r="BU17" s="53">
        <f>Input!S18</f>
        <v>0</v>
      </c>
      <c r="BV17" s="53">
        <f>Input!T18</f>
        <v>341</v>
      </c>
      <c r="BW17" s="53">
        <f t="shared" si="30"/>
        <v>0</v>
      </c>
      <c r="BX17" s="53">
        <f t="shared" si="31"/>
        <v>0</v>
      </c>
      <c r="BY17" s="53">
        <f t="shared" si="32"/>
        <v>65.257953679548848</v>
      </c>
      <c r="CA17" s="53">
        <v>11120102</v>
      </c>
      <c r="CB17" s="53">
        <f>SUM(BW251,BW762,BW795,BW808)</f>
        <v>14.213299047009846</v>
      </c>
      <c r="CC17" s="53">
        <f t="shared" ref="CC17:CD17" si="126">SUM(BX251,BX762,BX795,BX808)</f>
        <v>0.47891506922257837</v>
      </c>
      <c r="CD17" s="53">
        <f t="shared" si="126"/>
        <v>0.95783013844515674</v>
      </c>
      <c r="CF17" s="46">
        <v>11120102</v>
      </c>
      <c r="CG17" s="61">
        <f t="shared" si="34"/>
        <v>3960.4761231132729</v>
      </c>
      <c r="CH17" s="61">
        <f t="shared" si="35"/>
        <v>2.5122734176617656</v>
      </c>
      <c r="CI17" s="61">
        <f t="shared" si="36"/>
        <v>136440.34657683561</v>
      </c>
      <c r="CJ17" s="61">
        <f t="shared" si="37"/>
        <v>4.2682341900762673</v>
      </c>
      <c r="CK17" s="61">
        <f t="shared" si="38"/>
        <v>5646.85286689232</v>
      </c>
      <c r="CL17" s="61">
        <f t="shared" si="39"/>
        <v>146054.45607444894</v>
      </c>
    </row>
    <row r="18" spans="1:90" x14ac:dyDescent="0.3">
      <c r="A18" s="53" t="s">
        <v>865</v>
      </c>
      <c r="B18" s="53" t="s">
        <v>1576</v>
      </c>
      <c r="C18" s="53">
        <v>12100404</v>
      </c>
      <c r="D18" s="51">
        <v>120800.4227682764</v>
      </c>
      <c r="E18" s="53">
        <v>22692.4023093</v>
      </c>
      <c r="F18" s="53">
        <f t="shared" si="0"/>
        <v>0.18785035506729442</v>
      </c>
      <c r="H18" s="53">
        <f>Input!P16</f>
        <v>467</v>
      </c>
      <c r="I18" s="53">
        <f>Input!Q16</f>
        <v>0</v>
      </c>
      <c r="J18" s="53">
        <f>Input!R16</f>
        <v>0</v>
      </c>
      <c r="K18" s="53">
        <f>Input!S16</f>
        <v>0</v>
      </c>
      <c r="L18" s="53">
        <f>Input!T16</f>
        <v>25</v>
      </c>
      <c r="M18" s="53">
        <f t="shared" si="6"/>
        <v>87.726115816426486</v>
      </c>
      <c r="N18" s="53">
        <f t="shared" si="7"/>
        <v>0</v>
      </c>
      <c r="O18" s="53">
        <f t="shared" si="8"/>
        <v>0</v>
      </c>
      <c r="P18" s="53">
        <f t="shared" si="9"/>
        <v>0</v>
      </c>
      <c r="Q18" s="53">
        <f t="shared" si="10"/>
        <v>4.6962588766823608</v>
      </c>
      <c r="S18" s="53">
        <v>11120103</v>
      </c>
      <c r="T18" s="53">
        <f>SUM(M21,M110,M150,M272,M822,M829,M915)</f>
        <v>4462.2210423242987</v>
      </c>
      <c r="U18" s="53">
        <f t="shared" ref="U18:X18" si="127">SUM(N21,N110,N150,N272,N822,N829,N915)</f>
        <v>10.202188323026467</v>
      </c>
      <c r="V18" s="53">
        <f t="shared" si="127"/>
        <v>70190.390782222035</v>
      </c>
      <c r="W18" s="53">
        <f t="shared" si="127"/>
        <v>6.8588182947589997</v>
      </c>
      <c r="X18" s="53">
        <f t="shared" si="127"/>
        <v>2561.3182436900115</v>
      </c>
      <c r="Y18" s="53">
        <f t="shared" si="12"/>
        <v>77230.99107485413</v>
      </c>
      <c r="AA18" s="53" t="s">
        <v>939</v>
      </c>
      <c r="AB18" s="53" t="s">
        <v>1611</v>
      </c>
      <c r="AC18" s="53">
        <v>12020005</v>
      </c>
      <c r="AD18" s="53">
        <v>151063.19639999999</v>
      </c>
      <c r="AE18" s="53">
        <v>39537.963413099998</v>
      </c>
      <c r="AF18" s="53">
        <f t="shared" si="2"/>
        <v>0.26173127773893712</v>
      </c>
      <c r="AH18" s="58">
        <f t="shared" si="120"/>
        <v>81</v>
      </c>
      <c r="AI18" s="58">
        <f t="shared" si="121"/>
        <v>0</v>
      </c>
      <c r="AJ18" s="58">
        <f t="shared" si="122"/>
        <v>0</v>
      </c>
      <c r="AK18" s="58">
        <f t="shared" si="123"/>
        <v>0</v>
      </c>
      <c r="AL18" s="58">
        <f t="shared" si="124"/>
        <v>8</v>
      </c>
      <c r="AM18" s="58">
        <f t="shared" si="99"/>
        <v>21.200233496853908</v>
      </c>
      <c r="AN18" s="58">
        <f t="shared" si="100"/>
        <v>0</v>
      </c>
      <c r="AO18" s="58">
        <f t="shared" si="101"/>
        <v>0</v>
      </c>
      <c r="AP18" s="58">
        <f t="shared" si="102"/>
        <v>0</v>
      </c>
      <c r="AQ18" s="58">
        <f t="shared" si="103"/>
        <v>2.0938502219114969</v>
      </c>
      <c r="AS18" s="53">
        <v>11120103</v>
      </c>
      <c r="AT18" s="80">
        <f t="shared" si="19"/>
        <v>243.53049182653217</v>
      </c>
      <c r="AU18" s="80">
        <f t="shared" si="20"/>
        <v>57.936096731716738</v>
      </c>
      <c r="AV18" s="80">
        <f t="shared" si="21"/>
        <v>6.1771810092896686</v>
      </c>
      <c r="AW18" s="80">
        <f t="shared" si="22"/>
        <v>311.75137765161861</v>
      </c>
      <c r="AX18" s="80">
        <f t="shared" si="23"/>
        <v>79.914104733263898</v>
      </c>
      <c r="AY18" s="80">
        <f t="shared" si="24"/>
        <v>699.30925195242116</v>
      </c>
      <c r="BA18" s="53" t="s">
        <v>940</v>
      </c>
      <c r="BB18" s="53">
        <v>12030101</v>
      </c>
      <c r="BC18" s="53">
        <v>9054</v>
      </c>
      <c r="BD18" s="53">
        <v>42</v>
      </c>
      <c r="BE18" s="53">
        <f t="shared" si="25"/>
        <v>4.6388336646785953E-3</v>
      </c>
      <c r="BF18" s="53">
        <f t="shared" si="125"/>
        <v>59</v>
      </c>
      <c r="BG18" s="53">
        <f t="shared" si="125"/>
        <v>0</v>
      </c>
      <c r="BH18" s="53">
        <f t="shared" si="26"/>
        <v>0.27369118621603711</v>
      </c>
      <c r="BI18" s="53">
        <f t="shared" si="27"/>
        <v>0</v>
      </c>
      <c r="BK18" s="53">
        <v>11120103</v>
      </c>
      <c r="BL18" s="53">
        <f>SUM(BH21,BH87,BH123,BH248,BH371,BH725,BH737,BH831)</f>
        <v>5.7970821902750789</v>
      </c>
      <c r="BM18" s="53">
        <f>SUM(BI21,BI87,BI123,BI248,BI371,BI725,BI737,BI831)</f>
        <v>0.37034271626678783</v>
      </c>
      <c r="BO18" s="54" t="s">
        <v>940</v>
      </c>
      <c r="BP18" s="53">
        <v>11130209</v>
      </c>
      <c r="BQ18" s="53">
        <v>592540.10939999996</v>
      </c>
      <c r="BR18" s="53">
        <v>392257.52789999999</v>
      </c>
      <c r="BS18" s="53">
        <f t="shared" si="28"/>
        <v>0.6619932080162404</v>
      </c>
      <c r="BT18" s="53">
        <f>BT17</f>
        <v>0</v>
      </c>
      <c r="BU18" s="53">
        <f t="shared" ref="BU18:BU21" si="128">BU17</f>
        <v>0</v>
      </c>
      <c r="BV18" s="53">
        <f t="shared" ref="BV18:BV21" si="129">BV17</f>
        <v>341</v>
      </c>
      <c r="BW18" s="53">
        <f t="shared" si="30"/>
        <v>0</v>
      </c>
      <c r="BX18" s="53">
        <f t="shared" si="31"/>
        <v>0</v>
      </c>
      <c r="BY18" s="53">
        <f t="shared" si="32"/>
        <v>225.73968393353798</v>
      </c>
      <c r="CA18" s="53">
        <v>11120103</v>
      </c>
      <c r="CB18" s="53">
        <f>SUM(BW22,BW96,BW136,BW274,BW410,BW796,BW809,BW910)</f>
        <v>4157.7061970725017</v>
      </c>
      <c r="CC18" s="53">
        <f t="shared" ref="CC18:CD18" si="130">SUM(BX22,BX96,BX136,BX274,BX410,BX796,BX809,BX910)</f>
        <v>2.3950714463606387E-2</v>
      </c>
      <c r="CD18" s="53">
        <f t="shared" si="130"/>
        <v>145.42701133160563</v>
      </c>
      <c r="CF18" s="46">
        <v>11120103</v>
      </c>
      <c r="CG18" s="61">
        <f t="shared" si="34"/>
        <v>4711.548616341106</v>
      </c>
      <c r="CH18" s="61">
        <f t="shared" si="35"/>
        <v>68.508627771009998</v>
      </c>
      <c r="CI18" s="61">
        <f t="shared" si="36"/>
        <v>74354.27416030383</v>
      </c>
      <c r="CJ18" s="61">
        <f t="shared" si="37"/>
        <v>318.63414666084117</v>
      </c>
      <c r="CK18" s="61">
        <f t="shared" si="38"/>
        <v>2786.6593597548808</v>
      </c>
      <c r="CL18" s="61">
        <f t="shared" si="39"/>
        <v>82239.62491083167</v>
      </c>
    </row>
    <row r="19" spans="1:90" x14ac:dyDescent="0.3">
      <c r="A19" s="53" t="s">
        <v>865</v>
      </c>
      <c r="B19" s="53" t="s">
        <v>1576</v>
      </c>
      <c r="C19" s="53">
        <v>12100405</v>
      </c>
      <c r="D19" s="51">
        <v>120800.422768276</v>
      </c>
      <c r="E19" s="53">
        <v>98085.123644599997</v>
      </c>
      <c r="F19" s="53">
        <f t="shared" si="0"/>
        <v>0.81196010243068972</v>
      </c>
      <c r="H19" s="53">
        <f>H18</f>
        <v>467</v>
      </c>
      <c r="I19" s="53">
        <f t="shared" ref="I19:I20" si="131">I18</f>
        <v>0</v>
      </c>
      <c r="J19" s="53">
        <f t="shared" ref="J19:J20" si="132">J18</f>
        <v>0</v>
      </c>
      <c r="K19" s="53">
        <f t="shared" ref="K19:K20" si="133">K18</f>
        <v>0</v>
      </c>
      <c r="L19" s="53">
        <f t="shared" ref="L19:L20" si="134">L18</f>
        <v>25</v>
      </c>
      <c r="M19" s="53">
        <f t="shared" si="6"/>
        <v>379.18536783513213</v>
      </c>
      <c r="N19" s="53">
        <f t="shared" si="7"/>
        <v>0</v>
      </c>
      <c r="O19" s="53">
        <f t="shared" si="8"/>
        <v>0</v>
      </c>
      <c r="P19" s="53">
        <f t="shared" si="9"/>
        <v>0</v>
      </c>
      <c r="Q19" s="53">
        <f t="shared" si="10"/>
        <v>20.299002560767242</v>
      </c>
      <c r="S19" s="53">
        <v>11120104</v>
      </c>
      <c r="T19" s="53">
        <f>SUM(M111,M159,M254,M417,M795,M830,M916)</f>
        <v>1520.9246311271472</v>
      </c>
      <c r="U19" s="53">
        <f t="shared" ref="U19:X19" si="135">SUM(N111,N159,N254,N417,N795,N830,N916)</f>
        <v>57.601036854892286</v>
      </c>
      <c r="V19" s="53">
        <f t="shared" si="135"/>
        <v>429708.19583040383</v>
      </c>
      <c r="W19" s="53">
        <f t="shared" si="135"/>
        <v>0</v>
      </c>
      <c r="X19" s="53">
        <f t="shared" si="135"/>
        <v>7535.8467590532418</v>
      </c>
      <c r="Y19" s="53">
        <f t="shared" si="12"/>
        <v>438822.56825743912</v>
      </c>
      <c r="AA19" s="53" t="s">
        <v>939</v>
      </c>
      <c r="AB19" s="53" t="s">
        <v>1614</v>
      </c>
      <c r="AC19" s="53">
        <v>12020002</v>
      </c>
      <c r="AD19" s="53">
        <v>473957.67940000002</v>
      </c>
      <c r="AE19" s="51">
        <v>291668.70844100002</v>
      </c>
      <c r="AF19" s="53">
        <f t="shared" si="2"/>
        <v>0.61538977237426318</v>
      </c>
      <c r="AH19" s="58">
        <f>Input!P15</f>
        <v>421</v>
      </c>
      <c r="AI19" s="58">
        <f>Input!Q15</f>
        <v>0</v>
      </c>
      <c r="AJ19" s="58">
        <f>Input!R15</f>
        <v>0</v>
      </c>
      <c r="AK19" s="58">
        <f>Input!S15</f>
        <v>0</v>
      </c>
      <c r="AL19" s="58">
        <f>Input!T15</f>
        <v>33</v>
      </c>
      <c r="AM19" s="58">
        <f t="shared" si="99"/>
        <v>259.07909416956483</v>
      </c>
      <c r="AN19" s="58">
        <f t="shared" si="100"/>
        <v>0</v>
      </c>
      <c r="AO19" s="58">
        <f t="shared" si="101"/>
        <v>0</v>
      </c>
      <c r="AP19" s="58">
        <f t="shared" si="102"/>
        <v>0</v>
      </c>
      <c r="AQ19" s="58">
        <f t="shared" si="103"/>
        <v>20.307862488350686</v>
      </c>
      <c r="AS19" s="53">
        <v>11120104</v>
      </c>
      <c r="AT19" s="80">
        <f t="shared" si="19"/>
        <v>430.74416780558175</v>
      </c>
      <c r="AU19" s="80">
        <f t="shared" si="20"/>
        <v>26.063903270619619</v>
      </c>
      <c r="AV19" s="80">
        <f t="shared" si="21"/>
        <v>139.9215944092868</v>
      </c>
      <c r="AW19" s="80">
        <f t="shared" si="22"/>
        <v>140.24862236095319</v>
      </c>
      <c r="AX19" s="80">
        <f t="shared" si="23"/>
        <v>127.24361370620724</v>
      </c>
      <c r="AY19" s="80">
        <f t="shared" si="24"/>
        <v>864.22190155264855</v>
      </c>
      <c r="BA19" s="53" t="s">
        <v>940</v>
      </c>
      <c r="BB19" s="53">
        <v>12060101</v>
      </c>
      <c r="BC19" s="53">
        <v>9054</v>
      </c>
      <c r="BD19" s="53">
        <v>39</v>
      </c>
      <c r="BE19" s="53">
        <f t="shared" si="25"/>
        <v>4.3074884029158387E-3</v>
      </c>
      <c r="BF19" s="53">
        <f t="shared" si="125"/>
        <v>59</v>
      </c>
      <c r="BG19" s="53">
        <f t="shared" si="125"/>
        <v>0</v>
      </c>
      <c r="BH19" s="53">
        <f t="shared" si="26"/>
        <v>0.25414181577203449</v>
      </c>
      <c r="BI19" s="53">
        <f t="shared" si="27"/>
        <v>0</v>
      </c>
      <c r="BK19" s="53">
        <v>11120104</v>
      </c>
      <c r="BL19" s="53">
        <f>SUM(BH88,BH131,BH230,BH364,BH707,BH738,BH832)</f>
        <v>11.293219303604154</v>
      </c>
      <c r="BM19" s="53">
        <f>SUM(BI88,BI131,BI230,BI364,BI707,BI738,BI832)</f>
        <v>0.88954562096196199</v>
      </c>
      <c r="BO19" s="54" t="s">
        <v>940</v>
      </c>
      <c r="BP19" s="53">
        <v>12030101</v>
      </c>
      <c r="BQ19" s="53">
        <v>592540.10939999996</v>
      </c>
      <c r="BR19" s="53">
        <v>69046.262430000002</v>
      </c>
      <c r="BS19" s="53">
        <f t="shared" si="28"/>
        <v>0.11652588801105049</v>
      </c>
      <c r="BT19" s="53">
        <f>BT18</f>
        <v>0</v>
      </c>
      <c r="BU19" s="53">
        <f t="shared" si="128"/>
        <v>0</v>
      </c>
      <c r="BV19" s="53">
        <f t="shared" si="129"/>
        <v>341</v>
      </c>
      <c r="BW19" s="53">
        <f t="shared" si="30"/>
        <v>0</v>
      </c>
      <c r="BX19" s="53">
        <f t="shared" si="31"/>
        <v>0</v>
      </c>
      <c r="BY19" s="53">
        <f t="shared" si="32"/>
        <v>39.735327811768215</v>
      </c>
      <c r="CA19" s="53">
        <v>11120104</v>
      </c>
      <c r="CB19" s="53">
        <f>SUM(BW97,BW145,BW252,BW403,BW810,BW911,BW775)</f>
        <v>654.09893352159816</v>
      </c>
      <c r="CC19" s="53">
        <f t="shared" ref="CC19:CD19" si="136">SUM(BX97,BX145,BX252,BX403,BX810,BX911,BX775)</f>
        <v>1.1313908151108314E-2</v>
      </c>
      <c r="CD19" s="53">
        <f t="shared" si="136"/>
        <v>24.60403885764595</v>
      </c>
      <c r="CF19" s="46">
        <v>11120104</v>
      </c>
      <c r="CG19" s="61">
        <f t="shared" si="34"/>
        <v>1962.9620182363333</v>
      </c>
      <c r="CH19" s="61">
        <f t="shared" si="35"/>
        <v>84.554485746473873</v>
      </c>
      <c r="CI19" s="61">
        <f t="shared" si="36"/>
        <v>430502.2163583347</v>
      </c>
      <c r="CJ19" s="61">
        <f t="shared" si="37"/>
        <v>140.25993626910429</v>
      </c>
      <c r="CK19" s="61">
        <f t="shared" si="38"/>
        <v>7687.6944116170944</v>
      </c>
      <c r="CL19" s="61">
        <f t="shared" si="39"/>
        <v>440377.68721020373</v>
      </c>
    </row>
    <row r="20" spans="1:90" x14ac:dyDescent="0.3">
      <c r="A20" s="53" t="s">
        <v>865</v>
      </c>
      <c r="B20" s="53" t="s">
        <v>1576</v>
      </c>
      <c r="C20" s="53">
        <v>12100407</v>
      </c>
      <c r="D20" s="51">
        <v>120800.422768276</v>
      </c>
      <c r="E20" s="53">
        <v>22.896814376399998</v>
      </c>
      <c r="F20" s="53">
        <f t="shared" si="0"/>
        <v>1.8954250201856946E-4</v>
      </c>
      <c r="H20" s="53">
        <f>H19</f>
        <v>467</v>
      </c>
      <c r="I20" s="53">
        <f t="shared" si="131"/>
        <v>0</v>
      </c>
      <c r="J20" s="53">
        <f t="shared" si="132"/>
        <v>0</v>
      </c>
      <c r="K20" s="53">
        <f t="shared" si="133"/>
        <v>0</v>
      </c>
      <c r="L20" s="53">
        <f t="shared" si="134"/>
        <v>25</v>
      </c>
      <c r="M20" s="53">
        <f t="shared" si="6"/>
        <v>8.8516348442671935E-2</v>
      </c>
      <c r="N20" s="53">
        <f t="shared" si="7"/>
        <v>0</v>
      </c>
      <c r="O20" s="53">
        <f t="shared" si="8"/>
        <v>0</v>
      </c>
      <c r="P20" s="53">
        <f t="shared" si="9"/>
        <v>0</v>
      </c>
      <c r="Q20" s="53">
        <f t="shared" si="10"/>
        <v>4.7385625504642367E-3</v>
      </c>
      <c r="S20" s="53">
        <v>11120105</v>
      </c>
      <c r="T20" s="53">
        <f>SUM(M112,M170,M187,M190,M273,M424,M435)</f>
        <v>327.61781003808949</v>
      </c>
      <c r="U20" s="53">
        <f t="shared" ref="U20:X20" si="137">SUM(N112,N170,N187,N190,N273,N424,N435)</f>
        <v>0</v>
      </c>
      <c r="V20" s="53">
        <f t="shared" si="137"/>
        <v>11803.872640023008</v>
      </c>
      <c r="W20" s="53">
        <f t="shared" si="137"/>
        <v>0</v>
      </c>
      <c r="X20" s="53">
        <f t="shared" si="137"/>
        <v>81.453790259485174</v>
      </c>
      <c r="Y20" s="53">
        <f t="shared" si="12"/>
        <v>12212.944240320583</v>
      </c>
      <c r="AA20" s="53" t="s">
        <v>939</v>
      </c>
      <c r="AB20" s="53" t="s">
        <v>1614</v>
      </c>
      <c r="AC20" s="53">
        <v>12020003</v>
      </c>
      <c r="AD20" s="53">
        <v>473957.67940000002</v>
      </c>
      <c r="AE20" s="53">
        <v>36938.078344499998</v>
      </c>
      <c r="AF20" s="53">
        <f t="shared" si="2"/>
        <v>7.7935393707010359E-2</v>
      </c>
      <c r="AH20" s="58">
        <f t="shared" ref="AH20:AH21" si="138">AH19</f>
        <v>421</v>
      </c>
      <c r="AI20" s="58">
        <f t="shared" ref="AI20:AI21" si="139">AI19</f>
        <v>0</v>
      </c>
      <c r="AJ20" s="58">
        <f t="shared" ref="AJ20:AJ21" si="140">AJ19</f>
        <v>0</v>
      </c>
      <c r="AK20" s="58">
        <f t="shared" ref="AK20:AK21" si="141">AK19</f>
        <v>0</v>
      </c>
      <c r="AL20" s="58">
        <f t="shared" ref="AL20:AL21" si="142">AL19</f>
        <v>33</v>
      </c>
      <c r="AM20" s="58">
        <f t="shared" si="99"/>
        <v>32.81080075065136</v>
      </c>
      <c r="AN20" s="58">
        <f t="shared" si="100"/>
        <v>0</v>
      </c>
      <c r="AO20" s="58">
        <f t="shared" si="101"/>
        <v>0</v>
      </c>
      <c r="AP20" s="58">
        <f t="shared" si="102"/>
        <v>0</v>
      </c>
      <c r="AQ20" s="58">
        <f t="shared" si="103"/>
        <v>2.5718679923313417</v>
      </c>
      <c r="AS20" s="53">
        <v>11120105</v>
      </c>
      <c r="AT20" s="80">
        <f t="shared" si="19"/>
        <v>0.59101377725535253</v>
      </c>
      <c r="AU20" s="80">
        <f t="shared" si="20"/>
        <v>0</v>
      </c>
      <c r="AV20" s="80">
        <f t="shared" si="21"/>
        <v>759.84581666282384</v>
      </c>
      <c r="AW20" s="80">
        <f t="shared" si="22"/>
        <v>395</v>
      </c>
      <c r="AX20" s="80">
        <f t="shared" si="23"/>
        <v>33.13348851458445</v>
      </c>
      <c r="AY20" s="80">
        <f t="shared" si="24"/>
        <v>1188.5703189546637</v>
      </c>
      <c r="BA20" s="53" t="s">
        <v>940</v>
      </c>
      <c r="BB20" s="53">
        <v>12060201</v>
      </c>
      <c r="BC20" s="53">
        <v>9054</v>
      </c>
      <c r="BD20" s="53">
        <v>47</v>
      </c>
      <c r="BE20" s="53">
        <f t="shared" si="25"/>
        <v>5.1910757676165232E-3</v>
      </c>
      <c r="BF20" s="53">
        <f t="shared" si="125"/>
        <v>59</v>
      </c>
      <c r="BG20" s="53">
        <f t="shared" si="125"/>
        <v>0</v>
      </c>
      <c r="BH20" s="53">
        <f t="shared" si="26"/>
        <v>0.30627347028937485</v>
      </c>
      <c r="BI20" s="53">
        <f t="shared" si="27"/>
        <v>0</v>
      </c>
      <c r="BK20" s="53">
        <v>11120105</v>
      </c>
      <c r="BL20" s="53">
        <f>SUM(BH89,BH142,BH166,BH249,BH372,BH381)</f>
        <v>32.565416838471101</v>
      </c>
      <c r="BM20" s="53">
        <f>SUM(BI89,BI142,BI166,BI249,BI372,BI381)</f>
        <v>0</v>
      </c>
      <c r="BO20" s="54" t="s">
        <v>940</v>
      </c>
      <c r="BP20" s="53">
        <v>12060101</v>
      </c>
      <c r="BQ20" s="53">
        <v>592540.10939999996</v>
      </c>
      <c r="BR20" s="53">
        <v>14048.60276</v>
      </c>
      <c r="BS20" s="53">
        <f t="shared" si="28"/>
        <v>2.3709116964631256E-2</v>
      </c>
      <c r="BT20" s="53">
        <f t="shared" ref="BT20:BT21" si="143">BT19</f>
        <v>0</v>
      </c>
      <c r="BU20" s="53">
        <f t="shared" si="128"/>
        <v>0</v>
      </c>
      <c r="BV20" s="53">
        <f t="shared" si="129"/>
        <v>341</v>
      </c>
      <c r="BW20" s="53">
        <f t="shared" si="30"/>
        <v>0</v>
      </c>
      <c r="BX20" s="53">
        <f t="shared" si="31"/>
        <v>0</v>
      </c>
      <c r="BY20" s="53">
        <f t="shared" si="32"/>
        <v>8.0848088849392585</v>
      </c>
      <c r="CA20" s="53">
        <v>11120105</v>
      </c>
      <c r="CB20" s="53">
        <f>SUM(BW98,BW156,BW180,BW275,BW411,BW422)</f>
        <v>27795.383623307316</v>
      </c>
      <c r="CC20" s="53">
        <f t="shared" ref="CC20:CD20" si="144">SUM(BX98,BX156,BX180,BX275,BX411,BX422)</f>
        <v>0</v>
      </c>
      <c r="CD20" s="53">
        <f t="shared" si="144"/>
        <v>367.16613593136094</v>
      </c>
      <c r="CF20" s="46">
        <v>11120105</v>
      </c>
      <c r="CG20" s="61">
        <f t="shared" si="34"/>
        <v>360.77424065381592</v>
      </c>
      <c r="CH20" s="61">
        <f t="shared" si="35"/>
        <v>0</v>
      </c>
      <c r="CI20" s="61">
        <f t="shared" si="36"/>
        <v>40359.102079993143</v>
      </c>
      <c r="CJ20" s="61">
        <f t="shared" si="37"/>
        <v>395</v>
      </c>
      <c r="CK20" s="61">
        <f t="shared" si="38"/>
        <v>481.7534147054306</v>
      </c>
      <c r="CL20" s="61">
        <f t="shared" si="39"/>
        <v>41596.629735352391</v>
      </c>
    </row>
    <row r="21" spans="1:90" x14ac:dyDescent="0.3">
      <c r="A21" s="53" t="s">
        <v>941</v>
      </c>
      <c r="B21" s="53" t="s">
        <v>1578</v>
      </c>
      <c r="C21" s="53">
        <v>11120103</v>
      </c>
      <c r="D21" s="51">
        <v>397059.54852855799</v>
      </c>
      <c r="E21" s="53">
        <v>312002.26370700001</v>
      </c>
      <c r="F21" s="53">
        <f t="shared" si="0"/>
        <v>0.78578204418766084</v>
      </c>
      <c r="H21" s="53">
        <f>Input!P20</f>
        <v>393</v>
      </c>
      <c r="I21" s="53">
        <f>Input!Q20</f>
        <v>0</v>
      </c>
      <c r="J21" s="53">
        <f>Input!R20</f>
        <v>7015</v>
      </c>
      <c r="K21" s="53">
        <f>Input!S20</f>
        <v>0</v>
      </c>
      <c r="L21" s="53">
        <f>Input!T20</f>
        <v>455</v>
      </c>
      <c r="M21" s="53">
        <f t="shared" si="6"/>
        <v>308.81234336575073</v>
      </c>
      <c r="N21" s="53">
        <f t="shared" si="7"/>
        <v>0</v>
      </c>
      <c r="O21" s="53">
        <f t="shared" si="8"/>
        <v>5512.2610399764408</v>
      </c>
      <c r="P21" s="53">
        <f t="shared" si="9"/>
        <v>0</v>
      </c>
      <c r="Q21" s="53">
        <f t="shared" si="10"/>
        <v>357.53083010538569</v>
      </c>
      <c r="S21" s="53">
        <v>11120201</v>
      </c>
      <c r="T21" s="53">
        <f>SUM(M22,M151,M274,M393)</f>
        <v>606.38333351116819</v>
      </c>
      <c r="U21" s="53">
        <f t="shared" ref="U21:X21" si="145">SUM(N22,N151,N274,N393)</f>
        <v>113.94261959354884</v>
      </c>
      <c r="V21" s="53">
        <f t="shared" si="145"/>
        <v>27422.672089306892</v>
      </c>
      <c r="W21" s="53">
        <f t="shared" si="145"/>
        <v>1.0295713549709131</v>
      </c>
      <c r="X21" s="53">
        <f t="shared" si="145"/>
        <v>576.96992993505739</v>
      </c>
      <c r="Y21" s="53">
        <f t="shared" si="12"/>
        <v>28720.997543701636</v>
      </c>
      <c r="AA21" s="53" t="s">
        <v>939</v>
      </c>
      <c r="AB21" s="53" t="s">
        <v>1614</v>
      </c>
      <c r="AC21" s="53">
        <v>12020005</v>
      </c>
      <c r="AD21" s="53">
        <v>473957.67940000002</v>
      </c>
      <c r="AE21" s="53">
        <v>145350.89259199999</v>
      </c>
      <c r="AF21" s="53">
        <f t="shared" si="2"/>
        <v>0.30667483387125383</v>
      </c>
      <c r="AH21" s="58">
        <f t="shared" si="138"/>
        <v>421</v>
      </c>
      <c r="AI21" s="58">
        <f t="shared" si="139"/>
        <v>0</v>
      </c>
      <c r="AJ21" s="58">
        <f t="shared" si="140"/>
        <v>0</v>
      </c>
      <c r="AK21" s="58">
        <f t="shared" si="141"/>
        <v>0</v>
      </c>
      <c r="AL21" s="58">
        <f t="shared" si="142"/>
        <v>33</v>
      </c>
      <c r="AM21" s="58">
        <f t="shared" si="99"/>
        <v>129.11010505979786</v>
      </c>
      <c r="AN21" s="58">
        <f t="shared" si="100"/>
        <v>0</v>
      </c>
      <c r="AO21" s="58">
        <f t="shared" si="101"/>
        <v>0</v>
      </c>
      <c r="AP21" s="58">
        <f t="shared" si="102"/>
        <v>0</v>
      </c>
      <c r="AQ21" s="58">
        <f t="shared" si="103"/>
        <v>10.120269517751376</v>
      </c>
      <c r="AS21" s="53">
        <v>11120201</v>
      </c>
      <c r="AT21" s="80">
        <f t="shared" si="19"/>
        <v>146.13461138273698</v>
      </c>
      <c r="AU21" s="80">
        <f t="shared" si="20"/>
        <v>11.934604151830563</v>
      </c>
      <c r="AV21" s="80">
        <f t="shared" si="21"/>
        <v>743.05016630883711</v>
      </c>
      <c r="AW21" s="80">
        <f t="shared" si="22"/>
        <v>0</v>
      </c>
      <c r="AX21" s="80">
        <f t="shared" si="23"/>
        <v>31.080046948179053</v>
      </c>
      <c r="AY21" s="80">
        <f t="shared" si="24"/>
        <v>932.19942879158373</v>
      </c>
      <c r="BA21" s="53" t="s">
        <v>941</v>
      </c>
      <c r="BB21" s="53">
        <v>11120103</v>
      </c>
      <c r="BC21" s="53">
        <v>1901</v>
      </c>
      <c r="BD21" s="53">
        <v>1811</v>
      </c>
      <c r="BE21" s="53">
        <f t="shared" si="25"/>
        <v>0.95265649658074703</v>
      </c>
      <c r="BF21" s="53">
        <f>Input!P21</f>
        <v>2</v>
      </c>
      <c r="BG21" s="53">
        <f>Input!Q21</f>
        <v>0</v>
      </c>
      <c r="BH21" s="53">
        <f t="shared" si="26"/>
        <v>1.9053129931614941</v>
      </c>
      <c r="BI21" s="53">
        <f t="shared" si="27"/>
        <v>0</v>
      </c>
      <c r="BK21" s="53">
        <v>11120201</v>
      </c>
      <c r="BL21" s="53">
        <f>SUM(BH22,BH124,BH250,BH344)</f>
        <v>1.8405790369849815</v>
      </c>
      <c r="BM21" s="53">
        <f>SUM(BI22,BI124,BI250,BI344)</f>
        <v>0</v>
      </c>
      <c r="BO21" s="54" t="s">
        <v>940</v>
      </c>
      <c r="BP21" s="53">
        <v>12060201</v>
      </c>
      <c r="BQ21" s="53">
        <v>592540.10939999996</v>
      </c>
      <c r="BR21" s="53">
        <v>3791.9537559999999</v>
      </c>
      <c r="BS21" s="53">
        <f t="shared" si="28"/>
        <v>6.3994887364497459E-3</v>
      </c>
      <c r="BT21" s="53">
        <f t="shared" si="143"/>
        <v>0</v>
      </c>
      <c r="BU21" s="53">
        <f t="shared" si="128"/>
        <v>0</v>
      </c>
      <c r="BV21" s="53">
        <f t="shared" si="129"/>
        <v>341</v>
      </c>
      <c r="BW21" s="53">
        <f t="shared" si="30"/>
        <v>0</v>
      </c>
      <c r="BX21" s="53">
        <f t="shared" si="31"/>
        <v>0</v>
      </c>
      <c r="BY21" s="53">
        <f t="shared" si="32"/>
        <v>2.1822256591293634</v>
      </c>
      <c r="CA21" s="53">
        <v>11120201</v>
      </c>
      <c r="CB21" s="53">
        <f>SUM(BW23,BW137,BW276,BW383)</f>
        <v>393.26988169965773</v>
      </c>
      <c r="CC21" s="53">
        <f t="shared" ref="CC21:CD21" si="146">SUM(BX23,BX137,BX276,BX383)</f>
        <v>0</v>
      </c>
      <c r="CD21" s="53">
        <f t="shared" si="146"/>
        <v>149.64290084086772</v>
      </c>
      <c r="CF21" s="46">
        <v>11120201</v>
      </c>
      <c r="CG21" s="61">
        <f t="shared" si="34"/>
        <v>754.35852393089021</v>
      </c>
      <c r="CH21" s="61">
        <f t="shared" si="35"/>
        <v>125.87722374537941</v>
      </c>
      <c r="CI21" s="61">
        <f t="shared" si="36"/>
        <v>28558.992137315388</v>
      </c>
      <c r="CJ21" s="61">
        <f t="shared" si="37"/>
        <v>1.0295713549709131</v>
      </c>
      <c r="CK21" s="61">
        <f t="shared" si="38"/>
        <v>757.69287772410416</v>
      </c>
      <c r="CL21" s="61">
        <f t="shared" si="39"/>
        <v>30197.950334070734</v>
      </c>
    </row>
    <row r="22" spans="1:90" x14ac:dyDescent="0.3">
      <c r="A22" s="53" t="s">
        <v>941</v>
      </c>
      <c r="B22" s="53" t="s">
        <v>1578</v>
      </c>
      <c r="C22" s="53">
        <v>11120201</v>
      </c>
      <c r="D22" s="51">
        <v>397059.54852855799</v>
      </c>
      <c r="E22" s="53">
        <v>84838.969833499999</v>
      </c>
      <c r="F22" s="53">
        <f t="shared" si="0"/>
        <v>0.21366812647599145</v>
      </c>
      <c r="H22" s="53">
        <f>H21</f>
        <v>393</v>
      </c>
      <c r="I22" s="53">
        <f t="shared" ref="I22:I23" si="147">I21</f>
        <v>0</v>
      </c>
      <c r="J22" s="53">
        <f t="shared" ref="J22:J23" si="148">J21</f>
        <v>7015</v>
      </c>
      <c r="K22" s="53">
        <f t="shared" ref="K22:K23" si="149">K21</f>
        <v>0</v>
      </c>
      <c r="L22" s="53">
        <f t="shared" ref="L22:L23" si="150">L21</f>
        <v>455</v>
      </c>
      <c r="M22" s="53">
        <f t="shared" si="6"/>
        <v>83.971573705064642</v>
      </c>
      <c r="N22" s="53">
        <f t="shared" si="7"/>
        <v>0</v>
      </c>
      <c r="O22" s="53">
        <f t="shared" si="8"/>
        <v>1498.8819072290801</v>
      </c>
      <c r="P22" s="53">
        <f t="shared" si="9"/>
        <v>0</v>
      </c>
      <c r="Q22" s="53">
        <f t="shared" si="10"/>
        <v>97.218997546576105</v>
      </c>
      <c r="S22" s="53">
        <v>11120202</v>
      </c>
      <c r="T22" s="53">
        <f>SUM(M188,M191,M275,M278,M1032)</f>
        <v>413.00877794661278</v>
      </c>
      <c r="U22" s="53">
        <f t="shared" ref="U22:X22" si="151">SUM(N188,N191,N275,N278,N1032)</f>
        <v>0</v>
      </c>
      <c r="V22" s="53">
        <f t="shared" si="151"/>
        <v>17540.1540926251</v>
      </c>
      <c r="W22" s="53">
        <f t="shared" si="151"/>
        <v>0</v>
      </c>
      <c r="X22" s="53">
        <f t="shared" si="151"/>
        <v>49.73107199196928</v>
      </c>
      <c r="Y22" s="53">
        <f t="shared" si="12"/>
        <v>18002.893942563682</v>
      </c>
      <c r="AA22" s="53" t="s">
        <v>941</v>
      </c>
      <c r="AB22" s="53" t="s">
        <v>1599</v>
      </c>
      <c r="AC22" s="53">
        <v>11120103</v>
      </c>
      <c r="AD22" s="53">
        <v>286729.549</v>
      </c>
      <c r="AE22" s="51">
        <v>283479.33821800002</v>
      </c>
      <c r="AF22" s="53">
        <f t="shared" si="2"/>
        <v>0.98866454192344166</v>
      </c>
      <c r="AH22" s="58">
        <f>Input!P19</f>
        <v>13</v>
      </c>
      <c r="AI22" s="58">
        <f>Input!Q19</f>
        <v>0</v>
      </c>
      <c r="AJ22" s="58">
        <f>Input!R19</f>
        <v>49</v>
      </c>
      <c r="AK22" s="58">
        <f>Input!S19</f>
        <v>0</v>
      </c>
      <c r="AL22" s="58">
        <f>Input!T19</f>
        <v>60</v>
      </c>
      <c r="AM22" s="58">
        <f t="shared" si="99"/>
        <v>12.852639045004741</v>
      </c>
      <c r="AN22" s="58">
        <f t="shared" si="100"/>
        <v>0</v>
      </c>
      <c r="AO22" s="58">
        <f t="shared" si="101"/>
        <v>48.444562554248641</v>
      </c>
      <c r="AP22" s="58">
        <f t="shared" si="102"/>
        <v>0</v>
      </c>
      <c r="AQ22" s="58">
        <f t="shared" si="103"/>
        <v>59.319872515406502</v>
      </c>
      <c r="AS22" s="53">
        <v>11120202</v>
      </c>
      <c r="AT22" s="80">
        <f t="shared" si="19"/>
        <v>1112.8044781133704</v>
      </c>
      <c r="AU22" s="80">
        <f t="shared" si="20"/>
        <v>71.659006342517443</v>
      </c>
      <c r="AV22" s="80">
        <f t="shared" si="21"/>
        <v>29.559054454881611</v>
      </c>
      <c r="AW22" s="80">
        <f t="shared" si="22"/>
        <v>0</v>
      </c>
      <c r="AX22" s="80">
        <f t="shared" si="23"/>
        <v>35.906648787300213</v>
      </c>
      <c r="AY22" s="80">
        <f t="shared" si="24"/>
        <v>1249.9291876980694</v>
      </c>
      <c r="BA22" s="53" t="s">
        <v>941</v>
      </c>
      <c r="BB22" s="53">
        <v>11120201</v>
      </c>
      <c r="BC22" s="53">
        <v>1901</v>
      </c>
      <c r="BD22" s="53">
        <v>90</v>
      </c>
      <c r="BE22" s="53">
        <f t="shared" si="25"/>
        <v>4.7343503419253023E-2</v>
      </c>
      <c r="BF22" s="53">
        <f>BF21</f>
        <v>2</v>
      </c>
      <c r="BG22" s="53">
        <f>BG21</f>
        <v>0</v>
      </c>
      <c r="BH22" s="53">
        <f t="shared" si="26"/>
        <v>9.4687006838506046E-2</v>
      </c>
      <c r="BI22" s="53">
        <f t="shared" si="27"/>
        <v>0</v>
      </c>
      <c r="BK22" s="53">
        <v>11120202</v>
      </c>
      <c r="BL22" s="53">
        <f>SUM(BH167,BH251)</f>
        <v>42.612620833303303</v>
      </c>
      <c r="BM22" s="53">
        <f>SUM(BI167,BI251)</f>
        <v>0</v>
      </c>
      <c r="BO22" s="54" t="s">
        <v>941</v>
      </c>
      <c r="BP22" s="53">
        <v>11120103</v>
      </c>
      <c r="BQ22" s="53">
        <v>584841.50710000005</v>
      </c>
      <c r="BR22" s="53">
        <v>499784.21120000002</v>
      </c>
      <c r="BS22" s="53">
        <f t="shared" si="28"/>
        <v>0.85456351016916388</v>
      </c>
      <c r="BT22" s="53">
        <f>Input!R21</f>
        <v>0</v>
      </c>
      <c r="BU22" s="53">
        <f>Input!S21</f>
        <v>0</v>
      </c>
      <c r="BV22" s="53">
        <f>Input!T21</f>
        <v>16</v>
      </c>
      <c r="BW22" s="53">
        <f t="shared" si="30"/>
        <v>0</v>
      </c>
      <c r="BX22" s="53">
        <f t="shared" si="31"/>
        <v>0</v>
      </c>
      <c r="BY22" s="53">
        <f t="shared" si="32"/>
        <v>13.673016162706622</v>
      </c>
      <c r="CA22" s="53">
        <v>11120202</v>
      </c>
      <c r="CB22" s="53">
        <f>SUM(BW181,BW277,BW1013)</f>
        <v>9744.0252200694067</v>
      </c>
      <c r="CC22" s="53">
        <f t="shared" ref="CC22:CD22" si="152">SUM(BX181,BX277,BX1013)</f>
        <v>0</v>
      </c>
      <c r="CD22" s="53">
        <f t="shared" si="152"/>
        <v>148.53583915705468</v>
      </c>
      <c r="CF22" s="46">
        <v>11120202</v>
      </c>
      <c r="CG22" s="61">
        <f t="shared" si="34"/>
        <v>1568.4258768932864</v>
      </c>
      <c r="CH22" s="61">
        <f t="shared" si="35"/>
        <v>71.659006342517443</v>
      </c>
      <c r="CI22" s="61">
        <f t="shared" si="36"/>
        <v>27313.738367149388</v>
      </c>
      <c r="CJ22" s="61">
        <f t="shared" si="37"/>
        <v>0</v>
      </c>
      <c r="CK22" s="61">
        <f t="shared" si="38"/>
        <v>234.17355993632418</v>
      </c>
      <c r="CL22" s="61">
        <f t="shared" si="39"/>
        <v>29187.996810321514</v>
      </c>
    </row>
    <row r="23" spans="1:90" x14ac:dyDescent="0.3">
      <c r="A23" s="53" t="s">
        <v>941</v>
      </c>
      <c r="B23" s="53" t="s">
        <v>1578</v>
      </c>
      <c r="C23" s="53">
        <v>11120301</v>
      </c>
      <c r="D23" s="51">
        <v>397059.54852855799</v>
      </c>
      <c r="E23" s="53">
        <v>218.31498805800001</v>
      </c>
      <c r="F23" s="53">
        <f t="shared" si="0"/>
        <v>5.4982933634776447E-4</v>
      </c>
      <c r="H23" s="53">
        <f>H22</f>
        <v>393</v>
      </c>
      <c r="I23" s="53">
        <f t="shared" si="147"/>
        <v>0</v>
      </c>
      <c r="J23" s="53">
        <f t="shared" si="148"/>
        <v>7015</v>
      </c>
      <c r="K23" s="53">
        <f t="shared" si="149"/>
        <v>0</v>
      </c>
      <c r="L23" s="53">
        <f t="shared" si="150"/>
        <v>455</v>
      </c>
      <c r="M23" s="53">
        <f t="shared" si="6"/>
        <v>0.21608292918467142</v>
      </c>
      <c r="N23" s="53">
        <f t="shared" si="7"/>
        <v>0</v>
      </c>
      <c r="O23" s="53">
        <f t="shared" si="8"/>
        <v>3.8570527944795678</v>
      </c>
      <c r="P23" s="53">
        <f t="shared" si="9"/>
        <v>0</v>
      </c>
      <c r="Q23" s="53">
        <f t="shared" si="10"/>
        <v>0.25017234803823285</v>
      </c>
      <c r="S23" s="53">
        <v>11120301</v>
      </c>
      <c r="T23" s="53">
        <f>SUM(M23,M152,M276,M394,M823,M831,M1033)</f>
        <v>7174.2838576008544</v>
      </c>
      <c r="U23" s="53">
        <f t="shared" ref="U23:X23" si="153">SUM(N23,N152,N276,N394,N823,N831,N1033)</f>
        <v>3041.671737109551</v>
      </c>
      <c r="V23" s="53">
        <f t="shared" si="153"/>
        <v>66512.638839554682</v>
      </c>
      <c r="W23" s="53">
        <f t="shared" si="153"/>
        <v>33.898036572934693</v>
      </c>
      <c r="X23" s="53">
        <f t="shared" si="153"/>
        <v>1389.2888105925456</v>
      </c>
      <c r="Y23" s="53">
        <f t="shared" si="12"/>
        <v>78151.78128143058</v>
      </c>
      <c r="AA23" s="53" t="s">
        <v>941</v>
      </c>
      <c r="AB23" s="53" t="s">
        <v>1599</v>
      </c>
      <c r="AC23" s="53">
        <v>11120201</v>
      </c>
      <c r="AD23" s="53">
        <v>286729.549</v>
      </c>
      <c r="AE23" s="53">
        <v>3250.2108193700001</v>
      </c>
      <c r="AF23" s="53">
        <f t="shared" si="2"/>
        <v>1.1335458206890286E-2</v>
      </c>
      <c r="AH23" s="58">
        <f>AH22</f>
        <v>13</v>
      </c>
      <c r="AI23" s="58">
        <f t="shared" ref="AI23" si="154">AI22</f>
        <v>0</v>
      </c>
      <c r="AJ23" s="58">
        <f t="shared" ref="AJ23" si="155">AJ22</f>
        <v>49</v>
      </c>
      <c r="AK23" s="58">
        <f t="shared" ref="AK23" si="156">AK22</f>
        <v>0</v>
      </c>
      <c r="AL23" s="58">
        <f t="shared" ref="AL23" si="157">AL22</f>
        <v>60</v>
      </c>
      <c r="AM23" s="58">
        <f t="shared" si="99"/>
        <v>0.14736095668957372</v>
      </c>
      <c r="AN23" s="58">
        <f t="shared" si="100"/>
        <v>0</v>
      </c>
      <c r="AO23" s="58">
        <f t="shared" si="101"/>
        <v>0.55543745213762397</v>
      </c>
      <c r="AP23" s="58">
        <f t="shared" si="102"/>
        <v>0</v>
      </c>
      <c r="AQ23" s="58">
        <f t="shared" si="103"/>
        <v>0.68012749241341719</v>
      </c>
      <c r="AS23" s="53">
        <v>11120301</v>
      </c>
      <c r="AT23" s="80">
        <f t="shared" si="19"/>
        <v>924.51675618734498</v>
      </c>
      <c r="AU23" s="80">
        <f t="shared" si="20"/>
        <v>3.3312664683928608</v>
      </c>
      <c r="AV23" s="80">
        <f t="shared" si="21"/>
        <v>219.68510268238538</v>
      </c>
      <c r="AW23" s="80">
        <f t="shared" si="22"/>
        <v>0</v>
      </c>
      <c r="AX23" s="80">
        <f t="shared" si="23"/>
        <v>27.975209832579463</v>
      </c>
      <c r="AY23" s="80">
        <f t="shared" si="24"/>
        <v>1175.5083351707026</v>
      </c>
      <c r="BA23" s="53" t="s">
        <v>854</v>
      </c>
      <c r="BB23" s="53">
        <v>12100302</v>
      </c>
      <c r="BC23" s="53">
        <v>44916</v>
      </c>
      <c r="BD23" s="53">
        <v>1954</v>
      </c>
      <c r="BE23" s="53">
        <f t="shared" si="25"/>
        <v>4.3503428622317215E-2</v>
      </c>
      <c r="BF23" s="53">
        <f>Input!P24</f>
        <v>9</v>
      </c>
      <c r="BG23" s="53">
        <f>Input!Q24</f>
        <v>0</v>
      </c>
      <c r="BH23" s="53">
        <f t="shared" si="26"/>
        <v>0.39153085760085493</v>
      </c>
      <c r="BI23" s="53">
        <f t="shared" si="27"/>
        <v>0</v>
      </c>
      <c r="BK23" s="53">
        <v>11120301</v>
      </c>
      <c r="BL23" s="53">
        <f>SUM(BH125,BH252,BH345,BH726,BH739)</f>
        <v>2.4371347715195331</v>
      </c>
      <c r="BM23" s="53">
        <f>SUM(BI125,BI252,BI345,BI726,BI739)</f>
        <v>0.18810326589977522</v>
      </c>
      <c r="BO23" s="54" t="s">
        <v>941</v>
      </c>
      <c r="BP23" s="53">
        <v>11120201</v>
      </c>
      <c r="BQ23" s="53">
        <v>584841.50710000005</v>
      </c>
      <c r="BR23" s="53">
        <v>84838.97365</v>
      </c>
      <c r="BS23" s="53">
        <f t="shared" si="28"/>
        <v>0.14506318826562642</v>
      </c>
      <c r="BT23" s="53">
        <f>BT22</f>
        <v>0</v>
      </c>
      <c r="BU23" s="53">
        <f t="shared" ref="BU23:BU24" si="158">BU22</f>
        <v>0</v>
      </c>
      <c r="BV23" s="53">
        <f t="shared" ref="BV23:BV24" si="159">BV22</f>
        <v>16</v>
      </c>
      <c r="BW23" s="53">
        <f t="shared" si="30"/>
        <v>0</v>
      </c>
      <c r="BX23" s="53">
        <f t="shared" si="31"/>
        <v>0</v>
      </c>
      <c r="BY23" s="53">
        <f t="shared" si="32"/>
        <v>2.3210110122500227</v>
      </c>
      <c r="CA23" s="53">
        <v>11120301</v>
      </c>
      <c r="CB23" s="53">
        <f>SUM(BW24,BW138,BW278,BW384,BW797,BW811,BW1014)</f>
        <v>125.28367430689026</v>
      </c>
      <c r="CC23" s="53">
        <f t="shared" ref="CC23:CD23" si="160">SUM(BX24,BX138,BX278,BX384,BX797,BX811,BX1014)</f>
        <v>6.1938764928520747E-2</v>
      </c>
      <c r="CD23" s="53">
        <f t="shared" si="160"/>
        <v>78.383554144268601</v>
      </c>
      <c r="CF23" s="46">
        <v>11120301</v>
      </c>
      <c r="CG23" s="61">
        <f t="shared" si="34"/>
        <v>8101.237748559719</v>
      </c>
      <c r="CH23" s="61">
        <f t="shared" si="35"/>
        <v>3045.1911068438435</v>
      </c>
      <c r="CI23" s="61">
        <f t="shared" si="36"/>
        <v>66857.607616543959</v>
      </c>
      <c r="CJ23" s="61">
        <f t="shared" si="37"/>
        <v>33.959975337863213</v>
      </c>
      <c r="CK23" s="61">
        <f t="shared" si="38"/>
        <v>1495.6475745693936</v>
      </c>
      <c r="CL23" s="61">
        <f t="shared" si="39"/>
        <v>79533.644021854765</v>
      </c>
    </row>
    <row r="24" spans="1:90" x14ac:dyDescent="0.3">
      <c r="A24" s="53" t="s">
        <v>854</v>
      </c>
      <c r="B24" s="53" t="s">
        <v>1573</v>
      </c>
      <c r="C24" s="53">
        <v>12100302</v>
      </c>
      <c r="D24" s="51">
        <v>790825.02445968008</v>
      </c>
      <c r="E24" s="53">
        <v>10175.7063586</v>
      </c>
      <c r="F24" s="53">
        <f t="shared" si="0"/>
        <v>1.2867203292602439E-2</v>
      </c>
      <c r="H24" s="53">
        <f>Input!P22</f>
        <v>4770</v>
      </c>
      <c r="I24" s="53">
        <f>Input!Q22</f>
        <v>132</v>
      </c>
      <c r="J24" s="53">
        <f>Input!R22</f>
        <v>27386</v>
      </c>
      <c r="K24" s="53">
        <f>Input!S22</f>
        <v>64</v>
      </c>
      <c r="L24" s="53">
        <f>Input!T22</f>
        <v>746</v>
      </c>
      <c r="M24" s="53">
        <f t="shared" si="6"/>
        <v>61.376559705713639</v>
      </c>
      <c r="N24" s="53">
        <f t="shared" si="7"/>
        <v>1.698470834623522</v>
      </c>
      <c r="O24" s="53">
        <f t="shared" si="8"/>
        <v>352.3812293712104</v>
      </c>
      <c r="P24" s="53">
        <f t="shared" si="9"/>
        <v>0.82350101072655613</v>
      </c>
      <c r="Q24" s="53">
        <f t="shared" si="10"/>
        <v>9.5989336562814191</v>
      </c>
      <c r="S24" s="53">
        <v>11120302</v>
      </c>
      <c r="T24" s="53">
        <f>SUM(M278,M395,M474,M861,M1034)</f>
        <v>1126.9474442576316</v>
      </c>
      <c r="U24" s="53">
        <f t="shared" ref="U24:X24" si="161">SUM(N278,N395,N474,N861,N1034)</f>
        <v>250.31173423213835</v>
      </c>
      <c r="V24" s="53">
        <f t="shared" si="161"/>
        <v>10611.184495311843</v>
      </c>
      <c r="W24" s="53">
        <f t="shared" si="161"/>
        <v>0</v>
      </c>
      <c r="X24" s="53">
        <f t="shared" si="161"/>
        <v>675.50485247372114</v>
      </c>
      <c r="Y24" s="53">
        <f t="shared" si="12"/>
        <v>12663.948526275335</v>
      </c>
      <c r="AA24" s="53" t="s">
        <v>854</v>
      </c>
      <c r="AB24" s="53" t="s">
        <v>1608</v>
      </c>
      <c r="AC24" s="53">
        <v>12110108</v>
      </c>
      <c r="AD24" s="53">
        <v>577900.11199999996</v>
      </c>
      <c r="AE24" s="51">
        <v>1317.7905040200001</v>
      </c>
      <c r="AF24" s="53">
        <f t="shared" si="2"/>
        <v>2.28030844198902E-3</v>
      </c>
      <c r="AH24" s="58">
        <f>Input!P25</f>
        <v>34</v>
      </c>
      <c r="AI24" s="58">
        <f>Input!Q25</f>
        <v>0</v>
      </c>
      <c r="AJ24" s="58">
        <f>Input!R25</f>
        <v>1335</v>
      </c>
      <c r="AK24" s="58">
        <f>Input!S25</f>
        <v>0</v>
      </c>
      <c r="AL24" s="58">
        <f>Input!T25</f>
        <v>239</v>
      </c>
      <c r="AM24" s="58">
        <f t="shared" si="99"/>
        <v>7.7530487027626688E-2</v>
      </c>
      <c r="AN24" s="58">
        <f t="shared" si="100"/>
        <v>0</v>
      </c>
      <c r="AO24" s="58">
        <f t="shared" si="101"/>
        <v>3.0442117700553419</v>
      </c>
      <c r="AP24" s="58">
        <f t="shared" si="102"/>
        <v>0</v>
      </c>
      <c r="AQ24" s="58">
        <f t="shared" si="103"/>
        <v>0.54499371763537574</v>
      </c>
      <c r="AS24" s="53">
        <v>11120302</v>
      </c>
      <c r="AT24" s="80">
        <f t="shared" si="19"/>
        <v>1626.2774697310474</v>
      </c>
      <c r="AU24" s="80">
        <f t="shared" si="20"/>
        <v>137.07512302780177</v>
      </c>
      <c r="AV24" s="80">
        <f t="shared" si="21"/>
        <v>803.26867387210143</v>
      </c>
      <c r="AW24" s="80">
        <f t="shared" si="22"/>
        <v>0</v>
      </c>
      <c r="AX24" s="80">
        <f t="shared" si="23"/>
        <v>36.961698480169247</v>
      </c>
      <c r="AY24" s="80">
        <f t="shared" si="24"/>
        <v>2603.5829651111198</v>
      </c>
      <c r="BA24" s="53" t="s">
        <v>854</v>
      </c>
      <c r="BB24" s="53">
        <v>12110109</v>
      </c>
      <c r="BC24" s="53">
        <v>44916</v>
      </c>
      <c r="BD24" s="53">
        <v>1912</v>
      </c>
      <c r="BE24" s="53">
        <f t="shared" si="25"/>
        <v>4.2568349808531483E-2</v>
      </c>
      <c r="BF24" s="53">
        <f>BF23</f>
        <v>9</v>
      </c>
      <c r="BG24" s="53">
        <f>BG23</f>
        <v>0</v>
      </c>
      <c r="BH24" s="53">
        <f t="shared" si="26"/>
        <v>0.38311514827678333</v>
      </c>
      <c r="BI24" s="53">
        <f t="shared" si="27"/>
        <v>0</v>
      </c>
      <c r="BK24" s="53">
        <v>11120302</v>
      </c>
      <c r="BL24" s="53">
        <f>SUM(BH346,BH926)</f>
        <v>44.363333602648083</v>
      </c>
      <c r="BM24" s="53">
        <f>SUM(BI346,BI926)</f>
        <v>0</v>
      </c>
      <c r="BO24" s="54" t="s">
        <v>941</v>
      </c>
      <c r="BP24" s="53">
        <v>11120301</v>
      </c>
      <c r="BQ24" s="53">
        <v>584841.50710000005</v>
      </c>
      <c r="BR24" s="53">
        <v>218.32223569999999</v>
      </c>
      <c r="BS24" s="53">
        <f t="shared" si="28"/>
        <v>3.7330154075857993E-4</v>
      </c>
      <c r="BT24" s="53">
        <f>BT23</f>
        <v>0</v>
      </c>
      <c r="BU24" s="53">
        <f t="shared" si="158"/>
        <v>0</v>
      </c>
      <c r="BV24" s="53">
        <f t="shared" si="159"/>
        <v>16</v>
      </c>
      <c r="BW24" s="53">
        <f t="shared" si="30"/>
        <v>0</v>
      </c>
      <c r="BX24" s="53">
        <f t="shared" si="31"/>
        <v>0</v>
      </c>
      <c r="BY24" s="53">
        <f t="shared" si="32"/>
        <v>5.9728246521372789E-3</v>
      </c>
      <c r="CA24" s="53">
        <v>11120302</v>
      </c>
      <c r="CB24" s="53">
        <f>SUM(BW385,BW455,BW835,BW1015)</f>
        <v>2520.5734720246596</v>
      </c>
      <c r="CC24" s="53">
        <f t="shared" ref="CC24:CD24" si="162">SUM(BX385,BX455,BX835,BX1015)</f>
        <v>0</v>
      </c>
      <c r="CD24" s="53">
        <f t="shared" si="162"/>
        <v>273.61742746529364</v>
      </c>
      <c r="CF24" s="46">
        <v>11120302</v>
      </c>
      <c r="CG24" s="61">
        <f t="shared" si="34"/>
        <v>2797.5882475913272</v>
      </c>
      <c r="CH24" s="61">
        <f t="shared" si="35"/>
        <v>387.38685725994014</v>
      </c>
      <c r="CI24" s="61">
        <f t="shared" si="36"/>
        <v>13935.026641208604</v>
      </c>
      <c r="CJ24" s="61">
        <f t="shared" si="37"/>
        <v>0</v>
      </c>
      <c r="CK24" s="61">
        <f t="shared" si="38"/>
        <v>986.08397841918406</v>
      </c>
      <c r="CL24" s="61">
        <f t="shared" si="39"/>
        <v>18106.085724479057</v>
      </c>
    </row>
    <row r="25" spans="1:90" x14ac:dyDescent="0.3">
      <c r="A25" s="53" t="s">
        <v>854</v>
      </c>
      <c r="B25" s="53" t="s">
        <v>1573</v>
      </c>
      <c r="C25" s="53">
        <v>12110108</v>
      </c>
      <c r="D25" s="51">
        <v>790825.02445967996</v>
      </c>
      <c r="E25" s="53">
        <v>1451.51018808</v>
      </c>
      <c r="F25" s="53">
        <f t="shared" si="0"/>
        <v>1.8354378569035849E-3</v>
      </c>
      <c r="H25" s="53">
        <f>H24</f>
        <v>4770</v>
      </c>
      <c r="I25" s="53">
        <f t="shared" ref="I25:I27" si="163">I24</f>
        <v>132</v>
      </c>
      <c r="J25" s="53">
        <f t="shared" ref="J25:J27" si="164">J24</f>
        <v>27386</v>
      </c>
      <c r="K25" s="53">
        <f t="shared" ref="K25:K27" si="165">K24</f>
        <v>64</v>
      </c>
      <c r="L25" s="53">
        <f t="shared" ref="L25:L27" si="166">L24</f>
        <v>746</v>
      </c>
      <c r="M25" s="53">
        <f t="shared" si="6"/>
        <v>8.7550385774300992</v>
      </c>
      <c r="N25" s="53">
        <f t="shared" si="7"/>
        <v>0.2422777971112732</v>
      </c>
      <c r="O25" s="53">
        <f t="shared" si="8"/>
        <v>50.265301149161573</v>
      </c>
      <c r="P25" s="53">
        <f t="shared" si="9"/>
        <v>0.11746802284182943</v>
      </c>
      <c r="Q25" s="53">
        <f t="shared" si="10"/>
        <v>1.3692366412500743</v>
      </c>
      <c r="S25" s="53">
        <v>11120304</v>
      </c>
      <c r="T25" s="53">
        <f>SUM(M189,M277,M396,M1035)</f>
        <v>179.19118954932861</v>
      </c>
      <c r="U25" s="53">
        <f t="shared" ref="U25:X25" si="167">SUM(N189,N277,N396,N1035)</f>
        <v>104.77049364395543</v>
      </c>
      <c r="V25" s="53">
        <f t="shared" si="167"/>
        <v>2023.9634078146614</v>
      </c>
      <c r="W25" s="53">
        <f t="shared" si="167"/>
        <v>0</v>
      </c>
      <c r="X25" s="53">
        <f t="shared" si="167"/>
        <v>112.35875796498199</v>
      </c>
      <c r="Y25" s="53">
        <f t="shared" si="12"/>
        <v>2420.2838489729274</v>
      </c>
      <c r="AA25" s="53" t="s">
        <v>854</v>
      </c>
      <c r="AB25" s="53" t="s">
        <v>1608</v>
      </c>
      <c r="AC25" s="53">
        <v>12110109</v>
      </c>
      <c r="AD25" s="53">
        <v>577900.11199999996</v>
      </c>
      <c r="AE25" s="53">
        <v>150990.66453000001</v>
      </c>
      <c r="AF25" s="53">
        <f t="shared" si="2"/>
        <v>0.26127467601182958</v>
      </c>
      <c r="AH25" s="58">
        <f t="shared" ref="AH25:AH26" si="168">AH24</f>
        <v>34</v>
      </c>
      <c r="AI25" s="58">
        <f t="shared" ref="AI25:AI26" si="169">AI24</f>
        <v>0</v>
      </c>
      <c r="AJ25" s="58">
        <f t="shared" ref="AJ25:AJ26" si="170">AJ24</f>
        <v>1335</v>
      </c>
      <c r="AK25" s="58">
        <f t="shared" ref="AK25:AK26" si="171">AK24</f>
        <v>0</v>
      </c>
      <c r="AL25" s="58">
        <f t="shared" ref="AL25:AL26" si="172">AL24</f>
        <v>239</v>
      </c>
      <c r="AM25" s="58">
        <f t="shared" si="99"/>
        <v>8.8833389844022062</v>
      </c>
      <c r="AN25" s="58">
        <f t="shared" si="100"/>
        <v>0</v>
      </c>
      <c r="AO25" s="58">
        <f t="shared" si="101"/>
        <v>348.80169247579249</v>
      </c>
      <c r="AP25" s="58">
        <f t="shared" si="102"/>
        <v>0</v>
      </c>
      <c r="AQ25" s="58">
        <f t="shared" si="103"/>
        <v>62.444647566827271</v>
      </c>
      <c r="AS25" s="53">
        <v>11120304</v>
      </c>
      <c r="AT25" s="80">
        <f t="shared" si="19"/>
        <v>408.55184265862584</v>
      </c>
      <c r="AU25" s="80">
        <f t="shared" si="20"/>
        <v>0</v>
      </c>
      <c r="AV25" s="80">
        <f t="shared" si="21"/>
        <v>6888.1197169154493</v>
      </c>
      <c r="AW25" s="80">
        <f t="shared" si="22"/>
        <v>0</v>
      </c>
      <c r="AX25" s="80">
        <f t="shared" si="23"/>
        <v>953.36651897413878</v>
      </c>
      <c r="AY25" s="80">
        <f t="shared" si="24"/>
        <v>8250.0380785482139</v>
      </c>
      <c r="BA25" s="53" t="s">
        <v>854</v>
      </c>
      <c r="BB25" s="53">
        <v>12110110</v>
      </c>
      <c r="BC25" s="53">
        <v>44916</v>
      </c>
      <c r="BD25" s="53">
        <v>41050</v>
      </c>
      <c r="BE25" s="53">
        <f t="shared" si="25"/>
        <v>0.91392822156915132</v>
      </c>
      <c r="BF25" s="53">
        <f>BF24</f>
        <v>9</v>
      </c>
      <c r="BG25" s="53">
        <f>BG24</f>
        <v>0</v>
      </c>
      <c r="BH25" s="53">
        <f t="shared" si="26"/>
        <v>8.2253539941223615</v>
      </c>
      <c r="BI25" s="53">
        <f t="shared" si="27"/>
        <v>0</v>
      </c>
      <c r="BK25" s="53">
        <v>11120304</v>
      </c>
      <c r="BL25" s="53">
        <f>SUM(BH168,BH347,BH927)</f>
        <v>13.086827186543779</v>
      </c>
      <c r="BM25" s="53">
        <f>SUM(BI168,BI347,BI927)</f>
        <v>0</v>
      </c>
      <c r="BO25" s="54" t="s">
        <v>854</v>
      </c>
      <c r="BP25" s="53">
        <v>12100302</v>
      </c>
      <c r="BQ25" s="53">
        <v>790825.03579999995</v>
      </c>
      <c r="BR25" s="53">
        <v>10175.70781</v>
      </c>
      <c r="BS25" s="53">
        <f t="shared" si="28"/>
        <v>1.2867204943387049E-2</v>
      </c>
      <c r="BT25" s="53">
        <f>Input!R24</f>
        <v>77</v>
      </c>
      <c r="BU25" s="53">
        <f>Input!S24</f>
        <v>0</v>
      </c>
      <c r="BV25" s="53">
        <f>Input!T24</f>
        <v>45</v>
      </c>
      <c r="BW25" s="53">
        <f t="shared" si="30"/>
        <v>0.99077478064080282</v>
      </c>
      <c r="BX25" s="53">
        <f t="shared" si="31"/>
        <v>0</v>
      </c>
      <c r="BY25" s="53">
        <f t="shared" si="32"/>
        <v>0.57902422245241725</v>
      </c>
      <c r="CA25" s="53">
        <v>11120304</v>
      </c>
      <c r="CB25" s="53">
        <f>SUM(BW182,BW279,BW386,BW1016)</f>
        <v>4774.7850335148314</v>
      </c>
      <c r="CC25" s="53">
        <f t="shared" ref="CC25:CD25" si="173">SUM(BX182,BX279,BX386,BX1016)</f>
        <v>0</v>
      </c>
      <c r="CD25" s="53">
        <f t="shared" si="173"/>
        <v>109.17328713774072</v>
      </c>
      <c r="CF25" s="46">
        <v>11120304</v>
      </c>
      <c r="CG25" s="61">
        <f t="shared" si="34"/>
        <v>600.82985939449827</v>
      </c>
      <c r="CH25" s="61">
        <f t="shared" si="35"/>
        <v>104.77049364395543</v>
      </c>
      <c r="CI25" s="61">
        <f t="shared" si="36"/>
        <v>13686.868158244941</v>
      </c>
      <c r="CJ25" s="61">
        <f t="shared" si="37"/>
        <v>0</v>
      </c>
      <c r="CK25" s="61">
        <f t="shared" si="38"/>
        <v>1174.8985640768615</v>
      </c>
      <c r="CL25" s="61">
        <f t="shared" si="39"/>
        <v>15567.367075360256</v>
      </c>
    </row>
    <row r="26" spans="1:90" x14ac:dyDescent="0.3">
      <c r="A26" s="53" t="s">
        <v>854</v>
      </c>
      <c r="B26" s="53" t="s">
        <v>1573</v>
      </c>
      <c r="C26" s="53">
        <v>12110109</v>
      </c>
      <c r="D26" s="51">
        <v>790825.02445967996</v>
      </c>
      <c r="E26" s="53">
        <v>150990.66489700001</v>
      </c>
      <c r="F26" s="53">
        <f t="shared" si="0"/>
        <v>0.19092803114084844</v>
      </c>
      <c r="H26" s="53">
        <f>H25</f>
        <v>4770</v>
      </c>
      <c r="I26" s="53">
        <f t="shared" si="163"/>
        <v>132</v>
      </c>
      <c r="J26" s="53">
        <f t="shared" si="164"/>
        <v>27386</v>
      </c>
      <c r="K26" s="53">
        <f t="shared" si="165"/>
        <v>64</v>
      </c>
      <c r="L26" s="53">
        <f t="shared" si="166"/>
        <v>746</v>
      </c>
      <c r="M26" s="53">
        <f t="shared" si="6"/>
        <v>910.72670854184707</v>
      </c>
      <c r="N26" s="53">
        <f t="shared" si="7"/>
        <v>25.202500110591995</v>
      </c>
      <c r="O26" s="53">
        <f t="shared" si="8"/>
        <v>5228.755060823275</v>
      </c>
      <c r="P26" s="53">
        <f t="shared" si="9"/>
        <v>12.2193939930143</v>
      </c>
      <c r="Q26" s="53">
        <f t="shared" si="10"/>
        <v>142.43231123107293</v>
      </c>
      <c r="S26" s="53">
        <v>11130101</v>
      </c>
      <c r="T26" s="53">
        <f>SUM(M171,M192,M436,M1040)</f>
        <v>725.15899890003709</v>
      </c>
      <c r="U26" s="53">
        <f t="shared" ref="U26:X26" si="174">SUM(N171,N192,N436,N1040)</f>
        <v>4.7974150867101315</v>
      </c>
      <c r="V26" s="53">
        <f t="shared" si="174"/>
        <v>9462.6500436181559</v>
      </c>
      <c r="W26" s="53">
        <f t="shared" si="174"/>
        <v>0</v>
      </c>
      <c r="X26" s="53">
        <f t="shared" si="174"/>
        <v>75.901544968408544</v>
      </c>
      <c r="Y26" s="53">
        <f t="shared" si="12"/>
        <v>10268.508002573311</v>
      </c>
      <c r="AA26" s="53" t="s">
        <v>854</v>
      </c>
      <c r="AB26" s="53" t="s">
        <v>1608</v>
      </c>
      <c r="AC26" s="53">
        <v>12110110</v>
      </c>
      <c r="AD26" s="53">
        <v>577900.11199999996</v>
      </c>
      <c r="AE26" s="53">
        <v>425591.657014</v>
      </c>
      <c r="AF26" s="53">
        <f t="shared" si="2"/>
        <v>0.73644501562927545</v>
      </c>
      <c r="AH26" s="58">
        <f t="shared" si="168"/>
        <v>34</v>
      </c>
      <c r="AI26" s="58">
        <f t="shared" si="169"/>
        <v>0</v>
      </c>
      <c r="AJ26" s="58">
        <f t="shared" si="170"/>
        <v>1335</v>
      </c>
      <c r="AK26" s="58">
        <f t="shared" si="171"/>
        <v>0</v>
      </c>
      <c r="AL26" s="58">
        <f t="shared" si="172"/>
        <v>239</v>
      </c>
      <c r="AM26" s="58">
        <f t="shared" si="99"/>
        <v>25.039130531395365</v>
      </c>
      <c r="AN26" s="58">
        <f t="shared" si="100"/>
        <v>0</v>
      </c>
      <c r="AO26" s="58">
        <f t="shared" si="101"/>
        <v>983.1540958650827</v>
      </c>
      <c r="AP26" s="58">
        <f t="shared" si="102"/>
        <v>0</v>
      </c>
      <c r="AQ26" s="58">
        <f t="shared" si="103"/>
        <v>176.01035873539684</v>
      </c>
      <c r="AS26" s="53">
        <v>11130101</v>
      </c>
      <c r="AT26" s="80">
        <f t="shared" si="19"/>
        <v>521.61259050493493</v>
      </c>
      <c r="AU26" s="80">
        <f t="shared" si="20"/>
        <v>0</v>
      </c>
      <c r="AV26" s="80">
        <f t="shared" si="21"/>
        <v>7.9954609788910478</v>
      </c>
      <c r="AW26" s="80">
        <f t="shared" si="22"/>
        <v>0</v>
      </c>
      <c r="AX26" s="80">
        <f t="shared" si="23"/>
        <v>34.895406034347815</v>
      </c>
      <c r="AY26" s="80">
        <f t="shared" si="24"/>
        <v>564.50345751817383</v>
      </c>
      <c r="BA26" s="53" t="s">
        <v>942</v>
      </c>
      <c r="BB26" s="53">
        <v>12070104</v>
      </c>
      <c r="BC26" s="53">
        <v>28419</v>
      </c>
      <c r="BD26" s="53">
        <v>24046</v>
      </c>
      <c r="BE26" s="53">
        <f t="shared" si="25"/>
        <v>0.84612407192371297</v>
      </c>
      <c r="BF26" s="53">
        <f>Input!P31</f>
        <v>9</v>
      </c>
      <c r="BG26" s="53">
        <f>Input!Q31</f>
        <v>0</v>
      </c>
      <c r="BH26" s="53">
        <f t="shared" si="26"/>
        <v>7.6151166473134166</v>
      </c>
      <c r="BI26" s="53">
        <f t="shared" si="27"/>
        <v>0</v>
      </c>
      <c r="BK26" s="53">
        <v>11130101</v>
      </c>
      <c r="BL26" s="53">
        <f>SUM(BH143,BH169,BH193,BH382,BH933)</f>
        <v>52.959178883463117</v>
      </c>
      <c r="BM26" s="53">
        <f>SUM(BI143,BI169,BI193,BI382,BI933)</f>
        <v>0</v>
      </c>
      <c r="BO26" s="54" t="s">
        <v>854</v>
      </c>
      <c r="BP26" s="53">
        <v>12110108</v>
      </c>
      <c r="BQ26" s="53">
        <v>790825.03579999995</v>
      </c>
      <c r="BR26" s="53">
        <v>1451.5059960000001</v>
      </c>
      <c r="BS26" s="53">
        <f t="shared" si="28"/>
        <v>1.8354325296892683E-3</v>
      </c>
      <c r="BT26" s="53">
        <f>BT25</f>
        <v>77</v>
      </c>
      <c r="BU26" s="53">
        <f t="shared" ref="BU26:BU28" si="175">BU25</f>
        <v>0</v>
      </c>
      <c r="BV26" s="53">
        <f t="shared" ref="BV26:BV28" si="176">BV25</f>
        <v>45</v>
      </c>
      <c r="BW26" s="53">
        <f t="shared" si="30"/>
        <v>0.14132830478607367</v>
      </c>
      <c r="BX26" s="53">
        <f t="shared" si="31"/>
        <v>0</v>
      </c>
      <c r="BY26" s="53">
        <f t="shared" si="32"/>
        <v>8.2594463836017068E-2</v>
      </c>
      <c r="CA26" s="53">
        <v>11130101</v>
      </c>
      <c r="CB26" s="53">
        <f>SUM(BW157,BW183,BW210,BW423,BW1022)</f>
        <v>1099.1584884992976</v>
      </c>
      <c r="CC26" s="53">
        <f t="shared" ref="CC26:CD26" si="177">SUM(BX157,BX183,BX210,BX423,BX1022)</f>
        <v>0</v>
      </c>
      <c r="CD26" s="53">
        <f t="shared" si="177"/>
        <v>67.460154188105136</v>
      </c>
      <c r="CF26" s="46">
        <v>11130101</v>
      </c>
      <c r="CG26" s="61">
        <f t="shared" si="34"/>
        <v>1299.7307682884352</v>
      </c>
      <c r="CH26" s="61">
        <f t="shared" si="35"/>
        <v>4.7974150867101315</v>
      </c>
      <c r="CI26" s="61">
        <f t="shared" si="36"/>
        <v>10569.803993096344</v>
      </c>
      <c r="CJ26" s="61">
        <f t="shared" si="37"/>
        <v>0</v>
      </c>
      <c r="CK26" s="61">
        <f t="shared" si="38"/>
        <v>178.25710519086149</v>
      </c>
      <c r="CL26" s="61">
        <f t="shared" si="39"/>
        <v>12052.589281662351</v>
      </c>
    </row>
    <row r="27" spans="1:90" x14ac:dyDescent="0.3">
      <c r="A27" s="53" t="s">
        <v>854</v>
      </c>
      <c r="B27" s="53" t="s">
        <v>1573</v>
      </c>
      <c r="C27" s="53">
        <v>12110110</v>
      </c>
      <c r="D27" s="51">
        <v>790825.02445967996</v>
      </c>
      <c r="E27" s="53">
        <v>628207.14301600005</v>
      </c>
      <c r="F27" s="53">
        <f t="shared" si="0"/>
        <v>0.79436932770964563</v>
      </c>
      <c r="H27" s="53">
        <f>H26</f>
        <v>4770</v>
      </c>
      <c r="I27" s="53">
        <f t="shared" si="163"/>
        <v>132</v>
      </c>
      <c r="J27" s="53">
        <f t="shared" si="164"/>
        <v>27386</v>
      </c>
      <c r="K27" s="53">
        <f t="shared" si="165"/>
        <v>64</v>
      </c>
      <c r="L27" s="53">
        <f t="shared" si="166"/>
        <v>746</v>
      </c>
      <c r="M27" s="53">
        <f t="shared" si="6"/>
        <v>3789.1416931750096</v>
      </c>
      <c r="N27" s="53">
        <f t="shared" si="7"/>
        <v>104.85675125767322</v>
      </c>
      <c r="O27" s="53">
        <f t="shared" si="8"/>
        <v>21754.598408656355</v>
      </c>
      <c r="P27" s="53">
        <f t="shared" si="9"/>
        <v>50.839636973417321</v>
      </c>
      <c r="Q27" s="53">
        <f t="shared" si="10"/>
        <v>592.59951847139564</v>
      </c>
      <c r="S27" s="53">
        <v>11130102</v>
      </c>
      <c r="T27" s="53">
        <f>SUM(M172,M1037,M1041)</f>
        <v>1160.3459310964752</v>
      </c>
      <c r="U27" s="53">
        <f t="shared" ref="U27:X27" si="178">SUM(N172,N1037,N1041)</f>
        <v>5.3206559576663839</v>
      </c>
      <c r="V27" s="53">
        <f t="shared" si="178"/>
        <v>5824.4838027747746</v>
      </c>
      <c r="W27" s="53">
        <f t="shared" si="178"/>
        <v>0</v>
      </c>
      <c r="X27" s="53">
        <f t="shared" si="178"/>
        <v>32.029391907727067</v>
      </c>
      <c r="Y27" s="53">
        <f t="shared" si="12"/>
        <v>7022.1797817366423</v>
      </c>
      <c r="AA27" s="53" t="s">
        <v>854</v>
      </c>
      <c r="AB27" s="53" t="s">
        <v>1611</v>
      </c>
      <c r="AC27" s="53">
        <v>12110108</v>
      </c>
      <c r="AD27" s="53">
        <v>440307.59139999998</v>
      </c>
      <c r="AE27" s="51">
        <v>1309.7870956500001</v>
      </c>
      <c r="AF27" s="53">
        <f t="shared" si="2"/>
        <v>2.9747093196494912E-3</v>
      </c>
      <c r="AH27" s="58">
        <f>Input!P26</f>
        <v>76</v>
      </c>
      <c r="AI27" s="58">
        <f>Input!Q26</f>
        <v>0</v>
      </c>
      <c r="AJ27" s="58">
        <f>Input!R26</f>
        <v>234</v>
      </c>
      <c r="AK27" s="58">
        <f>Input!S26</f>
        <v>0</v>
      </c>
      <c r="AL27" s="58">
        <f>Input!T26</f>
        <v>194</v>
      </c>
      <c r="AM27" s="58">
        <f t="shared" si="99"/>
        <v>0.22607790829336133</v>
      </c>
      <c r="AN27" s="58">
        <f t="shared" si="100"/>
        <v>0</v>
      </c>
      <c r="AO27" s="58">
        <f t="shared" si="101"/>
        <v>0.69608198079798089</v>
      </c>
      <c r="AP27" s="58">
        <f t="shared" si="102"/>
        <v>0</v>
      </c>
      <c r="AQ27" s="58">
        <f t="shared" si="103"/>
        <v>0.57709360801200127</v>
      </c>
      <c r="AS27" s="53">
        <v>11130102</v>
      </c>
      <c r="AT27" s="80">
        <f t="shared" si="19"/>
        <v>1044.4945069625608</v>
      </c>
      <c r="AU27" s="80">
        <f t="shared" si="20"/>
        <v>0</v>
      </c>
      <c r="AV27" s="80">
        <f t="shared" si="21"/>
        <v>85.090087922450024</v>
      </c>
      <c r="AW27" s="80">
        <f t="shared" si="22"/>
        <v>395</v>
      </c>
      <c r="AX27" s="80">
        <f t="shared" si="23"/>
        <v>305.29276856010495</v>
      </c>
      <c r="AY27" s="80">
        <f t="shared" si="24"/>
        <v>1829.8773634451159</v>
      </c>
      <c r="BA27" s="53" t="s">
        <v>942</v>
      </c>
      <c r="BB27" s="53">
        <v>12090301</v>
      </c>
      <c r="BC27" s="53">
        <v>28419</v>
      </c>
      <c r="BD27" s="53">
        <v>147</v>
      </c>
      <c r="BE27" s="53">
        <f t="shared" si="25"/>
        <v>5.1725957985854533E-3</v>
      </c>
      <c r="BF27" s="53">
        <f>BF26</f>
        <v>9</v>
      </c>
      <c r="BG27" s="53">
        <f>BG26</f>
        <v>0</v>
      </c>
      <c r="BH27" s="53">
        <f t="shared" si="26"/>
        <v>4.6553362187269076E-2</v>
      </c>
      <c r="BI27" s="53">
        <f t="shared" si="27"/>
        <v>0</v>
      </c>
      <c r="BK27" s="53">
        <v>11130102</v>
      </c>
      <c r="BL27" s="53">
        <f>SUM(BH146,BH929,BH934)</f>
        <v>18.404988046370391</v>
      </c>
      <c r="BM27" s="53">
        <f>SUM(BI146,BI929,BI934)</f>
        <v>0</v>
      </c>
      <c r="BO27" s="54" t="s">
        <v>854</v>
      </c>
      <c r="BP27" s="53">
        <v>12110109</v>
      </c>
      <c r="BQ27" s="53">
        <v>790825.03579999995</v>
      </c>
      <c r="BR27" s="53">
        <v>150990.66450000001</v>
      </c>
      <c r="BS27" s="53">
        <f t="shared" si="28"/>
        <v>0.19092802790095992</v>
      </c>
      <c r="BT27" s="53">
        <f>BT26</f>
        <v>77</v>
      </c>
      <c r="BU27" s="53">
        <f t="shared" si="175"/>
        <v>0</v>
      </c>
      <c r="BV27" s="53">
        <f t="shared" si="176"/>
        <v>45</v>
      </c>
      <c r="BW27" s="53">
        <f t="shared" si="30"/>
        <v>14.701458148373913</v>
      </c>
      <c r="BX27" s="53">
        <f t="shared" si="31"/>
        <v>0</v>
      </c>
      <c r="BY27" s="53">
        <f t="shared" si="32"/>
        <v>8.5917612555431955</v>
      </c>
      <c r="CA27" s="53">
        <v>11130102</v>
      </c>
      <c r="CB27" s="53">
        <f>SUM(BW160,BW1018,BW1023)</f>
        <v>511.8412584583225</v>
      </c>
      <c r="CC27" s="53">
        <f t="shared" ref="CC27:CD27" si="179">SUM(BX160,BX1018,BX1023)</f>
        <v>0.17416123632870106</v>
      </c>
      <c r="CD27" s="53">
        <f t="shared" si="179"/>
        <v>25.248380498294203</v>
      </c>
      <c r="CF27" s="46">
        <v>11130102</v>
      </c>
      <c r="CG27" s="61">
        <f t="shared" si="34"/>
        <v>2223.2454261054063</v>
      </c>
      <c r="CH27" s="61">
        <f t="shared" si="35"/>
        <v>5.3206559576663839</v>
      </c>
      <c r="CI27" s="61">
        <f t="shared" si="36"/>
        <v>6421.4151491555476</v>
      </c>
      <c r="CJ27" s="61">
        <f t="shared" si="37"/>
        <v>395.1741612363287</v>
      </c>
      <c r="CK27" s="61">
        <f t="shared" si="38"/>
        <v>362.5705409661262</v>
      </c>
      <c r="CL27" s="61">
        <f t="shared" si="39"/>
        <v>9407.7259334210758</v>
      </c>
    </row>
    <row r="28" spans="1:90" x14ac:dyDescent="0.3">
      <c r="A28" s="53" t="s">
        <v>854</v>
      </c>
      <c r="B28" s="53" t="s">
        <v>1574</v>
      </c>
      <c r="C28" s="53">
        <v>12100302</v>
      </c>
      <c r="D28" s="51">
        <v>4697.9197238505003</v>
      </c>
      <c r="E28" s="53">
        <v>78.244217120499997</v>
      </c>
      <c r="F28" s="53">
        <f t="shared" si="0"/>
        <v>1.6655077506596817E-2</v>
      </c>
      <c r="H28" s="53">
        <f>Input!P23</f>
        <v>513</v>
      </c>
      <c r="I28" s="53">
        <f>Input!Q23</f>
        <v>0</v>
      </c>
      <c r="J28" s="53">
        <f>Input!R23</f>
        <v>315</v>
      </c>
      <c r="K28" s="53">
        <f>Input!S23</f>
        <v>0</v>
      </c>
      <c r="L28" s="53">
        <f>Input!T23</f>
        <v>0</v>
      </c>
      <c r="M28" s="53">
        <f t="shared" si="6"/>
        <v>8.5440547608841673</v>
      </c>
      <c r="N28" s="53">
        <f t="shared" si="7"/>
        <v>0</v>
      </c>
      <c r="O28" s="53">
        <f t="shared" si="8"/>
        <v>5.2463494145779972</v>
      </c>
      <c r="P28" s="53">
        <f t="shared" si="9"/>
        <v>0</v>
      </c>
      <c r="Q28" s="53">
        <f t="shared" si="10"/>
        <v>0</v>
      </c>
      <c r="S28" s="53">
        <v>11130103</v>
      </c>
      <c r="T28" s="53">
        <f>SUM(M113,M332,M418,M425,M752,M754,M917)</f>
        <v>319.11882049842933</v>
      </c>
      <c r="U28" s="53">
        <f t="shared" ref="U28:X28" si="180">SUM(N113,N332,N418,N425,N752,N754,N917)</f>
        <v>3.8161846924789389</v>
      </c>
      <c r="V28" s="53">
        <f t="shared" si="180"/>
        <v>71832.252413598559</v>
      </c>
      <c r="W28" s="53">
        <f t="shared" si="180"/>
        <v>0</v>
      </c>
      <c r="X28" s="53">
        <f t="shared" si="180"/>
        <v>283.94570653281539</v>
      </c>
      <c r="Y28" s="53">
        <f t="shared" si="12"/>
        <v>72439.133125322289</v>
      </c>
      <c r="AA28" s="53" t="s">
        <v>854</v>
      </c>
      <c r="AB28" s="53" t="s">
        <v>1611</v>
      </c>
      <c r="AC28" s="53">
        <v>12110109</v>
      </c>
      <c r="AD28" s="53">
        <v>440307.59139999998</v>
      </c>
      <c r="AE28" s="53">
        <v>138162.26956799999</v>
      </c>
      <c r="AF28" s="53">
        <f t="shared" si="2"/>
        <v>0.31378579944238499</v>
      </c>
      <c r="AH28" s="58">
        <f t="shared" ref="AH28:AH29" si="181">AH27</f>
        <v>76</v>
      </c>
      <c r="AI28" s="58">
        <f t="shared" ref="AI28:AI29" si="182">AI27</f>
        <v>0</v>
      </c>
      <c r="AJ28" s="58">
        <f t="shared" ref="AJ28:AJ29" si="183">AJ27</f>
        <v>234</v>
      </c>
      <c r="AK28" s="58">
        <f t="shared" ref="AK28:AK29" si="184">AK27</f>
        <v>0</v>
      </c>
      <c r="AL28" s="58">
        <f t="shared" ref="AL28:AL29" si="185">AL27</f>
        <v>194</v>
      </c>
      <c r="AM28" s="58">
        <f t="shared" si="99"/>
        <v>23.847720757621261</v>
      </c>
      <c r="AN28" s="58">
        <f t="shared" si="100"/>
        <v>0</v>
      </c>
      <c r="AO28" s="58">
        <f t="shared" si="101"/>
        <v>73.425877069518094</v>
      </c>
      <c r="AP28" s="58">
        <f t="shared" si="102"/>
        <v>0</v>
      </c>
      <c r="AQ28" s="58">
        <f t="shared" si="103"/>
        <v>60.874445091822686</v>
      </c>
      <c r="AS28" s="53">
        <v>11130103</v>
      </c>
      <c r="AT28" s="80">
        <f t="shared" si="19"/>
        <v>282.85021212559479</v>
      </c>
      <c r="AU28" s="80">
        <f t="shared" si="20"/>
        <v>0</v>
      </c>
      <c r="AV28" s="80">
        <f t="shared" si="21"/>
        <v>79.666315554949605</v>
      </c>
      <c r="AW28" s="80">
        <f t="shared" si="22"/>
        <v>0</v>
      </c>
      <c r="AX28" s="80">
        <f t="shared" si="23"/>
        <v>424.87503660582911</v>
      </c>
      <c r="AY28" s="80">
        <f t="shared" si="24"/>
        <v>787.39156428637352</v>
      </c>
      <c r="BA28" s="53" t="s">
        <v>942</v>
      </c>
      <c r="BB28" s="53">
        <v>12090401</v>
      </c>
      <c r="BC28" s="53">
        <v>28419</v>
      </c>
      <c r="BD28" s="53">
        <v>4226</v>
      </c>
      <c r="BE28" s="53">
        <f t="shared" si="25"/>
        <v>0.14870333227770155</v>
      </c>
      <c r="BF28" s="53">
        <f>BF27</f>
        <v>9</v>
      </c>
      <c r="BG28" s="53">
        <f>BG27</f>
        <v>0</v>
      </c>
      <c r="BH28" s="53">
        <f t="shared" si="26"/>
        <v>1.338329990499314</v>
      </c>
      <c r="BI28" s="53">
        <f t="shared" si="27"/>
        <v>0</v>
      </c>
      <c r="BK28" s="53">
        <v>11130103</v>
      </c>
      <c r="BL28" s="53">
        <f>SUM(BH90,BH144,BH194,BH295,BH365,BH373,BH668,BH833)</f>
        <v>186.82151073407658</v>
      </c>
      <c r="BM28" s="53">
        <f>SUM(BI90,BI144,BI194,BI295,BI365,BI373,BI668,BI833)</f>
        <v>1.9105846388995033E-3</v>
      </c>
      <c r="BO28" s="54" t="s">
        <v>854</v>
      </c>
      <c r="BP28" s="53">
        <v>12110110</v>
      </c>
      <c r="BQ28" s="53">
        <v>790825.03579999995</v>
      </c>
      <c r="BR28" s="53">
        <v>628207.15740000003</v>
      </c>
      <c r="BS28" s="53">
        <f t="shared" si="28"/>
        <v>0.79436933450710068</v>
      </c>
      <c r="BT28" s="53">
        <f>BT27</f>
        <v>77</v>
      </c>
      <c r="BU28" s="53">
        <f t="shared" si="175"/>
        <v>0</v>
      </c>
      <c r="BV28" s="53">
        <f t="shared" si="176"/>
        <v>45</v>
      </c>
      <c r="BW28" s="53">
        <f t="shared" si="30"/>
        <v>61.166438757046755</v>
      </c>
      <c r="BX28" s="53">
        <f t="shared" si="31"/>
        <v>0</v>
      </c>
      <c r="BY28" s="53">
        <f t="shared" si="32"/>
        <v>35.74662005281953</v>
      </c>
      <c r="CA28" s="53">
        <v>11130103</v>
      </c>
      <c r="CB28" s="53">
        <f>SUM(BW99,BW158,BW211,BW325,BW404,BW412,BW731,BW912)</f>
        <v>21769.07265353941</v>
      </c>
      <c r="CC28" s="53">
        <f t="shared" ref="CC28:CD28" si="186">SUM(BX99,BX158,BX211,BX325,BX404,BX412,BX731,BX912)</f>
        <v>0</v>
      </c>
      <c r="CD28" s="53">
        <f t="shared" si="186"/>
        <v>287.55900470485369</v>
      </c>
      <c r="CF28" s="46">
        <v>11130103</v>
      </c>
      <c r="CG28" s="61">
        <f t="shared" si="34"/>
        <v>788.79054335810065</v>
      </c>
      <c r="CH28" s="61">
        <f t="shared" si="35"/>
        <v>3.8180952771178385</v>
      </c>
      <c r="CI28" s="61">
        <f t="shared" si="36"/>
        <v>93680.991382692911</v>
      </c>
      <c r="CJ28" s="61">
        <f t="shared" si="37"/>
        <v>0</v>
      </c>
      <c r="CK28" s="61">
        <f t="shared" si="38"/>
        <v>996.37974784349819</v>
      </c>
      <c r="CL28" s="61">
        <f t="shared" si="39"/>
        <v>95469.979769171638</v>
      </c>
    </row>
    <row r="29" spans="1:90" x14ac:dyDescent="0.3">
      <c r="A29" s="53" t="s">
        <v>854</v>
      </c>
      <c r="B29" s="53" t="s">
        <v>1574</v>
      </c>
      <c r="C29" s="53">
        <v>12110110</v>
      </c>
      <c r="D29" s="51">
        <v>4697.9197238505003</v>
      </c>
      <c r="E29" s="53">
        <v>4619.6755067300001</v>
      </c>
      <c r="F29" s="53">
        <f t="shared" si="0"/>
        <v>0.98334492249340311</v>
      </c>
      <c r="H29" s="53">
        <f>H28</f>
        <v>513</v>
      </c>
      <c r="I29" s="53">
        <f t="shared" ref="I29" si="187">I28</f>
        <v>0</v>
      </c>
      <c r="J29" s="53">
        <f t="shared" ref="J29" si="188">J28</f>
        <v>315</v>
      </c>
      <c r="K29" s="53">
        <f t="shared" ref="K29" si="189">K28</f>
        <v>0</v>
      </c>
      <c r="L29" s="53">
        <f t="shared" ref="L29" si="190">L28</f>
        <v>0</v>
      </c>
      <c r="M29" s="53">
        <f t="shared" si="6"/>
        <v>504.45594523911581</v>
      </c>
      <c r="N29" s="53">
        <f t="shared" si="7"/>
        <v>0</v>
      </c>
      <c r="O29" s="53">
        <f t="shared" si="8"/>
        <v>309.75365058542195</v>
      </c>
      <c r="P29" s="53">
        <f t="shared" si="9"/>
        <v>0</v>
      </c>
      <c r="Q29" s="53">
        <f t="shared" si="10"/>
        <v>0</v>
      </c>
      <c r="S29" s="53">
        <v>11130104</v>
      </c>
      <c r="T29" s="53">
        <f>SUM(M229,M263,M333,M753)</f>
        <v>180.49523453247161</v>
      </c>
      <c r="U29" s="53">
        <f t="shared" ref="U29:X29" si="191">SUM(N229,N263,N333,N753)</f>
        <v>0</v>
      </c>
      <c r="V29" s="53">
        <f t="shared" si="191"/>
        <v>45915.619077033945</v>
      </c>
      <c r="W29" s="53">
        <f t="shared" si="191"/>
        <v>0.91582833328369995</v>
      </c>
      <c r="X29" s="53">
        <f t="shared" si="191"/>
        <v>187.0790373261093</v>
      </c>
      <c r="Y29" s="53">
        <f t="shared" si="12"/>
        <v>46284.109177225815</v>
      </c>
      <c r="AA29" s="53" t="s">
        <v>854</v>
      </c>
      <c r="AB29" s="53" t="s">
        <v>1611</v>
      </c>
      <c r="AC29" s="53">
        <v>12110110</v>
      </c>
      <c r="AD29" s="53">
        <v>440307.59139999998</v>
      </c>
      <c r="AE29" s="53">
        <v>300835.534751</v>
      </c>
      <c r="AF29" s="53">
        <f t="shared" si="2"/>
        <v>0.68323949127123773</v>
      </c>
      <c r="AH29" s="58">
        <f t="shared" si="181"/>
        <v>76</v>
      </c>
      <c r="AI29" s="58">
        <f t="shared" si="182"/>
        <v>0</v>
      </c>
      <c r="AJ29" s="58">
        <f t="shared" si="183"/>
        <v>234</v>
      </c>
      <c r="AK29" s="58">
        <f t="shared" si="184"/>
        <v>0</v>
      </c>
      <c r="AL29" s="58">
        <f t="shared" si="185"/>
        <v>194</v>
      </c>
      <c r="AM29" s="58">
        <f t="shared" si="99"/>
        <v>51.926201336614071</v>
      </c>
      <c r="AN29" s="58">
        <f t="shared" si="100"/>
        <v>0</v>
      </c>
      <c r="AO29" s="58">
        <f t="shared" si="101"/>
        <v>159.87804095746964</v>
      </c>
      <c r="AP29" s="58">
        <f t="shared" si="102"/>
        <v>0</v>
      </c>
      <c r="AQ29" s="58">
        <f t="shared" si="103"/>
        <v>132.54846130662011</v>
      </c>
      <c r="AS29" s="53">
        <v>11130104</v>
      </c>
      <c r="AT29" s="80">
        <f t="shared" si="19"/>
        <v>1563.362870387733</v>
      </c>
      <c r="AU29" s="80">
        <f t="shared" si="20"/>
        <v>0</v>
      </c>
      <c r="AV29" s="80">
        <f t="shared" si="21"/>
        <v>242.37296121405186</v>
      </c>
      <c r="AW29" s="80">
        <f t="shared" si="22"/>
        <v>0</v>
      </c>
      <c r="AX29" s="80">
        <f t="shared" si="23"/>
        <v>148.1546121873705</v>
      </c>
      <c r="AY29" s="80">
        <f t="shared" si="24"/>
        <v>1953.8904437891554</v>
      </c>
      <c r="BA29" s="53" t="s">
        <v>943</v>
      </c>
      <c r="BB29" s="53">
        <v>12050001</v>
      </c>
      <c r="BC29" s="53">
        <v>7165</v>
      </c>
      <c r="BD29" s="53">
        <v>387</v>
      </c>
      <c r="BE29" s="53">
        <f t="shared" si="25"/>
        <v>5.401256106071179E-2</v>
      </c>
      <c r="BF29" s="53">
        <v>0</v>
      </c>
      <c r="BG29" s="53">
        <v>0</v>
      </c>
      <c r="BH29" s="53">
        <f t="shared" si="26"/>
        <v>0</v>
      </c>
      <c r="BI29" s="53">
        <f t="shared" si="27"/>
        <v>0</v>
      </c>
      <c r="BK29" s="53">
        <v>11130104</v>
      </c>
      <c r="BL29" s="53">
        <f>SUM(BH195,BH204,BH240,BH296,BH669)</f>
        <v>196.17835353449559</v>
      </c>
      <c r="BM29" s="53">
        <f>SUM(BI195,BI204,BI240,BI296,BI669)</f>
        <v>0</v>
      </c>
      <c r="BO29" s="54" t="s">
        <v>942</v>
      </c>
      <c r="BP29" s="53">
        <v>12070104</v>
      </c>
      <c r="BQ29" s="53">
        <v>420165.82130000001</v>
      </c>
      <c r="BR29" s="53">
        <v>326976.30330000003</v>
      </c>
      <c r="BS29" s="53">
        <f t="shared" si="28"/>
        <v>0.7782077616126174</v>
      </c>
      <c r="BT29" s="53">
        <f>Input!R31</f>
        <v>98</v>
      </c>
      <c r="BU29" s="53">
        <f>Input!S31</f>
        <v>0</v>
      </c>
      <c r="BV29" s="53">
        <f>Input!T31</f>
        <v>0</v>
      </c>
      <c r="BW29" s="53">
        <f t="shared" si="30"/>
        <v>76.264360638036507</v>
      </c>
      <c r="BX29" s="53">
        <f t="shared" si="31"/>
        <v>0</v>
      </c>
      <c r="BY29" s="53">
        <f t="shared" si="32"/>
        <v>0</v>
      </c>
      <c r="CA29" s="53">
        <v>11130104</v>
      </c>
      <c r="CB29" s="53">
        <f>SUM(BW212,BW223,BW263,BW326,BW732)</f>
        <v>12646.935204117151</v>
      </c>
      <c r="CC29" s="53">
        <f t="shared" ref="CC29:CD29" si="192">SUM(BX212,BX223,BX263,BX326,BX732)</f>
        <v>0</v>
      </c>
      <c r="CD29" s="53">
        <f t="shared" si="192"/>
        <v>250.15755143417007</v>
      </c>
      <c r="CF29" s="46">
        <v>11130104</v>
      </c>
      <c r="CG29" s="61">
        <f t="shared" si="34"/>
        <v>1940.0364584547001</v>
      </c>
      <c r="CH29" s="61">
        <f t="shared" si="35"/>
        <v>0</v>
      </c>
      <c r="CI29" s="61">
        <f t="shared" si="36"/>
        <v>58804.927242365149</v>
      </c>
      <c r="CJ29" s="61">
        <f t="shared" si="37"/>
        <v>0.91582833328369995</v>
      </c>
      <c r="CK29" s="61">
        <f t="shared" si="38"/>
        <v>585.39120094764985</v>
      </c>
      <c r="CL29" s="61">
        <f t="shared" si="39"/>
        <v>61331.270730100783</v>
      </c>
    </row>
    <row r="30" spans="1:90" x14ac:dyDescent="0.3">
      <c r="A30" s="53" t="s">
        <v>942</v>
      </c>
      <c r="B30" s="53" t="s">
        <v>1573</v>
      </c>
      <c r="C30" s="53">
        <v>12090301</v>
      </c>
      <c r="D30" s="53">
        <v>1</v>
      </c>
      <c r="E30" s="53">
        <v>1</v>
      </c>
      <c r="F30" s="53">
        <f t="shared" si="0"/>
        <v>1</v>
      </c>
      <c r="H30" s="53">
        <f>Input!P29</f>
        <v>101</v>
      </c>
      <c r="I30" s="53">
        <f>Input!Q29</f>
        <v>0</v>
      </c>
      <c r="J30" s="53">
        <f>Input!R29</f>
        <v>0</v>
      </c>
      <c r="K30" s="53">
        <f>Input!S29</f>
        <v>0</v>
      </c>
      <c r="L30" s="53">
        <f>Input!T29</f>
        <v>0</v>
      </c>
      <c r="M30" s="53">
        <f t="shared" si="6"/>
        <v>101</v>
      </c>
      <c r="N30" s="53">
        <f t="shared" si="7"/>
        <v>0</v>
      </c>
      <c r="O30" s="53">
        <f t="shared" si="8"/>
        <v>0</v>
      </c>
      <c r="P30" s="53">
        <f t="shared" si="9"/>
        <v>0</v>
      </c>
      <c r="Q30" s="53">
        <f t="shared" si="10"/>
        <v>0</v>
      </c>
      <c r="S30" s="53">
        <v>11130105</v>
      </c>
      <c r="T30" s="53">
        <f>SUM(M337,M437,M1042)</f>
        <v>1607.3333322498565</v>
      </c>
      <c r="U30" s="53">
        <f t="shared" ref="U30:X30" si="193">SUM(N337,N437,N1042)</f>
        <v>13.01653165868677</v>
      </c>
      <c r="V30" s="53">
        <f t="shared" si="193"/>
        <v>15919.652238299263</v>
      </c>
      <c r="W30" s="53">
        <f t="shared" si="193"/>
        <v>0</v>
      </c>
      <c r="X30" s="53">
        <f t="shared" si="193"/>
        <v>69.157248629918911</v>
      </c>
      <c r="Y30" s="53">
        <f t="shared" si="12"/>
        <v>17609.159350837726</v>
      </c>
      <c r="AA30" s="53" t="s">
        <v>854</v>
      </c>
      <c r="AB30" s="53" t="s">
        <v>1614</v>
      </c>
      <c r="AC30" s="53">
        <v>12110108</v>
      </c>
      <c r="AD30" s="53">
        <v>372557.60700000002</v>
      </c>
      <c r="AE30" s="51">
        <v>1451.50599631</v>
      </c>
      <c r="AF30" s="53">
        <f t="shared" si="2"/>
        <v>3.8960578687365251E-3</v>
      </c>
      <c r="AH30" s="58">
        <f>Input!P27</f>
        <v>8</v>
      </c>
      <c r="AI30" s="58">
        <f>Input!Q27</f>
        <v>0</v>
      </c>
      <c r="AJ30" s="58">
        <f>Input!R27</f>
        <v>314</v>
      </c>
      <c r="AK30" s="58">
        <f>Input!S27</f>
        <v>0</v>
      </c>
      <c r="AL30" s="58">
        <f>Input!T27</f>
        <v>134</v>
      </c>
      <c r="AM30" s="58">
        <f t="shared" si="99"/>
        <v>3.1168462949892201E-2</v>
      </c>
      <c r="AN30" s="58">
        <f t="shared" si="100"/>
        <v>0</v>
      </c>
      <c r="AO30" s="58">
        <f t="shared" si="101"/>
        <v>1.2233621707832689</v>
      </c>
      <c r="AP30" s="58">
        <f t="shared" si="102"/>
        <v>0</v>
      </c>
      <c r="AQ30" s="58">
        <f t="shared" si="103"/>
        <v>0.52207175441069431</v>
      </c>
      <c r="AS30" s="53">
        <v>11130105</v>
      </c>
      <c r="AT30" s="80">
        <f t="shared" si="19"/>
        <v>175.54251725090495</v>
      </c>
      <c r="AU30" s="80">
        <f t="shared" si="20"/>
        <v>0</v>
      </c>
      <c r="AV30" s="80">
        <f t="shared" si="21"/>
        <v>86.033888470931601</v>
      </c>
      <c r="AW30" s="80">
        <f t="shared" si="22"/>
        <v>0</v>
      </c>
      <c r="AX30" s="80">
        <f t="shared" si="23"/>
        <v>52.389275309575538</v>
      </c>
      <c r="AY30" s="80">
        <f t="shared" si="24"/>
        <v>313.96568103141203</v>
      </c>
      <c r="BA30" s="53" t="s">
        <v>943</v>
      </c>
      <c r="BB30" s="53">
        <v>12050002</v>
      </c>
      <c r="BC30" s="53">
        <v>7165</v>
      </c>
      <c r="BD30" s="53">
        <v>6778</v>
      </c>
      <c r="BE30" s="53">
        <f t="shared" si="25"/>
        <v>0.94598743893928816</v>
      </c>
      <c r="BF30" s="53">
        <f>BF29</f>
        <v>0</v>
      </c>
      <c r="BG30" s="53">
        <f>BG29</f>
        <v>0</v>
      </c>
      <c r="BH30" s="53">
        <f t="shared" si="26"/>
        <v>0</v>
      </c>
      <c r="BI30" s="53">
        <f t="shared" si="27"/>
        <v>0</v>
      </c>
      <c r="BK30" s="53">
        <v>11130105</v>
      </c>
      <c r="BL30" s="53">
        <f>SUM(BH145,BH196,BH300,BH383,BH935)</f>
        <v>34.539082802912041</v>
      </c>
      <c r="BM30" s="53">
        <f>SUM(BI145,BI196,BI300,BI383,BI935)</f>
        <v>0</v>
      </c>
      <c r="BO30" s="54" t="s">
        <v>942</v>
      </c>
      <c r="BP30" s="53">
        <v>12090301</v>
      </c>
      <c r="BQ30" s="53">
        <v>420165.82130000001</v>
      </c>
      <c r="BR30" s="53">
        <v>4074.58347</v>
      </c>
      <c r="BS30" s="53">
        <f t="shared" si="28"/>
        <v>9.6975604950282988E-3</v>
      </c>
      <c r="BT30" s="53">
        <f>BT29</f>
        <v>98</v>
      </c>
      <c r="BU30" s="53">
        <f t="shared" ref="BU30:BU31" si="194">BU29</f>
        <v>0</v>
      </c>
      <c r="BV30" s="53">
        <f t="shared" ref="BV30:BV31" si="195">BV29</f>
        <v>0</v>
      </c>
      <c r="BW30" s="53">
        <f t="shared" si="30"/>
        <v>0.95036092851277332</v>
      </c>
      <c r="BX30" s="53">
        <f t="shared" si="31"/>
        <v>0</v>
      </c>
      <c r="BY30" s="53">
        <f t="shared" si="32"/>
        <v>0</v>
      </c>
      <c r="CA30" s="53">
        <v>11130105</v>
      </c>
      <c r="CB30" s="53">
        <f>SUM(BW159,BW213,BW330,BW424,BW1024)</f>
        <v>1096.0190893023992</v>
      </c>
      <c r="CC30" s="53">
        <f t="shared" ref="CC30:CD30" si="196">SUM(BX159,BX213,BX330,BX424,BX1024)</f>
        <v>0</v>
      </c>
      <c r="CD30" s="53">
        <f t="shared" si="196"/>
        <v>33.681530246216397</v>
      </c>
      <c r="CF30" s="46">
        <v>11130105</v>
      </c>
      <c r="CG30" s="61">
        <f t="shared" si="34"/>
        <v>1817.4149323036734</v>
      </c>
      <c r="CH30" s="61">
        <f t="shared" si="35"/>
        <v>13.01653165868677</v>
      </c>
      <c r="CI30" s="61">
        <f t="shared" si="36"/>
        <v>17101.705216072594</v>
      </c>
      <c r="CJ30" s="61">
        <f t="shared" si="37"/>
        <v>0</v>
      </c>
      <c r="CK30" s="61">
        <f t="shared" si="38"/>
        <v>155.22805418571085</v>
      </c>
      <c r="CL30" s="61">
        <f t="shared" si="39"/>
        <v>19087.364734220664</v>
      </c>
    </row>
    <row r="31" spans="1:90" x14ac:dyDescent="0.3">
      <c r="A31" s="53" t="s">
        <v>942</v>
      </c>
      <c r="B31" s="53" t="s">
        <v>1576</v>
      </c>
      <c r="C31" s="53">
        <v>12070104</v>
      </c>
      <c r="D31" s="51">
        <v>420165.82306436996</v>
      </c>
      <c r="E31" s="53">
        <v>326976.30403699999</v>
      </c>
      <c r="F31" s="53">
        <f t="shared" si="0"/>
        <v>0.77820776009881887</v>
      </c>
      <c r="H31" s="53">
        <f>Input!P30</f>
        <v>3304</v>
      </c>
      <c r="I31" s="53">
        <f>Input!Q30</f>
        <v>84</v>
      </c>
      <c r="J31" s="53">
        <f>Input!R30</f>
        <v>3045</v>
      </c>
      <c r="K31" s="53">
        <f>Input!S30</f>
        <v>0</v>
      </c>
      <c r="L31" s="53">
        <f>Input!T30</f>
        <v>363</v>
      </c>
      <c r="M31" s="53">
        <f t="shared" si="6"/>
        <v>2571.1984393664975</v>
      </c>
      <c r="N31" s="53">
        <f t="shared" si="7"/>
        <v>65.369451848300784</v>
      </c>
      <c r="O31" s="53">
        <f t="shared" si="8"/>
        <v>2369.6426295009032</v>
      </c>
      <c r="P31" s="53">
        <f t="shared" si="9"/>
        <v>0</v>
      </c>
      <c r="Q31" s="53">
        <f t="shared" si="10"/>
        <v>282.48941691587123</v>
      </c>
      <c r="S31" s="53">
        <v>11130201</v>
      </c>
      <c r="T31" s="53">
        <f>SUM(M173,M212,M739)</f>
        <v>948.27154073499707</v>
      </c>
      <c r="U31" s="53">
        <f t="shared" ref="U31:X31" si="197">SUM(N173,N212,N739)</f>
        <v>0.58049256601107235</v>
      </c>
      <c r="V31" s="53">
        <f t="shared" si="197"/>
        <v>145.31670290109</v>
      </c>
      <c r="W31" s="53">
        <f t="shared" si="197"/>
        <v>103.76500132053539</v>
      </c>
      <c r="X31" s="53">
        <f t="shared" si="197"/>
        <v>36.750691860303149</v>
      </c>
      <c r="Y31" s="53">
        <f t="shared" si="12"/>
        <v>1234.6844293829367</v>
      </c>
      <c r="AA31" s="53" t="s">
        <v>854</v>
      </c>
      <c r="AB31" s="53" t="s">
        <v>1614</v>
      </c>
      <c r="AC31" s="53">
        <v>12110109</v>
      </c>
      <c r="AD31" s="53">
        <v>372557.60700000002</v>
      </c>
      <c r="AE31" s="53">
        <v>70817.667636700004</v>
      </c>
      <c r="AF31" s="53">
        <f t="shared" si="2"/>
        <v>0.19008514738688453</v>
      </c>
      <c r="AH31" s="58">
        <f t="shared" ref="AH31:AH32" si="198">AH30</f>
        <v>8</v>
      </c>
      <c r="AI31" s="58">
        <f t="shared" ref="AI31:AI32" si="199">AI30</f>
        <v>0</v>
      </c>
      <c r="AJ31" s="58">
        <f t="shared" ref="AJ31:AJ32" si="200">AJ30</f>
        <v>314</v>
      </c>
      <c r="AK31" s="58">
        <f t="shared" ref="AK31:AK32" si="201">AK30</f>
        <v>0</v>
      </c>
      <c r="AL31" s="58">
        <f t="shared" ref="AL31:AL32" si="202">AL30</f>
        <v>134</v>
      </c>
      <c r="AM31" s="58">
        <f t="shared" si="99"/>
        <v>1.5206811790950763</v>
      </c>
      <c r="AN31" s="58">
        <f t="shared" si="100"/>
        <v>0</v>
      </c>
      <c r="AO31" s="58">
        <f t="shared" si="101"/>
        <v>59.686736279481742</v>
      </c>
      <c r="AP31" s="58">
        <f t="shared" si="102"/>
        <v>0</v>
      </c>
      <c r="AQ31" s="58">
        <f t="shared" si="103"/>
        <v>25.471409749842529</v>
      </c>
      <c r="AS31" s="53">
        <v>11130201</v>
      </c>
      <c r="AT31" s="80">
        <f t="shared" si="19"/>
        <v>81.934205315675513</v>
      </c>
      <c r="AU31" s="80">
        <f t="shared" si="20"/>
        <v>0</v>
      </c>
      <c r="AV31" s="80">
        <f t="shared" si="21"/>
        <v>51.431857994874989</v>
      </c>
      <c r="AW31" s="80">
        <f t="shared" si="22"/>
        <v>0</v>
      </c>
      <c r="AX31" s="80">
        <f t="shared" si="23"/>
        <v>41.760736796931923</v>
      </c>
      <c r="AY31" s="80">
        <f t="shared" si="24"/>
        <v>175.12680010748241</v>
      </c>
      <c r="BA31" s="53" t="s">
        <v>944</v>
      </c>
      <c r="BB31" s="53">
        <v>12100201</v>
      </c>
      <c r="BC31" s="53">
        <v>20485</v>
      </c>
      <c r="BD31" s="53">
        <v>17</v>
      </c>
      <c r="BE31" s="53">
        <f t="shared" si="25"/>
        <v>8.2987551867219915E-4</v>
      </c>
      <c r="BF31" s="53">
        <f>Input!P34</f>
        <v>11</v>
      </c>
      <c r="BG31" s="53">
        <f>Input!Q34</f>
        <v>0</v>
      </c>
      <c r="BH31" s="53">
        <f t="shared" si="26"/>
        <v>9.1286307053941914E-3</v>
      </c>
      <c r="BI31" s="53">
        <f t="shared" si="27"/>
        <v>0</v>
      </c>
      <c r="BK31" s="53">
        <v>11130201</v>
      </c>
      <c r="BL31" s="53">
        <f>SUM(BH147,BH185,BH655)</f>
        <v>433.49034996386729</v>
      </c>
      <c r="BM31" s="53">
        <f>SUM(BI147,BI185,BI655)</f>
        <v>0</v>
      </c>
      <c r="BO31" s="54" t="s">
        <v>942</v>
      </c>
      <c r="BP31" s="53">
        <v>12090401</v>
      </c>
      <c r="BQ31" s="53">
        <v>420165.82130000001</v>
      </c>
      <c r="BR31" s="53">
        <v>89114.934510000006</v>
      </c>
      <c r="BS31" s="53">
        <f t="shared" si="28"/>
        <v>0.21209467784475405</v>
      </c>
      <c r="BT31" s="53">
        <f>BT30</f>
        <v>98</v>
      </c>
      <c r="BU31" s="53">
        <f t="shared" si="194"/>
        <v>0</v>
      </c>
      <c r="BV31" s="53">
        <f t="shared" si="195"/>
        <v>0</v>
      </c>
      <c r="BW31" s="53">
        <f t="shared" si="30"/>
        <v>20.785278428785897</v>
      </c>
      <c r="BX31" s="53">
        <f t="shared" si="31"/>
        <v>0</v>
      </c>
      <c r="BY31" s="53">
        <f t="shared" si="32"/>
        <v>0</v>
      </c>
      <c r="CA31" s="53">
        <v>11130201</v>
      </c>
      <c r="CB31" s="53">
        <f>SUM(BW161,BW201,BW717)</f>
        <v>135.07810119900125</v>
      </c>
      <c r="CC31" s="53">
        <f t="shared" ref="CC31:CD31" si="203">SUM(BX161,BX201,BX717)</f>
        <v>1.3223988806492641</v>
      </c>
      <c r="CD31" s="53">
        <f t="shared" si="203"/>
        <v>60.205783553684128</v>
      </c>
      <c r="CF31" s="46">
        <v>11130201</v>
      </c>
      <c r="CG31" s="61">
        <f t="shared" si="34"/>
        <v>1463.6960960145398</v>
      </c>
      <c r="CH31" s="61">
        <f t="shared" si="35"/>
        <v>0.58049256601107235</v>
      </c>
      <c r="CI31" s="61">
        <f t="shared" si="36"/>
        <v>331.8266620949662</v>
      </c>
      <c r="CJ31" s="61">
        <f t="shared" si="37"/>
        <v>105.08740020118465</v>
      </c>
      <c r="CK31" s="61">
        <f t="shared" si="38"/>
        <v>138.7172122109192</v>
      </c>
      <c r="CL31" s="61">
        <f t="shared" si="39"/>
        <v>2039.9078630876209</v>
      </c>
    </row>
    <row r="32" spans="1:90" x14ac:dyDescent="0.3">
      <c r="A32" s="53" t="s">
        <v>942</v>
      </c>
      <c r="B32" s="53" t="s">
        <v>1576</v>
      </c>
      <c r="C32" s="53">
        <v>12090301</v>
      </c>
      <c r="D32" s="51">
        <v>420165.82306437002</v>
      </c>
      <c r="E32" s="53">
        <v>4074.5847998700001</v>
      </c>
      <c r="F32" s="53">
        <f t="shared" si="0"/>
        <v>9.6975636194135857E-3</v>
      </c>
      <c r="H32" s="53">
        <f>H31</f>
        <v>3304</v>
      </c>
      <c r="I32" s="53">
        <f t="shared" ref="I32:I33" si="204">I31</f>
        <v>84</v>
      </c>
      <c r="J32" s="53">
        <f t="shared" ref="J32:J33" si="205">J31</f>
        <v>3045</v>
      </c>
      <c r="K32" s="53">
        <f t="shared" ref="K32:K33" si="206">K31</f>
        <v>0</v>
      </c>
      <c r="L32" s="53">
        <f t="shared" ref="L32:L33" si="207">L31</f>
        <v>363</v>
      </c>
      <c r="M32" s="53">
        <f t="shared" si="6"/>
        <v>32.04075019854249</v>
      </c>
      <c r="N32" s="53">
        <f t="shared" si="7"/>
        <v>0.81459534403074119</v>
      </c>
      <c r="O32" s="53">
        <f t="shared" si="8"/>
        <v>29.529081221114367</v>
      </c>
      <c r="P32" s="53">
        <f t="shared" si="9"/>
        <v>0</v>
      </c>
      <c r="Q32" s="53">
        <f t="shared" si="10"/>
        <v>3.5202155938471318</v>
      </c>
      <c r="S32" s="53">
        <v>11130204</v>
      </c>
      <c r="T32" s="53">
        <f>SUM(M338,M605)</f>
        <v>26.1347088880668</v>
      </c>
      <c r="U32" s="53">
        <f t="shared" ref="U32:X32" si="208">SUM(N338,N605)</f>
        <v>0</v>
      </c>
      <c r="V32" s="53">
        <f t="shared" si="208"/>
        <v>5299.4999771916564</v>
      </c>
      <c r="W32" s="53">
        <f t="shared" si="208"/>
        <v>0</v>
      </c>
      <c r="X32" s="53">
        <f t="shared" si="208"/>
        <v>11.04638728386195</v>
      </c>
      <c r="Y32" s="53">
        <f t="shared" si="12"/>
        <v>5336.6810733635848</v>
      </c>
      <c r="AA32" s="53" t="s">
        <v>854</v>
      </c>
      <c r="AB32" s="53" t="s">
        <v>1614</v>
      </c>
      <c r="AC32" s="53">
        <v>12110110</v>
      </c>
      <c r="AD32" s="53">
        <v>372557.60700000002</v>
      </c>
      <c r="AE32" s="53">
        <v>300288.43332200003</v>
      </c>
      <c r="AF32" s="53">
        <f t="shared" si="2"/>
        <v>0.80601879462361914</v>
      </c>
      <c r="AH32" s="58">
        <f t="shared" si="198"/>
        <v>8</v>
      </c>
      <c r="AI32" s="58">
        <f t="shared" si="199"/>
        <v>0</v>
      </c>
      <c r="AJ32" s="58">
        <f t="shared" si="200"/>
        <v>314</v>
      </c>
      <c r="AK32" s="58">
        <f t="shared" si="201"/>
        <v>0</v>
      </c>
      <c r="AL32" s="58">
        <f t="shared" si="202"/>
        <v>134</v>
      </c>
      <c r="AM32" s="58">
        <f t="shared" si="99"/>
        <v>6.4481503569889531</v>
      </c>
      <c r="AN32" s="58">
        <f t="shared" si="100"/>
        <v>0</v>
      </c>
      <c r="AO32" s="58">
        <f t="shared" si="101"/>
        <v>253.08990151181641</v>
      </c>
      <c r="AP32" s="58">
        <f t="shared" si="102"/>
        <v>0</v>
      </c>
      <c r="AQ32" s="58">
        <f t="shared" si="103"/>
        <v>108.00651847956496</v>
      </c>
      <c r="AS32" s="53">
        <v>11130204</v>
      </c>
      <c r="AT32" s="80">
        <f t="shared" si="19"/>
        <v>487.04364215610343</v>
      </c>
      <c r="AU32" s="80">
        <f t="shared" si="20"/>
        <v>0</v>
      </c>
      <c r="AV32" s="80">
        <f t="shared" si="21"/>
        <v>189.8469126448274</v>
      </c>
      <c r="AW32" s="80">
        <f t="shared" si="22"/>
        <v>0</v>
      </c>
      <c r="AX32" s="80">
        <f t="shared" si="23"/>
        <v>757.55828932155578</v>
      </c>
      <c r="AY32" s="80">
        <f t="shared" si="24"/>
        <v>1434.4488441224867</v>
      </c>
      <c r="BA32" s="53" t="s">
        <v>944</v>
      </c>
      <c r="BB32" s="53">
        <v>12100302</v>
      </c>
      <c r="BC32" s="53">
        <v>20485</v>
      </c>
      <c r="BD32" s="53">
        <v>19189</v>
      </c>
      <c r="BE32" s="53">
        <f t="shared" si="25"/>
        <v>0.93673419575299</v>
      </c>
      <c r="BF32" s="53">
        <f t="shared" ref="BF32:BG34" si="209">BF31</f>
        <v>11</v>
      </c>
      <c r="BG32" s="53">
        <f t="shared" si="209"/>
        <v>0</v>
      </c>
      <c r="BH32" s="53">
        <f t="shared" si="26"/>
        <v>10.304076153282891</v>
      </c>
      <c r="BI32" s="53">
        <f t="shared" si="27"/>
        <v>0</v>
      </c>
      <c r="BK32" s="53">
        <v>11130204</v>
      </c>
      <c r="BL32" s="53">
        <f>SUM(BH197,BH241,BH301,BH526,BH536)</f>
        <v>195.90408037910936</v>
      </c>
      <c r="BM32" s="53">
        <f>SUM(BI197,BI241,BI301,BI526,BI536)</f>
        <v>0</v>
      </c>
      <c r="BO32" s="54" t="s">
        <v>943</v>
      </c>
      <c r="BP32" s="53">
        <v>12050001</v>
      </c>
      <c r="BQ32" s="53">
        <v>513652.15860000002</v>
      </c>
      <c r="BR32" s="53">
        <v>309056.70069999999</v>
      </c>
      <c r="BS32" s="53">
        <f t="shared" si="28"/>
        <v>0.60168480853338313</v>
      </c>
      <c r="BT32" s="53">
        <v>0</v>
      </c>
      <c r="BU32" s="53">
        <v>1</v>
      </c>
      <c r="BV32" s="53">
        <v>2</v>
      </c>
      <c r="BW32" s="53">
        <f t="shared" si="30"/>
        <v>0</v>
      </c>
      <c r="BX32" s="53">
        <f t="shared" si="31"/>
        <v>0.60168480853338313</v>
      </c>
      <c r="BY32" s="53">
        <f t="shared" si="32"/>
        <v>1.2033696170667663</v>
      </c>
      <c r="CA32" s="53">
        <v>11130204</v>
      </c>
      <c r="CB32" s="53">
        <f>SUM(BW43,BW214,BW264,BW331,BW582,BW593,BW733)</f>
        <v>1153.8079672959848</v>
      </c>
      <c r="CC32" s="53">
        <f t="shared" ref="CC32:CD32" si="210">SUM(BX43,BX214,BX264,BX331,BX582,BX593,BX733)</f>
        <v>0</v>
      </c>
      <c r="CD32" s="53">
        <f t="shared" si="210"/>
        <v>77.017024268875019</v>
      </c>
      <c r="CF32" s="46">
        <v>11130204</v>
      </c>
      <c r="CG32" s="61">
        <f t="shared" si="34"/>
        <v>709.08243142327956</v>
      </c>
      <c r="CH32" s="61">
        <f t="shared" si="35"/>
        <v>0</v>
      </c>
      <c r="CI32" s="61">
        <f t="shared" si="36"/>
        <v>6643.1548571324684</v>
      </c>
      <c r="CJ32" s="61">
        <f t="shared" si="37"/>
        <v>0</v>
      </c>
      <c r="CK32" s="61">
        <f t="shared" si="38"/>
        <v>845.62170087429274</v>
      </c>
      <c r="CL32" s="61">
        <f t="shared" si="39"/>
        <v>8197.8589894300403</v>
      </c>
    </row>
    <row r="33" spans="1:90" x14ac:dyDescent="0.3">
      <c r="A33" s="53" t="s">
        <v>942</v>
      </c>
      <c r="B33" s="53" t="s">
        <v>1576</v>
      </c>
      <c r="C33" s="53">
        <v>12090401</v>
      </c>
      <c r="D33" s="51">
        <v>420165.82306437002</v>
      </c>
      <c r="E33" s="53">
        <v>89114.934227499994</v>
      </c>
      <c r="F33" s="53">
        <f t="shared" si="0"/>
        <v>0.21209467628176759</v>
      </c>
      <c r="H33" s="53">
        <f>H32</f>
        <v>3304</v>
      </c>
      <c r="I33" s="53">
        <f t="shared" si="204"/>
        <v>84</v>
      </c>
      <c r="J33" s="53">
        <f t="shared" si="205"/>
        <v>3045</v>
      </c>
      <c r="K33" s="53">
        <f t="shared" si="206"/>
        <v>0</v>
      </c>
      <c r="L33" s="53">
        <f t="shared" si="207"/>
        <v>363</v>
      </c>
      <c r="M33" s="53">
        <f t="shared" si="6"/>
        <v>700.76081043496015</v>
      </c>
      <c r="N33" s="53">
        <f t="shared" si="7"/>
        <v>17.815952807668477</v>
      </c>
      <c r="O33" s="53">
        <f t="shared" si="8"/>
        <v>645.82828927798232</v>
      </c>
      <c r="P33" s="53">
        <f t="shared" si="9"/>
        <v>0</v>
      </c>
      <c r="Q33" s="53">
        <f t="shared" si="10"/>
        <v>76.990367490281642</v>
      </c>
      <c r="S33" s="53">
        <v>11130205</v>
      </c>
      <c r="T33" s="53">
        <f>M606</f>
        <v>11.384470701460939</v>
      </c>
      <c r="U33" s="53">
        <f t="shared" ref="U33:X33" si="211">N606</f>
        <v>0</v>
      </c>
      <c r="V33" s="53">
        <f t="shared" si="211"/>
        <v>2379.0253456602072</v>
      </c>
      <c r="W33" s="53">
        <f t="shared" si="211"/>
        <v>0</v>
      </c>
      <c r="X33" s="53">
        <f t="shared" si="211"/>
        <v>5.2644951220628622</v>
      </c>
      <c r="Y33" s="53">
        <f t="shared" si="12"/>
        <v>2395.6743114837309</v>
      </c>
      <c r="AA33" s="53" t="s">
        <v>942</v>
      </c>
      <c r="AB33" s="53" t="s">
        <v>1597</v>
      </c>
      <c r="AC33" s="53">
        <v>12070104</v>
      </c>
      <c r="AD33" s="53">
        <v>40930.196279999996</v>
      </c>
      <c r="AE33" s="51">
        <v>40930.196282999997</v>
      </c>
      <c r="AF33" s="53">
        <f t="shared" si="2"/>
        <v>1.0000000000732956</v>
      </c>
      <c r="AH33" s="58">
        <f>Input!P28</f>
        <v>17</v>
      </c>
      <c r="AI33" s="58">
        <f>Input!Q28</f>
        <v>0</v>
      </c>
      <c r="AJ33" s="58">
        <f>Input!R28</f>
        <v>491</v>
      </c>
      <c r="AK33" s="58">
        <f>Input!S28</f>
        <v>0</v>
      </c>
      <c r="AL33" s="58">
        <f>Input!T28</f>
        <v>15</v>
      </c>
      <c r="AM33" s="58">
        <f t="shared" si="99"/>
        <v>17.000000001246026</v>
      </c>
      <c r="AN33" s="58">
        <f t="shared" si="100"/>
        <v>0</v>
      </c>
      <c r="AO33" s="58">
        <f t="shared" si="101"/>
        <v>491.00000003598814</v>
      </c>
      <c r="AP33" s="58">
        <f t="shared" si="102"/>
        <v>0</v>
      </c>
      <c r="AQ33" s="58">
        <f t="shared" si="103"/>
        <v>15.000000001099433</v>
      </c>
      <c r="AS33" s="53">
        <v>11130205</v>
      </c>
      <c r="AT33" s="80">
        <f t="shared" si="19"/>
        <v>288.49225753717758</v>
      </c>
      <c r="AU33" s="80">
        <f t="shared" si="20"/>
        <v>0</v>
      </c>
      <c r="AV33" s="80">
        <f t="shared" si="21"/>
        <v>253.68280184648015</v>
      </c>
      <c r="AW33" s="80">
        <f t="shared" si="22"/>
        <v>0</v>
      </c>
      <c r="AX33" s="80">
        <f t="shared" si="23"/>
        <v>110.79777300878371</v>
      </c>
      <c r="AY33" s="80">
        <f t="shared" si="24"/>
        <v>652.97283239244143</v>
      </c>
      <c r="BA33" s="53" t="s">
        <v>944</v>
      </c>
      <c r="BB33" s="53">
        <v>12110106</v>
      </c>
      <c r="BC33" s="53">
        <v>20485</v>
      </c>
      <c r="BD33" s="53">
        <v>594</v>
      </c>
      <c r="BE33" s="53">
        <f t="shared" si="25"/>
        <v>2.8996826946546254E-2</v>
      </c>
      <c r="BF33" s="53">
        <f t="shared" si="209"/>
        <v>11</v>
      </c>
      <c r="BG33" s="53">
        <f t="shared" si="209"/>
        <v>0</v>
      </c>
      <c r="BH33" s="53">
        <f t="shared" si="26"/>
        <v>0.31896509641200882</v>
      </c>
      <c r="BI33" s="53">
        <f t="shared" si="27"/>
        <v>0</v>
      </c>
      <c r="BK33" s="53">
        <v>11130205</v>
      </c>
      <c r="BL33" s="53">
        <f>SUM(BH242,BH527,BH537)</f>
        <v>84.36752439919043</v>
      </c>
      <c r="BM33" s="53">
        <f>SUM(BI242,BI527,BI537)</f>
        <v>0</v>
      </c>
      <c r="BO33" s="54" t="s">
        <v>943</v>
      </c>
      <c r="BP33" s="53">
        <v>12050002</v>
      </c>
      <c r="BQ33" s="53">
        <v>513652.15860000002</v>
      </c>
      <c r="BR33" s="53">
        <v>204595.45790000001</v>
      </c>
      <c r="BS33" s="53">
        <f t="shared" si="28"/>
        <v>0.39831519146661676</v>
      </c>
      <c r="BT33" s="53">
        <f>BT32</f>
        <v>0</v>
      </c>
      <c r="BU33" s="53">
        <f t="shared" ref="BU33" si="212">BU32</f>
        <v>1</v>
      </c>
      <c r="BV33" s="53">
        <f t="shared" ref="BV33" si="213">BV32</f>
        <v>2</v>
      </c>
      <c r="BW33" s="53">
        <f t="shared" si="30"/>
        <v>0</v>
      </c>
      <c r="BX33" s="53">
        <f t="shared" si="31"/>
        <v>0.39831519146661676</v>
      </c>
      <c r="BY33" s="53">
        <f t="shared" si="32"/>
        <v>0.79663038293323352</v>
      </c>
      <c r="CA33" s="53">
        <v>11130205</v>
      </c>
      <c r="CB33" s="53">
        <f>SUM(BW265,BW583,BW594)</f>
        <v>688.68726070057778</v>
      </c>
      <c r="CC33" s="53">
        <f t="shared" ref="CC33:CD33" si="214">SUM(BX265,BX583,BX594)</f>
        <v>0</v>
      </c>
      <c r="CD33" s="53">
        <f t="shared" si="214"/>
        <v>66.375872511514586</v>
      </c>
      <c r="CF33" s="46">
        <v>11130205</v>
      </c>
      <c r="CG33" s="61">
        <f t="shared" si="34"/>
        <v>384.24425263782894</v>
      </c>
      <c r="CH33" s="61">
        <f t="shared" si="35"/>
        <v>0</v>
      </c>
      <c r="CI33" s="61">
        <f t="shared" si="36"/>
        <v>3321.3954082072651</v>
      </c>
      <c r="CJ33" s="61">
        <f t="shared" si="37"/>
        <v>0</v>
      </c>
      <c r="CK33" s="61">
        <f t="shared" si="38"/>
        <v>182.43814064236116</v>
      </c>
      <c r="CL33" s="61">
        <f t="shared" si="39"/>
        <v>3888.0778014874554</v>
      </c>
    </row>
    <row r="34" spans="1:90" x14ac:dyDescent="0.3">
      <c r="A34" s="53" t="s">
        <v>943</v>
      </c>
      <c r="B34" s="53" t="s">
        <v>1578</v>
      </c>
      <c r="C34" s="53">
        <v>12050001</v>
      </c>
      <c r="D34" s="51">
        <v>513652.15396999998</v>
      </c>
      <c r="E34" s="53">
        <v>309056.70041500003</v>
      </c>
      <c r="F34" s="53">
        <f t="shared" si="0"/>
        <v>0.60168481340204905</v>
      </c>
      <c r="H34" s="53">
        <f>Input!P32</f>
        <v>1168</v>
      </c>
      <c r="I34" s="53">
        <f>Input!Q32</f>
        <v>0</v>
      </c>
      <c r="J34" s="53">
        <f>Input!R32</f>
        <v>164328</v>
      </c>
      <c r="K34" s="53">
        <f>Input!S32</f>
        <v>0</v>
      </c>
      <c r="L34" s="53">
        <f>Input!T32</f>
        <v>2498</v>
      </c>
      <c r="M34" s="53">
        <f t="shared" si="6"/>
        <v>702.76786205359326</v>
      </c>
      <c r="N34" s="53">
        <f t="shared" si="7"/>
        <v>0</v>
      </c>
      <c r="O34" s="53">
        <f t="shared" si="8"/>
        <v>98873.66201673192</v>
      </c>
      <c r="P34" s="53">
        <f t="shared" si="9"/>
        <v>0</v>
      </c>
      <c r="Q34" s="53">
        <f t="shared" si="10"/>
        <v>1503.0086638783184</v>
      </c>
      <c r="S34" s="53">
        <v>11130206</v>
      </c>
      <c r="T34" s="53">
        <f>SUM(M49,M174,M607,M1038)</f>
        <v>984.86535443411765</v>
      </c>
      <c r="U34" s="53">
        <f t="shared" ref="U34:X34" si="215">SUM(N49,N174,N607,N1038)</f>
        <v>0</v>
      </c>
      <c r="V34" s="53">
        <f t="shared" si="215"/>
        <v>2158.1406137379208</v>
      </c>
      <c r="W34" s="53">
        <f t="shared" si="215"/>
        <v>0</v>
      </c>
      <c r="X34" s="53">
        <f t="shared" si="215"/>
        <v>36.517619550447236</v>
      </c>
      <c r="Y34" s="53">
        <f t="shared" si="12"/>
        <v>3179.5235877224859</v>
      </c>
      <c r="AA34" s="53" t="s">
        <v>943</v>
      </c>
      <c r="AB34" s="53" t="s">
        <v>1600</v>
      </c>
      <c r="AC34" s="53">
        <v>12050001</v>
      </c>
      <c r="AD34" s="53">
        <v>286514.87839999999</v>
      </c>
      <c r="AE34" s="53">
        <v>274833.280761</v>
      </c>
      <c r="AF34" s="53">
        <f t="shared" si="2"/>
        <v>0.95922865261226875</v>
      </c>
      <c r="AH34" s="58">
        <v>0</v>
      </c>
      <c r="AI34" s="58">
        <v>0</v>
      </c>
      <c r="AJ34" s="58">
        <v>0</v>
      </c>
      <c r="AK34" s="58">
        <v>0</v>
      </c>
      <c r="AL34" s="58">
        <v>0</v>
      </c>
      <c r="AM34" s="58">
        <f t="shared" si="99"/>
        <v>0</v>
      </c>
      <c r="AN34" s="58">
        <f t="shared" si="100"/>
        <v>0</v>
      </c>
      <c r="AO34" s="58">
        <f t="shared" si="101"/>
        <v>0</v>
      </c>
      <c r="AP34" s="58">
        <f t="shared" si="102"/>
        <v>0</v>
      </c>
      <c r="AQ34" s="58">
        <f t="shared" si="103"/>
        <v>0</v>
      </c>
      <c r="AS34" s="53">
        <v>11130206</v>
      </c>
      <c r="AT34" s="80">
        <f t="shared" si="19"/>
        <v>494.81271183993988</v>
      </c>
      <c r="AU34" s="80">
        <f t="shared" si="20"/>
        <v>0</v>
      </c>
      <c r="AV34" s="80">
        <f t="shared" si="21"/>
        <v>260.59786702323777</v>
      </c>
      <c r="AW34" s="80">
        <f t="shared" si="22"/>
        <v>0</v>
      </c>
      <c r="AX34" s="80">
        <f t="shared" si="23"/>
        <v>338.69229940202752</v>
      </c>
      <c r="AY34" s="80">
        <f t="shared" si="24"/>
        <v>1094.1028782652052</v>
      </c>
      <c r="BA34" s="53" t="s">
        <v>944</v>
      </c>
      <c r="BB34" s="53">
        <v>12110107</v>
      </c>
      <c r="BC34" s="53">
        <v>20485</v>
      </c>
      <c r="BD34" s="53">
        <v>685</v>
      </c>
      <c r="BE34" s="53">
        <f t="shared" si="25"/>
        <v>3.3439101781791554E-2</v>
      </c>
      <c r="BF34" s="53">
        <f t="shared" si="209"/>
        <v>11</v>
      </c>
      <c r="BG34" s="53">
        <f t="shared" si="209"/>
        <v>0</v>
      </c>
      <c r="BH34" s="53">
        <f t="shared" si="26"/>
        <v>0.36783011959970707</v>
      </c>
      <c r="BI34" s="53">
        <f t="shared" si="27"/>
        <v>0</v>
      </c>
      <c r="BK34" s="53">
        <v>11130206</v>
      </c>
      <c r="BL34" s="53">
        <f>SUM(BH16,BH39,BH148,BH538,BH930,BH936)</f>
        <v>198.41957981009094</v>
      </c>
      <c r="BM34" s="53">
        <f>SUM(BI16,BI39,BI148,BI538,BI930,BI936)</f>
        <v>0</v>
      </c>
      <c r="BO34" s="54" t="s">
        <v>944</v>
      </c>
      <c r="BP34" s="53">
        <v>12100201</v>
      </c>
      <c r="BQ34" s="53">
        <v>510428.93119999999</v>
      </c>
      <c r="BR34" s="53">
        <v>9864.6021020000007</v>
      </c>
      <c r="BS34" s="53">
        <f t="shared" si="28"/>
        <v>1.9326103006756842E-2</v>
      </c>
      <c r="BT34" s="53">
        <f>Input!R34</f>
        <v>0</v>
      </c>
      <c r="BU34" s="53">
        <f>Input!S34</f>
        <v>0</v>
      </c>
      <c r="BV34" s="53">
        <f>Input!T34</f>
        <v>0</v>
      </c>
      <c r="BW34" s="53">
        <f t="shared" si="30"/>
        <v>0</v>
      </c>
      <c r="BX34" s="53">
        <f t="shared" si="31"/>
        <v>0</v>
      </c>
      <c r="BY34" s="53">
        <f t="shared" si="32"/>
        <v>0</v>
      </c>
      <c r="CA34" s="53">
        <v>11130206</v>
      </c>
      <c r="CB34" s="53">
        <f>SUM(BW17,BW44,BW162,BW595,BW1019,BW1025)</f>
        <v>263.85111523920813</v>
      </c>
      <c r="CC34" s="53">
        <f t="shared" ref="CC34:CD34" si="216">SUM(BX17,BX44,BX162,BX595,BX1019,BX1025)</f>
        <v>0.99346496607453649</v>
      </c>
      <c r="CD34" s="53">
        <f t="shared" si="216"/>
        <v>148.19592244152111</v>
      </c>
      <c r="CF34" s="46">
        <v>11130206</v>
      </c>
      <c r="CG34" s="61">
        <f t="shared" si="34"/>
        <v>1678.0976460841484</v>
      </c>
      <c r="CH34" s="61">
        <f t="shared" si="35"/>
        <v>0</v>
      </c>
      <c r="CI34" s="61">
        <f t="shared" si="36"/>
        <v>2682.5895960003668</v>
      </c>
      <c r="CJ34" s="61">
        <f t="shared" si="37"/>
        <v>0.99346496607453649</v>
      </c>
      <c r="CK34" s="61">
        <f t="shared" si="38"/>
        <v>523.40584139399584</v>
      </c>
      <c r="CL34" s="61">
        <f t="shared" si="39"/>
        <v>4885.0865484445858</v>
      </c>
    </row>
    <row r="35" spans="1:90" x14ac:dyDescent="0.3">
      <c r="A35" s="53" t="s">
        <v>943</v>
      </c>
      <c r="B35" s="53" t="s">
        <v>1578</v>
      </c>
      <c r="C35" s="53">
        <v>12050002</v>
      </c>
      <c r="D35" s="51">
        <v>513652.15396999998</v>
      </c>
      <c r="E35" s="53">
        <v>204595.45355499999</v>
      </c>
      <c r="F35" s="53">
        <f t="shared" si="0"/>
        <v>0.39831518659795095</v>
      </c>
      <c r="H35" s="53">
        <f>H34</f>
        <v>1168</v>
      </c>
      <c r="I35" s="53">
        <f t="shared" ref="I35" si="217">I34</f>
        <v>0</v>
      </c>
      <c r="J35" s="53">
        <f t="shared" ref="J35" si="218">J34</f>
        <v>164328</v>
      </c>
      <c r="K35" s="53">
        <f t="shared" ref="K35" si="219">K34</f>
        <v>0</v>
      </c>
      <c r="L35" s="53">
        <f t="shared" ref="L35" si="220">L34</f>
        <v>2498</v>
      </c>
      <c r="M35" s="53">
        <f t="shared" si="6"/>
        <v>465.23213794640674</v>
      </c>
      <c r="N35" s="53">
        <f t="shared" si="7"/>
        <v>0</v>
      </c>
      <c r="O35" s="53">
        <f t="shared" si="8"/>
        <v>65454.337983268088</v>
      </c>
      <c r="P35" s="53">
        <f t="shared" si="9"/>
        <v>0</v>
      </c>
      <c r="Q35" s="53">
        <f t="shared" si="10"/>
        <v>994.99133612168146</v>
      </c>
      <c r="S35" s="53">
        <v>11130207</v>
      </c>
      <c r="T35" s="53">
        <f>SUM(M339,M1039,M1043)</f>
        <v>168.69596993895973</v>
      </c>
      <c r="U35" s="53">
        <f t="shared" ref="U35:X35" si="221">SUM(N339,N1039,N1043)</f>
        <v>0.86539729693671297</v>
      </c>
      <c r="V35" s="53">
        <f t="shared" si="221"/>
        <v>2217.5165660474368</v>
      </c>
      <c r="W35" s="53">
        <f t="shared" si="221"/>
        <v>0</v>
      </c>
      <c r="X35" s="53">
        <f t="shared" si="221"/>
        <v>4.218811822566475</v>
      </c>
      <c r="Y35" s="53">
        <f t="shared" si="12"/>
        <v>2391.2967451058994</v>
      </c>
      <c r="AA35" s="53" t="s">
        <v>943</v>
      </c>
      <c r="AB35" s="53" t="s">
        <v>1600</v>
      </c>
      <c r="AC35" s="53">
        <v>12050002</v>
      </c>
      <c r="AD35" s="53">
        <v>286514.87839999999</v>
      </c>
      <c r="AE35" s="53">
        <v>11681.5976868</v>
      </c>
      <c r="AF35" s="53">
        <f t="shared" si="2"/>
        <v>4.0771347554563853E-2</v>
      </c>
      <c r="AH35" s="58">
        <f>AH34</f>
        <v>0</v>
      </c>
      <c r="AI35" s="58">
        <f t="shared" ref="AI35" si="222">AI34</f>
        <v>0</v>
      </c>
      <c r="AJ35" s="58">
        <f t="shared" ref="AJ35" si="223">AJ34</f>
        <v>0</v>
      </c>
      <c r="AK35" s="58">
        <f t="shared" ref="AK35" si="224">AK34</f>
        <v>0</v>
      </c>
      <c r="AL35" s="58">
        <f t="shared" ref="AL35" si="225">AL34</f>
        <v>0</v>
      </c>
      <c r="AM35" s="58">
        <f t="shared" si="99"/>
        <v>0</v>
      </c>
      <c r="AN35" s="58">
        <f t="shared" si="100"/>
        <v>0</v>
      </c>
      <c r="AO35" s="58">
        <f t="shared" si="101"/>
        <v>0</v>
      </c>
      <c r="AP35" s="58">
        <f t="shared" si="102"/>
        <v>0</v>
      </c>
      <c r="AQ35" s="58">
        <f t="shared" si="103"/>
        <v>0</v>
      </c>
      <c r="AS35" s="53">
        <v>11130207</v>
      </c>
      <c r="AT35" s="80">
        <f t="shared" si="19"/>
        <v>291.2471564613594</v>
      </c>
      <c r="AU35" s="80">
        <f t="shared" si="20"/>
        <v>0</v>
      </c>
      <c r="AV35" s="80">
        <f t="shared" si="21"/>
        <v>87.39933995994852</v>
      </c>
      <c r="AW35" s="80">
        <f t="shared" si="22"/>
        <v>0</v>
      </c>
      <c r="AX35" s="80">
        <f t="shared" si="23"/>
        <v>419.36014405461191</v>
      </c>
      <c r="AY35" s="80">
        <f t="shared" si="24"/>
        <v>798.00664047591977</v>
      </c>
      <c r="BA35" s="53" t="s">
        <v>646</v>
      </c>
      <c r="BB35" s="53">
        <v>12070102</v>
      </c>
      <c r="BC35" s="53">
        <v>74200</v>
      </c>
      <c r="BD35" s="53">
        <v>969</v>
      </c>
      <c r="BE35" s="53">
        <f t="shared" si="25"/>
        <v>1.3059299191374663E-2</v>
      </c>
      <c r="BF35" s="53">
        <f>Input!P38</f>
        <v>7</v>
      </c>
      <c r="BG35" s="53">
        <f>Input!Q38</f>
        <v>0</v>
      </c>
      <c r="BH35" s="53">
        <f t="shared" si="26"/>
        <v>9.1415094339622638E-2</v>
      </c>
      <c r="BI35" s="53">
        <f t="shared" si="27"/>
        <v>0</v>
      </c>
      <c r="BK35" s="53">
        <v>11130207</v>
      </c>
      <c r="BL35" s="53">
        <f>SUM(BH302,BH931,BH937)</f>
        <v>1.3551983234296641</v>
      </c>
      <c r="BM35" s="53">
        <f>SUM(BI302,BI931,BI937)</f>
        <v>0</v>
      </c>
      <c r="BO35" s="54" t="s">
        <v>944</v>
      </c>
      <c r="BP35" s="53">
        <v>12100302</v>
      </c>
      <c r="BQ35" s="53">
        <v>510428.93119999999</v>
      </c>
      <c r="BR35" s="53">
        <v>337681.4276</v>
      </c>
      <c r="BS35" s="53">
        <f t="shared" si="28"/>
        <v>0.66156404341368968</v>
      </c>
      <c r="BT35" s="53">
        <f>BT34</f>
        <v>0</v>
      </c>
      <c r="BU35" s="53">
        <f t="shared" ref="BU35:BU38" si="226">BU34</f>
        <v>0</v>
      </c>
      <c r="BV35" s="53">
        <f t="shared" ref="BV35:BV38" si="227">BV34</f>
        <v>0</v>
      </c>
      <c r="BW35" s="53">
        <f t="shared" si="30"/>
        <v>0</v>
      </c>
      <c r="BX35" s="53">
        <f t="shared" si="31"/>
        <v>0</v>
      </c>
      <c r="BY35" s="53">
        <f t="shared" si="32"/>
        <v>0</v>
      </c>
      <c r="CA35" s="53">
        <v>11130207</v>
      </c>
      <c r="CB35" s="53">
        <f>SUM(BW45,BW332,BW1020,BW1026)</f>
        <v>1398.4026299222121</v>
      </c>
      <c r="CC35" s="53">
        <f t="shared" ref="CC35:CD35" si="228">SUM(BX45,BX332,BX1020,BX1026)</f>
        <v>0</v>
      </c>
      <c r="CD35" s="53">
        <f t="shared" si="228"/>
        <v>31.698795584237271</v>
      </c>
      <c r="CF35" s="46">
        <v>11130207</v>
      </c>
      <c r="CG35" s="61">
        <f t="shared" si="34"/>
        <v>461.29832472374875</v>
      </c>
      <c r="CH35" s="61">
        <f t="shared" si="35"/>
        <v>0.86539729693671297</v>
      </c>
      <c r="CI35" s="61">
        <f t="shared" si="36"/>
        <v>3703.3185359295976</v>
      </c>
      <c r="CJ35" s="61">
        <f t="shared" si="37"/>
        <v>0</v>
      </c>
      <c r="CK35" s="61">
        <f t="shared" si="38"/>
        <v>455.27775146141562</v>
      </c>
      <c r="CL35" s="61">
        <f t="shared" si="39"/>
        <v>4620.7600094116988</v>
      </c>
    </row>
    <row r="36" spans="1:90" x14ac:dyDescent="0.3">
      <c r="A36" s="53" t="s">
        <v>944</v>
      </c>
      <c r="B36" s="53" t="s">
        <v>1575</v>
      </c>
      <c r="C36" s="53">
        <v>12100201</v>
      </c>
      <c r="D36" s="51">
        <v>133475.15950533</v>
      </c>
      <c r="E36" s="53">
        <v>8400.0740527899998</v>
      </c>
      <c r="F36" s="53">
        <f t="shared" si="0"/>
        <v>6.2933613145107828E-2</v>
      </c>
      <c r="H36" s="53">
        <f>Input!P33</f>
        <v>115</v>
      </c>
      <c r="I36" s="53">
        <f>Input!Q33</f>
        <v>0</v>
      </c>
      <c r="J36" s="53">
        <f>Input!R33</f>
        <v>0</v>
      </c>
      <c r="K36" s="53">
        <f>Input!S33</f>
        <v>0</v>
      </c>
      <c r="L36" s="53">
        <f>Input!T33</f>
        <v>89</v>
      </c>
      <c r="M36" s="53">
        <f t="shared" si="6"/>
        <v>7.2373655116874005</v>
      </c>
      <c r="N36" s="53">
        <f t="shared" si="7"/>
        <v>0</v>
      </c>
      <c r="O36" s="53">
        <f t="shared" si="8"/>
        <v>0</v>
      </c>
      <c r="P36" s="53">
        <f t="shared" si="9"/>
        <v>0</v>
      </c>
      <c r="Q36" s="53">
        <f t="shared" si="10"/>
        <v>5.6010915699145967</v>
      </c>
      <c r="S36" s="53">
        <v>11130209</v>
      </c>
      <c r="T36" s="53">
        <v>0</v>
      </c>
      <c r="U36" s="53">
        <v>1</v>
      </c>
      <c r="V36" s="53">
        <v>2</v>
      </c>
      <c r="W36" s="53">
        <v>3</v>
      </c>
      <c r="X36" s="53">
        <v>4</v>
      </c>
      <c r="Y36" s="53">
        <f t="shared" si="12"/>
        <v>10</v>
      </c>
      <c r="AA36" s="53" t="s">
        <v>646</v>
      </c>
      <c r="AB36" s="53" t="s">
        <v>1608</v>
      </c>
      <c r="AC36" s="53">
        <v>12070102</v>
      </c>
      <c r="AD36" s="53">
        <v>172971.70329999999</v>
      </c>
      <c r="AE36" s="51">
        <v>15269.403341699999</v>
      </c>
      <c r="AF36" s="53">
        <f t="shared" si="2"/>
        <v>8.8276886047753911E-2</v>
      </c>
      <c r="AH36" s="58">
        <f>Input!P39</f>
        <v>6</v>
      </c>
      <c r="AI36" s="58">
        <f>Input!Q39</f>
        <v>0</v>
      </c>
      <c r="AJ36" s="58">
        <f>Input!R39</f>
        <v>57</v>
      </c>
      <c r="AK36" s="58">
        <f>Input!S39</f>
        <v>0</v>
      </c>
      <c r="AL36" s="58">
        <f>Input!T39</f>
        <v>33</v>
      </c>
      <c r="AM36" s="58">
        <f t="shared" si="99"/>
        <v>0.52966131628652346</v>
      </c>
      <c r="AN36" s="58">
        <f t="shared" si="100"/>
        <v>0</v>
      </c>
      <c r="AO36" s="58">
        <f t="shared" si="101"/>
        <v>5.0317825047219733</v>
      </c>
      <c r="AP36" s="58">
        <f t="shared" si="102"/>
        <v>0</v>
      </c>
      <c r="AQ36" s="58">
        <f t="shared" si="103"/>
        <v>2.913137239575879</v>
      </c>
      <c r="AS36" s="53">
        <v>11130209</v>
      </c>
      <c r="AT36" s="80">
        <f t="shared" si="19"/>
        <v>1420.655342482057</v>
      </c>
      <c r="AU36" s="80">
        <f t="shared" si="20"/>
        <v>0</v>
      </c>
      <c r="AV36" s="80">
        <f t="shared" si="21"/>
        <v>137.1082753691129</v>
      </c>
      <c r="AW36" s="80">
        <f t="shared" si="22"/>
        <v>0</v>
      </c>
      <c r="AX36" s="80">
        <f t="shared" si="23"/>
        <v>101.35793641854006</v>
      </c>
      <c r="AY36" s="80">
        <f t="shared" si="24"/>
        <v>1659.1215542697098</v>
      </c>
      <c r="BA36" s="53" t="s">
        <v>646</v>
      </c>
      <c r="BB36" s="53">
        <v>12070205</v>
      </c>
      <c r="BC36" s="53">
        <v>74200</v>
      </c>
      <c r="BD36" s="53">
        <v>11</v>
      </c>
      <c r="BE36" s="53">
        <f t="shared" si="25"/>
        <v>1.4824797843665768E-4</v>
      </c>
      <c r="BF36" s="53">
        <f t="shared" ref="BF36:BG38" si="229">BF35</f>
        <v>7</v>
      </c>
      <c r="BG36" s="53">
        <f t="shared" si="229"/>
        <v>0</v>
      </c>
      <c r="BH36" s="53">
        <f t="shared" si="26"/>
        <v>1.0377358490566038E-3</v>
      </c>
      <c r="BI36" s="53">
        <f t="shared" si="27"/>
        <v>0</v>
      </c>
      <c r="BK36" s="53">
        <v>11130209</v>
      </c>
      <c r="BL36" s="53">
        <f>SUM(BH17,BH40,BH149,BH932)</f>
        <v>378.29161563493733</v>
      </c>
      <c r="BM36" s="53">
        <f>SUM(BI17,BI40,BI149,BI932)</f>
        <v>0</v>
      </c>
      <c r="BO36" s="54" t="s">
        <v>944</v>
      </c>
      <c r="BP36" s="53">
        <v>12100304</v>
      </c>
      <c r="BQ36" s="53">
        <v>510428.93119999999</v>
      </c>
      <c r="BR36" s="53">
        <v>451.09233230000001</v>
      </c>
      <c r="BS36" s="53">
        <f t="shared" si="28"/>
        <v>8.8375149746997732E-4</v>
      </c>
      <c r="BT36" s="53">
        <f>BT35</f>
        <v>0</v>
      </c>
      <c r="BU36" s="53">
        <f t="shared" si="226"/>
        <v>0</v>
      </c>
      <c r="BV36" s="53">
        <f t="shared" si="227"/>
        <v>0</v>
      </c>
      <c r="BW36" s="53">
        <f t="shared" si="30"/>
        <v>0</v>
      </c>
      <c r="BX36" s="53">
        <f t="shared" si="31"/>
        <v>0</v>
      </c>
      <c r="BY36" s="53">
        <f t="shared" si="32"/>
        <v>0</v>
      </c>
      <c r="CA36" s="53">
        <v>11130209</v>
      </c>
      <c r="CB36" s="53">
        <f>SUM(BW18,BW46,BW163,BW718,BW1021,BW1055)</f>
        <v>576.79594077015759</v>
      </c>
      <c r="CC36" s="53">
        <f t="shared" ref="CC36:CD36" si="230">SUM(BX18,BX46,BX163,BX718,BX1021,BX1055)</f>
        <v>6.5837390604686421</v>
      </c>
      <c r="CD36" s="53">
        <f t="shared" si="230"/>
        <v>394.60529705392287</v>
      </c>
      <c r="CF36" s="46">
        <v>11130209</v>
      </c>
      <c r="CG36" s="61">
        <f t="shared" si="34"/>
        <v>1798.9469581169942</v>
      </c>
      <c r="CH36" s="61">
        <f t="shared" si="35"/>
        <v>1</v>
      </c>
      <c r="CI36" s="61">
        <f t="shared" si="36"/>
        <v>715.90421613927049</v>
      </c>
      <c r="CJ36" s="61">
        <f t="shared" si="37"/>
        <v>9.5837390604686412</v>
      </c>
      <c r="CK36" s="61">
        <f t="shared" si="38"/>
        <v>499.96323347246295</v>
      </c>
      <c r="CL36" s="61">
        <f t="shared" si="39"/>
        <v>3025.3981467891963</v>
      </c>
    </row>
    <row r="37" spans="1:90" x14ac:dyDescent="0.3">
      <c r="A37" s="53" t="s">
        <v>944</v>
      </c>
      <c r="B37" s="53" t="s">
        <v>1575</v>
      </c>
      <c r="C37" s="53">
        <v>12100302</v>
      </c>
      <c r="D37" s="51">
        <v>133475.15950533</v>
      </c>
      <c r="E37" s="53">
        <v>86100.631875799998</v>
      </c>
      <c r="F37" s="53">
        <f t="shared" si="0"/>
        <v>0.64506858201103545</v>
      </c>
      <c r="H37" s="53">
        <f>H36</f>
        <v>115</v>
      </c>
      <c r="I37" s="53">
        <f t="shared" ref="I37:I39" si="231">I36</f>
        <v>0</v>
      </c>
      <c r="J37" s="53">
        <f t="shared" ref="J37:J39" si="232">J36</f>
        <v>0</v>
      </c>
      <c r="K37" s="53">
        <f t="shared" ref="K37:K39" si="233">K36</f>
        <v>0</v>
      </c>
      <c r="L37" s="53">
        <f t="shared" ref="L37:L39" si="234">L36</f>
        <v>89</v>
      </c>
      <c r="M37" s="53">
        <f t="shared" si="6"/>
        <v>74.182886931269081</v>
      </c>
      <c r="N37" s="53">
        <f t="shared" si="7"/>
        <v>0</v>
      </c>
      <c r="O37" s="53">
        <f t="shared" si="8"/>
        <v>0</v>
      </c>
      <c r="P37" s="53">
        <f t="shared" si="9"/>
        <v>0</v>
      </c>
      <c r="Q37" s="53">
        <f t="shared" si="10"/>
        <v>57.411103798982154</v>
      </c>
      <c r="S37" s="53">
        <v>11130210</v>
      </c>
      <c r="T37" s="53">
        <f>SUM(M213,M398)</f>
        <v>2928.4494614718315</v>
      </c>
      <c r="U37" s="53">
        <f t="shared" ref="U37:X37" si="235">SUM(N213,N398)</f>
        <v>0.36125727514214584</v>
      </c>
      <c r="V37" s="53">
        <f t="shared" si="235"/>
        <v>0</v>
      </c>
      <c r="W37" s="53">
        <f t="shared" si="235"/>
        <v>32.272316579365032</v>
      </c>
      <c r="X37" s="53">
        <f t="shared" si="235"/>
        <v>48.099755109512813</v>
      </c>
      <c r="Y37" s="53">
        <f t="shared" si="12"/>
        <v>3009.1827904358515</v>
      </c>
      <c r="AA37" s="53" t="s">
        <v>646</v>
      </c>
      <c r="AB37" s="53" t="s">
        <v>1608</v>
      </c>
      <c r="AC37" s="53">
        <v>12090301</v>
      </c>
      <c r="AD37" s="53">
        <v>93809.231280000007</v>
      </c>
      <c r="AE37" s="53">
        <v>134423.64989999999</v>
      </c>
      <c r="AF37" s="53">
        <f t="shared" si="2"/>
        <v>1.4329469292715431</v>
      </c>
      <c r="AH37" s="58">
        <f t="shared" ref="AH37:AH38" si="236">AH36</f>
        <v>6</v>
      </c>
      <c r="AI37" s="58">
        <f t="shared" ref="AI37:AI38" si="237">AI36</f>
        <v>0</v>
      </c>
      <c r="AJ37" s="58">
        <f t="shared" ref="AJ37:AJ38" si="238">AJ36</f>
        <v>57</v>
      </c>
      <c r="AK37" s="58">
        <f t="shared" ref="AK37:AK38" si="239">AK36</f>
        <v>0</v>
      </c>
      <c r="AL37" s="58">
        <f t="shared" ref="AL37:AL38" si="240">AL36</f>
        <v>33</v>
      </c>
      <c r="AM37" s="58">
        <f t="shared" si="99"/>
        <v>8.5976815756292595</v>
      </c>
      <c r="AN37" s="58">
        <f t="shared" si="100"/>
        <v>0</v>
      </c>
      <c r="AO37" s="58">
        <f t="shared" si="101"/>
        <v>81.677974968477955</v>
      </c>
      <c r="AP37" s="58">
        <f t="shared" si="102"/>
        <v>0</v>
      </c>
      <c r="AQ37" s="58">
        <f t="shared" si="103"/>
        <v>47.287248665960924</v>
      </c>
      <c r="AS37" s="53">
        <v>11130210</v>
      </c>
      <c r="AT37" s="80">
        <f t="shared" si="19"/>
        <v>285.81123613415696</v>
      </c>
      <c r="AU37" s="80">
        <f t="shared" si="20"/>
        <v>0</v>
      </c>
      <c r="AV37" s="80">
        <f t="shared" si="21"/>
        <v>181.60855852199563</v>
      </c>
      <c r="AW37" s="80">
        <f t="shared" si="22"/>
        <v>0</v>
      </c>
      <c r="AX37" s="80">
        <f t="shared" si="23"/>
        <v>76.396539512224948</v>
      </c>
      <c r="AY37" s="80">
        <f t="shared" si="24"/>
        <v>543.81633416837758</v>
      </c>
      <c r="BA37" s="53" t="s">
        <v>646</v>
      </c>
      <c r="BB37" s="53">
        <v>12090301</v>
      </c>
      <c r="BC37" s="53">
        <v>74200</v>
      </c>
      <c r="BD37" s="53">
        <v>73000</v>
      </c>
      <c r="BE37" s="53">
        <f t="shared" si="25"/>
        <v>0.98382749326145558</v>
      </c>
      <c r="BF37" s="53">
        <f t="shared" si="229"/>
        <v>7</v>
      </c>
      <c r="BG37" s="53">
        <f t="shared" si="229"/>
        <v>0</v>
      </c>
      <c r="BH37" s="53">
        <f t="shared" si="26"/>
        <v>6.8867924528301891</v>
      </c>
      <c r="BI37" s="53">
        <f t="shared" si="27"/>
        <v>0</v>
      </c>
      <c r="BK37" s="53">
        <v>11130210</v>
      </c>
      <c r="BL37" s="53">
        <f>SUM(BH186,BH349)</f>
        <v>5.5399078508739272</v>
      </c>
      <c r="BM37" s="53">
        <f>SUM(BI186,BI349)</f>
        <v>0</v>
      </c>
      <c r="BO37" s="54" t="s">
        <v>944</v>
      </c>
      <c r="BP37" s="53">
        <v>12110106</v>
      </c>
      <c r="BQ37" s="53">
        <v>510428.93119999999</v>
      </c>
      <c r="BR37" s="53">
        <v>80374.516579999996</v>
      </c>
      <c r="BS37" s="53">
        <f t="shared" si="28"/>
        <v>0.15746465701119725</v>
      </c>
      <c r="BT37" s="53">
        <f>BT36</f>
        <v>0</v>
      </c>
      <c r="BU37" s="53">
        <f t="shared" si="226"/>
        <v>0</v>
      </c>
      <c r="BV37" s="53">
        <f t="shared" si="227"/>
        <v>0</v>
      </c>
      <c r="BW37" s="53">
        <f t="shared" si="30"/>
        <v>0</v>
      </c>
      <c r="BX37" s="53">
        <f t="shared" si="31"/>
        <v>0</v>
      </c>
      <c r="BY37" s="53">
        <f t="shared" si="32"/>
        <v>0</v>
      </c>
      <c r="CA37" s="53">
        <v>11130210</v>
      </c>
      <c r="CB37" s="53">
        <f>SUM(BW202,BW388)</f>
        <v>0</v>
      </c>
      <c r="CC37" s="53">
        <f t="shared" ref="CC37:CD37" si="241">SUM(BX202,BX388)</f>
        <v>0.12105984508034148</v>
      </c>
      <c r="CD37" s="53">
        <f t="shared" si="241"/>
        <v>0.24211969016068297</v>
      </c>
      <c r="CF37" s="46">
        <v>11130210</v>
      </c>
      <c r="CG37" s="61">
        <f t="shared" si="34"/>
        <v>3219.8006054568623</v>
      </c>
      <c r="CH37" s="61">
        <f t="shared" si="35"/>
        <v>0.36125727514214584</v>
      </c>
      <c r="CI37" s="61">
        <f t="shared" si="36"/>
        <v>181.60855852199563</v>
      </c>
      <c r="CJ37" s="61">
        <f t="shared" si="37"/>
        <v>32.393376424445371</v>
      </c>
      <c r="CK37" s="61">
        <f t="shared" si="38"/>
        <v>124.73841431189844</v>
      </c>
      <c r="CL37" s="61">
        <f t="shared" si="39"/>
        <v>3558.9022119903439</v>
      </c>
    </row>
    <row r="38" spans="1:90" x14ac:dyDescent="0.3">
      <c r="A38" s="53" t="s">
        <v>944</v>
      </c>
      <c r="B38" s="53" t="s">
        <v>1575</v>
      </c>
      <c r="C38" s="53">
        <v>12110106</v>
      </c>
      <c r="D38" s="51">
        <v>133475.15950533</v>
      </c>
      <c r="E38" s="53">
        <v>30059.7856293</v>
      </c>
      <c r="F38" s="53">
        <f t="shared" si="0"/>
        <v>0.22520883841385961</v>
      </c>
      <c r="H38" s="53">
        <f>H37</f>
        <v>115</v>
      </c>
      <c r="I38" s="53">
        <f t="shared" si="231"/>
        <v>0</v>
      </c>
      <c r="J38" s="53">
        <f t="shared" si="232"/>
        <v>0</v>
      </c>
      <c r="K38" s="53">
        <f t="shared" si="233"/>
        <v>0</v>
      </c>
      <c r="L38" s="53">
        <f t="shared" si="234"/>
        <v>89</v>
      </c>
      <c r="M38" s="53">
        <f t="shared" si="6"/>
        <v>25.899016417593856</v>
      </c>
      <c r="N38" s="53">
        <f t="shared" si="7"/>
        <v>0</v>
      </c>
      <c r="O38" s="53">
        <f t="shared" si="8"/>
        <v>0</v>
      </c>
      <c r="P38" s="53">
        <f t="shared" si="9"/>
        <v>0</v>
      </c>
      <c r="Q38" s="53">
        <f t="shared" si="10"/>
        <v>20.043586618833505</v>
      </c>
      <c r="S38" s="53">
        <v>11130301</v>
      </c>
      <c r="T38" s="53">
        <f>SUM(M397,M475,M862,M1036)</f>
        <v>435.98091317654888</v>
      </c>
      <c r="U38" s="53">
        <f t="shared" ref="U38:X38" si="242">SUM(N397,N475,N862,N1036)</f>
        <v>28.948257720120946</v>
      </c>
      <c r="V38" s="53">
        <f t="shared" si="242"/>
        <v>4961.3092412598344</v>
      </c>
      <c r="W38" s="53">
        <f t="shared" si="242"/>
        <v>0</v>
      </c>
      <c r="X38" s="53">
        <f t="shared" si="242"/>
        <v>517.15622792567615</v>
      </c>
      <c r="Y38" s="53">
        <f t="shared" si="12"/>
        <v>5943.3946400821806</v>
      </c>
      <c r="AA38" s="53" t="s">
        <v>646</v>
      </c>
      <c r="AB38" s="53" t="s">
        <v>1608</v>
      </c>
      <c r="AC38" s="53">
        <v>12100202</v>
      </c>
      <c r="AD38" s="53">
        <v>8225.4945370000005</v>
      </c>
      <c r="AE38" s="53">
        <v>23278.650093600001</v>
      </c>
      <c r="AF38" s="53">
        <f t="shared" si="2"/>
        <v>2.8300608539568954</v>
      </c>
      <c r="AH38" s="58">
        <f t="shared" si="236"/>
        <v>6</v>
      </c>
      <c r="AI38" s="58">
        <f t="shared" si="237"/>
        <v>0</v>
      </c>
      <c r="AJ38" s="58">
        <f t="shared" si="238"/>
        <v>57</v>
      </c>
      <c r="AK38" s="58">
        <f t="shared" si="239"/>
        <v>0</v>
      </c>
      <c r="AL38" s="58">
        <f t="shared" si="240"/>
        <v>33</v>
      </c>
      <c r="AM38" s="58">
        <f t="shared" si="99"/>
        <v>16.980365123741372</v>
      </c>
      <c r="AN38" s="58">
        <f t="shared" si="100"/>
        <v>0</v>
      </c>
      <c r="AO38" s="58">
        <f t="shared" si="101"/>
        <v>161.31346867554305</v>
      </c>
      <c r="AP38" s="58">
        <f t="shared" si="102"/>
        <v>0</v>
      </c>
      <c r="AQ38" s="58">
        <f t="shared" si="103"/>
        <v>93.392008180577548</v>
      </c>
      <c r="AS38" s="53">
        <v>11130301</v>
      </c>
      <c r="AT38" s="80">
        <f t="shared" si="19"/>
        <v>344.81550869702988</v>
      </c>
      <c r="AU38" s="80">
        <f t="shared" si="20"/>
        <v>0</v>
      </c>
      <c r="AV38" s="80">
        <f t="shared" si="21"/>
        <v>211.11106467551673</v>
      </c>
      <c r="AW38" s="80">
        <f t="shared" si="22"/>
        <v>0</v>
      </c>
      <c r="AX38" s="80">
        <f t="shared" si="23"/>
        <v>57.372755146572317</v>
      </c>
      <c r="AY38" s="80">
        <f t="shared" si="24"/>
        <v>613.29932851911894</v>
      </c>
      <c r="BA38" s="53" t="s">
        <v>646</v>
      </c>
      <c r="BB38" s="53">
        <v>12100202</v>
      </c>
      <c r="BC38" s="53">
        <v>74200</v>
      </c>
      <c r="BD38" s="53">
        <v>220</v>
      </c>
      <c r="BE38" s="53">
        <f t="shared" si="25"/>
        <v>2.9649595687331535E-3</v>
      </c>
      <c r="BF38" s="53">
        <f t="shared" si="229"/>
        <v>7</v>
      </c>
      <c r="BG38" s="53">
        <f t="shared" si="229"/>
        <v>0</v>
      </c>
      <c r="BH38" s="53">
        <f t="shared" si="26"/>
        <v>2.0754716981132074E-2</v>
      </c>
      <c r="BI38" s="53">
        <f t="shared" si="27"/>
        <v>0</v>
      </c>
      <c r="BK38" s="53">
        <v>11130301</v>
      </c>
      <c r="BL38" s="53">
        <f>SUM(BH348,BH413,BH760,BH928)</f>
        <v>2.0155268022181145</v>
      </c>
      <c r="BM38" s="53">
        <f>SUM(BI348,BI413,BI760,BI928)</f>
        <v>0</v>
      </c>
      <c r="BO38" s="54" t="s">
        <v>944</v>
      </c>
      <c r="BP38" s="53">
        <v>12110107</v>
      </c>
      <c r="BQ38" s="53">
        <v>510428.93119999999</v>
      </c>
      <c r="BR38" s="53">
        <v>82057.292539999995</v>
      </c>
      <c r="BS38" s="53">
        <f t="shared" si="28"/>
        <v>0.16076144498135375</v>
      </c>
      <c r="BT38" s="53">
        <f>BT37</f>
        <v>0</v>
      </c>
      <c r="BU38" s="53">
        <f t="shared" si="226"/>
        <v>0</v>
      </c>
      <c r="BV38" s="53">
        <f t="shared" si="227"/>
        <v>0</v>
      </c>
      <c r="BW38" s="53">
        <f t="shared" si="30"/>
        <v>0</v>
      </c>
      <c r="BX38" s="53">
        <f t="shared" si="31"/>
        <v>0</v>
      </c>
      <c r="BY38" s="53">
        <f t="shared" si="32"/>
        <v>0</v>
      </c>
      <c r="CA38" s="53">
        <v>11130301</v>
      </c>
      <c r="CB38" s="53">
        <f>SUM(BW387,BW456,BW836,BW1017)</f>
        <v>284.43595014591739</v>
      </c>
      <c r="CC38" s="53">
        <f t="shared" ref="CC38:CD38" si="243">SUM(BX387,BX456,BX836,BX1017)</f>
        <v>0</v>
      </c>
      <c r="CD38" s="53">
        <f t="shared" si="243"/>
        <v>19.617061727857624</v>
      </c>
      <c r="CF38" s="46">
        <v>11130301</v>
      </c>
      <c r="CG38" s="61">
        <f t="shared" si="34"/>
        <v>782.81194867579688</v>
      </c>
      <c r="CH38" s="61">
        <f t="shared" si="35"/>
        <v>28.948257720120946</v>
      </c>
      <c r="CI38" s="61">
        <f t="shared" si="36"/>
        <v>5456.8562560812688</v>
      </c>
      <c r="CJ38" s="61">
        <f t="shared" si="37"/>
        <v>0</v>
      </c>
      <c r="CK38" s="61">
        <f t="shared" si="38"/>
        <v>594.1460448001061</v>
      </c>
      <c r="CL38" s="61">
        <f t="shared" si="39"/>
        <v>6862.7625072772926</v>
      </c>
    </row>
    <row r="39" spans="1:90" x14ac:dyDescent="0.3">
      <c r="A39" s="53" t="s">
        <v>944</v>
      </c>
      <c r="B39" s="53" t="s">
        <v>1575</v>
      </c>
      <c r="C39" s="53">
        <v>12110107</v>
      </c>
      <c r="D39" s="51">
        <v>133475.15950533</v>
      </c>
      <c r="E39" s="53">
        <v>8914.6679474400007</v>
      </c>
      <c r="F39" s="53">
        <f t="shared" si="0"/>
        <v>6.6788966429997154E-2</v>
      </c>
      <c r="H39" s="53">
        <f>H38</f>
        <v>115</v>
      </c>
      <c r="I39" s="53">
        <f t="shared" si="231"/>
        <v>0</v>
      </c>
      <c r="J39" s="53">
        <f t="shared" si="232"/>
        <v>0</v>
      </c>
      <c r="K39" s="53">
        <f t="shared" si="233"/>
        <v>0</v>
      </c>
      <c r="L39" s="53">
        <f t="shared" si="234"/>
        <v>89</v>
      </c>
      <c r="M39" s="53">
        <f t="shared" si="6"/>
        <v>7.6807311394496729</v>
      </c>
      <c r="N39" s="53">
        <f t="shared" si="7"/>
        <v>0</v>
      </c>
      <c r="O39" s="53">
        <f t="shared" si="8"/>
        <v>0</v>
      </c>
      <c r="P39" s="53">
        <f t="shared" si="9"/>
        <v>0</v>
      </c>
      <c r="Q39" s="53">
        <f t="shared" si="10"/>
        <v>5.9442180122697463</v>
      </c>
      <c r="S39" s="53">
        <v>11140101</v>
      </c>
      <c r="T39" s="53">
        <f>SUM(M316,M612,M841,M399)</f>
        <v>2693.1843939175665</v>
      </c>
      <c r="U39" s="53">
        <f t="shared" ref="U39:X39" si="244">SUM(N316,N612,N841,N399)</f>
        <v>0</v>
      </c>
      <c r="V39" s="53">
        <f t="shared" si="244"/>
        <v>0</v>
      </c>
      <c r="W39" s="53">
        <f t="shared" si="244"/>
        <v>0</v>
      </c>
      <c r="X39" s="53">
        <f t="shared" si="244"/>
        <v>31.425201841782304</v>
      </c>
      <c r="Y39" s="53">
        <f t="shared" si="12"/>
        <v>2724.6095957593488</v>
      </c>
      <c r="AA39" s="53" t="s">
        <v>646</v>
      </c>
      <c r="AB39" s="53" t="s">
        <v>1611</v>
      </c>
      <c r="AC39" s="53">
        <v>12070102</v>
      </c>
      <c r="AD39" s="53">
        <v>93809.231280000007</v>
      </c>
      <c r="AE39" s="51">
        <v>1976.1715204300001</v>
      </c>
      <c r="AF39" s="53">
        <f t="shared" si="2"/>
        <v>2.1065853471622223E-2</v>
      </c>
      <c r="AH39" s="58">
        <f>Input!P40</f>
        <v>4</v>
      </c>
      <c r="AI39" s="58">
        <f>Input!Q40</f>
        <v>0</v>
      </c>
      <c r="AJ39" s="58">
        <f>Input!R40</f>
        <v>14</v>
      </c>
      <c r="AK39" s="58">
        <f>Input!S40</f>
        <v>0</v>
      </c>
      <c r="AL39" s="58">
        <f>Input!T40</f>
        <v>21</v>
      </c>
      <c r="AM39" s="58">
        <f t="shared" si="99"/>
        <v>8.4263413886488892E-2</v>
      </c>
      <c r="AN39" s="58">
        <f t="shared" si="100"/>
        <v>0</v>
      </c>
      <c r="AO39" s="58">
        <f t="shared" si="101"/>
        <v>0.29492194860271115</v>
      </c>
      <c r="AP39" s="58">
        <f t="shared" si="102"/>
        <v>0</v>
      </c>
      <c r="AQ39" s="58">
        <f t="shared" si="103"/>
        <v>0.44238292290406667</v>
      </c>
      <c r="AS39" s="53">
        <v>11140101</v>
      </c>
      <c r="AT39" s="80">
        <f t="shared" si="19"/>
        <v>216.17294014072604</v>
      </c>
      <c r="AU39" s="80">
        <f t="shared" si="20"/>
        <v>0</v>
      </c>
      <c r="AV39" s="80">
        <f t="shared" si="21"/>
        <v>66.017213026712881</v>
      </c>
      <c r="AW39" s="80">
        <f t="shared" si="22"/>
        <v>0</v>
      </c>
      <c r="AX39" s="80">
        <f t="shared" si="23"/>
        <v>91.122405749101247</v>
      </c>
      <c r="AY39" s="80">
        <f t="shared" si="24"/>
        <v>373.31255891654013</v>
      </c>
      <c r="BA39" s="53" t="s">
        <v>945</v>
      </c>
      <c r="BB39" s="53">
        <v>11130206</v>
      </c>
      <c r="BC39" s="53">
        <v>3726</v>
      </c>
      <c r="BD39" s="53">
        <v>229</v>
      </c>
      <c r="BE39" s="53">
        <f t="shared" si="25"/>
        <v>6.1460010735373057E-2</v>
      </c>
      <c r="BF39" s="53">
        <f>Input!P42</f>
        <v>16</v>
      </c>
      <c r="BG39" s="53">
        <f>Input!Q42</f>
        <v>0</v>
      </c>
      <c r="BH39" s="53">
        <f t="shared" si="26"/>
        <v>0.9833601717659689</v>
      </c>
      <c r="BI39" s="53">
        <f t="shared" si="27"/>
        <v>0</v>
      </c>
      <c r="BK39" s="53">
        <v>11140101</v>
      </c>
      <c r="BL39" s="53">
        <f>SUM(BH283,BH350,BH540,BH746)</f>
        <v>134.13616352620474</v>
      </c>
      <c r="BM39" s="53">
        <f>SUM(BI283,BI350,BI540,BI746)</f>
        <v>0</v>
      </c>
      <c r="BO39" s="54" t="s">
        <v>646</v>
      </c>
      <c r="BP39" s="53">
        <v>12070102</v>
      </c>
      <c r="BQ39" s="53">
        <v>573271.23950000003</v>
      </c>
      <c r="BR39" s="53">
        <v>37315.349069999997</v>
      </c>
      <c r="BS39" s="53">
        <f t="shared" si="28"/>
        <v>6.5091960836106091E-2</v>
      </c>
      <c r="BT39" s="53">
        <f>Input!R38</f>
        <v>0</v>
      </c>
      <c r="BU39" s="53">
        <f>Input!S38</f>
        <v>0</v>
      </c>
      <c r="BV39" s="53">
        <f>Input!T38</f>
        <v>63</v>
      </c>
      <c r="BW39" s="53">
        <f t="shared" si="30"/>
        <v>0</v>
      </c>
      <c r="BX39" s="53">
        <f t="shared" si="31"/>
        <v>0</v>
      </c>
      <c r="BY39" s="53">
        <f t="shared" si="32"/>
        <v>4.1007935326746834</v>
      </c>
      <c r="CA39" s="53">
        <v>11140101</v>
      </c>
      <c r="CB39" s="53">
        <f>SUM(BW313,BW389,BW600,BW820)</f>
        <v>0</v>
      </c>
      <c r="CC39" s="53">
        <f t="shared" ref="CC39:CD39" si="245">SUM(BX313,BX389,BX600,BX820)</f>
        <v>0</v>
      </c>
      <c r="CD39" s="53">
        <f t="shared" si="245"/>
        <v>23.391732421300134</v>
      </c>
      <c r="CF39" s="46">
        <v>11140101</v>
      </c>
      <c r="CG39" s="61">
        <f t="shared" si="34"/>
        <v>3043.4934975844972</v>
      </c>
      <c r="CH39" s="61">
        <f t="shared" si="35"/>
        <v>0</v>
      </c>
      <c r="CI39" s="61">
        <f t="shared" si="36"/>
        <v>66.017213026712881</v>
      </c>
      <c r="CJ39" s="61">
        <f t="shared" si="37"/>
        <v>0</v>
      </c>
      <c r="CK39" s="61">
        <f t="shared" si="38"/>
        <v>145.93934001218369</v>
      </c>
      <c r="CL39" s="61">
        <f t="shared" si="39"/>
        <v>3255.4500506233935</v>
      </c>
    </row>
    <row r="40" spans="1:90" x14ac:dyDescent="0.3">
      <c r="A40" s="53" t="s">
        <v>944</v>
      </c>
      <c r="B40" s="53" t="s">
        <v>1581</v>
      </c>
      <c r="C40" s="53">
        <v>12100201</v>
      </c>
      <c r="D40" s="51">
        <v>376953.75925022701</v>
      </c>
      <c r="E40" s="53">
        <v>1464.51327659</v>
      </c>
      <c r="F40" s="53">
        <f t="shared" si="0"/>
        <v>3.8851271293937045E-3</v>
      </c>
      <c r="H40" s="53">
        <f>Input!P35</f>
        <v>2528</v>
      </c>
      <c r="I40" s="53">
        <f>Input!Q35</f>
        <v>0</v>
      </c>
      <c r="J40" s="53">
        <f>Input!R35</f>
        <v>375</v>
      </c>
      <c r="K40" s="53">
        <f>Input!S35</f>
        <v>0</v>
      </c>
      <c r="L40" s="53">
        <f>Input!T35</f>
        <v>95</v>
      </c>
      <c r="M40" s="53">
        <f t="shared" si="6"/>
        <v>9.8216013831072857</v>
      </c>
      <c r="N40" s="53">
        <f t="shared" si="7"/>
        <v>0</v>
      </c>
      <c r="O40" s="53">
        <f t="shared" si="8"/>
        <v>1.4569226735226393</v>
      </c>
      <c r="P40" s="53">
        <f t="shared" si="9"/>
        <v>0</v>
      </c>
      <c r="Q40" s="53">
        <f t="shared" si="10"/>
        <v>0.36908707729240192</v>
      </c>
      <c r="S40" s="53">
        <v>11140106</v>
      </c>
      <c r="T40" s="53">
        <f>SUM(M90,M613,M842)</f>
        <v>51.306025525136533</v>
      </c>
      <c r="U40" s="53">
        <f t="shared" ref="U40:X40" si="246">SUM(N90,N613,N842)</f>
        <v>1.5261789238534832E-2</v>
      </c>
      <c r="V40" s="53">
        <f t="shared" si="246"/>
        <v>5.3593725000436271E-2</v>
      </c>
      <c r="W40" s="53">
        <f t="shared" si="246"/>
        <v>0</v>
      </c>
      <c r="X40" s="53">
        <f t="shared" si="246"/>
        <v>12.691019253275904</v>
      </c>
      <c r="Y40" s="53">
        <f t="shared" si="12"/>
        <v>64.065900292651406</v>
      </c>
      <c r="AA40" s="53" t="s">
        <v>646</v>
      </c>
      <c r="AB40" s="53" t="s">
        <v>1611</v>
      </c>
      <c r="AC40" s="53">
        <v>12090301</v>
      </c>
      <c r="AD40" s="53">
        <v>93809.231280000007</v>
      </c>
      <c r="AE40" s="53">
        <v>87908.875948899993</v>
      </c>
      <c r="AF40" s="53">
        <f t="shared" si="2"/>
        <v>0.93710261505620118</v>
      </c>
      <c r="AH40" s="58">
        <f t="shared" ref="AH40:AH41" si="247">AH39</f>
        <v>4</v>
      </c>
      <c r="AI40" s="58">
        <f t="shared" ref="AI40:AI41" si="248">AI39</f>
        <v>0</v>
      </c>
      <c r="AJ40" s="58">
        <f t="shared" ref="AJ40:AJ41" si="249">AJ39</f>
        <v>14</v>
      </c>
      <c r="AK40" s="58">
        <f t="shared" ref="AK40:AK41" si="250">AK39</f>
        <v>0</v>
      </c>
      <c r="AL40" s="58">
        <f t="shared" ref="AL40:AL41" si="251">AL39</f>
        <v>21</v>
      </c>
      <c r="AM40" s="58">
        <f t="shared" si="99"/>
        <v>3.7484104602248047</v>
      </c>
      <c r="AN40" s="58">
        <f t="shared" si="100"/>
        <v>0</v>
      </c>
      <c r="AO40" s="58">
        <f t="shared" si="101"/>
        <v>13.119436610786817</v>
      </c>
      <c r="AP40" s="58">
        <f t="shared" si="102"/>
        <v>0</v>
      </c>
      <c r="AQ40" s="58">
        <f t="shared" si="103"/>
        <v>19.679154916180224</v>
      </c>
      <c r="AS40" s="53">
        <v>11140106</v>
      </c>
      <c r="AT40" s="80">
        <f t="shared" si="19"/>
        <v>85.2220640164835</v>
      </c>
      <c r="AU40" s="80">
        <f t="shared" si="20"/>
        <v>0</v>
      </c>
      <c r="AV40" s="80">
        <f t="shared" si="21"/>
        <v>177.92866325608671</v>
      </c>
      <c r="AW40" s="80">
        <f t="shared" si="22"/>
        <v>0</v>
      </c>
      <c r="AX40" s="80">
        <f t="shared" si="23"/>
        <v>20.581519937422911</v>
      </c>
      <c r="AY40" s="80">
        <f t="shared" si="24"/>
        <v>283.73224720999309</v>
      </c>
      <c r="BA40" s="53" t="s">
        <v>945</v>
      </c>
      <c r="BB40" s="53">
        <v>11130209</v>
      </c>
      <c r="BC40" s="53">
        <v>3726</v>
      </c>
      <c r="BD40" s="53">
        <v>60</v>
      </c>
      <c r="BE40" s="53">
        <f t="shared" si="25"/>
        <v>1.610305958132045E-2</v>
      </c>
      <c r="BF40" s="53">
        <f>BF39</f>
        <v>16</v>
      </c>
      <c r="BG40" s="53">
        <f>BG39</f>
        <v>0</v>
      </c>
      <c r="BH40" s="53">
        <f t="shared" si="26"/>
        <v>0.25764895330112719</v>
      </c>
      <c r="BI40" s="53">
        <f t="shared" si="27"/>
        <v>0</v>
      </c>
      <c r="BK40" s="53">
        <v>11140106</v>
      </c>
      <c r="BL40" s="53">
        <f>SUM(BH66,BH541,BH747)</f>
        <v>44.572135753520435</v>
      </c>
      <c r="BM40" s="53">
        <f>SUM(BI66,BI541,BI747)</f>
        <v>0</v>
      </c>
      <c r="BO40" s="54" t="s">
        <v>646</v>
      </c>
      <c r="BP40" s="53">
        <v>12070205</v>
      </c>
      <c r="BQ40" s="53">
        <v>573271.23950000003</v>
      </c>
      <c r="BR40" s="53">
        <v>411.19581090000003</v>
      </c>
      <c r="BS40" s="53">
        <f t="shared" si="28"/>
        <v>7.1727967943872406E-4</v>
      </c>
      <c r="BT40" s="53">
        <f>BT39</f>
        <v>0</v>
      </c>
      <c r="BU40" s="53">
        <f t="shared" ref="BU40:BU42" si="252">BU39</f>
        <v>0</v>
      </c>
      <c r="BV40" s="53">
        <f t="shared" ref="BV40:BV42" si="253">BV39</f>
        <v>63</v>
      </c>
      <c r="BW40" s="53">
        <f t="shared" si="30"/>
        <v>0</v>
      </c>
      <c r="BX40" s="53">
        <f t="shared" si="31"/>
        <v>0</v>
      </c>
      <c r="BY40" s="53">
        <f t="shared" si="32"/>
        <v>4.5188619804639618E-2</v>
      </c>
      <c r="CA40" s="53">
        <v>11140106</v>
      </c>
      <c r="CB40" s="53">
        <f>SUM(BW73,BW601,BW821)</f>
        <v>282.76175389105839</v>
      </c>
      <c r="CC40" s="53">
        <f t="shared" ref="CC40:CD40" si="254">SUM(BX73,BX601,BX821)</f>
        <v>0</v>
      </c>
      <c r="CD40" s="53">
        <f t="shared" si="254"/>
        <v>20.374555100954126</v>
      </c>
      <c r="CF40" s="46">
        <v>11140106</v>
      </c>
      <c r="CG40" s="61">
        <f t="shared" si="34"/>
        <v>181.10022529514046</v>
      </c>
      <c r="CH40" s="61">
        <f t="shared" si="35"/>
        <v>1.5261789238534832E-2</v>
      </c>
      <c r="CI40" s="61">
        <f t="shared" si="36"/>
        <v>460.74401087214557</v>
      </c>
      <c r="CJ40" s="61">
        <f t="shared" si="37"/>
        <v>0</v>
      </c>
      <c r="CK40" s="61">
        <f t="shared" si="38"/>
        <v>53.647094291652941</v>
      </c>
      <c r="CL40" s="61">
        <f t="shared" si="39"/>
        <v>695.50659224817753</v>
      </c>
    </row>
    <row r="41" spans="1:90" x14ac:dyDescent="0.3">
      <c r="A41" s="53" t="s">
        <v>944</v>
      </c>
      <c r="B41" s="53" t="s">
        <v>1581</v>
      </c>
      <c r="C41" s="53">
        <v>12100302</v>
      </c>
      <c r="D41" s="51">
        <v>376953.75925022701</v>
      </c>
      <c r="E41" s="53">
        <v>251580.785019</v>
      </c>
      <c r="F41" s="53">
        <f t="shared" si="0"/>
        <v>0.66740489740545939</v>
      </c>
      <c r="H41" s="53">
        <f>H40</f>
        <v>2528</v>
      </c>
      <c r="I41" s="53">
        <f t="shared" ref="I41:I44" si="255">I40</f>
        <v>0</v>
      </c>
      <c r="J41" s="53">
        <f t="shared" ref="J41:J44" si="256">J40</f>
        <v>375</v>
      </c>
      <c r="K41" s="53">
        <f t="shared" ref="K41:K44" si="257">K40</f>
        <v>0</v>
      </c>
      <c r="L41" s="53">
        <f t="shared" ref="L41:L44" si="258">L40</f>
        <v>95</v>
      </c>
      <c r="M41" s="53">
        <f t="shared" si="6"/>
        <v>1687.1995806410014</v>
      </c>
      <c r="N41" s="53">
        <f t="shared" si="7"/>
        <v>0</v>
      </c>
      <c r="O41" s="53">
        <f t="shared" si="8"/>
        <v>250.27683652704727</v>
      </c>
      <c r="P41" s="53">
        <f t="shared" si="9"/>
        <v>0</v>
      </c>
      <c r="Q41" s="53">
        <f t="shared" si="10"/>
        <v>63.40346525351864</v>
      </c>
      <c r="S41" s="53">
        <v>11140201</v>
      </c>
      <c r="T41" s="53">
        <f>M91</f>
        <v>0.73507453945688761</v>
      </c>
      <c r="U41" s="53">
        <f t="shared" ref="U41:X41" si="259">N91</f>
        <v>4.6210826310886209E-2</v>
      </c>
      <c r="V41" s="53">
        <f t="shared" si="259"/>
        <v>0.1622752272777632</v>
      </c>
      <c r="W41" s="53">
        <f t="shared" si="259"/>
        <v>0</v>
      </c>
      <c r="X41" s="53">
        <f t="shared" si="259"/>
        <v>0</v>
      </c>
      <c r="Y41" s="53">
        <f t="shared" si="12"/>
        <v>0.94356059304553708</v>
      </c>
      <c r="AA41" s="53" t="s">
        <v>646</v>
      </c>
      <c r="AB41" s="53" t="s">
        <v>1611</v>
      </c>
      <c r="AC41" s="53">
        <v>12100202</v>
      </c>
      <c r="AD41" s="53">
        <v>93809.231280000007</v>
      </c>
      <c r="AE41" s="53">
        <v>3924.1838143</v>
      </c>
      <c r="AF41" s="53">
        <f t="shared" si="2"/>
        <v>4.1831531510872003E-2</v>
      </c>
      <c r="AH41" s="58">
        <f t="shared" si="247"/>
        <v>4</v>
      </c>
      <c r="AI41" s="58">
        <f t="shared" si="248"/>
        <v>0</v>
      </c>
      <c r="AJ41" s="58">
        <f t="shared" si="249"/>
        <v>14</v>
      </c>
      <c r="AK41" s="58">
        <f t="shared" si="250"/>
        <v>0</v>
      </c>
      <c r="AL41" s="58">
        <f t="shared" si="251"/>
        <v>21</v>
      </c>
      <c r="AM41" s="58">
        <f t="shared" si="99"/>
        <v>0.16732612604348801</v>
      </c>
      <c r="AN41" s="58">
        <f t="shared" si="100"/>
        <v>0</v>
      </c>
      <c r="AO41" s="58">
        <f t="shared" si="101"/>
        <v>0.58564144115220806</v>
      </c>
      <c r="AP41" s="58">
        <f t="shared" si="102"/>
        <v>0</v>
      </c>
      <c r="AQ41" s="58">
        <f t="shared" si="103"/>
        <v>0.87846216172831204</v>
      </c>
      <c r="AS41" s="53">
        <v>11140201</v>
      </c>
      <c r="AT41" s="80">
        <f t="shared" si="19"/>
        <v>339.34889844537133</v>
      </c>
      <c r="AU41" s="80">
        <f t="shared" si="20"/>
        <v>0</v>
      </c>
      <c r="AV41" s="80">
        <f t="shared" si="21"/>
        <v>257.18853848880002</v>
      </c>
      <c r="AW41" s="80">
        <f t="shared" si="22"/>
        <v>0</v>
      </c>
      <c r="AX41" s="80">
        <f t="shared" si="23"/>
        <v>131.21709663280166</v>
      </c>
      <c r="AY41" s="80">
        <f t="shared" si="24"/>
        <v>727.75453356697312</v>
      </c>
      <c r="BA41" s="53" t="s">
        <v>945</v>
      </c>
      <c r="BB41" s="53">
        <v>12060101</v>
      </c>
      <c r="BC41" s="53">
        <v>3726</v>
      </c>
      <c r="BD41" s="53">
        <v>3437</v>
      </c>
      <c r="BE41" s="53">
        <f t="shared" si="25"/>
        <v>0.92243692968330648</v>
      </c>
      <c r="BF41" s="53">
        <f>BF40</f>
        <v>16</v>
      </c>
      <c r="BG41" s="53">
        <f>BG40</f>
        <v>0</v>
      </c>
      <c r="BH41" s="53">
        <f t="shared" si="26"/>
        <v>14.758990874932904</v>
      </c>
      <c r="BI41" s="53">
        <f t="shared" si="27"/>
        <v>0</v>
      </c>
      <c r="BK41" s="53">
        <v>11140201</v>
      </c>
      <c r="BL41" s="53">
        <f>BH67</f>
        <v>18.515345973099983</v>
      </c>
      <c r="BM41" s="53">
        <f>BI67</f>
        <v>0</v>
      </c>
      <c r="BO41" s="54" t="s">
        <v>646</v>
      </c>
      <c r="BP41" s="53">
        <v>12090301</v>
      </c>
      <c r="BQ41" s="53">
        <v>573271.23950000003</v>
      </c>
      <c r="BR41" s="53">
        <v>510713.88589999999</v>
      </c>
      <c r="BS41" s="53">
        <f t="shared" si="28"/>
        <v>0.89087651832217896</v>
      </c>
      <c r="BT41" s="53">
        <f>BT40</f>
        <v>0</v>
      </c>
      <c r="BU41" s="53">
        <f t="shared" si="252"/>
        <v>0</v>
      </c>
      <c r="BV41" s="53">
        <f t="shared" si="253"/>
        <v>63</v>
      </c>
      <c r="BW41" s="53">
        <f t="shared" si="30"/>
        <v>0</v>
      </c>
      <c r="BX41" s="53">
        <f t="shared" si="31"/>
        <v>0</v>
      </c>
      <c r="BY41" s="53">
        <f t="shared" si="32"/>
        <v>56.125220654297273</v>
      </c>
      <c r="CA41" s="53">
        <v>11140201</v>
      </c>
      <c r="CB41" s="53">
        <f>BW74</f>
        <v>23.021225327036156</v>
      </c>
      <c r="CC41" s="53">
        <f t="shared" ref="CC41:CD41" si="260">BX74</f>
        <v>0</v>
      </c>
      <c r="CD41" s="53">
        <f t="shared" si="260"/>
        <v>0.82016650428015792</v>
      </c>
      <c r="CF41" s="46">
        <v>11140201</v>
      </c>
      <c r="CG41" s="61">
        <f t="shared" si="34"/>
        <v>358.59931895792818</v>
      </c>
      <c r="CH41" s="61">
        <f t="shared" si="35"/>
        <v>4.6210826310886209E-2</v>
      </c>
      <c r="CI41" s="61">
        <f t="shared" si="36"/>
        <v>280.37203904311394</v>
      </c>
      <c r="CJ41" s="61">
        <f t="shared" si="37"/>
        <v>0</v>
      </c>
      <c r="CK41" s="61">
        <f t="shared" si="38"/>
        <v>132.03726313708182</v>
      </c>
      <c r="CL41" s="61">
        <f t="shared" si="39"/>
        <v>771.05483196443481</v>
      </c>
    </row>
    <row r="42" spans="1:90" x14ac:dyDescent="0.3">
      <c r="A42" s="53" t="s">
        <v>944</v>
      </c>
      <c r="B42" s="53" t="s">
        <v>1581</v>
      </c>
      <c r="C42" s="53">
        <v>12100304</v>
      </c>
      <c r="D42" s="51">
        <v>376953.75925022701</v>
      </c>
      <c r="E42" s="53">
        <v>451.09309403700001</v>
      </c>
      <c r="F42" s="53">
        <f t="shared" si="0"/>
        <v>1.1966801841537234E-3</v>
      </c>
      <c r="H42" s="53">
        <f>H41</f>
        <v>2528</v>
      </c>
      <c r="I42" s="53">
        <f t="shared" si="255"/>
        <v>0</v>
      </c>
      <c r="J42" s="53">
        <f t="shared" si="256"/>
        <v>375</v>
      </c>
      <c r="K42" s="53">
        <f t="shared" si="257"/>
        <v>0</v>
      </c>
      <c r="L42" s="53">
        <f t="shared" si="258"/>
        <v>95</v>
      </c>
      <c r="M42" s="53">
        <f t="shared" si="6"/>
        <v>3.0252075055406129</v>
      </c>
      <c r="N42" s="53">
        <f t="shared" si="7"/>
        <v>0</v>
      </c>
      <c r="O42" s="53">
        <f t="shared" si="8"/>
        <v>0.44875506905764628</v>
      </c>
      <c r="P42" s="53">
        <f t="shared" si="9"/>
        <v>0</v>
      </c>
      <c r="Q42" s="53">
        <f t="shared" si="10"/>
        <v>0.11368461749460372</v>
      </c>
      <c r="S42" s="53">
        <v>11140301</v>
      </c>
      <c r="T42" s="53">
        <f>SUM(M317,M512,M614)</f>
        <v>153.11708679163607</v>
      </c>
      <c r="U42" s="53">
        <f t="shared" ref="U42:X42" si="261">SUM(N317,N512,N614)</f>
        <v>0</v>
      </c>
      <c r="V42" s="53">
        <f t="shared" si="261"/>
        <v>0</v>
      </c>
      <c r="W42" s="53">
        <f t="shared" si="261"/>
        <v>0</v>
      </c>
      <c r="X42" s="53">
        <f t="shared" si="261"/>
        <v>0</v>
      </c>
      <c r="Y42" s="53">
        <f t="shared" si="12"/>
        <v>153.11708679163607</v>
      </c>
      <c r="AA42" s="53" t="s">
        <v>646</v>
      </c>
      <c r="AB42" s="53" t="s">
        <v>1614</v>
      </c>
      <c r="AC42" s="53">
        <v>12090301</v>
      </c>
      <c r="AD42" s="53">
        <v>8225.4945370000005</v>
      </c>
      <c r="AE42" s="51">
        <v>8225.4945372099992</v>
      </c>
      <c r="AF42" s="53">
        <f t="shared" si="2"/>
        <v>1.0000000000255302</v>
      </c>
      <c r="AH42" s="58">
        <f>Input!P41</f>
        <v>0</v>
      </c>
      <c r="AI42" s="58">
        <f>Input!Q41</f>
        <v>0</v>
      </c>
      <c r="AJ42" s="58">
        <f>Input!R41</f>
        <v>0</v>
      </c>
      <c r="AK42" s="58">
        <f>Input!S41</f>
        <v>0</v>
      </c>
      <c r="AL42" s="58">
        <f>Input!T41</f>
        <v>2</v>
      </c>
      <c r="AM42" s="58">
        <f t="shared" si="99"/>
        <v>0</v>
      </c>
      <c r="AN42" s="58">
        <f t="shared" si="100"/>
        <v>0</v>
      </c>
      <c r="AO42" s="58">
        <f t="shared" si="101"/>
        <v>0</v>
      </c>
      <c r="AP42" s="58">
        <f t="shared" si="102"/>
        <v>0</v>
      </c>
      <c r="AQ42" s="58">
        <f t="shared" si="103"/>
        <v>2.0000000000510605</v>
      </c>
      <c r="AS42" s="53">
        <v>11140301</v>
      </c>
      <c r="AT42" s="80">
        <f t="shared" si="19"/>
        <v>101.32399447409762</v>
      </c>
      <c r="AU42" s="80">
        <f t="shared" si="20"/>
        <v>0</v>
      </c>
      <c r="AV42" s="80">
        <f t="shared" si="21"/>
        <v>344.08448239526234</v>
      </c>
      <c r="AW42" s="80">
        <f t="shared" si="22"/>
        <v>0</v>
      </c>
      <c r="AX42" s="80">
        <f t="shared" si="23"/>
        <v>91.103555402920207</v>
      </c>
      <c r="AY42" s="80">
        <f t="shared" si="24"/>
        <v>536.51203227228018</v>
      </c>
      <c r="BA42" s="53" t="s">
        <v>946</v>
      </c>
      <c r="BB42" s="53">
        <v>12100406</v>
      </c>
      <c r="BC42" s="53">
        <v>31861</v>
      </c>
      <c r="BD42" s="53">
        <v>2115</v>
      </c>
      <c r="BE42" s="53">
        <f t="shared" si="25"/>
        <v>6.6382097234863935E-2</v>
      </c>
      <c r="BF42" s="53">
        <f>Input!P46</f>
        <v>151</v>
      </c>
      <c r="BG42" s="53">
        <f>Input!Q46</f>
        <v>0</v>
      </c>
      <c r="BH42" s="53">
        <f t="shared" si="26"/>
        <v>10.023696682464454</v>
      </c>
      <c r="BI42" s="53">
        <f t="shared" si="27"/>
        <v>0</v>
      </c>
      <c r="BK42" s="53">
        <v>11140301</v>
      </c>
      <c r="BL42" s="53">
        <f>SUM(BH231,BH284,BH433,BH451,BH542)</f>
        <v>61.049382098609016</v>
      </c>
      <c r="BM42" s="53">
        <f>SUM(BI231,BI284,BI433,BI451,BI542)</f>
        <v>0</v>
      </c>
      <c r="BO42" s="54" t="s">
        <v>646</v>
      </c>
      <c r="BP42" s="53">
        <v>12100202</v>
      </c>
      <c r="BQ42" s="53">
        <v>573271.23950000003</v>
      </c>
      <c r="BR42" s="53">
        <v>24830.808730000001</v>
      </c>
      <c r="BS42" s="53">
        <f t="shared" si="28"/>
        <v>4.3314241181289889E-2</v>
      </c>
      <c r="BT42" s="53">
        <f>BT41</f>
        <v>0</v>
      </c>
      <c r="BU42" s="53">
        <f t="shared" si="252"/>
        <v>0</v>
      </c>
      <c r="BV42" s="53">
        <f t="shared" si="253"/>
        <v>63</v>
      </c>
      <c r="BW42" s="53">
        <f t="shared" si="30"/>
        <v>0</v>
      </c>
      <c r="BX42" s="53">
        <f t="shared" si="31"/>
        <v>0</v>
      </c>
      <c r="BY42" s="53">
        <f t="shared" si="32"/>
        <v>2.7287971944212632</v>
      </c>
      <c r="CA42" s="53">
        <v>11140301</v>
      </c>
      <c r="CB42" s="53">
        <f>SUM(BW253,BW314,BW338,BW480,BW499,BW602)</f>
        <v>0</v>
      </c>
      <c r="CC42" s="53">
        <f t="shared" ref="CC42:CD42" si="262">SUM(BX253,BX314,BX338,BX480,BX499,BX602)</f>
        <v>3.6911953660175717E-4</v>
      </c>
      <c r="CD42" s="53">
        <f t="shared" si="262"/>
        <v>15.234338252566678</v>
      </c>
      <c r="CF42" s="46">
        <v>11140301</v>
      </c>
      <c r="CG42" s="61">
        <f t="shared" si="34"/>
        <v>315.4904633643427</v>
      </c>
      <c r="CH42" s="61">
        <f t="shared" si="35"/>
        <v>0</v>
      </c>
      <c r="CI42" s="61">
        <f t="shared" si="36"/>
        <v>344.08448239526234</v>
      </c>
      <c r="CJ42" s="61">
        <f t="shared" si="37"/>
        <v>3.6911953660175717E-4</v>
      </c>
      <c r="CK42" s="61">
        <f t="shared" si="38"/>
        <v>106.33789365548688</v>
      </c>
      <c r="CL42" s="61">
        <f t="shared" si="39"/>
        <v>765.91320853462844</v>
      </c>
    </row>
    <row r="43" spans="1:90" x14ac:dyDescent="0.3">
      <c r="A43" s="53" t="s">
        <v>944</v>
      </c>
      <c r="B43" s="53" t="s">
        <v>1581</v>
      </c>
      <c r="C43" s="53">
        <v>12110106</v>
      </c>
      <c r="D43" s="51">
        <v>376953.75925022701</v>
      </c>
      <c r="E43" s="53">
        <v>50314.740024300001</v>
      </c>
      <c r="F43" s="53">
        <f t="shared" si="0"/>
        <v>0.13347722045371724</v>
      </c>
      <c r="H43" s="53">
        <f>H42</f>
        <v>2528</v>
      </c>
      <c r="I43" s="53">
        <f t="shared" si="255"/>
        <v>0</v>
      </c>
      <c r="J43" s="53">
        <f t="shared" si="256"/>
        <v>375</v>
      </c>
      <c r="K43" s="53">
        <f t="shared" si="257"/>
        <v>0</v>
      </c>
      <c r="L43" s="53">
        <f t="shared" si="258"/>
        <v>95</v>
      </c>
      <c r="M43" s="53">
        <f t="shared" si="6"/>
        <v>337.4304133069972</v>
      </c>
      <c r="N43" s="53">
        <f t="shared" si="7"/>
        <v>0</v>
      </c>
      <c r="O43" s="53">
        <f t="shared" si="8"/>
        <v>50.053957670143966</v>
      </c>
      <c r="P43" s="53">
        <f t="shared" si="9"/>
        <v>0</v>
      </c>
      <c r="Q43" s="53">
        <f t="shared" si="10"/>
        <v>12.680335943103138</v>
      </c>
      <c r="S43" s="53">
        <v>11140302</v>
      </c>
      <c r="T43" s="53">
        <f>SUM(M92,M153,M615,M748,M843,M944)</f>
        <v>1089.6689027477805</v>
      </c>
      <c r="U43" s="53">
        <f t="shared" ref="U43:X43" si="263">SUM(N92,N153,N615,N748,N843,N944)</f>
        <v>47.02658464749463</v>
      </c>
      <c r="V43" s="53">
        <f t="shared" si="263"/>
        <v>150.78413104772167</v>
      </c>
      <c r="W43" s="53">
        <f t="shared" si="263"/>
        <v>28.337421361331263</v>
      </c>
      <c r="X43" s="53">
        <f t="shared" si="263"/>
        <v>19.000567613606133</v>
      </c>
      <c r="Y43" s="53">
        <f t="shared" si="12"/>
        <v>1334.8176074179344</v>
      </c>
      <c r="AA43" s="53" t="s">
        <v>630</v>
      </c>
      <c r="AB43" s="53" t="s">
        <v>1608</v>
      </c>
      <c r="AC43" s="53">
        <v>12110110</v>
      </c>
      <c r="AD43" s="53">
        <v>115.7022994</v>
      </c>
      <c r="AE43" s="51">
        <v>115.702299411</v>
      </c>
      <c r="AF43" s="53">
        <f t="shared" si="2"/>
        <v>1.0000000000950715</v>
      </c>
      <c r="AH43" s="58">
        <v>0</v>
      </c>
      <c r="AI43" s="58">
        <v>0</v>
      </c>
      <c r="AJ43" s="58">
        <v>0</v>
      </c>
      <c r="AK43" s="58">
        <v>0</v>
      </c>
      <c r="AL43" s="58">
        <v>0</v>
      </c>
      <c r="AM43" s="58">
        <f t="shared" si="99"/>
        <v>0</v>
      </c>
      <c r="AN43" s="58">
        <f t="shared" si="100"/>
        <v>0</v>
      </c>
      <c r="AO43" s="58">
        <f t="shared" si="101"/>
        <v>0</v>
      </c>
      <c r="AP43" s="58">
        <f t="shared" si="102"/>
        <v>0</v>
      </c>
      <c r="AQ43" s="58">
        <f t="shared" si="103"/>
        <v>0</v>
      </c>
      <c r="AS43" s="53">
        <v>11140302</v>
      </c>
      <c r="AT43" s="80">
        <f t="shared" si="19"/>
        <v>231.09526945340673</v>
      </c>
      <c r="AU43" s="80">
        <f t="shared" si="20"/>
        <v>0</v>
      </c>
      <c r="AV43" s="80">
        <f t="shared" si="21"/>
        <v>643.60562185850006</v>
      </c>
      <c r="AW43" s="80">
        <f t="shared" si="22"/>
        <v>0</v>
      </c>
      <c r="AX43" s="80">
        <f t="shared" si="23"/>
        <v>228.62376205554861</v>
      </c>
      <c r="AY43" s="80">
        <f t="shared" si="24"/>
        <v>1103.3246533674555</v>
      </c>
      <c r="BA43" s="53" t="s">
        <v>946</v>
      </c>
      <c r="BB43" s="53">
        <v>12100407</v>
      </c>
      <c r="BC43" s="53">
        <v>31861</v>
      </c>
      <c r="BD43" s="53">
        <v>29327</v>
      </c>
      <c r="BE43" s="53">
        <f t="shared" si="25"/>
        <v>0.92046702865572327</v>
      </c>
      <c r="BF43" s="53">
        <f>BF42</f>
        <v>151</v>
      </c>
      <c r="BG43" s="53">
        <f>BG42</f>
        <v>0</v>
      </c>
      <c r="BH43" s="53">
        <f t="shared" si="26"/>
        <v>138.99052132701422</v>
      </c>
      <c r="BI43" s="53">
        <f t="shared" si="27"/>
        <v>0</v>
      </c>
      <c r="BK43" s="53">
        <v>11140302</v>
      </c>
      <c r="BL43" s="53">
        <f>SUM(BH68,BH126,BH308,BH543,BH664,BH748,BH856)</f>
        <v>247.84603337605719</v>
      </c>
      <c r="BM43" s="53">
        <f>SUM(BI68,BI126,BI308,BI543,BI664,BI748,BI856)</f>
        <v>1.1412135832250881E-2</v>
      </c>
      <c r="BO43" s="54" t="s">
        <v>945</v>
      </c>
      <c r="BP43" s="53">
        <v>11130204</v>
      </c>
      <c r="BQ43" s="53">
        <v>576659.96129999997</v>
      </c>
      <c r="BR43" s="53">
        <v>4406.9018919999999</v>
      </c>
      <c r="BS43" s="53">
        <f t="shared" si="28"/>
        <v>7.6421152633265026E-3</v>
      </c>
      <c r="BT43" s="53">
        <f>Input!R42</f>
        <v>208</v>
      </c>
      <c r="BU43" s="53">
        <f>Input!S42</f>
        <v>0</v>
      </c>
      <c r="BV43" s="53">
        <f>Input!T42</f>
        <v>92</v>
      </c>
      <c r="BW43" s="53">
        <f t="shared" si="30"/>
        <v>1.5895599747719125</v>
      </c>
      <c r="BX43" s="53">
        <f t="shared" si="31"/>
        <v>0</v>
      </c>
      <c r="BY43" s="53">
        <f t="shared" si="32"/>
        <v>0.70307460422603829</v>
      </c>
      <c r="CA43" s="53">
        <v>11140302</v>
      </c>
      <c r="CB43" s="53">
        <f>SUM(BW75,BW139,BW254,BW339,BW481,BW603,BW727,BW822,BW939)</f>
        <v>508.21702082351408</v>
      </c>
      <c r="CC43" s="53">
        <f t="shared" ref="CC43:CD43" si="264">SUM(BX75,BX139,BX254,BX339,BX481,BX603,BX727,BX822,BX939)</f>
        <v>0.16189657129058166</v>
      </c>
      <c r="CD43" s="53">
        <f t="shared" si="264"/>
        <v>36.503739100108824</v>
      </c>
      <c r="CF43" s="46">
        <v>11140302</v>
      </c>
      <c r="CG43" s="61">
        <f t="shared" si="34"/>
        <v>1568.6102055772444</v>
      </c>
      <c r="CH43" s="61">
        <f t="shared" si="35"/>
        <v>47.037996783326882</v>
      </c>
      <c r="CI43" s="61">
        <f t="shared" si="36"/>
        <v>1302.606773729736</v>
      </c>
      <c r="CJ43" s="61">
        <f t="shared" si="37"/>
        <v>28.499317932621846</v>
      </c>
      <c r="CK43" s="61">
        <f t="shared" si="38"/>
        <v>284.12806876926356</v>
      </c>
      <c r="CL43" s="61">
        <f t="shared" si="39"/>
        <v>3230.8823627921929</v>
      </c>
    </row>
    <row r="44" spans="1:90" x14ac:dyDescent="0.3">
      <c r="A44" s="53" t="s">
        <v>944</v>
      </c>
      <c r="B44" s="53" t="s">
        <v>1581</v>
      </c>
      <c r="C44" s="53">
        <v>12110107</v>
      </c>
      <c r="D44" s="51">
        <v>376953.75925022701</v>
      </c>
      <c r="E44" s="53">
        <v>73142.627836300002</v>
      </c>
      <c r="F44" s="53">
        <f t="shared" si="0"/>
        <v>0.19403607482727592</v>
      </c>
      <c r="H44" s="53">
        <f>H43</f>
        <v>2528</v>
      </c>
      <c r="I44" s="53">
        <f t="shared" si="255"/>
        <v>0</v>
      </c>
      <c r="J44" s="53">
        <f t="shared" si="256"/>
        <v>375</v>
      </c>
      <c r="K44" s="53">
        <f t="shared" si="257"/>
        <v>0</v>
      </c>
      <c r="L44" s="53">
        <f t="shared" si="258"/>
        <v>95</v>
      </c>
      <c r="M44" s="53">
        <f t="shared" si="6"/>
        <v>490.52319716335353</v>
      </c>
      <c r="N44" s="53">
        <f t="shared" si="7"/>
        <v>0</v>
      </c>
      <c r="O44" s="53">
        <f t="shared" si="8"/>
        <v>72.763528060228467</v>
      </c>
      <c r="P44" s="53">
        <f t="shared" si="9"/>
        <v>0</v>
      </c>
      <c r="Q44" s="53">
        <f t="shared" si="10"/>
        <v>18.433427108591211</v>
      </c>
      <c r="S44" s="53">
        <v>11140303</v>
      </c>
      <c r="T44" s="53">
        <f>SUM(M154,M345,M495,M749,M945)</f>
        <v>646.30448837900258</v>
      </c>
      <c r="U44" s="53">
        <f t="shared" ref="U44:X44" si="265">SUM(N154,N345,N495,N749,N945)</f>
        <v>44.320682241767507</v>
      </c>
      <c r="V44" s="53">
        <f t="shared" si="265"/>
        <v>5.0480934064873457</v>
      </c>
      <c r="W44" s="53">
        <f t="shared" si="265"/>
        <v>1.9570959417584016E-3</v>
      </c>
      <c r="X44" s="53">
        <f t="shared" si="265"/>
        <v>526.62242444648712</v>
      </c>
      <c r="Y44" s="53">
        <f t="shared" si="12"/>
        <v>1222.2976455696862</v>
      </c>
      <c r="AA44" s="53" t="s">
        <v>948</v>
      </c>
      <c r="AB44" s="53" t="s">
        <v>1601</v>
      </c>
      <c r="AC44" s="53">
        <v>12090201</v>
      </c>
      <c r="AD44" s="53">
        <v>273026.38500000001</v>
      </c>
      <c r="AE44" s="53">
        <v>9162.8202965300006</v>
      </c>
      <c r="AF44" s="53">
        <f t="shared" si="2"/>
        <v>3.3560200771548143E-2</v>
      </c>
      <c r="AH44" s="58">
        <f>Input!P56</f>
        <v>447</v>
      </c>
      <c r="AI44" s="58">
        <f>Input!Q56</f>
        <v>0</v>
      </c>
      <c r="AJ44" s="58">
        <f>Input!R56</f>
        <v>40</v>
      </c>
      <c r="AK44" s="58">
        <f>Input!S56</f>
        <v>0</v>
      </c>
      <c r="AL44" s="58">
        <f>Input!T56</f>
        <v>123</v>
      </c>
      <c r="AM44" s="58">
        <f t="shared" si="99"/>
        <v>15.00140974488202</v>
      </c>
      <c r="AN44" s="58">
        <f t="shared" si="100"/>
        <v>0</v>
      </c>
      <c r="AO44" s="58">
        <f t="shared" si="101"/>
        <v>1.3424080308619257</v>
      </c>
      <c r="AP44" s="58">
        <f t="shared" si="102"/>
        <v>0</v>
      </c>
      <c r="AQ44" s="58">
        <f t="shared" si="103"/>
        <v>4.1279046949004217</v>
      </c>
      <c r="AS44" s="53">
        <v>11140303</v>
      </c>
      <c r="AT44" s="80">
        <f t="shared" si="19"/>
        <v>193.40066596896094</v>
      </c>
      <c r="AU44" s="80">
        <f t="shared" si="20"/>
        <v>0</v>
      </c>
      <c r="AV44" s="80">
        <f t="shared" si="21"/>
        <v>47667.288607246322</v>
      </c>
      <c r="AW44" s="80">
        <f t="shared" si="22"/>
        <v>0</v>
      </c>
      <c r="AX44" s="80">
        <f t="shared" si="23"/>
        <v>116.80459743178862</v>
      </c>
      <c r="AY44" s="80">
        <f t="shared" si="24"/>
        <v>47977.493870647071</v>
      </c>
      <c r="BA44" s="53" t="s">
        <v>946</v>
      </c>
      <c r="BB44" s="53">
        <v>12110111</v>
      </c>
      <c r="BC44" s="53">
        <v>31861</v>
      </c>
      <c r="BD44" s="53">
        <v>419</v>
      </c>
      <c r="BE44" s="53">
        <f t="shared" si="25"/>
        <v>1.3150874109412762E-2</v>
      </c>
      <c r="BF44" s="53">
        <f>BF43</f>
        <v>151</v>
      </c>
      <c r="BG44" s="53">
        <f>BG43</f>
        <v>0</v>
      </c>
      <c r="BH44" s="53">
        <f t="shared" si="26"/>
        <v>1.985781990521327</v>
      </c>
      <c r="BI44" s="53">
        <f t="shared" si="27"/>
        <v>0</v>
      </c>
      <c r="BK44" s="53">
        <v>11140303</v>
      </c>
      <c r="BL44" s="53">
        <f>SUM(BH309,BH434,BH665,BH857)</f>
        <v>46.590719446715461</v>
      </c>
      <c r="BM44" s="53">
        <f>SUM(BI309,BI434,BI665,BI857)</f>
        <v>0.17780045772252118</v>
      </c>
      <c r="BO44" s="54" t="s">
        <v>945</v>
      </c>
      <c r="BP44" s="53">
        <v>11130206</v>
      </c>
      <c r="BQ44" s="53">
        <v>576659.96129999997</v>
      </c>
      <c r="BR44" s="53">
        <v>217000.13310000001</v>
      </c>
      <c r="BS44" s="53">
        <f t="shared" si="28"/>
        <v>0.3763051844466595</v>
      </c>
      <c r="BT44" s="53">
        <f>BT43</f>
        <v>208</v>
      </c>
      <c r="BU44" s="53">
        <f t="shared" ref="BU44:BU47" si="266">BU43</f>
        <v>0</v>
      </c>
      <c r="BV44" s="53">
        <f t="shared" ref="BV44:BV47" si="267">BV43</f>
        <v>92</v>
      </c>
      <c r="BW44" s="53">
        <f t="shared" si="30"/>
        <v>78.271478364905178</v>
      </c>
      <c r="BX44" s="53">
        <f t="shared" si="31"/>
        <v>0</v>
      </c>
      <c r="BY44" s="53">
        <f t="shared" si="32"/>
        <v>34.620076969092672</v>
      </c>
      <c r="CA44" s="53">
        <v>11140303</v>
      </c>
      <c r="CB44" s="53">
        <f>SUM(BW140,BW340,BW482,BW728,BW940)</f>
        <v>0</v>
      </c>
      <c r="CC44" s="53">
        <f t="shared" ref="CC44:CD44" si="268">SUM(BX140,BX340,BX482,BX728,BX940)</f>
        <v>0.97561834913205114</v>
      </c>
      <c r="CD44" s="53">
        <f t="shared" si="268"/>
        <v>1.9512366982641023</v>
      </c>
      <c r="CF44" s="46">
        <v>11140303</v>
      </c>
      <c r="CG44" s="61">
        <f t="shared" si="34"/>
        <v>886.29587379467898</v>
      </c>
      <c r="CH44" s="61">
        <f t="shared" si="35"/>
        <v>44.498482699490026</v>
      </c>
      <c r="CI44" s="61">
        <f t="shared" si="36"/>
        <v>47672.336700652813</v>
      </c>
      <c r="CJ44" s="61">
        <f t="shared" si="37"/>
        <v>0.97757544507380956</v>
      </c>
      <c r="CK44" s="61">
        <f t="shared" si="38"/>
        <v>645.37825857653979</v>
      </c>
      <c r="CL44" s="61">
        <f t="shared" si="39"/>
        <v>49249.486891168592</v>
      </c>
    </row>
    <row r="45" spans="1:90" x14ac:dyDescent="0.3">
      <c r="A45" s="53" t="s">
        <v>646</v>
      </c>
      <c r="B45" s="53" t="s">
        <v>1573</v>
      </c>
      <c r="C45" s="53">
        <v>12070102</v>
      </c>
      <c r="D45" s="51">
        <v>523571.21630219999</v>
      </c>
      <c r="E45" s="53">
        <v>37315.3471173</v>
      </c>
      <c r="F45" s="53">
        <f t="shared" si="0"/>
        <v>7.127081465792795E-2</v>
      </c>
      <c r="H45" s="53">
        <f>Input!P36</f>
        <v>11885</v>
      </c>
      <c r="I45" s="53">
        <f>Input!Q36</f>
        <v>61</v>
      </c>
      <c r="J45" s="53">
        <f>Input!R36</f>
        <v>300</v>
      </c>
      <c r="K45" s="53">
        <f>Input!S36</f>
        <v>0</v>
      </c>
      <c r="L45" s="53">
        <f>Input!T36</f>
        <v>149</v>
      </c>
      <c r="M45" s="53">
        <f t="shared" si="6"/>
        <v>847.05363220947368</v>
      </c>
      <c r="N45" s="53">
        <f t="shared" si="7"/>
        <v>4.347519694133605</v>
      </c>
      <c r="O45" s="53">
        <f t="shared" si="8"/>
        <v>21.381244397378385</v>
      </c>
      <c r="P45" s="53">
        <f t="shared" si="9"/>
        <v>0</v>
      </c>
      <c r="Q45" s="53">
        <f t="shared" si="10"/>
        <v>10.619351384031265</v>
      </c>
      <c r="S45" s="53">
        <v>11140304</v>
      </c>
      <c r="T45" s="53">
        <f>SUM(M155,M450,M788)</f>
        <v>549.1076288197994</v>
      </c>
      <c r="U45" s="53">
        <f t="shared" ref="U45:X45" si="269">SUM(N155,N450,N788)</f>
        <v>22.188963721708024</v>
      </c>
      <c r="V45" s="53">
        <f t="shared" si="269"/>
        <v>2.9764373865996202E-2</v>
      </c>
      <c r="W45" s="53">
        <f t="shared" si="269"/>
        <v>16.503342711507898</v>
      </c>
      <c r="X45" s="53">
        <f t="shared" si="269"/>
        <v>8.0434617672043203</v>
      </c>
      <c r="Y45" s="53">
        <f t="shared" si="12"/>
        <v>595.87316139408563</v>
      </c>
      <c r="AA45" s="53" t="s">
        <v>948</v>
      </c>
      <c r="AB45" s="53" t="s">
        <v>1601</v>
      </c>
      <c r="AC45" s="53">
        <v>12090205</v>
      </c>
      <c r="AD45" s="53">
        <v>273026.38500000001</v>
      </c>
      <c r="AE45" s="53">
        <v>6180.9649603300004</v>
      </c>
      <c r="AF45" s="53">
        <f t="shared" si="2"/>
        <v>2.2638709296649115E-2</v>
      </c>
      <c r="AH45" s="58">
        <f t="shared" ref="AH45:AH48" si="270">AH44</f>
        <v>447</v>
      </c>
      <c r="AI45" s="58">
        <f t="shared" ref="AI45:AI48" si="271">AI44</f>
        <v>0</v>
      </c>
      <c r="AJ45" s="58">
        <f t="shared" ref="AJ45:AJ48" si="272">AJ44</f>
        <v>40</v>
      </c>
      <c r="AK45" s="58">
        <f t="shared" ref="AK45:AK48" si="273">AK44</f>
        <v>0</v>
      </c>
      <c r="AL45" s="58">
        <f t="shared" ref="AL45:AL48" si="274">AL44</f>
        <v>123</v>
      </c>
      <c r="AM45" s="58">
        <f t="shared" si="99"/>
        <v>10.119503055602154</v>
      </c>
      <c r="AN45" s="58">
        <f t="shared" si="100"/>
        <v>0</v>
      </c>
      <c r="AO45" s="58">
        <f t="shared" si="101"/>
        <v>0.9055483718659646</v>
      </c>
      <c r="AP45" s="58">
        <f t="shared" si="102"/>
        <v>0</v>
      </c>
      <c r="AQ45" s="58">
        <f t="shared" si="103"/>
        <v>2.7845612434878411</v>
      </c>
      <c r="AS45" s="53">
        <v>11140304</v>
      </c>
      <c r="AT45" s="80">
        <f t="shared" si="19"/>
        <v>146.50494450677829</v>
      </c>
      <c r="AU45" s="80">
        <f t="shared" si="20"/>
        <v>158.99999998346576</v>
      </c>
      <c r="AV45" s="80">
        <f t="shared" si="21"/>
        <v>1820.8153823358607</v>
      </c>
      <c r="AW45" s="80">
        <f t="shared" si="22"/>
        <v>0</v>
      </c>
      <c r="AX45" s="80">
        <f t="shared" si="23"/>
        <v>128.31527744726364</v>
      </c>
      <c r="AY45" s="80">
        <f t="shared" si="24"/>
        <v>2254.6356042733687</v>
      </c>
      <c r="BA45" s="53" t="s">
        <v>947</v>
      </c>
      <c r="BB45" s="53">
        <v>12070101</v>
      </c>
      <c r="BC45" s="53">
        <v>310236</v>
      </c>
      <c r="BD45" s="53">
        <v>436</v>
      </c>
      <c r="BE45" s="53">
        <f t="shared" si="25"/>
        <v>1.4053817094083214E-3</v>
      </c>
      <c r="BF45" s="53">
        <f>Input!P48</f>
        <v>33</v>
      </c>
      <c r="BG45" s="53">
        <f>Input!Q48</f>
        <v>0</v>
      </c>
      <c r="BH45" s="53">
        <f t="shared" si="26"/>
        <v>4.6377596410474606E-2</v>
      </c>
      <c r="BI45" s="53">
        <f t="shared" si="27"/>
        <v>0</v>
      </c>
      <c r="BK45" s="53">
        <v>11140304</v>
      </c>
      <c r="BL45" s="53">
        <f>SUM(BH127,BH394)</f>
        <v>2.3172924539802513</v>
      </c>
      <c r="BM45" s="53">
        <f>SUM(BI127,BI394)</f>
        <v>0</v>
      </c>
      <c r="BO45" s="54" t="s">
        <v>945</v>
      </c>
      <c r="BP45" s="53">
        <v>11130207</v>
      </c>
      <c r="BQ45" s="53">
        <v>576659.96129999997</v>
      </c>
      <c r="BR45" s="53">
        <v>14835.460279999999</v>
      </c>
      <c r="BS45" s="53">
        <f t="shared" si="28"/>
        <v>2.5726530842466521E-2</v>
      </c>
      <c r="BT45" s="53">
        <f>BT44</f>
        <v>208</v>
      </c>
      <c r="BU45" s="53">
        <f t="shared" si="266"/>
        <v>0</v>
      </c>
      <c r="BV45" s="53">
        <f t="shared" si="267"/>
        <v>92</v>
      </c>
      <c r="BW45" s="53">
        <f t="shared" si="30"/>
        <v>5.351118415233036</v>
      </c>
      <c r="BX45" s="53">
        <f t="shared" si="31"/>
        <v>0</v>
      </c>
      <c r="BY45" s="53">
        <f t="shared" si="32"/>
        <v>2.3668408375069201</v>
      </c>
      <c r="CA45" s="53">
        <v>11140304</v>
      </c>
      <c r="CB45" s="53">
        <f>SUM(BW141,BW436,BW768)</f>
        <v>0</v>
      </c>
      <c r="CC45" s="53">
        <f t="shared" ref="CC45:CD45" si="275">SUM(BX141,BX436,BX768)</f>
        <v>0</v>
      </c>
      <c r="CD45" s="53">
        <f t="shared" si="275"/>
        <v>0</v>
      </c>
      <c r="CF45" s="46">
        <v>11140304</v>
      </c>
      <c r="CG45" s="61">
        <f t="shared" si="34"/>
        <v>697.92986578055798</v>
      </c>
      <c r="CH45" s="61">
        <f t="shared" si="35"/>
        <v>181.18896370517379</v>
      </c>
      <c r="CI45" s="61">
        <f t="shared" si="36"/>
        <v>1820.8451467097268</v>
      </c>
      <c r="CJ45" s="61">
        <f t="shared" si="37"/>
        <v>16.503342711507898</v>
      </c>
      <c r="CK45" s="61">
        <f t="shared" si="38"/>
        <v>136.35873921446796</v>
      </c>
      <c r="CL45" s="61">
        <f t="shared" si="39"/>
        <v>2852.8260581214345</v>
      </c>
    </row>
    <row r="46" spans="1:90" x14ac:dyDescent="0.3">
      <c r="A46" s="53" t="s">
        <v>646</v>
      </c>
      <c r="B46" s="53" t="s">
        <v>1573</v>
      </c>
      <c r="C46" s="53">
        <v>12090301</v>
      </c>
      <c r="D46" s="51">
        <v>523571.21630219999</v>
      </c>
      <c r="E46" s="53">
        <v>461425.05791099998</v>
      </c>
      <c r="F46" s="53">
        <f t="shared" si="0"/>
        <v>0.88130333284912687</v>
      </c>
      <c r="H46" s="53">
        <f>H45</f>
        <v>11885</v>
      </c>
      <c r="I46" s="53">
        <f t="shared" ref="I46:I47" si="276">I45</f>
        <v>61</v>
      </c>
      <c r="J46" s="53">
        <f t="shared" ref="J46:J47" si="277">J45</f>
        <v>300</v>
      </c>
      <c r="K46" s="53">
        <f t="shared" ref="K46:K47" si="278">K45</f>
        <v>0</v>
      </c>
      <c r="L46" s="53">
        <f t="shared" ref="L46:L47" si="279">L45</f>
        <v>149</v>
      </c>
      <c r="M46" s="53">
        <f t="shared" si="6"/>
        <v>10474.290110911872</v>
      </c>
      <c r="N46" s="53">
        <f t="shared" si="7"/>
        <v>53.759503303796741</v>
      </c>
      <c r="O46" s="53">
        <f t="shared" si="8"/>
        <v>264.39099985473808</v>
      </c>
      <c r="P46" s="53">
        <f t="shared" si="9"/>
        <v>0</v>
      </c>
      <c r="Q46" s="53">
        <f t="shared" si="10"/>
        <v>131.3141965945199</v>
      </c>
      <c r="S46" s="53">
        <v>11140305</v>
      </c>
      <c r="T46" s="53">
        <f>SUM(M146,M156,M346,M451,M496,M670,M750,M946,M965,M1072)</f>
        <v>2529.8260958245951</v>
      </c>
      <c r="U46" s="53">
        <f t="shared" ref="U46:X46" si="280">SUM(N146,N156,N346,N451,N496,N670,N750,N946,N965,N1072)</f>
        <v>105.61753493367681</v>
      </c>
      <c r="V46" s="53">
        <f t="shared" si="280"/>
        <v>2.9873611591792137</v>
      </c>
      <c r="W46" s="53">
        <f t="shared" si="280"/>
        <v>1.8460214868264522</v>
      </c>
      <c r="X46" s="53">
        <f t="shared" si="280"/>
        <v>818.99286634825296</v>
      </c>
      <c r="Y46" s="53">
        <f t="shared" si="12"/>
        <v>3459.2698797525304</v>
      </c>
      <c r="AA46" s="53" t="s">
        <v>948</v>
      </c>
      <c r="AB46" s="53" t="s">
        <v>1601</v>
      </c>
      <c r="AC46" s="53">
        <v>12090206</v>
      </c>
      <c r="AD46" s="53">
        <v>273026.38500000001</v>
      </c>
      <c r="AE46" s="53">
        <v>180397.79722000001</v>
      </c>
      <c r="AF46" s="53">
        <f t="shared" si="2"/>
        <v>0.66073393316913309</v>
      </c>
      <c r="AH46" s="58">
        <f t="shared" si="270"/>
        <v>447</v>
      </c>
      <c r="AI46" s="58">
        <f t="shared" si="271"/>
        <v>0</v>
      </c>
      <c r="AJ46" s="58">
        <f t="shared" si="272"/>
        <v>40</v>
      </c>
      <c r="AK46" s="58">
        <f t="shared" si="273"/>
        <v>0</v>
      </c>
      <c r="AL46" s="58">
        <f t="shared" si="274"/>
        <v>123</v>
      </c>
      <c r="AM46" s="58">
        <f t="shared" si="99"/>
        <v>295.34806812660247</v>
      </c>
      <c r="AN46" s="58">
        <f t="shared" si="100"/>
        <v>0</v>
      </c>
      <c r="AO46" s="58">
        <f t="shared" si="101"/>
        <v>26.429357326765324</v>
      </c>
      <c r="AP46" s="58">
        <f t="shared" si="102"/>
        <v>0</v>
      </c>
      <c r="AQ46" s="58">
        <f t="shared" si="103"/>
        <v>81.270273779803375</v>
      </c>
      <c r="AS46" s="53">
        <v>11140305</v>
      </c>
      <c r="AT46" s="80">
        <f t="shared" si="19"/>
        <v>306.11478608597736</v>
      </c>
      <c r="AU46" s="80">
        <f t="shared" si="20"/>
        <v>0</v>
      </c>
      <c r="AV46" s="80">
        <f t="shared" si="21"/>
        <v>2407.8708656286844</v>
      </c>
      <c r="AW46" s="80">
        <f t="shared" si="22"/>
        <v>0</v>
      </c>
      <c r="AX46" s="80">
        <f t="shared" si="23"/>
        <v>230.42679047473118</v>
      </c>
      <c r="AY46" s="80">
        <f t="shared" si="24"/>
        <v>2944.412442189393</v>
      </c>
      <c r="BA46" s="53" t="s">
        <v>947</v>
      </c>
      <c r="BB46" s="53">
        <v>12070201</v>
      </c>
      <c r="BC46" s="53">
        <v>310236</v>
      </c>
      <c r="BD46" s="53">
        <v>215958</v>
      </c>
      <c r="BE46" s="53">
        <f t="shared" si="25"/>
        <v>0.69610876880826211</v>
      </c>
      <c r="BF46" s="53">
        <f t="shared" ref="BF46:BG49" si="281">BF45</f>
        <v>33</v>
      </c>
      <c r="BG46" s="53">
        <f t="shared" si="281"/>
        <v>0</v>
      </c>
      <c r="BH46" s="53">
        <f t="shared" si="26"/>
        <v>22.97158937067265</v>
      </c>
      <c r="BI46" s="53">
        <f t="shared" si="27"/>
        <v>0</v>
      </c>
      <c r="BK46" s="53">
        <v>11140305</v>
      </c>
      <c r="BL46" s="53">
        <f>SUM(BH119,BH128,BH310,BH395,BH435,BH601,BH666,BH858,BH874,BH956)</f>
        <v>8.7716253227639847</v>
      </c>
      <c r="BM46" s="53">
        <f>SUM(BI119,BI128,BI310,BI395,BI435,BI601,BI666,BI858,BI874,BI956)</f>
        <v>0.81078740644522795</v>
      </c>
      <c r="BO46" s="54" t="s">
        <v>945</v>
      </c>
      <c r="BP46" s="53">
        <v>11130209</v>
      </c>
      <c r="BQ46" s="53">
        <v>576659.96129999997</v>
      </c>
      <c r="BR46" s="53">
        <v>88492.340599999996</v>
      </c>
      <c r="BS46" s="53">
        <f t="shared" si="28"/>
        <v>0.15345671026042154</v>
      </c>
      <c r="BT46" s="53">
        <f>BT45</f>
        <v>208</v>
      </c>
      <c r="BU46" s="53">
        <f t="shared" si="266"/>
        <v>0</v>
      </c>
      <c r="BV46" s="53">
        <f t="shared" si="267"/>
        <v>92</v>
      </c>
      <c r="BW46" s="53">
        <f t="shared" si="30"/>
        <v>31.91899573416768</v>
      </c>
      <c r="BX46" s="53">
        <f t="shared" si="31"/>
        <v>0</v>
      </c>
      <c r="BY46" s="53">
        <f t="shared" si="32"/>
        <v>14.118017343958781</v>
      </c>
      <c r="CA46" s="53">
        <v>11140305</v>
      </c>
      <c r="CB46" s="53">
        <f>SUM(BW132,BW142,BW341,BW437,BW483,BW659,BW729,BW941,BW957,BW1046)</f>
        <v>0</v>
      </c>
      <c r="CC46" s="53">
        <f t="shared" ref="CC46:CD46" si="282">SUM(BX132,BX142,BX341,BX437,BX483,BX659,BX729,BX941,BX957,BX1046)</f>
        <v>0.86040883494420628</v>
      </c>
      <c r="CD46" s="53">
        <f t="shared" si="282"/>
        <v>4.7250529778497938</v>
      </c>
      <c r="CF46" s="46">
        <v>11140305</v>
      </c>
      <c r="CG46" s="61">
        <f t="shared" si="34"/>
        <v>2844.7125072333365</v>
      </c>
      <c r="CH46" s="61">
        <f t="shared" si="35"/>
        <v>106.42832234012204</v>
      </c>
      <c r="CI46" s="61">
        <f t="shared" si="36"/>
        <v>2410.8582267878637</v>
      </c>
      <c r="CJ46" s="61">
        <f t="shared" si="37"/>
        <v>2.7064303217706582</v>
      </c>
      <c r="CK46" s="61">
        <f t="shared" si="38"/>
        <v>1054.1447098008339</v>
      </c>
      <c r="CL46" s="61">
        <f t="shared" si="39"/>
        <v>6418.850196483927</v>
      </c>
    </row>
    <row r="47" spans="1:90" x14ac:dyDescent="0.3">
      <c r="A47" s="53" t="s">
        <v>646</v>
      </c>
      <c r="B47" s="53" t="s">
        <v>1573</v>
      </c>
      <c r="C47" s="53">
        <v>12100202</v>
      </c>
      <c r="D47" s="51">
        <v>523571.21630219999</v>
      </c>
      <c r="E47" s="53">
        <v>24830.811273899999</v>
      </c>
      <c r="F47" s="53">
        <f t="shared" si="0"/>
        <v>4.742585249294512E-2</v>
      </c>
      <c r="H47" s="53">
        <f>H46</f>
        <v>11885</v>
      </c>
      <c r="I47" s="53">
        <f t="shared" si="276"/>
        <v>61</v>
      </c>
      <c r="J47" s="53">
        <f t="shared" si="277"/>
        <v>300</v>
      </c>
      <c r="K47" s="53">
        <f t="shared" si="278"/>
        <v>0</v>
      </c>
      <c r="L47" s="53">
        <f t="shared" si="279"/>
        <v>149</v>
      </c>
      <c r="M47" s="53">
        <f t="shared" si="6"/>
        <v>563.6562568786527</v>
      </c>
      <c r="N47" s="53">
        <f t="shared" si="7"/>
        <v>2.8929770020696521</v>
      </c>
      <c r="O47" s="53">
        <f t="shared" si="8"/>
        <v>14.227755747883537</v>
      </c>
      <c r="P47" s="53">
        <f t="shared" si="9"/>
        <v>0</v>
      </c>
      <c r="Q47" s="53">
        <f t="shared" si="10"/>
        <v>7.0664520214488231</v>
      </c>
      <c r="S47" s="53">
        <v>11140306</v>
      </c>
      <c r="T47" s="53">
        <f>SUM(M157,M452,M671,M751)</f>
        <v>2095.0679385620956</v>
      </c>
      <c r="U47" s="53">
        <f t="shared" ref="U47:X47" si="283">SUM(N157,N452,N671,N751)</f>
        <v>46.060450132715204</v>
      </c>
      <c r="V47" s="53">
        <f t="shared" si="283"/>
        <v>0</v>
      </c>
      <c r="W47" s="53">
        <f t="shared" si="283"/>
        <v>68.967272949563124</v>
      </c>
      <c r="X47" s="53">
        <f t="shared" si="283"/>
        <v>30.647539714258876</v>
      </c>
      <c r="Y47" s="53">
        <f t="shared" si="12"/>
        <v>2240.7432013586331</v>
      </c>
      <c r="AA47" s="53" t="s">
        <v>948</v>
      </c>
      <c r="AB47" s="53" t="s">
        <v>1601</v>
      </c>
      <c r="AC47" s="53">
        <v>12100201</v>
      </c>
      <c r="AD47" s="53">
        <v>273026.38500000001</v>
      </c>
      <c r="AE47" s="53">
        <v>199.25112538400001</v>
      </c>
      <c r="AF47" s="53">
        <f t="shared" si="2"/>
        <v>7.2978706942188022E-4</v>
      </c>
      <c r="AH47" s="58">
        <f t="shared" si="270"/>
        <v>447</v>
      </c>
      <c r="AI47" s="58">
        <f t="shared" si="271"/>
        <v>0</v>
      </c>
      <c r="AJ47" s="58">
        <f t="shared" si="272"/>
        <v>40</v>
      </c>
      <c r="AK47" s="58">
        <f t="shared" si="273"/>
        <v>0</v>
      </c>
      <c r="AL47" s="58">
        <f t="shared" si="274"/>
        <v>123</v>
      </c>
      <c r="AM47" s="58">
        <f t="shared" si="99"/>
        <v>0.32621482003158048</v>
      </c>
      <c r="AN47" s="58">
        <f t="shared" si="100"/>
        <v>0</v>
      </c>
      <c r="AO47" s="58">
        <f t="shared" si="101"/>
        <v>2.9191482776875208E-2</v>
      </c>
      <c r="AP47" s="58">
        <f t="shared" si="102"/>
        <v>0</v>
      </c>
      <c r="AQ47" s="58">
        <f t="shared" si="103"/>
        <v>8.9763809538891265E-2</v>
      </c>
      <c r="AS47" s="53">
        <v>11140306</v>
      </c>
      <c r="AT47" s="80">
        <f t="shared" si="19"/>
        <v>344.70826777751944</v>
      </c>
      <c r="AU47" s="80">
        <f t="shared" si="20"/>
        <v>0</v>
      </c>
      <c r="AV47" s="80">
        <f t="shared" si="21"/>
        <v>1117.8087927396448</v>
      </c>
      <c r="AW47" s="80">
        <f t="shared" si="22"/>
        <v>0</v>
      </c>
      <c r="AX47" s="80">
        <f t="shared" si="23"/>
        <v>381.29623476287469</v>
      </c>
      <c r="AY47" s="80">
        <f t="shared" si="24"/>
        <v>1843.813295280039</v>
      </c>
      <c r="BA47" s="53" t="s">
        <v>947</v>
      </c>
      <c r="BB47" s="53">
        <v>12070202</v>
      </c>
      <c r="BC47" s="53">
        <v>310236</v>
      </c>
      <c r="BD47" s="53">
        <v>2287</v>
      </c>
      <c r="BE47" s="53">
        <f t="shared" si="25"/>
        <v>7.3718072693046586E-3</v>
      </c>
      <c r="BF47" s="53">
        <f t="shared" si="281"/>
        <v>33</v>
      </c>
      <c r="BG47" s="53">
        <f t="shared" si="281"/>
        <v>0</v>
      </c>
      <c r="BH47" s="53">
        <f t="shared" si="26"/>
        <v>0.24326963988705375</v>
      </c>
      <c r="BI47" s="53">
        <f t="shared" si="27"/>
        <v>0</v>
      </c>
      <c r="BK47" s="53">
        <v>11140306</v>
      </c>
      <c r="BL47" s="53">
        <f>SUM(BH129,BH396,BH602,BH667)</f>
        <v>8.9000888895923449</v>
      </c>
      <c r="BM47" s="53">
        <f>SUM(BI129,BI396,BI602,BI667)</f>
        <v>0</v>
      </c>
      <c r="BO47" s="54" t="s">
        <v>945</v>
      </c>
      <c r="BP47" s="53">
        <v>12060101</v>
      </c>
      <c r="BQ47" s="53">
        <v>576659.96129999997</v>
      </c>
      <c r="BR47" s="53">
        <v>251925.12549999999</v>
      </c>
      <c r="BS47" s="53">
        <f t="shared" si="28"/>
        <v>0.43686945931198296</v>
      </c>
      <c r="BT47" s="53">
        <f>BT46</f>
        <v>208</v>
      </c>
      <c r="BU47" s="53">
        <f t="shared" si="266"/>
        <v>0</v>
      </c>
      <c r="BV47" s="53">
        <f t="shared" si="267"/>
        <v>92</v>
      </c>
      <c r="BW47" s="53">
        <f t="shared" si="30"/>
        <v>90.86884753689246</v>
      </c>
      <c r="BX47" s="53">
        <f t="shared" si="31"/>
        <v>0</v>
      </c>
      <c r="BY47" s="53">
        <f t="shared" si="32"/>
        <v>40.191990256702432</v>
      </c>
      <c r="CA47" s="53">
        <v>11140306</v>
      </c>
      <c r="CB47" s="53">
        <f>SUM(BW143,BW438,BW660,BW730)</f>
        <v>0</v>
      </c>
      <c r="CC47" s="53">
        <f t="shared" ref="CC47:CD47" si="284">SUM(BX143,BX438,BX660,BX730)</f>
        <v>0</v>
      </c>
      <c r="CD47" s="53">
        <f t="shared" si="284"/>
        <v>0</v>
      </c>
      <c r="CF47" s="46">
        <v>11140306</v>
      </c>
      <c r="CG47" s="61">
        <f t="shared" si="34"/>
        <v>2448.6762952292074</v>
      </c>
      <c r="CH47" s="61">
        <f t="shared" si="35"/>
        <v>46.060450132715204</v>
      </c>
      <c r="CI47" s="61">
        <f t="shared" si="36"/>
        <v>1117.8087927396448</v>
      </c>
      <c r="CJ47" s="61">
        <f t="shared" si="37"/>
        <v>68.967272949563124</v>
      </c>
      <c r="CK47" s="61">
        <f t="shared" si="38"/>
        <v>411.94377447713356</v>
      </c>
      <c r="CL47" s="61">
        <f t="shared" si="39"/>
        <v>4093.456585528264</v>
      </c>
    </row>
    <row r="48" spans="1:90" x14ac:dyDescent="0.3">
      <c r="A48" s="53" t="s">
        <v>646</v>
      </c>
      <c r="B48" s="53" t="s">
        <v>1574</v>
      </c>
      <c r="C48" s="53">
        <v>12090301</v>
      </c>
      <c r="D48" s="53">
        <v>1</v>
      </c>
      <c r="E48" s="53">
        <v>1</v>
      </c>
      <c r="F48" s="53">
        <f t="shared" si="0"/>
        <v>1</v>
      </c>
      <c r="H48" s="53">
        <f>Input!P37</f>
        <v>418</v>
      </c>
      <c r="I48" s="53">
        <f>Input!Q37</f>
        <v>0</v>
      </c>
      <c r="J48" s="53">
        <f>Input!R37</f>
        <v>0</v>
      </c>
      <c r="K48" s="53">
        <f>Input!S37</f>
        <v>0</v>
      </c>
      <c r="L48" s="53">
        <f>Input!T37</f>
        <v>0</v>
      </c>
      <c r="M48" s="53">
        <f t="shared" si="6"/>
        <v>418</v>
      </c>
      <c r="N48" s="53">
        <f t="shared" si="7"/>
        <v>0</v>
      </c>
      <c r="O48" s="53">
        <f t="shared" si="8"/>
        <v>0</v>
      </c>
      <c r="P48" s="53">
        <f t="shared" si="9"/>
        <v>0</v>
      </c>
      <c r="Q48" s="53">
        <f t="shared" si="10"/>
        <v>0</v>
      </c>
      <c r="S48" s="53">
        <v>11140307</v>
      </c>
      <c r="T48" s="53">
        <f>SUM(M147,M402,M453,M672,M966,M1073)</f>
        <v>3496.1192697762735</v>
      </c>
      <c r="U48" s="53">
        <f t="shared" ref="U48:X48" si="285">SUM(N147,N402,N453,N672,N966,N1073)</f>
        <v>110.62461072404794</v>
      </c>
      <c r="V48" s="53">
        <f t="shared" si="285"/>
        <v>0.84939398195992499</v>
      </c>
      <c r="W48" s="53">
        <f t="shared" si="285"/>
        <v>0.51036612747968291</v>
      </c>
      <c r="X48" s="53">
        <f t="shared" si="285"/>
        <v>197.09943920232629</v>
      </c>
      <c r="Y48" s="53">
        <f t="shared" si="12"/>
        <v>3805.2030798120877</v>
      </c>
      <c r="AA48" s="53" t="s">
        <v>948</v>
      </c>
      <c r="AB48" s="53" t="s">
        <v>1601</v>
      </c>
      <c r="AC48" s="53">
        <v>12100203</v>
      </c>
      <c r="AD48" s="53">
        <v>273026.38500000001</v>
      </c>
      <c r="AE48" s="51">
        <v>77085.551432099994</v>
      </c>
      <c r="AF48" s="53">
        <f t="shared" si="2"/>
        <v>0.28233736981903779</v>
      </c>
      <c r="AH48" s="58">
        <f t="shared" si="270"/>
        <v>447</v>
      </c>
      <c r="AI48" s="58">
        <f t="shared" si="271"/>
        <v>0</v>
      </c>
      <c r="AJ48" s="58">
        <f t="shared" si="272"/>
        <v>40</v>
      </c>
      <c r="AK48" s="58">
        <f t="shared" si="273"/>
        <v>0</v>
      </c>
      <c r="AL48" s="58">
        <f t="shared" si="274"/>
        <v>123</v>
      </c>
      <c r="AM48" s="58">
        <f t="shared" si="99"/>
        <v>126.20480430910989</v>
      </c>
      <c r="AN48" s="58">
        <f t="shared" si="100"/>
        <v>0</v>
      </c>
      <c r="AO48" s="58">
        <f t="shared" si="101"/>
        <v>11.293494792761511</v>
      </c>
      <c r="AP48" s="58">
        <f t="shared" si="102"/>
        <v>0</v>
      </c>
      <c r="AQ48" s="58">
        <f t="shared" si="103"/>
        <v>34.727496487741647</v>
      </c>
      <c r="AS48" s="53">
        <v>11140307</v>
      </c>
      <c r="AT48" s="80">
        <f t="shared" si="19"/>
        <v>58.285704082605804</v>
      </c>
      <c r="AU48" s="80">
        <f t="shared" si="20"/>
        <v>0</v>
      </c>
      <c r="AV48" s="80">
        <f t="shared" si="21"/>
        <v>221.45672152972924</v>
      </c>
      <c r="AW48" s="80">
        <f t="shared" si="22"/>
        <v>0</v>
      </c>
      <c r="AX48" s="80">
        <f t="shared" si="23"/>
        <v>62.919501488680808</v>
      </c>
      <c r="AY48" s="80">
        <f t="shared" si="24"/>
        <v>342.66192710101586</v>
      </c>
      <c r="BA48" s="53" t="s">
        <v>947</v>
      </c>
      <c r="BB48" s="53">
        <v>12070203</v>
      </c>
      <c r="BC48" s="53">
        <v>310236</v>
      </c>
      <c r="BD48" s="53">
        <v>58236</v>
      </c>
      <c r="BE48" s="53">
        <f t="shared" si="25"/>
        <v>0.18771515878234635</v>
      </c>
      <c r="BF48" s="53">
        <f t="shared" si="281"/>
        <v>33</v>
      </c>
      <c r="BG48" s="53">
        <f t="shared" si="281"/>
        <v>0</v>
      </c>
      <c r="BH48" s="53">
        <f t="shared" si="26"/>
        <v>6.1946002398174294</v>
      </c>
      <c r="BI48" s="53">
        <f t="shared" si="27"/>
        <v>0</v>
      </c>
      <c r="BK48" s="53">
        <v>11140307</v>
      </c>
      <c r="BL48" s="53">
        <f>SUM(BH120,BH353,BH397,BH603,BH875,BH957)</f>
        <v>5.7091918560836481</v>
      </c>
      <c r="BM48" s="53">
        <f>SUM(BI120,BI353,BI397,BI603,BI875,BI957)</f>
        <v>0</v>
      </c>
      <c r="BO48" s="54" t="s">
        <v>946</v>
      </c>
      <c r="BP48" s="53">
        <v>12100406</v>
      </c>
      <c r="BQ48" s="53">
        <v>563435.70739999996</v>
      </c>
      <c r="BR48" s="53">
        <v>239195.20970000001</v>
      </c>
      <c r="BS48" s="53">
        <f t="shared" si="28"/>
        <v>0.42452973171291775</v>
      </c>
      <c r="BT48" s="53">
        <f>Input!R46</f>
        <v>349</v>
      </c>
      <c r="BU48" s="53">
        <f>Input!S46</f>
        <v>0</v>
      </c>
      <c r="BV48" s="53">
        <f>Input!T46</f>
        <v>7</v>
      </c>
      <c r="BW48" s="53">
        <f t="shared" si="30"/>
        <v>148.1608763678083</v>
      </c>
      <c r="BX48" s="53">
        <f t="shared" si="31"/>
        <v>0</v>
      </c>
      <c r="BY48" s="53">
        <f t="shared" si="32"/>
        <v>2.9717081219904244</v>
      </c>
      <c r="CA48" s="53">
        <v>11140307</v>
      </c>
      <c r="CB48" s="53">
        <f>SUM(BW133,BW392,BW439,BW661,BW958,BW1047)</f>
        <v>0</v>
      </c>
      <c r="CC48" s="53">
        <f t="shared" ref="CC48:CD48" si="286">SUM(BX133,BX392,BX439,BX661,BX958,BX1047)</f>
        <v>0</v>
      </c>
      <c r="CD48" s="53">
        <f t="shared" si="286"/>
        <v>11.812841527412733</v>
      </c>
      <c r="CF48" s="46">
        <v>11140307</v>
      </c>
      <c r="CG48" s="61">
        <f t="shared" si="34"/>
        <v>3560.1141657149628</v>
      </c>
      <c r="CH48" s="61">
        <f t="shared" si="35"/>
        <v>110.62461072404794</v>
      </c>
      <c r="CI48" s="61">
        <f t="shared" si="36"/>
        <v>222.30611551168917</v>
      </c>
      <c r="CJ48" s="61">
        <f t="shared" si="37"/>
        <v>0.51036612747968291</v>
      </c>
      <c r="CK48" s="61">
        <f t="shared" si="38"/>
        <v>271.83178221841985</v>
      </c>
      <c r="CL48" s="61">
        <f t="shared" si="39"/>
        <v>4165.3870402965995</v>
      </c>
    </row>
    <row r="49" spans="1:90" x14ac:dyDescent="0.3">
      <c r="A49" s="53" t="s">
        <v>945</v>
      </c>
      <c r="B49" s="53" t="s">
        <v>1580</v>
      </c>
      <c r="C49" s="53">
        <v>11130206</v>
      </c>
      <c r="D49" s="51">
        <v>87938.986832499999</v>
      </c>
      <c r="E49" s="53">
        <v>16542.655237399998</v>
      </c>
      <c r="F49" s="53">
        <f t="shared" si="0"/>
        <v>0.18811514475268273</v>
      </c>
      <c r="H49" s="53">
        <f>Input!P43</f>
        <v>730</v>
      </c>
      <c r="I49" s="53">
        <f>Input!Q43</f>
        <v>0</v>
      </c>
      <c r="J49" s="53">
        <f>Input!R43</f>
        <v>1957</v>
      </c>
      <c r="K49" s="53">
        <f>Input!S43</f>
        <v>0</v>
      </c>
      <c r="L49" s="53">
        <f>Input!T43</f>
        <v>79</v>
      </c>
      <c r="M49" s="53">
        <f t="shared" si="6"/>
        <v>137.3240556694584</v>
      </c>
      <c r="N49" s="53">
        <f t="shared" si="7"/>
        <v>0</v>
      </c>
      <c r="O49" s="53">
        <f t="shared" si="8"/>
        <v>368.14133828100012</v>
      </c>
      <c r="P49" s="53">
        <f t="shared" si="9"/>
        <v>0</v>
      </c>
      <c r="Q49" s="53">
        <f t="shared" si="10"/>
        <v>14.861096435461937</v>
      </c>
      <c r="S49" s="53">
        <v>12010001</v>
      </c>
      <c r="T49" s="53">
        <f>SUM(M183,M513,M824,M892,M996,M1074)</f>
        <v>3136.3294306766647</v>
      </c>
      <c r="U49" s="53">
        <f t="shared" ref="U49:X49" si="287">SUM(N183,N513,N824,N892,N996,N1074)</f>
        <v>194.5899311678418</v>
      </c>
      <c r="V49" s="53">
        <f t="shared" si="287"/>
        <v>0</v>
      </c>
      <c r="W49" s="53">
        <f t="shared" si="287"/>
        <v>10.332262663842634</v>
      </c>
      <c r="X49" s="53">
        <f t="shared" si="287"/>
        <v>241.08160473138949</v>
      </c>
      <c r="Y49" s="53">
        <f t="shared" si="12"/>
        <v>3582.333229239739</v>
      </c>
      <c r="AA49" s="53" t="s">
        <v>948</v>
      </c>
      <c r="AB49" s="53" t="s">
        <v>1602</v>
      </c>
      <c r="AC49" s="53">
        <v>12090201</v>
      </c>
      <c r="AD49" s="53">
        <v>401993.4731</v>
      </c>
      <c r="AE49" s="53">
        <v>27063.127802399998</v>
      </c>
      <c r="AF49" s="53">
        <f t="shared" si="2"/>
        <v>6.7322306488463227E-2</v>
      </c>
      <c r="AH49" s="58">
        <f>Input!P57</f>
        <v>48</v>
      </c>
      <c r="AI49" s="58">
        <f>Input!Q57</f>
        <v>0</v>
      </c>
      <c r="AJ49" s="58">
        <f>Input!R57</f>
        <v>8</v>
      </c>
      <c r="AK49" s="58">
        <f>Input!S57</f>
        <v>0</v>
      </c>
      <c r="AL49" s="58">
        <f>Input!T57</f>
        <v>46</v>
      </c>
      <c r="AM49" s="58">
        <f t="shared" si="99"/>
        <v>3.2314707114462351</v>
      </c>
      <c r="AN49" s="58">
        <f t="shared" si="100"/>
        <v>0</v>
      </c>
      <c r="AO49" s="58">
        <f t="shared" si="101"/>
        <v>0.53857845190770581</v>
      </c>
      <c r="AP49" s="58">
        <f t="shared" si="102"/>
        <v>0</v>
      </c>
      <c r="AQ49" s="58">
        <f t="shared" si="103"/>
        <v>3.0968260984693083</v>
      </c>
      <c r="AS49" s="53">
        <v>12010001</v>
      </c>
      <c r="AT49" s="80">
        <f t="shared" si="19"/>
        <v>773.23591868123594</v>
      </c>
      <c r="AU49" s="80">
        <f t="shared" si="20"/>
        <v>1.6163097864215206</v>
      </c>
      <c r="AV49" s="80">
        <f t="shared" si="21"/>
        <v>934.08683347986869</v>
      </c>
      <c r="AW49" s="80">
        <f t="shared" si="22"/>
        <v>0</v>
      </c>
      <c r="AX49" s="80">
        <f t="shared" si="23"/>
        <v>141.13272397844486</v>
      </c>
      <c r="AY49" s="80">
        <f t="shared" si="24"/>
        <v>1850.071785925971</v>
      </c>
      <c r="BA49" s="53" t="s">
        <v>947</v>
      </c>
      <c r="BB49" s="53">
        <v>12070204</v>
      </c>
      <c r="BC49" s="53">
        <v>310236</v>
      </c>
      <c r="BD49" s="53">
        <v>33280</v>
      </c>
      <c r="BE49" s="53">
        <f t="shared" si="25"/>
        <v>0.10727317268144251</v>
      </c>
      <c r="BF49" s="53">
        <f t="shared" si="281"/>
        <v>33</v>
      </c>
      <c r="BG49" s="53">
        <f t="shared" si="281"/>
        <v>0</v>
      </c>
      <c r="BH49" s="53">
        <f t="shared" si="26"/>
        <v>3.5400146984876031</v>
      </c>
      <c r="BI49" s="53">
        <f t="shared" si="27"/>
        <v>0</v>
      </c>
      <c r="BK49" s="53">
        <v>12010001</v>
      </c>
      <c r="BL49" s="53">
        <f>SUM(BH162,BH452,BH502,BH732,BH763,BH806,BH894,BH958)</f>
        <v>146.28074599846775</v>
      </c>
      <c r="BM49" s="53">
        <f>SUM(BI162,BI452,BI502,BI732,BI763,BI806,BI894,BI958)</f>
        <v>1.1995404643979082</v>
      </c>
      <c r="BO49" s="54" t="s">
        <v>946</v>
      </c>
      <c r="BP49" s="53">
        <v>12100407</v>
      </c>
      <c r="BQ49" s="53">
        <v>563435.70739999996</v>
      </c>
      <c r="BR49" s="53">
        <v>259714.5937</v>
      </c>
      <c r="BS49" s="53">
        <f t="shared" si="28"/>
        <v>0.46094805545510237</v>
      </c>
      <c r="BT49" s="53">
        <f>BT48</f>
        <v>349</v>
      </c>
      <c r="BU49" s="53">
        <f t="shared" ref="BU49" si="288">BU48</f>
        <v>0</v>
      </c>
      <c r="BV49" s="53">
        <f t="shared" ref="BV49" si="289">BV48</f>
        <v>7</v>
      </c>
      <c r="BW49" s="53">
        <f t="shared" si="30"/>
        <v>160.87087135383072</v>
      </c>
      <c r="BX49" s="53">
        <f t="shared" si="31"/>
        <v>0</v>
      </c>
      <c r="BY49" s="53">
        <f t="shared" si="32"/>
        <v>3.2266363881857165</v>
      </c>
      <c r="CA49" s="53">
        <v>12010001</v>
      </c>
      <c r="CB49" s="53">
        <f>SUM(BW176,BW500,BW553,BW804,BW839,BW883,BW978,BW1048)</f>
        <v>0</v>
      </c>
      <c r="CC49" s="53">
        <f t="shared" ref="CC49:CD49" si="290">SUM(BX176,BX500,BX553,BX804,BX839,BX883,BX978,BX1048)</f>
        <v>0</v>
      </c>
      <c r="CD49" s="53">
        <f t="shared" si="290"/>
        <v>39.829480362201444</v>
      </c>
      <c r="CF49" s="46">
        <v>12010001</v>
      </c>
      <c r="CG49" s="61">
        <f t="shared" si="34"/>
        <v>4055.8460953563686</v>
      </c>
      <c r="CH49" s="61">
        <f t="shared" si="35"/>
        <v>197.40578141866121</v>
      </c>
      <c r="CI49" s="61">
        <f t="shared" si="36"/>
        <v>934.08683347986869</v>
      </c>
      <c r="CJ49" s="61">
        <f t="shared" si="37"/>
        <v>10.332262663842634</v>
      </c>
      <c r="CK49" s="61">
        <f t="shared" si="38"/>
        <v>422.0438090720358</v>
      </c>
      <c r="CL49" s="61">
        <f t="shared" si="39"/>
        <v>5619.7147819907768</v>
      </c>
    </row>
    <row r="50" spans="1:90" x14ac:dyDescent="0.3">
      <c r="A50" s="53" t="s">
        <v>945</v>
      </c>
      <c r="B50" s="53" t="s">
        <v>1580</v>
      </c>
      <c r="C50" s="53">
        <v>12060101</v>
      </c>
      <c r="D50" s="51">
        <v>87938.986832499999</v>
      </c>
      <c r="E50" s="53">
        <v>71396.331595099997</v>
      </c>
      <c r="F50" s="53">
        <f t="shared" si="0"/>
        <v>0.81188485524731724</v>
      </c>
      <c r="H50" s="53">
        <f>H49</f>
        <v>730</v>
      </c>
      <c r="I50" s="53">
        <f t="shared" ref="I50" si="291">I49</f>
        <v>0</v>
      </c>
      <c r="J50" s="53">
        <f t="shared" ref="J50" si="292">J49</f>
        <v>1957</v>
      </c>
      <c r="K50" s="53">
        <f t="shared" ref="K50" si="293">K49</f>
        <v>0</v>
      </c>
      <c r="L50" s="53">
        <f t="shared" ref="L50" si="294">L49</f>
        <v>79</v>
      </c>
      <c r="M50" s="53">
        <f t="shared" si="6"/>
        <v>592.6759443305416</v>
      </c>
      <c r="N50" s="53">
        <f t="shared" si="7"/>
        <v>0</v>
      </c>
      <c r="O50" s="53">
        <f t="shared" si="8"/>
        <v>1588.8586617189999</v>
      </c>
      <c r="P50" s="53">
        <f t="shared" si="9"/>
        <v>0</v>
      </c>
      <c r="Q50" s="53">
        <f t="shared" si="10"/>
        <v>64.138903564538069</v>
      </c>
      <c r="S50" s="53">
        <v>12010002</v>
      </c>
      <c r="T50" s="53">
        <f>SUM(M347,M403,M454,M497,M789,M866,M886,M893,M967,M1075)</f>
        <v>20281.722411953971</v>
      </c>
      <c r="U50" s="53">
        <f t="shared" ref="U50:X50" si="295">SUM(N347,N403,N454,N497,N789,N866,N886,N893,N967,N1075)</f>
        <v>827.72112403313452</v>
      </c>
      <c r="V50" s="53">
        <f t="shared" si="295"/>
        <v>76.725299691145338</v>
      </c>
      <c r="W50" s="53">
        <f t="shared" si="295"/>
        <v>1.8284034387302168</v>
      </c>
      <c r="X50" s="53">
        <f t="shared" si="295"/>
        <v>614.47692949746295</v>
      </c>
      <c r="Y50" s="53">
        <f t="shared" si="12"/>
        <v>21802.474168614441</v>
      </c>
      <c r="AA50" s="53" t="s">
        <v>948</v>
      </c>
      <c r="AB50" s="53" t="s">
        <v>1602</v>
      </c>
      <c r="AC50" s="53">
        <v>12090205</v>
      </c>
      <c r="AD50" s="53">
        <v>401993.4731</v>
      </c>
      <c r="AE50" s="53">
        <v>13768.627753500001</v>
      </c>
      <c r="AF50" s="53">
        <f t="shared" si="2"/>
        <v>3.4250873894350303E-2</v>
      </c>
      <c r="AH50" s="58">
        <f t="shared" ref="AH50:AH52" si="296">AH49</f>
        <v>48</v>
      </c>
      <c r="AI50" s="58">
        <f t="shared" ref="AI50:AI52" si="297">AI49</f>
        <v>0</v>
      </c>
      <c r="AJ50" s="58">
        <f t="shared" ref="AJ50:AJ52" si="298">AJ49</f>
        <v>8</v>
      </c>
      <c r="AK50" s="58">
        <f t="shared" ref="AK50:AK52" si="299">AK49</f>
        <v>0</v>
      </c>
      <c r="AL50" s="58">
        <f t="shared" ref="AL50:AL52" si="300">AL49</f>
        <v>46</v>
      </c>
      <c r="AM50" s="58">
        <f t="shared" si="99"/>
        <v>1.6440419469288146</v>
      </c>
      <c r="AN50" s="58">
        <f t="shared" si="100"/>
        <v>0</v>
      </c>
      <c r="AO50" s="58">
        <f t="shared" si="101"/>
        <v>0.27400699115480243</v>
      </c>
      <c r="AP50" s="58">
        <f t="shared" si="102"/>
        <v>0</v>
      </c>
      <c r="AQ50" s="58">
        <f t="shared" si="103"/>
        <v>1.5755401991401139</v>
      </c>
      <c r="AS50" s="53">
        <v>12010002</v>
      </c>
      <c r="AT50" s="80">
        <f t="shared" si="19"/>
        <v>775.0466319032322</v>
      </c>
      <c r="AU50" s="80">
        <f t="shared" si="20"/>
        <v>1.3836902131537705</v>
      </c>
      <c r="AV50" s="80">
        <f t="shared" si="21"/>
        <v>263.05963042526048</v>
      </c>
      <c r="AW50" s="80">
        <f t="shared" si="22"/>
        <v>0</v>
      </c>
      <c r="AX50" s="80">
        <f t="shared" si="23"/>
        <v>29.741801015552056</v>
      </c>
      <c r="AY50" s="80">
        <f t="shared" si="24"/>
        <v>1069.2317535571983</v>
      </c>
      <c r="BA50" s="53" t="s">
        <v>947</v>
      </c>
      <c r="BB50" s="53">
        <v>12070205</v>
      </c>
      <c r="BC50" s="53">
        <v>310236</v>
      </c>
      <c r="BD50" s="53">
        <v>39</v>
      </c>
      <c r="BE50" s="53">
        <f t="shared" si="25"/>
        <v>1.2571074923606546E-4</v>
      </c>
      <c r="BF50" s="53"/>
      <c r="BG50" s="53"/>
      <c r="BH50" s="53">
        <f t="shared" si="26"/>
        <v>0</v>
      </c>
      <c r="BI50" s="53">
        <f t="shared" si="27"/>
        <v>0</v>
      </c>
      <c r="BK50" s="53">
        <v>12010002</v>
      </c>
      <c r="BL50" s="53">
        <f>SUM(BH311,BH354,BH398,BH436,BH701,BH770,BH800,BH807,BH876,BH959)</f>
        <v>50.949008628002225</v>
      </c>
      <c r="BM50" s="53">
        <f>SUM(BI311,BI354,BI398,BI436,BI701,BI770,BI800,BI807,BI876,BI959)</f>
        <v>22.606016343598249</v>
      </c>
      <c r="BO50" s="54" t="s">
        <v>946</v>
      </c>
      <c r="BP50" s="53">
        <v>12110111</v>
      </c>
      <c r="BQ50" s="53">
        <v>563435.70739999996</v>
      </c>
      <c r="BR50" s="53">
        <v>64525.903989999999</v>
      </c>
      <c r="BS50" s="53">
        <f t="shared" si="28"/>
        <v>0.11452221281423174</v>
      </c>
      <c r="BT50" s="53">
        <f>BT49</f>
        <v>349</v>
      </c>
      <c r="BU50" s="53">
        <f t="shared" ref="BU50" si="301">BU49</f>
        <v>0</v>
      </c>
      <c r="BV50" s="53">
        <f t="shared" ref="BV50" si="302">BV49</f>
        <v>7</v>
      </c>
      <c r="BW50" s="53">
        <f t="shared" si="30"/>
        <v>39.968252272166879</v>
      </c>
      <c r="BX50" s="53">
        <f t="shared" si="31"/>
        <v>0</v>
      </c>
      <c r="BY50" s="53">
        <f t="shared" si="32"/>
        <v>0.80165548969962219</v>
      </c>
      <c r="CA50" s="53">
        <v>12010002</v>
      </c>
      <c r="CB50" s="53">
        <f>SUM(BW342,BW393,BW440,BW484,BW769,BW847,BW877,BW884,BW959,BW1049)</f>
        <v>1.3150371459911137</v>
      </c>
      <c r="CC50" s="53">
        <f t="shared" ref="CC50:CD50" si="303">SUM(BX342,BX393,BX440,BX484,BX769,BX847,BX877,BX884,BX959,BX1049)</f>
        <v>1.7071246988999197E-3</v>
      </c>
      <c r="CD50" s="53">
        <f t="shared" si="303"/>
        <v>7.0920569805805034</v>
      </c>
      <c r="CF50" s="46">
        <v>12010002</v>
      </c>
      <c r="CG50" s="61">
        <f t="shared" si="34"/>
        <v>21107.718052485205</v>
      </c>
      <c r="CH50" s="61">
        <f t="shared" si="35"/>
        <v>851.71083058988654</v>
      </c>
      <c r="CI50" s="61">
        <f t="shared" si="36"/>
        <v>341.09996726239694</v>
      </c>
      <c r="CJ50" s="61">
        <f t="shared" si="37"/>
        <v>1.8301105634291168</v>
      </c>
      <c r="CK50" s="61">
        <f t="shared" si="38"/>
        <v>651.31078749359551</v>
      </c>
      <c r="CL50" s="61">
        <f t="shared" si="39"/>
        <v>22953.669748394517</v>
      </c>
    </row>
    <row r="51" spans="1:90" x14ac:dyDescent="0.3">
      <c r="A51" s="53" t="s">
        <v>946</v>
      </c>
      <c r="B51" s="53" t="s">
        <v>1574</v>
      </c>
      <c r="C51" s="53">
        <v>12110110</v>
      </c>
      <c r="D51" s="53">
        <v>1</v>
      </c>
      <c r="E51" s="53">
        <v>1</v>
      </c>
      <c r="F51" s="53">
        <f t="shared" si="0"/>
        <v>1</v>
      </c>
      <c r="H51" s="53">
        <f>Input!P44</f>
        <v>0</v>
      </c>
      <c r="I51" s="53">
        <f>Input!Q44</f>
        <v>0</v>
      </c>
      <c r="J51" s="53">
        <f>Input!R44</f>
        <v>174</v>
      </c>
      <c r="K51" s="53">
        <f>Input!S44</f>
        <v>0</v>
      </c>
      <c r="L51" s="53">
        <f>Input!T44</f>
        <v>4</v>
      </c>
      <c r="M51" s="53">
        <f t="shared" si="6"/>
        <v>0</v>
      </c>
      <c r="N51" s="53">
        <f t="shared" si="7"/>
        <v>0</v>
      </c>
      <c r="O51" s="53">
        <f t="shared" si="8"/>
        <v>174</v>
      </c>
      <c r="P51" s="53">
        <f t="shared" si="9"/>
        <v>0</v>
      </c>
      <c r="Q51" s="53">
        <f t="shared" si="10"/>
        <v>4</v>
      </c>
      <c r="S51" s="53">
        <v>12010003</v>
      </c>
      <c r="T51" s="53">
        <f>SUM(M498,M825,M1076)</f>
        <v>3291.0380032928174</v>
      </c>
      <c r="U51" s="53">
        <f t="shared" ref="U51:X51" si="304">SUM(N498,N825,N1076)</f>
        <v>276.35873222113281</v>
      </c>
      <c r="V51" s="53">
        <f t="shared" si="304"/>
        <v>8.6138855525783473</v>
      </c>
      <c r="W51" s="53">
        <f t="shared" si="304"/>
        <v>0</v>
      </c>
      <c r="X51" s="53">
        <f t="shared" si="304"/>
        <v>596.07812393876895</v>
      </c>
      <c r="Y51" s="53">
        <f t="shared" si="12"/>
        <v>4172.0887450052978</v>
      </c>
      <c r="AA51" s="53" t="s">
        <v>948</v>
      </c>
      <c r="AB51" s="53" t="s">
        <v>1602</v>
      </c>
      <c r="AC51" s="53">
        <v>12090206</v>
      </c>
      <c r="AD51" s="53">
        <v>401993.4731</v>
      </c>
      <c r="AE51" s="53">
        <v>283111.17346800002</v>
      </c>
      <c r="AF51" s="53">
        <f t="shared" si="2"/>
        <v>0.7042680849635915</v>
      </c>
      <c r="AH51" s="58">
        <f t="shared" si="296"/>
        <v>48</v>
      </c>
      <c r="AI51" s="58">
        <f t="shared" si="297"/>
        <v>0</v>
      </c>
      <c r="AJ51" s="58">
        <f t="shared" si="298"/>
        <v>8</v>
      </c>
      <c r="AK51" s="58">
        <f t="shared" si="299"/>
        <v>0</v>
      </c>
      <c r="AL51" s="58">
        <f t="shared" si="300"/>
        <v>46</v>
      </c>
      <c r="AM51" s="58">
        <f t="shared" si="99"/>
        <v>33.80486807825239</v>
      </c>
      <c r="AN51" s="58">
        <f t="shared" si="100"/>
        <v>0</v>
      </c>
      <c r="AO51" s="58">
        <f t="shared" si="101"/>
        <v>5.634144679708732</v>
      </c>
      <c r="AP51" s="58">
        <f t="shared" si="102"/>
        <v>0</v>
      </c>
      <c r="AQ51" s="58">
        <f t="shared" si="103"/>
        <v>32.396331908325209</v>
      </c>
      <c r="AS51" s="53">
        <v>12010003</v>
      </c>
      <c r="AT51" s="80">
        <f t="shared" si="19"/>
        <v>1104.3282229146146</v>
      </c>
      <c r="AU51" s="80">
        <f t="shared" si="20"/>
        <v>0</v>
      </c>
      <c r="AV51" s="80">
        <f t="shared" si="21"/>
        <v>47734.719838181889</v>
      </c>
      <c r="AW51" s="80">
        <f t="shared" si="22"/>
        <v>0</v>
      </c>
      <c r="AX51" s="80">
        <f t="shared" si="23"/>
        <v>76.041636693948888</v>
      </c>
      <c r="AY51" s="80">
        <f t="shared" si="24"/>
        <v>48915.089697790449</v>
      </c>
      <c r="BA51" s="53" t="s">
        <v>630</v>
      </c>
      <c r="BB51" s="53">
        <v>12100301</v>
      </c>
      <c r="BC51" s="53">
        <v>1715133</v>
      </c>
      <c r="BD51" s="53">
        <v>1046913</v>
      </c>
      <c r="BE51" s="53">
        <f t="shared" si="25"/>
        <v>0.61039756100547304</v>
      </c>
      <c r="BF51" s="53">
        <f>Input!P53</f>
        <v>0</v>
      </c>
      <c r="BG51" s="53">
        <f>Input!Q53</f>
        <v>0</v>
      </c>
      <c r="BH51" s="53">
        <f t="shared" si="26"/>
        <v>0</v>
      </c>
      <c r="BI51" s="53">
        <f t="shared" si="27"/>
        <v>0</v>
      </c>
      <c r="BK51" s="53">
        <v>12010003</v>
      </c>
      <c r="BL51" s="53">
        <f>SUM(BH437,BH453,BH733,BH960)</f>
        <v>28.205943682672313</v>
      </c>
      <c r="BM51" s="53">
        <f>SUM(BI437,BI453,BI733,BI960)</f>
        <v>0</v>
      </c>
      <c r="BO51" s="54" t="s">
        <v>947</v>
      </c>
      <c r="BP51" s="53">
        <v>12070101</v>
      </c>
      <c r="BQ51" s="53">
        <v>696282.66469999996</v>
      </c>
      <c r="BR51" s="53">
        <v>10449.86375</v>
      </c>
      <c r="BS51" s="53">
        <f t="shared" si="28"/>
        <v>1.500807686272417E-2</v>
      </c>
      <c r="BT51" s="53">
        <f>Input!R48</f>
        <v>9</v>
      </c>
      <c r="BU51" s="53">
        <f>Input!S48</f>
        <v>0</v>
      </c>
      <c r="BV51" s="53">
        <f>Input!T48</f>
        <v>59</v>
      </c>
      <c r="BW51" s="53">
        <f t="shared" si="30"/>
        <v>0.13507269176451753</v>
      </c>
      <c r="BX51" s="53">
        <f t="shared" si="31"/>
        <v>0</v>
      </c>
      <c r="BY51" s="53">
        <f t="shared" si="32"/>
        <v>0.88547653490072609</v>
      </c>
      <c r="CA51" s="53">
        <v>12010003</v>
      </c>
      <c r="CB51" s="53">
        <f>SUM(BW485,BW501,BW805,BW1050)</f>
        <v>0</v>
      </c>
      <c r="CC51" s="53">
        <f t="shared" ref="CC51:CD51" si="305">SUM(BX485,BX501,BX805,BX1050)</f>
        <v>0</v>
      </c>
      <c r="CD51" s="53">
        <f t="shared" si="305"/>
        <v>1.7916287097026067</v>
      </c>
      <c r="CF51" s="46">
        <v>12010003</v>
      </c>
      <c r="CG51" s="61">
        <f t="shared" si="34"/>
        <v>4423.5721698901043</v>
      </c>
      <c r="CH51" s="61">
        <f t="shared" si="35"/>
        <v>276.35873222113281</v>
      </c>
      <c r="CI51" s="61">
        <f t="shared" si="36"/>
        <v>47743.333723734468</v>
      </c>
      <c r="CJ51" s="61">
        <f t="shared" si="37"/>
        <v>0</v>
      </c>
      <c r="CK51" s="61">
        <f t="shared" si="38"/>
        <v>673.91138934242053</v>
      </c>
      <c r="CL51" s="61">
        <f t="shared" si="39"/>
        <v>53117.176015188124</v>
      </c>
    </row>
    <row r="52" spans="1:90" x14ac:dyDescent="0.3">
      <c r="A52" s="53" t="s">
        <v>946</v>
      </c>
      <c r="B52" s="53" t="s">
        <v>1576</v>
      </c>
      <c r="C52" s="53">
        <v>12100406</v>
      </c>
      <c r="D52" s="51">
        <v>563435.70798099996</v>
      </c>
      <c r="E52" s="53">
        <v>239195.21115700001</v>
      </c>
      <c r="F52" s="53">
        <f t="shared" si="0"/>
        <v>0.42452973386107451</v>
      </c>
      <c r="H52" s="53">
        <f>Input!P45</f>
        <v>2460</v>
      </c>
      <c r="I52" s="53">
        <f>Input!Q45</f>
        <v>0</v>
      </c>
      <c r="J52" s="53">
        <f>Input!R45</f>
        <v>5748</v>
      </c>
      <c r="K52" s="53">
        <f>Input!S45</f>
        <v>0</v>
      </c>
      <c r="L52" s="53">
        <f>Input!T45</f>
        <v>675</v>
      </c>
      <c r="M52" s="53">
        <f t="shared" si="6"/>
        <v>1044.3431452982434</v>
      </c>
      <c r="N52" s="53">
        <f t="shared" si="7"/>
        <v>0</v>
      </c>
      <c r="O52" s="53">
        <f t="shared" si="8"/>
        <v>2440.1969102334565</v>
      </c>
      <c r="P52" s="53">
        <f t="shared" si="9"/>
        <v>0</v>
      </c>
      <c r="Q52" s="53">
        <f t="shared" si="10"/>
        <v>286.55757035622531</v>
      </c>
      <c r="S52" s="53">
        <v>12010004</v>
      </c>
      <c r="T52" s="53">
        <f>SUM(M762,M790,M869,M871,M873,M887)</f>
        <v>1765.1801779378925</v>
      </c>
      <c r="U52" s="53">
        <f t="shared" ref="U52:X52" si="306">SUM(N762,N790,N869,N871,N873,N887)</f>
        <v>6.2711349254242554</v>
      </c>
      <c r="V52" s="53">
        <f t="shared" si="306"/>
        <v>20.130742396387735</v>
      </c>
      <c r="W52" s="53">
        <f t="shared" si="306"/>
        <v>5.2148286196354345E-3</v>
      </c>
      <c r="X52" s="53">
        <f t="shared" si="306"/>
        <v>455.29209762581866</v>
      </c>
      <c r="Y52" s="53">
        <f t="shared" si="12"/>
        <v>2246.879367714143</v>
      </c>
      <c r="AA52" s="53" t="s">
        <v>948</v>
      </c>
      <c r="AB52" s="53" t="s">
        <v>1602</v>
      </c>
      <c r="AC52" s="53">
        <v>12100203</v>
      </c>
      <c r="AD52" s="53">
        <v>401993.4731</v>
      </c>
      <c r="AE52" s="51">
        <v>78050.544099999999</v>
      </c>
      <c r="AF52" s="53">
        <f t="shared" si="2"/>
        <v>0.19415873471304876</v>
      </c>
      <c r="AH52" s="58">
        <f t="shared" si="296"/>
        <v>48</v>
      </c>
      <c r="AI52" s="58">
        <f t="shared" si="297"/>
        <v>0</v>
      </c>
      <c r="AJ52" s="58">
        <f t="shared" si="298"/>
        <v>8</v>
      </c>
      <c r="AK52" s="58">
        <f t="shared" si="299"/>
        <v>0</v>
      </c>
      <c r="AL52" s="58">
        <f t="shared" si="300"/>
        <v>46</v>
      </c>
      <c r="AM52" s="58">
        <f t="shared" si="99"/>
        <v>9.31961926622634</v>
      </c>
      <c r="AN52" s="58">
        <f t="shared" si="100"/>
        <v>0</v>
      </c>
      <c r="AO52" s="58">
        <f t="shared" si="101"/>
        <v>1.5532698777043901</v>
      </c>
      <c r="AP52" s="58">
        <f t="shared" si="102"/>
        <v>0</v>
      </c>
      <c r="AQ52" s="58">
        <f t="shared" si="103"/>
        <v>8.9313017968002431</v>
      </c>
      <c r="AS52" s="53">
        <v>12010004</v>
      </c>
      <c r="AT52" s="80">
        <f t="shared" si="19"/>
        <v>324.16599873200562</v>
      </c>
      <c r="AU52" s="80">
        <f t="shared" si="20"/>
        <v>0</v>
      </c>
      <c r="AV52" s="80">
        <f t="shared" si="21"/>
        <v>1737.0315443835871</v>
      </c>
      <c r="AW52" s="80">
        <f t="shared" si="22"/>
        <v>0</v>
      </c>
      <c r="AX52" s="80">
        <f t="shared" si="23"/>
        <v>35.080332866339525</v>
      </c>
      <c r="AY52" s="80">
        <f t="shared" si="24"/>
        <v>2096.2778759819321</v>
      </c>
      <c r="BA52" s="53" t="s">
        <v>630</v>
      </c>
      <c r="BB52" s="53">
        <v>12100302</v>
      </c>
      <c r="BC52" s="53">
        <v>1715133</v>
      </c>
      <c r="BD52" s="53">
        <v>531527</v>
      </c>
      <c r="BE52" s="53">
        <f t="shared" si="25"/>
        <v>0.3099042464928376</v>
      </c>
      <c r="BF52" s="53">
        <f t="shared" ref="BF52:BG55" si="307">BF51</f>
        <v>0</v>
      </c>
      <c r="BG52" s="53">
        <f t="shared" si="307"/>
        <v>0</v>
      </c>
      <c r="BH52" s="53">
        <f t="shared" si="26"/>
        <v>0</v>
      </c>
      <c r="BI52" s="53">
        <f t="shared" si="27"/>
        <v>0</v>
      </c>
      <c r="BK52" s="53">
        <v>12010004</v>
      </c>
      <c r="BL52" s="53">
        <f>SUM(BH676,BH702,BH773,BH775,BH801)</f>
        <v>164.29593415102607</v>
      </c>
      <c r="BM52" s="53">
        <f>SUM(BI676,BI702,BI773,BI775,BI801)</f>
        <v>3.8438853829722945E-2</v>
      </c>
      <c r="BO52" s="54" t="s">
        <v>947</v>
      </c>
      <c r="BP52" s="53">
        <v>12070201</v>
      </c>
      <c r="BQ52" s="53">
        <v>696282.66469999996</v>
      </c>
      <c r="BR52" s="53">
        <v>192027.4657</v>
      </c>
      <c r="BS52" s="53">
        <f t="shared" si="28"/>
        <v>0.27578952548350011</v>
      </c>
      <c r="BT52" s="53">
        <f>BT51</f>
        <v>9</v>
      </c>
      <c r="BU52" s="53">
        <f t="shared" ref="BU52:BU56" si="308">BU51</f>
        <v>0</v>
      </c>
      <c r="BV52" s="53">
        <f t="shared" ref="BV52:BV56" si="309">BV51</f>
        <v>59</v>
      </c>
      <c r="BW52" s="53">
        <f t="shared" si="30"/>
        <v>2.4821057293515008</v>
      </c>
      <c r="BX52" s="53">
        <f t="shared" si="31"/>
        <v>0</v>
      </c>
      <c r="BY52" s="53">
        <f t="shared" si="32"/>
        <v>16.271582003526508</v>
      </c>
      <c r="CA52" s="53">
        <v>12010004</v>
      </c>
      <c r="CB52" s="53">
        <f>SUM(BW741,BW770,BW850,BW852,BW878)</f>
        <v>0</v>
      </c>
      <c r="CC52" s="53">
        <f t="shared" ref="CC52:CD52" si="310">SUM(BX741,BX770,BX850,BX852,BX878)</f>
        <v>8.7890269337269414E-2</v>
      </c>
      <c r="CD52" s="53">
        <f t="shared" si="310"/>
        <v>1.2273950675870988</v>
      </c>
      <c r="CF52" s="46">
        <v>12010004</v>
      </c>
      <c r="CG52" s="61">
        <f t="shared" si="34"/>
        <v>2253.6421108209242</v>
      </c>
      <c r="CH52" s="61">
        <f t="shared" si="35"/>
        <v>6.3095737792539781</v>
      </c>
      <c r="CI52" s="61">
        <f t="shared" si="36"/>
        <v>1757.1622867799747</v>
      </c>
      <c r="CJ52" s="61">
        <f t="shared" si="37"/>
        <v>9.3105097956904845E-2</v>
      </c>
      <c r="CK52" s="61">
        <f t="shared" si="38"/>
        <v>491.59982555974528</v>
      </c>
      <c r="CL52" s="61">
        <f t="shared" si="39"/>
        <v>4508.8069020378553</v>
      </c>
    </row>
    <row r="53" spans="1:90" x14ac:dyDescent="0.3">
      <c r="A53" s="53" t="s">
        <v>946</v>
      </c>
      <c r="B53" s="53" t="s">
        <v>1576</v>
      </c>
      <c r="C53" s="53">
        <v>12100407</v>
      </c>
      <c r="D53" s="51">
        <v>563435.70798099996</v>
      </c>
      <c r="E53" s="53">
        <v>259714.59398800001</v>
      </c>
      <c r="F53" s="53">
        <f t="shared" si="0"/>
        <v>0.46094805549093465</v>
      </c>
      <c r="H53" s="53">
        <f>H52</f>
        <v>2460</v>
      </c>
      <c r="I53" s="53">
        <f t="shared" ref="I53:I54" si="311">I52</f>
        <v>0</v>
      </c>
      <c r="J53" s="53">
        <f t="shared" ref="J53:J54" si="312">J52</f>
        <v>5748</v>
      </c>
      <c r="K53" s="53">
        <f t="shared" ref="K53:K54" si="313">K52</f>
        <v>0</v>
      </c>
      <c r="L53" s="53">
        <f t="shared" ref="L53:L54" si="314">L52</f>
        <v>675</v>
      </c>
      <c r="M53" s="53">
        <f t="shared" si="6"/>
        <v>1133.9322165076992</v>
      </c>
      <c r="N53" s="53">
        <f t="shared" si="7"/>
        <v>0</v>
      </c>
      <c r="O53" s="53">
        <f t="shared" si="8"/>
        <v>2649.5294229618926</v>
      </c>
      <c r="P53" s="53">
        <f t="shared" si="9"/>
        <v>0</v>
      </c>
      <c r="Q53" s="53">
        <f t="shared" si="10"/>
        <v>311.13993745638089</v>
      </c>
      <c r="S53" s="53">
        <v>12010005</v>
      </c>
      <c r="T53" s="53">
        <f>SUM(M527,M763,M783)</f>
        <v>9958.2546948724339</v>
      </c>
      <c r="U53" s="53">
        <f t="shared" ref="U53:X53" si="315">SUM(N527,N763,N783)</f>
        <v>18013.386519530675</v>
      </c>
      <c r="V53" s="53">
        <f t="shared" si="315"/>
        <v>11.287477544454052</v>
      </c>
      <c r="W53" s="53">
        <f t="shared" si="315"/>
        <v>0</v>
      </c>
      <c r="X53" s="53">
        <f t="shared" si="315"/>
        <v>161.79776004176995</v>
      </c>
      <c r="Y53" s="53">
        <f t="shared" si="12"/>
        <v>28144.726451989332</v>
      </c>
      <c r="AA53" s="53" t="s">
        <v>948</v>
      </c>
      <c r="AB53" s="53" t="s">
        <v>1606</v>
      </c>
      <c r="AC53" s="53">
        <v>12090206</v>
      </c>
      <c r="AD53" s="53">
        <v>1922.8091830000001</v>
      </c>
      <c r="AE53" s="51">
        <v>1922.8091831900001</v>
      </c>
      <c r="AF53" s="53">
        <f t="shared" si="2"/>
        <v>1.0000000000988138</v>
      </c>
      <c r="AH53" s="58">
        <f>Input!P58</f>
        <v>6</v>
      </c>
      <c r="AI53" s="58">
        <f>Input!Q58</f>
        <v>0</v>
      </c>
      <c r="AJ53" s="58">
        <f>Input!R58</f>
        <v>0</v>
      </c>
      <c r="AK53" s="58">
        <f>Input!S58</f>
        <v>0</v>
      </c>
      <c r="AL53" s="58">
        <f>Input!T58</f>
        <v>2</v>
      </c>
      <c r="AM53" s="58">
        <f t="shared" si="99"/>
        <v>6.0000000005928831</v>
      </c>
      <c r="AN53" s="58">
        <f t="shared" si="100"/>
        <v>0</v>
      </c>
      <c r="AO53" s="58">
        <f t="shared" si="101"/>
        <v>0</v>
      </c>
      <c r="AP53" s="58">
        <f t="shared" si="102"/>
        <v>0</v>
      </c>
      <c r="AQ53" s="58">
        <f t="shared" si="103"/>
        <v>2.0000000001976277</v>
      </c>
      <c r="AS53" s="53">
        <v>12010005</v>
      </c>
      <c r="AT53" s="80">
        <f t="shared" si="19"/>
        <v>924.7215979658273</v>
      </c>
      <c r="AU53" s="80">
        <f t="shared" si="20"/>
        <v>1.6163097864215206</v>
      </c>
      <c r="AV53" s="80">
        <f t="shared" si="21"/>
        <v>1369.0873340332096</v>
      </c>
      <c r="AW53" s="80">
        <f t="shared" si="22"/>
        <v>0</v>
      </c>
      <c r="AX53" s="80">
        <f t="shared" si="23"/>
        <v>11.155079715228695</v>
      </c>
      <c r="AY53" s="80">
        <f t="shared" si="24"/>
        <v>2306.5803215006872</v>
      </c>
      <c r="BA53" s="53" t="s">
        <v>630</v>
      </c>
      <c r="BB53" s="53">
        <v>12100303</v>
      </c>
      <c r="BC53" s="53">
        <v>1715133</v>
      </c>
      <c r="BD53" s="53">
        <v>94</v>
      </c>
      <c r="BE53" s="53">
        <f t="shared" si="25"/>
        <v>5.4806245346570788E-5</v>
      </c>
      <c r="BF53" s="53">
        <f t="shared" si="307"/>
        <v>0</v>
      </c>
      <c r="BG53" s="53">
        <f t="shared" si="307"/>
        <v>0</v>
      </c>
      <c r="BH53" s="53">
        <f t="shared" si="26"/>
        <v>0</v>
      </c>
      <c r="BI53" s="53">
        <f t="shared" si="27"/>
        <v>0</v>
      </c>
      <c r="BK53" s="53">
        <v>12010005</v>
      </c>
      <c r="BL53" s="53">
        <f>SUM(BH467,BH677,BH697)</f>
        <v>0</v>
      </c>
      <c r="BM53" s="53">
        <f>SUM(BI467,BI677,BI697)</f>
        <v>0.96185531325718243</v>
      </c>
      <c r="BO53" s="54" t="s">
        <v>947</v>
      </c>
      <c r="BP53" s="53">
        <v>12070202</v>
      </c>
      <c r="BQ53" s="53">
        <v>696282.66469999996</v>
      </c>
      <c r="BR53" s="53">
        <v>28409.250909999999</v>
      </c>
      <c r="BS53" s="53">
        <f t="shared" si="28"/>
        <v>4.0801318703288979E-2</v>
      </c>
      <c r="BT53" s="53">
        <f>BT52</f>
        <v>9</v>
      </c>
      <c r="BU53" s="53">
        <f t="shared" si="308"/>
        <v>0</v>
      </c>
      <c r="BV53" s="53">
        <f t="shared" si="309"/>
        <v>59</v>
      </c>
      <c r="BW53" s="53">
        <f t="shared" si="30"/>
        <v>0.36721186832960079</v>
      </c>
      <c r="BX53" s="53">
        <f t="shared" si="31"/>
        <v>0</v>
      </c>
      <c r="BY53" s="53">
        <f t="shared" si="32"/>
        <v>2.4072778034940496</v>
      </c>
      <c r="CA53" s="53">
        <v>12010005</v>
      </c>
      <c r="CB53" s="53">
        <f>SUM(BW516,BW742,BW763)</f>
        <v>0</v>
      </c>
      <c r="CC53" s="53">
        <f t="shared" ref="CC53:CD53" si="316">SUM(BX516,BX742,BX763)</f>
        <v>0.90519452887053042</v>
      </c>
      <c r="CD53" s="53">
        <f t="shared" si="316"/>
        <v>1.8103890577410608</v>
      </c>
      <c r="CF53" s="46">
        <v>12010005</v>
      </c>
      <c r="CG53" s="61">
        <f t="shared" si="34"/>
        <v>10882.976292838261</v>
      </c>
      <c r="CH53" s="61">
        <f t="shared" si="35"/>
        <v>18015.964684630355</v>
      </c>
      <c r="CI53" s="61">
        <f t="shared" si="36"/>
        <v>1380.3748115776636</v>
      </c>
      <c r="CJ53" s="61">
        <f t="shared" si="37"/>
        <v>0.90519452887053042</v>
      </c>
      <c r="CK53" s="61">
        <f t="shared" si="38"/>
        <v>174.76322881473968</v>
      </c>
      <c r="CL53" s="61">
        <f t="shared" si="39"/>
        <v>30454.984212389889</v>
      </c>
    </row>
    <row r="54" spans="1:90" x14ac:dyDescent="0.3">
      <c r="A54" s="53" t="s">
        <v>946</v>
      </c>
      <c r="B54" s="53" t="s">
        <v>1576</v>
      </c>
      <c r="C54" s="53">
        <v>12110111</v>
      </c>
      <c r="D54" s="51">
        <v>563435.70798099996</v>
      </c>
      <c r="E54" s="53">
        <v>64525.902836000001</v>
      </c>
      <c r="F54" s="53">
        <f t="shared" si="0"/>
        <v>0.11452221064799097</v>
      </c>
      <c r="H54" s="53">
        <f>H53</f>
        <v>2460</v>
      </c>
      <c r="I54" s="53">
        <f t="shared" si="311"/>
        <v>0</v>
      </c>
      <c r="J54" s="53">
        <f t="shared" si="312"/>
        <v>5748</v>
      </c>
      <c r="K54" s="53">
        <f t="shared" si="313"/>
        <v>0</v>
      </c>
      <c r="L54" s="53">
        <f t="shared" si="314"/>
        <v>675</v>
      </c>
      <c r="M54" s="53">
        <f t="shared" si="6"/>
        <v>281.72463819405777</v>
      </c>
      <c r="N54" s="53">
        <f t="shared" si="7"/>
        <v>0</v>
      </c>
      <c r="O54" s="53">
        <f t="shared" si="8"/>
        <v>658.27366680465207</v>
      </c>
      <c r="P54" s="53">
        <f t="shared" si="9"/>
        <v>0</v>
      </c>
      <c r="Q54" s="53">
        <f t="shared" si="10"/>
        <v>77.302492187393895</v>
      </c>
      <c r="S54" s="53">
        <v>12020001</v>
      </c>
      <c r="T54" s="53">
        <f>SUM(M3,M167,M476,M499,M894,M997)</f>
        <v>14706.261695657773</v>
      </c>
      <c r="U54" s="53">
        <f t="shared" ref="U54:X54" si="317">SUM(N3,N167,N476,N499,N894,N997)</f>
        <v>262.84136512949925</v>
      </c>
      <c r="V54" s="53">
        <f t="shared" si="317"/>
        <v>172.73674124054932</v>
      </c>
      <c r="W54" s="53">
        <f t="shared" si="317"/>
        <v>236.54791139876832</v>
      </c>
      <c r="X54" s="53">
        <f t="shared" si="317"/>
        <v>381.08732643717661</v>
      </c>
      <c r="Y54" s="53">
        <f t="shared" si="12"/>
        <v>15759.475039863766</v>
      </c>
      <c r="AA54" s="53" t="s">
        <v>948</v>
      </c>
      <c r="AB54" s="53" t="s">
        <v>1615</v>
      </c>
      <c r="AC54" s="53">
        <v>12090201</v>
      </c>
      <c r="AD54" s="53">
        <v>110005.7142</v>
      </c>
      <c r="AE54" s="53">
        <v>37257.648857799999</v>
      </c>
      <c r="AF54" s="53">
        <f t="shared" si="2"/>
        <v>0.33868830477353512</v>
      </c>
      <c r="AH54" s="58">
        <f>Input!P59</f>
        <v>26</v>
      </c>
      <c r="AI54" s="58">
        <f>Input!Q59</f>
        <v>0</v>
      </c>
      <c r="AJ54" s="58">
        <f>Input!R59</f>
        <v>0</v>
      </c>
      <c r="AK54" s="58">
        <f>Input!S59</f>
        <v>0</v>
      </c>
      <c r="AL54" s="58">
        <f>Input!T59</f>
        <v>11</v>
      </c>
      <c r="AM54" s="58">
        <f t="shared" si="99"/>
        <v>8.8058959241119137</v>
      </c>
      <c r="AN54" s="58">
        <f t="shared" si="100"/>
        <v>0</v>
      </c>
      <c r="AO54" s="58">
        <f t="shared" si="101"/>
        <v>0</v>
      </c>
      <c r="AP54" s="58">
        <f t="shared" si="102"/>
        <v>0</v>
      </c>
      <c r="AQ54" s="58">
        <f t="shared" si="103"/>
        <v>3.7255713525088865</v>
      </c>
      <c r="AS54" s="53">
        <v>12020001</v>
      </c>
      <c r="AT54" s="80">
        <f t="shared" si="19"/>
        <v>916.88703445446151</v>
      </c>
      <c r="AU54" s="80">
        <f t="shared" si="20"/>
        <v>1.3836902131537705</v>
      </c>
      <c r="AV54" s="80">
        <f t="shared" si="21"/>
        <v>0</v>
      </c>
      <c r="AW54" s="80">
        <f t="shared" si="22"/>
        <v>0</v>
      </c>
      <c r="AX54" s="80">
        <f t="shared" si="23"/>
        <v>43.663016683948683</v>
      </c>
      <c r="AY54" s="80">
        <f t="shared" si="24"/>
        <v>961.93374135156387</v>
      </c>
      <c r="BA54" s="53" t="s">
        <v>630</v>
      </c>
      <c r="BB54" s="53">
        <v>12100304</v>
      </c>
      <c r="BC54" s="53">
        <v>1715133</v>
      </c>
      <c r="BD54" s="53">
        <v>128351</v>
      </c>
      <c r="BE54" s="53">
        <f t="shared" si="25"/>
        <v>7.4834429749762843E-2</v>
      </c>
      <c r="BF54" s="53">
        <f t="shared" si="307"/>
        <v>0</v>
      </c>
      <c r="BG54" s="53">
        <f t="shared" si="307"/>
        <v>0</v>
      </c>
      <c r="BH54" s="53">
        <f t="shared" si="26"/>
        <v>0</v>
      </c>
      <c r="BI54" s="53">
        <f t="shared" si="27"/>
        <v>0</v>
      </c>
      <c r="BK54" s="53">
        <v>12020001</v>
      </c>
      <c r="BL54" s="53">
        <f>SUM(BH3,BH139,BH414,BH438,BH808,BH895)</f>
        <v>53.661982701529752</v>
      </c>
      <c r="BM54" s="53">
        <f>SUM(BI3,BI139,BI414,BI438,BI808,BI895)</f>
        <v>51.788194129957049</v>
      </c>
      <c r="BO54" s="54" t="s">
        <v>947</v>
      </c>
      <c r="BP54" s="53">
        <v>12070203</v>
      </c>
      <c r="BQ54" s="53">
        <v>696282.66469999996</v>
      </c>
      <c r="BR54" s="53">
        <v>198448.08040000001</v>
      </c>
      <c r="BS54" s="53">
        <f t="shared" si="28"/>
        <v>0.28501080159090741</v>
      </c>
      <c r="BT54" s="53">
        <f>BT53</f>
        <v>9</v>
      </c>
      <c r="BU54" s="53">
        <f t="shared" si="308"/>
        <v>0</v>
      </c>
      <c r="BV54" s="53">
        <f t="shared" si="309"/>
        <v>59</v>
      </c>
      <c r="BW54" s="53">
        <f t="shared" si="30"/>
        <v>2.5650972143181665</v>
      </c>
      <c r="BX54" s="53">
        <f t="shared" si="31"/>
        <v>0</v>
      </c>
      <c r="BY54" s="53">
        <f t="shared" si="32"/>
        <v>16.815637293863539</v>
      </c>
      <c r="CA54" s="53">
        <v>12020001</v>
      </c>
      <c r="CB54" s="53">
        <f>SUM(BW3,BW153,BW457,BW486,BW885,BW979)</f>
        <v>2.9551253192888387</v>
      </c>
      <c r="CC54" s="53">
        <f t="shared" ref="CC54:CD54" si="318">SUM(BX3,BX153,BX457,BX486,BX885,BX979)</f>
        <v>0.57793479963951255</v>
      </c>
      <c r="CD54" s="53">
        <f t="shared" si="318"/>
        <v>34.913929582229493</v>
      </c>
      <c r="CF54" s="46">
        <v>12020001</v>
      </c>
      <c r="CG54" s="61">
        <f t="shared" si="34"/>
        <v>15676.810712813764</v>
      </c>
      <c r="CH54" s="61">
        <f t="shared" si="35"/>
        <v>316.01324947261008</v>
      </c>
      <c r="CI54" s="61">
        <f t="shared" si="36"/>
        <v>175.69186655983816</v>
      </c>
      <c r="CJ54" s="61">
        <f t="shared" si="37"/>
        <v>237.12584619840783</v>
      </c>
      <c r="CK54" s="61">
        <f t="shared" si="38"/>
        <v>459.66427270335481</v>
      </c>
      <c r="CL54" s="61">
        <f t="shared" si="39"/>
        <v>16865.305947747973</v>
      </c>
    </row>
    <row r="55" spans="1:90" x14ac:dyDescent="0.3">
      <c r="A55" s="53" t="s">
        <v>947</v>
      </c>
      <c r="B55" s="53" t="s">
        <v>1574</v>
      </c>
      <c r="C55" s="53">
        <v>12070203</v>
      </c>
      <c r="D55" s="51">
        <v>82203.719750100005</v>
      </c>
      <c r="E55" s="53">
        <v>70632.367803800007</v>
      </c>
      <c r="F55" s="53">
        <f t="shared" si="0"/>
        <v>0.85923566498600057</v>
      </c>
      <c r="H55" s="53">
        <f>Input!P47</f>
        <v>1410</v>
      </c>
      <c r="I55" s="53">
        <f>Input!Q47</f>
        <v>0</v>
      </c>
      <c r="J55" s="53">
        <f>Input!R47</f>
        <v>36</v>
      </c>
      <c r="K55" s="53">
        <f>Input!S47</f>
        <v>0</v>
      </c>
      <c r="L55" s="53">
        <f>Input!T47</f>
        <v>82</v>
      </c>
      <c r="M55" s="53">
        <f t="shared" si="6"/>
        <v>1211.5222876302607</v>
      </c>
      <c r="N55" s="53">
        <f t="shared" si="7"/>
        <v>0</v>
      </c>
      <c r="O55" s="53">
        <f t="shared" si="8"/>
        <v>30.93248393949602</v>
      </c>
      <c r="P55" s="53">
        <f t="shared" si="9"/>
        <v>0</v>
      </c>
      <c r="Q55" s="53">
        <f t="shared" si="10"/>
        <v>70.457324528852041</v>
      </c>
      <c r="S55" s="53">
        <v>12020002</v>
      </c>
      <c r="T55" s="53">
        <f>SUM(M168,M500,M816,M960,M962)</f>
        <v>1988.8774349617781</v>
      </c>
      <c r="U55" s="53">
        <f t="shared" ref="U55:X55" si="319">SUM(N168,N500,N816,N960,N962)</f>
        <v>6.6886402526486005E-2</v>
      </c>
      <c r="V55" s="53">
        <f t="shared" si="319"/>
        <v>25.862163727192392</v>
      </c>
      <c r="W55" s="53">
        <f t="shared" si="319"/>
        <v>0</v>
      </c>
      <c r="X55" s="53">
        <f t="shared" si="319"/>
        <v>17.262300840895744</v>
      </c>
      <c r="Y55" s="53">
        <f t="shared" si="12"/>
        <v>2032.0687859323928</v>
      </c>
      <c r="AA55" s="53" t="s">
        <v>948</v>
      </c>
      <c r="AB55" s="53" t="s">
        <v>1615</v>
      </c>
      <c r="AC55" s="53">
        <v>12090205</v>
      </c>
      <c r="AD55" s="53">
        <v>110005.7142</v>
      </c>
      <c r="AE55" s="53">
        <v>3400.5474376100001</v>
      </c>
      <c r="AF55" s="53">
        <f t="shared" si="2"/>
        <v>3.0912461796552746E-2</v>
      </c>
      <c r="AH55" s="58">
        <f t="shared" ref="AH55:AH56" si="320">AH54</f>
        <v>26</v>
      </c>
      <c r="AI55" s="58">
        <f t="shared" ref="AI55:AI56" si="321">AI54</f>
        <v>0</v>
      </c>
      <c r="AJ55" s="58">
        <f t="shared" ref="AJ55:AJ56" si="322">AJ54</f>
        <v>0</v>
      </c>
      <c r="AK55" s="58">
        <f t="shared" ref="AK55:AK56" si="323">AK54</f>
        <v>0</v>
      </c>
      <c r="AL55" s="58">
        <f t="shared" ref="AL55:AL56" si="324">AL54</f>
        <v>11</v>
      </c>
      <c r="AM55" s="58">
        <f t="shared" si="99"/>
        <v>0.80372400671037136</v>
      </c>
      <c r="AN55" s="58">
        <f t="shared" si="100"/>
        <v>0</v>
      </c>
      <c r="AO55" s="58">
        <f t="shared" si="101"/>
        <v>0</v>
      </c>
      <c r="AP55" s="58">
        <f t="shared" si="102"/>
        <v>0</v>
      </c>
      <c r="AQ55" s="58">
        <f t="shared" si="103"/>
        <v>0.3400370797620802</v>
      </c>
      <c r="AS55" s="53">
        <v>12020002</v>
      </c>
      <c r="AT55" s="80">
        <f t="shared" si="19"/>
        <v>322.93426952465632</v>
      </c>
      <c r="AU55" s="80">
        <f t="shared" si="20"/>
        <v>0</v>
      </c>
      <c r="AV55" s="80">
        <f t="shared" si="21"/>
        <v>89.690525583442991</v>
      </c>
      <c r="AW55" s="80">
        <f t="shared" si="22"/>
        <v>0</v>
      </c>
      <c r="AX55" s="80">
        <f t="shared" si="23"/>
        <v>32.259252640312901</v>
      </c>
      <c r="AY55" s="80">
        <f t="shared" si="24"/>
        <v>444.88404774841223</v>
      </c>
      <c r="BA55" s="53" t="s">
        <v>630</v>
      </c>
      <c r="BB55" s="53">
        <v>12110110</v>
      </c>
      <c r="BC55" s="53">
        <v>1715133</v>
      </c>
      <c r="BD55" s="53">
        <v>8248</v>
      </c>
      <c r="BE55" s="53">
        <f t="shared" si="25"/>
        <v>4.8089565065799564E-3</v>
      </c>
      <c r="BF55" s="53">
        <f t="shared" si="307"/>
        <v>0</v>
      </c>
      <c r="BG55" s="53">
        <f t="shared" si="307"/>
        <v>0</v>
      </c>
      <c r="BH55" s="53">
        <f t="shared" si="26"/>
        <v>0</v>
      </c>
      <c r="BI55" s="53">
        <f t="shared" si="27"/>
        <v>0</v>
      </c>
      <c r="BK55" s="53">
        <v>12020002</v>
      </c>
      <c r="BL55" s="53">
        <f>SUM(BH10,BH140,BH439,BH719,BH869,BH871)</f>
        <v>1822.495746579847</v>
      </c>
      <c r="BM55" s="53">
        <f>SUM(BI10,BI140,BI439,BI719,BI869,BI871)</f>
        <v>675.21078333776154</v>
      </c>
      <c r="BO55" s="54" t="s">
        <v>947</v>
      </c>
      <c r="BP55" s="53">
        <v>12070204</v>
      </c>
      <c r="BQ55" s="53">
        <v>696282.66469999996</v>
      </c>
      <c r="BR55" s="53">
        <v>261880.63709999999</v>
      </c>
      <c r="BS55" s="53">
        <f t="shared" si="28"/>
        <v>0.37611253356829411</v>
      </c>
      <c r="BT55" s="53">
        <f>BT54</f>
        <v>9</v>
      </c>
      <c r="BU55" s="53">
        <f t="shared" si="308"/>
        <v>0</v>
      </c>
      <c r="BV55" s="53">
        <f t="shared" si="309"/>
        <v>59</v>
      </c>
      <c r="BW55" s="53">
        <f t="shared" si="30"/>
        <v>3.3850128021146468</v>
      </c>
      <c r="BX55" s="53">
        <f t="shared" si="31"/>
        <v>0</v>
      </c>
      <c r="BY55" s="53">
        <f t="shared" si="32"/>
        <v>22.190639480529352</v>
      </c>
      <c r="CA55" s="53">
        <v>12020002</v>
      </c>
      <c r="CB55" s="53">
        <f>SUM(BW10,BW154,BW487,BW517,BW790,BW952,BW954)</f>
        <v>0.84297411970134206</v>
      </c>
      <c r="CC55" s="53">
        <f t="shared" ref="CC55:CD55" si="325">SUM(BX10,BX154,BX487,BX517,BX790,BX952,BX954)</f>
        <v>0.32432658370973033</v>
      </c>
      <c r="CD55" s="53">
        <f t="shared" si="325"/>
        <v>3.7796998977387313</v>
      </c>
      <c r="CF55" s="46">
        <v>12020002</v>
      </c>
      <c r="CG55" s="61">
        <f t="shared" si="34"/>
        <v>4134.3074510662809</v>
      </c>
      <c r="CH55" s="61">
        <f t="shared" si="35"/>
        <v>675.27766974028805</v>
      </c>
      <c r="CI55" s="61">
        <f t="shared" si="36"/>
        <v>116.39566343033673</v>
      </c>
      <c r="CJ55" s="61">
        <f t="shared" si="37"/>
        <v>0.32432658370973033</v>
      </c>
      <c r="CK55" s="61">
        <f t="shared" si="38"/>
        <v>53.301253378947372</v>
      </c>
      <c r="CL55" s="61">
        <f t="shared" si="39"/>
        <v>4979.6063641995624</v>
      </c>
    </row>
    <row r="56" spans="1:90" x14ac:dyDescent="0.3">
      <c r="A56" s="53" t="s">
        <v>947</v>
      </c>
      <c r="B56" s="53" t="s">
        <v>1574</v>
      </c>
      <c r="C56" s="53">
        <v>12070204</v>
      </c>
      <c r="D56" s="51">
        <v>82203.719750100005</v>
      </c>
      <c r="E56" s="53">
        <v>11571.351946299999</v>
      </c>
      <c r="F56" s="53">
        <f t="shared" si="0"/>
        <v>0.14076433501399943</v>
      </c>
      <c r="H56" s="53">
        <f>H55</f>
        <v>1410</v>
      </c>
      <c r="I56" s="53">
        <f t="shared" ref="I56" si="326">I55</f>
        <v>0</v>
      </c>
      <c r="J56" s="53">
        <f t="shared" ref="J56" si="327">J55</f>
        <v>36</v>
      </c>
      <c r="K56" s="53">
        <f t="shared" ref="K56" si="328">K55</f>
        <v>0</v>
      </c>
      <c r="L56" s="53">
        <f t="shared" ref="L56" si="329">L55</f>
        <v>82</v>
      </c>
      <c r="M56" s="53">
        <f t="shared" si="6"/>
        <v>198.47771236973921</v>
      </c>
      <c r="N56" s="53">
        <f t="shared" si="7"/>
        <v>0</v>
      </c>
      <c r="O56" s="53">
        <f t="shared" si="8"/>
        <v>5.06751606050398</v>
      </c>
      <c r="P56" s="53">
        <f t="shared" si="9"/>
        <v>0</v>
      </c>
      <c r="Q56" s="53">
        <f t="shared" si="10"/>
        <v>11.542675471147954</v>
      </c>
      <c r="S56" s="53">
        <v>12020003</v>
      </c>
      <c r="T56" s="53">
        <f>SUM(M438,M528,M536,M784,M963)</f>
        <v>9423.0423668751682</v>
      </c>
      <c r="U56" s="53">
        <f t="shared" ref="U56:X56" si="330">SUM(N438,N528,N536,N784,N963)</f>
        <v>20707.188213161608</v>
      </c>
      <c r="V56" s="53">
        <f t="shared" si="330"/>
        <v>227.9421652411846</v>
      </c>
      <c r="W56" s="53">
        <f t="shared" si="330"/>
        <v>0</v>
      </c>
      <c r="X56" s="53">
        <f t="shared" si="330"/>
        <v>142.18239017742798</v>
      </c>
      <c r="Y56" s="53">
        <f t="shared" si="12"/>
        <v>30500.355135455389</v>
      </c>
      <c r="AA56" s="53" t="s">
        <v>948</v>
      </c>
      <c r="AB56" s="53" t="s">
        <v>1615</v>
      </c>
      <c r="AC56" s="53">
        <v>12090206</v>
      </c>
      <c r="AD56" s="53">
        <v>110005.7142</v>
      </c>
      <c r="AE56" s="51">
        <v>69347.517926100001</v>
      </c>
      <c r="AF56" s="53">
        <f t="shared" si="2"/>
        <v>0.63039923362544747</v>
      </c>
      <c r="AH56" s="58">
        <f t="shared" si="320"/>
        <v>26</v>
      </c>
      <c r="AI56" s="58">
        <f t="shared" si="321"/>
        <v>0</v>
      </c>
      <c r="AJ56" s="58">
        <f t="shared" si="322"/>
        <v>0</v>
      </c>
      <c r="AK56" s="58">
        <f t="shared" si="323"/>
        <v>0</v>
      </c>
      <c r="AL56" s="58">
        <f t="shared" si="324"/>
        <v>11</v>
      </c>
      <c r="AM56" s="58">
        <f t="shared" si="99"/>
        <v>16.390380074261635</v>
      </c>
      <c r="AN56" s="58">
        <f t="shared" si="100"/>
        <v>0</v>
      </c>
      <c r="AO56" s="58">
        <f t="shared" si="101"/>
        <v>0</v>
      </c>
      <c r="AP56" s="58">
        <f t="shared" si="102"/>
        <v>0</v>
      </c>
      <c r="AQ56" s="58">
        <f t="shared" si="103"/>
        <v>6.9343915698799226</v>
      </c>
      <c r="AS56" s="53">
        <v>12020003</v>
      </c>
      <c r="AT56" s="80">
        <f t="shared" si="19"/>
        <v>339.02017249266589</v>
      </c>
      <c r="AU56" s="80">
        <f t="shared" si="20"/>
        <v>0</v>
      </c>
      <c r="AV56" s="80">
        <f t="shared" si="21"/>
        <v>119.031961654163</v>
      </c>
      <c r="AW56" s="80">
        <f t="shared" si="22"/>
        <v>0</v>
      </c>
      <c r="AX56" s="80">
        <f t="shared" si="23"/>
        <v>43.764482696223794</v>
      </c>
      <c r="AY56" s="80">
        <f t="shared" si="24"/>
        <v>501.81661684305271</v>
      </c>
      <c r="BA56" s="53" t="s">
        <v>948</v>
      </c>
      <c r="BB56" s="53">
        <v>12090201</v>
      </c>
      <c r="BC56" s="53">
        <v>10497</v>
      </c>
      <c r="BD56" s="53">
        <v>149</v>
      </c>
      <c r="BE56" s="53">
        <f t="shared" si="25"/>
        <v>1.4194531770982186E-2</v>
      </c>
      <c r="BF56" s="53">
        <v>0</v>
      </c>
      <c r="BG56" s="53">
        <v>0</v>
      </c>
      <c r="BH56" s="53">
        <f t="shared" si="26"/>
        <v>0</v>
      </c>
      <c r="BI56" s="53">
        <f t="shared" si="27"/>
        <v>0</v>
      </c>
      <c r="BK56" s="53">
        <v>12020003</v>
      </c>
      <c r="BL56" s="53">
        <f>SUM(BH11,BH384,BH468,BH477,BH698,BH872)</f>
        <v>7.9489873945827494</v>
      </c>
      <c r="BM56" s="53">
        <f>SUM(BI11,BI384,BI468,BI477,BI698,BI872)</f>
        <v>3.0242312233688375</v>
      </c>
      <c r="BO56" s="54" t="s">
        <v>947</v>
      </c>
      <c r="BP56" s="53">
        <v>12070205</v>
      </c>
      <c r="BQ56" s="53">
        <v>696282.66469999996</v>
      </c>
      <c r="BR56" s="53">
        <v>5067.3667519999999</v>
      </c>
      <c r="BS56" s="53">
        <f t="shared" si="28"/>
        <v>7.2777436648998337E-3</v>
      </c>
      <c r="BT56" s="53">
        <f>BT55</f>
        <v>9</v>
      </c>
      <c r="BU56" s="53">
        <f t="shared" si="308"/>
        <v>0</v>
      </c>
      <c r="BV56" s="53">
        <f t="shared" si="309"/>
        <v>59</v>
      </c>
      <c r="BW56" s="53">
        <f t="shared" si="30"/>
        <v>6.5499692984098509E-2</v>
      </c>
      <c r="BX56" s="53">
        <f t="shared" si="31"/>
        <v>0</v>
      </c>
      <c r="BY56" s="53">
        <f t="shared" si="32"/>
        <v>0.42938687622909016</v>
      </c>
      <c r="CA56" s="53">
        <v>12020003</v>
      </c>
      <c r="CB56" s="53">
        <f>SUM(BW11,BW425,BW518,BW527,BW764,BW955)</f>
        <v>0</v>
      </c>
      <c r="CC56" s="53">
        <f t="shared" ref="CC56:CD56" si="331">SUM(BX11,BX425,BX518,BX527,BX764,BX955)</f>
        <v>0.37074530311885334</v>
      </c>
      <c r="CD56" s="53">
        <f t="shared" si="331"/>
        <v>0.74149060623770668</v>
      </c>
      <c r="CF56" s="46">
        <v>12020003</v>
      </c>
      <c r="CG56" s="61">
        <f t="shared" si="34"/>
        <v>9770.0115267624169</v>
      </c>
      <c r="CH56" s="61">
        <f t="shared" si="35"/>
        <v>20710.212444384975</v>
      </c>
      <c r="CI56" s="61">
        <f t="shared" si="36"/>
        <v>346.97412689534758</v>
      </c>
      <c r="CJ56" s="61">
        <f t="shared" si="37"/>
        <v>0.37074530311885334</v>
      </c>
      <c r="CK56" s="61">
        <f t="shared" si="38"/>
        <v>186.68836347988949</v>
      </c>
      <c r="CL56" s="61">
        <f t="shared" si="39"/>
        <v>31014.25720682575</v>
      </c>
    </row>
    <row r="57" spans="1:90" x14ac:dyDescent="0.3">
      <c r="A57" s="53" t="s">
        <v>947</v>
      </c>
      <c r="B57" s="53" t="s">
        <v>1581</v>
      </c>
      <c r="C57" s="53">
        <v>12070101</v>
      </c>
      <c r="D57" s="51">
        <v>696282.65587814001</v>
      </c>
      <c r="E57" s="53">
        <v>10449.862975</v>
      </c>
      <c r="F57" s="53">
        <f t="shared" si="0"/>
        <v>1.5008075939821893E-2</v>
      </c>
      <c r="H57" s="53">
        <f>Input!P49</f>
        <v>800</v>
      </c>
      <c r="I57" s="53">
        <f>Input!Q49</f>
        <v>0</v>
      </c>
      <c r="J57" s="53">
        <f>Input!R49</f>
        <v>18</v>
      </c>
      <c r="K57" s="53">
        <f>Input!S49</f>
        <v>0</v>
      </c>
      <c r="L57" s="53">
        <f>Input!T49</f>
        <v>152</v>
      </c>
      <c r="M57" s="53">
        <f t="shared" si="6"/>
        <v>12.006460751857514</v>
      </c>
      <c r="N57" s="53">
        <f t="shared" si="7"/>
        <v>0</v>
      </c>
      <c r="O57" s="53">
        <f t="shared" si="8"/>
        <v>0.27014536691679408</v>
      </c>
      <c r="P57" s="53">
        <f t="shared" si="9"/>
        <v>0</v>
      </c>
      <c r="Q57" s="53">
        <f t="shared" si="10"/>
        <v>2.2812275428529278</v>
      </c>
      <c r="S57" s="53">
        <v>12020004</v>
      </c>
      <c r="T57" s="53">
        <f>SUM(M16,M169,M755,M867,M895)</f>
        <v>15632.277582284281</v>
      </c>
      <c r="U57" s="53">
        <f t="shared" ref="U57:X57" si="332">SUM(N16,N169,N755,N867,N895)</f>
        <v>198.90586494491058</v>
      </c>
      <c r="V57" s="53">
        <f t="shared" si="332"/>
        <v>91.939198408910912</v>
      </c>
      <c r="W57" s="53">
        <f t="shared" si="332"/>
        <v>0</v>
      </c>
      <c r="X57" s="53">
        <f t="shared" si="332"/>
        <v>194.84699508838904</v>
      </c>
      <c r="Y57" s="53">
        <f t="shared" si="12"/>
        <v>16117.969640726491</v>
      </c>
      <c r="AA57" s="53" t="s">
        <v>949</v>
      </c>
      <c r="AB57" s="53" t="s">
        <v>1599</v>
      </c>
      <c r="AC57" s="53">
        <v>12050004</v>
      </c>
      <c r="AD57" s="53">
        <v>71815.45018</v>
      </c>
      <c r="AE57" s="53">
        <v>2116.2146382300002</v>
      </c>
      <c r="AF57" s="53">
        <f t="shared" si="2"/>
        <v>2.9467400579205005E-2</v>
      </c>
      <c r="AH57" s="58">
        <f>Input!P61</f>
        <v>18</v>
      </c>
      <c r="AI57" s="58">
        <f>Input!Q61</f>
        <v>0</v>
      </c>
      <c r="AJ57" s="58">
        <f>Input!R61</f>
        <v>0</v>
      </c>
      <c r="AK57" s="58">
        <f>Input!S61</f>
        <v>0</v>
      </c>
      <c r="AL57" s="58">
        <f>Input!T61</f>
        <v>19</v>
      </c>
      <c r="AM57" s="58">
        <f t="shared" si="99"/>
        <v>0.53041321042569012</v>
      </c>
      <c r="AN57" s="58">
        <f t="shared" si="100"/>
        <v>0</v>
      </c>
      <c r="AO57" s="58">
        <f t="shared" si="101"/>
        <v>0</v>
      </c>
      <c r="AP57" s="58">
        <f t="shared" si="102"/>
        <v>0</v>
      </c>
      <c r="AQ57" s="58">
        <f t="shared" si="103"/>
        <v>0.55988061100489506</v>
      </c>
      <c r="AS57" s="53">
        <v>12020004</v>
      </c>
      <c r="AT57" s="80">
        <f t="shared" si="19"/>
        <v>483.78443059022266</v>
      </c>
      <c r="AU57" s="80">
        <f t="shared" si="20"/>
        <v>0</v>
      </c>
      <c r="AV57" s="80">
        <f t="shared" si="21"/>
        <v>25.464544395775679</v>
      </c>
      <c r="AW57" s="80">
        <f t="shared" si="22"/>
        <v>0</v>
      </c>
      <c r="AX57" s="80">
        <f t="shared" si="23"/>
        <v>4.9250628830533341</v>
      </c>
      <c r="AY57" s="80">
        <f t="shared" si="24"/>
        <v>514.17403786905174</v>
      </c>
      <c r="BA57" s="53" t="s">
        <v>948</v>
      </c>
      <c r="BB57" s="53">
        <v>12090205</v>
      </c>
      <c r="BC57" s="53">
        <v>10497</v>
      </c>
      <c r="BD57" s="53">
        <v>310</v>
      </c>
      <c r="BE57" s="53">
        <f t="shared" si="25"/>
        <v>2.9532247308754884E-2</v>
      </c>
      <c r="BF57" s="53">
        <f t="shared" ref="BF57:BG60" si="333">BF56</f>
        <v>0</v>
      </c>
      <c r="BG57" s="53">
        <f t="shared" si="333"/>
        <v>0</v>
      </c>
      <c r="BH57" s="53">
        <f t="shared" si="26"/>
        <v>0</v>
      </c>
      <c r="BI57" s="53">
        <f t="shared" si="27"/>
        <v>0</v>
      </c>
      <c r="BK57" s="53">
        <v>12020004</v>
      </c>
      <c r="BL57" s="53">
        <f>SUM(BH12,BH141,BH670,BH771,BH809)</f>
        <v>120.55609813616748</v>
      </c>
      <c r="BM57" s="53">
        <f>SUM(BI12,BI141,BI670,BI771,BI809)</f>
        <v>85.011811836790258</v>
      </c>
      <c r="BO57" s="54" t="s">
        <v>630</v>
      </c>
      <c r="BP57" s="53">
        <v>12100301</v>
      </c>
      <c r="BQ57" s="53">
        <v>803883.19519999996</v>
      </c>
      <c r="BR57" s="53">
        <v>311830.14030000003</v>
      </c>
      <c r="BS57" s="53">
        <f t="shared" si="28"/>
        <v>0.38790478786214594</v>
      </c>
      <c r="BT57" s="53">
        <f>Input!R53</f>
        <v>35</v>
      </c>
      <c r="BU57" s="53">
        <f>Input!S53</f>
        <v>0</v>
      </c>
      <c r="BV57" s="53">
        <f>Input!T53</f>
        <v>0</v>
      </c>
      <c r="BW57" s="53">
        <f t="shared" si="30"/>
        <v>13.576667575175108</v>
      </c>
      <c r="BX57" s="53">
        <f t="shared" si="31"/>
        <v>0</v>
      </c>
      <c r="BY57" s="53">
        <f t="shared" si="32"/>
        <v>0</v>
      </c>
      <c r="CA57" s="53">
        <v>12020004</v>
      </c>
      <c r="CB57" s="53">
        <f>SUM(BW12,BW155,BW734,BW848,BW886)</f>
        <v>4.6583220759850184</v>
      </c>
      <c r="CC57" s="53">
        <f t="shared" ref="CC57:CD57" si="334">SUM(BX12,BX155,BX734,BX848,BX886)</f>
        <v>0.36635455667067152</v>
      </c>
      <c r="CD57" s="53">
        <f t="shared" si="334"/>
        <v>12.625482624133241</v>
      </c>
      <c r="CF57" s="46">
        <v>12020004</v>
      </c>
      <c r="CG57" s="61">
        <f t="shared" si="34"/>
        <v>16236.61811101067</v>
      </c>
      <c r="CH57" s="61">
        <f t="shared" si="35"/>
        <v>283.91767678170083</v>
      </c>
      <c r="CI57" s="61">
        <f t="shared" si="36"/>
        <v>122.06206488067161</v>
      </c>
      <c r="CJ57" s="61">
        <f t="shared" si="37"/>
        <v>0.36635455667067152</v>
      </c>
      <c r="CK57" s="61">
        <f t="shared" si="38"/>
        <v>212.39754059557561</v>
      </c>
      <c r="CL57" s="61">
        <f t="shared" si="39"/>
        <v>16855.361747825289</v>
      </c>
    </row>
    <row r="58" spans="1:90" x14ac:dyDescent="0.3">
      <c r="A58" s="53" t="s">
        <v>947</v>
      </c>
      <c r="B58" s="53" t="s">
        <v>1581</v>
      </c>
      <c r="C58" s="53">
        <v>12070201</v>
      </c>
      <c r="D58" s="51">
        <v>696282.65587814001</v>
      </c>
      <c r="E58" s="53">
        <v>192027.465493</v>
      </c>
      <c r="F58" s="53">
        <f t="shared" si="0"/>
        <v>0.27578952868044398</v>
      </c>
      <c r="H58" s="53">
        <f>H57</f>
        <v>800</v>
      </c>
      <c r="I58" s="53">
        <f t="shared" ref="I58:I62" si="335">I57</f>
        <v>0</v>
      </c>
      <c r="J58" s="53">
        <f t="shared" ref="J58:J62" si="336">J57</f>
        <v>18</v>
      </c>
      <c r="K58" s="53">
        <f t="shared" ref="K58:K62" si="337">K57</f>
        <v>0</v>
      </c>
      <c r="L58" s="53">
        <f t="shared" ref="L58:L62" si="338">L57</f>
        <v>152</v>
      </c>
      <c r="M58" s="53">
        <f t="shared" si="6"/>
        <v>220.6316229443552</v>
      </c>
      <c r="N58" s="53">
        <f t="shared" si="7"/>
        <v>0</v>
      </c>
      <c r="O58" s="53">
        <f t="shared" si="8"/>
        <v>4.9642115162479916</v>
      </c>
      <c r="P58" s="53">
        <f t="shared" si="9"/>
        <v>0</v>
      </c>
      <c r="Q58" s="53">
        <f t="shared" si="10"/>
        <v>41.920008359427484</v>
      </c>
      <c r="S58" s="53">
        <v>12020005</v>
      </c>
      <c r="T58" s="53">
        <f>SUM(M17,M529,M756,M764,M868,M870,M872,M874,M888)</f>
        <v>10645.592666084087</v>
      </c>
      <c r="U58" s="53">
        <f t="shared" ref="U58:X58" si="339">SUM(N17,N529,N756,N764,N868,N870,N872,N874,N888)</f>
        <v>7304.0166215596746</v>
      </c>
      <c r="V58" s="53">
        <f t="shared" si="339"/>
        <v>103.8541371213006</v>
      </c>
      <c r="W58" s="53">
        <f t="shared" si="339"/>
        <v>0</v>
      </c>
      <c r="X58" s="53">
        <f t="shared" si="339"/>
        <v>243.9020731788477</v>
      </c>
      <c r="Y58" s="53">
        <f t="shared" si="12"/>
        <v>18297.365497943909</v>
      </c>
      <c r="AA58" s="53" t="s">
        <v>949</v>
      </c>
      <c r="AB58" s="53" t="s">
        <v>1599</v>
      </c>
      <c r="AC58" s="53">
        <v>12080002</v>
      </c>
      <c r="AD58" s="53">
        <v>71815.45018</v>
      </c>
      <c r="AE58" s="51">
        <v>69699.235538199995</v>
      </c>
      <c r="AF58" s="53">
        <f t="shared" si="2"/>
        <v>0.97053259937108416</v>
      </c>
      <c r="AH58" s="58">
        <f>AH57</f>
        <v>18</v>
      </c>
      <c r="AI58" s="58">
        <f t="shared" ref="AI58" si="340">AI57</f>
        <v>0</v>
      </c>
      <c r="AJ58" s="58">
        <f t="shared" ref="AJ58" si="341">AJ57</f>
        <v>0</v>
      </c>
      <c r="AK58" s="58">
        <f t="shared" ref="AK58" si="342">AK57</f>
        <v>0</v>
      </c>
      <c r="AL58" s="58">
        <f t="shared" ref="AL58" si="343">AL57</f>
        <v>19</v>
      </c>
      <c r="AM58" s="58">
        <f t="shared" si="99"/>
        <v>17.469586788679514</v>
      </c>
      <c r="AN58" s="58">
        <f t="shared" si="100"/>
        <v>0</v>
      </c>
      <c r="AO58" s="58">
        <f t="shared" si="101"/>
        <v>0</v>
      </c>
      <c r="AP58" s="58">
        <f t="shared" si="102"/>
        <v>0</v>
      </c>
      <c r="AQ58" s="58">
        <f t="shared" si="103"/>
        <v>18.440119388050601</v>
      </c>
      <c r="AS58" s="53">
        <v>12020005</v>
      </c>
      <c r="AT58" s="80">
        <f t="shared" si="19"/>
        <v>1218.8270415346437</v>
      </c>
      <c r="AU58" s="80">
        <f t="shared" si="20"/>
        <v>0</v>
      </c>
      <c r="AV58" s="80">
        <f t="shared" si="21"/>
        <v>145.62649909261722</v>
      </c>
      <c r="AW58" s="80">
        <f t="shared" si="22"/>
        <v>0</v>
      </c>
      <c r="AX58" s="80">
        <f t="shared" si="23"/>
        <v>4.621488233751438</v>
      </c>
      <c r="AY58" s="80">
        <f t="shared" si="24"/>
        <v>1369.0750288610125</v>
      </c>
      <c r="BA58" s="53" t="s">
        <v>948</v>
      </c>
      <c r="BB58" s="53">
        <v>12090206</v>
      </c>
      <c r="BC58" s="53">
        <v>10497</v>
      </c>
      <c r="BD58" s="53">
        <v>4860</v>
      </c>
      <c r="BE58" s="53">
        <f t="shared" si="25"/>
        <v>0.46298942555015721</v>
      </c>
      <c r="BF58" s="53">
        <f t="shared" si="333"/>
        <v>0</v>
      </c>
      <c r="BG58" s="53">
        <f t="shared" si="333"/>
        <v>0</v>
      </c>
      <c r="BH58" s="53">
        <f t="shared" si="26"/>
        <v>0</v>
      </c>
      <c r="BI58" s="53">
        <f t="shared" si="27"/>
        <v>0</v>
      </c>
      <c r="BK58" s="53">
        <v>12020005</v>
      </c>
      <c r="BL58" s="53">
        <f>SUM(BH13,BH469,BH671,BH772,BH774,BH776,BH802)</f>
        <v>630.89800856983004</v>
      </c>
      <c r="BM58" s="53">
        <f>SUM(BI13,BI469,BI671,BI772,BI774,BI776,BI802)</f>
        <v>189.79354837573698</v>
      </c>
      <c r="BO58" s="54" t="s">
        <v>630</v>
      </c>
      <c r="BP58" s="53">
        <v>12100302</v>
      </c>
      <c r="BQ58" s="53">
        <v>803883.19519999996</v>
      </c>
      <c r="BR58" s="53">
        <v>338478.04259999999</v>
      </c>
      <c r="BS58" s="53">
        <f t="shared" si="28"/>
        <v>0.42105376082129597</v>
      </c>
      <c r="BT58" s="53">
        <f>BT57</f>
        <v>35</v>
      </c>
      <c r="BU58" s="53">
        <f t="shared" ref="BU58:BU61" si="344">BU57</f>
        <v>0</v>
      </c>
      <c r="BV58" s="53">
        <f t="shared" ref="BV58:BV61" si="345">BV57</f>
        <v>0</v>
      </c>
      <c r="BW58" s="53">
        <f t="shared" si="30"/>
        <v>14.736881628745358</v>
      </c>
      <c r="BX58" s="53">
        <f t="shared" si="31"/>
        <v>0</v>
      </c>
      <c r="BY58" s="53">
        <f t="shared" si="32"/>
        <v>0</v>
      </c>
      <c r="CA58" s="53">
        <v>12020005</v>
      </c>
      <c r="CB58" s="53">
        <f>SUM(BW13,BW519,BW735,BW743,BW849,BW851,BW853,BW879)</f>
        <v>0.22854133857173786</v>
      </c>
      <c r="CC58" s="53">
        <f t="shared" ref="CC58:CD58" si="346">SUM(BX13,BX519,BX735,BX743,BX849,BX851,BX853,BX879)</f>
        <v>0.64056064506947141</v>
      </c>
      <c r="CD58" s="53">
        <f t="shared" si="346"/>
        <v>11.229506760065432</v>
      </c>
      <c r="CF58" s="46">
        <v>12020005</v>
      </c>
      <c r="CG58" s="61">
        <f t="shared" si="34"/>
        <v>12495.31771618856</v>
      </c>
      <c r="CH58" s="61">
        <f t="shared" si="35"/>
        <v>7493.810169935412</v>
      </c>
      <c r="CI58" s="61">
        <f t="shared" si="36"/>
        <v>249.70917755248956</v>
      </c>
      <c r="CJ58" s="61">
        <f t="shared" si="37"/>
        <v>0.64056064506947141</v>
      </c>
      <c r="CK58" s="61">
        <f t="shared" si="38"/>
        <v>259.7530681726646</v>
      </c>
      <c r="CL58" s="61">
        <f t="shared" si="39"/>
        <v>20499.230692494191</v>
      </c>
    </row>
    <row r="59" spans="1:90" x14ac:dyDescent="0.3">
      <c r="A59" s="53" t="s">
        <v>947</v>
      </c>
      <c r="B59" s="53" t="s">
        <v>1581</v>
      </c>
      <c r="C59" s="53">
        <v>12070202</v>
      </c>
      <c r="D59" s="51">
        <v>696282.65587814001</v>
      </c>
      <c r="E59" s="53">
        <v>28409.239013099999</v>
      </c>
      <c r="F59" s="53">
        <f t="shared" si="0"/>
        <v>4.0801302133931149E-2</v>
      </c>
      <c r="H59" s="53">
        <f>H58</f>
        <v>800</v>
      </c>
      <c r="I59" s="53">
        <f t="shared" si="335"/>
        <v>0</v>
      </c>
      <c r="J59" s="53">
        <f t="shared" si="336"/>
        <v>18</v>
      </c>
      <c r="K59" s="53">
        <f t="shared" si="337"/>
        <v>0</v>
      </c>
      <c r="L59" s="53">
        <f t="shared" si="338"/>
        <v>152</v>
      </c>
      <c r="M59" s="53">
        <f t="shared" si="6"/>
        <v>32.641041707144922</v>
      </c>
      <c r="N59" s="53">
        <f t="shared" si="7"/>
        <v>0</v>
      </c>
      <c r="O59" s="53">
        <f t="shared" si="8"/>
        <v>0.73442343841076063</v>
      </c>
      <c r="P59" s="53">
        <f t="shared" si="9"/>
        <v>0</v>
      </c>
      <c r="Q59" s="53">
        <f t="shared" si="10"/>
        <v>6.2017979243575345</v>
      </c>
      <c r="S59" s="53">
        <v>12020006</v>
      </c>
      <c r="T59" s="53">
        <f>SUM(M439,M817,M964)</f>
        <v>9715.9940886840886</v>
      </c>
      <c r="U59" s="53">
        <f t="shared" ref="U59:X59" si="347">SUM(N439,N817,N964)</f>
        <v>19.344880581566674</v>
      </c>
      <c r="V59" s="53">
        <f t="shared" si="347"/>
        <v>954.65521855696841</v>
      </c>
      <c r="W59" s="53">
        <f t="shared" si="347"/>
        <v>0</v>
      </c>
      <c r="X59" s="53">
        <f t="shared" si="347"/>
        <v>52.182748894000341</v>
      </c>
      <c r="Y59" s="53">
        <f t="shared" si="12"/>
        <v>10742.176936716623</v>
      </c>
      <c r="AA59" s="53" t="s">
        <v>949</v>
      </c>
      <c r="AB59" s="53" t="s">
        <v>1600</v>
      </c>
      <c r="AC59" s="53">
        <v>12050004</v>
      </c>
      <c r="AD59" s="53">
        <v>69093.247440000006</v>
      </c>
      <c r="AE59" s="53">
        <v>15402.271009300001</v>
      </c>
      <c r="AF59" s="53">
        <f t="shared" si="2"/>
        <v>0.2229200620896449</v>
      </c>
      <c r="AH59" s="58">
        <f>Input!P62</f>
        <v>0</v>
      </c>
      <c r="AI59" s="58">
        <f>Input!Q62</f>
        <v>0</v>
      </c>
      <c r="AJ59" s="58">
        <f>Input!R62</f>
        <v>0</v>
      </c>
      <c r="AK59" s="58">
        <f>Input!S62</f>
        <v>0</v>
      </c>
      <c r="AL59" s="58">
        <f>Input!T62</f>
        <v>19</v>
      </c>
      <c r="AM59" s="58">
        <f t="shared" si="99"/>
        <v>0</v>
      </c>
      <c r="AN59" s="58">
        <f t="shared" si="100"/>
        <v>0</v>
      </c>
      <c r="AO59" s="58">
        <f t="shared" si="101"/>
        <v>0</v>
      </c>
      <c r="AP59" s="58">
        <f t="shared" si="102"/>
        <v>0</v>
      </c>
      <c r="AQ59" s="58">
        <f t="shared" si="103"/>
        <v>4.2354811797032532</v>
      </c>
      <c r="AS59" s="53">
        <v>12020006</v>
      </c>
      <c r="AT59" s="80">
        <f t="shared" si="19"/>
        <v>138.66384470681743</v>
      </c>
      <c r="AU59" s="80">
        <f t="shared" si="20"/>
        <v>0</v>
      </c>
      <c r="AV59" s="80">
        <f t="shared" si="21"/>
        <v>20.099135292270091</v>
      </c>
      <c r="AW59" s="80">
        <f t="shared" si="22"/>
        <v>0</v>
      </c>
      <c r="AX59" s="80">
        <f t="shared" si="23"/>
        <v>0.12569970668802241</v>
      </c>
      <c r="AY59" s="80">
        <f t="shared" si="24"/>
        <v>158.88867970577553</v>
      </c>
      <c r="BA59" s="53" t="s">
        <v>948</v>
      </c>
      <c r="BB59" s="53">
        <v>12100201</v>
      </c>
      <c r="BC59" s="53">
        <v>10497</v>
      </c>
      <c r="BD59" s="53">
        <v>386</v>
      </c>
      <c r="BE59" s="53">
        <f t="shared" si="25"/>
        <v>3.677241116509479E-2</v>
      </c>
      <c r="BF59" s="53">
        <f t="shared" si="333"/>
        <v>0</v>
      </c>
      <c r="BG59" s="53">
        <f t="shared" si="333"/>
        <v>0</v>
      </c>
      <c r="BH59" s="53">
        <f t="shared" si="26"/>
        <v>0</v>
      </c>
      <c r="BI59" s="53">
        <f t="shared" si="27"/>
        <v>0</v>
      </c>
      <c r="BK59" s="53">
        <v>12020006</v>
      </c>
      <c r="BL59" s="53">
        <f>SUM(BH385,BH720,BH873)</f>
        <v>28.594169159534687</v>
      </c>
      <c r="BM59" s="53">
        <f>SUM(BI385,BI720,BI873)</f>
        <v>18.347743818921892</v>
      </c>
      <c r="BO59" s="54" t="s">
        <v>630</v>
      </c>
      <c r="BP59" s="53">
        <v>12100303</v>
      </c>
      <c r="BQ59" s="53">
        <v>803883.19519999996</v>
      </c>
      <c r="BR59" s="53">
        <v>3093.4401320000002</v>
      </c>
      <c r="BS59" s="53">
        <f t="shared" si="28"/>
        <v>3.8481214067802175E-3</v>
      </c>
      <c r="BT59" s="53">
        <f>BT58</f>
        <v>35</v>
      </c>
      <c r="BU59" s="53">
        <f t="shared" si="344"/>
        <v>0</v>
      </c>
      <c r="BV59" s="53">
        <f t="shared" si="345"/>
        <v>0</v>
      </c>
      <c r="BW59" s="53">
        <f t="shared" si="30"/>
        <v>0.13468424923730762</v>
      </c>
      <c r="BX59" s="53">
        <f t="shared" si="31"/>
        <v>0</v>
      </c>
      <c r="BY59" s="53">
        <f t="shared" si="32"/>
        <v>0</v>
      </c>
      <c r="CA59" s="53">
        <v>12020006</v>
      </c>
      <c r="CB59" s="53">
        <f>SUM(BW426,BW791,BW956)</f>
        <v>0</v>
      </c>
      <c r="CC59" s="53">
        <f t="shared" ref="CC59:CD59" si="348">SUM(BX426,BX791,BX956)</f>
        <v>0.52724864323286058</v>
      </c>
      <c r="CD59" s="53">
        <f t="shared" si="348"/>
        <v>1.0544972864657212</v>
      </c>
      <c r="CF59" s="46">
        <v>12020006</v>
      </c>
      <c r="CG59" s="61">
        <f t="shared" si="34"/>
        <v>9883.2521025504411</v>
      </c>
      <c r="CH59" s="61">
        <f t="shared" si="35"/>
        <v>37.692624400488569</v>
      </c>
      <c r="CI59" s="61">
        <f t="shared" si="36"/>
        <v>974.75435384923844</v>
      </c>
      <c r="CJ59" s="61">
        <f t="shared" si="37"/>
        <v>0.52724864323286058</v>
      </c>
      <c r="CK59" s="61">
        <f t="shared" si="38"/>
        <v>53.362945887154083</v>
      </c>
      <c r="CL59" s="61">
        <f t="shared" si="39"/>
        <v>10949.589275330556</v>
      </c>
    </row>
    <row r="60" spans="1:90" x14ac:dyDescent="0.3">
      <c r="A60" s="53" t="s">
        <v>947</v>
      </c>
      <c r="B60" s="53" t="s">
        <v>1581</v>
      </c>
      <c r="C60" s="53">
        <v>12070203</v>
      </c>
      <c r="D60" s="51">
        <v>696282.65587814001</v>
      </c>
      <c r="E60" s="53">
        <v>198448.083362</v>
      </c>
      <c r="F60" s="53">
        <f t="shared" si="0"/>
        <v>0.28501080945599688</v>
      </c>
      <c r="H60" s="53">
        <f>H59</f>
        <v>800</v>
      </c>
      <c r="I60" s="53">
        <f t="shared" si="335"/>
        <v>0</v>
      </c>
      <c r="J60" s="53">
        <f t="shared" si="336"/>
        <v>18</v>
      </c>
      <c r="K60" s="53">
        <f t="shared" si="337"/>
        <v>0</v>
      </c>
      <c r="L60" s="53">
        <f t="shared" si="338"/>
        <v>152</v>
      </c>
      <c r="M60" s="53">
        <f t="shared" si="6"/>
        <v>228.00864756479751</v>
      </c>
      <c r="N60" s="53">
        <f t="shared" si="7"/>
        <v>0</v>
      </c>
      <c r="O60" s="53">
        <f t="shared" si="8"/>
        <v>5.1301945702079443</v>
      </c>
      <c r="P60" s="53">
        <f t="shared" si="9"/>
        <v>0</v>
      </c>
      <c r="Q60" s="53">
        <f t="shared" si="10"/>
        <v>43.321643037311524</v>
      </c>
      <c r="S60" s="53">
        <v>12020007</v>
      </c>
      <c r="T60" s="53">
        <f>SUM(M440,M537,M632,M785,M818)</f>
        <v>9368.3227084860609</v>
      </c>
      <c r="U60" s="53">
        <f t="shared" ref="U60:X60" si="349">SUM(N440,N537,N632,N785,N818)</f>
        <v>81.247387040528906</v>
      </c>
      <c r="V60" s="53">
        <f t="shared" si="349"/>
        <v>1084.7930541573674</v>
      </c>
      <c r="W60" s="53">
        <f t="shared" si="349"/>
        <v>0</v>
      </c>
      <c r="X60" s="53">
        <f t="shared" si="349"/>
        <v>37.486743002534901</v>
      </c>
      <c r="Y60" s="53">
        <f t="shared" si="12"/>
        <v>10571.849892686492</v>
      </c>
      <c r="AA60" s="53" t="s">
        <v>949</v>
      </c>
      <c r="AB60" s="53" t="s">
        <v>1600</v>
      </c>
      <c r="AC60" s="53">
        <v>12080002</v>
      </c>
      <c r="AD60" s="53">
        <v>69093.247440000006</v>
      </c>
      <c r="AE60" s="51">
        <v>53690.976433399999</v>
      </c>
      <c r="AF60" s="53">
        <f t="shared" si="2"/>
        <v>0.77707993794943264</v>
      </c>
      <c r="AH60" s="58">
        <f>AH59</f>
        <v>0</v>
      </c>
      <c r="AI60" s="58">
        <f t="shared" ref="AI60" si="350">AI59</f>
        <v>0</v>
      </c>
      <c r="AJ60" s="58">
        <f t="shared" ref="AJ60" si="351">AJ59</f>
        <v>0</v>
      </c>
      <c r="AK60" s="58">
        <f t="shared" ref="AK60" si="352">AK59</f>
        <v>0</v>
      </c>
      <c r="AL60" s="58">
        <f t="shared" ref="AL60" si="353">AL59</f>
        <v>19</v>
      </c>
      <c r="AM60" s="58">
        <f t="shared" si="99"/>
        <v>0</v>
      </c>
      <c r="AN60" s="58">
        <f t="shared" si="100"/>
        <v>0</v>
      </c>
      <c r="AO60" s="58">
        <f t="shared" si="101"/>
        <v>0</v>
      </c>
      <c r="AP60" s="58">
        <f t="shared" si="102"/>
        <v>0</v>
      </c>
      <c r="AQ60" s="58">
        <f t="shared" si="103"/>
        <v>14.76451882103922</v>
      </c>
      <c r="AS60" s="53">
        <v>12020007</v>
      </c>
      <c r="AT60" s="80">
        <f t="shared" si="19"/>
        <v>243.01067168536292</v>
      </c>
      <c r="AU60" s="80">
        <f t="shared" si="20"/>
        <v>0</v>
      </c>
      <c r="AV60" s="80">
        <f t="shared" si="21"/>
        <v>8.7334033209547954E-2</v>
      </c>
      <c r="AW60" s="80">
        <f t="shared" si="22"/>
        <v>0</v>
      </c>
      <c r="AX60" s="80">
        <f t="shared" si="23"/>
        <v>3.3573356656438209</v>
      </c>
      <c r="AY60" s="80">
        <f t="shared" si="24"/>
        <v>246.4553413842163</v>
      </c>
      <c r="BA60" s="53" t="s">
        <v>948</v>
      </c>
      <c r="BB60" s="53">
        <v>12100203</v>
      </c>
      <c r="BC60" s="53">
        <v>10497</v>
      </c>
      <c r="BD60" s="53">
        <v>4792</v>
      </c>
      <c r="BE60" s="53">
        <f t="shared" si="25"/>
        <v>0.45651138420501097</v>
      </c>
      <c r="BF60" s="53">
        <f t="shared" si="333"/>
        <v>0</v>
      </c>
      <c r="BG60" s="53">
        <f t="shared" si="333"/>
        <v>0</v>
      </c>
      <c r="BH60" s="53">
        <f t="shared" si="26"/>
        <v>0</v>
      </c>
      <c r="BI60" s="53">
        <f t="shared" si="27"/>
        <v>0</v>
      </c>
      <c r="BK60" s="53">
        <v>12020007</v>
      </c>
      <c r="BL60" s="53">
        <f>SUM(BH386,BH478,BH563,BH721)</f>
        <v>4.4550665922155144</v>
      </c>
      <c r="BM60" s="53">
        <f>SUM(BI386,BI478,BI563,BI721)</f>
        <v>1.1922577235593332</v>
      </c>
      <c r="BO60" s="54" t="s">
        <v>630</v>
      </c>
      <c r="BP60" s="53">
        <v>12100304</v>
      </c>
      <c r="BQ60" s="53">
        <v>803883.19519999996</v>
      </c>
      <c r="BR60" s="53">
        <v>129307.4886</v>
      </c>
      <c r="BS60" s="53">
        <f t="shared" si="28"/>
        <v>0.16085357844534776</v>
      </c>
      <c r="BT60" s="53">
        <f>BT59</f>
        <v>35</v>
      </c>
      <c r="BU60" s="53">
        <f t="shared" si="344"/>
        <v>0</v>
      </c>
      <c r="BV60" s="53">
        <f t="shared" si="345"/>
        <v>0</v>
      </c>
      <c r="BW60" s="53">
        <f t="shared" si="30"/>
        <v>5.6298752455871712</v>
      </c>
      <c r="BX60" s="53">
        <f t="shared" si="31"/>
        <v>0</v>
      </c>
      <c r="BY60" s="53">
        <f t="shared" si="32"/>
        <v>0</v>
      </c>
      <c r="CA60" s="53">
        <v>12020007</v>
      </c>
      <c r="CB60" s="53">
        <f>SUM(BW427,BW528,BW620,BW765,BW792)</f>
        <v>0</v>
      </c>
      <c r="CC60" s="53">
        <f t="shared" ref="CC60:CD60" si="354">SUM(BX427,BX528,BX620,BX765,BX792)</f>
        <v>0</v>
      </c>
      <c r="CD60" s="53">
        <f t="shared" si="354"/>
        <v>0</v>
      </c>
      <c r="CF60" s="46">
        <v>12020007</v>
      </c>
      <c r="CG60" s="61">
        <f t="shared" si="34"/>
        <v>9615.7884467636395</v>
      </c>
      <c r="CH60" s="61">
        <f t="shared" si="35"/>
        <v>82.439644764088243</v>
      </c>
      <c r="CI60" s="61">
        <f t="shared" si="36"/>
        <v>1084.8803881905769</v>
      </c>
      <c r="CJ60" s="61">
        <f t="shared" si="37"/>
        <v>0</v>
      </c>
      <c r="CK60" s="61">
        <f t="shared" si="38"/>
        <v>40.844078668178724</v>
      </c>
      <c r="CL60" s="61">
        <f t="shared" si="39"/>
        <v>10823.952558386483</v>
      </c>
    </row>
    <row r="61" spans="1:90" x14ac:dyDescent="0.3">
      <c r="A61" s="53" t="s">
        <v>947</v>
      </c>
      <c r="B61" s="53" t="s">
        <v>1581</v>
      </c>
      <c r="C61" s="53">
        <v>12070204</v>
      </c>
      <c r="D61" s="51">
        <v>696282.65587814001</v>
      </c>
      <c r="E61" s="53">
        <v>261880.637938</v>
      </c>
      <c r="F61" s="53">
        <f t="shared" si="0"/>
        <v>0.37611253953715179</v>
      </c>
      <c r="H61" s="53">
        <f>H60</f>
        <v>800</v>
      </c>
      <c r="I61" s="53">
        <f t="shared" si="335"/>
        <v>0</v>
      </c>
      <c r="J61" s="53">
        <f t="shared" si="336"/>
        <v>18</v>
      </c>
      <c r="K61" s="53">
        <f t="shared" si="337"/>
        <v>0</v>
      </c>
      <c r="L61" s="53">
        <f t="shared" si="338"/>
        <v>152</v>
      </c>
      <c r="M61" s="53">
        <f t="shared" si="6"/>
        <v>300.89003162972142</v>
      </c>
      <c r="N61" s="53">
        <f t="shared" si="7"/>
        <v>0</v>
      </c>
      <c r="O61" s="53">
        <f t="shared" si="8"/>
        <v>6.7700257116687323</v>
      </c>
      <c r="P61" s="53">
        <f t="shared" si="9"/>
        <v>0</v>
      </c>
      <c r="Q61" s="53">
        <f t="shared" si="10"/>
        <v>57.169106009647074</v>
      </c>
      <c r="S61" s="53">
        <v>12030101</v>
      </c>
      <c r="T61" s="53">
        <f>SUM(M521,M740,M791,M919,M1068)</f>
        <v>2695.6985975828102</v>
      </c>
      <c r="U61" s="53">
        <f t="shared" ref="U61:X61" si="355">SUM(N521,N740,N791,N919,N1068)</f>
        <v>48.610218773975546</v>
      </c>
      <c r="V61" s="53">
        <f t="shared" si="355"/>
        <v>18.329682236328797</v>
      </c>
      <c r="W61" s="53">
        <f t="shared" si="355"/>
        <v>2123.4417260297141</v>
      </c>
      <c r="X61" s="53">
        <f t="shared" si="355"/>
        <v>81.125368113314323</v>
      </c>
      <c r="Y61" s="53">
        <f t="shared" si="12"/>
        <v>4967.2055927361425</v>
      </c>
      <c r="AA61" s="53" t="s">
        <v>668</v>
      </c>
      <c r="AB61" s="53" t="s">
        <v>1597</v>
      </c>
      <c r="AC61" s="53">
        <v>12060202</v>
      </c>
      <c r="AD61" s="53">
        <v>3733.5525560000001</v>
      </c>
      <c r="AE61" s="53">
        <v>3733.5525564099999</v>
      </c>
      <c r="AF61" s="53">
        <f t="shared" si="2"/>
        <v>1.0000000001098148</v>
      </c>
      <c r="AH61" s="58">
        <v>0</v>
      </c>
      <c r="AI61" s="58">
        <v>0</v>
      </c>
      <c r="AJ61" s="58">
        <v>0</v>
      </c>
      <c r="AK61" s="58">
        <v>0</v>
      </c>
      <c r="AL61" s="58">
        <v>0</v>
      </c>
      <c r="AM61" s="58">
        <f t="shared" si="99"/>
        <v>0</v>
      </c>
      <c r="AN61" s="58">
        <f t="shared" si="100"/>
        <v>0</v>
      </c>
      <c r="AO61" s="58">
        <f t="shared" si="101"/>
        <v>0</v>
      </c>
      <c r="AP61" s="58">
        <f t="shared" si="102"/>
        <v>0</v>
      </c>
      <c r="AQ61" s="58">
        <f t="shared" si="103"/>
        <v>0</v>
      </c>
      <c r="AS61" s="53">
        <v>12030101</v>
      </c>
      <c r="AT61" s="80">
        <f t="shared" si="19"/>
        <v>641.29456680827309</v>
      </c>
      <c r="AU61" s="80">
        <f t="shared" si="20"/>
        <v>0</v>
      </c>
      <c r="AV61" s="80">
        <f t="shared" si="21"/>
        <v>0</v>
      </c>
      <c r="AW61" s="80">
        <f t="shared" si="22"/>
        <v>0</v>
      </c>
      <c r="AX61" s="80">
        <f t="shared" si="23"/>
        <v>6.0334381274818165</v>
      </c>
      <c r="AY61" s="80">
        <f t="shared" si="24"/>
        <v>647.32800493575496</v>
      </c>
      <c r="BA61" s="53" t="s">
        <v>949</v>
      </c>
      <c r="BB61" s="53">
        <v>12050004</v>
      </c>
      <c r="BC61" s="53">
        <v>641</v>
      </c>
      <c r="BD61" s="53">
        <v>68</v>
      </c>
      <c r="BE61" s="53">
        <f t="shared" si="25"/>
        <v>0.10608424336973479</v>
      </c>
      <c r="BF61" s="53">
        <f>Input!P64</f>
        <v>24</v>
      </c>
      <c r="BG61" s="53">
        <f>Input!Q64</f>
        <v>0</v>
      </c>
      <c r="BH61" s="53">
        <f t="shared" si="26"/>
        <v>2.5460218408736353</v>
      </c>
      <c r="BI61" s="53">
        <f t="shared" si="27"/>
        <v>0</v>
      </c>
      <c r="BK61" s="53">
        <v>12030101</v>
      </c>
      <c r="BL61" s="53">
        <f>SUM(BH18,BH461,BH656,BH703,BH835,BH952,BH965,BH150)</f>
        <v>700.57720110679168</v>
      </c>
      <c r="BM61" s="53">
        <f>SUM(BI18,BI461,BI656,BI703,BI835,BI952,BI965,BI150)</f>
        <v>4.8042865599621383</v>
      </c>
      <c r="BO61" s="54" t="s">
        <v>630</v>
      </c>
      <c r="BP61" s="53">
        <v>12110110</v>
      </c>
      <c r="BQ61" s="53">
        <v>803883.19519999996</v>
      </c>
      <c r="BR61" s="53">
        <v>21174.083600000002</v>
      </c>
      <c r="BS61" s="53">
        <f t="shared" si="28"/>
        <v>2.6339751504236945E-2</v>
      </c>
      <c r="BT61" s="53">
        <f>BT60</f>
        <v>35</v>
      </c>
      <c r="BU61" s="53">
        <f t="shared" si="344"/>
        <v>0</v>
      </c>
      <c r="BV61" s="53">
        <f t="shared" si="345"/>
        <v>0</v>
      </c>
      <c r="BW61" s="53">
        <f t="shared" si="30"/>
        <v>0.92189130264829311</v>
      </c>
      <c r="BX61" s="53">
        <f t="shared" si="31"/>
        <v>0</v>
      </c>
      <c r="BY61" s="53">
        <f t="shared" si="32"/>
        <v>0</v>
      </c>
      <c r="CA61" s="53">
        <v>12030101</v>
      </c>
      <c r="CB61" s="53">
        <f>SUM(BW19,BW164,BW510,BW719,BW771,BW914,BW1042,BW1056)</f>
        <v>104.73651488673599</v>
      </c>
      <c r="CC61" s="53">
        <f t="shared" ref="CC61:CD61" si="356">SUM(BX19,BX164,BX510,BX719,BX771,BX914,BX1042,BX1056)</f>
        <v>1.1208777236193577</v>
      </c>
      <c r="CD61" s="53">
        <f t="shared" si="356"/>
        <v>298.45208867780633</v>
      </c>
      <c r="CF61" s="46">
        <v>12030101</v>
      </c>
      <c r="CG61" s="61">
        <f t="shared" si="34"/>
        <v>4037.5703654978747</v>
      </c>
      <c r="CH61" s="61">
        <f t="shared" si="35"/>
        <v>53.414505333937683</v>
      </c>
      <c r="CI61" s="61">
        <f t="shared" si="36"/>
        <v>123.06619712306478</v>
      </c>
      <c r="CJ61" s="61">
        <f t="shared" si="37"/>
        <v>2124.5626037533334</v>
      </c>
      <c r="CK61" s="61">
        <f t="shared" si="38"/>
        <v>385.61089491860247</v>
      </c>
      <c r="CL61" s="61">
        <f t="shared" si="39"/>
        <v>6724.2245666268127</v>
      </c>
    </row>
    <row r="62" spans="1:90" x14ac:dyDescent="0.3">
      <c r="A62" s="53" t="s">
        <v>947</v>
      </c>
      <c r="B62" s="53" t="s">
        <v>1581</v>
      </c>
      <c r="C62" s="53">
        <v>12070205</v>
      </c>
      <c r="D62" s="51">
        <v>696282.65587814001</v>
      </c>
      <c r="E62" s="53">
        <v>5067.3670970399999</v>
      </c>
      <c r="F62" s="53">
        <f t="shared" si="0"/>
        <v>7.2777442526542925E-3</v>
      </c>
      <c r="H62" s="53">
        <f>H61</f>
        <v>800</v>
      </c>
      <c r="I62" s="53">
        <f t="shared" si="335"/>
        <v>0</v>
      </c>
      <c r="J62" s="53">
        <f t="shared" si="336"/>
        <v>18</v>
      </c>
      <c r="K62" s="53">
        <f t="shared" si="337"/>
        <v>0</v>
      </c>
      <c r="L62" s="53">
        <f t="shared" si="338"/>
        <v>152</v>
      </c>
      <c r="M62" s="53">
        <f t="shared" si="6"/>
        <v>5.8221954021234339</v>
      </c>
      <c r="N62" s="53">
        <f t="shared" si="7"/>
        <v>0</v>
      </c>
      <c r="O62" s="53">
        <f t="shared" si="8"/>
        <v>0.13099939654777726</v>
      </c>
      <c r="P62" s="53">
        <f t="shared" si="9"/>
        <v>0</v>
      </c>
      <c r="Q62" s="53">
        <f t="shared" si="10"/>
        <v>1.1062171264034524</v>
      </c>
      <c r="S62" s="53">
        <v>12030102</v>
      </c>
      <c r="T62" s="53">
        <f>SUM(M241,M301,M304,M492,M548,M792,M920,M1069)</f>
        <v>20278.095133359569</v>
      </c>
      <c r="U62" s="53">
        <f t="shared" ref="U62:X62" si="357">SUM(N241,N301,N304,N492,N548,N792,N920,N1069)</f>
        <v>1101.0744395608983</v>
      </c>
      <c r="V62" s="53">
        <f t="shared" si="357"/>
        <v>221.34265367187584</v>
      </c>
      <c r="W62" s="53">
        <f t="shared" si="357"/>
        <v>4418.7292600956307</v>
      </c>
      <c r="X62" s="53">
        <f t="shared" si="357"/>
        <v>138.11104531411328</v>
      </c>
      <c r="Y62" s="53">
        <f t="shared" si="12"/>
        <v>26157.352532002089</v>
      </c>
      <c r="AA62" s="53" t="s">
        <v>950</v>
      </c>
      <c r="AB62" s="53" t="s">
        <v>1595</v>
      </c>
      <c r="AC62" s="53">
        <v>11140106</v>
      </c>
      <c r="AD62" s="53">
        <v>11235.649600000001</v>
      </c>
      <c r="AE62" s="53">
        <v>11235.649597199999</v>
      </c>
      <c r="AF62" s="53">
        <f t="shared" si="2"/>
        <v>0.99999999975079312</v>
      </c>
      <c r="AH62" s="58">
        <v>0</v>
      </c>
      <c r="AI62" s="58">
        <v>0</v>
      </c>
      <c r="AJ62" s="58">
        <v>0</v>
      </c>
      <c r="AK62" s="58">
        <v>0</v>
      </c>
      <c r="AL62" s="58">
        <v>0</v>
      </c>
      <c r="AM62" s="58">
        <f t="shared" si="99"/>
        <v>0</v>
      </c>
      <c r="AN62" s="58">
        <f t="shared" si="100"/>
        <v>0</v>
      </c>
      <c r="AO62" s="58">
        <f t="shared" si="101"/>
        <v>0</v>
      </c>
      <c r="AP62" s="58">
        <f t="shared" si="102"/>
        <v>0</v>
      </c>
      <c r="AQ62" s="58">
        <f t="shared" si="103"/>
        <v>0</v>
      </c>
      <c r="AS62" s="53">
        <v>12030102</v>
      </c>
      <c r="AT62" s="80">
        <f t="shared" si="19"/>
        <v>593.73981776675839</v>
      </c>
      <c r="AU62" s="80">
        <f t="shared" si="20"/>
        <v>0</v>
      </c>
      <c r="AV62" s="80">
        <f t="shared" si="21"/>
        <v>0</v>
      </c>
      <c r="AW62" s="80">
        <f t="shared" si="22"/>
        <v>0</v>
      </c>
      <c r="AX62" s="80">
        <f t="shared" si="23"/>
        <v>4.4835265006532881</v>
      </c>
      <c r="AY62" s="80">
        <f t="shared" si="24"/>
        <v>598.22334426741168</v>
      </c>
      <c r="BA62" s="53" t="s">
        <v>949</v>
      </c>
      <c r="BB62" s="53">
        <v>12080002</v>
      </c>
      <c r="BC62" s="53">
        <v>641</v>
      </c>
      <c r="BD62" s="53">
        <v>573</v>
      </c>
      <c r="BE62" s="53">
        <f t="shared" si="25"/>
        <v>0.89391575663026523</v>
      </c>
      <c r="BF62" s="53">
        <f>BF61</f>
        <v>24</v>
      </c>
      <c r="BG62" s="53">
        <f>BG61</f>
        <v>0</v>
      </c>
      <c r="BH62" s="53">
        <f t="shared" si="26"/>
        <v>21.453978159126365</v>
      </c>
      <c r="BI62" s="53">
        <f t="shared" si="27"/>
        <v>0</v>
      </c>
      <c r="BK62" s="53">
        <v>12030102</v>
      </c>
      <c r="BL62" s="53">
        <f>SUM(BH219,BH273,BH430,BH489,BH704,BH836,BH953)</f>
        <v>207.16416826605652</v>
      </c>
      <c r="BM62" s="53">
        <f>SUM(BI219,BI273,BI430,BI489,BI704,BI836,BI953)</f>
        <v>0.94864810501664121</v>
      </c>
      <c r="BO62" s="54" t="s">
        <v>948</v>
      </c>
      <c r="BP62" s="53">
        <v>12090201</v>
      </c>
      <c r="BQ62" s="53">
        <v>456560.27140000003</v>
      </c>
      <c r="BR62" s="53">
        <v>45308.092750000003</v>
      </c>
      <c r="BS62" s="53">
        <f t="shared" si="28"/>
        <v>9.9237922325275715E-2</v>
      </c>
      <c r="BT62" s="53">
        <v>0</v>
      </c>
      <c r="BU62" s="53">
        <v>1</v>
      </c>
      <c r="BV62" s="53">
        <v>2</v>
      </c>
      <c r="BW62" s="53">
        <f t="shared" si="30"/>
        <v>0</v>
      </c>
      <c r="BX62" s="53">
        <f t="shared" si="31"/>
        <v>9.9237922325275715E-2</v>
      </c>
      <c r="BY62" s="53">
        <f t="shared" si="32"/>
        <v>0.19847584465055143</v>
      </c>
      <c r="CA62" s="53">
        <v>12030102</v>
      </c>
      <c r="CB62" s="53">
        <f>SUM(BW239,BW302,BW477,BW539,BW772,BW915,BW1043)</f>
        <v>87.42444853596389</v>
      </c>
      <c r="CC62" s="53">
        <f t="shared" ref="CC62:CD62" si="358">SUM(BX239,BX302,BX477,BX539,BX772,BX915,BX1043)</f>
        <v>0</v>
      </c>
      <c r="CD62" s="53">
        <f t="shared" si="358"/>
        <v>114.15683888209215</v>
      </c>
      <c r="CF62" s="46">
        <v>12030102</v>
      </c>
      <c r="CG62" s="61">
        <f t="shared" si="34"/>
        <v>21078.999119392385</v>
      </c>
      <c r="CH62" s="61">
        <f t="shared" si="35"/>
        <v>1102.023087665915</v>
      </c>
      <c r="CI62" s="61">
        <f t="shared" si="36"/>
        <v>308.76710220783974</v>
      </c>
      <c r="CJ62" s="61">
        <f t="shared" si="37"/>
        <v>4418.7292600956307</v>
      </c>
      <c r="CK62" s="61">
        <f t="shared" si="38"/>
        <v>256.75141069685873</v>
      </c>
      <c r="CL62" s="61">
        <f t="shared" si="39"/>
        <v>27165.269980058631</v>
      </c>
    </row>
    <row r="63" spans="1:90" x14ac:dyDescent="0.3">
      <c r="A63" s="53" t="s">
        <v>630</v>
      </c>
      <c r="B63" s="53" t="s">
        <v>1573</v>
      </c>
      <c r="C63" s="53">
        <v>12100301</v>
      </c>
      <c r="D63" s="51">
        <v>256432.88083828002</v>
      </c>
      <c r="E63" s="53">
        <v>102646.11152400001</v>
      </c>
      <c r="F63" s="53">
        <f t="shared" si="0"/>
        <v>0.40028451573156099</v>
      </c>
      <c r="H63" s="53">
        <f>Input!P50</f>
        <v>316</v>
      </c>
      <c r="I63" s="53">
        <f>Input!Q50</f>
        <v>193</v>
      </c>
      <c r="J63" s="53">
        <f>Input!R50</f>
        <v>421</v>
      </c>
      <c r="K63" s="53">
        <f>Input!S50</f>
        <v>0</v>
      </c>
      <c r="L63" s="53">
        <f>Input!T50</f>
        <v>10</v>
      </c>
      <c r="M63" s="53">
        <f t="shared" si="6"/>
        <v>126.48990697117327</v>
      </c>
      <c r="N63" s="53">
        <f t="shared" si="7"/>
        <v>77.254911536191273</v>
      </c>
      <c r="O63" s="53">
        <f t="shared" si="8"/>
        <v>168.51978112298718</v>
      </c>
      <c r="P63" s="53">
        <f t="shared" si="9"/>
        <v>0</v>
      </c>
      <c r="Q63" s="53">
        <f t="shared" si="10"/>
        <v>4.0028451573156101</v>
      </c>
      <c r="S63" s="53">
        <v>12030103</v>
      </c>
      <c r="T63" s="53">
        <f>SUM(M184,M214,M242,M255,M400,M741,M921,M1070)</f>
        <v>11214.612211629747</v>
      </c>
      <c r="U63" s="53">
        <f t="shared" ref="U63:X63" si="359">SUM(N184,N214,N242,N255,N400,N741,N921,N1070)</f>
        <v>7.9064284236558837</v>
      </c>
      <c r="V63" s="53">
        <f t="shared" si="359"/>
        <v>143.40332411908656</v>
      </c>
      <c r="W63" s="53">
        <f t="shared" si="359"/>
        <v>1829.2072359404519</v>
      </c>
      <c r="X63" s="53">
        <f t="shared" si="359"/>
        <v>192.7185178707299</v>
      </c>
      <c r="Y63" s="53">
        <f t="shared" si="12"/>
        <v>13387.84771798367</v>
      </c>
      <c r="AA63" s="53" t="s">
        <v>950</v>
      </c>
      <c r="AB63" s="53" t="s">
        <v>1607</v>
      </c>
      <c r="AC63" s="53">
        <v>11140106</v>
      </c>
      <c r="AD63" s="53">
        <v>362682.76679999998</v>
      </c>
      <c r="AE63" s="51">
        <v>174044.92211099999</v>
      </c>
      <c r="AF63" s="53">
        <f t="shared" si="2"/>
        <v>0.47988197411920702</v>
      </c>
      <c r="AH63" s="58">
        <f>Input!P68</f>
        <v>1037</v>
      </c>
      <c r="AI63" s="58">
        <f>Input!Q68</f>
        <v>0</v>
      </c>
      <c r="AJ63" s="58">
        <f>Input!R68</f>
        <v>60</v>
      </c>
      <c r="AK63" s="58">
        <f>Input!S68</f>
        <v>0</v>
      </c>
      <c r="AL63" s="58">
        <f>Input!T68</f>
        <v>29</v>
      </c>
      <c r="AM63" s="58">
        <f t="shared" si="99"/>
        <v>497.63760716161767</v>
      </c>
      <c r="AN63" s="58">
        <f t="shared" si="100"/>
        <v>0</v>
      </c>
      <c r="AO63" s="58">
        <f t="shared" si="101"/>
        <v>28.79291844715242</v>
      </c>
      <c r="AP63" s="58">
        <f t="shared" si="102"/>
        <v>0</v>
      </c>
      <c r="AQ63" s="58">
        <f t="shared" si="103"/>
        <v>13.916577249457003</v>
      </c>
      <c r="AS63" s="53">
        <v>12030103</v>
      </c>
      <c r="AT63" s="80">
        <f t="shared" si="19"/>
        <v>140.82551659145022</v>
      </c>
      <c r="AU63" s="80">
        <f t="shared" si="20"/>
        <v>0</v>
      </c>
      <c r="AV63" s="80">
        <f t="shared" si="21"/>
        <v>120.72368150734248</v>
      </c>
      <c r="AW63" s="80">
        <f t="shared" si="22"/>
        <v>0</v>
      </c>
      <c r="AX63" s="80">
        <f t="shared" si="23"/>
        <v>11.701943138898946</v>
      </c>
      <c r="AY63" s="80">
        <f t="shared" si="24"/>
        <v>273.25114123769168</v>
      </c>
      <c r="BA63" s="53" t="s">
        <v>668</v>
      </c>
      <c r="BB63" s="53">
        <v>12060202</v>
      </c>
      <c r="BC63" s="53">
        <v>18178</v>
      </c>
      <c r="BD63" s="53">
        <v>6910</v>
      </c>
      <c r="BE63" s="53">
        <f t="shared" si="25"/>
        <v>0.38012982726372541</v>
      </c>
      <c r="BF63" s="53">
        <f>Input!P65</f>
        <v>43</v>
      </c>
      <c r="BG63" s="53">
        <f>Input!Q65</f>
        <v>0</v>
      </c>
      <c r="BH63" s="53">
        <f t="shared" si="26"/>
        <v>16.345582572340192</v>
      </c>
      <c r="BI63" s="53">
        <f t="shared" si="27"/>
        <v>0</v>
      </c>
      <c r="BK63" s="53">
        <v>12030103</v>
      </c>
      <c r="BL63" s="53">
        <f>SUM(BH163,BH187,BH220,BH232,BH351,BH657,BH954)</f>
        <v>105.39626389781766</v>
      </c>
      <c r="BM63" s="53">
        <f>SUM(BI163,BI187,BI220,BI232,BI351,BI657,BI954)</f>
        <v>3.1342450932328028E-2</v>
      </c>
      <c r="BO63" s="54" t="s">
        <v>948</v>
      </c>
      <c r="BP63" s="53">
        <v>12090205</v>
      </c>
      <c r="BQ63" s="53">
        <v>456560.27140000003</v>
      </c>
      <c r="BR63" s="53">
        <v>13768.62775</v>
      </c>
      <c r="BS63" s="53">
        <f t="shared" si="28"/>
        <v>3.0157305864086183E-2</v>
      </c>
      <c r="BT63" s="53">
        <f>BT62</f>
        <v>0</v>
      </c>
      <c r="BU63" s="53">
        <f t="shared" ref="BU63:BU66" si="360">BU62</f>
        <v>1</v>
      </c>
      <c r="BV63" s="53">
        <f t="shared" ref="BV63:BV66" si="361">BV62</f>
        <v>2</v>
      </c>
      <c r="BW63" s="53">
        <f t="shared" si="30"/>
        <v>0</v>
      </c>
      <c r="BX63" s="53">
        <f t="shared" si="31"/>
        <v>3.0157305864086183E-2</v>
      </c>
      <c r="BY63" s="53">
        <f t="shared" si="32"/>
        <v>6.0314611728172367E-2</v>
      </c>
      <c r="CA63" s="53">
        <v>12030103</v>
      </c>
      <c r="CB63" s="53">
        <f>SUM(BW177,BW203,BW240,BW255,BW390,BW720,BW916,BW1044)</f>
        <v>42.890937064353885</v>
      </c>
      <c r="CC63" s="53">
        <f t="shared" ref="CC63:CD63" si="362">SUM(BX177,BX203,BX240,BX255,BX390,BX720,BX916,BX1044)</f>
        <v>1.4568462372982616</v>
      </c>
      <c r="CD63" s="53">
        <f t="shared" si="362"/>
        <v>95.788476873791083</v>
      </c>
      <c r="CF63" s="46">
        <v>12030103</v>
      </c>
      <c r="CG63" s="61">
        <f t="shared" si="34"/>
        <v>11460.833992119015</v>
      </c>
      <c r="CH63" s="61">
        <f t="shared" si="35"/>
        <v>7.9377708745882121</v>
      </c>
      <c r="CI63" s="61">
        <f t="shared" si="36"/>
        <v>307.01794269078289</v>
      </c>
      <c r="CJ63" s="61">
        <f t="shared" si="37"/>
        <v>1830.6640821777503</v>
      </c>
      <c r="CK63" s="61">
        <f t="shared" si="38"/>
        <v>300.20893788341994</v>
      </c>
      <c r="CL63" s="61">
        <f t="shared" si="39"/>
        <v>13906.662725745558</v>
      </c>
    </row>
    <row r="64" spans="1:90" x14ac:dyDescent="0.3">
      <c r="A64" s="53" t="s">
        <v>630</v>
      </c>
      <c r="B64" s="53" t="s">
        <v>1573</v>
      </c>
      <c r="C64" s="53">
        <v>12100302</v>
      </c>
      <c r="D64" s="51">
        <v>256432.88083827999</v>
      </c>
      <c r="E64" s="53">
        <v>103701.05214099999</v>
      </c>
      <c r="F64" s="53">
        <f t="shared" si="0"/>
        <v>0.40439842114630886</v>
      </c>
      <c r="H64" s="53">
        <f>H63</f>
        <v>316</v>
      </c>
      <c r="I64" s="53">
        <f t="shared" ref="I64:I67" si="363">I63</f>
        <v>193</v>
      </c>
      <c r="J64" s="53">
        <f t="shared" ref="J64:J67" si="364">J63</f>
        <v>421</v>
      </c>
      <c r="K64" s="53">
        <f t="shared" ref="K64:K67" si="365">K63</f>
        <v>0</v>
      </c>
      <c r="L64" s="53">
        <f t="shared" ref="L64:L67" si="366">L63</f>
        <v>10</v>
      </c>
      <c r="M64" s="53">
        <f t="shared" si="6"/>
        <v>127.7899010822336</v>
      </c>
      <c r="N64" s="53">
        <f t="shared" si="7"/>
        <v>78.048895281237606</v>
      </c>
      <c r="O64" s="53">
        <f t="shared" si="8"/>
        <v>170.25173530259602</v>
      </c>
      <c r="P64" s="53">
        <f t="shared" si="9"/>
        <v>0</v>
      </c>
      <c r="Q64" s="53">
        <f t="shared" si="10"/>
        <v>4.0439842114630888</v>
      </c>
      <c r="S64" s="53">
        <v>12030104</v>
      </c>
      <c r="T64" s="53">
        <f>SUM(M215,M243,M256,M742,M922,M1071)</f>
        <v>3307.2946603561218</v>
      </c>
      <c r="U64" s="53">
        <f t="shared" ref="U64:X64" si="367">SUM(N215,N243,N256,N742,N922,N1071)</f>
        <v>47.531396282727769</v>
      </c>
      <c r="V64" s="53">
        <f t="shared" si="367"/>
        <v>32.499557960862006</v>
      </c>
      <c r="W64" s="53">
        <f t="shared" si="367"/>
        <v>1394.7115093943512</v>
      </c>
      <c r="X64" s="53">
        <f t="shared" si="367"/>
        <v>57.199866494906686</v>
      </c>
      <c r="Y64" s="53">
        <f t="shared" si="12"/>
        <v>4839.2369904889702</v>
      </c>
      <c r="AA64" s="53" t="s">
        <v>950</v>
      </c>
      <c r="AB64" s="53" t="s">
        <v>1607</v>
      </c>
      <c r="AC64" s="53">
        <v>11140201</v>
      </c>
      <c r="AD64" s="53">
        <v>362682.76679999998</v>
      </c>
      <c r="AE64" s="53">
        <v>16567.9974525</v>
      </c>
      <c r="AF64" s="53">
        <f t="shared" si="2"/>
        <v>4.5681788519156073E-2</v>
      </c>
      <c r="AH64" s="58">
        <f t="shared" ref="AH64:AH65" si="368">AH63</f>
        <v>1037</v>
      </c>
      <c r="AI64" s="58">
        <f t="shared" ref="AI64:AI65" si="369">AI63</f>
        <v>0</v>
      </c>
      <c r="AJ64" s="58">
        <f t="shared" ref="AJ64:AJ65" si="370">AJ63</f>
        <v>60</v>
      </c>
      <c r="AK64" s="58">
        <f t="shared" ref="AK64:AK65" si="371">AK63</f>
        <v>0</v>
      </c>
      <c r="AL64" s="58">
        <f t="shared" ref="AL64:AL65" si="372">AL63</f>
        <v>29</v>
      </c>
      <c r="AM64" s="58">
        <f t="shared" si="99"/>
        <v>47.37201469436485</v>
      </c>
      <c r="AN64" s="58">
        <f t="shared" si="100"/>
        <v>0</v>
      </c>
      <c r="AO64" s="58">
        <f t="shared" si="101"/>
        <v>2.7409073111493645</v>
      </c>
      <c r="AP64" s="58">
        <f t="shared" si="102"/>
        <v>0</v>
      </c>
      <c r="AQ64" s="58">
        <f t="shared" si="103"/>
        <v>1.3247718670555262</v>
      </c>
      <c r="AS64" s="53">
        <v>12030104</v>
      </c>
      <c r="AT64" s="80">
        <f t="shared" si="19"/>
        <v>271.37111870419386</v>
      </c>
      <c r="AU64" s="80">
        <f t="shared" si="20"/>
        <v>0</v>
      </c>
      <c r="AV64" s="80">
        <f t="shared" si="21"/>
        <v>25.276318496568702</v>
      </c>
      <c r="AW64" s="80">
        <f t="shared" si="22"/>
        <v>0</v>
      </c>
      <c r="AX64" s="80">
        <f t="shared" si="23"/>
        <v>16.012112062525272</v>
      </c>
      <c r="AY64" s="80">
        <f t="shared" si="24"/>
        <v>312.65954926328783</v>
      </c>
      <c r="BA64" s="53" t="s">
        <v>668</v>
      </c>
      <c r="BB64" s="53">
        <v>12060203</v>
      </c>
      <c r="BC64" s="53">
        <v>18178</v>
      </c>
      <c r="BD64" s="53">
        <v>276</v>
      </c>
      <c r="BE64" s="53">
        <f t="shared" si="25"/>
        <v>1.5183188469578612E-2</v>
      </c>
      <c r="BF64" s="53">
        <f>BF63</f>
        <v>43</v>
      </c>
      <c r="BG64" s="53">
        <f>BG63</f>
        <v>0</v>
      </c>
      <c r="BH64" s="53">
        <f t="shared" si="26"/>
        <v>0.65287710419188039</v>
      </c>
      <c r="BI64" s="53">
        <f t="shared" si="27"/>
        <v>0</v>
      </c>
      <c r="BK64" s="53">
        <v>12030104</v>
      </c>
      <c r="BL64" s="53">
        <f>SUM(BH221,BH233,BH658,BH837,BH955)</f>
        <v>105.66414981504811</v>
      </c>
      <c r="BM64" s="53">
        <f>SUM(BI221,BI233,BI658,BI837,BI955)</f>
        <v>1.2157228840888921</v>
      </c>
      <c r="BO64" s="54" t="s">
        <v>948</v>
      </c>
      <c r="BP64" s="53">
        <v>12090206</v>
      </c>
      <c r="BQ64" s="53">
        <v>456560.27140000003</v>
      </c>
      <c r="BR64" s="53">
        <v>293340.5428</v>
      </c>
      <c r="BS64" s="53">
        <f t="shared" si="28"/>
        <v>0.64250124501743933</v>
      </c>
      <c r="BT64" s="53">
        <f>BT63</f>
        <v>0</v>
      </c>
      <c r="BU64" s="53">
        <f t="shared" si="360"/>
        <v>1</v>
      </c>
      <c r="BV64" s="53">
        <f t="shared" si="361"/>
        <v>2</v>
      </c>
      <c r="BW64" s="53">
        <f t="shared" si="30"/>
        <v>0</v>
      </c>
      <c r="BX64" s="53">
        <f t="shared" si="31"/>
        <v>0.64250124501743933</v>
      </c>
      <c r="BY64" s="53">
        <f t="shared" si="32"/>
        <v>1.2850024900348787</v>
      </c>
      <c r="CA64" s="53">
        <v>12030104</v>
      </c>
      <c r="CB64" s="53">
        <f>SUM(BW204,BW241,BW256,BW721,BW917,BW1045)</f>
        <v>15.237876139947437</v>
      </c>
      <c r="CC64" s="53">
        <f t="shared" ref="CC64:CD64" si="373">SUM(BX204,BX241,BX256,BX721,BX917,BX1045)</f>
        <v>0.22735401405262218</v>
      </c>
      <c r="CD64" s="53">
        <f t="shared" si="373"/>
        <v>63.766604530871788</v>
      </c>
      <c r="CF64" s="46">
        <v>12030104</v>
      </c>
      <c r="CG64" s="61">
        <f t="shared" si="34"/>
        <v>3684.3299288753637</v>
      </c>
      <c r="CH64" s="61">
        <f t="shared" si="35"/>
        <v>48.74711916681666</v>
      </c>
      <c r="CI64" s="61">
        <f t="shared" si="36"/>
        <v>73.013752597378144</v>
      </c>
      <c r="CJ64" s="61">
        <f t="shared" si="37"/>
        <v>1394.9388634084039</v>
      </c>
      <c r="CK64" s="61">
        <f t="shared" si="38"/>
        <v>136.97858308830376</v>
      </c>
      <c r="CL64" s="61">
        <f t="shared" si="39"/>
        <v>5338.0082471362666</v>
      </c>
    </row>
    <row r="65" spans="1:90" x14ac:dyDescent="0.3">
      <c r="A65" s="53" t="s">
        <v>630</v>
      </c>
      <c r="B65" s="53" t="s">
        <v>1573</v>
      </c>
      <c r="C65" s="53">
        <v>12100303</v>
      </c>
      <c r="D65" s="51">
        <v>256432.88083827999</v>
      </c>
      <c r="E65" s="53">
        <v>3093.44214788</v>
      </c>
      <c r="F65" s="53">
        <f t="shared" si="0"/>
        <v>1.2063359962917106E-2</v>
      </c>
      <c r="H65" s="53">
        <f>H64</f>
        <v>316</v>
      </c>
      <c r="I65" s="53">
        <f t="shared" si="363"/>
        <v>193</v>
      </c>
      <c r="J65" s="53">
        <f t="shared" si="364"/>
        <v>421</v>
      </c>
      <c r="K65" s="53">
        <f t="shared" si="365"/>
        <v>0</v>
      </c>
      <c r="L65" s="53">
        <f t="shared" si="366"/>
        <v>10</v>
      </c>
      <c r="M65" s="53">
        <f t="shared" si="6"/>
        <v>3.8120217482818055</v>
      </c>
      <c r="N65" s="53">
        <f t="shared" si="7"/>
        <v>2.3282284728430014</v>
      </c>
      <c r="O65" s="53">
        <f t="shared" si="8"/>
        <v>5.0786745443881021</v>
      </c>
      <c r="P65" s="53">
        <f t="shared" si="9"/>
        <v>0</v>
      </c>
      <c r="Q65" s="53">
        <f t="shared" si="10"/>
        <v>0.12063359962917106</v>
      </c>
      <c r="S65" s="53">
        <v>12030105</v>
      </c>
      <c r="T65" s="53">
        <f>SUM(M4,M185,M244,M257,M305,M348,M477,M757)</f>
        <v>2747.7488076604855</v>
      </c>
      <c r="U65" s="53">
        <f t="shared" ref="U65:X65" si="374">SUM(N4,N185,N244,N257,N305,N348,N477,N757)</f>
        <v>588.43637265837981</v>
      </c>
      <c r="V65" s="53">
        <f t="shared" si="374"/>
        <v>588.72363134781642</v>
      </c>
      <c r="W65" s="53">
        <f t="shared" si="374"/>
        <v>70.299837289064129</v>
      </c>
      <c r="X65" s="53">
        <f t="shared" si="374"/>
        <v>36.567252396399397</v>
      </c>
      <c r="Y65" s="53">
        <f t="shared" si="12"/>
        <v>4031.7759013521454</v>
      </c>
      <c r="AA65" s="53" t="s">
        <v>950</v>
      </c>
      <c r="AB65" s="53" t="s">
        <v>1607</v>
      </c>
      <c r="AC65" s="53">
        <v>11140302</v>
      </c>
      <c r="AD65" s="53">
        <v>362682.76679999998</v>
      </c>
      <c r="AE65" s="53">
        <v>172069.84721199999</v>
      </c>
      <c r="AF65" s="53">
        <f t="shared" si="2"/>
        <v>0.47443623729408474</v>
      </c>
      <c r="AH65" s="58">
        <f t="shared" si="368"/>
        <v>1037</v>
      </c>
      <c r="AI65" s="58">
        <f t="shared" si="369"/>
        <v>0</v>
      </c>
      <c r="AJ65" s="58">
        <f t="shared" si="370"/>
        <v>60</v>
      </c>
      <c r="AK65" s="58">
        <f t="shared" si="371"/>
        <v>0</v>
      </c>
      <c r="AL65" s="58">
        <f t="shared" si="372"/>
        <v>29</v>
      </c>
      <c r="AM65" s="58">
        <f t="shared" si="99"/>
        <v>491.99037807396587</v>
      </c>
      <c r="AN65" s="58">
        <f t="shared" si="100"/>
        <v>0</v>
      </c>
      <c r="AO65" s="58">
        <f t="shared" si="101"/>
        <v>28.466174237645085</v>
      </c>
      <c r="AP65" s="58">
        <f t="shared" si="102"/>
        <v>0</v>
      </c>
      <c r="AQ65" s="58">
        <f t="shared" si="103"/>
        <v>13.758650881528457</v>
      </c>
      <c r="AS65" s="53">
        <v>12030105</v>
      </c>
      <c r="AT65" s="80">
        <f t="shared" si="19"/>
        <v>128.44864826574883</v>
      </c>
      <c r="AU65" s="80">
        <f t="shared" si="20"/>
        <v>0</v>
      </c>
      <c r="AV65" s="80">
        <f t="shared" si="21"/>
        <v>841.08596084883948</v>
      </c>
      <c r="AW65" s="80">
        <f t="shared" si="22"/>
        <v>0</v>
      </c>
      <c r="AX65" s="80">
        <f t="shared" si="23"/>
        <v>70.233889642733118</v>
      </c>
      <c r="AY65" s="80">
        <f t="shared" si="24"/>
        <v>1039.7684987573214</v>
      </c>
      <c r="BA65" s="53" t="s">
        <v>668</v>
      </c>
      <c r="BB65" s="53">
        <v>12060204</v>
      </c>
      <c r="BC65" s="53">
        <v>18178</v>
      </c>
      <c r="BD65" s="53">
        <v>10992</v>
      </c>
      <c r="BE65" s="53">
        <f t="shared" si="25"/>
        <v>0.60468698426669598</v>
      </c>
      <c r="BF65" s="53">
        <f>BF64</f>
        <v>43</v>
      </c>
      <c r="BG65" s="53">
        <f>BG64</f>
        <v>0</v>
      </c>
      <c r="BH65" s="53">
        <f t="shared" si="26"/>
        <v>26.001540323467928</v>
      </c>
      <c r="BI65" s="53">
        <f t="shared" si="27"/>
        <v>0</v>
      </c>
      <c r="BK65" s="53">
        <v>12030105</v>
      </c>
      <c r="BL65" s="53">
        <f>SUM(BH4,BH164,BH222,BH234,BH274,BH415,BH503,BH672)</f>
        <v>242.82910937018391</v>
      </c>
      <c r="BM65" s="53">
        <f>SUM(BI4,BI164,BI222,BI234,BI274,BI415,BI503,BI672)</f>
        <v>0</v>
      </c>
      <c r="BO65" s="54" t="s">
        <v>948</v>
      </c>
      <c r="BP65" s="53">
        <v>12100201</v>
      </c>
      <c r="BQ65" s="53">
        <v>456560.27140000003</v>
      </c>
      <c r="BR65" s="53">
        <v>3306.8841600000001</v>
      </c>
      <c r="BS65" s="53">
        <f t="shared" si="28"/>
        <v>7.243039675484125E-3</v>
      </c>
      <c r="BT65" s="53">
        <f>BT64</f>
        <v>0</v>
      </c>
      <c r="BU65" s="53">
        <f t="shared" si="360"/>
        <v>1</v>
      </c>
      <c r="BV65" s="53">
        <f t="shared" si="361"/>
        <v>2</v>
      </c>
      <c r="BW65" s="53">
        <f t="shared" si="30"/>
        <v>0</v>
      </c>
      <c r="BX65" s="53">
        <f t="shared" si="31"/>
        <v>7.243039675484125E-3</v>
      </c>
      <c r="BY65" s="53">
        <f t="shared" si="32"/>
        <v>1.448607935096825E-2</v>
      </c>
      <c r="CA65" s="53">
        <v>12030105</v>
      </c>
      <c r="CB65" s="53">
        <f>SUM(BW4,BW178,BW242,BW257,BW303,BW343,BW458,BW554,BW736)</f>
        <v>470.75601265897762</v>
      </c>
      <c r="CC65" s="53">
        <f t="shared" ref="CC65:CD65" si="375">SUM(BX4,BX178,BX242,BX257,BX303,BX343,BX458,BX554,BX736)</f>
        <v>1.279625031447147E-2</v>
      </c>
      <c r="CD65" s="53">
        <f t="shared" si="375"/>
        <v>359.94237532207575</v>
      </c>
      <c r="CF65" s="46">
        <v>12030105</v>
      </c>
      <c r="CG65" s="61">
        <f t="shared" si="34"/>
        <v>3119.0265652964181</v>
      </c>
      <c r="CH65" s="61">
        <f t="shared" si="35"/>
        <v>588.43637265837981</v>
      </c>
      <c r="CI65" s="61">
        <f t="shared" si="36"/>
        <v>1900.5656048556334</v>
      </c>
      <c r="CJ65" s="61">
        <f t="shared" si="37"/>
        <v>70.312633539378595</v>
      </c>
      <c r="CK65" s="61">
        <f t="shared" si="38"/>
        <v>466.74351736120826</v>
      </c>
      <c r="CL65" s="61">
        <f t="shared" si="39"/>
        <v>6145.0846937110182</v>
      </c>
    </row>
    <row r="66" spans="1:90" x14ac:dyDescent="0.3">
      <c r="A66" s="53" t="s">
        <v>630</v>
      </c>
      <c r="B66" s="53" t="s">
        <v>1573</v>
      </c>
      <c r="C66" s="53">
        <v>12100304</v>
      </c>
      <c r="D66" s="51">
        <v>256432.88083827999</v>
      </c>
      <c r="E66" s="53">
        <v>25818.1888272</v>
      </c>
      <c r="F66" s="53">
        <f t="shared" si="0"/>
        <v>0.10068205271804555</v>
      </c>
      <c r="H66" s="53">
        <f>H65</f>
        <v>316</v>
      </c>
      <c r="I66" s="53">
        <f t="shared" si="363"/>
        <v>193</v>
      </c>
      <c r="J66" s="53">
        <f t="shared" si="364"/>
        <v>421</v>
      </c>
      <c r="K66" s="53">
        <f t="shared" si="365"/>
        <v>0</v>
      </c>
      <c r="L66" s="53">
        <f t="shared" si="366"/>
        <v>10</v>
      </c>
      <c r="M66" s="53">
        <f t="shared" si="6"/>
        <v>31.815528658902394</v>
      </c>
      <c r="N66" s="53">
        <f t="shared" si="7"/>
        <v>19.431636174582792</v>
      </c>
      <c r="O66" s="53">
        <f t="shared" si="8"/>
        <v>42.387144194297179</v>
      </c>
      <c r="P66" s="53">
        <f t="shared" si="9"/>
        <v>0</v>
      </c>
      <c r="Q66" s="53">
        <f t="shared" si="10"/>
        <v>1.0068205271804556</v>
      </c>
      <c r="S66" s="53">
        <v>12030106</v>
      </c>
      <c r="T66" s="53">
        <f>SUM(M186,M245,M318,M401,M514)</f>
        <v>2659.368242721569</v>
      </c>
      <c r="U66" s="53">
        <f t="shared" ref="U66:X66" si="376">SUM(N186,N245,N318,N401,N514)</f>
        <v>5.6637835804736287</v>
      </c>
      <c r="V66" s="53">
        <f t="shared" si="376"/>
        <v>204.90759882213521</v>
      </c>
      <c r="W66" s="53">
        <f t="shared" si="376"/>
        <v>4.247837685355222</v>
      </c>
      <c r="X66" s="53">
        <f t="shared" si="376"/>
        <v>15.071117596046419</v>
      </c>
      <c r="Y66" s="53">
        <f t="shared" si="12"/>
        <v>2889.2585804055793</v>
      </c>
      <c r="AA66" s="53" t="s">
        <v>677</v>
      </c>
      <c r="AB66" s="53" t="s">
        <v>1597</v>
      </c>
      <c r="AC66" s="53">
        <v>12070101</v>
      </c>
      <c r="AD66" s="53">
        <v>62301.327149999997</v>
      </c>
      <c r="AE66" s="51">
        <v>41119.371729099999</v>
      </c>
      <c r="AF66" s="53">
        <f t="shared" si="2"/>
        <v>0.66000795825904013</v>
      </c>
      <c r="AH66" s="58">
        <f>Input!P71</f>
        <v>0</v>
      </c>
      <c r="AI66" s="58">
        <f>Input!Q71</f>
        <v>0</v>
      </c>
      <c r="AJ66" s="58">
        <f>Input!R71</f>
        <v>22463</v>
      </c>
      <c r="AK66" s="58">
        <f>Input!S71</f>
        <v>0</v>
      </c>
      <c r="AL66" s="58">
        <f>Input!T71</f>
        <v>0</v>
      </c>
      <c r="AM66" s="58">
        <f t="shared" si="99"/>
        <v>0</v>
      </c>
      <c r="AN66" s="58">
        <f t="shared" si="100"/>
        <v>0</v>
      </c>
      <c r="AO66" s="58">
        <f t="shared" si="101"/>
        <v>14825.758766372819</v>
      </c>
      <c r="AP66" s="58">
        <f t="shared" si="102"/>
        <v>0</v>
      </c>
      <c r="AQ66" s="58">
        <f t="shared" si="103"/>
        <v>0</v>
      </c>
      <c r="AS66" s="53">
        <v>12030106</v>
      </c>
      <c r="AT66" s="80">
        <f t="shared" si="19"/>
        <v>74.163975548451546</v>
      </c>
      <c r="AU66" s="80">
        <f t="shared" si="20"/>
        <v>0</v>
      </c>
      <c r="AV66" s="80">
        <f t="shared" si="21"/>
        <v>413.81171464158581</v>
      </c>
      <c r="AW66" s="80">
        <f t="shared" si="22"/>
        <v>0</v>
      </c>
      <c r="AX66" s="80">
        <f t="shared" si="23"/>
        <v>41.493844043532114</v>
      </c>
      <c r="AY66" s="80">
        <f t="shared" si="24"/>
        <v>529.46953423356945</v>
      </c>
      <c r="BA66" s="53" t="s">
        <v>950</v>
      </c>
      <c r="BB66" s="53">
        <v>11140106</v>
      </c>
      <c r="BC66" s="53">
        <v>92565</v>
      </c>
      <c r="BD66" s="53">
        <v>12827</v>
      </c>
      <c r="BE66" s="53">
        <f t="shared" si="25"/>
        <v>0.13857289472262735</v>
      </c>
      <c r="BF66" s="53">
        <f>Input!P69</f>
        <v>267</v>
      </c>
      <c r="BG66" s="53">
        <f>Input!Q69</f>
        <v>0</v>
      </c>
      <c r="BH66" s="53">
        <f t="shared" si="26"/>
        <v>36.998962890941499</v>
      </c>
      <c r="BI66" s="53">
        <f t="shared" si="27"/>
        <v>0</v>
      </c>
      <c r="BK66" s="53">
        <v>12030106</v>
      </c>
      <c r="BL66" s="53">
        <f>SUM(BH165,BH223,BH285,BH352,BH454,BH504,BH764)</f>
        <v>279.13912337408794</v>
      </c>
      <c r="BM66" s="53">
        <f>SUM(BI165,BI223,BI285,BI352,BI454,BI504,BI764)</f>
        <v>0</v>
      </c>
      <c r="BO66" s="54" t="s">
        <v>948</v>
      </c>
      <c r="BP66" s="53">
        <v>12100203</v>
      </c>
      <c r="BQ66" s="53">
        <v>456560.27140000003</v>
      </c>
      <c r="BR66" s="53">
        <v>100836.12390000001</v>
      </c>
      <c r="BS66" s="53">
        <f t="shared" si="28"/>
        <v>0.220860487030103</v>
      </c>
      <c r="BT66" s="53">
        <f>BT65</f>
        <v>0</v>
      </c>
      <c r="BU66" s="53">
        <f t="shared" si="360"/>
        <v>1</v>
      </c>
      <c r="BV66" s="53">
        <f t="shared" si="361"/>
        <v>2</v>
      </c>
      <c r="BW66" s="53">
        <f t="shared" si="30"/>
        <v>0</v>
      </c>
      <c r="BX66" s="53">
        <f t="shared" si="31"/>
        <v>0.220860487030103</v>
      </c>
      <c r="BY66" s="53">
        <f t="shared" si="32"/>
        <v>0.441720974060206</v>
      </c>
      <c r="CA66" s="53">
        <v>12030106</v>
      </c>
      <c r="CB66" s="53">
        <f>SUM(BW179,BW243,BW315,BW391,BW502,BW555,BW840)</f>
        <v>54.615056019637692</v>
      </c>
      <c r="CC66" s="53">
        <f t="shared" ref="CC66:CD66" si="377">SUM(BX179,BX243,BX315,BX391,BX502,BX555,BX840)</f>
        <v>0</v>
      </c>
      <c r="CD66" s="53">
        <f t="shared" si="377"/>
        <v>139.05610999340126</v>
      </c>
      <c r="CF66" s="46">
        <v>12030106</v>
      </c>
      <c r="CG66" s="61">
        <f t="shared" si="34"/>
        <v>3012.6713416441085</v>
      </c>
      <c r="CH66" s="61">
        <f t="shared" si="35"/>
        <v>5.6637835804736287</v>
      </c>
      <c r="CI66" s="61">
        <f t="shared" si="36"/>
        <v>673.33436948335873</v>
      </c>
      <c r="CJ66" s="61">
        <f t="shared" si="37"/>
        <v>4.247837685355222</v>
      </c>
      <c r="CK66" s="61">
        <f t="shared" si="38"/>
        <v>195.62107163297981</v>
      </c>
      <c r="CL66" s="61">
        <f t="shared" si="39"/>
        <v>3891.5384040262757</v>
      </c>
    </row>
    <row r="67" spans="1:90" x14ac:dyDescent="0.3">
      <c r="A67" s="53" t="s">
        <v>630</v>
      </c>
      <c r="B67" s="53" t="s">
        <v>1573</v>
      </c>
      <c r="C67" s="53">
        <v>12110110</v>
      </c>
      <c r="D67" s="51">
        <v>256432.88083827999</v>
      </c>
      <c r="E67" s="53">
        <v>21174.086198199999</v>
      </c>
      <c r="F67" s="53">
        <f t="shared" ref="F67:F130" si="378">E67/D67</f>
        <v>8.2571650441167432E-2</v>
      </c>
      <c r="H67" s="53">
        <f>H66</f>
        <v>316</v>
      </c>
      <c r="I67" s="53">
        <f t="shared" si="363"/>
        <v>193</v>
      </c>
      <c r="J67" s="53">
        <f t="shared" si="364"/>
        <v>421</v>
      </c>
      <c r="K67" s="53">
        <f t="shared" si="365"/>
        <v>0</v>
      </c>
      <c r="L67" s="53">
        <f t="shared" si="366"/>
        <v>10</v>
      </c>
      <c r="M67" s="53">
        <f t="shared" si="6"/>
        <v>26.092641539408909</v>
      </c>
      <c r="N67" s="53">
        <f t="shared" si="7"/>
        <v>15.936328535145314</v>
      </c>
      <c r="O67" s="53">
        <f t="shared" si="8"/>
        <v>34.762664835731492</v>
      </c>
      <c r="P67" s="53">
        <f t="shared" si="9"/>
        <v>0</v>
      </c>
      <c r="Q67" s="53">
        <f t="shared" si="10"/>
        <v>0.82571650441167432</v>
      </c>
      <c r="S67" s="53">
        <v>12030107</v>
      </c>
      <c r="T67" s="53">
        <f>SUM(M478,M758,M998)</f>
        <v>1826.9449194796348</v>
      </c>
      <c r="U67" s="53">
        <f t="shared" ref="U67:X67" si="379">SUM(N478,N758,N998)</f>
        <v>92.919664351293449</v>
      </c>
      <c r="V67" s="53">
        <f t="shared" si="379"/>
        <v>39.669776525689585</v>
      </c>
      <c r="W67" s="53">
        <f t="shared" si="379"/>
        <v>134.7487739999022</v>
      </c>
      <c r="X67" s="53">
        <f t="shared" si="379"/>
        <v>181.87418246828901</v>
      </c>
      <c r="Y67" s="53">
        <f t="shared" si="12"/>
        <v>2276.1573168248087</v>
      </c>
      <c r="AA67" s="53" t="s">
        <v>677</v>
      </c>
      <c r="AB67" s="53" t="s">
        <v>1597</v>
      </c>
      <c r="AC67" s="53">
        <v>12070102</v>
      </c>
      <c r="AD67" s="53">
        <v>62301.327149999997</v>
      </c>
      <c r="AE67" s="53">
        <v>0.43306193575000002</v>
      </c>
      <c r="AF67" s="53">
        <f t="shared" ref="AF67:AF130" si="380">AE67/AD67</f>
        <v>6.9510868477542545E-6</v>
      </c>
      <c r="AH67" s="58">
        <f t="shared" ref="AH67:AH68" si="381">AH66</f>
        <v>0</v>
      </c>
      <c r="AI67" s="58">
        <f t="shared" ref="AI67:AI68" si="382">AI66</f>
        <v>0</v>
      </c>
      <c r="AJ67" s="58">
        <f t="shared" ref="AJ67:AJ68" si="383">AJ66</f>
        <v>22463</v>
      </c>
      <c r="AK67" s="58">
        <f t="shared" ref="AK67:AK68" si="384">AK66</f>
        <v>0</v>
      </c>
      <c r="AL67" s="58">
        <f t="shared" ref="AL67:AL68" si="385">AL66</f>
        <v>0</v>
      </c>
      <c r="AM67" s="58">
        <f t="shared" si="99"/>
        <v>0</v>
      </c>
      <c r="AN67" s="58">
        <f t="shared" si="100"/>
        <v>0</v>
      </c>
      <c r="AO67" s="58">
        <f t="shared" si="101"/>
        <v>0.15614226386110383</v>
      </c>
      <c r="AP67" s="58">
        <f t="shared" si="102"/>
        <v>0</v>
      </c>
      <c r="AQ67" s="58">
        <f t="shared" si="103"/>
        <v>0</v>
      </c>
      <c r="AS67" s="53">
        <v>12030107</v>
      </c>
      <c r="AT67" s="80">
        <f t="shared" si="19"/>
        <v>184.05505503398274</v>
      </c>
      <c r="AU67" s="80">
        <f t="shared" si="20"/>
        <v>0</v>
      </c>
      <c r="AV67" s="80">
        <f t="shared" si="21"/>
        <v>944.60594398498711</v>
      </c>
      <c r="AW67" s="80">
        <f t="shared" si="22"/>
        <v>0</v>
      </c>
      <c r="AX67" s="80">
        <f t="shared" si="23"/>
        <v>146.30849127513338</v>
      </c>
      <c r="AY67" s="80">
        <f t="shared" si="24"/>
        <v>1274.9694902941033</v>
      </c>
      <c r="BA67" s="53" t="s">
        <v>950</v>
      </c>
      <c r="BB67" s="53">
        <v>11140201</v>
      </c>
      <c r="BC67" s="53">
        <v>92565</v>
      </c>
      <c r="BD67" s="53">
        <v>6419</v>
      </c>
      <c r="BE67" s="53">
        <f t="shared" si="25"/>
        <v>6.9345865067790197E-2</v>
      </c>
      <c r="BF67" s="53">
        <f>BF66</f>
        <v>267</v>
      </c>
      <c r="BG67" s="53">
        <f>BG66</f>
        <v>0</v>
      </c>
      <c r="BH67" s="53">
        <f t="shared" si="26"/>
        <v>18.515345973099983</v>
      </c>
      <c r="BI67" s="53">
        <f t="shared" si="27"/>
        <v>0</v>
      </c>
      <c r="BK67" s="53">
        <v>12030107</v>
      </c>
      <c r="BL67" s="53">
        <f>SUM(BH416,BH505,BH765,BH896)</f>
        <v>137.53905044978958</v>
      </c>
      <c r="BM67" s="53">
        <f>SUM(BI416,BI505,BI765,BI896)</f>
        <v>0</v>
      </c>
      <c r="BO67" s="54" t="s">
        <v>949</v>
      </c>
      <c r="BP67" s="53">
        <v>12050004</v>
      </c>
      <c r="BQ67" s="53">
        <v>579867.47660000005</v>
      </c>
      <c r="BR67" s="53">
        <v>34993.470159999997</v>
      </c>
      <c r="BS67" s="53">
        <f t="shared" si="28"/>
        <v>6.0347357925954068E-2</v>
      </c>
      <c r="BT67" s="53">
        <f>Input!R64</f>
        <v>380</v>
      </c>
      <c r="BU67" s="53">
        <f>Input!S64</f>
        <v>77</v>
      </c>
      <c r="BV67" s="53">
        <f>Input!T64</f>
        <v>19</v>
      </c>
      <c r="BW67" s="53">
        <f t="shared" si="30"/>
        <v>22.931996011862545</v>
      </c>
      <c r="BX67" s="53">
        <f t="shared" si="31"/>
        <v>4.646746560298463</v>
      </c>
      <c r="BY67" s="53">
        <f t="shared" si="32"/>
        <v>1.1465998005931273</v>
      </c>
      <c r="CA67" s="53">
        <v>12030107</v>
      </c>
      <c r="CB67" s="53">
        <f>SUM(BW459,BW503,BW556,BW737,BW841,BW980)</f>
        <v>0</v>
      </c>
      <c r="CC67" s="53">
        <f t="shared" ref="CC67:CD67" si="386">SUM(BX459,BX503,BX556,BX737,BX841,BX980)</f>
        <v>0</v>
      </c>
      <c r="CD67" s="53">
        <f t="shared" si="386"/>
        <v>57.646245038704706</v>
      </c>
      <c r="CF67" s="46">
        <v>12030107</v>
      </c>
      <c r="CG67" s="61">
        <f t="shared" si="34"/>
        <v>2148.539024963407</v>
      </c>
      <c r="CH67" s="61">
        <f t="shared" si="35"/>
        <v>92.919664351293449</v>
      </c>
      <c r="CI67" s="61">
        <f t="shared" si="36"/>
        <v>984.27572051067671</v>
      </c>
      <c r="CJ67" s="61">
        <f t="shared" si="37"/>
        <v>134.7487739999022</v>
      </c>
      <c r="CK67" s="61">
        <f t="shared" si="38"/>
        <v>385.82891878212706</v>
      </c>
      <c r="CL67" s="61">
        <f t="shared" si="39"/>
        <v>3746.3121026074064</v>
      </c>
    </row>
    <row r="68" spans="1:90" x14ac:dyDescent="0.3">
      <c r="A68" s="53" t="s">
        <v>630</v>
      </c>
      <c r="B68" s="53" t="s">
        <v>1574</v>
      </c>
      <c r="C68" s="53">
        <v>12100301</v>
      </c>
      <c r="D68" s="51">
        <v>384287.97313300992</v>
      </c>
      <c r="E68" s="53">
        <v>161301.801347</v>
      </c>
      <c r="F68" s="53">
        <f t="shared" si="378"/>
        <v>0.41974199721095656</v>
      </c>
      <c r="H68" s="53">
        <f>Input!P51</f>
        <v>266264</v>
      </c>
      <c r="I68" s="53">
        <f>Input!Q51</f>
        <v>6797</v>
      </c>
      <c r="J68" s="53">
        <f>Input!R51</f>
        <v>5994</v>
      </c>
      <c r="K68" s="53">
        <f>Input!S51</f>
        <v>3224</v>
      </c>
      <c r="L68" s="53">
        <f>Input!T51</f>
        <v>234</v>
      </c>
      <c r="M68" s="53">
        <f t="shared" ref="M68:M131" si="387">F68*H68</f>
        <v>111762.18314537813</v>
      </c>
      <c r="N68" s="53">
        <f t="shared" ref="N68:N131" si="388">I68*F68</f>
        <v>2852.9863550428718</v>
      </c>
      <c r="O68" s="53">
        <f t="shared" ref="O68:O131" si="389">J68*F68</f>
        <v>2515.9335312824737</v>
      </c>
      <c r="P68" s="53">
        <f t="shared" ref="P68:P131" si="390">K68*F68</f>
        <v>1353.2481990081239</v>
      </c>
      <c r="Q68" s="53">
        <f t="shared" ref="Q68:Q131" si="391">L68*F68</f>
        <v>98.21962734736384</v>
      </c>
      <c r="S68" s="53">
        <v>12030108</v>
      </c>
      <c r="T68" s="53">
        <f>SUM(M306,M349,M484,M642,M759)</f>
        <v>819.84621377834014</v>
      </c>
      <c r="U68" s="53">
        <f t="shared" ref="U68:X68" si="392">SUM(N306,N349,N484,N642,N759)</f>
        <v>23.327743568639431</v>
      </c>
      <c r="V68" s="53">
        <f t="shared" si="392"/>
        <v>2.6838525072744601</v>
      </c>
      <c r="W68" s="53">
        <f t="shared" si="392"/>
        <v>82.943474871971091</v>
      </c>
      <c r="X68" s="53">
        <f t="shared" si="392"/>
        <v>7.4184843989744218</v>
      </c>
      <c r="Y68" s="53">
        <f t="shared" ref="Y68:Y131" si="393">SUM(T68:X68)</f>
        <v>936.21976912519949</v>
      </c>
      <c r="AA68" s="53" t="s">
        <v>677</v>
      </c>
      <c r="AB68" s="53" t="s">
        <v>1597</v>
      </c>
      <c r="AC68" s="53">
        <v>12070103</v>
      </c>
      <c r="AD68" s="53">
        <v>62301.327149999997</v>
      </c>
      <c r="AE68" s="51">
        <v>21181.522363799999</v>
      </c>
      <c r="AF68" s="53">
        <f t="shared" si="380"/>
        <v>0.33998509073173089</v>
      </c>
      <c r="AH68" s="58">
        <f t="shared" si="381"/>
        <v>0</v>
      </c>
      <c r="AI68" s="58">
        <f t="shared" si="382"/>
        <v>0</v>
      </c>
      <c r="AJ68" s="58">
        <f t="shared" si="383"/>
        <v>22463</v>
      </c>
      <c r="AK68" s="58">
        <f t="shared" si="384"/>
        <v>0</v>
      </c>
      <c r="AL68" s="58">
        <f t="shared" si="385"/>
        <v>0</v>
      </c>
      <c r="AM68" s="58">
        <f t="shared" si="99"/>
        <v>0</v>
      </c>
      <c r="AN68" s="58">
        <f t="shared" si="100"/>
        <v>0</v>
      </c>
      <c r="AO68" s="58">
        <f t="shared" si="101"/>
        <v>7637.0850931068708</v>
      </c>
      <c r="AP68" s="58">
        <f t="shared" si="102"/>
        <v>0</v>
      </c>
      <c r="AQ68" s="58">
        <f t="shared" si="103"/>
        <v>0</v>
      </c>
      <c r="AS68" s="53">
        <v>12030108</v>
      </c>
      <c r="AT68" s="80">
        <f t="shared" ref="AT68:AT131" si="394">SUM(AM283,AM426,AM433,AM709,AM713)</f>
        <v>102.20103783478022</v>
      </c>
      <c r="AU68" s="80">
        <f t="shared" ref="AU68:AU131" si="395">SUM(AN283,AN426,AN433,AN709,AN713)</f>
        <v>0</v>
      </c>
      <c r="AV68" s="80">
        <f t="shared" ref="AV68:AV131" si="396">SUM(AO283,AO426,AO433,AO709,AO713)</f>
        <v>1344.934391557867</v>
      </c>
      <c r="AW68" s="80">
        <f t="shared" ref="AW68:AW131" si="397">SUM(AP283,AP426,AP433,AP709,AP713)</f>
        <v>0</v>
      </c>
      <c r="AX68" s="80">
        <f t="shared" ref="AX68:AX131" si="398">SUM(AQ283,AQ426,AQ433,AQ709,AQ713)</f>
        <v>93.415086124799444</v>
      </c>
      <c r="AY68" s="80">
        <f t="shared" ref="AY68:AY131" si="399">SUM(AT68:AX68)</f>
        <v>1540.5505155174467</v>
      </c>
      <c r="BA68" s="53" t="s">
        <v>950</v>
      </c>
      <c r="BB68" s="53">
        <v>11140302</v>
      </c>
      <c r="BC68" s="53">
        <v>92565</v>
      </c>
      <c r="BD68" s="53">
        <v>73319</v>
      </c>
      <c r="BE68" s="53">
        <f t="shared" ref="BE68:BE131" si="400">BD68/BC68</f>
        <v>0.79208124020958248</v>
      </c>
      <c r="BF68" s="53">
        <f>BF67</f>
        <v>267</v>
      </c>
      <c r="BG68" s="53">
        <f>BG67</f>
        <v>0</v>
      </c>
      <c r="BH68" s="53">
        <f t="shared" ref="BH68:BH131" si="401">BE68*BF68</f>
        <v>211.48569113595852</v>
      </c>
      <c r="BI68" s="53">
        <f t="shared" ref="BI68:BI131" si="402">BE68*BG68</f>
        <v>0</v>
      </c>
      <c r="BK68" s="53">
        <v>12030108</v>
      </c>
      <c r="BL68" s="53">
        <f>SUM(BH275,BH312,BH422,BH570,BH673)</f>
        <v>58.626971752045932</v>
      </c>
      <c r="BM68" s="53">
        <f>SUM(BI275,BI312,BI422,BI570,BI673)</f>
        <v>0</v>
      </c>
      <c r="BO68" s="54" t="s">
        <v>949</v>
      </c>
      <c r="BP68" s="53">
        <v>12080002</v>
      </c>
      <c r="BQ68" s="53">
        <v>579867.47660000005</v>
      </c>
      <c r="BR68" s="53">
        <v>544868.27209999994</v>
      </c>
      <c r="BS68" s="53">
        <f t="shared" ref="BS68:BS131" si="403">BR68/BQ68</f>
        <v>0.93964275302140632</v>
      </c>
      <c r="BT68" s="53">
        <f>BT67</f>
        <v>380</v>
      </c>
      <c r="BU68" s="53">
        <f t="shared" ref="BU68:BU69" si="404">BU67</f>
        <v>77</v>
      </c>
      <c r="BV68" s="53">
        <f t="shared" ref="BV68:BV69" si="405">BV67</f>
        <v>19</v>
      </c>
      <c r="BW68" s="53">
        <f t="shared" ref="BW68:BW131" si="406">BT68*BS68</f>
        <v>357.06424614813437</v>
      </c>
      <c r="BX68" s="53">
        <f t="shared" ref="BX68:BX131" si="407">BU68*BS68</f>
        <v>72.352491982648289</v>
      </c>
      <c r="BY68" s="53">
        <f t="shared" ref="BY68:BY131" si="408">BV68*BS68</f>
        <v>17.853212307406721</v>
      </c>
      <c r="CA68" s="53">
        <v>12030108</v>
      </c>
      <c r="CB68" s="53">
        <f>SUM(BW304,BW344,BW469,BW627,BW738)</f>
        <v>99.849986726867598</v>
      </c>
      <c r="CC68" s="53">
        <f t="shared" ref="CC68:CD68" si="409">SUM(BX304,BX344,BX469,BX627,BX738)</f>
        <v>0</v>
      </c>
      <c r="CD68" s="53">
        <f t="shared" si="409"/>
        <v>36.353538655296475</v>
      </c>
      <c r="CF68" s="46">
        <v>12030108</v>
      </c>
      <c r="CG68" s="61">
        <f t="shared" ref="CG68:CG131" si="410">SUM(T68,AT68,BL68)</f>
        <v>980.67422336516631</v>
      </c>
      <c r="CH68" s="61">
        <f t="shared" ref="CH68:CH131" si="411">SUM(U68,AU68,BM68)</f>
        <v>23.327743568639431</v>
      </c>
      <c r="CI68" s="61">
        <f t="shared" ref="CI68:CI131" si="412">SUM(CB68,AV68,V68)</f>
        <v>1447.4682307920091</v>
      </c>
      <c r="CJ68" s="61">
        <f t="shared" ref="CJ68:CJ131" si="413">SUM(W68,AW68,CC68)</f>
        <v>82.943474871971091</v>
      </c>
      <c r="CK68" s="61">
        <f t="shared" ref="CK68:CK131" si="414">SUM(X68,AX68,CD68)</f>
        <v>137.18710917907035</v>
      </c>
      <c r="CL68" s="61">
        <f t="shared" ref="CL68:CL131" si="415">SUM(CG68,CH68,CI68,CJ68,CK68)</f>
        <v>2671.6007817768559</v>
      </c>
    </row>
    <row r="69" spans="1:90" x14ac:dyDescent="0.3">
      <c r="A69" s="53" t="s">
        <v>630</v>
      </c>
      <c r="B69" s="53" t="s">
        <v>1574</v>
      </c>
      <c r="C69" s="53">
        <v>12100302</v>
      </c>
      <c r="D69" s="51">
        <v>384287.97313300997</v>
      </c>
      <c r="E69" s="53">
        <v>195305.07245599999</v>
      </c>
      <c r="F69" s="53">
        <f t="shared" si="378"/>
        <v>0.50822582571013974</v>
      </c>
      <c r="H69" s="53">
        <f>H68</f>
        <v>266264</v>
      </c>
      <c r="I69" s="53">
        <f t="shared" ref="I69:I71" si="416">I68</f>
        <v>6797</v>
      </c>
      <c r="J69" s="53">
        <f t="shared" ref="J69:J71" si="417">J68</f>
        <v>5994</v>
      </c>
      <c r="K69" s="53">
        <f t="shared" ref="K69:K71" si="418">K68</f>
        <v>3224</v>
      </c>
      <c r="L69" s="53">
        <f t="shared" ref="L69:L71" si="419">L68</f>
        <v>234</v>
      </c>
      <c r="M69" s="53">
        <f t="shared" si="387"/>
        <v>135322.24125688465</v>
      </c>
      <c r="N69" s="53">
        <f t="shared" si="388"/>
        <v>3454.4109373518199</v>
      </c>
      <c r="O69" s="53">
        <f t="shared" si="389"/>
        <v>3046.3055993065777</v>
      </c>
      <c r="P69" s="53">
        <f t="shared" si="390"/>
        <v>1638.5200620894905</v>
      </c>
      <c r="Q69" s="53">
        <f t="shared" si="391"/>
        <v>118.9248432161727</v>
      </c>
      <c r="S69" s="53">
        <v>12030109</v>
      </c>
      <c r="T69" s="53">
        <f>SUM(M246,M307,M485,M549,M760)</f>
        <v>4634.1852019475509</v>
      </c>
      <c r="U69" s="53">
        <f t="shared" ref="U69:X69" si="420">SUM(N246,N307,N485,N549,N760)</f>
        <v>989.91796045485773</v>
      </c>
      <c r="V69" s="53">
        <f t="shared" si="420"/>
        <v>85.651495543200085</v>
      </c>
      <c r="W69" s="53">
        <f t="shared" si="420"/>
        <v>1041.2173856124771</v>
      </c>
      <c r="X69" s="53">
        <f t="shared" si="420"/>
        <v>60.916477575538998</v>
      </c>
      <c r="Y69" s="53">
        <f t="shared" si="393"/>
        <v>6811.8885211336255</v>
      </c>
      <c r="AA69" s="53" t="s">
        <v>677</v>
      </c>
      <c r="AB69" s="53" t="s">
        <v>1608</v>
      </c>
      <c r="AC69" s="53">
        <v>12070101</v>
      </c>
      <c r="AD69" s="53">
        <v>311733.39350000001</v>
      </c>
      <c r="AE69" s="53">
        <v>101917.832136</v>
      </c>
      <c r="AF69" s="53">
        <f t="shared" si="380"/>
        <v>0.32693909045711522</v>
      </c>
      <c r="AH69" s="58">
        <f>Input!P75</f>
        <v>10</v>
      </c>
      <c r="AI69" s="58">
        <f>Input!Q75</f>
        <v>0</v>
      </c>
      <c r="AJ69" s="58">
        <f>Input!R75</f>
        <v>0</v>
      </c>
      <c r="AK69" s="58">
        <f>Input!S75</f>
        <v>0</v>
      </c>
      <c r="AL69" s="58">
        <f>Input!T75</f>
        <v>27</v>
      </c>
      <c r="AM69" s="58">
        <f t="shared" si="99"/>
        <v>3.2693909045711522</v>
      </c>
      <c r="AN69" s="58">
        <f t="shared" si="100"/>
        <v>0</v>
      </c>
      <c r="AO69" s="58">
        <f t="shared" si="101"/>
        <v>0</v>
      </c>
      <c r="AP69" s="58">
        <f t="shared" si="102"/>
        <v>0</v>
      </c>
      <c r="AQ69" s="58">
        <f t="shared" si="103"/>
        <v>8.8273554423421103</v>
      </c>
      <c r="AS69" s="53">
        <v>12030109</v>
      </c>
      <c r="AT69" s="80">
        <f t="shared" si="394"/>
        <v>47.549341441616853</v>
      </c>
      <c r="AU69" s="80">
        <f t="shared" si="395"/>
        <v>0</v>
      </c>
      <c r="AV69" s="80">
        <f t="shared" si="396"/>
        <v>1137.9996441926955</v>
      </c>
      <c r="AW69" s="80">
        <f t="shared" si="397"/>
        <v>0</v>
      </c>
      <c r="AX69" s="80">
        <f t="shared" si="398"/>
        <v>81.208542799582744</v>
      </c>
      <c r="AY69" s="80">
        <f t="shared" si="399"/>
        <v>1266.7575284338952</v>
      </c>
      <c r="BA69" s="53" t="s">
        <v>642</v>
      </c>
      <c r="BB69" s="53">
        <v>12040204</v>
      </c>
      <c r="BC69" s="53">
        <v>312904</v>
      </c>
      <c r="BD69" s="53">
        <v>177753</v>
      </c>
      <c r="BE69" s="53">
        <f t="shared" si="400"/>
        <v>0.56807519239127657</v>
      </c>
      <c r="BF69" s="53">
        <v>0</v>
      </c>
      <c r="BG69" s="53">
        <v>0</v>
      </c>
      <c r="BH69" s="53">
        <f t="shared" si="401"/>
        <v>0</v>
      </c>
      <c r="BI69" s="53">
        <f t="shared" si="402"/>
        <v>0</v>
      </c>
      <c r="BK69" s="53">
        <v>12030109</v>
      </c>
      <c r="BL69" s="53">
        <f>SUM(BH276,BH423,BH490,BH674)</f>
        <v>319.47777403672154</v>
      </c>
      <c r="BM69" s="53">
        <f>SUM(BI276,BI423,BI490,BI674)</f>
        <v>0</v>
      </c>
      <c r="BO69" s="54" t="s">
        <v>949</v>
      </c>
      <c r="BP69" s="53">
        <v>12080006</v>
      </c>
      <c r="BQ69" s="53">
        <v>579867.47660000005</v>
      </c>
      <c r="BR69" s="53">
        <v>5.7343729469999998</v>
      </c>
      <c r="BS69" s="53">
        <f t="shared" si="403"/>
        <v>9.8891094576005046E-6</v>
      </c>
      <c r="BT69" s="53">
        <f>BT68</f>
        <v>380</v>
      </c>
      <c r="BU69" s="53">
        <f t="shared" si="404"/>
        <v>77</v>
      </c>
      <c r="BV69" s="53">
        <f t="shared" si="405"/>
        <v>19</v>
      </c>
      <c r="BW69" s="53">
        <f t="shared" si="406"/>
        <v>3.7578615938881916E-3</v>
      </c>
      <c r="BX69" s="53">
        <f t="shared" si="407"/>
        <v>7.6146142823523889E-4</v>
      </c>
      <c r="BY69" s="53">
        <f t="shared" si="408"/>
        <v>1.8789307969440958E-4</v>
      </c>
      <c r="CA69" s="53">
        <v>12030109</v>
      </c>
      <c r="CB69" s="53">
        <f>SUM(BW244,BW305,BW470,BW540,BW739)</f>
        <v>578.48740367046389</v>
      </c>
      <c r="CC69" s="53">
        <f t="shared" ref="CC69:CD69" si="421">SUM(BX244,BX305,BX470,BX540,BX739)</f>
        <v>0</v>
      </c>
      <c r="CD69" s="53">
        <f t="shared" si="421"/>
        <v>25.894432844914938</v>
      </c>
      <c r="CF69" s="46">
        <v>12030109</v>
      </c>
      <c r="CG69" s="61">
        <f t="shared" si="410"/>
        <v>5001.2123174258895</v>
      </c>
      <c r="CH69" s="61">
        <f t="shared" si="411"/>
        <v>989.91796045485773</v>
      </c>
      <c r="CI69" s="61">
        <f t="shared" si="412"/>
        <v>1802.1385434063595</v>
      </c>
      <c r="CJ69" s="61">
        <f t="shared" si="413"/>
        <v>1041.2173856124771</v>
      </c>
      <c r="CK69" s="61">
        <f t="shared" si="414"/>
        <v>168.0194532200367</v>
      </c>
      <c r="CL69" s="61">
        <f t="shared" si="415"/>
        <v>9002.5056601196211</v>
      </c>
    </row>
    <row r="70" spans="1:90" x14ac:dyDescent="0.3">
      <c r="A70" s="53" t="s">
        <v>630</v>
      </c>
      <c r="B70" s="53" t="s">
        <v>1574</v>
      </c>
      <c r="C70" s="53">
        <v>12100304</v>
      </c>
      <c r="D70" s="51">
        <v>384287.97313300997</v>
      </c>
      <c r="E70" s="53">
        <v>23879.248903299998</v>
      </c>
      <c r="F70" s="53">
        <f t="shared" si="378"/>
        <v>6.2138944158512344E-2</v>
      </c>
      <c r="H70" s="53">
        <f>H69</f>
        <v>266264</v>
      </c>
      <c r="I70" s="53">
        <f t="shared" si="416"/>
        <v>6797</v>
      </c>
      <c r="J70" s="53">
        <f t="shared" si="417"/>
        <v>5994</v>
      </c>
      <c r="K70" s="53">
        <f t="shared" si="418"/>
        <v>3224</v>
      </c>
      <c r="L70" s="53">
        <f t="shared" si="419"/>
        <v>234</v>
      </c>
      <c r="M70" s="53">
        <f t="shared" si="387"/>
        <v>16545.36382742213</v>
      </c>
      <c r="N70" s="53">
        <f t="shared" si="388"/>
        <v>422.35840344540838</v>
      </c>
      <c r="O70" s="53">
        <f t="shared" si="389"/>
        <v>372.46083128612298</v>
      </c>
      <c r="P70" s="53">
        <f t="shared" si="390"/>
        <v>200.33595596704379</v>
      </c>
      <c r="Q70" s="53">
        <f t="shared" si="391"/>
        <v>14.540512933091888</v>
      </c>
      <c r="S70" s="53">
        <v>12030201</v>
      </c>
      <c r="T70" s="53">
        <f>SUM(M5,M350,M479,M501,M629,M639,M761)</f>
        <v>7922.8873591614747</v>
      </c>
      <c r="U70" s="53">
        <f t="shared" ref="U70:X70" si="422">SUM(N5,N350,N479,N501,N629,N639,N761)</f>
        <v>79.507049299959434</v>
      </c>
      <c r="V70" s="53">
        <f t="shared" si="422"/>
        <v>201.97779629615701</v>
      </c>
      <c r="W70" s="53">
        <f t="shared" si="422"/>
        <v>74.415883141257652</v>
      </c>
      <c r="X70" s="53">
        <f t="shared" si="422"/>
        <v>223.07280491880121</v>
      </c>
      <c r="Y70" s="53">
        <f t="shared" si="393"/>
        <v>8501.8608928176491</v>
      </c>
      <c r="AA70" s="53" t="s">
        <v>677</v>
      </c>
      <c r="AB70" s="53" t="s">
        <v>1608</v>
      </c>
      <c r="AC70" s="53">
        <v>12070103</v>
      </c>
      <c r="AD70" s="53">
        <v>311733.39350000001</v>
      </c>
      <c r="AE70" s="51">
        <v>209815.561357</v>
      </c>
      <c r="AF70" s="53">
        <f t="shared" si="380"/>
        <v>0.67306090952042963</v>
      </c>
      <c r="AH70" s="58">
        <f>AH69</f>
        <v>10</v>
      </c>
      <c r="AI70" s="58">
        <f t="shared" ref="AI70" si="423">AI69</f>
        <v>0</v>
      </c>
      <c r="AJ70" s="58">
        <f t="shared" ref="AJ70" si="424">AJ69</f>
        <v>0</v>
      </c>
      <c r="AK70" s="58">
        <f t="shared" ref="AK70" si="425">AK69</f>
        <v>0</v>
      </c>
      <c r="AL70" s="58">
        <f t="shared" ref="AL70" si="426">AL69</f>
        <v>27</v>
      </c>
      <c r="AM70" s="58">
        <f t="shared" si="99"/>
        <v>6.7306090952042963</v>
      </c>
      <c r="AN70" s="58">
        <f t="shared" si="100"/>
        <v>0</v>
      </c>
      <c r="AO70" s="58">
        <f t="shared" si="101"/>
        <v>0</v>
      </c>
      <c r="AP70" s="58">
        <f t="shared" si="102"/>
        <v>0</v>
      </c>
      <c r="AQ70" s="58">
        <f t="shared" si="103"/>
        <v>18.172644557051601</v>
      </c>
      <c r="AS70" s="53">
        <v>12030201</v>
      </c>
      <c r="AT70" s="80">
        <f t="shared" si="394"/>
        <v>103.67167340725477</v>
      </c>
      <c r="AU70" s="80">
        <f t="shared" si="395"/>
        <v>0</v>
      </c>
      <c r="AV70" s="80">
        <f t="shared" si="396"/>
        <v>972.57916206180118</v>
      </c>
      <c r="AW70" s="80">
        <f t="shared" si="397"/>
        <v>0</v>
      </c>
      <c r="AX70" s="80">
        <f t="shared" si="398"/>
        <v>88.573746495688667</v>
      </c>
      <c r="AY70" s="80">
        <f t="shared" si="399"/>
        <v>1164.8245819647448</v>
      </c>
      <c r="BA70" s="53" t="s">
        <v>642</v>
      </c>
      <c r="BB70" s="53">
        <v>12040205</v>
      </c>
      <c r="BC70" s="53">
        <v>312904</v>
      </c>
      <c r="BD70" s="53">
        <v>97530</v>
      </c>
      <c r="BE70" s="53">
        <f t="shared" si="400"/>
        <v>0.31169304323370745</v>
      </c>
      <c r="BF70" s="53">
        <f t="shared" ref="BF70:BG73" si="427">BF69</f>
        <v>0</v>
      </c>
      <c r="BG70" s="53">
        <f t="shared" si="427"/>
        <v>0</v>
      </c>
      <c r="BH70" s="53">
        <f t="shared" si="401"/>
        <v>0</v>
      </c>
      <c r="BI70" s="53">
        <f t="shared" si="402"/>
        <v>0</v>
      </c>
      <c r="BK70" s="53">
        <v>12030201</v>
      </c>
      <c r="BL70" s="53">
        <f>SUM(BH5,BH313,BH417,BH440,BH560,BH571,BH675)</f>
        <v>41.824377375999504</v>
      </c>
      <c r="BM70" s="53">
        <f>SUM(BI5,BI313,BI417,BI440,BI560,BI571,BI675)</f>
        <v>0</v>
      </c>
      <c r="BO70" s="54" t="s">
        <v>668</v>
      </c>
      <c r="BP70" s="53">
        <v>12060202</v>
      </c>
      <c r="BQ70" s="53">
        <v>641649.89379999996</v>
      </c>
      <c r="BR70" s="53">
        <v>285642.20199999999</v>
      </c>
      <c r="BS70" s="53">
        <f t="shared" si="403"/>
        <v>0.44516831493318015</v>
      </c>
      <c r="BT70" s="53">
        <f>Input!R65</f>
        <v>0</v>
      </c>
      <c r="BU70" s="53">
        <f>Input!S65</f>
        <v>0</v>
      </c>
      <c r="BV70" s="53">
        <f>Input!T65</f>
        <v>42</v>
      </c>
      <c r="BW70" s="53">
        <f t="shared" si="406"/>
        <v>0</v>
      </c>
      <c r="BX70" s="53">
        <f t="shared" si="407"/>
        <v>0</v>
      </c>
      <c r="BY70" s="53">
        <f t="shared" si="408"/>
        <v>18.697069227193566</v>
      </c>
      <c r="CA70" s="53">
        <v>12030201</v>
      </c>
      <c r="CB70" s="53">
        <f>SUM(BW5,BW345,BW460,BW488,BW617,BW628,BW740)</f>
        <v>0</v>
      </c>
      <c r="CC70" s="53">
        <f t="shared" ref="CC70:CD70" si="428">SUM(BX5,BX345,BX460,BX488,BX617,BX628,BX740)</f>
        <v>0.74091361943989231</v>
      </c>
      <c r="CD70" s="53">
        <f t="shared" si="428"/>
        <v>3.1399020471889552</v>
      </c>
      <c r="CF70" s="46">
        <v>12030201</v>
      </c>
      <c r="CG70" s="61">
        <f t="shared" si="410"/>
        <v>8068.3834099447295</v>
      </c>
      <c r="CH70" s="61">
        <f t="shared" si="411"/>
        <v>79.507049299959434</v>
      </c>
      <c r="CI70" s="61">
        <f t="shared" si="412"/>
        <v>1174.5569583579581</v>
      </c>
      <c r="CJ70" s="61">
        <f t="shared" si="413"/>
        <v>75.156796760697546</v>
      </c>
      <c r="CK70" s="61">
        <f t="shared" si="414"/>
        <v>314.78645346167883</v>
      </c>
      <c r="CL70" s="61">
        <f t="shared" si="415"/>
        <v>9712.3906678250223</v>
      </c>
    </row>
    <row r="71" spans="1:90" x14ac:dyDescent="0.3">
      <c r="A71" s="53" t="s">
        <v>630</v>
      </c>
      <c r="B71" s="53" t="s">
        <v>1574</v>
      </c>
      <c r="C71" s="53">
        <v>12110110</v>
      </c>
      <c r="D71" s="51">
        <v>384287.97313300997</v>
      </c>
      <c r="E71" s="53">
        <v>3801.8504267100002</v>
      </c>
      <c r="F71" s="53">
        <f t="shared" si="378"/>
        <v>9.8932329203914524E-3</v>
      </c>
      <c r="H71" s="53">
        <f>H70</f>
        <v>266264</v>
      </c>
      <c r="I71" s="53">
        <f t="shared" si="416"/>
        <v>6797</v>
      </c>
      <c r="J71" s="53">
        <f t="shared" si="417"/>
        <v>5994</v>
      </c>
      <c r="K71" s="53">
        <f t="shared" si="418"/>
        <v>3224</v>
      </c>
      <c r="L71" s="53">
        <f t="shared" si="419"/>
        <v>234</v>
      </c>
      <c r="M71" s="53">
        <f t="shared" si="387"/>
        <v>2634.2117703151098</v>
      </c>
      <c r="N71" s="53">
        <f t="shared" si="388"/>
        <v>67.244304159900707</v>
      </c>
      <c r="O71" s="53">
        <f t="shared" si="389"/>
        <v>59.300038124826365</v>
      </c>
      <c r="P71" s="53">
        <f t="shared" si="390"/>
        <v>31.895782935342041</v>
      </c>
      <c r="Q71" s="53">
        <f t="shared" si="391"/>
        <v>2.3150165033715999</v>
      </c>
      <c r="S71" s="53">
        <v>12030202</v>
      </c>
      <c r="T71" s="53">
        <f>SUM(M404,M441,M502,M630,M633,M668,M819,M875,M961,M1004)</f>
        <v>6667.7837003364166</v>
      </c>
      <c r="U71" s="53">
        <f t="shared" ref="U71:X71" si="429">SUM(N404,N441,N502,N630,N633,N668,N819,N875,N961,N1004)</f>
        <v>18.022336799887388</v>
      </c>
      <c r="V71" s="53">
        <f t="shared" si="429"/>
        <v>133.38231928209416</v>
      </c>
      <c r="W71" s="53">
        <f t="shared" si="429"/>
        <v>0</v>
      </c>
      <c r="X71" s="53">
        <f t="shared" si="429"/>
        <v>218.38386219632275</v>
      </c>
      <c r="Y71" s="53">
        <f t="shared" si="393"/>
        <v>7037.5722186147195</v>
      </c>
      <c r="AA71" s="53" t="s">
        <v>677</v>
      </c>
      <c r="AB71" s="53" t="s">
        <v>1611</v>
      </c>
      <c r="AC71" s="53">
        <v>12070101</v>
      </c>
      <c r="AD71" s="53">
        <v>317221.37170000002</v>
      </c>
      <c r="AE71" s="53">
        <v>102219.62044499999</v>
      </c>
      <c r="AF71" s="53">
        <f t="shared" si="380"/>
        <v>0.32223434347188401</v>
      </c>
      <c r="AH71" s="53">
        <f>Input!P76</f>
        <v>488</v>
      </c>
      <c r="AI71" s="53">
        <f>Input!Q76</f>
        <v>1985</v>
      </c>
      <c r="AJ71" s="53">
        <f>Input!R76</f>
        <v>223</v>
      </c>
      <c r="AK71" s="53">
        <f>Input!S76</f>
        <v>0</v>
      </c>
      <c r="AL71" s="53">
        <f>Input!T76</f>
        <v>95</v>
      </c>
      <c r="AM71" s="58">
        <f t="shared" si="99"/>
        <v>157.2503596142794</v>
      </c>
      <c r="AN71" s="58">
        <f t="shared" si="100"/>
        <v>639.6351717916898</v>
      </c>
      <c r="AO71" s="58">
        <f t="shared" si="101"/>
        <v>71.858258594230136</v>
      </c>
      <c r="AP71" s="58">
        <f t="shared" si="102"/>
        <v>0</v>
      </c>
      <c r="AQ71" s="58">
        <f t="shared" si="103"/>
        <v>30.612262629828979</v>
      </c>
      <c r="AS71" s="53">
        <v>12030202</v>
      </c>
      <c r="AT71" s="80">
        <f t="shared" si="394"/>
        <v>48.817589765676665</v>
      </c>
      <c r="AU71" s="80">
        <f t="shared" si="395"/>
        <v>0</v>
      </c>
      <c r="AV71" s="80">
        <f t="shared" si="396"/>
        <v>540.44650908890083</v>
      </c>
      <c r="AW71" s="80">
        <f t="shared" si="397"/>
        <v>0</v>
      </c>
      <c r="AX71" s="80">
        <f t="shared" si="398"/>
        <v>31.632649617071035</v>
      </c>
      <c r="AY71" s="80">
        <f t="shared" si="399"/>
        <v>620.89674847164849</v>
      </c>
      <c r="BA71" s="53" t="s">
        <v>642</v>
      </c>
      <c r="BB71" s="53">
        <v>12070104</v>
      </c>
      <c r="BC71" s="53">
        <v>312904</v>
      </c>
      <c r="BD71" s="53">
        <v>11189</v>
      </c>
      <c r="BE71" s="53">
        <f t="shared" si="400"/>
        <v>3.5758571318998796E-2</v>
      </c>
      <c r="BF71" s="53">
        <f t="shared" si="427"/>
        <v>0</v>
      </c>
      <c r="BG71" s="53">
        <f t="shared" si="427"/>
        <v>0</v>
      </c>
      <c r="BH71" s="53">
        <f t="shared" si="401"/>
        <v>0</v>
      </c>
      <c r="BI71" s="53">
        <f t="shared" si="402"/>
        <v>0</v>
      </c>
      <c r="BK71" s="53">
        <v>12030202</v>
      </c>
      <c r="BL71" s="53">
        <f>SUM(BH355,BH441,BH561,BH564,BH599,BH722,BH777,BH870,BH902,BH387)</f>
        <v>1658.0891803792754</v>
      </c>
      <c r="BM71" s="53">
        <f>SUM(BI355,BI441,BI561,BI564,BI599,BI722,BI777,BI870,BI902,BI387)</f>
        <v>245.89806498485692</v>
      </c>
      <c r="BO71" s="54" t="s">
        <v>668</v>
      </c>
      <c r="BP71" s="53">
        <v>12060203</v>
      </c>
      <c r="BQ71" s="53">
        <v>641649.89379999996</v>
      </c>
      <c r="BR71" s="53">
        <v>18454.684160000001</v>
      </c>
      <c r="BS71" s="53">
        <f t="shared" si="403"/>
        <v>2.8761298549754396E-2</v>
      </c>
      <c r="BT71" s="53">
        <f>BT70</f>
        <v>0</v>
      </c>
      <c r="BU71" s="53">
        <f t="shared" ref="BU71:BU72" si="430">BU70</f>
        <v>0</v>
      </c>
      <c r="BV71" s="53">
        <f t="shared" ref="BV71:BV72" si="431">BV70</f>
        <v>42</v>
      </c>
      <c r="BW71" s="53">
        <f t="shared" si="406"/>
        <v>0</v>
      </c>
      <c r="BX71" s="53">
        <f t="shared" si="407"/>
        <v>0</v>
      </c>
      <c r="BY71" s="53">
        <f t="shared" si="408"/>
        <v>1.2079745390896846</v>
      </c>
      <c r="CA71" s="53">
        <v>12030202</v>
      </c>
      <c r="CB71" s="53">
        <f>SUM(BW394,BW428,BW489,BW618,BW621,BW657,BW793,BW854,BW953,BW986)</f>
        <v>16.120793428898963</v>
      </c>
      <c r="CC71" s="53">
        <f t="shared" ref="CC71:CD71" si="432">SUM(BX394,BX428,BX489,BX618,BX621,BX657,BX793,BX854,BX953,BX986)</f>
        <v>0.44613283670230153</v>
      </c>
      <c r="CD71" s="53">
        <f t="shared" si="432"/>
        <v>11.50271399463314</v>
      </c>
      <c r="CF71" s="46">
        <v>12030202</v>
      </c>
      <c r="CG71" s="61">
        <f t="shared" si="410"/>
        <v>8374.6904704813678</v>
      </c>
      <c r="CH71" s="61">
        <f t="shared" si="411"/>
        <v>263.92040178474429</v>
      </c>
      <c r="CI71" s="61">
        <f t="shared" si="412"/>
        <v>689.94962179989398</v>
      </c>
      <c r="CJ71" s="61">
        <f t="shared" si="413"/>
        <v>0.44613283670230153</v>
      </c>
      <c r="CK71" s="61">
        <f t="shared" si="414"/>
        <v>261.51922580802693</v>
      </c>
      <c r="CL71" s="61">
        <f t="shared" si="415"/>
        <v>9590.5258527107326</v>
      </c>
    </row>
    <row r="72" spans="1:90" x14ac:dyDescent="0.3">
      <c r="A72" s="53" t="s">
        <v>630</v>
      </c>
      <c r="B72" s="73" t="s">
        <v>1671</v>
      </c>
      <c r="C72" s="53">
        <v>12110110</v>
      </c>
      <c r="D72" s="53">
        <v>1</v>
      </c>
      <c r="E72" s="53">
        <v>1</v>
      </c>
      <c r="F72" s="53">
        <f t="shared" si="378"/>
        <v>1</v>
      </c>
      <c r="H72" s="53">
        <f>Input!P52</f>
        <v>3</v>
      </c>
      <c r="I72" s="53">
        <f>Input!Q52</f>
        <v>224</v>
      </c>
      <c r="J72" s="53">
        <f>Input!R52</f>
        <v>0</v>
      </c>
      <c r="K72" s="53">
        <f>Input!S52</f>
        <v>0</v>
      </c>
      <c r="L72" s="53">
        <f>Input!T52</f>
        <v>0</v>
      </c>
      <c r="M72" s="53">
        <f t="shared" si="387"/>
        <v>3</v>
      </c>
      <c r="N72" s="53">
        <f t="shared" si="388"/>
        <v>224</v>
      </c>
      <c r="O72" s="53">
        <f t="shared" si="389"/>
        <v>0</v>
      </c>
      <c r="P72" s="53">
        <f t="shared" si="390"/>
        <v>0</v>
      </c>
      <c r="Q72" s="53">
        <f t="shared" si="391"/>
        <v>0</v>
      </c>
      <c r="S72" s="53">
        <v>12030203</v>
      </c>
      <c r="T72" s="53">
        <f>SUM(M163,M634,M876)</f>
        <v>5936.4034889135373</v>
      </c>
      <c r="U72" s="53">
        <f t="shared" ref="U72:X72" si="433">SUM(N163,N634,N876)</f>
        <v>178.72438626877502</v>
      </c>
      <c r="V72" s="53">
        <f t="shared" si="433"/>
        <v>0</v>
      </c>
      <c r="W72" s="53">
        <f t="shared" si="433"/>
        <v>515.37284670812983</v>
      </c>
      <c r="X72" s="53">
        <f t="shared" si="433"/>
        <v>54.262122693436247</v>
      </c>
      <c r="Y72" s="53">
        <f t="shared" si="393"/>
        <v>6684.7628445838782</v>
      </c>
      <c r="AA72" s="53" t="s">
        <v>677</v>
      </c>
      <c r="AB72" s="53" t="s">
        <v>1611</v>
      </c>
      <c r="AC72" s="53">
        <v>12070103</v>
      </c>
      <c r="AD72" s="53">
        <v>317221.37170000002</v>
      </c>
      <c r="AE72" s="53">
        <v>215001.751211</v>
      </c>
      <c r="AF72" s="53">
        <f t="shared" si="380"/>
        <v>0.67776565638941144</v>
      </c>
      <c r="AH72" s="58">
        <f>AH71</f>
        <v>488</v>
      </c>
      <c r="AI72" s="58">
        <f t="shared" ref="AI72" si="434">AI71</f>
        <v>1985</v>
      </c>
      <c r="AJ72" s="58">
        <f t="shared" ref="AJ72" si="435">AJ71</f>
        <v>223</v>
      </c>
      <c r="AK72" s="58">
        <f t="shared" ref="AK72" si="436">AK71</f>
        <v>0</v>
      </c>
      <c r="AL72" s="58">
        <f t="shared" ref="AL72" si="437">AL71</f>
        <v>95</v>
      </c>
      <c r="AM72" s="58">
        <f t="shared" si="99"/>
        <v>330.74964031803279</v>
      </c>
      <c r="AN72" s="58">
        <f t="shared" si="100"/>
        <v>1345.3648279329818</v>
      </c>
      <c r="AO72" s="58">
        <f t="shared" si="101"/>
        <v>151.14174137483874</v>
      </c>
      <c r="AP72" s="58">
        <f t="shared" si="102"/>
        <v>0</v>
      </c>
      <c r="AQ72" s="58">
        <f t="shared" si="103"/>
        <v>64.38773735699408</v>
      </c>
      <c r="AS72" s="53">
        <v>12030203</v>
      </c>
      <c r="AT72" s="80">
        <f t="shared" si="394"/>
        <v>15.832043268699081</v>
      </c>
      <c r="AU72" s="80">
        <f t="shared" si="395"/>
        <v>0</v>
      </c>
      <c r="AV72" s="80">
        <f t="shared" si="396"/>
        <v>865.52097335370888</v>
      </c>
      <c r="AW72" s="80">
        <f t="shared" si="397"/>
        <v>0</v>
      </c>
      <c r="AX72" s="80">
        <f t="shared" si="398"/>
        <v>6.9049293253968234</v>
      </c>
      <c r="AY72" s="80">
        <f t="shared" si="399"/>
        <v>888.25794594780473</v>
      </c>
      <c r="BA72" s="53" t="s">
        <v>642</v>
      </c>
      <c r="BB72" s="53">
        <v>12090401</v>
      </c>
      <c r="BC72" s="53">
        <v>312904</v>
      </c>
      <c r="BD72" s="53">
        <v>22969</v>
      </c>
      <c r="BE72" s="53">
        <f t="shared" si="400"/>
        <v>7.3405900851379338E-2</v>
      </c>
      <c r="BF72" s="53">
        <f t="shared" si="427"/>
        <v>0</v>
      </c>
      <c r="BG72" s="53">
        <f t="shared" si="427"/>
        <v>0</v>
      </c>
      <c r="BH72" s="53">
        <f t="shared" si="401"/>
        <v>0</v>
      </c>
      <c r="BI72" s="53">
        <f t="shared" si="402"/>
        <v>0</v>
      </c>
      <c r="BK72" s="53">
        <v>12030203</v>
      </c>
      <c r="BL72" s="53">
        <f>SUM(BH135,BH565,BH778)</f>
        <v>1.3947847180109158E-2</v>
      </c>
      <c r="BM72" s="53">
        <f>SUM(BI135,BI565,BI778)</f>
        <v>0</v>
      </c>
      <c r="BO72" s="54" t="s">
        <v>668</v>
      </c>
      <c r="BP72" s="53">
        <v>12060204</v>
      </c>
      <c r="BQ72" s="53">
        <v>641649.89379999996</v>
      </c>
      <c r="BR72" s="53">
        <v>337553.00760000001</v>
      </c>
      <c r="BS72" s="53">
        <f t="shared" si="403"/>
        <v>0.52607038645472626</v>
      </c>
      <c r="BT72" s="53">
        <f>BT71</f>
        <v>0</v>
      </c>
      <c r="BU72" s="53">
        <f t="shared" si="430"/>
        <v>0</v>
      </c>
      <c r="BV72" s="53">
        <f t="shared" si="431"/>
        <v>42</v>
      </c>
      <c r="BW72" s="53">
        <f t="shared" si="406"/>
        <v>0</v>
      </c>
      <c r="BX72" s="53">
        <f t="shared" si="407"/>
        <v>0</v>
      </c>
      <c r="BY72" s="53">
        <f t="shared" si="408"/>
        <v>22.094956231098504</v>
      </c>
      <c r="CA72" s="53">
        <v>12030203</v>
      </c>
      <c r="CB72" s="53">
        <f>SUM(BW149,BW622,BW855)</f>
        <v>0</v>
      </c>
      <c r="CC72" s="53">
        <f t="shared" ref="CC72:CD72" si="438">SUM(BX149,BX622,BX855)</f>
        <v>0</v>
      </c>
      <c r="CD72" s="53">
        <f t="shared" si="438"/>
        <v>0</v>
      </c>
      <c r="CF72" s="46">
        <v>12030203</v>
      </c>
      <c r="CG72" s="61">
        <f t="shared" si="410"/>
        <v>5952.2494800294162</v>
      </c>
      <c r="CH72" s="61">
        <f t="shared" si="411"/>
        <v>178.72438626877502</v>
      </c>
      <c r="CI72" s="61">
        <f t="shared" si="412"/>
        <v>865.52097335370888</v>
      </c>
      <c r="CJ72" s="61">
        <f t="shared" si="413"/>
        <v>515.37284670812983</v>
      </c>
      <c r="CK72" s="61">
        <f t="shared" si="414"/>
        <v>61.167052018833068</v>
      </c>
      <c r="CL72" s="61">
        <f t="shared" si="415"/>
        <v>7573.0347383788621</v>
      </c>
    </row>
    <row r="73" spans="1:90" x14ac:dyDescent="0.3">
      <c r="A73" s="53" t="s">
        <v>630</v>
      </c>
      <c r="B73" s="53" t="s">
        <v>1581</v>
      </c>
      <c r="C73" s="53">
        <v>12100301</v>
      </c>
      <c r="D73" s="51">
        <v>486775.80703833996</v>
      </c>
      <c r="E73" s="53">
        <v>179141.59344600001</v>
      </c>
      <c r="F73" s="53">
        <f t="shared" si="378"/>
        <v>0.36801663282310632</v>
      </c>
      <c r="H73" s="53">
        <f>Input!P54</f>
        <v>5099</v>
      </c>
      <c r="I73" s="53">
        <f>Input!Q54</f>
        <v>4443</v>
      </c>
      <c r="J73" s="53">
        <f>Input!R54</f>
        <v>456</v>
      </c>
      <c r="K73" s="53">
        <f>Input!S54</f>
        <v>0</v>
      </c>
      <c r="L73" s="53">
        <f>Input!T54</f>
        <v>36</v>
      </c>
      <c r="M73" s="53">
        <f t="shared" si="387"/>
        <v>1876.516810765019</v>
      </c>
      <c r="N73" s="53">
        <f t="shared" si="388"/>
        <v>1635.0978996330614</v>
      </c>
      <c r="O73" s="53">
        <f t="shared" si="389"/>
        <v>167.81558456733649</v>
      </c>
      <c r="P73" s="53">
        <f t="shared" si="390"/>
        <v>0</v>
      </c>
      <c r="Q73" s="53">
        <f t="shared" si="391"/>
        <v>13.248598781631827</v>
      </c>
      <c r="S73" s="53">
        <v>12040101</v>
      </c>
      <c r="T73" s="53">
        <f>SUM(M405,M443,M743,M1005)</f>
        <v>51262.125473927954</v>
      </c>
      <c r="U73" s="53">
        <f t="shared" ref="U73:X73" si="439">SUM(N405,N443,N743,N1005)</f>
        <v>926.00378283086218</v>
      </c>
      <c r="V73" s="53">
        <f t="shared" si="439"/>
        <v>208.47837131692455</v>
      </c>
      <c r="W73" s="53">
        <f t="shared" si="439"/>
        <v>1.6362184581632542</v>
      </c>
      <c r="X73" s="53">
        <f t="shared" si="439"/>
        <v>461.81419468529168</v>
      </c>
      <c r="Y73" s="53">
        <f t="shared" si="393"/>
        <v>52860.058041219199</v>
      </c>
      <c r="AA73" s="53" t="s">
        <v>677</v>
      </c>
      <c r="AB73" s="53" t="s">
        <v>1614</v>
      </c>
      <c r="AC73" s="53">
        <v>12070101</v>
      </c>
      <c r="AD73" s="53">
        <v>239286.5074</v>
      </c>
      <c r="AE73" s="51">
        <v>53948.223664700003</v>
      </c>
      <c r="AF73" s="53">
        <f t="shared" si="380"/>
        <v>0.22545451580568307</v>
      </c>
      <c r="AH73" s="58">
        <f>Input!P77</f>
        <v>87</v>
      </c>
      <c r="AI73" s="58">
        <f>Input!Q77</f>
        <v>0</v>
      </c>
      <c r="AJ73" s="58">
        <f>Input!R77</f>
        <v>889</v>
      </c>
      <c r="AK73" s="58">
        <f>Input!S77</f>
        <v>0</v>
      </c>
      <c r="AL73" s="58">
        <f>Input!T77</f>
        <v>218</v>
      </c>
      <c r="AM73" s="58">
        <f t="shared" si="99"/>
        <v>19.614542875094426</v>
      </c>
      <c r="AN73" s="58">
        <f t="shared" si="100"/>
        <v>0</v>
      </c>
      <c r="AO73" s="58">
        <f t="shared" si="101"/>
        <v>200.42906455125225</v>
      </c>
      <c r="AP73" s="58">
        <f t="shared" si="102"/>
        <v>0</v>
      </c>
      <c r="AQ73" s="58">
        <f t="shared" si="103"/>
        <v>49.149084445638913</v>
      </c>
      <c r="AS73" s="53">
        <v>12040101</v>
      </c>
      <c r="AT73" s="80">
        <f t="shared" si="394"/>
        <v>19.225185440935057</v>
      </c>
      <c r="AU73" s="80">
        <f t="shared" si="395"/>
        <v>0</v>
      </c>
      <c r="AV73" s="80">
        <f t="shared" si="396"/>
        <v>421.31946625985216</v>
      </c>
      <c r="AW73" s="80">
        <f t="shared" si="397"/>
        <v>0</v>
      </c>
      <c r="AX73" s="80">
        <f t="shared" si="398"/>
        <v>13.368210341487401</v>
      </c>
      <c r="AY73" s="80">
        <f t="shared" si="399"/>
        <v>453.91286204227458</v>
      </c>
      <c r="BA73" s="53" t="s">
        <v>642</v>
      </c>
      <c r="BB73" s="53">
        <v>12090402</v>
      </c>
      <c r="BC73" s="53">
        <v>312904</v>
      </c>
      <c r="BD73" s="53">
        <v>3463</v>
      </c>
      <c r="BE73" s="53">
        <f t="shared" si="400"/>
        <v>1.1067292204637844E-2</v>
      </c>
      <c r="BF73" s="53">
        <f t="shared" si="427"/>
        <v>0</v>
      </c>
      <c r="BG73" s="53">
        <f t="shared" si="427"/>
        <v>0</v>
      </c>
      <c r="BH73" s="53">
        <f t="shared" si="401"/>
        <v>0</v>
      </c>
      <c r="BI73" s="53">
        <f t="shared" si="402"/>
        <v>0</v>
      </c>
      <c r="BK73" s="53">
        <v>12040101</v>
      </c>
      <c r="BL73" s="53">
        <f>SUM(BH356,BH388,BH659,BH903)</f>
        <v>488.655470684818</v>
      </c>
      <c r="BM73" s="53">
        <f>SUM(BI356,BI388,BI659,BI903)</f>
        <v>8.0108456992970929</v>
      </c>
      <c r="BO73" s="54" t="s">
        <v>950</v>
      </c>
      <c r="BP73" s="53">
        <v>11140106</v>
      </c>
      <c r="BQ73" s="53">
        <v>586899.84369999997</v>
      </c>
      <c r="BR73" s="53">
        <v>203873.25450000001</v>
      </c>
      <c r="BS73" s="53">
        <f t="shared" si="403"/>
        <v>0.34737316202832724</v>
      </c>
      <c r="BT73" s="53">
        <f>Input!R69</f>
        <v>814</v>
      </c>
      <c r="BU73" s="53">
        <f>Input!S69</f>
        <v>0</v>
      </c>
      <c r="BV73" s="53">
        <f>Input!T69</f>
        <v>29</v>
      </c>
      <c r="BW73" s="53">
        <f t="shared" si="406"/>
        <v>282.76175389105839</v>
      </c>
      <c r="BX73" s="53">
        <f t="shared" si="407"/>
        <v>0</v>
      </c>
      <c r="BY73" s="53">
        <f t="shared" si="408"/>
        <v>10.07382169882149</v>
      </c>
      <c r="CA73" s="53">
        <v>12040101</v>
      </c>
      <c r="CB73" s="53">
        <f>SUM(BW395,BW429,BW722,BW987)</f>
        <v>18.821480570998489</v>
      </c>
      <c r="CC73" s="53">
        <f t="shared" ref="CC73:CD73" si="440">SUM(BX395,BX429,BX722,BX987)</f>
        <v>4.2835842316076837E-2</v>
      </c>
      <c r="CD73" s="53">
        <f t="shared" si="440"/>
        <v>6.8256672422155624</v>
      </c>
      <c r="CF73" s="46">
        <v>12040101</v>
      </c>
      <c r="CG73" s="61">
        <f t="shared" si="410"/>
        <v>51770.006130053705</v>
      </c>
      <c r="CH73" s="61">
        <f t="shared" si="411"/>
        <v>934.01462853015926</v>
      </c>
      <c r="CI73" s="61">
        <f t="shared" si="412"/>
        <v>648.61931814777518</v>
      </c>
      <c r="CJ73" s="61">
        <f t="shared" si="413"/>
        <v>1.679054300479331</v>
      </c>
      <c r="CK73" s="61">
        <f t="shared" si="414"/>
        <v>482.00807226899462</v>
      </c>
      <c r="CL73" s="61">
        <f t="shared" si="415"/>
        <v>53836.327203301116</v>
      </c>
    </row>
    <row r="74" spans="1:90" x14ac:dyDescent="0.3">
      <c r="A74" s="53" t="s">
        <v>630</v>
      </c>
      <c r="B74" s="53" t="s">
        <v>1581</v>
      </c>
      <c r="C74" s="53">
        <v>12100302</v>
      </c>
      <c r="D74" s="51">
        <v>486775.80703834002</v>
      </c>
      <c r="E74" s="53">
        <v>253194.67678000001</v>
      </c>
      <c r="F74" s="53">
        <f t="shared" si="378"/>
        <v>0.52014638591119955</v>
      </c>
      <c r="H74" s="53">
        <f>H73</f>
        <v>5099</v>
      </c>
      <c r="I74" s="53">
        <f t="shared" ref="I74:I76" si="441">I73</f>
        <v>4443</v>
      </c>
      <c r="J74" s="53">
        <f t="shared" ref="J74:J76" si="442">J73</f>
        <v>456</v>
      </c>
      <c r="K74" s="53">
        <f t="shared" ref="K74:K76" si="443">K73</f>
        <v>0</v>
      </c>
      <c r="L74" s="53">
        <f t="shared" ref="L74:L76" si="444">L73</f>
        <v>36</v>
      </c>
      <c r="M74" s="53">
        <f t="shared" si="387"/>
        <v>2652.2264217612064</v>
      </c>
      <c r="N74" s="53">
        <f t="shared" si="388"/>
        <v>2311.0103926034594</v>
      </c>
      <c r="O74" s="53">
        <f t="shared" si="389"/>
        <v>237.18675197550701</v>
      </c>
      <c r="P74" s="53">
        <f t="shared" si="390"/>
        <v>0</v>
      </c>
      <c r="Q74" s="53">
        <f t="shared" si="391"/>
        <v>18.725269892803183</v>
      </c>
      <c r="S74" s="53">
        <v>12040102</v>
      </c>
      <c r="T74" s="53">
        <f>SUM(M406,M444,M744,M1007)</f>
        <v>72163.878403471754</v>
      </c>
      <c r="U74" s="53">
        <f t="shared" ref="U74:X74" si="445">SUM(N406,N444,N744,N1007)</f>
        <v>2391.8925573029751</v>
      </c>
      <c r="V74" s="53">
        <f t="shared" si="445"/>
        <v>5615.1140512832226</v>
      </c>
      <c r="W74" s="53">
        <f t="shared" si="445"/>
        <v>0.5523204532331103</v>
      </c>
      <c r="X74" s="53">
        <f t="shared" si="445"/>
        <v>390.16003412835482</v>
      </c>
      <c r="Y74" s="53">
        <f t="shared" si="393"/>
        <v>80561.597366639529</v>
      </c>
      <c r="AA74" s="53" t="s">
        <v>677</v>
      </c>
      <c r="AB74" s="53" t="s">
        <v>1614</v>
      </c>
      <c r="AC74" s="53">
        <v>12070102</v>
      </c>
      <c r="AD74" s="53">
        <v>239286.5074</v>
      </c>
      <c r="AE74" s="53">
        <v>0.43306193575000002</v>
      </c>
      <c r="AF74" s="53">
        <f t="shared" si="380"/>
        <v>1.8098050761636885E-6</v>
      </c>
      <c r="AH74" s="58">
        <f t="shared" ref="AH74:AH75" si="446">AH73</f>
        <v>87</v>
      </c>
      <c r="AI74" s="58">
        <f t="shared" ref="AI74:AI75" si="447">AI73</f>
        <v>0</v>
      </c>
      <c r="AJ74" s="58">
        <f t="shared" ref="AJ74:AJ75" si="448">AJ73</f>
        <v>889</v>
      </c>
      <c r="AK74" s="58">
        <f t="shared" ref="AK74:AK75" si="449">AK73</f>
        <v>0</v>
      </c>
      <c r="AL74" s="58">
        <f t="shared" ref="AL74:AL75" si="450">AL73</f>
        <v>218</v>
      </c>
      <c r="AM74" s="58">
        <f t="shared" si="99"/>
        <v>1.5745304162624089E-4</v>
      </c>
      <c r="AN74" s="58">
        <f t="shared" si="100"/>
        <v>0</v>
      </c>
      <c r="AO74" s="58">
        <f t="shared" si="101"/>
        <v>1.6089167127095192E-3</v>
      </c>
      <c r="AP74" s="58">
        <f t="shared" si="102"/>
        <v>0</v>
      </c>
      <c r="AQ74" s="58">
        <f t="shared" si="103"/>
        <v>3.9453750660368411E-4</v>
      </c>
      <c r="AS74" s="53">
        <v>12040102</v>
      </c>
      <c r="AT74" s="80">
        <f t="shared" si="394"/>
        <v>172.42806159873732</v>
      </c>
      <c r="AU74" s="80">
        <f t="shared" si="395"/>
        <v>0</v>
      </c>
      <c r="AV74" s="80">
        <f t="shared" si="396"/>
        <v>60061.816754882137</v>
      </c>
      <c r="AW74" s="80">
        <f t="shared" si="397"/>
        <v>0</v>
      </c>
      <c r="AX74" s="80">
        <f t="shared" si="398"/>
        <v>181.42090794859735</v>
      </c>
      <c r="AY74" s="80">
        <f t="shared" si="399"/>
        <v>60415.665724429469</v>
      </c>
      <c r="BA74" s="53" t="s">
        <v>677</v>
      </c>
      <c r="BB74" s="53">
        <v>12070101</v>
      </c>
      <c r="BC74" s="53">
        <v>194824</v>
      </c>
      <c r="BD74" s="53">
        <v>44550</v>
      </c>
      <c r="BE74" s="53">
        <f t="shared" si="400"/>
        <v>0.22866792592288424</v>
      </c>
      <c r="BF74" s="53">
        <f>Input!P74</f>
        <v>1078</v>
      </c>
      <c r="BG74" s="53">
        <f>Input!Q74</f>
        <v>0</v>
      </c>
      <c r="BH74" s="53">
        <f t="shared" si="401"/>
        <v>246.50402414486919</v>
      </c>
      <c r="BI74" s="53">
        <f t="shared" si="402"/>
        <v>0</v>
      </c>
      <c r="BK74" s="53">
        <v>12040102</v>
      </c>
      <c r="BL74" s="53">
        <f>SUM(BH357,BH389,BH660,BH905)</f>
        <v>156.69828053546217</v>
      </c>
      <c r="BM74" s="53">
        <f>SUM(BI357,BI389,BI660,BI905)</f>
        <v>0</v>
      </c>
      <c r="BO74" s="54" t="s">
        <v>950</v>
      </c>
      <c r="BP74" s="53">
        <v>11140201</v>
      </c>
      <c r="BQ74" s="53">
        <v>586899.84369999997</v>
      </c>
      <c r="BR74" s="53">
        <v>16598.468730000001</v>
      </c>
      <c r="BS74" s="53">
        <f t="shared" si="403"/>
        <v>2.8281603595867514E-2</v>
      </c>
      <c r="BT74" s="53">
        <f>BT73</f>
        <v>814</v>
      </c>
      <c r="BU74" s="53">
        <f t="shared" ref="BU74:BU75" si="451">BU73</f>
        <v>0</v>
      </c>
      <c r="BV74" s="53">
        <f t="shared" ref="BV74:BV75" si="452">BV73</f>
        <v>29</v>
      </c>
      <c r="BW74" s="53">
        <f t="shared" si="406"/>
        <v>23.021225327036156</v>
      </c>
      <c r="BX74" s="53">
        <f t="shared" si="407"/>
        <v>0</v>
      </c>
      <c r="BY74" s="53">
        <f t="shared" si="408"/>
        <v>0.82016650428015792</v>
      </c>
      <c r="CA74" s="53">
        <v>12040102</v>
      </c>
      <c r="CB74" s="53">
        <f>SUM(BW396,BW430,BW723,BW989)</f>
        <v>45.796624520625208</v>
      </c>
      <c r="CC74" s="53">
        <f t="shared" ref="CC74:CD74" si="453">SUM(BX396,BX430,BX723,BX989)</f>
        <v>0.21085851834517239</v>
      </c>
      <c r="CD74" s="53">
        <f t="shared" si="453"/>
        <v>15.58922566381683</v>
      </c>
      <c r="CF74" s="46">
        <v>12040102</v>
      </c>
      <c r="CG74" s="61">
        <f t="shared" si="410"/>
        <v>72493.004745605955</v>
      </c>
      <c r="CH74" s="61">
        <f t="shared" si="411"/>
        <v>2391.8925573029751</v>
      </c>
      <c r="CI74" s="61">
        <f t="shared" si="412"/>
        <v>65722.727430685991</v>
      </c>
      <c r="CJ74" s="61">
        <f t="shared" si="413"/>
        <v>0.76317897157828263</v>
      </c>
      <c r="CK74" s="61">
        <f t="shared" si="414"/>
        <v>587.17016774076899</v>
      </c>
      <c r="CL74" s="61">
        <f t="shared" si="415"/>
        <v>141195.55808030724</v>
      </c>
    </row>
    <row r="75" spans="1:90" x14ac:dyDescent="0.3">
      <c r="A75" s="53" t="s">
        <v>630</v>
      </c>
      <c r="B75" s="53" t="s">
        <v>1581</v>
      </c>
      <c r="C75" s="53">
        <v>12100304</v>
      </c>
      <c r="D75" s="51">
        <v>486775.80703834002</v>
      </c>
      <c r="E75" s="53">
        <v>50665.824706699997</v>
      </c>
      <c r="F75" s="53">
        <f t="shared" si="378"/>
        <v>0.10408451688460638</v>
      </c>
      <c r="H75" s="53">
        <f>H74</f>
        <v>5099</v>
      </c>
      <c r="I75" s="53">
        <f t="shared" si="441"/>
        <v>4443</v>
      </c>
      <c r="J75" s="53">
        <f t="shared" si="442"/>
        <v>456</v>
      </c>
      <c r="K75" s="53">
        <f t="shared" si="443"/>
        <v>0</v>
      </c>
      <c r="L75" s="53">
        <f t="shared" si="444"/>
        <v>36</v>
      </c>
      <c r="M75" s="53">
        <f t="shared" si="387"/>
        <v>530.72695159460795</v>
      </c>
      <c r="N75" s="53">
        <f t="shared" si="388"/>
        <v>462.44750851830611</v>
      </c>
      <c r="O75" s="53">
        <f t="shared" si="389"/>
        <v>47.462539699380507</v>
      </c>
      <c r="P75" s="53">
        <f t="shared" si="390"/>
        <v>0</v>
      </c>
      <c r="Q75" s="53">
        <f t="shared" si="391"/>
        <v>3.7470426078458297</v>
      </c>
      <c r="S75" s="53">
        <v>12040103</v>
      </c>
      <c r="T75" s="53">
        <f>SUM(M445,M635,M745,M877,M1006)</f>
        <v>28767.71582800031</v>
      </c>
      <c r="U75" s="53">
        <f t="shared" ref="U75:X75" si="454">SUM(N445,N635,N745,N877,N1006)</f>
        <v>495.15598736498174</v>
      </c>
      <c r="V75" s="53">
        <f t="shared" si="454"/>
        <v>82.829698075166561</v>
      </c>
      <c r="W75" s="53">
        <f t="shared" si="454"/>
        <v>0.81146108860363575</v>
      </c>
      <c r="X75" s="53">
        <f t="shared" si="454"/>
        <v>219.20789496828007</v>
      </c>
      <c r="Y75" s="53">
        <f t="shared" si="393"/>
        <v>29565.720869497341</v>
      </c>
      <c r="AA75" s="53" t="s">
        <v>677</v>
      </c>
      <c r="AB75" s="53" t="s">
        <v>1614</v>
      </c>
      <c r="AC75" s="53">
        <v>12070103</v>
      </c>
      <c r="AD75" s="53">
        <v>239286.5074</v>
      </c>
      <c r="AE75" s="53">
        <v>185337.850641</v>
      </c>
      <c r="AF75" s="53">
        <f t="shared" si="380"/>
        <v>0.77454367425398762</v>
      </c>
      <c r="AH75" s="58">
        <f t="shared" si="446"/>
        <v>87</v>
      </c>
      <c r="AI75" s="58">
        <f t="shared" si="447"/>
        <v>0</v>
      </c>
      <c r="AJ75" s="58">
        <f t="shared" si="448"/>
        <v>889</v>
      </c>
      <c r="AK75" s="58">
        <f t="shared" si="449"/>
        <v>0</v>
      </c>
      <c r="AL75" s="58">
        <f t="shared" si="450"/>
        <v>218</v>
      </c>
      <c r="AM75" s="58">
        <f t="shared" si="99"/>
        <v>67.385299660096919</v>
      </c>
      <c r="AN75" s="58">
        <f t="shared" si="100"/>
        <v>0</v>
      </c>
      <c r="AO75" s="58">
        <f t="shared" si="101"/>
        <v>688.56932641179503</v>
      </c>
      <c r="AP75" s="58">
        <f t="shared" si="102"/>
        <v>0</v>
      </c>
      <c r="AQ75" s="58">
        <f t="shared" si="103"/>
        <v>168.85052098736929</v>
      </c>
      <c r="AS75" s="53">
        <v>12040103</v>
      </c>
      <c r="AT75" s="80">
        <f t="shared" si="394"/>
        <v>97.283233426589376</v>
      </c>
      <c r="AU75" s="80">
        <f t="shared" si="395"/>
        <v>0</v>
      </c>
      <c r="AV75" s="80">
        <f t="shared" si="396"/>
        <v>534.1339855497406</v>
      </c>
      <c r="AW75" s="80">
        <f t="shared" si="397"/>
        <v>0</v>
      </c>
      <c r="AX75" s="80">
        <f t="shared" si="398"/>
        <v>73.755642320662844</v>
      </c>
      <c r="AY75" s="80">
        <f t="shared" si="399"/>
        <v>705.17286129699278</v>
      </c>
      <c r="BA75" s="53" t="s">
        <v>677</v>
      </c>
      <c r="BB75" s="53">
        <v>12070103</v>
      </c>
      <c r="BC75" s="53">
        <v>194824</v>
      </c>
      <c r="BD75" s="53">
        <v>150274</v>
      </c>
      <c r="BE75" s="53">
        <f t="shared" si="400"/>
        <v>0.77133207407711579</v>
      </c>
      <c r="BF75" s="53">
        <f>BF74</f>
        <v>1078</v>
      </c>
      <c r="BG75" s="53">
        <f>BG74</f>
        <v>0</v>
      </c>
      <c r="BH75" s="53">
        <f t="shared" si="401"/>
        <v>831.49597585513084</v>
      </c>
      <c r="BI75" s="53">
        <f t="shared" si="402"/>
        <v>0</v>
      </c>
      <c r="BK75" s="53">
        <v>12040103</v>
      </c>
      <c r="BL75" s="53">
        <f>SUM(BH390,BH566,BH661,BH779,BH904)</f>
        <v>129.2964581115132</v>
      </c>
      <c r="BM75" s="53">
        <f>SUM(BI390,BI566,BI661,BI779,BI904)</f>
        <v>2.9166678946670399</v>
      </c>
      <c r="BO75" s="54" t="s">
        <v>950</v>
      </c>
      <c r="BP75" s="53">
        <v>11140302</v>
      </c>
      <c r="BQ75" s="53">
        <v>586899.84369999997</v>
      </c>
      <c r="BR75" s="53">
        <v>366428.12050000002</v>
      </c>
      <c r="BS75" s="53">
        <f t="shared" si="403"/>
        <v>0.62434523442692147</v>
      </c>
      <c r="BT75" s="53">
        <f>BT74</f>
        <v>814</v>
      </c>
      <c r="BU75" s="53">
        <f t="shared" si="451"/>
        <v>0</v>
      </c>
      <c r="BV75" s="53">
        <f t="shared" si="452"/>
        <v>29</v>
      </c>
      <c r="BW75" s="53">
        <f t="shared" si="406"/>
        <v>508.21702082351408</v>
      </c>
      <c r="BX75" s="53">
        <f t="shared" si="407"/>
        <v>0</v>
      </c>
      <c r="BY75" s="53">
        <f t="shared" si="408"/>
        <v>18.106011798380724</v>
      </c>
      <c r="CA75" s="53">
        <v>12040103</v>
      </c>
      <c r="CB75" s="53">
        <f>SUM(BW431,BW623,BW724,BW856,BW988)</f>
        <v>0</v>
      </c>
      <c r="CC75" s="53">
        <f t="shared" ref="CC75:CD75" si="455">SUM(BX431,BX623,BX724,BX856,BX988)</f>
        <v>2.3034754271827395E-2</v>
      </c>
      <c r="CD75" s="53">
        <f t="shared" si="455"/>
        <v>3.6956256301411101</v>
      </c>
      <c r="CF75" s="46">
        <v>12040103</v>
      </c>
      <c r="CG75" s="61">
        <f t="shared" si="410"/>
        <v>28994.295519538409</v>
      </c>
      <c r="CH75" s="61">
        <f t="shared" si="411"/>
        <v>498.0726552596488</v>
      </c>
      <c r="CI75" s="61">
        <f t="shared" si="412"/>
        <v>616.96368362490716</v>
      </c>
      <c r="CJ75" s="61">
        <f t="shared" si="413"/>
        <v>0.83449584287546319</v>
      </c>
      <c r="CK75" s="61">
        <f t="shared" si="414"/>
        <v>296.65916291908405</v>
      </c>
      <c r="CL75" s="61">
        <f t="shared" si="415"/>
        <v>30406.825517184927</v>
      </c>
    </row>
    <row r="76" spans="1:90" x14ac:dyDescent="0.3">
      <c r="A76" s="53" t="s">
        <v>630</v>
      </c>
      <c r="B76" s="53" t="s">
        <v>1581</v>
      </c>
      <c r="C76" s="53">
        <v>12110110</v>
      </c>
      <c r="D76" s="51">
        <v>486775.80703834002</v>
      </c>
      <c r="E76" s="53">
        <v>3773.7121056400001</v>
      </c>
      <c r="F76" s="53">
        <f t="shared" si="378"/>
        <v>7.7524643810878025E-3</v>
      </c>
      <c r="H76" s="53">
        <f>H75</f>
        <v>5099</v>
      </c>
      <c r="I76" s="53">
        <f t="shared" si="441"/>
        <v>4443</v>
      </c>
      <c r="J76" s="53">
        <f t="shared" si="442"/>
        <v>456</v>
      </c>
      <c r="K76" s="53">
        <f t="shared" si="443"/>
        <v>0</v>
      </c>
      <c r="L76" s="53">
        <f t="shared" si="444"/>
        <v>36</v>
      </c>
      <c r="M76" s="53">
        <f t="shared" si="387"/>
        <v>39.529815879166705</v>
      </c>
      <c r="N76" s="53">
        <f t="shared" si="388"/>
        <v>34.44419924517311</v>
      </c>
      <c r="O76" s="53">
        <f t="shared" si="389"/>
        <v>3.5351237577760379</v>
      </c>
      <c r="P76" s="53">
        <f t="shared" si="390"/>
        <v>0</v>
      </c>
      <c r="Q76" s="53">
        <f t="shared" si="391"/>
        <v>0.27908871771916088</v>
      </c>
      <c r="S76" s="53">
        <v>12040104</v>
      </c>
      <c r="T76" s="53">
        <f>SUM(M340,M446,M1008)</f>
        <v>170933.00424585451</v>
      </c>
      <c r="U76" s="53">
        <f t="shared" ref="U76:X76" si="456">SUM(N340,N446,N1008)</f>
        <v>6548.0238776053457</v>
      </c>
      <c r="V76" s="53">
        <f t="shared" si="456"/>
        <v>3374.0003145639857</v>
      </c>
      <c r="W76" s="53">
        <f t="shared" si="456"/>
        <v>0.51192766423210456</v>
      </c>
      <c r="X76" s="53">
        <f t="shared" si="456"/>
        <v>568.46717505849949</v>
      </c>
      <c r="Y76" s="53">
        <f t="shared" si="393"/>
        <v>181424.00754074656</v>
      </c>
      <c r="AA76" s="53" t="s">
        <v>951</v>
      </c>
      <c r="AB76" s="53" t="s">
        <v>1598</v>
      </c>
      <c r="AC76" s="53">
        <v>13040206</v>
      </c>
      <c r="AD76" s="53">
        <v>72763.228940000001</v>
      </c>
      <c r="AE76" s="51">
        <v>4631.2908989899997</v>
      </c>
      <c r="AF76" s="53">
        <f t="shared" si="380"/>
        <v>6.364878203534545E-2</v>
      </c>
      <c r="AH76" s="58">
        <f>Input!P78</f>
        <v>3</v>
      </c>
      <c r="AI76" s="58">
        <f>Input!Q78</f>
        <v>0</v>
      </c>
      <c r="AJ76" s="58">
        <f>Input!R78</f>
        <v>0</v>
      </c>
      <c r="AK76" s="58">
        <f>Input!S78</f>
        <v>0</v>
      </c>
      <c r="AL76" s="58">
        <f>Input!T78</f>
        <v>30</v>
      </c>
      <c r="AM76" s="58">
        <f t="shared" si="99"/>
        <v>0.19094634610603634</v>
      </c>
      <c r="AN76" s="58">
        <f t="shared" si="100"/>
        <v>0</v>
      </c>
      <c r="AO76" s="58">
        <f t="shared" si="101"/>
        <v>0</v>
      </c>
      <c r="AP76" s="58">
        <f t="shared" si="102"/>
        <v>0</v>
      </c>
      <c r="AQ76" s="58">
        <f t="shared" si="103"/>
        <v>1.9094634610603636</v>
      </c>
      <c r="AS76" s="53">
        <v>12040104</v>
      </c>
      <c r="AT76" s="80">
        <f t="shared" si="394"/>
        <v>63.266126143572833</v>
      </c>
      <c r="AU76" s="80">
        <f t="shared" si="395"/>
        <v>0</v>
      </c>
      <c r="AV76" s="80">
        <f t="shared" si="396"/>
        <v>398.15240250684883</v>
      </c>
      <c r="AW76" s="80">
        <f t="shared" si="397"/>
        <v>0</v>
      </c>
      <c r="AX76" s="80">
        <f t="shared" si="398"/>
        <v>55.429752091727536</v>
      </c>
      <c r="AY76" s="80">
        <f t="shared" si="399"/>
        <v>516.8482807421492</v>
      </c>
      <c r="BA76" s="53" t="s">
        <v>951</v>
      </c>
      <c r="BB76" s="53">
        <v>13040202</v>
      </c>
      <c r="BC76" s="53">
        <v>9232</v>
      </c>
      <c r="BD76" s="53">
        <v>6</v>
      </c>
      <c r="BE76" s="53">
        <f t="shared" si="400"/>
        <v>6.499133448873484E-4</v>
      </c>
      <c r="BF76" s="53">
        <f>Input!P82</f>
        <v>177</v>
      </c>
      <c r="BG76" s="53">
        <f>Input!Q82</f>
        <v>0</v>
      </c>
      <c r="BH76" s="53">
        <f t="shared" si="401"/>
        <v>0.11503466204506067</v>
      </c>
      <c r="BI76" s="53">
        <f t="shared" si="402"/>
        <v>0</v>
      </c>
      <c r="BK76" s="53">
        <v>12040104</v>
      </c>
      <c r="BL76" s="53">
        <f>SUM(BH303,BH391,BH906)</f>
        <v>2.8945407419407099</v>
      </c>
      <c r="BM76" s="53">
        <f>SUM(BI303,BI391,BI906)</f>
        <v>0</v>
      </c>
      <c r="BO76" s="54" t="s">
        <v>642</v>
      </c>
      <c r="BP76" s="53">
        <v>12040204</v>
      </c>
      <c r="BQ76" s="53">
        <v>905832.05039999995</v>
      </c>
      <c r="BR76" s="53">
        <v>232737.49489999999</v>
      </c>
      <c r="BS76" s="53">
        <f t="shared" si="403"/>
        <v>0.25693228098655496</v>
      </c>
      <c r="BT76" s="53">
        <v>0</v>
      </c>
      <c r="BU76" s="53">
        <v>1</v>
      </c>
      <c r="BV76" s="53">
        <v>2</v>
      </c>
      <c r="BW76" s="53">
        <f t="shared" si="406"/>
        <v>0</v>
      </c>
      <c r="BX76" s="53">
        <f t="shared" si="407"/>
        <v>0.25693228098655496</v>
      </c>
      <c r="BY76" s="53">
        <f t="shared" si="408"/>
        <v>0.51386456197310992</v>
      </c>
      <c r="CA76" s="53">
        <v>12040104</v>
      </c>
      <c r="CB76" s="53">
        <f>SUM(BW333,BW432,BW990)</f>
        <v>13.649220579864357</v>
      </c>
      <c r="CC76" s="53">
        <f t="shared" ref="CC76:CD76" si="457">SUM(BX333,BX432,BX990)</f>
        <v>0.67866629804144241</v>
      </c>
      <c r="CD76" s="53">
        <f t="shared" si="457"/>
        <v>6.4404906051358175</v>
      </c>
      <c r="CF76" s="46">
        <v>12040104</v>
      </c>
      <c r="CG76" s="61">
        <f t="shared" si="410"/>
        <v>170999.16491274003</v>
      </c>
      <c r="CH76" s="61">
        <f t="shared" si="411"/>
        <v>6548.0238776053457</v>
      </c>
      <c r="CI76" s="61">
        <f t="shared" si="412"/>
        <v>3785.8019376506991</v>
      </c>
      <c r="CJ76" s="61">
        <f t="shared" si="413"/>
        <v>1.1905939622735469</v>
      </c>
      <c r="CK76" s="61">
        <f t="shared" si="414"/>
        <v>630.33741775536282</v>
      </c>
      <c r="CL76" s="61">
        <f t="shared" si="415"/>
        <v>181964.51873971371</v>
      </c>
    </row>
    <row r="77" spans="1:90" x14ac:dyDescent="0.3">
      <c r="A77" s="53" t="s">
        <v>948</v>
      </c>
      <c r="B77" s="53" t="s">
        <v>1575</v>
      </c>
      <c r="C77" s="53">
        <v>12090206</v>
      </c>
      <c r="D77" s="51">
        <v>11936.42303915</v>
      </c>
      <c r="E77" s="53">
        <v>7579.6322514800004</v>
      </c>
      <c r="F77" s="53">
        <f t="shared" si="378"/>
        <v>0.63500030340913172</v>
      </c>
      <c r="H77" s="53">
        <f>Input!P55</f>
        <v>0</v>
      </c>
      <c r="I77" s="53">
        <f>Input!Q55</f>
        <v>0</v>
      </c>
      <c r="J77" s="53">
        <f>Input!R55</f>
        <v>0</v>
      </c>
      <c r="K77" s="53">
        <f>Input!S55</f>
        <v>0</v>
      </c>
      <c r="L77" s="53">
        <f>Input!T55</f>
        <v>2</v>
      </c>
      <c r="M77" s="53">
        <f t="shared" si="387"/>
        <v>0</v>
      </c>
      <c r="N77" s="53">
        <f t="shared" si="388"/>
        <v>0</v>
      </c>
      <c r="O77" s="53">
        <f t="shared" si="389"/>
        <v>0</v>
      </c>
      <c r="P77" s="53">
        <f t="shared" si="390"/>
        <v>0</v>
      </c>
      <c r="Q77" s="53">
        <f t="shared" si="391"/>
        <v>1.2700006068182634</v>
      </c>
      <c r="S77" s="53">
        <v>12040201</v>
      </c>
      <c r="T77" s="53">
        <f>SUM(M164,M538,M636,M786)</f>
        <v>1506.9283636872801</v>
      </c>
      <c r="U77" s="53">
        <f t="shared" ref="U77:X77" si="458">SUM(N164,N538,N636,N786)</f>
        <v>234.31514017767415</v>
      </c>
      <c r="V77" s="53">
        <f t="shared" si="458"/>
        <v>0</v>
      </c>
      <c r="W77" s="53">
        <f t="shared" si="458"/>
        <v>73.70330389613784</v>
      </c>
      <c r="X77" s="53">
        <f t="shared" si="458"/>
        <v>140.22711394033345</v>
      </c>
      <c r="Y77" s="53">
        <f t="shared" si="393"/>
        <v>1955.1739217014256</v>
      </c>
      <c r="AA77" s="53" t="s">
        <v>951</v>
      </c>
      <c r="AB77" s="53" t="s">
        <v>1598</v>
      </c>
      <c r="AC77" s="53">
        <v>13070006</v>
      </c>
      <c r="AD77" s="53">
        <v>72763.228940000001</v>
      </c>
      <c r="AE77" s="53">
        <v>61970.788964400002</v>
      </c>
      <c r="AF77" s="53">
        <f t="shared" si="380"/>
        <v>0.85167728078011273</v>
      </c>
      <c r="AH77" s="58">
        <f t="shared" ref="AH77:AH78" si="459">AH76</f>
        <v>3</v>
      </c>
      <c r="AI77" s="58">
        <f t="shared" ref="AI77:AI78" si="460">AI76</f>
        <v>0</v>
      </c>
      <c r="AJ77" s="58">
        <f t="shared" ref="AJ77:AJ78" si="461">AJ76</f>
        <v>0</v>
      </c>
      <c r="AK77" s="58">
        <f t="shared" ref="AK77:AK78" si="462">AK76</f>
        <v>0</v>
      </c>
      <c r="AL77" s="58">
        <f t="shared" ref="AL77:AL78" si="463">AL76</f>
        <v>30</v>
      </c>
      <c r="AM77" s="58">
        <f t="shared" si="99"/>
        <v>2.5550318423403384</v>
      </c>
      <c r="AN77" s="58">
        <f t="shared" si="100"/>
        <v>0</v>
      </c>
      <c r="AO77" s="58">
        <f t="shared" si="101"/>
        <v>0</v>
      </c>
      <c r="AP77" s="58">
        <f t="shared" si="102"/>
        <v>0</v>
      </c>
      <c r="AQ77" s="58">
        <f t="shared" si="103"/>
        <v>25.550318423403382</v>
      </c>
      <c r="AS77" s="53">
        <v>12040201</v>
      </c>
      <c r="AT77" s="80">
        <f t="shared" si="394"/>
        <v>147.11360747975311</v>
      </c>
      <c r="AU77" s="80">
        <f t="shared" si="395"/>
        <v>0</v>
      </c>
      <c r="AV77" s="80">
        <f t="shared" si="396"/>
        <v>1098.6686746143469</v>
      </c>
      <c r="AW77" s="80">
        <f t="shared" si="397"/>
        <v>0</v>
      </c>
      <c r="AX77" s="80">
        <f t="shared" si="398"/>
        <v>155.72719476050321</v>
      </c>
      <c r="AY77" s="80">
        <f t="shared" si="399"/>
        <v>1401.5094768546032</v>
      </c>
      <c r="BA77" s="53" t="s">
        <v>951</v>
      </c>
      <c r="BB77" s="53">
        <v>13040203</v>
      </c>
      <c r="BC77" s="53">
        <v>9232</v>
      </c>
      <c r="BD77" s="53">
        <v>118</v>
      </c>
      <c r="BE77" s="53">
        <f t="shared" si="400"/>
        <v>1.2781629116117851E-2</v>
      </c>
      <c r="BF77" s="53">
        <f t="shared" ref="BF77:BG81" si="464">BF76</f>
        <v>177</v>
      </c>
      <c r="BG77" s="53">
        <f t="shared" si="464"/>
        <v>0</v>
      </c>
      <c r="BH77" s="53">
        <f t="shared" si="401"/>
        <v>2.2623483535528597</v>
      </c>
      <c r="BI77" s="53">
        <f t="shared" si="402"/>
        <v>0</v>
      </c>
      <c r="BK77" s="53">
        <v>12040201</v>
      </c>
      <c r="BL77" s="53">
        <f>SUM(BH136,BH479,BH567,BH699)</f>
        <v>0</v>
      </c>
      <c r="BM77" s="53">
        <f>SUM(BI136,BI479,BI567,BI699)</f>
        <v>0</v>
      </c>
      <c r="BO77" s="54" t="s">
        <v>642</v>
      </c>
      <c r="BP77" s="53">
        <v>12040205</v>
      </c>
      <c r="BQ77" s="53">
        <v>905832.05039999995</v>
      </c>
      <c r="BR77" s="53">
        <v>295070.07270000002</v>
      </c>
      <c r="BS77" s="53">
        <f t="shared" si="403"/>
        <v>0.32574479184049859</v>
      </c>
      <c r="BT77" s="53">
        <f>BT76</f>
        <v>0</v>
      </c>
      <c r="BU77" s="53">
        <f t="shared" ref="BU77:BU80" si="465">BU76</f>
        <v>1</v>
      </c>
      <c r="BV77" s="53">
        <f t="shared" ref="BV77:BV80" si="466">BV76</f>
        <v>2</v>
      </c>
      <c r="BW77" s="53">
        <f t="shared" si="406"/>
        <v>0</v>
      </c>
      <c r="BX77" s="53">
        <f t="shared" si="407"/>
        <v>0.32574479184049859</v>
      </c>
      <c r="BY77" s="53">
        <f t="shared" si="408"/>
        <v>0.65148958368099719</v>
      </c>
      <c r="CA77" s="53">
        <v>12040201</v>
      </c>
      <c r="CB77" s="53">
        <f>SUM(BW150,BW529,BW624,BW766)</f>
        <v>0</v>
      </c>
      <c r="CC77" s="53">
        <f t="shared" ref="CC77:CD77" si="467">SUM(BX150,BX529,BX624,BX766)</f>
        <v>0</v>
      </c>
      <c r="CD77" s="53">
        <f t="shared" si="467"/>
        <v>0</v>
      </c>
      <c r="CF77" s="46">
        <v>12040201</v>
      </c>
      <c r="CG77" s="61">
        <f t="shared" si="410"/>
        <v>1654.0419711670334</v>
      </c>
      <c r="CH77" s="61">
        <f t="shared" si="411"/>
        <v>234.31514017767415</v>
      </c>
      <c r="CI77" s="61">
        <f t="shared" si="412"/>
        <v>1098.6686746143469</v>
      </c>
      <c r="CJ77" s="61">
        <f t="shared" si="413"/>
        <v>73.70330389613784</v>
      </c>
      <c r="CK77" s="61">
        <f t="shared" si="414"/>
        <v>295.95430870083669</v>
      </c>
      <c r="CL77" s="61">
        <f t="shared" si="415"/>
        <v>3356.6833985560288</v>
      </c>
    </row>
    <row r="78" spans="1:90" x14ac:dyDescent="0.3">
      <c r="A78" s="53" t="s">
        <v>948</v>
      </c>
      <c r="B78" s="53" t="s">
        <v>1575</v>
      </c>
      <c r="C78" s="53">
        <v>12100203</v>
      </c>
      <c r="D78" s="51">
        <v>11936.42303915</v>
      </c>
      <c r="E78" s="53">
        <v>4356.7907876700001</v>
      </c>
      <c r="F78" s="53">
        <f t="shared" si="378"/>
        <v>0.36499969659086828</v>
      </c>
      <c r="H78" s="53">
        <f>H77</f>
        <v>0</v>
      </c>
      <c r="I78" s="53">
        <f t="shared" ref="I78" si="468">I77</f>
        <v>0</v>
      </c>
      <c r="J78" s="53">
        <f t="shared" ref="J78" si="469">J77</f>
        <v>0</v>
      </c>
      <c r="K78" s="53">
        <f t="shared" ref="K78" si="470">K77</f>
        <v>0</v>
      </c>
      <c r="L78" s="53">
        <f t="shared" ref="L78" si="471">L77</f>
        <v>2</v>
      </c>
      <c r="M78" s="53">
        <f t="shared" si="387"/>
        <v>0</v>
      </c>
      <c r="N78" s="53">
        <f t="shared" si="388"/>
        <v>0</v>
      </c>
      <c r="O78" s="53">
        <f t="shared" si="389"/>
        <v>0</v>
      </c>
      <c r="P78" s="53">
        <f t="shared" si="390"/>
        <v>0</v>
      </c>
      <c r="Q78" s="53">
        <f t="shared" si="391"/>
        <v>0.72999939318173657</v>
      </c>
      <c r="S78" s="53">
        <v>12040202</v>
      </c>
      <c r="T78" s="53">
        <f>SUM(M165,M539,M637)</f>
        <v>1171.1799193723277</v>
      </c>
      <c r="U78" s="53">
        <f t="shared" ref="U78:X78" si="472">SUM(N165,N539,N637)</f>
        <v>103.85116303554776</v>
      </c>
      <c r="V78" s="53">
        <f t="shared" si="472"/>
        <v>0</v>
      </c>
      <c r="W78" s="53">
        <f t="shared" si="472"/>
        <v>1270.2556873656713</v>
      </c>
      <c r="X78" s="53">
        <f t="shared" si="472"/>
        <v>141.68844518171841</v>
      </c>
      <c r="Y78" s="53">
        <f t="shared" si="393"/>
        <v>2686.9752149552651</v>
      </c>
      <c r="AA78" s="53" t="s">
        <v>951</v>
      </c>
      <c r="AB78" s="53" t="s">
        <v>1598</v>
      </c>
      <c r="AC78" s="53">
        <v>13070007</v>
      </c>
      <c r="AD78" s="53">
        <v>72763.228940000001</v>
      </c>
      <c r="AE78" s="53">
        <v>6161.1490797500001</v>
      </c>
      <c r="AF78" s="53">
        <f t="shared" si="380"/>
        <v>8.4673937227695548E-2</v>
      </c>
      <c r="AH78" s="58">
        <f t="shared" si="459"/>
        <v>3</v>
      </c>
      <c r="AI78" s="58">
        <f t="shared" si="460"/>
        <v>0</v>
      </c>
      <c r="AJ78" s="58">
        <f t="shared" si="461"/>
        <v>0</v>
      </c>
      <c r="AK78" s="58">
        <f t="shared" si="462"/>
        <v>0</v>
      </c>
      <c r="AL78" s="58">
        <f t="shared" si="463"/>
        <v>30</v>
      </c>
      <c r="AM78" s="58">
        <f t="shared" ref="AM78:AM141" si="473">AF78*AH78</f>
        <v>0.25402181168308663</v>
      </c>
      <c r="AN78" s="58">
        <f t="shared" ref="AN78:AN141" si="474">AF78*AI78</f>
        <v>0</v>
      </c>
      <c r="AO78" s="58">
        <f t="shared" ref="AO78:AO141" si="475">AF78*AJ78</f>
        <v>0</v>
      </c>
      <c r="AP78" s="58">
        <f t="shared" ref="AP78:AP141" si="476">AK78*AF78</f>
        <v>0</v>
      </c>
      <c r="AQ78" s="58">
        <f t="shared" ref="AQ78:AQ141" si="477">AL78*AF78</f>
        <v>2.5402181168308666</v>
      </c>
      <c r="AS78" s="53">
        <v>12040202</v>
      </c>
      <c r="AT78" s="80">
        <f t="shared" si="394"/>
        <v>92.315650344838033</v>
      </c>
      <c r="AU78" s="80">
        <f t="shared" si="395"/>
        <v>0</v>
      </c>
      <c r="AV78" s="80">
        <f t="shared" si="396"/>
        <v>66745.174203024901</v>
      </c>
      <c r="AW78" s="80">
        <f t="shared" si="397"/>
        <v>0</v>
      </c>
      <c r="AX78" s="80">
        <f t="shared" si="398"/>
        <v>143.70820581334863</v>
      </c>
      <c r="AY78" s="80">
        <f t="shared" si="399"/>
        <v>66981.198059183094</v>
      </c>
      <c r="BA78" s="53" t="s">
        <v>951</v>
      </c>
      <c r="BB78" s="53">
        <v>13040204</v>
      </c>
      <c r="BC78" s="53">
        <v>9232</v>
      </c>
      <c r="BD78" s="53">
        <v>644</v>
      </c>
      <c r="BE78" s="53">
        <f t="shared" si="400"/>
        <v>6.9757365684575384E-2</v>
      </c>
      <c r="BF78" s="53">
        <f t="shared" si="464"/>
        <v>177</v>
      </c>
      <c r="BG78" s="53">
        <f t="shared" si="464"/>
        <v>0</v>
      </c>
      <c r="BH78" s="53">
        <f t="shared" si="401"/>
        <v>12.347053726169843</v>
      </c>
      <c r="BI78" s="53">
        <f t="shared" si="402"/>
        <v>0</v>
      </c>
      <c r="BK78" s="53">
        <v>12040202</v>
      </c>
      <c r="BL78" s="53">
        <f>SUM(BH137,BH323,BH480,BH568)</f>
        <v>0</v>
      </c>
      <c r="BM78" s="53">
        <f>SUM(BI137,BI323,BI480,BI568)</f>
        <v>0</v>
      </c>
      <c r="BO78" s="54" t="s">
        <v>642</v>
      </c>
      <c r="BP78" s="53">
        <v>12070104</v>
      </c>
      <c r="BQ78" s="53">
        <v>905832.05039999995</v>
      </c>
      <c r="BR78" s="53">
        <v>126470.1403</v>
      </c>
      <c r="BS78" s="53">
        <f t="shared" si="403"/>
        <v>0.1396176479339111</v>
      </c>
      <c r="BT78" s="53">
        <f>BT77</f>
        <v>0</v>
      </c>
      <c r="BU78" s="53">
        <f t="shared" si="465"/>
        <v>1</v>
      </c>
      <c r="BV78" s="53">
        <f t="shared" si="466"/>
        <v>2</v>
      </c>
      <c r="BW78" s="53">
        <f t="shared" si="406"/>
        <v>0</v>
      </c>
      <c r="BX78" s="53">
        <f t="shared" si="407"/>
        <v>0.1396176479339111</v>
      </c>
      <c r="BY78" s="53">
        <f t="shared" si="408"/>
        <v>0.2792352958678222</v>
      </c>
      <c r="CA78" s="53">
        <v>12040202</v>
      </c>
      <c r="CB78" s="53">
        <f>SUM(BW151,BW356,BW530,BW625)</f>
        <v>0</v>
      </c>
      <c r="CC78" s="53">
        <f t="shared" ref="CC78:CD78" si="478">SUM(BX151,BX356,BX530,BX625)</f>
        <v>0</v>
      </c>
      <c r="CD78" s="53">
        <f t="shared" si="478"/>
        <v>0</v>
      </c>
      <c r="CF78" s="46">
        <v>12040202</v>
      </c>
      <c r="CG78" s="61">
        <f t="shared" si="410"/>
        <v>1263.4955697171658</v>
      </c>
      <c r="CH78" s="61">
        <f t="shared" si="411"/>
        <v>103.85116303554776</v>
      </c>
      <c r="CI78" s="61">
        <f t="shared" si="412"/>
        <v>66745.174203024901</v>
      </c>
      <c r="CJ78" s="61">
        <f t="shared" si="413"/>
        <v>1270.2556873656713</v>
      </c>
      <c r="CK78" s="61">
        <f t="shared" si="414"/>
        <v>285.39665099506703</v>
      </c>
      <c r="CL78" s="61">
        <f t="shared" si="415"/>
        <v>69668.17327413836</v>
      </c>
    </row>
    <row r="79" spans="1:90" x14ac:dyDescent="0.3">
      <c r="A79" s="53" t="s">
        <v>948</v>
      </c>
      <c r="B79" s="53" t="s">
        <v>1581</v>
      </c>
      <c r="C79" s="53">
        <v>12090201</v>
      </c>
      <c r="D79" s="51">
        <v>364034.97340552998</v>
      </c>
      <c r="E79" s="53">
        <v>11279.7999898</v>
      </c>
      <c r="F79" s="53">
        <f t="shared" si="378"/>
        <v>3.0985484400792605E-2</v>
      </c>
      <c r="H79" s="53">
        <f>Input!P60</f>
        <v>872</v>
      </c>
      <c r="I79" s="53">
        <f>Input!Q60</f>
        <v>0</v>
      </c>
      <c r="J79" s="53">
        <f>Input!R60</f>
        <v>20</v>
      </c>
      <c r="K79" s="53">
        <f>Input!S60</f>
        <v>0</v>
      </c>
      <c r="L79" s="53">
        <f>Input!T60</f>
        <v>284</v>
      </c>
      <c r="M79" s="53">
        <f t="shared" si="387"/>
        <v>27.019342397491151</v>
      </c>
      <c r="N79" s="53">
        <f t="shared" si="388"/>
        <v>0</v>
      </c>
      <c r="O79" s="53">
        <f t="shared" si="389"/>
        <v>0.61970968801585213</v>
      </c>
      <c r="P79" s="53">
        <f t="shared" si="390"/>
        <v>0</v>
      </c>
      <c r="Q79" s="53">
        <f t="shared" si="391"/>
        <v>8.7998775698250995</v>
      </c>
      <c r="S79" s="53">
        <v>12040203</v>
      </c>
      <c r="T79" s="53">
        <f>SUM(M166,M447,M638)</f>
        <v>13203.504831535993</v>
      </c>
      <c r="U79" s="53">
        <f t="shared" ref="U79:X79" si="479">SUM(N166,N447,N638)</f>
        <v>508.75887116434075</v>
      </c>
      <c r="V79" s="53">
        <f t="shared" si="479"/>
        <v>62.793640016082918</v>
      </c>
      <c r="W79" s="53">
        <f t="shared" si="479"/>
        <v>232.66816203006084</v>
      </c>
      <c r="X79" s="53">
        <f t="shared" si="479"/>
        <v>59.589383858074015</v>
      </c>
      <c r="Y79" s="53">
        <f t="shared" si="393"/>
        <v>14067.314888604551</v>
      </c>
      <c r="AA79" s="53" t="s">
        <v>951</v>
      </c>
      <c r="AB79" s="53" t="s">
        <v>1603</v>
      </c>
      <c r="AC79" s="53">
        <v>13040202</v>
      </c>
      <c r="AD79" s="53">
        <v>573777.27179999999</v>
      </c>
      <c r="AE79" s="53">
        <v>56138.586402000001</v>
      </c>
      <c r="AF79" s="53">
        <f t="shared" si="380"/>
        <v>9.7840380163346868E-2</v>
      </c>
      <c r="AH79" s="58">
        <f>Input!P80</f>
        <v>1694</v>
      </c>
      <c r="AI79" s="58">
        <f>Input!Q80</f>
        <v>0</v>
      </c>
      <c r="AJ79" s="58">
        <f>Input!R80</f>
        <v>867</v>
      </c>
      <c r="AK79" s="58">
        <f>Input!S80</f>
        <v>0</v>
      </c>
      <c r="AL79" s="58">
        <f>Input!T80</f>
        <v>112</v>
      </c>
      <c r="AM79" s="58">
        <f t="shared" si="473"/>
        <v>165.74160399670959</v>
      </c>
      <c r="AN79" s="58">
        <f t="shared" si="474"/>
        <v>0</v>
      </c>
      <c r="AO79" s="58">
        <f t="shared" si="475"/>
        <v>84.827609601621731</v>
      </c>
      <c r="AP79" s="58">
        <f t="shared" si="476"/>
        <v>0</v>
      </c>
      <c r="AQ79" s="58">
        <f t="shared" si="477"/>
        <v>10.95812257829485</v>
      </c>
      <c r="AS79" s="53">
        <v>12040203</v>
      </c>
      <c r="AT79" s="80">
        <f t="shared" si="394"/>
        <v>65.443352145402145</v>
      </c>
      <c r="AU79" s="80">
        <f t="shared" si="395"/>
        <v>0</v>
      </c>
      <c r="AV79" s="80">
        <f t="shared" si="396"/>
        <v>7683.204781305335</v>
      </c>
      <c r="AW79" s="80">
        <f t="shared" si="397"/>
        <v>0</v>
      </c>
      <c r="AX79" s="80">
        <f t="shared" si="398"/>
        <v>56.366238994687819</v>
      </c>
      <c r="AY79" s="80">
        <f t="shared" si="399"/>
        <v>7805.0143724454247</v>
      </c>
      <c r="BA79" s="53" t="s">
        <v>951</v>
      </c>
      <c r="BB79" s="53">
        <v>13040205</v>
      </c>
      <c r="BC79" s="53">
        <v>9232</v>
      </c>
      <c r="BD79" s="53">
        <v>204</v>
      </c>
      <c r="BE79" s="53">
        <f t="shared" si="400"/>
        <v>2.2097053726169845E-2</v>
      </c>
      <c r="BF79" s="53">
        <f t="shared" si="464"/>
        <v>177</v>
      </c>
      <c r="BG79" s="53">
        <f t="shared" si="464"/>
        <v>0</v>
      </c>
      <c r="BH79" s="53">
        <f t="shared" si="401"/>
        <v>3.9111785095320624</v>
      </c>
      <c r="BI79" s="53">
        <f t="shared" si="402"/>
        <v>0</v>
      </c>
      <c r="BK79" s="53">
        <v>12040203</v>
      </c>
      <c r="BL79" s="53">
        <f>SUM(BH138,BH392,BH569)</f>
        <v>0</v>
      </c>
      <c r="BM79" s="53">
        <f>SUM(BI138,BI392,BI569)</f>
        <v>0</v>
      </c>
      <c r="BO79" s="54" t="s">
        <v>642</v>
      </c>
      <c r="BP79" s="53">
        <v>12090401</v>
      </c>
      <c r="BQ79" s="53">
        <v>905832.05039999995</v>
      </c>
      <c r="BR79" s="53">
        <v>161221.36809999999</v>
      </c>
      <c r="BS79" s="53">
        <f t="shared" si="403"/>
        <v>0.17798152320709715</v>
      </c>
      <c r="BT79" s="53">
        <f>BT78</f>
        <v>0</v>
      </c>
      <c r="BU79" s="53">
        <f t="shared" si="465"/>
        <v>1</v>
      </c>
      <c r="BV79" s="53">
        <f t="shared" si="466"/>
        <v>2</v>
      </c>
      <c r="BW79" s="53">
        <f t="shared" si="406"/>
        <v>0</v>
      </c>
      <c r="BX79" s="53">
        <f t="shared" si="407"/>
        <v>0.17798152320709715</v>
      </c>
      <c r="BY79" s="53">
        <f t="shared" si="408"/>
        <v>0.3559630464141943</v>
      </c>
      <c r="CA79" s="53">
        <v>12040203</v>
      </c>
      <c r="CB79" s="53">
        <f>SUM(BW152,BW433,BW626)</f>
        <v>0</v>
      </c>
      <c r="CC79" s="53">
        <f t="shared" ref="CC79:CD79" si="480">SUM(BX152,BX433,BX626)</f>
        <v>4.4852478268817796E-2</v>
      </c>
      <c r="CD79" s="53">
        <f t="shared" si="480"/>
        <v>8.9704956537635591E-2</v>
      </c>
      <c r="CF79" s="46">
        <v>12040203</v>
      </c>
      <c r="CG79" s="61">
        <f t="shared" si="410"/>
        <v>13268.948183681396</v>
      </c>
      <c r="CH79" s="61">
        <f t="shared" si="411"/>
        <v>508.75887116434075</v>
      </c>
      <c r="CI79" s="61">
        <f t="shared" si="412"/>
        <v>7745.9984213214175</v>
      </c>
      <c r="CJ79" s="61">
        <f t="shared" si="413"/>
        <v>232.71301450832965</v>
      </c>
      <c r="CK79" s="61">
        <f t="shared" si="414"/>
        <v>116.04532780929947</v>
      </c>
      <c r="CL79" s="61">
        <f t="shared" si="415"/>
        <v>21872.463818484783</v>
      </c>
    </row>
    <row r="80" spans="1:90" x14ac:dyDescent="0.3">
      <c r="A80" s="53" t="s">
        <v>948</v>
      </c>
      <c r="B80" s="53" t="s">
        <v>1581</v>
      </c>
      <c r="C80" s="53">
        <v>12090205</v>
      </c>
      <c r="D80" s="51">
        <v>364034.97340552998</v>
      </c>
      <c r="E80" s="53">
        <v>10665.607977400001</v>
      </c>
      <c r="F80" s="53">
        <f t="shared" si="378"/>
        <v>2.9298305812828208E-2</v>
      </c>
      <c r="H80" s="53">
        <f>H79</f>
        <v>872</v>
      </c>
      <c r="I80" s="53">
        <f t="shared" ref="I80:I83" si="481">I79</f>
        <v>0</v>
      </c>
      <c r="J80" s="53">
        <f t="shared" ref="J80:J83" si="482">J79</f>
        <v>20</v>
      </c>
      <c r="K80" s="53">
        <f t="shared" ref="K80:K83" si="483">K79</f>
        <v>0</v>
      </c>
      <c r="L80" s="53">
        <f t="shared" ref="L80:L83" si="484">L79</f>
        <v>284</v>
      </c>
      <c r="M80" s="53">
        <f t="shared" si="387"/>
        <v>25.548122668786196</v>
      </c>
      <c r="N80" s="53">
        <f t="shared" si="388"/>
        <v>0</v>
      </c>
      <c r="O80" s="53">
        <f t="shared" si="389"/>
        <v>0.58596611625656414</v>
      </c>
      <c r="P80" s="53">
        <f t="shared" si="390"/>
        <v>0</v>
      </c>
      <c r="Q80" s="53">
        <f t="shared" si="391"/>
        <v>8.3207188508432104</v>
      </c>
      <c r="S80" s="53">
        <v>12040204</v>
      </c>
      <c r="T80" s="53">
        <f>SUM(M93,M341,M361,M448)</f>
        <v>35397.430187139318</v>
      </c>
      <c r="U80" s="53">
        <f t="shared" ref="U80:X80" si="485">SUM(N93,N341,N361,N448)</f>
        <v>7914.5499612919202</v>
      </c>
      <c r="V80" s="53">
        <f t="shared" si="485"/>
        <v>5764.9348309670322</v>
      </c>
      <c r="W80" s="53">
        <f t="shared" si="485"/>
        <v>0.41360815799761341</v>
      </c>
      <c r="X80" s="53">
        <f t="shared" si="485"/>
        <v>510.17937801353003</v>
      </c>
      <c r="Y80" s="53">
        <f t="shared" si="393"/>
        <v>49587.507965569799</v>
      </c>
      <c r="AA80" s="53" t="s">
        <v>951</v>
      </c>
      <c r="AB80" s="53" t="s">
        <v>1603</v>
      </c>
      <c r="AC80" s="53">
        <v>13040204</v>
      </c>
      <c r="AD80" s="53">
        <v>573777.27179999999</v>
      </c>
      <c r="AE80" s="53">
        <v>229403.43621499999</v>
      </c>
      <c r="AF80" s="53">
        <f t="shared" si="380"/>
        <v>0.39981269299032557</v>
      </c>
      <c r="AH80" s="58">
        <f t="shared" ref="AH80:AH83" si="486">AH79</f>
        <v>1694</v>
      </c>
      <c r="AI80" s="58">
        <f t="shared" ref="AI80:AI83" si="487">AI79</f>
        <v>0</v>
      </c>
      <c r="AJ80" s="58">
        <f t="shared" ref="AJ80:AJ83" si="488">AJ79</f>
        <v>867</v>
      </c>
      <c r="AK80" s="58">
        <f t="shared" ref="AK80:AK83" si="489">AK79</f>
        <v>0</v>
      </c>
      <c r="AL80" s="58">
        <f t="shared" ref="AL80:AL83" si="490">AL79</f>
        <v>112</v>
      </c>
      <c r="AM80" s="58">
        <f t="shared" si="473"/>
        <v>677.28270192561149</v>
      </c>
      <c r="AN80" s="58">
        <f t="shared" si="474"/>
        <v>0</v>
      </c>
      <c r="AO80" s="58">
        <f t="shared" si="475"/>
        <v>346.63760482261227</v>
      </c>
      <c r="AP80" s="58">
        <f t="shared" si="476"/>
        <v>0</v>
      </c>
      <c r="AQ80" s="58">
        <f t="shared" si="477"/>
        <v>44.779021614916466</v>
      </c>
      <c r="AS80" s="53">
        <v>12040204</v>
      </c>
      <c r="AT80" s="80">
        <f t="shared" si="394"/>
        <v>181.30589807180351</v>
      </c>
      <c r="AU80" s="80">
        <f t="shared" si="395"/>
        <v>0</v>
      </c>
      <c r="AV80" s="80">
        <f t="shared" si="396"/>
        <v>443.33478354784484</v>
      </c>
      <c r="AW80" s="80">
        <f t="shared" si="397"/>
        <v>0</v>
      </c>
      <c r="AX80" s="80">
        <f t="shared" si="398"/>
        <v>88.189073700619957</v>
      </c>
      <c r="AY80" s="80">
        <f t="shared" si="399"/>
        <v>712.8297553202683</v>
      </c>
      <c r="BA80" s="53" t="s">
        <v>951</v>
      </c>
      <c r="BB80" s="53">
        <v>13040206</v>
      </c>
      <c r="BC80" s="53">
        <v>9232</v>
      </c>
      <c r="BD80" s="53">
        <v>524</v>
      </c>
      <c r="BE80" s="53">
        <f t="shared" si="400"/>
        <v>5.6759098786828423E-2</v>
      </c>
      <c r="BF80" s="53">
        <f t="shared" si="464"/>
        <v>177</v>
      </c>
      <c r="BG80" s="53">
        <f t="shared" si="464"/>
        <v>0</v>
      </c>
      <c r="BH80" s="53">
        <f t="shared" si="401"/>
        <v>10.046360485268631</v>
      </c>
      <c r="BI80" s="53">
        <f t="shared" si="402"/>
        <v>0</v>
      </c>
      <c r="BK80" s="53">
        <v>12040204</v>
      </c>
      <c r="BL80" s="53">
        <f>SUM(BH69,BH304,BH324,BH393)</f>
        <v>0</v>
      </c>
      <c r="BM80" s="53">
        <f>SUM(BI69,BI304,BI324,BI393)</f>
        <v>0</v>
      </c>
      <c r="BO80" s="54" t="s">
        <v>642</v>
      </c>
      <c r="BP80" s="53">
        <v>12090402</v>
      </c>
      <c r="BQ80" s="53">
        <v>905832.05039999995</v>
      </c>
      <c r="BR80" s="53">
        <v>90332.974369999996</v>
      </c>
      <c r="BS80" s="53">
        <f t="shared" si="403"/>
        <v>9.9723755998819538E-2</v>
      </c>
      <c r="BT80" s="53">
        <f>BT79</f>
        <v>0</v>
      </c>
      <c r="BU80" s="53">
        <f t="shared" si="465"/>
        <v>1</v>
      </c>
      <c r="BV80" s="53">
        <f t="shared" si="466"/>
        <v>2</v>
      </c>
      <c r="BW80" s="53">
        <f t="shared" si="406"/>
        <v>0</v>
      </c>
      <c r="BX80" s="53">
        <f t="shared" si="407"/>
        <v>9.9723755998819538E-2</v>
      </c>
      <c r="BY80" s="53">
        <f t="shared" si="408"/>
        <v>0.19944751199763908</v>
      </c>
      <c r="CA80" s="53">
        <v>12040204</v>
      </c>
      <c r="CB80" s="53">
        <f>SUM(BW76,BW334,BW357,BW434)</f>
        <v>0</v>
      </c>
      <c r="CC80" s="53">
        <f t="shared" ref="CC80:CD80" si="491">SUM(BX76,BX334,BX357,BX434)</f>
        <v>0.36762866020172946</v>
      </c>
      <c r="CD80" s="53">
        <f t="shared" si="491"/>
        <v>0.73525732040345892</v>
      </c>
      <c r="CF80" s="46">
        <v>12040204</v>
      </c>
      <c r="CG80" s="61">
        <f t="shared" si="410"/>
        <v>35578.736085211123</v>
      </c>
      <c r="CH80" s="61">
        <f t="shared" si="411"/>
        <v>7914.5499612919202</v>
      </c>
      <c r="CI80" s="61">
        <f t="shared" si="412"/>
        <v>6208.2696145148766</v>
      </c>
      <c r="CJ80" s="61">
        <f t="shared" si="413"/>
        <v>0.78123681819934288</v>
      </c>
      <c r="CK80" s="61">
        <f t="shared" si="414"/>
        <v>599.10370903455339</v>
      </c>
      <c r="CL80" s="61">
        <f t="shared" si="415"/>
        <v>50301.440606870674</v>
      </c>
    </row>
    <row r="81" spans="1:90" x14ac:dyDescent="0.3">
      <c r="A81" s="53" t="s">
        <v>948</v>
      </c>
      <c r="B81" s="53" t="s">
        <v>1581</v>
      </c>
      <c r="C81" s="53">
        <v>12090206</v>
      </c>
      <c r="D81" s="51">
        <v>364034.97340552998</v>
      </c>
      <c r="E81" s="53">
        <v>242303.340046</v>
      </c>
      <c r="F81" s="53">
        <f t="shared" si="378"/>
        <v>0.66560456480118846</v>
      </c>
      <c r="H81" s="53">
        <f>H80</f>
        <v>872</v>
      </c>
      <c r="I81" s="53">
        <f t="shared" si="481"/>
        <v>0</v>
      </c>
      <c r="J81" s="53">
        <f t="shared" si="482"/>
        <v>20</v>
      </c>
      <c r="K81" s="53">
        <f t="shared" si="483"/>
        <v>0</v>
      </c>
      <c r="L81" s="53">
        <f t="shared" si="484"/>
        <v>284</v>
      </c>
      <c r="M81" s="53">
        <f t="shared" si="387"/>
        <v>580.40718050663634</v>
      </c>
      <c r="N81" s="53">
        <f t="shared" si="388"/>
        <v>0</v>
      </c>
      <c r="O81" s="53">
        <f t="shared" si="389"/>
        <v>13.31209129602377</v>
      </c>
      <c r="P81" s="53">
        <f t="shared" si="390"/>
        <v>0</v>
      </c>
      <c r="Q81" s="53">
        <f t="shared" si="391"/>
        <v>189.03169640353752</v>
      </c>
      <c r="S81" s="53">
        <v>12040205</v>
      </c>
      <c r="T81" s="53">
        <f>SUM(M94,M342,M1009)</f>
        <v>21176.684005279651</v>
      </c>
      <c r="U81" s="53">
        <f t="shared" ref="U81:X81" si="492">SUM(N94,N342,N1009)</f>
        <v>8782.8176501905727</v>
      </c>
      <c r="V81" s="53">
        <f t="shared" si="492"/>
        <v>7922.3012353287832</v>
      </c>
      <c r="W81" s="53">
        <f t="shared" si="492"/>
        <v>1.1258938762851578</v>
      </c>
      <c r="X81" s="53">
        <f t="shared" si="492"/>
        <v>492.45488141841145</v>
      </c>
      <c r="Y81" s="53">
        <f t="shared" si="393"/>
        <v>38375.383666093701</v>
      </c>
      <c r="AA81" s="53" t="s">
        <v>951</v>
      </c>
      <c r="AB81" s="53" t="s">
        <v>1603</v>
      </c>
      <c r="AC81" s="53">
        <v>13040206</v>
      </c>
      <c r="AD81" s="53">
        <v>573777.27179999999</v>
      </c>
      <c r="AE81" s="51">
        <v>8721.0546931900008</v>
      </c>
      <c r="AF81" s="53">
        <f t="shared" si="380"/>
        <v>1.5199372860885775E-2</v>
      </c>
      <c r="AH81" s="58">
        <f t="shared" si="486"/>
        <v>1694</v>
      </c>
      <c r="AI81" s="58">
        <f t="shared" si="487"/>
        <v>0</v>
      </c>
      <c r="AJ81" s="58">
        <f t="shared" si="488"/>
        <v>867</v>
      </c>
      <c r="AK81" s="58">
        <f t="shared" si="489"/>
        <v>0</v>
      </c>
      <c r="AL81" s="58">
        <f t="shared" si="490"/>
        <v>112</v>
      </c>
      <c r="AM81" s="58">
        <f t="shared" si="473"/>
        <v>25.747737626340502</v>
      </c>
      <c r="AN81" s="58">
        <f t="shared" si="474"/>
        <v>0</v>
      </c>
      <c r="AO81" s="58">
        <f t="shared" si="475"/>
        <v>13.177856270387966</v>
      </c>
      <c r="AP81" s="58">
        <f t="shared" si="476"/>
        <v>0</v>
      </c>
      <c r="AQ81" s="58">
        <f t="shared" si="477"/>
        <v>1.7023297604192069</v>
      </c>
      <c r="AS81" s="53">
        <v>12040205</v>
      </c>
      <c r="AT81" s="80">
        <f t="shared" si="394"/>
        <v>226.46906918801224</v>
      </c>
      <c r="AU81" s="80">
        <f t="shared" si="395"/>
        <v>0</v>
      </c>
      <c r="AV81" s="80">
        <f t="shared" si="396"/>
        <v>263.13357425295209</v>
      </c>
      <c r="AW81" s="80">
        <f t="shared" si="397"/>
        <v>0</v>
      </c>
      <c r="AX81" s="80">
        <f t="shared" si="398"/>
        <v>111.63528326450013</v>
      </c>
      <c r="AY81" s="80">
        <f t="shared" si="399"/>
        <v>601.23792670546447</v>
      </c>
      <c r="BA81" s="53" t="s">
        <v>951</v>
      </c>
      <c r="BB81" s="53">
        <v>13040207</v>
      </c>
      <c r="BC81" s="53">
        <v>9232</v>
      </c>
      <c r="BD81" s="53">
        <v>341</v>
      </c>
      <c r="BE81" s="53">
        <f t="shared" si="400"/>
        <v>3.6936741767764299E-2</v>
      </c>
      <c r="BF81" s="53">
        <f t="shared" si="464"/>
        <v>177</v>
      </c>
      <c r="BG81" s="53">
        <f t="shared" si="464"/>
        <v>0</v>
      </c>
      <c r="BH81" s="53">
        <f t="shared" si="401"/>
        <v>6.5378032928942806</v>
      </c>
      <c r="BI81" s="53">
        <f t="shared" si="402"/>
        <v>0</v>
      </c>
      <c r="BK81" s="53">
        <v>12040205</v>
      </c>
      <c r="BL81" s="53">
        <f>SUM(BH70,BH305)</f>
        <v>0</v>
      </c>
      <c r="BM81" s="53">
        <f>SUM(BI70,BI305)</f>
        <v>0</v>
      </c>
      <c r="BO81" s="54" t="s">
        <v>677</v>
      </c>
      <c r="BP81" s="53">
        <v>12070101</v>
      </c>
      <c r="BQ81" s="53">
        <v>378271.16159999999</v>
      </c>
      <c r="BR81" s="53">
        <v>111704.2645</v>
      </c>
      <c r="BS81" s="53">
        <f t="shared" si="403"/>
        <v>0.29530208971658495</v>
      </c>
      <c r="BT81" s="53">
        <f>Input!R74</f>
        <v>444</v>
      </c>
      <c r="BU81" s="53">
        <f>Input!S74</f>
        <v>0</v>
      </c>
      <c r="BV81" s="53">
        <f>Input!T74</f>
        <v>27</v>
      </c>
      <c r="BW81" s="53">
        <f t="shared" si="406"/>
        <v>131.11412783416372</v>
      </c>
      <c r="BX81" s="53">
        <f t="shared" si="407"/>
        <v>0</v>
      </c>
      <c r="BY81" s="53">
        <f t="shared" si="408"/>
        <v>7.9731564223477935</v>
      </c>
      <c r="CA81" s="53">
        <v>12040205</v>
      </c>
      <c r="CB81" s="53">
        <f>SUM(BW77,BW335,BW991)</f>
        <v>6.2667000795470467E-4</v>
      </c>
      <c r="CC81" s="53">
        <f t="shared" ref="CC81:CD81" si="493">SUM(BX77,BX335,BX991)</f>
        <v>0.45975778282989055</v>
      </c>
      <c r="CD81" s="53">
        <f t="shared" si="493"/>
        <v>0.91974894621446768</v>
      </c>
      <c r="CF81" s="46">
        <v>12040205</v>
      </c>
      <c r="CG81" s="61">
        <f t="shared" si="410"/>
        <v>21403.153074467664</v>
      </c>
      <c r="CH81" s="61">
        <f t="shared" si="411"/>
        <v>8782.8176501905727</v>
      </c>
      <c r="CI81" s="61">
        <f t="shared" si="412"/>
        <v>8185.4354362517433</v>
      </c>
      <c r="CJ81" s="61">
        <f t="shared" si="413"/>
        <v>1.5856516591150482</v>
      </c>
      <c r="CK81" s="61">
        <f t="shared" si="414"/>
        <v>605.009913629126</v>
      </c>
      <c r="CL81" s="61">
        <f t="shared" si="415"/>
        <v>38978.001726198221</v>
      </c>
    </row>
    <row r="82" spans="1:90" x14ac:dyDescent="0.3">
      <c r="A82" s="53" t="s">
        <v>948</v>
      </c>
      <c r="B82" s="53" t="s">
        <v>1581</v>
      </c>
      <c r="C82" s="53">
        <v>12100201</v>
      </c>
      <c r="D82" s="51">
        <v>364034.97340552998</v>
      </c>
      <c r="E82" s="53">
        <v>3306.8848993299998</v>
      </c>
      <c r="F82" s="53">
        <f t="shared" si="378"/>
        <v>9.0839758290096363E-3</v>
      </c>
      <c r="H82" s="53">
        <f>H81</f>
        <v>872</v>
      </c>
      <c r="I82" s="53">
        <f t="shared" si="481"/>
        <v>0</v>
      </c>
      <c r="J82" s="53">
        <f t="shared" si="482"/>
        <v>20</v>
      </c>
      <c r="K82" s="53">
        <f t="shared" si="483"/>
        <v>0</v>
      </c>
      <c r="L82" s="53">
        <f t="shared" si="484"/>
        <v>284</v>
      </c>
      <c r="M82" s="53">
        <f t="shared" si="387"/>
        <v>7.9212269228964027</v>
      </c>
      <c r="N82" s="53">
        <f t="shared" si="388"/>
        <v>0</v>
      </c>
      <c r="O82" s="53">
        <f t="shared" si="389"/>
        <v>0.18167951658019271</v>
      </c>
      <c r="P82" s="53">
        <f t="shared" si="390"/>
        <v>0</v>
      </c>
      <c r="Q82" s="53">
        <f t="shared" si="391"/>
        <v>2.5798491354387365</v>
      </c>
      <c r="S82" s="53">
        <v>12050001</v>
      </c>
      <c r="T82" s="53">
        <f>SUM(M34,M175,M419,M488,M616,M658)</f>
        <v>7262.1371962443018</v>
      </c>
      <c r="U82" s="53">
        <f t="shared" ref="U82:X82" si="494">SUM(N34,N175,N419,N488,N616,N658)</f>
        <v>73.385654268699383</v>
      </c>
      <c r="V82" s="53">
        <f t="shared" si="494"/>
        <v>420067.37593833852</v>
      </c>
      <c r="W82" s="53">
        <f t="shared" si="494"/>
        <v>12.958555934047389</v>
      </c>
      <c r="X82" s="53">
        <f t="shared" si="494"/>
        <v>3597.0949966451917</v>
      </c>
      <c r="Y82" s="53">
        <f t="shared" si="393"/>
        <v>431012.9523414307</v>
      </c>
      <c r="AA82" s="53" t="s">
        <v>951</v>
      </c>
      <c r="AB82" s="53" t="s">
        <v>1603</v>
      </c>
      <c r="AC82" s="53">
        <v>13040207</v>
      </c>
      <c r="AD82" s="53">
        <v>573777.27179999999</v>
      </c>
      <c r="AE82" s="53">
        <v>122326.77286300001</v>
      </c>
      <c r="AF82" s="53">
        <f t="shared" si="380"/>
        <v>0.2131955706074728</v>
      </c>
      <c r="AH82" s="58">
        <f t="shared" si="486"/>
        <v>1694</v>
      </c>
      <c r="AI82" s="58">
        <f t="shared" si="487"/>
        <v>0</v>
      </c>
      <c r="AJ82" s="58">
        <f t="shared" si="488"/>
        <v>867</v>
      </c>
      <c r="AK82" s="58">
        <f t="shared" si="489"/>
        <v>0</v>
      </c>
      <c r="AL82" s="58">
        <f t="shared" si="490"/>
        <v>112</v>
      </c>
      <c r="AM82" s="58">
        <f t="shared" si="473"/>
        <v>361.15329660905894</v>
      </c>
      <c r="AN82" s="58">
        <f t="shared" si="474"/>
        <v>0</v>
      </c>
      <c r="AO82" s="58">
        <f t="shared" si="475"/>
        <v>184.84055971667891</v>
      </c>
      <c r="AP82" s="58">
        <f t="shared" si="476"/>
        <v>0</v>
      </c>
      <c r="AQ82" s="58">
        <f t="shared" si="477"/>
        <v>23.877903908036952</v>
      </c>
      <c r="AS82" s="53">
        <v>12050001</v>
      </c>
      <c r="AT82" s="80">
        <f t="shared" si="394"/>
        <v>86.669564326858122</v>
      </c>
      <c r="AU82" s="80">
        <f t="shared" si="395"/>
        <v>0</v>
      </c>
      <c r="AV82" s="80">
        <f t="shared" si="396"/>
        <v>258.06563356552783</v>
      </c>
      <c r="AW82" s="80">
        <f t="shared" si="397"/>
        <v>0</v>
      </c>
      <c r="AX82" s="80">
        <f t="shared" si="398"/>
        <v>68.457057210626658</v>
      </c>
      <c r="AY82" s="80">
        <f t="shared" si="399"/>
        <v>413.1922551030126</v>
      </c>
      <c r="BA82" s="53" t="s">
        <v>951</v>
      </c>
      <c r="BB82" s="53">
        <v>13040208</v>
      </c>
      <c r="BC82" s="53">
        <v>9232</v>
      </c>
      <c r="BD82" s="53">
        <v>12</v>
      </c>
      <c r="BE82" s="53">
        <f t="shared" si="400"/>
        <v>1.2998266897746968E-3</v>
      </c>
      <c r="BF82" s="53"/>
      <c r="BG82" s="53"/>
      <c r="BH82" s="53">
        <f t="shared" si="401"/>
        <v>0</v>
      </c>
      <c r="BI82" s="53">
        <f t="shared" si="402"/>
        <v>0</v>
      </c>
      <c r="BK82" s="53">
        <v>12050001</v>
      </c>
      <c r="BL82" s="53">
        <f>SUM(BH29,BH151,BH366,BH426,BH544,BH589)</f>
        <v>0</v>
      </c>
      <c r="BM82" s="53">
        <f>SUM(BI29,BI151,BI366,BI426,BI544,BI589)</f>
        <v>0</v>
      </c>
      <c r="BO82" s="54" t="s">
        <v>677</v>
      </c>
      <c r="BP82" s="53">
        <v>12070102</v>
      </c>
      <c r="BQ82" s="53">
        <v>378271.16159999999</v>
      </c>
      <c r="BR82" s="53">
        <v>0.43306193599999998</v>
      </c>
      <c r="BS82" s="53">
        <f t="shared" si="403"/>
        <v>1.1448452326321881E-6</v>
      </c>
      <c r="BT82" s="53">
        <f>BT81</f>
        <v>444</v>
      </c>
      <c r="BU82" s="53">
        <f t="shared" ref="BU82:BU83" si="495">BU81</f>
        <v>0</v>
      </c>
      <c r="BV82" s="53">
        <f t="shared" ref="BV82:BV83" si="496">BV81</f>
        <v>27</v>
      </c>
      <c r="BW82" s="53">
        <f t="shared" si="406"/>
        <v>5.0831128328869156E-4</v>
      </c>
      <c r="BX82" s="53">
        <f t="shared" si="407"/>
        <v>0</v>
      </c>
      <c r="BY82" s="53">
        <f t="shared" si="408"/>
        <v>3.0910821281069079E-5</v>
      </c>
      <c r="CA82" s="53">
        <v>12050001</v>
      </c>
      <c r="CB82" s="53">
        <f>SUM(BW32,BW165,BW405,BW473,BW604,BW647)</f>
        <v>20.369262259449656</v>
      </c>
      <c r="CC82" s="53">
        <f t="shared" ref="CC82:CD82" si="497">SUM(BX32,BX165,BX405,BX473,BX604,BX647)</f>
        <v>1.0059532900917185</v>
      </c>
      <c r="CD82" s="53">
        <f t="shared" si="497"/>
        <v>2.011906580183437</v>
      </c>
      <c r="CF82" s="46">
        <v>12050001</v>
      </c>
      <c r="CG82" s="61">
        <f t="shared" si="410"/>
        <v>7348.8067605711603</v>
      </c>
      <c r="CH82" s="61">
        <f t="shared" si="411"/>
        <v>73.385654268699383</v>
      </c>
      <c r="CI82" s="61">
        <f t="shared" si="412"/>
        <v>420345.81083416351</v>
      </c>
      <c r="CJ82" s="61">
        <f t="shared" si="413"/>
        <v>13.964509224139107</v>
      </c>
      <c r="CK82" s="61">
        <f t="shared" si="414"/>
        <v>3667.5639604360017</v>
      </c>
      <c r="CL82" s="61">
        <f t="shared" si="415"/>
        <v>431449.53171866346</v>
      </c>
    </row>
    <row r="83" spans="1:90" x14ac:dyDescent="0.3">
      <c r="A83" s="53" t="s">
        <v>948</v>
      </c>
      <c r="B83" s="53" t="s">
        <v>1581</v>
      </c>
      <c r="C83" s="53">
        <v>12100203</v>
      </c>
      <c r="D83" s="51">
        <v>364034.97340552998</v>
      </c>
      <c r="E83" s="53">
        <v>96479.340492999996</v>
      </c>
      <c r="F83" s="53">
        <f t="shared" si="378"/>
        <v>0.26502766915618114</v>
      </c>
      <c r="H83" s="53">
        <f>H82</f>
        <v>872</v>
      </c>
      <c r="I83" s="53">
        <f t="shared" si="481"/>
        <v>0</v>
      </c>
      <c r="J83" s="53">
        <f t="shared" si="482"/>
        <v>20</v>
      </c>
      <c r="K83" s="53">
        <f t="shared" si="483"/>
        <v>0</v>
      </c>
      <c r="L83" s="53">
        <f t="shared" si="484"/>
        <v>284</v>
      </c>
      <c r="M83" s="53">
        <f t="shared" si="387"/>
        <v>231.10412750418996</v>
      </c>
      <c r="N83" s="53">
        <f t="shared" si="388"/>
        <v>0</v>
      </c>
      <c r="O83" s="53">
        <f t="shared" si="389"/>
        <v>5.3005533831236225</v>
      </c>
      <c r="P83" s="53">
        <f t="shared" si="390"/>
        <v>0</v>
      </c>
      <c r="Q83" s="53">
        <f t="shared" si="391"/>
        <v>75.267858040355449</v>
      </c>
      <c r="S83" s="53">
        <v>12050002</v>
      </c>
      <c r="T83" s="53">
        <f>SUM(M35,M160,M420,M617,M659,M796)</f>
        <v>5409.2111060623474</v>
      </c>
      <c r="U83" s="53">
        <f t="shared" ref="U83:X83" si="498">SUM(N35,N160,N420,N617,N659,N796)</f>
        <v>673.82163627891816</v>
      </c>
      <c r="V83" s="53">
        <f t="shared" si="498"/>
        <v>406431.4480425248</v>
      </c>
      <c r="W83" s="53">
        <f t="shared" si="498"/>
        <v>0</v>
      </c>
      <c r="X83" s="53">
        <f t="shared" si="498"/>
        <v>5450.999087725766</v>
      </c>
      <c r="Y83" s="53">
        <f t="shared" si="393"/>
        <v>417965.47987259185</v>
      </c>
      <c r="AA83" s="53" t="s">
        <v>951</v>
      </c>
      <c r="AB83" s="53" t="s">
        <v>1603</v>
      </c>
      <c r="AC83" s="53">
        <v>13070006</v>
      </c>
      <c r="AD83" s="53">
        <v>573777.27179999999</v>
      </c>
      <c r="AE83" s="51">
        <v>157187.42157999999</v>
      </c>
      <c r="AF83" s="53">
        <f t="shared" si="380"/>
        <v>0.27395198329638681</v>
      </c>
      <c r="AH83" s="58">
        <f t="shared" si="486"/>
        <v>1694</v>
      </c>
      <c r="AI83" s="58">
        <f t="shared" si="487"/>
        <v>0</v>
      </c>
      <c r="AJ83" s="58">
        <f t="shared" si="488"/>
        <v>867</v>
      </c>
      <c r="AK83" s="58">
        <f t="shared" si="489"/>
        <v>0</v>
      </c>
      <c r="AL83" s="58">
        <f t="shared" si="490"/>
        <v>112</v>
      </c>
      <c r="AM83" s="58">
        <f t="shared" si="473"/>
        <v>464.07465970407924</v>
      </c>
      <c r="AN83" s="58">
        <f t="shared" si="474"/>
        <v>0</v>
      </c>
      <c r="AO83" s="58">
        <f t="shared" si="475"/>
        <v>237.51636951796738</v>
      </c>
      <c r="AP83" s="58">
        <f t="shared" si="476"/>
        <v>0</v>
      </c>
      <c r="AQ83" s="58">
        <f t="shared" si="477"/>
        <v>30.682622129195323</v>
      </c>
      <c r="AS83" s="53">
        <v>12050002</v>
      </c>
      <c r="AT83" s="80">
        <f t="shared" si="394"/>
        <v>7.4843234709203657</v>
      </c>
      <c r="AU83" s="80">
        <f t="shared" si="395"/>
        <v>0</v>
      </c>
      <c r="AV83" s="80">
        <f t="shared" si="396"/>
        <v>37.763128806818813</v>
      </c>
      <c r="AW83" s="80">
        <f t="shared" si="397"/>
        <v>0</v>
      </c>
      <c r="AX83" s="80">
        <f t="shared" si="398"/>
        <v>28.50968459235472</v>
      </c>
      <c r="AY83" s="80">
        <f t="shared" si="399"/>
        <v>73.757136870093902</v>
      </c>
      <c r="BA83" s="53" t="s">
        <v>951</v>
      </c>
      <c r="BB83" s="53">
        <v>13040209</v>
      </c>
      <c r="BC83" s="53">
        <v>9232</v>
      </c>
      <c r="BD83" s="53">
        <v>25</v>
      </c>
      <c r="BE83" s="53">
        <f t="shared" si="400"/>
        <v>2.7079722703639516E-3</v>
      </c>
      <c r="BF83" s="53"/>
      <c r="BG83" s="53"/>
      <c r="BH83" s="53">
        <f t="shared" si="401"/>
        <v>0</v>
      </c>
      <c r="BI83" s="53">
        <f t="shared" si="402"/>
        <v>0</v>
      </c>
      <c r="BK83" s="53">
        <v>12050002</v>
      </c>
      <c r="BL83" s="53">
        <f>SUM(BH30,BH132,BH367,BH545,BH590,BH708)</f>
        <v>0</v>
      </c>
      <c r="BM83" s="53">
        <f>SUM(BI30,BI132,BI367,BI545,BI590,BI708)</f>
        <v>0.26555652936021035</v>
      </c>
      <c r="BO83" s="54" t="s">
        <v>677</v>
      </c>
      <c r="BP83" s="53">
        <v>12070103</v>
      </c>
      <c r="BQ83" s="53">
        <v>378271.16159999999</v>
      </c>
      <c r="BR83" s="53">
        <v>266566.46409999998</v>
      </c>
      <c r="BS83" s="53">
        <f t="shared" si="403"/>
        <v>0.70469676560191674</v>
      </c>
      <c r="BT83" s="53">
        <f>BT82</f>
        <v>444</v>
      </c>
      <c r="BU83" s="53">
        <f t="shared" si="495"/>
        <v>0</v>
      </c>
      <c r="BV83" s="53">
        <f t="shared" si="496"/>
        <v>27</v>
      </c>
      <c r="BW83" s="53">
        <f t="shared" si="406"/>
        <v>312.88536392725103</v>
      </c>
      <c r="BX83" s="53">
        <f t="shared" si="407"/>
        <v>0</v>
      </c>
      <c r="BY83" s="53">
        <f t="shared" si="408"/>
        <v>19.026812671251751</v>
      </c>
      <c r="CA83" s="53">
        <v>12050002</v>
      </c>
      <c r="CB83" s="53">
        <f>SUM(BW33,BW146,BW406,BW605,BW648,BW776)</f>
        <v>107.10641664503677</v>
      </c>
      <c r="CC83" s="53">
        <f t="shared" ref="CC83:CD83" si="499">SUM(BX33,BX146,BX406,BX605,BX648,BX776)</f>
        <v>0.6707184109059694</v>
      </c>
      <c r="CD83" s="53">
        <f t="shared" si="499"/>
        <v>1.3414368218119388</v>
      </c>
      <c r="CF83" s="46">
        <v>12050002</v>
      </c>
      <c r="CG83" s="61">
        <f t="shared" si="410"/>
        <v>5416.695429533268</v>
      </c>
      <c r="CH83" s="61">
        <f t="shared" si="411"/>
        <v>674.08719280827836</v>
      </c>
      <c r="CI83" s="61">
        <f t="shared" si="412"/>
        <v>406576.31758797663</v>
      </c>
      <c r="CJ83" s="61">
        <f t="shared" si="413"/>
        <v>0.6707184109059694</v>
      </c>
      <c r="CK83" s="61">
        <f t="shared" si="414"/>
        <v>5480.8502091399323</v>
      </c>
      <c r="CL83" s="61">
        <f t="shared" si="415"/>
        <v>418148.62113786902</v>
      </c>
    </row>
    <row r="84" spans="1:90" x14ac:dyDescent="0.3">
      <c r="A84" s="53" t="s">
        <v>949</v>
      </c>
      <c r="B84" s="53" t="s">
        <v>1578</v>
      </c>
      <c r="C84" s="53">
        <v>12050004</v>
      </c>
      <c r="D84" s="51">
        <v>67173.896712628557</v>
      </c>
      <c r="E84" s="53">
        <v>15402.2712956</v>
      </c>
      <c r="F84" s="53">
        <f t="shared" si="378"/>
        <v>0.22928953134118843</v>
      </c>
      <c r="H84" s="53">
        <f>Input!P63</f>
        <v>110</v>
      </c>
      <c r="I84" s="53">
        <f>Input!Q63</f>
        <v>0</v>
      </c>
      <c r="J84" s="53">
        <f>Input!R63</f>
        <v>1901</v>
      </c>
      <c r="K84" s="53">
        <f>Input!S63</f>
        <v>0</v>
      </c>
      <c r="L84" s="53">
        <f>Input!T63</f>
        <v>19</v>
      </c>
      <c r="M84" s="53">
        <f t="shared" si="387"/>
        <v>25.221848447530729</v>
      </c>
      <c r="N84" s="53">
        <f t="shared" si="388"/>
        <v>0</v>
      </c>
      <c r="O84" s="53">
        <f t="shared" si="389"/>
        <v>435.87939907959918</v>
      </c>
      <c r="P84" s="53">
        <f t="shared" si="390"/>
        <v>0</v>
      </c>
      <c r="Q84" s="53">
        <f t="shared" si="391"/>
        <v>4.3565010954825798</v>
      </c>
      <c r="S84" s="53">
        <v>12050003</v>
      </c>
      <c r="T84" s="53">
        <f>SUM(M230,M362,M421,M489,M660,M664)</f>
        <v>19702.0019382229</v>
      </c>
      <c r="U84" s="53">
        <f t="shared" ref="U84:X84" si="500">SUM(N230,N362,N421,N489,N660,N664)</f>
        <v>308.01558310633249</v>
      </c>
      <c r="V84" s="53">
        <f t="shared" si="500"/>
        <v>232016.89426013114</v>
      </c>
      <c r="W84" s="53">
        <f t="shared" si="500"/>
        <v>23.470482886604849</v>
      </c>
      <c r="X84" s="53">
        <f t="shared" si="500"/>
        <v>720.40275327238874</v>
      </c>
      <c r="Y84" s="53">
        <f t="shared" si="393"/>
        <v>252770.78501761935</v>
      </c>
      <c r="AA84" s="53" t="s">
        <v>951</v>
      </c>
      <c r="AB84" s="53" t="s">
        <v>1605</v>
      </c>
      <c r="AC84" s="53">
        <v>13040206</v>
      </c>
      <c r="AD84" s="53">
        <v>250478.7929</v>
      </c>
      <c r="AE84" s="53">
        <v>156398.75265899999</v>
      </c>
      <c r="AF84" s="53">
        <f t="shared" si="380"/>
        <v>0.62439917906119868</v>
      </c>
      <c r="AH84" s="58">
        <f>Input!P81</f>
        <v>106</v>
      </c>
      <c r="AI84" s="58">
        <f>Input!Q81</f>
        <v>0</v>
      </c>
      <c r="AJ84" s="58">
        <f>Input!R81</f>
        <v>217</v>
      </c>
      <c r="AK84" s="58">
        <f>Input!S81</f>
        <v>0</v>
      </c>
      <c r="AL84" s="58">
        <f>Input!T81</f>
        <v>15</v>
      </c>
      <c r="AM84" s="58">
        <f t="shared" si="473"/>
        <v>66.18631298048706</v>
      </c>
      <c r="AN84" s="58">
        <f t="shared" si="474"/>
        <v>0</v>
      </c>
      <c r="AO84" s="58">
        <f t="shared" si="475"/>
        <v>135.49462185628011</v>
      </c>
      <c r="AP84" s="58">
        <f t="shared" si="476"/>
        <v>0</v>
      </c>
      <c r="AQ84" s="58">
        <f t="shared" si="477"/>
        <v>9.3659876859179807</v>
      </c>
      <c r="AS84" s="53">
        <v>12050003</v>
      </c>
      <c r="AT84" s="80">
        <f t="shared" si="394"/>
        <v>69.739555279647476</v>
      </c>
      <c r="AU84" s="80">
        <f t="shared" si="395"/>
        <v>0</v>
      </c>
      <c r="AV84" s="80">
        <f t="shared" si="396"/>
        <v>624.2483112825613</v>
      </c>
      <c r="AW84" s="80">
        <f t="shared" si="397"/>
        <v>0</v>
      </c>
      <c r="AX84" s="80">
        <f t="shared" si="398"/>
        <v>77.559131379660144</v>
      </c>
      <c r="AY84" s="80">
        <f t="shared" si="399"/>
        <v>771.54699794186888</v>
      </c>
      <c r="BA84" s="53" t="s">
        <v>951</v>
      </c>
      <c r="BB84" s="53">
        <v>13040211</v>
      </c>
      <c r="BC84" s="53">
        <v>9232</v>
      </c>
      <c r="BD84" s="53">
        <v>2</v>
      </c>
      <c r="BE84" s="53">
        <f t="shared" si="400"/>
        <v>2.1663778162911611E-4</v>
      </c>
      <c r="BF84" s="53"/>
      <c r="BG84" s="53"/>
      <c r="BH84" s="53">
        <f t="shared" si="401"/>
        <v>0</v>
      </c>
      <c r="BI84" s="53">
        <f t="shared" si="402"/>
        <v>0</v>
      </c>
      <c r="BK84" s="53">
        <v>12050003</v>
      </c>
      <c r="BL84" s="53">
        <f>SUM(BH205,BH325,BH368,BH427,BH591,BH595)</f>
        <v>6.6686424231782198</v>
      </c>
      <c r="BM84" s="53">
        <f>SUM(BI205,BI325,BI368,BI427,BI591,BI595)</f>
        <v>0</v>
      </c>
      <c r="BO84" s="54" t="s">
        <v>951</v>
      </c>
      <c r="BP84" s="53">
        <v>13040202</v>
      </c>
      <c r="BQ84" s="53">
        <v>3921776.9920000001</v>
      </c>
      <c r="BR84" s="53">
        <v>56138.5864</v>
      </c>
      <c r="BS84" s="53">
        <f t="shared" si="403"/>
        <v>1.4314578956048912E-2</v>
      </c>
      <c r="BT84" s="53">
        <f>Input!R82</f>
        <v>867</v>
      </c>
      <c r="BU84" s="53">
        <f>Input!S82</f>
        <v>0</v>
      </c>
      <c r="BV84" s="53">
        <f>Input!T82</f>
        <v>112</v>
      </c>
      <c r="BW84" s="53">
        <f t="shared" si="406"/>
        <v>12.410739954894407</v>
      </c>
      <c r="BX84" s="53">
        <f t="shared" si="407"/>
        <v>0</v>
      </c>
      <c r="BY84" s="53">
        <f t="shared" si="408"/>
        <v>1.603232843077478</v>
      </c>
      <c r="CA84" s="53">
        <v>12050003</v>
      </c>
      <c r="CB84" s="53">
        <f>SUM(BW224,BW358,BW407,BW474,BW567,BW649,BW653)</f>
        <v>1371.7010802644047</v>
      </c>
      <c r="CC84" s="53">
        <f t="shared" ref="CC84:CD84" si="501">SUM(BX224,BX358,BX407,BX474,BX567,BX649,BX653)</f>
        <v>0</v>
      </c>
      <c r="CD84" s="53">
        <f t="shared" si="501"/>
        <v>16.0611877155971</v>
      </c>
      <c r="CF84" s="46">
        <v>12050003</v>
      </c>
      <c r="CG84" s="61">
        <f t="shared" si="410"/>
        <v>19778.410135925726</v>
      </c>
      <c r="CH84" s="61">
        <f t="shared" si="411"/>
        <v>308.01558310633249</v>
      </c>
      <c r="CI84" s="61">
        <f t="shared" si="412"/>
        <v>234012.84365167812</v>
      </c>
      <c r="CJ84" s="61">
        <f t="shared" si="413"/>
        <v>23.470482886604849</v>
      </c>
      <c r="CK84" s="61">
        <f t="shared" si="414"/>
        <v>814.02307236764591</v>
      </c>
      <c r="CL84" s="61">
        <f t="shared" si="415"/>
        <v>254936.76292596443</v>
      </c>
    </row>
    <row r="85" spans="1:90" x14ac:dyDescent="0.3">
      <c r="A85" s="53" t="s">
        <v>949</v>
      </c>
      <c r="B85" s="53" t="s">
        <v>1578</v>
      </c>
      <c r="C85" s="53">
        <v>12080002</v>
      </c>
      <c r="D85" s="51">
        <v>67173.896712628601</v>
      </c>
      <c r="E85" s="53">
        <v>51765.891068299898</v>
      </c>
      <c r="F85" s="53">
        <f t="shared" si="378"/>
        <v>0.77062510292882835</v>
      </c>
      <c r="H85" s="53">
        <f>H84</f>
        <v>110</v>
      </c>
      <c r="I85" s="53">
        <f t="shared" ref="I85:I86" si="502">I84</f>
        <v>0</v>
      </c>
      <c r="J85" s="53">
        <f t="shared" ref="J85:J86" si="503">J84</f>
        <v>1901</v>
      </c>
      <c r="K85" s="53">
        <f t="shared" ref="K85:K86" si="504">K84</f>
        <v>0</v>
      </c>
      <c r="L85" s="53">
        <f t="shared" ref="L85:L86" si="505">L84</f>
        <v>19</v>
      </c>
      <c r="M85" s="53">
        <f t="shared" si="387"/>
        <v>84.768761322171116</v>
      </c>
      <c r="N85" s="53">
        <f t="shared" si="388"/>
        <v>0</v>
      </c>
      <c r="O85" s="53">
        <f t="shared" si="389"/>
        <v>1464.9583206677028</v>
      </c>
      <c r="P85" s="53">
        <f t="shared" si="390"/>
        <v>0</v>
      </c>
      <c r="Q85" s="53">
        <f t="shared" si="391"/>
        <v>14.641876955647739</v>
      </c>
      <c r="S85" s="53">
        <v>12050004</v>
      </c>
      <c r="T85" s="53">
        <f>SUM(M84,M176,M247,M329,M363,M462,M490,M552,M661,M665,M907,M938)</f>
        <v>2090.1641004401249</v>
      </c>
      <c r="U85" s="53">
        <f t="shared" ref="U85:X85" si="506">SUM(N84,N176,N247,N329,N363,N462,N490,N552,N661,N665,N907,N938)</f>
        <v>9.0044738146582279</v>
      </c>
      <c r="V85" s="53">
        <f t="shared" si="506"/>
        <v>144774.10669281927</v>
      </c>
      <c r="W85" s="53">
        <f t="shared" si="506"/>
        <v>10.418824674543579</v>
      </c>
      <c r="X85" s="53">
        <f t="shared" si="506"/>
        <v>199.29332864597924</v>
      </c>
      <c r="Y85" s="53">
        <f t="shared" si="393"/>
        <v>147082.98742039458</v>
      </c>
      <c r="AA85" s="53" t="s">
        <v>951</v>
      </c>
      <c r="AB85" s="53" t="s">
        <v>1605</v>
      </c>
      <c r="AC85" s="53">
        <v>13040209</v>
      </c>
      <c r="AD85" s="53">
        <v>250478.7929</v>
      </c>
      <c r="AE85" s="53">
        <v>94080.040194100002</v>
      </c>
      <c r="AF85" s="53">
        <f t="shared" si="380"/>
        <v>0.37560082075155993</v>
      </c>
      <c r="AH85" s="58">
        <f>AH84</f>
        <v>106</v>
      </c>
      <c r="AI85" s="58">
        <f t="shared" ref="AI85" si="507">AI84</f>
        <v>0</v>
      </c>
      <c r="AJ85" s="58">
        <f t="shared" ref="AJ85" si="508">AJ84</f>
        <v>217</v>
      </c>
      <c r="AK85" s="58">
        <f t="shared" ref="AK85" si="509">AK84</f>
        <v>0</v>
      </c>
      <c r="AL85" s="58">
        <f t="shared" ref="AL85" si="510">AL84</f>
        <v>15</v>
      </c>
      <c r="AM85" s="58">
        <f t="shared" si="473"/>
        <v>39.81368699966535</v>
      </c>
      <c r="AN85" s="58">
        <f t="shared" si="474"/>
        <v>0</v>
      </c>
      <c r="AO85" s="58">
        <f t="shared" si="475"/>
        <v>81.505378103088503</v>
      </c>
      <c r="AP85" s="58">
        <f t="shared" si="476"/>
        <v>0</v>
      </c>
      <c r="AQ85" s="58">
        <f t="shared" si="477"/>
        <v>5.6340123112733993</v>
      </c>
      <c r="AS85" s="53">
        <v>12050004</v>
      </c>
      <c r="AT85" s="80">
        <f t="shared" si="394"/>
        <v>0</v>
      </c>
      <c r="AU85" s="80">
        <f t="shared" si="395"/>
        <v>0</v>
      </c>
      <c r="AV85" s="80">
        <f t="shared" si="396"/>
        <v>16.294796356214313</v>
      </c>
      <c r="AW85" s="80">
        <f t="shared" si="397"/>
        <v>0</v>
      </c>
      <c r="AX85" s="80">
        <f t="shared" si="398"/>
        <v>0.35168625229239525</v>
      </c>
      <c r="AY85" s="80">
        <f t="shared" si="399"/>
        <v>16.646482608506709</v>
      </c>
      <c r="BA85" s="53" t="s">
        <v>951</v>
      </c>
      <c r="BB85" s="53">
        <v>13070006</v>
      </c>
      <c r="BC85" s="53">
        <v>9232</v>
      </c>
      <c r="BD85" s="53">
        <v>7355</v>
      </c>
      <c r="BE85" s="53">
        <f t="shared" si="400"/>
        <v>0.79668544194107449</v>
      </c>
      <c r="BF85" s="53"/>
      <c r="BG85" s="53"/>
      <c r="BH85" s="53">
        <f t="shared" si="401"/>
        <v>0</v>
      </c>
      <c r="BI85" s="53">
        <f t="shared" si="402"/>
        <v>0</v>
      </c>
      <c r="BK85" s="53">
        <v>12050004</v>
      </c>
      <c r="BL85" s="53">
        <f>SUM(BH61,BH152,BH292,BH326,BH405,BH428,BH514,BH592,BH596,BH793,BH824,BH848)</f>
        <v>17.226894100889034</v>
      </c>
      <c r="BM85" s="53">
        <f>SUM(BI61,BI152,BI292,BI326,BI405,BI428,BI514,BI592,BI596,BI793,BI824,BI848)</f>
        <v>9.0823583923414539E-2</v>
      </c>
      <c r="BO85" s="54" t="s">
        <v>951</v>
      </c>
      <c r="BP85" s="53">
        <v>13040203</v>
      </c>
      <c r="BQ85" s="53">
        <v>3921776.9920000001</v>
      </c>
      <c r="BR85" s="53">
        <v>47314.237000000001</v>
      </c>
      <c r="BS85" s="53">
        <f t="shared" si="403"/>
        <v>1.20644894129666E-2</v>
      </c>
      <c r="BT85" s="53">
        <f>BT84</f>
        <v>867</v>
      </c>
      <c r="BU85" s="53">
        <f t="shared" ref="BU85:BU95" si="511">BU84</f>
        <v>0</v>
      </c>
      <c r="BV85" s="53">
        <f t="shared" ref="BV85:BV95" si="512">BV84</f>
        <v>112</v>
      </c>
      <c r="BW85" s="53">
        <f t="shared" si="406"/>
        <v>10.459912321042042</v>
      </c>
      <c r="BX85" s="53">
        <f t="shared" si="407"/>
        <v>0</v>
      </c>
      <c r="BY85" s="53">
        <f t="shared" si="408"/>
        <v>1.3512228142522591</v>
      </c>
      <c r="CA85" s="53">
        <v>12050004</v>
      </c>
      <c r="CB85" s="53">
        <f>SUM(BW67,BW166,BW245,BW322,BW359,BW448,BW475,BW543,BW568,BW650,BW654,BW870,BW902,BW930)</f>
        <v>1366.9857507491595</v>
      </c>
      <c r="CC85" s="53">
        <f t="shared" ref="CC85:CD85" si="513">SUM(BX67,BX166,BX245,BX322,BX359,BX448,BX475,BX543,BX568,BX650,BX654,BX870,BX902,BX930)</f>
        <v>5.0059897747515576</v>
      </c>
      <c r="CD85" s="53">
        <f t="shared" si="513"/>
        <v>236.17638868958855</v>
      </c>
      <c r="CF85" s="46">
        <v>12050004</v>
      </c>
      <c r="CG85" s="61">
        <f t="shared" si="410"/>
        <v>2107.3909945410142</v>
      </c>
      <c r="CH85" s="61">
        <f t="shared" si="411"/>
        <v>9.0952973985816428</v>
      </c>
      <c r="CI85" s="61">
        <f t="shared" si="412"/>
        <v>146157.38723992466</v>
      </c>
      <c r="CJ85" s="61">
        <f t="shared" si="413"/>
        <v>15.424814449295138</v>
      </c>
      <c r="CK85" s="61">
        <f t="shared" si="414"/>
        <v>435.82140358786017</v>
      </c>
      <c r="CL85" s="61">
        <f t="shared" si="415"/>
        <v>148725.11974990141</v>
      </c>
    </row>
    <row r="86" spans="1:90" x14ac:dyDescent="0.3">
      <c r="A86" s="53" t="s">
        <v>949</v>
      </c>
      <c r="B86" s="53" t="s">
        <v>1578</v>
      </c>
      <c r="C86" s="53">
        <v>12080006</v>
      </c>
      <c r="D86" s="51">
        <v>67173.896712628601</v>
      </c>
      <c r="E86" s="53">
        <v>5.7343487285599997</v>
      </c>
      <c r="F86" s="53">
        <f t="shared" si="378"/>
        <v>8.5365729981270384E-5</v>
      </c>
      <c r="H86" s="53">
        <f>H85</f>
        <v>110</v>
      </c>
      <c r="I86" s="53">
        <f t="shared" si="502"/>
        <v>0</v>
      </c>
      <c r="J86" s="53">
        <f t="shared" si="503"/>
        <v>1901</v>
      </c>
      <c r="K86" s="53">
        <f t="shared" si="504"/>
        <v>0</v>
      </c>
      <c r="L86" s="53">
        <f t="shared" si="505"/>
        <v>19</v>
      </c>
      <c r="M86" s="53">
        <f t="shared" si="387"/>
        <v>9.3902302979397417E-3</v>
      </c>
      <c r="N86" s="53">
        <f t="shared" si="388"/>
        <v>0</v>
      </c>
      <c r="O86" s="53">
        <f t="shared" si="389"/>
        <v>0.162280252694395</v>
      </c>
      <c r="P86" s="53">
        <f t="shared" si="390"/>
        <v>0</v>
      </c>
      <c r="Q86" s="53">
        <f t="shared" si="391"/>
        <v>1.6219488696441373E-3</v>
      </c>
      <c r="S86" s="53">
        <v>12050005</v>
      </c>
      <c r="T86" s="53">
        <f>SUM(M161,M334,M422,M618,M797,M918)</f>
        <v>2895.4077095297662</v>
      </c>
      <c r="U86" s="53">
        <f t="shared" ref="U86:X86" si="514">SUM(N161,N334,N422,N618,N797,N918)</f>
        <v>1134.3706822154429</v>
      </c>
      <c r="V86" s="53">
        <f t="shared" si="514"/>
        <v>582862.59706432349</v>
      </c>
      <c r="W86" s="53">
        <f t="shared" si="514"/>
        <v>0</v>
      </c>
      <c r="X86" s="53">
        <f t="shared" si="514"/>
        <v>9344.4989926617691</v>
      </c>
      <c r="Y86" s="53">
        <f t="shared" si="393"/>
        <v>596236.87444873038</v>
      </c>
      <c r="AA86" s="53" t="s">
        <v>951</v>
      </c>
      <c r="AB86" s="53" t="s">
        <v>1610</v>
      </c>
      <c r="AC86" s="53">
        <v>13070006</v>
      </c>
      <c r="AD86" s="53">
        <v>34878.626170000003</v>
      </c>
      <c r="AE86" s="53">
        <v>34878.626173600001</v>
      </c>
      <c r="AF86" s="53">
        <f t="shared" si="380"/>
        <v>1.000000000103215</v>
      </c>
      <c r="AH86" s="58">
        <v>0</v>
      </c>
      <c r="AI86" s="58">
        <v>0</v>
      </c>
      <c r="AJ86" s="58">
        <v>0</v>
      </c>
      <c r="AK86" s="58">
        <v>0</v>
      </c>
      <c r="AL86" s="58">
        <v>0</v>
      </c>
      <c r="AM86" s="58">
        <f t="shared" si="473"/>
        <v>0</v>
      </c>
      <c r="AN86" s="58">
        <f t="shared" si="474"/>
        <v>0</v>
      </c>
      <c r="AO86" s="58">
        <f t="shared" si="475"/>
        <v>0</v>
      </c>
      <c r="AP86" s="58">
        <f t="shared" si="476"/>
        <v>0</v>
      </c>
      <c r="AQ86" s="58">
        <f t="shared" si="477"/>
        <v>0</v>
      </c>
      <c r="AS86" s="53">
        <v>12050005</v>
      </c>
      <c r="AT86" s="80">
        <f t="shared" si="394"/>
        <v>21.143273988308525</v>
      </c>
      <c r="AU86" s="80">
        <f t="shared" si="395"/>
        <v>0</v>
      </c>
      <c r="AV86" s="80">
        <f t="shared" si="396"/>
        <v>149.52704341169394</v>
      </c>
      <c r="AW86" s="80">
        <f t="shared" si="397"/>
        <v>0</v>
      </c>
      <c r="AX86" s="80">
        <f t="shared" si="398"/>
        <v>61.898069631726599</v>
      </c>
      <c r="AY86" s="80">
        <f t="shared" si="399"/>
        <v>232.56838703172906</v>
      </c>
      <c r="BA86" s="53" t="s">
        <v>951</v>
      </c>
      <c r="BB86" s="53">
        <v>13070007</v>
      </c>
      <c r="BC86" s="53">
        <v>9232</v>
      </c>
      <c r="BD86" s="53">
        <v>1</v>
      </c>
      <c r="BE86" s="53">
        <f t="shared" si="400"/>
        <v>1.0831889081455805E-4</v>
      </c>
      <c r="BF86" s="53"/>
      <c r="BG86" s="53"/>
      <c r="BH86" s="53">
        <f t="shared" si="401"/>
        <v>0</v>
      </c>
      <c r="BI86" s="53">
        <f t="shared" si="402"/>
        <v>0</v>
      </c>
      <c r="BK86" s="53">
        <v>12050005</v>
      </c>
      <c r="BL86" s="53">
        <f>SUM(BH133,BH297,BH369,BH546,BH709,BH834)</f>
        <v>0.67793980763264039</v>
      </c>
      <c r="BM86" s="53">
        <f>SUM(BI133,BI297,BI369,BI546,BI709,BI834)</f>
        <v>0.2717548313381129</v>
      </c>
      <c r="BO86" s="54" t="s">
        <v>951</v>
      </c>
      <c r="BP86" s="53">
        <v>13040204</v>
      </c>
      <c r="BQ86" s="53">
        <v>3921776.9920000001</v>
      </c>
      <c r="BR86" s="53">
        <v>579489.85290000006</v>
      </c>
      <c r="BS86" s="53">
        <f t="shared" si="403"/>
        <v>0.14776206145379928</v>
      </c>
      <c r="BT86" s="53">
        <f>BT85</f>
        <v>867</v>
      </c>
      <c r="BU86" s="53">
        <f t="shared" si="511"/>
        <v>0</v>
      </c>
      <c r="BV86" s="53">
        <f t="shared" si="512"/>
        <v>112</v>
      </c>
      <c r="BW86" s="53">
        <f t="shared" si="406"/>
        <v>128.10970728044398</v>
      </c>
      <c r="BX86" s="53">
        <f t="shared" si="407"/>
        <v>0</v>
      </c>
      <c r="BY86" s="53">
        <f t="shared" si="408"/>
        <v>16.549350882825518</v>
      </c>
      <c r="CA86" s="53">
        <v>12050005</v>
      </c>
      <c r="CB86" s="53">
        <f>SUM(BW147,BW327,BW408,BW606,BW777,BW913)</f>
        <v>1531.6173260735588</v>
      </c>
      <c r="CC86" s="53">
        <f t="shared" ref="CC86:CD86" si="515">SUM(BX147,BX327,BX408,BX606,BX777,BX913)</f>
        <v>0.35178147410285604</v>
      </c>
      <c r="CD86" s="53">
        <f t="shared" si="515"/>
        <v>7.6078295701441094</v>
      </c>
      <c r="CF86" s="46">
        <v>12050005</v>
      </c>
      <c r="CG86" s="61">
        <f t="shared" si="410"/>
        <v>2917.2289233257075</v>
      </c>
      <c r="CH86" s="61">
        <f t="shared" si="411"/>
        <v>1134.642437046781</v>
      </c>
      <c r="CI86" s="61">
        <f t="shared" si="412"/>
        <v>584543.7414338087</v>
      </c>
      <c r="CJ86" s="61">
        <f t="shared" si="413"/>
        <v>0.35178147410285604</v>
      </c>
      <c r="CK86" s="61">
        <f t="shared" si="414"/>
        <v>9414.0048918636403</v>
      </c>
      <c r="CL86" s="61">
        <f t="shared" si="415"/>
        <v>598009.96946751897</v>
      </c>
    </row>
    <row r="87" spans="1:90" x14ac:dyDescent="0.3">
      <c r="A87" s="53" t="s">
        <v>668</v>
      </c>
      <c r="B87" s="53" t="s">
        <v>1581</v>
      </c>
      <c r="C87" s="53">
        <v>12060202</v>
      </c>
      <c r="D87" s="51">
        <v>641649.89985570009</v>
      </c>
      <c r="E87" s="53">
        <v>285642.20256100001</v>
      </c>
      <c r="F87" s="53">
        <f t="shared" si="378"/>
        <v>0.44516831160612313</v>
      </c>
      <c r="H87" s="53">
        <f>Input!P66</f>
        <v>2249</v>
      </c>
      <c r="I87" s="53">
        <f>Input!Q66</f>
        <v>239</v>
      </c>
      <c r="J87" s="53">
        <f>Input!R66</f>
        <v>1334</v>
      </c>
      <c r="K87" s="53">
        <f>Input!S66</f>
        <v>103</v>
      </c>
      <c r="L87" s="53">
        <f>Input!T66</f>
        <v>227</v>
      </c>
      <c r="M87" s="53">
        <f t="shared" si="387"/>
        <v>1001.1835328021709</v>
      </c>
      <c r="N87" s="53">
        <f t="shared" si="388"/>
        <v>106.39522647386343</v>
      </c>
      <c r="O87" s="53">
        <f t="shared" si="389"/>
        <v>593.85452768256823</v>
      </c>
      <c r="P87" s="53">
        <f t="shared" si="390"/>
        <v>45.85233609543068</v>
      </c>
      <c r="Q87" s="53">
        <f t="shared" si="391"/>
        <v>101.05320673458995</v>
      </c>
      <c r="S87" s="53">
        <v>12050006</v>
      </c>
      <c r="T87" s="53">
        <f>SUM(M162,M231,M264,M335,M423,M619,M662)</f>
        <v>4780.7848543604996</v>
      </c>
      <c r="U87" s="53">
        <f t="shared" ref="U87:X87" si="516">SUM(N162,N231,N264,N335,N423,N619,N662)</f>
        <v>739.08688310159141</v>
      </c>
      <c r="V87" s="53">
        <f t="shared" si="516"/>
        <v>495600.15826820064</v>
      </c>
      <c r="W87" s="53">
        <f t="shared" si="516"/>
        <v>109.26772663836482</v>
      </c>
      <c r="X87" s="53">
        <f t="shared" si="516"/>
        <v>2673.4129008159593</v>
      </c>
      <c r="Y87" s="53">
        <f t="shared" si="393"/>
        <v>503902.71063311707</v>
      </c>
      <c r="AA87" s="53" t="s">
        <v>952</v>
      </c>
      <c r="AB87" s="53" t="s">
        <v>1599</v>
      </c>
      <c r="AC87" s="53">
        <v>11120103</v>
      </c>
      <c r="AD87" s="53">
        <v>295346.82429999998</v>
      </c>
      <c r="AE87" s="51">
        <v>64173.144601200001</v>
      </c>
      <c r="AF87" s="53">
        <f t="shared" si="380"/>
        <v>0.21728063185814322</v>
      </c>
      <c r="AH87" s="58">
        <f>Input!P83</f>
        <v>17</v>
      </c>
      <c r="AI87" s="58">
        <f>Input!Q83</f>
        <v>0</v>
      </c>
      <c r="AJ87" s="58">
        <f>Input!R83</f>
        <v>39</v>
      </c>
      <c r="AK87" s="58">
        <f>Input!S83</f>
        <v>0</v>
      </c>
      <c r="AL87" s="58">
        <f>Input!T83</f>
        <v>40</v>
      </c>
      <c r="AM87" s="58">
        <f t="shared" si="473"/>
        <v>3.6937707415884349</v>
      </c>
      <c r="AN87" s="58">
        <f t="shared" si="474"/>
        <v>0</v>
      </c>
      <c r="AO87" s="58">
        <f t="shared" si="475"/>
        <v>8.4739446424675862</v>
      </c>
      <c r="AP87" s="58">
        <f t="shared" si="476"/>
        <v>0</v>
      </c>
      <c r="AQ87" s="58">
        <f t="shared" si="477"/>
        <v>8.6912252743257294</v>
      </c>
      <c r="AS87" s="53">
        <v>12050006</v>
      </c>
      <c r="AT87" s="80">
        <f t="shared" si="394"/>
        <v>190.20673782795228</v>
      </c>
      <c r="AU87" s="80">
        <f t="shared" si="395"/>
        <v>0</v>
      </c>
      <c r="AV87" s="80">
        <f t="shared" si="396"/>
        <v>132.16011320116544</v>
      </c>
      <c r="AW87" s="80">
        <f t="shared" si="397"/>
        <v>0</v>
      </c>
      <c r="AX87" s="80">
        <f t="shared" si="398"/>
        <v>195.35253002284276</v>
      </c>
      <c r="AY87" s="80">
        <f t="shared" si="399"/>
        <v>517.71938105196045</v>
      </c>
      <c r="BA87" s="53" t="s">
        <v>952</v>
      </c>
      <c r="BB87" s="53">
        <v>11120103</v>
      </c>
      <c r="BC87" s="53">
        <v>1637</v>
      </c>
      <c r="BD87" s="53">
        <v>42</v>
      </c>
      <c r="BE87" s="53">
        <f t="shared" si="400"/>
        <v>2.5656689065363471E-2</v>
      </c>
      <c r="BF87" s="53">
        <f>Input!P85</f>
        <v>139</v>
      </c>
      <c r="BG87" s="53">
        <f>Input!Q85</f>
        <v>0</v>
      </c>
      <c r="BH87" s="53">
        <f t="shared" si="401"/>
        <v>3.5662797800855226</v>
      </c>
      <c r="BI87" s="53">
        <f t="shared" si="402"/>
        <v>0</v>
      </c>
      <c r="BK87" s="53">
        <v>12050006</v>
      </c>
      <c r="BL87" s="53">
        <f>SUM(BH134,BH206,BH243,BH298,BH327,BH370,BH547,BH593)</f>
        <v>23.373279836238385</v>
      </c>
      <c r="BM87" s="53">
        <f>SUM(BI134,BI206,BI243,BI298,BI327,BI370,BI547,BI593)</f>
        <v>0</v>
      </c>
      <c r="BO87" s="54" t="s">
        <v>951</v>
      </c>
      <c r="BP87" s="53">
        <v>13040205</v>
      </c>
      <c r="BQ87" s="53">
        <v>3921776.9920000001</v>
      </c>
      <c r="BR87" s="53">
        <v>649862.25820000004</v>
      </c>
      <c r="BS87" s="53">
        <f t="shared" si="403"/>
        <v>0.16570607138693724</v>
      </c>
      <c r="BT87" s="53">
        <f>BT86</f>
        <v>867</v>
      </c>
      <c r="BU87" s="53">
        <f t="shared" si="511"/>
        <v>0</v>
      </c>
      <c r="BV87" s="53">
        <f t="shared" si="512"/>
        <v>112</v>
      </c>
      <c r="BW87" s="53">
        <f t="shared" si="406"/>
        <v>143.66716389247458</v>
      </c>
      <c r="BX87" s="53">
        <f t="shared" si="407"/>
        <v>0</v>
      </c>
      <c r="BY87" s="53">
        <f t="shared" si="408"/>
        <v>18.559079995336973</v>
      </c>
      <c r="CA87" s="53">
        <v>12050006</v>
      </c>
      <c r="CB87" s="53">
        <f>SUM(BW148,BW225,BW266,BW328,BW360,BW409,BW569,BW607,BW651)</f>
        <v>10150.67149740246</v>
      </c>
      <c r="CC87" s="53">
        <f t="shared" ref="CC87:CD87" si="517">SUM(BX148,BX225,BX266,BX328,BX360,BX409,BX569,BX607,BX651)</f>
        <v>0</v>
      </c>
      <c r="CD87" s="53">
        <f t="shared" si="517"/>
        <v>65.339922622610231</v>
      </c>
      <c r="CF87" s="46">
        <v>12050006</v>
      </c>
      <c r="CG87" s="61">
        <f t="shared" si="410"/>
        <v>4994.3648720246902</v>
      </c>
      <c r="CH87" s="61">
        <f t="shared" si="411"/>
        <v>739.08688310159141</v>
      </c>
      <c r="CI87" s="61">
        <f t="shared" si="412"/>
        <v>505882.98987880425</v>
      </c>
      <c r="CJ87" s="61">
        <f t="shared" si="413"/>
        <v>109.26772663836482</v>
      </c>
      <c r="CK87" s="61">
        <f t="shared" si="414"/>
        <v>2934.1053534614121</v>
      </c>
      <c r="CL87" s="61">
        <f t="shared" si="415"/>
        <v>514659.8147140303</v>
      </c>
    </row>
    <row r="88" spans="1:90" x14ac:dyDescent="0.3">
      <c r="A88" s="53" t="s">
        <v>668</v>
      </c>
      <c r="B88" s="53" t="s">
        <v>1581</v>
      </c>
      <c r="C88" s="53">
        <v>12060203</v>
      </c>
      <c r="D88" s="51">
        <v>641649.89985569997</v>
      </c>
      <c r="E88" s="53">
        <v>18454.690167699999</v>
      </c>
      <c r="F88" s="53">
        <f t="shared" si="378"/>
        <v>2.8761307641207854E-2</v>
      </c>
      <c r="H88" s="53">
        <f>H87</f>
        <v>2249</v>
      </c>
      <c r="I88" s="53">
        <f t="shared" ref="I88:I89" si="518">I87</f>
        <v>239</v>
      </c>
      <c r="J88" s="53">
        <f t="shared" ref="J88:J89" si="519">J87</f>
        <v>1334</v>
      </c>
      <c r="K88" s="53">
        <f t="shared" ref="K88:K89" si="520">K87</f>
        <v>103</v>
      </c>
      <c r="L88" s="53">
        <f t="shared" ref="L88:L89" si="521">L87</f>
        <v>227</v>
      </c>
      <c r="M88" s="53">
        <f t="shared" si="387"/>
        <v>64.684180885076458</v>
      </c>
      <c r="N88" s="53">
        <f t="shared" si="388"/>
        <v>6.8739525262486767</v>
      </c>
      <c r="O88" s="53">
        <f t="shared" si="389"/>
        <v>38.367584393371274</v>
      </c>
      <c r="P88" s="53">
        <f t="shared" si="390"/>
        <v>2.9624146870444088</v>
      </c>
      <c r="Q88" s="53">
        <f t="shared" si="391"/>
        <v>6.528816834554183</v>
      </c>
      <c r="S88" s="53">
        <v>12050007</v>
      </c>
      <c r="T88" s="53">
        <f>SUM(M232,M265,M266,M336,M364,M579,M663,M908)</f>
        <v>635.60430228674227</v>
      </c>
      <c r="U88" s="53">
        <f t="shared" ref="U88:X88" si="522">SUM(N232,N265,N266,N336,N364,N579,N663,N908)</f>
        <v>2.9846579882926294</v>
      </c>
      <c r="V88" s="53">
        <f t="shared" si="522"/>
        <v>58160.283908409219</v>
      </c>
      <c r="W88" s="53">
        <f t="shared" si="522"/>
        <v>512.92229097177801</v>
      </c>
      <c r="X88" s="53">
        <f t="shared" si="522"/>
        <v>135.64585904941248</v>
      </c>
      <c r="Y88" s="53">
        <f t="shared" si="393"/>
        <v>59447.441018705445</v>
      </c>
      <c r="AA88" s="53" t="s">
        <v>952</v>
      </c>
      <c r="AB88" s="53" t="s">
        <v>1599</v>
      </c>
      <c r="AC88" s="53">
        <v>11120104</v>
      </c>
      <c r="AD88" s="53">
        <v>295346.82429999998</v>
      </c>
      <c r="AE88" s="51">
        <v>84671.236812899995</v>
      </c>
      <c r="AF88" s="53">
        <f t="shared" si="380"/>
        <v>0.28668409424607449</v>
      </c>
      <c r="AH88" s="58">
        <f t="shared" ref="AH88:AH90" si="523">AH87</f>
        <v>17</v>
      </c>
      <c r="AI88" s="58">
        <f t="shared" ref="AI88:AI90" si="524">AI87</f>
        <v>0</v>
      </c>
      <c r="AJ88" s="58">
        <f t="shared" ref="AJ88:AJ90" si="525">AJ87</f>
        <v>39</v>
      </c>
      <c r="AK88" s="58">
        <f t="shared" ref="AK88:AK90" si="526">AK87</f>
        <v>0</v>
      </c>
      <c r="AL88" s="58">
        <f t="shared" ref="AL88:AL90" si="527">AL87</f>
        <v>40</v>
      </c>
      <c r="AM88" s="58">
        <f t="shared" si="473"/>
        <v>4.8736296021832661</v>
      </c>
      <c r="AN88" s="58">
        <f t="shared" si="474"/>
        <v>0</v>
      </c>
      <c r="AO88" s="58">
        <f t="shared" si="475"/>
        <v>11.180679675596906</v>
      </c>
      <c r="AP88" s="58">
        <f t="shared" si="476"/>
        <v>0</v>
      </c>
      <c r="AQ88" s="58">
        <f t="shared" si="477"/>
        <v>11.467363769842979</v>
      </c>
      <c r="AS88" s="53">
        <v>12050007</v>
      </c>
      <c r="AT88" s="80">
        <f t="shared" si="394"/>
        <v>431.5167059611361</v>
      </c>
      <c r="AU88" s="80">
        <f t="shared" si="395"/>
        <v>0.25961718485326052</v>
      </c>
      <c r="AV88" s="80">
        <f t="shared" si="396"/>
        <v>90.023261627051141</v>
      </c>
      <c r="AW88" s="80">
        <f t="shared" si="397"/>
        <v>0</v>
      </c>
      <c r="AX88" s="80">
        <f t="shared" si="398"/>
        <v>168.7977258131487</v>
      </c>
      <c r="AY88" s="80">
        <f t="shared" si="399"/>
        <v>690.59731058618922</v>
      </c>
      <c r="BA88" s="53" t="s">
        <v>952</v>
      </c>
      <c r="BB88" s="53">
        <v>11120104</v>
      </c>
      <c r="BC88" s="53">
        <v>1637</v>
      </c>
      <c r="BD88" s="53">
        <v>133</v>
      </c>
      <c r="BE88" s="53">
        <f t="shared" si="400"/>
        <v>8.1246182040317652E-2</v>
      </c>
      <c r="BF88" s="53">
        <f t="shared" ref="BF88:BG90" si="528">BF87</f>
        <v>139</v>
      </c>
      <c r="BG88" s="53">
        <f t="shared" si="528"/>
        <v>0</v>
      </c>
      <c r="BH88" s="53">
        <f t="shared" si="401"/>
        <v>11.293219303604154</v>
      </c>
      <c r="BI88" s="53">
        <f t="shared" si="402"/>
        <v>0</v>
      </c>
      <c r="BK88" s="53">
        <v>12050007</v>
      </c>
      <c r="BL88" s="53">
        <f>SUM(BH207,BH244,BH299,BH328,BH515,BH528,BH594,BH825)</f>
        <v>97.686341994213464</v>
      </c>
      <c r="BM88" s="53">
        <f>SUM(BI207,BI244,BI299,BI328,BI515,BI528,BI594,BI825)</f>
        <v>0</v>
      </c>
      <c r="BO88" s="54" t="s">
        <v>951</v>
      </c>
      <c r="BP88" s="53">
        <v>13040206</v>
      </c>
      <c r="BQ88" s="53">
        <v>3921776.9920000001</v>
      </c>
      <c r="BR88" s="53">
        <v>840048.4693</v>
      </c>
      <c r="BS88" s="53">
        <f t="shared" si="403"/>
        <v>0.21420097853947528</v>
      </c>
      <c r="BT88" s="53">
        <f t="shared" ref="BT88:BT95" si="529">BT87</f>
        <v>867</v>
      </c>
      <c r="BU88" s="53">
        <f t="shared" si="511"/>
        <v>0</v>
      </c>
      <c r="BV88" s="53">
        <f t="shared" si="512"/>
        <v>112</v>
      </c>
      <c r="BW88" s="53">
        <f t="shared" si="406"/>
        <v>185.71224839372508</v>
      </c>
      <c r="BX88" s="53">
        <f t="shared" si="407"/>
        <v>0</v>
      </c>
      <c r="BY88" s="53">
        <f t="shared" si="408"/>
        <v>23.990509596421234</v>
      </c>
      <c r="CA88" s="53">
        <v>12050007</v>
      </c>
      <c r="CB88" s="53">
        <f>SUM(BW226,BW267,BW329,BW361,BW570,BW584,BW652,BW903)</f>
        <v>8583.7259128838759</v>
      </c>
      <c r="CC88" s="53">
        <f t="shared" ref="CC88:CD88" si="530">SUM(BX226,BX267,BX329,BX361,BX570,BX584,BX652,BX903)</f>
        <v>0</v>
      </c>
      <c r="CD88" s="53">
        <f t="shared" si="530"/>
        <v>408.46528723484624</v>
      </c>
      <c r="CF88" s="46">
        <v>12050007</v>
      </c>
      <c r="CG88" s="61">
        <f t="shared" si="410"/>
        <v>1164.8073502420918</v>
      </c>
      <c r="CH88" s="61">
        <f t="shared" si="411"/>
        <v>3.2442751731458901</v>
      </c>
      <c r="CI88" s="61">
        <f t="shared" si="412"/>
        <v>66834.033082920141</v>
      </c>
      <c r="CJ88" s="61">
        <f t="shared" si="413"/>
        <v>512.92229097177801</v>
      </c>
      <c r="CK88" s="61">
        <f t="shared" si="414"/>
        <v>712.90887209740742</v>
      </c>
      <c r="CL88" s="61">
        <f t="shared" si="415"/>
        <v>69227.915871404562</v>
      </c>
    </row>
    <row r="89" spans="1:90" x14ac:dyDescent="0.3">
      <c r="A89" s="53" t="s">
        <v>668</v>
      </c>
      <c r="B89" s="53" t="s">
        <v>1581</v>
      </c>
      <c r="C89" s="53">
        <v>12060204</v>
      </c>
      <c r="D89" s="53">
        <v>641649.89985569997</v>
      </c>
      <c r="E89" s="53">
        <v>337553.00712700002</v>
      </c>
      <c r="F89" s="53">
        <f t="shared" si="378"/>
        <v>0.52607038075266899</v>
      </c>
      <c r="H89" s="53">
        <f>H88</f>
        <v>2249</v>
      </c>
      <c r="I89" s="53">
        <f t="shared" si="518"/>
        <v>239</v>
      </c>
      <c r="J89" s="53">
        <f t="shared" si="519"/>
        <v>1334</v>
      </c>
      <c r="K89" s="53">
        <f t="shared" si="520"/>
        <v>103</v>
      </c>
      <c r="L89" s="53">
        <f t="shared" si="521"/>
        <v>227</v>
      </c>
      <c r="M89" s="53">
        <f t="shared" si="387"/>
        <v>1183.1322863127525</v>
      </c>
      <c r="N89" s="53">
        <f t="shared" si="388"/>
        <v>125.73082099988788</v>
      </c>
      <c r="O89" s="53">
        <f t="shared" si="389"/>
        <v>701.77788792406045</v>
      </c>
      <c r="P89" s="53">
        <f t="shared" si="390"/>
        <v>54.185249217524905</v>
      </c>
      <c r="Q89" s="53">
        <f t="shared" si="391"/>
        <v>119.41797643085586</v>
      </c>
      <c r="S89" s="53">
        <v>12060101</v>
      </c>
      <c r="T89" s="53">
        <f>SUM(M50,M463,M608,M909,M943)</f>
        <v>963.31874185826314</v>
      </c>
      <c r="U89" s="53">
        <f t="shared" ref="U89:X89" si="531">SUM(N50,N463,N608,N909,N943)</f>
        <v>0</v>
      </c>
      <c r="V89" s="53">
        <f t="shared" si="531"/>
        <v>60379.674575134006</v>
      </c>
      <c r="W89" s="53">
        <f t="shared" si="531"/>
        <v>0</v>
      </c>
      <c r="X89" s="53">
        <f t="shared" si="531"/>
        <v>207.41205515840829</v>
      </c>
      <c r="Y89" s="53">
        <f t="shared" si="393"/>
        <v>61550.405372150672</v>
      </c>
      <c r="AA89" s="53" t="s">
        <v>952</v>
      </c>
      <c r="AB89" s="53" t="s">
        <v>1599</v>
      </c>
      <c r="AC89" s="53">
        <v>11120105</v>
      </c>
      <c r="AD89" s="53">
        <v>295346.82429999998</v>
      </c>
      <c r="AE89" s="53">
        <v>13831.162987</v>
      </c>
      <c r="AF89" s="53">
        <f t="shared" si="380"/>
        <v>4.6830241089543354E-2</v>
      </c>
      <c r="AH89" s="58">
        <f t="shared" si="523"/>
        <v>17</v>
      </c>
      <c r="AI89" s="58">
        <f t="shared" si="524"/>
        <v>0</v>
      </c>
      <c r="AJ89" s="58">
        <f t="shared" si="525"/>
        <v>39</v>
      </c>
      <c r="AK89" s="58">
        <f t="shared" si="526"/>
        <v>0</v>
      </c>
      <c r="AL89" s="58">
        <f t="shared" si="527"/>
        <v>40</v>
      </c>
      <c r="AM89" s="58">
        <f t="shared" si="473"/>
        <v>0.79611409852223702</v>
      </c>
      <c r="AN89" s="58">
        <f t="shared" si="474"/>
        <v>0</v>
      </c>
      <c r="AO89" s="58">
        <f t="shared" si="475"/>
        <v>1.8263794024921909</v>
      </c>
      <c r="AP89" s="58">
        <f t="shared" si="476"/>
        <v>0</v>
      </c>
      <c r="AQ89" s="58">
        <f t="shared" si="477"/>
        <v>1.8732096435817343</v>
      </c>
      <c r="AS89" s="53">
        <v>12060101</v>
      </c>
      <c r="AT89" s="80">
        <f t="shared" si="394"/>
        <v>745.93909107169964</v>
      </c>
      <c r="AU89" s="80">
        <f t="shared" si="395"/>
        <v>1.3031663928376149</v>
      </c>
      <c r="AV89" s="80">
        <f t="shared" si="396"/>
        <v>117.00360472364099</v>
      </c>
      <c r="AW89" s="80">
        <f t="shared" si="397"/>
        <v>0</v>
      </c>
      <c r="AX89" s="80">
        <f t="shared" si="398"/>
        <v>87.553340180624815</v>
      </c>
      <c r="AY89" s="80">
        <f t="shared" si="399"/>
        <v>951.79920236880309</v>
      </c>
      <c r="BA89" s="53" t="s">
        <v>952</v>
      </c>
      <c r="BB89" s="53">
        <v>11120105</v>
      </c>
      <c r="BC89" s="53">
        <v>1637</v>
      </c>
      <c r="BD89" s="53">
        <v>16</v>
      </c>
      <c r="BE89" s="53">
        <f t="shared" si="400"/>
        <v>9.7739767868051317E-3</v>
      </c>
      <c r="BF89" s="53">
        <f t="shared" si="528"/>
        <v>139</v>
      </c>
      <c r="BG89" s="53">
        <f t="shared" si="528"/>
        <v>0</v>
      </c>
      <c r="BH89" s="53">
        <f t="shared" si="401"/>
        <v>1.3585827733659133</v>
      </c>
      <c r="BI89" s="53">
        <f t="shared" si="402"/>
        <v>0</v>
      </c>
      <c r="BK89" s="53">
        <v>12060101</v>
      </c>
      <c r="BL89" s="53">
        <f>SUM(BH19,BH41,BH406,BH529,BH539,BH826,BH853,BH966)</f>
        <v>56.615059773715942</v>
      </c>
      <c r="BM89" s="53">
        <f>SUM(BI19,BI41,BI406,BI529,BI539,BI826,BI853,BI966)</f>
        <v>0</v>
      </c>
      <c r="BO89" s="54" t="s">
        <v>951</v>
      </c>
      <c r="BP89" s="53">
        <v>13040207</v>
      </c>
      <c r="BQ89" s="53">
        <v>3921776.9920000001</v>
      </c>
      <c r="BR89" s="53">
        <v>559034.67599999998</v>
      </c>
      <c r="BS89" s="53">
        <f t="shared" si="403"/>
        <v>0.14254626847481897</v>
      </c>
      <c r="BT89" s="53">
        <f t="shared" si="529"/>
        <v>867</v>
      </c>
      <c r="BU89" s="53">
        <f t="shared" si="511"/>
        <v>0</v>
      </c>
      <c r="BV89" s="53">
        <f t="shared" si="512"/>
        <v>112</v>
      </c>
      <c r="BW89" s="53">
        <f t="shared" si="406"/>
        <v>123.58761476766804</v>
      </c>
      <c r="BX89" s="53">
        <f t="shared" si="407"/>
        <v>0</v>
      </c>
      <c r="BY89" s="53">
        <f t="shared" si="408"/>
        <v>15.965182069179724</v>
      </c>
      <c r="CA89" s="53">
        <v>12060101</v>
      </c>
      <c r="CB89" s="53">
        <f>SUM(BW20,BW47,BW268,BW449,BW585,BW596,BW904,BW935,BW1057)</f>
        <v>363.15244378112038</v>
      </c>
      <c r="CC89" s="53">
        <f t="shared" ref="CC89:CD89" si="532">SUM(BX20,BX47,BX268,BX449,BX585,BX596,BX904,BX935,BX1057)</f>
        <v>0</v>
      </c>
      <c r="CD89" s="53">
        <f t="shared" si="532"/>
        <v>205.76956911434183</v>
      </c>
      <c r="CF89" s="46">
        <v>12060101</v>
      </c>
      <c r="CG89" s="61">
        <f t="shared" si="410"/>
        <v>1765.8728927036786</v>
      </c>
      <c r="CH89" s="61">
        <f t="shared" si="411"/>
        <v>1.3031663928376149</v>
      </c>
      <c r="CI89" s="61">
        <f t="shared" si="412"/>
        <v>60859.830623638765</v>
      </c>
      <c r="CJ89" s="61">
        <f t="shared" si="413"/>
        <v>0</v>
      </c>
      <c r="CK89" s="61">
        <f t="shared" si="414"/>
        <v>500.73496445337491</v>
      </c>
      <c r="CL89" s="61">
        <f t="shared" si="415"/>
        <v>63127.741647188654</v>
      </c>
    </row>
    <row r="90" spans="1:90" x14ac:dyDescent="0.3">
      <c r="A90" s="53" t="s">
        <v>950</v>
      </c>
      <c r="B90" s="53" t="s">
        <v>1573</v>
      </c>
      <c r="C90" s="53">
        <v>11140106</v>
      </c>
      <c r="D90" s="51">
        <v>230254.63016659781</v>
      </c>
      <c r="E90" s="53">
        <v>81.723200855800002</v>
      </c>
      <c r="F90" s="53">
        <f t="shared" si="378"/>
        <v>3.5492533112871702E-4</v>
      </c>
      <c r="H90" s="53">
        <f>Input!P67</f>
        <v>684</v>
      </c>
      <c r="I90" s="53">
        <f>Input!Q67</f>
        <v>43</v>
      </c>
      <c r="J90" s="53">
        <f>Input!R67</f>
        <v>151</v>
      </c>
      <c r="K90" s="53">
        <f>Input!S67</f>
        <v>0</v>
      </c>
      <c r="L90" s="53">
        <f>Input!T67</f>
        <v>0</v>
      </c>
      <c r="M90" s="53">
        <f t="shared" si="387"/>
        <v>0.24276892649204243</v>
      </c>
      <c r="N90" s="53">
        <f t="shared" si="388"/>
        <v>1.5261789238534832E-2</v>
      </c>
      <c r="O90" s="53">
        <f t="shared" si="389"/>
        <v>5.3593725000436271E-2</v>
      </c>
      <c r="P90" s="53">
        <f t="shared" si="390"/>
        <v>0</v>
      </c>
      <c r="Q90" s="53">
        <f t="shared" si="391"/>
        <v>0</v>
      </c>
      <c r="S90" s="53">
        <v>12060102</v>
      </c>
      <c r="T90" s="53">
        <f>SUM(M139,M182,M330,M553,M765,M923,M926,M927)</f>
        <v>1266.0048260837618</v>
      </c>
      <c r="U90" s="53">
        <f t="shared" ref="U90:X90" si="533">SUM(N139,N182,N330,N553,N765,N923,N926,N927)</f>
        <v>356.23175158659251</v>
      </c>
      <c r="V90" s="53">
        <f t="shared" si="533"/>
        <v>1922.7811567285792</v>
      </c>
      <c r="W90" s="53">
        <f t="shared" si="533"/>
        <v>0</v>
      </c>
      <c r="X90" s="53">
        <f t="shared" si="533"/>
        <v>200.39574999576709</v>
      </c>
      <c r="Y90" s="53">
        <f t="shared" si="393"/>
        <v>3745.4134843947004</v>
      </c>
      <c r="AA90" s="53" t="s">
        <v>952</v>
      </c>
      <c r="AB90" s="53" t="s">
        <v>1599</v>
      </c>
      <c r="AC90" s="53">
        <v>11130103</v>
      </c>
      <c r="AD90" s="53">
        <v>295346.82429999998</v>
      </c>
      <c r="AE90" s="51">
        <v>132671.279927</v>
      </c>
      <c r="AF90" s="53">
        <f t="shared" si="380"/>
        <v>0.44920503290138136</v>
      </c>
      <c r="AH90" s="58">
        <f t="shared" si="523"/>
        <v>17</v>
      </c>
      <c r="AI90" s="58">
        <f t="shared" si="524"/>
        <v>0</v>
      </c>
      <c r="AJ90" s="58">
        <f t="shared" si="525"/>
        <v>39</v>
      </c>
      <c r="AK90" s="58">
        <f t="shared" si="526"/>
        <v>0</v>
      </c>
      <c r="AL90" s="58">
        <f t="shared" si="527"/>
        <v>40</v>
      </c>
      <c r="AM90" s="58">
        <f t="shared" si="473"/>
        <v>7.6364855593234831</v>
      </c>
      <c r="AN90" s="58">
        <f t="shared" si="474"/>
        <v>0</v>
      </c>
      <c r="AO90" s="58">
        <f t="shared" si="475"/>
        <v>17.518996283153871</v>
      </c>
      <c r="AP90" s="58">
        <f t="shared" si="476"/>
        <v>0</v>
      </c>
      <c r="AQ90" s="58">
        <f t="shared" si="477"/>
        <v>17.968201316055254</v>
      </c>
      <c r="AS90" s="53">
        <v>12060102</v>
      </c>
      <c r="AT90" s="80">
        <f t="shared" si="394"/>
        <v>2205.7595820659499</v>
      </c>
      <c r="AU90" s="80">
        <f t="shared" si="395"/>
        <v>4.379671644375378</v>
      </c>
      <c r="AV90" s="80">
        <f t="shared" si="396"/>
        <v>314.44482028536021</v>
      </c>
      <c r="AW90" s="80">
        <f t="shared" si="397"/>
        <v>0</v>
      </c>
      <c r="AX90" s="80">
        <f t="shared" si="398"/>
        <v>97.705616858139194</v>
      </c>
      <c r="AY90" s="80">
        <f t="shared" si="399"/>
        <v>2622.2896908538246</v>
      </c>
      <c r="BA90" s="53" t="s">
        <v>952</v>
      </c>
      <c r="BB90" s="53">
        <v>11130103</v>
      </c>
      <c r="BC90" s="53">
        <v>1637</v>
      </c>
      <c r="BD90" s="53">
        <v>1446</v>
      </c>
      <c r="BE90" s="53">
        <f t="shared" si="400"/>
        <v>0.88332315210751378</v>
      </c>
      <c r="BF90" s="53">
        <f t="shared" si="528"/>
        <v>139</v>
      </c>
      <c r="BG90" s="53">
        <f t="shared" si="528"/>
        <v>0</v>
      </c>
      <c r="BH90" s="53">
        <f t="shared" si="401"/>
        <v>122.78191814294442</v>
      </c>
      <c r="BI90" s="53">
        <f t="shared" si="402"/>
        <v>0</v>
      </c>
      <c r="BK90" s="53">
        <v>12060102</v>
      </c>
      <c r="BL90" s="53">
        <f>SUM(BH112,BH293,BH493,BH651,BH678,BH794,BH796,BH838,BH854)</f>
        <v>536.29295885564341</v>
      </c>
      <c r="BM90" s="53">
        <f>SUM(BI112,BI293,BI493,BI651,BI678,BI794,BI796,BI838,BI854)</f>
        <v>2.7953430648306837E-2</v>
      </c>
      <c r="BO90" s="54" t="s">
        <v>951</v>
      </c>
      <c r="BP90" s="53">
        <v>13040208</v>
      </c>
      <c r="BQ90" s="53">
        <v>3921776.9920000001</v>
      </c>
      <c r="BR90" s="53">
        <v>150878.56219999999</v>
      </c>
      <c r="BS90" s="53">
        <f t="shared" si="403"/>
        <v>3.8471989230335096E-2</v>
      </c>
      <c r="BT90" s="53">
        <f t="shared" si="529"/>
        <v>867</v>
      </c>
      <c r="BU90" s="53">
        <f t="shared" si="511"/>
        <v>0</v>
      </c>
      <c r="BV90" s="53">
        <f t="shared" si="512"/>
        <v>112</v>
      </c>
      <c r="BW90" s="53">
        <f t="shared" si="406"/>
        <v>33.355214662700526</v>
      </c>
      <c r="BX90" s="53">
        <f t="shared" si="407"/>
        <v>0</v>
      </c>
      <c r="BY90" s="53">
        <f t="shared" si="408"/>
        <v>4.3088627937975303</v>
      </c>
      <c r="CA90" s="53">
        <v>12060102</v>
      </c>
      <c r="CB90" s="53">
        <f>SUM(BW125,BW323,BW450,BW544,BW713,BW744,BW871,BW873,BW918,BW936)</f>
        <v>2946.5817999896503</v>
      </c>
      <c r="CC90" s="53">
        <f t="shared" ref="CC90:CD90" si="534">SUM(BX125,BX323,BX450,BX544,BX713,BX744,BX871,BX873,BX918,BX936)</f>
        <v>0.11562312917287472</v>
      </c>
      <c r="CD90" s="53">
        <f t="shared" si="534"/>
        <v>297.90630164922675</v>
      </c>
      <c r="CF90" s="46">
        <v>12060102</v>
      </c>
      <c r="CG90" s="61">
        <f t="shared" si="410"/>
        <v>4008.0573670053554</v>
      </c>
      <c r="CH90" s="61">
        <f t="shared" si="411"/>
        <v>360.63937666161621</v>
      </c>
      <c r="CI90" s="61">
        <f t="shared" si="412"/>
        <v>5183.8077770035898</v>
      </c>
      <c r="CJ90" s="61">
        <f t="shared" si="413"/>
        <v>0.11562312917287472</v>
      </c>
      <c r="CK90" s="61">
        <f t="shared" si="414"/>
        <v>596.007668503133</v>
      </c>
      <c r="CL90" s="61">
        <f t="shared" si="415"/>
        <v>10148.627812302868</v>
      </c>
    </row>
    <row r="91" spans="1:90" x14ac:dyDescent="0.3">
      <c r="A91" s="53" t="s">
        <v>950</v>
      </c>
      <c r="B91" s="53" t="s">
        <v>1573</v>
      </c>
      <c r="C91" s="53">
        <v>11140201</v>
      </c>
      <c r="D91" s="51">
        <v>230254.63016659801</v>
      </c>
      <c r="E91" s="53">
        <v>247.44783074200001</v>
      </c>
      <c r="F91" s="53">
        <f t="shared" si="378"/>
        <v>1.0746703793229351E-3</v>
      </c>
      <c r="H91" s="53">
        <f>H90</f>
        <v>684</v>
      </c>
      <c r="I91" s="53">
        <f t="shared" ref="I91:I92" si="535">I90</f>
        <v>43</v>
      </c>
      <c r="J91" s="53">
        <f t="shared" ref="J91:J92" si="536">J90</f>
        <v>151</v>
      </c>
      <c r="K91" s="53">
        <f t="shared" ref="K91:K92" si="537">K90</f>
        <v>0</v>
      </c>
      <c r="L91" s="53">
        <f t="shared" ref="L91:L92" si="538">L90</f>
        <v>0</v>
      </c>
      <c r="M91" s="53">
        <f t="shared" si="387"/>
        <v>0.73507453945688761</v>
      </c>
      <c r="N91" s="53">
        <f t="shared" si="388"/>
        <v>4.6210826310886209E-2</v>
      </c>
      <c r="O91" s="53">
        <f t="shared" si="389"/>
        <v>0.1622752272777632</v>
      </c>
      <c r="P91" s="53">
        <f t="shared" si="390"/>
        <v>0</v>
      </c>
      <c r="Q91" s="53">
        <f t="shared" si="391"/>
        <v>0</v>
      </c>
      <c r="S91" s="53">
        <v>12060103</v>
      </c>
      <c r="T91" s="53">
        <f>SUM(M331,M464,M554,M910)</f>
        <v>97.47175831831558</v>
      </c>
      <c r="U91" s="53">
        <f t="shared" ref="U91:X91" si="539">SUM(N331,N464,N554,N910)</f>
        <v>0</v>
      </c>
      <c r="V91" s="53">
        <f t="shared" si="539"/>
        <v>9922.9691474628853</v>
      </c>
      <c r="W91" s="53">
        <f t="shared" si="539"/>
        <v>0</v>
      </c>
      <c r="X91" s="53">
        <f t="shared" si="539"/>
        <v>73.021307874185695</v>
      </c>
      <c r="Y91" s="53">
        <f t="shared" si="393"/>
        <v>10093.462213655386</v>
      </c>
      <c r="AA91" s="53" t="s">
        <v>954</v>
      </c>
      <c r="AB91" s="53" t="s">
        <v>1601</v>
      </c>
      <c r="AC91" s="53">
        <v>12090106</v>
      </c>
      <c r="AD91" s="53">
        <v>14873.91779</v>
      </c>
      <c r="AE91" s="53">
        <v>14873.9177901</v>
      </c>
      <c r="AF91" s="53">
        <f t="shared" si="380"/>
        <v>1.0000000000067233</v>
      </c>
      <c r="AH91" s="58">
        <f>Input!P87</f>
        <v>0</v>
      </c>
      <c r="AI91" s="58">
        <f>Input!Q87</f>
        <v>0</v>
      </c>
      <c r="AJ91" s="58">
        <f>Input!R87</f>
        <v>0</v>
      </c>
      <c r="AK91" s="58">
        <f>Input!S87</f>
        <v>0</v>
      </c>
      <c r="AL91" s="58">
        <f>Input!T87</f>
        <v>1</v>
      </c>
      <c r="AM91" s="58">
        <f t="shared" si="473"/>
        <v>0</v>
      </c>
      <c r="AN91" s="58">
        <f t="shared" si="474"/>
        <v>0</v>
      </c>
      <c r="AO91" s="58">
        <f t="shared" si="475"/>
        <v>0</v>
      </c>
      <c r="AP91" s="58">
        <f t="shared" si="476"/>
        <v>0</v>
      </c>
      <c r="AQ91" s="58">
        <f t="shared" si="477"/>
        <v>1.0000000000067233</v>
      </c>
      <c r="AS91" s="53">
        <v>12060103</v>
      </c>
      <c r="AT91" s="80">
        <f t="shared" si="394"/>
        <v>153.13202357804252</v>
      </c>
      <c r="AU91" s="80">
        <f t="shared" si="395"/>
        <v>5.6481913688509258E-2</v>
      </c>
      <c r="AV91" s="80">
        <f t="shared" si="396"/>
        <v>17.663539236705063</v>
      </c>
      <c r="AW91" s="80">
        <f t="shared" si="397"/>
        <v>0</v>
      </c>
      <c r="AX91" s="80">
        <f t="shared" si="398"/>
        <v>47.053397256332751</v>
      </c>
      <c r="AY91" s="80">
        <f t="shared" si="399"/>
        <v>217.90544198476886</v>
      </c>
      <c r="BA91" s="53" t="s">
        <v>953</v>
      </c>
      <c r="BB91" s="53">
        <v>12110205</v>
      </c>
      <c r="BC91" s="53">
        <v>7223</v>
      </c>
      <c r="BD91" s="53">
        <v>990</v>
      </c>
      <c r="BE91" s="53">
        <f t="shared" si="400"/>
        <v>0.13706216253634224</v>
      </c>
      <c r="BF91" s="53">
        <v>0</v>
      </c>
      <c r="BG91" s="53">
        <v>0</v>
      </c>
      <c r="BH91" s="53">
        <f t="shared" si="401"/>
        <v>0</v>
      </c>
      <c r="BI91" s="53">
        <f t="shared" si="402"/>
        <v>0</v>
      </c>
      <c r="BK91" s="53">
        <v>12060103</v>
      </c>
      <c r="BL91" s="53">
        <f>SUM(BH294,BH407,BH494,BH797)</f>
        <v>41.70554960572516</v>
      </c>
      <c r="BM91" s="53">
        <f>SUM(BI294,BI407,BI494,BI797)</f>
        <v>0</v>
      </c>
      <c r="BO91" s="54" t="s">
        <v>951</v>
      </c>
      <c r="BP91" s="53">
        <v>13040209</v>
      </c>
      <c r="BQ91" s="53">
        <v>3921776.9920000001</v>
      </c>
      <c r="BR91" s="53">
        <v>548826.62450000003</v>
      </c>
      <c r="BS91" s="53">
        <f t="shared" si="403"/>
        <v>0.13994335364288862</v>
      </c>
      <c r="BT91" s="53">
        <f t="shared" si="529"/>
        <v>867</v>
      </c>
      <c r="BU91" s="53">
        <f t="shared" si="511"/>
        <v>0</v>
      </c>
      <c r="BV91" s="53">
        <f t="shared" si="512"/>
        <v>112</v>
      </c>
      <c r="BW91" s="53">
        <f t="shared" si="406"/>
        <v>121.33088760838444</v>
      </c>
      <c r="BX91" s="53">
        <f t="shared" si="407"/>
        <v>0</v>
      </c>
      <c r="BY91" s="53">
        <f t="shared" si="408"/>
        <v>15.673655608003525</v>
      </c>
      <c r="CA91" s="53">
        <v>12060103</v>
      </c>
      <c r="CB91" s="53">
        <f>SUM(BW324,BW451,BW545,BW874,BW905,BW937)</f>
        <v>1178.0647290873753</v>
      </c>
      <c r="CC91" s="53">
        <f t="shared" ref="CC91:CD91" si="540">SUM(BX324,BX451,BX545,BX874,BX905,BX937)</f>
        <v>0</v>
      </c>
      <c r="CD91" s="53">
        <f t="shared" si="540"/>
        <v>112.25294424738985</v>
      </c>
      <c r="CF91" s="46">
        <v>12060103</v>
      </c>
      <c r="CG91" s="61">
        <f t="shared" si="410"/>
        <v>292.30933150208324</v>
      </c>
      <c r="CH91" s="61">
        <f t="shared" si="411"/>
        <v>5.6481913688509258E-2</v>
      </c>
      <c r="CI91" s="61">
        <f t="shared" si="412"/>
        <v>11118.697415786966</v>
      </c>
      <c r="CJ91" s="61">
        <f t="shared" si="413"/>
        <v>0</v>
      </c>
      <c r="CK91" s="61">
        <f t="shared" si="414"/>
        <v>232.3276493779083</v>
      </c>
      <c r="CL91" s="61">
        <f t="shared" si="415"/>
        <v>11643.390878580647</v>
      </c>
    </row>
    <row r="92" spans="1:90" x14ac:dyDescent="0.3">
      <c r="A92" s="53" t="s">
        <v>950</v>
      </c>
      <c r="B92" s="53" t="s">
        <v>1573</v>
      </c>
      <c r="C92" s="53">
        <v>11140302</v>
      </c>
      <c r="D92" s="51">
        <v>230254.63016659801</v>
      </c>
      <c r="E92" s="53">
        <v>229925.45913500001</v>
      </c>
      <c r="F92" s="53">
        <f t="shared" si="378"/>
        <v>0.99857040428954746</v>
      </c>
      <c r="H92" s="53">
        <f>H91</f>
        <v>684</v>
      </c>
      <c r="I92" s="53">
        <f t="shared" si="535"/>
        <v>43</v>
      </c>
      <c r="J92" s="53">
        <f t="shared" si="536"/>
        <v>151</v>
      </c>
      <c r="K92" s="53">
        <f t="shared" si="537"/>
        <v>0</v>
      </c>
      <c r="L92" s="53">
        <f t="shared" si="538"/>
        <v>0</v>
      </c>
      <c r="M92" s="53">
        <f t="shared" si="387"/>
        <v>683.02215653405051</v>
      </c>
      <c r="N92" s="53">
        <f t="shared" si="388"/>
        <v>42.938527384450538</v>
      </c>
      <c r="O92" s="53">
        <f t="shared" si="389"/>
        <v>150.78413104772167</v>
      </c>
      <c r="P92" s="53">
        <f t="shared" si="390"/>
        <v>0</v>
      </c>
      <c r="Q92" s="53">
        <f t="shared" si="391"/>
        <v>0</v>
      </c>
      <c r="S92" s="53">
        <v>12060104</v>
      </c>
      <c r="T92" s="53">
        <v>0</v>
      </c>
      <c r="U92" s="53">
        <v>1</v>
      </c>
      <c r="V92" s="53">
        <v>2</v>
      </c>
      <c r="W92" s="53">
        <v>3</v>
      </c>
      <c r="X92" s="53">
        <v>4</v>
      </c>
      <c r="Y92" s="53">
        <f t="shared" si="393"/>
        <v>10</v>
      </c>
      <c r="AA92" s="53" t="s">
        <v>954</v>
      </c>
      <c r="AB92" s="53" t="s">
        <v>1602</v>
      </c>
      <c r="AC92" s="53">
        <v>12090106</v>
      </c>
      <c r="AD92" s="53">
        <v>18898.683010000001</v>
      </c>
      <c r="AE92" s="51">
        <v>18898.683006399999</v>
      </c>
      <c r="AF92" s="53">
        <f t="shared" si="380"/>
        <v>0.99999999980951049</v>
      </c>
      <c r="AH92" s="58">
        <v>0</v>
      </c>
      <c r="AI92" s="58">
        <v>0</v>
      </c>
      <c r="AJ92" s="58">
        <v>0</v>
      </c>
      <c r="AK92" s="58">
        <v>0</v>
      </c>
      <c r="AL92" s="58">
        <v>0</v>
      </c>
      <c r="AM92" s="58">
        <f t="shared" si="473"/>
        <v>0</v>
      </c>
      <c r="AN92" s="58">
        <f t="shared" si="474"/>
        <v>0</v>
      </c>
      <c r="AO92" s="58">
        <f t="shared" si="475"/>
        <v>0</v>
      </c>
      <c r="AP92" s="58">
        <f t="shared" si="476"/>
        <v>0</v>
      </c>
      <c r="AQ92" s="58">
        <f t="shared" si="477"/>
        <v>0</v>
      </c>
      <c r="AS92" s="53">
        <v>12060104</v>
      </c>
      <c r="AT92" s="80">
        <f t="shared" si="394"/>
        <v>262.56798193444985</v>
      </c>
      <c r="AU92" s="80">
        <f t="shared" si="395"/>
        <v>1.0628645278014284E-3</v>
      </c>
      <c r="AV92" s="80">
        <f t="shared" si="396"/>
        <v>76.882821143858564</v>
      </c>
      <c r="AW92" s="80">
        <f t="shared" si="397"/>
        <v>0</v>
      </c>
      <c r="AX92" s="80">
        <f t="shared" si="398"/>
        <v>43.202903268718046</v>
      </c>
      <c r="AY92" s="80">
        <f t="shared" si="399"/>
        <v>382.65476921155425</v>
      </c>
      <c r="BA92" s="53" t="s">
        <v>953</v>
      </c>
      <c r="BB92" s="53">
        <v>12110206</v>
      </c>
      <c r="BC92" s="53">
        <v>7223</v>
      </c>
      <c r="BD92" s="53">
        <v>5782</v>
      </c>
      <c r="BE92" s="53">
        <f t="shared" si="400"/>
        <v>0.80049840786376847</v>
      </c>
      <c r="BF92" s="53">
        <f>BF91</f>
        <v>0</v>
      </c>
      <c r="BG92" s="53">
        <f>BG91</f>
        <v>0</v>
      </c>
      <c r="BH92" s="53">
        <f t="shared" si="401"/>
        <v>0</v>
      </c>
      <c r="BI92" s="53">
        <f t="shared" si="402"/>
        <v>0</v>
      </c>
      <c r="BK92" s="53">
        <v>12060104</v>
      </c>
      <c r="BL92" s="53">
        <f>SUM(BH798,BH816,BH855,BH967)</f>
        <v>14.014443346480283</v>
      </c>
      <c r="BM92" s="53">
        <f>SUM(BI798,BI816,BI855,BI967)</f>
        <v>0</v>
      </c>
      <c r="BO92" s="54" t="s">
        <v>951</v>
      </c>
      <c r="BP92" s="53">
        <v>13040210</v>
      </c>
      <c r="BQ92" s="53">
        <v>3921776.9920000001</v>
      </c>
      <c r="BR92" s="53">
        <v>4530.8000890000003</v>
      </c>
      <c r="BS92" s="53">
        <f t="shared" si="403"/>
        <v>1.1552926385774462E-3</v>
      </c>
      <c r="BT92" s="53">
        <f t="shared" si="529"/>
        <v>867</v>
      </c>
      <c r="BU92" s="53">
        <f t="shared" si="511"/>
        <v>0</v>
      </c>
      <c r="BV92" s="53">
        <f t="shared" si="512"/>
        <v>112</v>
      </c>
      <c r="BW92" s="53">
        <f t="shared" si="406"/>
        <v>1.0016387176466459</v>
      </c>
      <c r="BX92" s="53">
        <f t="shared" si="407"/>
        <v>0</v>
      </c>
      <c r="BY92" s="53">
        <f t="shared" si="408"/>
        <v>0.12939277552067396</v>
      </c>
      <c r="CA92" s="53">
        <v>12060104</v>
      </c>
      <c r="CB92" s="53">
        <f>SUM(BW875,BW894,BW938,BW1058)</f>
        <v>2.4186120781191396</v>
      </c>
      <c r="CC92" s="53">
        <f t="shared" ref="CC92:CD92" si="541">SUM(BX875,BX894,BX938,BX1058)</f>
        <v>0</v>
      </c>
      <c r="CD92" s="53">
        <f t="shared" si="541"/>
        <v>20.072091784999394</v>
      </c>
      <c r="CF92" s="46">
        <v>12060104</v>
      </c>
      <c r="CG92" s="61">
        <f t="shared" si="410"/>
        <v>276.58242528093012</v>
      </c>
      <c r="CH92" s="61">
        <f t="shared" si="411"/>
        <v>1.0010628645278015</v>
      </c>
      <c r="CI92" s="61">
        <f t="shared" si="412"/>
        <v>81.301433221977703</v>
      </c>
      <c r="CJ92" s="61">
        <f t="shared" si="413"/>
        <v>3</v>
      </c>
      <c r="CK92" s="61">
        <f t="shared" si="414"/>
        <v>67.274995053717447</v>
      </c>
      <c r="CL92" s="61">
        <f t="shared" si="415"/>
        <v>429.15991642115307</v>
      </c>
    </row>
    <row r="93" spans="1:90" x14ac:dyDescent="0.3">
      <c r="A93" s="53" t="s">
        <v>642</v>
      </c>
      <c r="B93" s="53" t="s">
        <v>1576</v>
      </c>
      <c r="C93" s="53">
        <v>12040204</v>
      </c>
      <c r="D93" s="51">
        <v>895613.64127099991</v>
      </c>
      <c r="E93" s="53">
        <v>232738.81834100001</v>
      </c>
      <c r="F93" s="53">
        <f t="shared" si="378"/>
        <v>0.25986520036777394</v>
      </c>
      <c r="H93" s="53">
        <f>Input!P70</f>
        <v>31550</v>
      </c>
      <c r="I93" s="53">
        <f>Input!Q70</f>
        <v>26013</v>
      </c>
      <c r="J93" s="53">
        <f>Input!R70</f>
        <v>20829</v>
      </c>
      <c r="K93" s="53">
        <f>Input!S70</f>
        <v>1</v>
      </c>
      <c r="L93" s="53">
        <f>Input!T70</f>
        <v>1210</v>
      </c>
      <c r="M93" s="53">
        <f t="shared" si="387"/>
        <v>8198.7470716032676</v>
      </c>
      <c r="N93" s="53">
        <f t="shared" si="388"/>
        <v>6759.8734571669038</v>
      </c>
      <c r="O93" s="53">
        <f t="shared" si="389"/>
        <v>5412.7322584603635</v>
      </c>
      <c r="P93" s="53">
        <f t="shared" si="390"/>
        <v>0.25986520036777394</v>
      </c>
      <c r="Q93" s="53">
        <f t="shared" si="391"/>
        <v>314.43689244500649</v>
      </c>
      <c r="S93" s="53">
        <v>12060105</v>
      </c>
      <c r="T93" s="53">
        <f>SUM(M140,M284)</f>
        <v>62.644855096507236</v>
      </c>
      <c r="U93" s="53">
        <f t="shared" ref="U93:X93" si="542">SUM(N140,N284)</f>
        <v>0</v>
      </c>
      <c r="V93" s="53">
        <f t="shared" si="542"/>
        <v>169.01907852466417</v>
      </c>
      <c r="W93" s="53">
        <f t="shared" si="542"/>
        <v>0</v>
      </c>
      <c r="X93" s="53">
        <f t="shared" si="542"/>
        <v>34.844299467224367</v>
      </c>
      <c r="Y93" s="53">
        <f t="shared" si="393"/>
        <v>266.50823308839574</v>
      </c>
      <c r="AA93" s="53" t="s">
        <v>955</v>
      </c>
      <c r="AB93" s="53" t="s">
        <v>1597</v>
      </c>
      <c r="AC93" s="53">
        <v>12070101</v>
      </c>
      <c r="AD93" s="53">
        <v>82608.020680000001</v>
      </c>
      <c r="AE93" s="53">
        <v>82150.076215900001</v>
      </c>
      <c r="AF93" s="53">
        <f t="shared" si="380"/>
        <v>0.99445641645532279</v>
      </c>
      <c r="AH93" s="58">
        <f>Input!P90</f>
        <v>0</v>
      </c>
      <c r="AI93" s="58">
        <f>Input!Q90</f>
        <v>0</v>
      </c>
      <c r="AJ93" s="58">
        <f>Input!R90</f>
        <v>14823</v>
      </c>
      <c r="AK93" s="58">
        <f>Input!S90</f>
        <v>0</v>
      </c>
      <c r="AL93" s="58">
        <f>Input!T90</f>
        <v>0</v>
      </c>
      <c r="AM93" s="58">
        <f t="shared" si="473"/>
        <v>0</v>
      </c>
      <c r="AN93" s="58">
        <f t="shared" si="474"/>
        <v>0</v>
      </c>
      <c r="AO93" s="58">
        <f t="shared" si="475"/>
        <v>14740.827461117249</v>
      </c>
      <c r="AP93" s="58">
        <f t="shared" si="476"/>
        <v>0</v>
      </c>
      <c r="AQ93" s="58">
        <f t="shared" si="477"/>
        <v>0</v>
      </c>
      <c r="AS93" s="53">
        <v>12060105</v>
      </c>
      <c r="AT93" s="80">
        <f t="shared" si="394"/>
        <v>240.4010460219331</v>
      </c>
      <c r="AU93" s="80">
        <f t="shared" si="395"/>
        <v>0</v>
      </c>
      <c r="AV93" s="80">
        <f t="shared" si="396"/>
        <v>66.391544496163391</v>
      </c>
      <c r="AW93" s="80">
        <f t="shared" si="397"/>
        <v>0</v>
      </c>
      <c r="AX93" s="80">
        <f t="shared" si="398"/>
        <v>58.432538687002783</v>
      </c>
      <c r="AY93" s="80">
        <f t="shared" si="399"/>
        <v>365.22512920509928</v>
      </c>
      <c r="BA93" s="53" t="s">
        <v>953</v>
      </c>
      <c r="BB93" s="53">
        <v>12110207</v>
      </c>
      <c r="BC93" s="53">
        <v>7223</v>
      </c>
      <c r="BD93" s="53">
        <v>451</v>
      </c>
      <c r="BE93" s="53">
        <f t="shared" si="400"/>
        <v>6.243942959988924E-2</v>
      </c>
      <c r="BF93" s="53">
        <f>BF92</f>
        <v>0</v>
      </c>
      <c r="BG93" s="53">
        <f>BG92</f>
        <v>0</v>
      </c>
      <c r="BH93" s="53">
        <f t="shared" si="401"/>
        <v>0</v>
      </c>
      <c r="BI93" s="53">
        <f t="shared" si="402"/>
        <v>0</v>
      </c>
      <c r="BK93" s="53">
        <v>12060105</v>
      </c>
      <c r="BL93" s="53">
        <f>SUM(BH113,BH258,BH799,BH817)</f>
        <v>116.70467644529214</v>
      </c>
      <c r="BM93" s="53">
        <f>SUM(BI113,BI258,BI799,BI817)</f>
        <v>0</v>
      </c>
      <c r="BO93" s="54" t="s">
        <v>951</v>
      </c>
      <c r="BP93" s="53">
        <v>13040211</v>
      </c>
      <c r="BQ93" s="53">
        <v>3921776.9920000001</v>
      </c>
      <c r="BR93" s="53">
        <v>61417.118439999998</v>
      </c>
      <c r="BS93" s="53">
        <f t="shared" si="403"/>
        <v>1.5660533111720595E-2</v>
      </c>
      <c r="BT93" s="53">
        <f t="shared" si="529"/>
        <v>867</v>
      </c>
      <c r="BU93" s="53">
        <f t="shared" si="511"/>
        <v>0</v>
      </c>
      <c r="BV93" s="53">
        <f t="shared" si="512"/>
        <v>112</v>
      </c>
      <c r="BW93" s="53">
        <f t="shared" si="406"/>
        <v>13.577682207861756</v>
      </c>
      <c r="BX93" s="53">
        <f t="shared" si="407"/>
        <v>0</v>
      </c>
      <c r="BY93" s="53">
        <f t="shared" si="408"/>
        <v>1.7539797085127067</v>
      </c>
      <c r="CA93" s="53">
        <v>12060105</v>
      </c>
      <c r="CB93" s="53">
        <f>SUM(BW126,BW285,BW876,BW895)</f>
        <v>7.3625864803278747</v>
      </c>
      <c r="CC93" s="53">
        <f t="shared" ref="CC93:CD93" si="543">SUM(BX126,BX285,BX876,BX895)</f>
        <v>0</v>
      </c>
      <c r="CD93" s="53">
        <f t="shared" si="543"/>
        <v>32.575175133066459</v>
      </c>
      <c r="CF93" s="46">
        <v>12060105</v>
      </c>
      <c r="CG93" s="61">
        <f t="shared" si="410"/>
        <v>419.75057756373246</v>
      </c>
      <c r="CH93" s="61">
        <f t="shared" si="411"/>
        <v>0</v>
      </c>
      <c r="CI93" s="61">
        <f t="shared" si="412"/>
        <v>242.77320950115543</v>
      </c>
      <c r="CJ93" s="61">
        <f t="shared" si="413"/>
        <v>0</v>
      </c>
      <c r="CK93" s="61">
        <f t="shared" si="414"/>
        <v>125.8520132872936</v>
      </c>
      <c r="CL93" s="61">
        <f t="shared" si="415"/>
        <v>788.3758003521815</v>
      </c>
    </row>
    <row r="94" spans="1:90" ht="14.4" customHeight="1" x14ac:dyDescent="0.3">
      <c r="A94" s="53" t="s">
        <v>642</v>
      </c>
      <c r="B94" s="53" t="s">
        <v>1576</v>
      </c>
      <c r="C94" s="53">
        <v>12040205</v>
      </c>
      <c r="D94" s="51">
        <v>895613.64127100003</v>
      </c>
      <c r="E94" s="53">
        <v>288222.73301700002</v>
      </c>
      <c r="F94" s="53">
        <f t="shared" si="378"/>
        <v>0.32181592567970713</v>
      </c>
      <c r="H94" s="53">
        <f>H93</f>
        <v>31550</v>
      </c>
      <c r="I94" s="53">
        <f t="shared" ref="I94:I97" si="544">I93</f>
        <v>26013</v>
      </c>
      <c r="J94" s="53">
        <f t="shared" ref="J94:J97" si="545">J93</f>
        <v>20829</v>
      </c>
      <c r="K94" s="53">
        <f t="shared" ref="K94:K97" si="546">K93</f>
        <v>1</v>
      </c>
      <c r="L94" s="53">
        <f t="shared" ref="L94:L97" si="547">L93</f>
        <v>1210</v>
      </c>
      <c r="M94" s="53">
        <f t="shared" si="387"/>
        <v>10153.29245519476</v>
      </c>
      <c r="N94" s="53">
        <f t="shared" si="388"/>
        <v>8371.3976747062206</v>
      </c>
      <c r="O94" s="53">
        <f t="shared" si="389"/>
        <v>6703.1039159826196</v>
      </c>
      <c r="P94" s="53">
        <f t="shared" si="390"/>
        <v>0.32181592567970713</v>
      </c>
      <c r="Q94" s="53">
        <f t="shared" si="391"/>
        <v>389.39727007244562</v>
      </c>
      <c r="S94" s="53">
        <v>12060201</v>
      </c>
      <c r="T94" s="53">
        <f>SUM(M285,M308,M493,M522,M550,M787,M793,M896,M902)</f>
        <v>7218.2997331785618</v>
      </c>
      <c r="U94" s="53">
        <f t="shared" ref="U94:X94" si="548">SUM(N285,N308,N493,N522,N550,N787,N793,N896,N902)</f>
        <v>24.357741724612612</v>
      </c>
      <c r="V94" s="53">
        <f t="shared" si="548"/>
        <v>997.66624185265846</v>
      </c>
      <c r="W94" s="53">
        <f t="shared" si="548"/>
        <v>2118.3628526232756</v>
      </c>
      <c r="X94" s="53">
        <f t="shared" si="548"/>
        <v>416.96908414356221</v>
      </c>
      <c r="Y94" s="53">
        <f t="shared" si="393"/>
        <v>10775.65565352267</v>
      </c>
      <c r="AA94" s="53" t="s">
        <v>955</v>
      </c>
      <c r="AB94" s="53" t="s">
        <v>1597</v>
      </c>
      <c r="AC94" s="53">
        <v>12070102</v>
      </c>
      <c r="AD94" s="53">
        <v>82608.020680000001</v>
      </c>
      <c r="AE94" s="51">
        <v>457.94446838800002</v>
      </c>
      <c r="AF94" s="53">
        <f t="shared" si="380"/>
        <v>5.5435835965849702E-3</v>
      </c>
      <c r="AH94" s="58">
        <f t="shared" ref="AH94" si="549">AH93</f>
        <v>0</v>
      </c>
      <c r="AI94" s="58">
        <f t="shared" ref="AI94" si="550">AI93</f>
        <v>0</v>
      </c>
      <c r="AJ94" s="58">
        <f t="shared" ref="AJ94" si="551">AJ93</f>
        <v>14823</v>
      </c>
      <c r="AK94" s="58">
        <f t="shared" ref="AK94" si="552">AK93</f>
        <v>0</v>
      </c>
      <c r="AL94" s="58">
        <f t="shared" ref="AL94" si="553">AL93</f>
        <v>0</v>
      </c>
      <c r="AM94" s="58">
        <f t="shared" si="473"/>
        <v>0</v>
      </c>
      <c r="AN94" s="58">
        <f t="shared" si="474"/>
        <v>0</v>
      </c>
      <c r="AO94" s="58">
        <f t="shared" si="475"/>
        <v>82.172539652179012</v>
      </c>
      <c r="AP94" s="58">
        <f t="shared" si="476"/>
        <v>0</v>
      </c>
      <c r="AQ94" s="58">
        <f t="shared" si="477"/>
        <v>0</v>
      </c>
      <c r="AS94" s="53">
        <v>12060201</v>
      </c>
      <c r="AT94" s="80">
        <f t="shared" si="394"/>
        <v>284.1714030619849</v>
      </c>
      <c r="AU94" s="80">
        <f t="shared" si="395"/>
        <v>0</v>
      </c>
      <c r="AV94" s="80">
        <f t="shared" si="396"/>
        <v>212.34925848312719</v>
      </c>
      <c r="AW94" s="80">
        <f t="shared" si="397"/>
        <v>0</v>
      </c>
      <c r="AX94" s="80">
        <f t="shared" si="398"/>
        <v>170.53989524458464</v>
      </c>
      <c r="AY94" s="80">
        <f t="shared" si="399"/>
        <v>667.06055678969676</v>
      </c>
      <c r="BA94" s="53" t="s">
        <v>954</v>
      </c>
      <c r="BB94" s="53">
        <v>12070201</v>
      </c>
      <c r="BC94" s="53">
        <v>38106</v>
      </c>
      <c r="BD94" s="53">
        <v>85</v>
      </c>
      <c r="BE94" s="53">
        <f t="shared" si="400"/>
        <v>2.2306198498924052E-3</v>
      </c>
      <c r="BF94" s="53">
        <f>Input!P88</f>
        <v>78</v>
      </c>
      <c r="BG94" s="53">
        <f>Input!Q88</f>
        <v>0</v>
      </c>
      <c r="BH94" s="53">
        <f t="shared" si="401"/>
        <v>0.17398834829160761</v>
      </c>
      <c r="BI94" s="53">
        <f t="shared" si="402"/>
        <v>0</v>
      </c>
      <c r="BK94" s="53">
        <v>12060201</v>
      </c>
      <c r="BL94" s="53">
        <f>SUM(BH20,BH259,BH277,BH431,BH462,BH491,BH700,BH705,BH810,BH818,BH968)</f>
        <v>502.17074405742613</v>
      </c>
      <c r="BM94" s="53">
        <f>SUM(BI20,BI259,BI277,BI431,BI462,BI491,BI700,BI705,BI810,BI818,BI968)</f>
        <v>0</v>
      </c>
      <c r="BO94" s="54" t="s">
        <v>951</v>
      </c>
      <c r="BP94" s="53">
        <v>13070006</v>
      </c>
      <c r="BQ94" s="53">
        <v>3921776.9920000001</v>
      </c>
      <c r="BR94" s="53">
        <v>410005.27970000001</v>
      </c>
      <c r="BS94" s="53">
        <f t="shared" si="403"/>
        <v>0.10454579149614227</v>
      </c>
      <c r="BT94" s="53">
        <f t="shared" si="529"/>
        <v>867</v>
      </c>
      <c r="BU94" s="53">
        <f t="shared" si="511"/>
        <v>0</v>
      </c>
      <c r="BV94" s="53">
        <f t="shared" si="512"/>
        <v>112</v>
      </c>
      <c r="BW94" s="53">
        <f t="shared" si="406"/>
        <v>90.641201227155349</v>
      </c>
      <c r="BX94" s="53">
        <f t="shared" si="407"/>
        <v>0</v>
      </c>
      <c r="BY94" s="53">
        <f t="shared" si="408"/>
        <v>11.709128647567933</v>
      </c>
      <c r="CA94" s="53">
        <v>12060201</v>
      </c>
      <c r="CB94" s="53">
        <f>SUM(BW21,BW286,BW306,BW478,BW511,BW541,BW767,BW773,BW887,BW896,BW1059)</f>
        <v>8.4695572181253187</v>
      </c>
      <c r="CC94" s="53">
        <f t="shared" ref="CC94:CD94" si="554">SUM(BX21,BX286,BX306,BX478,BX511,BX541,BX767,BX773,BX887,BX896,BX1059)</f>
        <v>72.180144304906563</v>
      </c>
      <c r="CD94" s="53">
        <f t="shared" si="554"/>
        <v>239.44976826540324</v>
      </c>
      <c r="CF94" s="46">
        <v>12060201</v>
      </c>
      <c r="CG94" s="61">
        <f t="shared" si="410"/>
        <v>8004.6418802979733</v>
      </c>
      <c r="CH94" s="61">
        <f t="shared" si="411"/>
        <v>24.357741724612612</v>
      </c>
      <c r="CI94" s="61">
        <f t="shared" si="412"/>
        <v>1218.485057553911</v>
      </c>
      <c r="CJ94" s="61">
        <f t="shared" si="413"/>
        <v>2190.5429969281822</v>
      </c>
      <c r="CK94" s="61">
        <f t="shared" si="414"/>
        <v>826.95874765355006</v>
      </c>
      <c r="CL94" s="61">
        <f t="shared" si="415"/>
        <v>12264.986424158231</v>
      </c>
    </row>
    <row r="95" spans="1:90" x14ac:dyDescent="0.3">
      <c r="A95" s="53" t="s">
        <v>642</v>
      </c>
      <c r="B95" s="53" t="s">
        <v>1576</v>
      </c>
      <c r="C95" s="53">
        <v>12070104</v>
      </c>
      <c r="D95" s="51">
        <v>895613.64127100003</v>
      </c>
      <c r="E95" s="53">
        <v>125956.901153</v>
      </c>
      <c r="F95" s="53">
        <f t="shared" si="378"/>
        <v>0.14063754207031692</v>
      </c>
      <c r="H95" s="53">
        <f>H94</f>
        <v>31550</v>
      </c>
      <c r="I95" s="53">
        <f t="shared" si="544"/>
        <v>26013</v>
      </c>
      <c r="J95" s="53">
        <f t="shared" si="545"/>
        <v>20829</v>
      </c>
      <c r="K95" s="53">
        <f t="shared" si="546"/>
        <v>1</v>
      </c>
      <c r="L95" s="53">
        <f t="shared" si="547"/>
        <v>1210</v>
      </c>
      <c r="M95" s="53">
        <f t="shared" si="387"/>
        <v>4437.1144523184985</v>
      </c>
      <c r="N95" s="53">
        <f t="shared" si="388"/>
        <v>3658.4043818751543</v>
      </c>
      <c r="O95" s="53">
        <f t="shared" si="389"/>
        <v>2929.3393637826312</v>
      </c>
      <c r="P95" s="53">
        <f t="shared" si="390"/>
        <v>0.14063754207031692</v>
      </c>
      <c r="Q95" s="53">
        <f t="shared" si="391"/>
        <v>170.17142590508348</v>
      </c>
      <c r="S95" s="53">
        <v>12060202</v>
      </c>
      <c r="T95" s="53">
        <f>SUM(M87,M309,M313,M486,M494,M551,M643,M689,M897)</f>
        <v>15087.308244057953</v>
      </c>
      <c r="U95" s="53">
        <f t="shared" ref="U95:X95" si="555">SUM(N87,N309,N313,N486,N494,N551,N643,N689,N897)</f>
        <v>527.22860676554194</v>
      </c>
      <c r="V95" s="53">
        <f t="shared" si="555"/>
        <v>2395.59170687304</v>
      </c>
      <c r="W95" s="53">
        <f t="shared" si="555"/>
        <v>3074.5891695917944</v>
      </c>
      <c r="X95" s="53">
        <f t="shared" si="555"/>
        <v>927.79543003498804</v>
      </c>
      <c r="Y95" s="53">
        <f t="shared" si="393"/>
        <v>22012.513157323316</v>
      </c>
      <c r="AA95" s="53" t="s">
        <v>955</v>
      </c>
      <c r="AB95" s="53" t="s">
        <v>1608</v>
      </c>
      <c r="AC95" s="53">
        <v>12070101</v>
      </c>
      <c r="AD95" s="53">
        <v>431622.9094</v>
      </c>
      <c r="AE95" s="53">
        <v>169716.56138100001</v>
      </c>
      <c r="AF95" s="53">
        <f t="shared" si="380"/>
        <v>0.3932056378029688</v>
      </c>
      <c r="AH95" s="58">
        <f>Input!P93</f>
        <v>510</v>
      </c>
      <c r="AI95" s="58">
        <f>Input!Q93</f>
        <v>0</v>
      </c>
      <c r="AJ95" s="58">
        <f>Input!R93</f>
        <v>0</v>
      </c>
      <c r="AK95" s="58">
        <f>Input!S93</f>
        <v>0</v>
      </c>
      <c r="AL95" s="58">
        <f>Input!T93</f>
        <v>127</v>
      </c>
      <c r="AM95" s="58">
        <f t="shared" si="473"/>
        <v>200.5348752795141</v>
      </c>
      <c r="AN95" s="58">
        <f t="shared" si="474"/>
        <v>0</v>
      </c>
      <c r="AO95" s="58">
        <f t="shared" si="475"/>
        <v>0</v>
      </c>
      <c r="AP95" s="58">
        <f t="shared" si="476"/>
        <v>0</v>
      </c>
      <c r="AQ95" s="58">
        <f t="shared" si="477"/>
        <v>49.937116000977035</v>
      </c>
      <c r="AS95" s="53">
        <v>12060202</v>
      </c>
      <c r="AT95" s="80">
        <f t="shared" si="394"/>
        <v>249.30756972730251</v>
      </c>
      <c r="AU95" s="80">
        <f t="shared" si="395"/>
        <v>0</v>
      </c>
      <c r="AV95" s="80">
        <f t="shared" si="396"/>
        <v>369.60816050208149</v>
      </c>
      <c r="AW95" s="80">
        <f t="shared" si="397"/>
        <v>0</v>
      </c>
      <c r="AX95" s="80">
        <f t="shared" si="398"/>
        <v>206.72434054331652</v>
      </c>
      <c r="AY95" s="80">
        <f t="shared" si="399"/>
        <v>825.6400707727006</v>
      </c>
      <c r="BA95" s="53" t="s">
        <v>954</v>
      </c>
      <c r="BB95" s="53">
        <v>12090106</v>
      </c>
      <c r="BC95" s="53">
        <v>38106</v>
      </c>
      <c r="BD95" s="53">
        <v>3902</v>
      </c>
      <c r="BE95" s="53">
        <f t="shared" si="400"/>
        <v>0.10239857240329607</v>
      </c>
      <c r="BF95" s="53">
        <f t="shared" ref="BF95:BG97" si="556">BF94</f>
        <v>78</v>
      </c>
      <c r="BG95" s="53">
        <f t="shared" si="556"/>
        <v>0</v>
      </c>
      <c r="BH95" s="53">
        <f t="shared" si="401"/>
        <v>7.9870886474570932</v>
      </c>
      <c r="BI95" s="53">
        <f t="shared" si="402"/>
        <v>0</v>
      </c>
      <c r="BK95" s="53">
        <v>12060202</v>
      </c>
      <c r="BL95" s="53">
        <f>SUM(BH63,BH278,BH424,BH432,BH492,BH572,BH618,BH811)</f>
        <v>71.930392702431121</v>
      </c>
      <c r="BM95" s="53">
        <f>SUM(BI63,BI278,BI424,BI432,BI492,BI572,BI618,BI811)</f>
        <v>0</v>
      </c>
      <c r="BO95" s="54" t="s">
        <v>951</v>
      </c>
      <c r="BP95" s="53">
        <v>13070007</v>
      </c>
      <c r="BQ95" s="53">
        <v>3921776.9920000001</v>
      </c>
      <c r="BR95" s="53">
        <v>14230.526830000001</v>
      </c>
      <c r="BS95" s="53">
        <f t="shared" si="403"/>
        <v>3.6285915438406448E-3</v>
      </c>
      <c r="BT95" s="53">
        <f t="shared" si="529"/>
        <v>867</v>
      </c>
      <c r="BU95" s="53">
        <f t="shared" si="511"/>
        <v>0</v>
      </c>
      <c r="BV95" s="53">
        <f t="shared" si="512"/>
        <v>112</v>
      </c>
      <c r="BW95" s="53">
        <f t="shared" si="406"/>
        <v>3.1459888685098392</v>
      </c>
      <c r="BX95" s="53">
        <f t="shared" si="407"/>
        <v>0</v>
      </c>
      <c r="BY95" s="53">
        <f t="shared" si="408"/>
        <v>0.4064022529101522</v>
      </c>
      <c r="CA95" s="53">
        <v>12060202</v>
      </c>
      <c r="CB95" s="53">
        <f>SUM(BW70,BW307,BW310,BW471,BW479,BW542,BW629,BW678,BW888)</f>
        <v>211.96053956863088</v>
      </c>
      <c r="CC95" s="53">
        <f t="shared" ref="CC95:CD95" si="557">SUM(BX70,BX307,BX310,BX471,BX479,BX542,BX629,BX678,BX888)</f>
        <v>0.25415115493727808</v>
      </c>
      <c r="CD95" s="53">
        <f t="shared" si="557"/>
        <v>34.60414332114042</v>
      </c>
      <c r="CF95" s="46">
        <v>12060202</v>
      </c>
      <c r="CG95" s="61">
        <f t="shared" si="410"/>
        <v>15408.546206487685</v>
      </c>
      <c r="CH95" s="61">
        <f t="shared" si="411"/>
        <v>527.22860676554194</v>
      </c>
      <c r="CI95" s="61">
        <f t="shared" si="412"/>
        <v>2977.1604069437526</v>
      </c>
      <c r="CJ95" s="61">
        <f t="shared" si="413"/>
        <v>3074.8433207467315</v>
      </c>
      <c r="CK95" s="61">
        <f t="shared" si="414"/>
        <v>1169.1239138994449</v>
      </c>
      <c r="CL95" s="61">
        <f t="shared" si="415"/>
        <v>23156.902454843159</v>
      </c>
    </row>
    <row r="96" spans="1:90" x14ac:dyDescent="0.3">
      <c r="A96" s="53" t="s">
        <v>642</v>
      </c>
      <c r="B96" s="53" t="s">
        <v>1576</v>
      </c>
      <c r="C96" s="53">
        <v>12090401</v>
      </c>
      <c r="D96" s="51">
        <v>895613.64127100003</v>
      </c>
      <c r="E96" s="53">
        <v>159734.579799</v>
      </c>
      <c r="F96" s="53">
        <f t="shared" si="378"/>
        <v>0.17835210679943916</v>
      </c>
      <c r="H96" s="53">
        <f>H95</f>
        <v>31550</v>
      </c>
      <c r="I96" s="53">
        <f t="shared" si="544"/>
        <v>26013</v>
      </c>
      <c r="J96" s="53">
        <f t="shared" si="545"/>
        <v>20829</v>
      </c>
      <c r="K96" s="53">
        <f t="shared" si="546"/>
        <v>1</v>
      </c>
      <c r="L96" s="53">
        <f t="shared" si="547"/>
        <v>1210</v>
      </c>
      <c r="M96" s="53">
        <f t="shared" si="387"/>
        <v>5627.008969522306</v>
      </c>
      <c r="N96" s="53">
        <f t="shared" si="388"/>
        <v>4639.4733541738105</v>
      </c>
      <c r="O96" s="53">
        <f t="shared" si="389"/>
        <v>3714.8960325255184</v>
      </c>
      <c r="P96" s="53">
        <f t="shared" si="390"/>
        <v>0.17835210679943916</v>
      </c>
      <c r="Q96" s="53">
        <f t="shared" si="391"/>
        <v>215.80604922732138</v>
      </c>
      <c r="S96" s="53">
        <v>12060203</v>
      </c>
      <c r="T96" s="53">
        <f>SUM(M88,M216,M426,M690)</f>
        <v>3506.2366890017656</v>
      </c>
      <c r="U96" s="53">
        <f t="shared" ref="U96:X96" si="558">SUM(N88,N216,N426,N690)</f>
        <v>187.69195291335151</v>
      </c>
      <c r="V96" s="53">
        <f t="shared" si="558"/>
        <v>77.107854703153862</v>
      </c>
      <c r="W96" s="53">
        <f t="shared" si="558"/>
        <v>2.9879317390689297</v>
      </c>
      <c r="X96" s="53">
        <f t="shared" si="558"/>
        <v>49.369508463759473</v>
      </c>
      <c r="Y96" s="53">
        <f t="shared" si="393"/>
        <v>3823.3939368210995</v>
      </c>
      <c r="AA96" s="53" t="s">
        <v>955</v>
      </c>
      <c r="AB96" s="53" t="s">
        <v>1608</v>
      </c>
      <c r="AC96" s="53">
        <v>12070102</v>
      </c>
      <c r="AD96" s="53">
        <v>431622.9094</v>
      </c>
      <c r="AE96" s="53">
        <v>261906.34799400001</v>
      </c>
      <c r="AF96" s="53">
        <f t="shared" si="380"/>
        <v>0.60679436213911031</v>
      </c>
      <c r="AH96" s="58">
        <f t="shared" ref="AH96" si="559">AH95</f>
        <v>510</v>
      </c>
      <c r="AI96" s="58">
        <f t="shared" ref="AI96" si="560">AI95</f>
        <v>0</v>
      </c>
      <c r="AJ96" s="58">
        <f t="shared" ref="AJ96" si="561">AJ95</f>
        <v>0</v>
      </c>
      <c r="AK96" s="58">
        <f t="shared" ref="AK96" si="562">AK95</f>
        <v>0</v>
      </c>
      <c r="AL96" s="58">
        <f t="shared" ref="AL96" si="563">AL95</f>
        <v>127</v>
      </c>
      <c r="AM96" s="58">
        <f t="shared" si="473"/>
        <v>309.46512469094625</v>
      </c>
      <c r="AN96" s="58">
        <f t="shared" si="474"/>
        <v>0</v>
      </c>
      <c r="AO96" s="58">
        <f t="shared" si="475"/>
        <v>0</v>
      </c>
      <c r="AP96" s="58">
        <f t="shared" si="476"/>
        <v>0</v>
      </c>
      <c r="AQ96" s="58">
        <f t="shared" si="477"/>
        <v>77.062883991667007</v>
      </c>
      <c r="AS96" s="53">
        <v>12060203</v>
      </c>
      <c r="AT96" s="80">
        <f t="shared" si="394"/>
        <v>13.283862693620655</v>
      </c>
      <c r="AU96" s="80">
        <f t="shared" si="395"/>
        <v>0</v>
      </c>
      <c r="AV96" s="80">
        <f t="shared" si="396"/>
        <v>35.265837758159762</v>
      </c>
      <c r="AW96" s="80">
        <f t="shared" si="397"/>
        <v>0</v>
      </c>
      <c r="AX96" s="80">
        <f t="shared" si="398"/>
        <v>29.697668650575856</v>
      </c>
      <c r="AY96" s="80">
        <f t="shared" si="399"/>
        <v>78.247369102356274</v>
      </c>
      <c r="BA96" s="53" t="s">
        <v>954</v>
      </c>
      <c r="BB96" s="53">
        <v>12090107</v>
      </c>
      <c r="BC96" s="53">
        <v>38106</v>
      </c>
      <c r="BD96" s="53">
        <v>30352</v>
      </c>
      <c r="BE96" s="53">
        <f t="shared" si="400"/>
        <v>0.79651498451687397</v>
      </c>
      <c r="BF96" s="53">
        <f t="shared" si="556"/>
        <v>78</v>
      </c>
      <c r="BG96" s="53">
        <f t="shared" si="556"/>
        <v>0</v>
      </c>
      <c r="BH96" s="53">
        <f t="shared" si="401"/>
        <v>62.128168792316167</v>
      </c>
      <c r="BI96" s="53">
        <f t="shared" si="402"/>
        <v>0</v>
      </c>
      <c r="BK96" s="53">
        <v>12060203</v>
      </c>
      <c r="BL96" s="53">
        <f>SUM(BH64,BH188,BH619)</f>
        <v>2.5080021329267788</v>
      </c>
      <c r="BM96" s="53">
        <f>SUM(BI64,BI188,BI619)</f>
        <v>0</v>
      </c>
      <c r="BO96" s="54" t="s">
        <v>952</v>
      </c>
      <c r="BP96" s="53">
        <v>11120103</v>
      </c>
      <c r="BQ96" s="53">
        <v>577016.48049999995</v>
      </c>
      <c r="BR96" s="53">
        <v>250031.4866</v>
      </c>
      <c r="BS96" s="53">
        <f t="shared" si="403"/>
        <v>0.43331775616415869</v>
      </c>
      <c r="BT96" s="53">
        <f>Input!R85</f>
        <v>3791</v>
      </c>
      <c r="BU96" s="53">
        <f>Input!S85</f>
        <v>0</v>
      </c>
      <c r="BV96" s="53">
        <f>Input!T85</f>
        <v>144</v>
      </c>
      <c r="BW96" s="53">
        <f t="shared" si="406"/>
        <v>1642.7076136183255</v>
      </c>
      <c r="BX96" s="53">
        <f t="shared" si="407"/>
        <v>0</v>
      </c>
      <c r="BY96" s="53">
        <f t="shared" si="408"/>
        <v>62.397756887638849</v>
      </c>
      <c r="CA96" s="53">
        <v>12060203</v>
      </c>
      <c r="CB96" s="53">
        <f>SUM(BW71,BW205,BW413,BW679)</f>
        <v>14.068520683591789</v>
      </c>
      <c r="CC96" s="53">
        <f t="shared" ref="CC96:CD96" si="564">SUM(BX71,BX205,BX413,BX679)</f>
        <v>0</v>
      </c>
      <c r="CD96" s="53">
        <f t="shared" si="564"/>
        <v>1.2488017967796678</v>
      </c>
      <c r="CF96" s="46">
        <v>12060203</v>
      </c>
      <c r="CG96" s="61">
        <f t="shared" si="410"/>
        <v>3522.0285538283129</v>
      </c>
      <c r="CH96" s="61">
        <f t="shared" si="411"/>
        <v>187.69195291335151</v>
      </c>
      <c r="CI96" s="61">
        <f t="shared" si="412"/>
        <v>126.44221314490541</v>
      </c>
      <c r="CJ96" s="61">
        <f t="shared" si="413"/>
        <v>2.9879317390689297</v>
      </c>
      <c r="CK96" s="61">
        <f t="shared" si="414"/>
        <v>80.315978911114996</v>
      </c>
      <c r="CL96" s="61">
        <f t="shared" si="415"/>
        <v>3919.4666305367541</v>
      </c>
    </row>
    <row r="97" spans="1:90" x14ac:dyDescent="0.3">
      <c r="A97" s="53" t="s">
        <v>642</v>
      </c>
      <c r="B97" s="53" t="s">
        <v>1576</v>
      </c>
      <c r="C97" s="53">
        <v>12090402</v>
      </c>
      <c r="D97" s="51">
        <v>895613.64127100003</v>
      </c>
      <c r="E97" s="53">
        <v>88960.608961000005</v>
      </c>
      <c r="F97" s="53">
        <f t="shared" si="378"/>
        <v>9.9329225082762873E-2</v>
      </c>
      <c r="H97" s="53">
        <f>H96</f>
        <v>31550</v>
      </c>
      <c r="I97" s="53">
        <f t="shared" si="544"/>
        <v>26013</v>
      </c>
      <c r="J97" s="53">
        <f t="shared" si="545"/>
        <v>20829</v>
      </c>
      <c r="K97" s="53">
        <f t="shared" si="546"/>
        <v>1</v>
      </c>
      <c r="L97" s="53">
        <f t="shared" si="547"/>
        <v>1210</v>
      </c>
      <c r="M97" s="53">
        <f t="shared" si="387"/>
        <v>3133.8370513611685</v>
      </c>
      <c r="N97" s="53">
        <f t="shared" si="388"/>
        <v>2583.8511320779107</v>
      </c>
      <c r="O97" s="53">
        <f t="shared" si="389"/>
        <v>2068.9284292488678</v>
      </c>
      <c r="P97" s="53">
        <f t="shared" si="390"/>
        <v>9.9329225082762873E-2</v>
      </c>
      <c r="Q97" s="53">
        <f t="shared" si="391"/>
        <v>120.18836235014308</v>
      </c>
      <c r="S97" s="53">
        <v>12060204</v>
      </c>
      <c r="T97" s="53">
        <f>SUM(M89,M217,M310,M427,M691,M898)</f>
        <v>4017.5593099575112</v>
      </c>
      <c r="U97" s="53">
        <f t="shared" ref="U97:X97" si="565">SUM(N89,N217,N310,N427,N691,N898)</f>
        <v>187.92099970408771</v>
      </c>
      <c r="V97" s="53">
        <f t="shared" si="565"/>
        <v>3465.4953420105339</v>
      </c>
      <c r="W97" s="53">
        <f t="shared" si="565"/>
        <v>280.3656622073438</v>
      </c>
      <c r="X97" s="53">
        <f t="shared" si="565"/>
        <v>1061.2036850699531</v>
      </c>
      <c r="Y97" s="53">
        <f t="shared" si="393"/>
        <v>9012.54499894943</v>
      </c>
      <c r="AA97" s="53" t="s">
        <v>955</v>
      </c>
      <c r="AB97" s="53" t="s">
        <v>1611</v>
      </c>
      <c r="AC97" s="53">
        <v>12070101</v>
      </c>
      <c r="AD97" s="53">
        <v>364595.05979999999</v>
      </c>
      <c r="AE97" s="51">
        <v>154211.860461</v>
      </c>
      <c r="AF97" s="53">
        <f t="shared" si="380"/>
        <v>0.4229674986424487</v>
      </c>
      <c r="AH97" s="53">
        <f>Input!P94</f>
        <v>765</v>
      </c>
      <c r="AI97" s="53">
        <f>Input!Q94</f>
        <v>111</v>
      </c>
      <c r="AJ97" s="53">
        <f>Input!R94</f>
        <v>0</v>
      </c>
      <c r="AK97" s="53">
        <f>Input!S94</f>
        <v>0</v>
      </c>
      <c r="AL97" s="53">
        <f>Input!T94</f>
        <v>78</v>
      </c>
      <c r="AM97" s="58">
        <f t="shared" si="473"/>
        <v>323.57013646147328</v>
      </c>
      <c r="AN97" s="58">
        <f t="shared" si="474"/>
        <v>46.949392349311807</v>
      </c>
      <c r="AO97" s="58">
        <f t="shared" si="475"/>
        <v>0</v>
      </c>
      <c r="AP97" s="58">
        <f t="shared" si="476"/>
        <v>0</v>
      </c>
      <c r="AQ97" s="58">
        <f t="shared" si="477"/>
        <v>32.991464894110997</v>
      </c>
      <c r="AS97" s="53">
        <v>12060204</v>
      </c>
      <c r="AT97" s="80">
        <f t="shared" si="394"/>
        <v>173.55333366521285</v>
      </c>
      <c r="AU97" s="80">
        <f t="shared" si="395"/>
        <v>0</v>
      </c>
      <c r="AV97" s="80">
        <f t="shared" si="396"/>
        <v>38.452373892932243</v>
      </c>
      <c r="AW97" s="80">
        <f t="shared" si="397"/>
        <v>0</v>
      </c>
      <c r="AX97" s="80">
        <f t="shared" si="398"/>
        <v>59.842798590874722</v>
      </c>
      <c r="AY97" s="80">
        <f t="shared" si="399"/>
        <v>271.84850614901984</v>
      </c>
      <c r="BA97" s="53" t="s">
        <v>954</v>
      </c>
      <c r="BB97" s="53">
        <v>12090108</v>
      </c>
      <c r="BC97" s="53">
        <v>38106</v>
      </c>
      <c r="BD97" s="53">
        <v>3767</v>
      </c>
      <c r="BE97" s="53">
        <f t="shared" si="400"/>
        <v>9.8855823229937537E-2</v>
      </c>
      <c r="BF97" s="53">
        <f t="shared" si="556"/>
        <v>78</v>
      </c>
      <c r="BG97" s="53">
        <f t="shared" si="556"/>
        <v>0</v>
      </c>
      <c r="BH97" s="53">
        <f t="shared" si="401"/>
        <v>7.7107542119351278</v>
      </c>
      <c r="BI97" s="53">
        <f t="shared" si="402"/>
        <v>0</v>
      </c>
      <c r="BK97" s="53">
        <v>12060204</v>
      </c>
      <c r="BL97" s="53">
        <f>SUM(BH65,BH189,BH279,BH374,BH620,BH812)</f>
        <v>27.707907925929984</v>
      </c>
      <c r="BM97" s="53">
        <f>SUM(BI65,BI189,BI279,BI374,BI620,BI812)</f>
        <v>0</v>
      </c>
      <c r="BO97" s="54" t="s">
        <v>952</v>
      </c>
      <c r="BP97" s="53">
        <v>11120104</v>
      </c>
      <c r="BQ97" s="53">
        <v>577016.48049999995</v>
      </c>
      <c r="BR97" s="53">
        <v>98499.161699999997</v>
      </c>
      <c r="BS97" s="53">
        <f t="shared" si="403"/>
        <v>0.17070424334266482</v>
      </c>
      <c r="BT97" s="53">
        <f>BT96</f>
        <v>3791</v>
      </c>
      <c r="BU97" s="53">
        <f t="shared" ref="BU97:BU99" si="566">BU96</f>
        <v>0</v>
      </c>
      <c r="BV97" s="53">
        <f t="shared" ref="BV97:BV99" si="567">BV96</f>
        <v>144</v>
      </c>
      <c r="BW97" s="53">
        <f t="shared" si="406"/>
        <v>647.13978651204229</v>
      </c>
      <c r="BX97" s="53">
        <f t="shared" si="407"/>
        <v>0</v>
      </c>
      <c r="BY97" s="53">
        <f t="shared" si="408"/>
        <v>24.581411041343735</v>
      </c>
      <c r="CA97" s="53">
        <v>12060204</v>
      </c>
      <c r="CB97" s="53">
        <f>SUM(BW72,BW206,BW308,BW414,BW680,BW889)</f>
        <v>1.4887810529323284</v>
      </c>
      <c r="CC97" s="53">
        <f t="shared" ref="CC97:CD97" si="568">SUM(BX72,BX206,BX308,BX414,BX680,BX889)</f>
        <v>0.40167843123319391</v>
      </c>
      <c r="CD97" s="53">
        <f t="shared" si="568"/>
        <v>26.592200942558964</v>
      </c>
      <c r="CF97" s="46">
        <v>12060204</v>
      </c>
      <c r="CG97" s="61">
        <f t="shared" si="410"/>
        <v>4218.8205515486543</v>
      </c>
      <c r="CH97" s="61">
        <f t="shared" si="411"/>
        <v>187.92099970408771</v>
      </c>
      <c r="CI97" s="61">
        <f t="shared" si="412"/>
        <v>3505.4364969563985</v>
      </c>
      <c r="CJ97" s="61">
        <f t="shared" si="413"/>
        <v>280.76734063857702</v>
      </c>
      <c r="CK97" s="61">
        <f t="shared" si="414"/>
        <v>1147.6386846033868</v>
      </c>
      <c r="CL97" s="61">
        <f t="shared" si="415"/>
        <v>9340.5840734511057</v>
      </c>
    </row>
    <row r="98" spans="1:90" x14ac:dyDescent="0.3">
      <c r="A98" s="53" t="s">
        <v>677</v>
      </c>
      <c r="B98" s="53" t="s">
        <v>1573</v>
      </c>
      <c r="C98" s="53">
        <v>12070101</v>
      </c>
      <c r="D98" s="51">
        <v>202238.20839049999</v>
      </c>
      <c r="E98" s="53">
        <v>82348.183038500007</v>
      </c>
      <c r="F98" s="53">
        <f t="shared" si="378"/>
        <v>0.40718410083763507</v>
      </c>
      <c r="H98" s="53">
        <f>Input!P72</f>
        <v>30945</v>
      </c>
      <c r="I98" s="53">
        <f>Input!Q72</f>
        <v>0</v>
      </c>
      <c r="J98" s="53">
        <f>Input!R72</f>
        <v>0</v>
      </c>
      <c r="K98" s="53">
        <f>Input!S72</f>
        <v>0</v>
      </c>
      <c r="L98" s="53">
        <f>Input!T72</f>
        <v>0</v>
      </c>
      <c r="M98" s="53">
        <f t="shared" si="387"/>
        <v>12600.312000420618</v>
      </c>
      <c r="N98" s="53">
        <f t="shared" si="388"/>
        <v>0</v>
      </c>
      <c r="O98" s="53">
        <f t="shared" si="389"/>
        <v>0</v>
      </c>
      <c r="P98" s="53">
        <f t="shared" si="390"/>
        <v>0</v>
      </c>
      <c r="Q98" s="53">
        <f t="shared" si="391"/>
        <v>0</v>
      </c>
      <c r="S98" s="53">
        <v>12070101</v>
      </c>
      <c r="T98" s="53">
        <f>SUM(M57,M98,M100,M119,M312,M314,M407,M442,M640,M644,M692,M729,M863,M1010,M1016)</f>
        <v>20739.25285502147</v>
      </c>
      <c r="U98" s="53">
        <f t="shared" ref="U98:X98" si="569">SUM(N57,N98,N100,N119,N312,N314,N407,N442,N640,N644,N692,N729,N863,N1010,N1016)</f>
        <v>2535.9348383663246</v>
      </c>
      <c r="V98" s="53">
        <f t="shared" si="569"/>
        <v>3901.6568788521136</v>
      </c>
      <c r="W98" s="53">
        <f t="shared" si="569"/>
        <v>4599.7621512787046</v>
      </c>
      <c r="X98" s="53">
        <f t="shared" si="569"/>
        <v>482.22617320423257</v>
      </c>
      <c r="Y98" s="53">
        <f t="shared" si="393"/>
        <v>32258.832896722844</v>
      </c>
      <c r="AA98" s="53" t="s">
        <v>955</v>
      </c>
      <c r="AB98" s="53" t="s">
        <v>1611</v>
      </c>
      <c r="AC98" s="53">
        <v>12070102</v>
      </c>
      <c r="AD98" s="53">
        <v>364595.05979999999</v>
      </c>
      <c r="AE98" s="53">
        <v>210383.19936599999</v>
      </c>
      <c r="AF98" s="53">
        <f t="shared" si="380"/>
        <v>0.577032501431606</v>
      </c>
      <c r="AH98" s="58">
        <f t="shared" ref="AH98" si="570">AH97</f>
        <v>765</v>
      </c>
      <c r="AI98" s="58">
        <f t="shared" ref="AI98" si="571">AI97</f>
        <v>111</v>
      </c>
      <c r="AJ98" s="58">
        <f t="shared" ref="AJ98" si="572">AJ97</f>
        <v>0</v>
      </c>
      <c r="AK98" s="58">
        <f t="shared" ref="AK98" si="573">AK97</f>
        <v>0</v>
      </c>
      <c r="AL98" s="58">
        <f t="shared" ref="AL98" si="574">AL97</f>
        <v>78</v>
      </c>
      <c r="AM98" s="58">
        <f t="shared" si="473"/>
        <v>441.42986359517857</v>
      </c>
      <c r="AN98" s="58">
        <f t="shared" si="474"/>
        <v>64.050607658908262</v>
      </c>
      <c r="AO98" s="58">
        <f t="shared" si="475"/>
        <v>0</v>
      </c>
      <c r="AP98" s="58">
        <f t="shared" si="476"/>
        <v>0</v>
      </c>
      <c r="AQ98" s="58">
        <f t="shared" si="477"/>
        <v>45.008535111665267</v>
      </c>
      <c r="AS98" s="53">
        <v>12070101</v>
      </c>
      <c r="AT98" s="80">
        <f t="shared" si="394"/>
        <v>62.794715873688268</v>
      </c>
      <c r="AU98" s="80">
        <f t="shared" si="395"/>
        <v>0</v>
      </c>
      <c r="AV98" s="80">
        <f t="shared" si="396"/>
        <v>32.698969450848537</v>
      </c>
      <c r="AW98" s="80">
        <f t="shared" si="397"/>
        <v>0</v>
      </c>
      <c r="AX98" s="80">
        <f t="shared" si="398"/>
        <v>53.595457337181891</v>
      </c>
      <c r="AY98" s="80">
        <f t="shared" si="399"/>
        <v>149.08914266171871</v>
      </c>
      <c r="BA98" s="53" t="s">
        <v>955</v>
      </c>
      <c r="BB98" s="53">
        <v>12070101</v>
      </c>
      <c r="BC98" s="53">
        <v>17187</v>
      </c>
      <c r="BD98" s="53">
        <v>3553</v>
      </c>
      <c r="BE98" s="53">
        <f t="shared" si="400"/>
        <v>0.20672601384767555</v>
      </c>
      <c r="BF98" s="53">
        <f>Input!P92</f>
        <v>170</v>
      </c>
      <c r="BG98" s="53">
        <f>Input!Q92</f>
        <v>0</v>
      </c>
      <c r="BH98" s="53">
        <f t="shared" si="401"/>
        <v>35.143422354104842</v>
      </c>
      <c r="BI98" s="53">
        <f t="shared" si="402"/>
        <v>0</v>
      </c>
      <c r="BK98" s="53">
        <v>12070101</v>
      </c>
      <c r="BL98" s="53">
        <f>SUM(BH45,BH74,BH98,BH281,BH358,BH573,BH621,BH641,BH761,BH907,BH911)</f>
        <v>910.37225198032058</v>
      </c>
      <c r="BM98" s="53">
        <f>SUM(BI45,BI74,BI98,BI281,BI358,BI573,BI621,BI641,BI761,BI907,BI911)</f>
        <v>0</v>
      </c>
      <c r="BO98" s="54" t="s">
        <v>952</v>
      </c>
      <c r="BP98" s="53">
        <v>11120105</v>
      </c>
      <c r="BQ98" s="53">
        <v>577016.48049999995</v>
      </c>
      <c r="BR98" s="53">
        <v>49419.104399999997</v>
      </c>
      <c r="BS98" s="53">
        <f t="shared" si="403"/>
        <v>8.5645914926341521E-2</v>
      </c>
      <c r="BT98" s="53">
        <f>BT97</f>
        <v>3791</v>
      </c>
      <c r="BU98" s="53">
        <f t="shared" si="566"/>
        <v>0</v>
      </c>
      <c r="BV98" s="53">
        <f t="shared" si="567"/>
        <v>144</v>
      </c>
      <c r="BW98" s="53">
        <f t="shared" si="406"/>
        <v>324.68366348576069</v>
      </c>
      <c r="BX98" s="53">
        <f t="shared" si="407"/>
        <v>0</v>
      </c>
      <c r="BY98" s="53">
        <f t="shared" si="408"/>
        <v>12.333011749393179</v>
      </c>
      <c r="CA98" s="53">
        <v>12070101</v>
      </c>
      <c r="CB98" s="53">
        <f>SUM(BW51,BW81,BW107,BW311,BW397,BW630,BW681,BW703,BW837,BW992,BW998)</f>
        <v>782.99619211141203</v>
      </c>
      <c r="CC98" s="53">
        <f t="shared" ref="CC98:CD98" si="575">SUM(BX51,BX81,BX107,BX311,BX397,BX630,BX681,BX703,BX837,BX992,BX998)</f>
        <v>0</v>
      </c>
      <c r="CD98" s="53">
        <f t="shared" si="575"/>
        <v>112.28262035607263</v>
      </c>
      <c r="CF98" s="46">
        <v>12070101</v>
      </c>
      <c r="CG98" s="61">
        <f t="shared" si="410"/>
        <v>21712.419822875479</v>
      </c>
      <c r="CH98" s="61">
        <f t="shared" si="411"/>
        <v>2535.9348383663246</v>
      </c>
      <c r="CI98" s="61">
        <f t="shared" si="412"/>
        <v>4717.3520404143737</v>
      </c>
      <c r="CJ98" s="61">
        <f t="shared" si="413"/>
        <v>4599.7621512787046</v>
      </c>
      <c r="CK98" s="61">
        <f t="shared" si="414"/>
        <v>648.10425089748708</v>
      </c>
      <c r="CL98" s="61">
        <f t="shared" si="415"/>
        <v>34213.573103832365</v>
      </c>
    </row>
    <row r="99" spans="1:90" x14ac:dyDescent="0.3">
      <c r="A99" s="53" t="s">
        <v>677</v>
      </c>
      <c r="B99" s="53" t="s">
        <v>1573</v>
      </c>
      <c r="C99" s="53">
        <v>12070103</v>
      </c>
      <c r="D99" s="51">
        <v>202238.20839049999</v>
      </c>
      <c r="E99" s="53">
        <v>119890.025352</v>
      </c>
      <c r="F99" s="53">
        <f t="shared" si="378"/>
        <v>0.59281589916236499</v>
      </c>
      <c r="H99" s="53">
        <f>H98</f>
        <v>30945</v>
      </c>
      <c r="I99" s="53">
        <f t="shared" ref="I99" si="576">I98</f>
        <v>0</v>
      </c>
      <c r="J99" s="53">
        <f t="shared" ref="J99" si="577">J98</f>
        <v>0</v>
      </c>
      <c r="K99" s="53">
        <f t="shared" ref="K99" si="578">K98</f>
        <v>0</v>
      </c>
      <c r="L99" s="53">
        <f t="shared" ref="L99" si="579">L98</f>
        <v>0</v>
      </c>
      <c r="M99" s="53">
        <f t="shared" si="387"/>
        <v>18344.687999579386</v>
      </c>
      <c r="N99" s="53">
        <f t="shared" si="388"/>
        <v>0</v>
      </c>
      <c r="O99" s="53">
        <f t="shared" si="389"/>
        <v>0</v>
      </c>
      <c r="P99" s="53">
        <f t="shared" si="390"/>
        <v>0</v>
      </c>
      <c r="Q99" s="53">
        <f t="shared" si="391"/>
        <v>0</v>
      </c>
      <c r="S99" s="53">
        <v>12070102</v>
      </c>
      <c r="T99" s="53">
        <f>SUM(M45,M120,M323,M627,M730,M1017,M1046,M1054)</f>
        <v>3509.0413610035926</v>
      </c>
      <c r="U99" s="53">
        <f t="shared" ref="U99:X99" si="580">SUM(N45,N120,N323,N627,N730,N1017,N1046,N1054)</f>
        <v>127.57061112692861</v>
      </c>
      <c r="V99" s="53">
        <f t="shared" si="580"/>
        <v>512.18729769306799</v>
      </c>
      <c r="W99" s="53">
        <f t="shared" si="580"/>
        <v>2.3600479848390492E-4</v>
      </c>
      <c r="X99" s="53">
        <f t="shared" si="580"/>
        <v>270.1991366679726</v>
      </c>
      <c r="Y99" s="53">
        <f t="shared" si="393"/>
        <v>4418.9986424963599</v>
      </c>
      <c r="AA99" s="53" t="s">
        <v>955</v>
      </c>
      <c r="AB99" s="53" t="s">
        <v>1614</v>
      </c>
      <c r="AC99" s="53">
        <v>12070101</v>
      </c>
      <c r="AD99" s="53">
        <v>232714.5888</v>
      </c>
      <c r="AE99" s="53">
        <v>97541.9420617</v>
      </c>
      <c r="AF99" s="53">
        <f t="shared" si="380"/>
        <v>0.41914837640681685</v>
      </c>
      <c r="AH99" s="58">
        <f>Input!P95</f>
        <v>233</v>
      </c>
      <c r="AI99" s="58">
        <f>Input!Q95</f>
        <v>0</v>
      </c>
      <c r="AJ99" s="58">
        <f>Input!R95</f>
        <v>58</v>
      </c>
      <c r="AK99" s="58">
        <f>Input!S95</f>
        <v>0</v>
      </c>
      <c r="AL99" s="58">
        <f>Input!T95</f>
        <v>127</v>
      </c>
      <c r="AM99" s="58">
        <f t="shared" si="473"/>
        <v>97.661571702788322</v>
      </c>
      <c r="AN99" s="58">
        <f t="shared" si="474"/>
        <v>0</v>
      </c>
      <c r="AO99" s="58">
        <f t="shared" si="475"/>
        <v>24.310605831595378</v>
      </c>
      <c r="AP99" s="58">
        <f t="shared" si="476"/>
        <v>0</v>
      </c>
      <c r="AQ99" s="58">
        <f t="shared" si="477"/>
        <v>53.23184380366574</v>
      </c>
      <c r="AS99" s="53">
        <v>12070102</v>
      </c>
      <c r="AT99" s="80">
        <f t="shared" si="394"/>
        <v>353.75391486294967</v>
      </c>
      <c r="AU99" s="80">
        <f t="shared" si="395"/>
        <v>0</v>
      </c>
      <c r="AV99" s="80">
        <f t="shared" si="396"/>
        <v>169.6412924921429</v>
      </c>
      <c r="AW99" s="80">
        <f t="shared" si="397"/>
        <v>0</v>
      </c>
      <c r="AX99" s="80">
        <f t="shared" si="398"/>
        <v>178.70591726441694</v>
      </c>
      <c r="AY99" s="80">
        <f t="shared" si="399"/>
        <v>702.10112461950951</v>
      </c>
      <c r="BA99" s="53" t="s">
        <v>955</v>
      </c>
      <c r="BB99" s="53">
        <v>12070102</v>
      </c>
      <c r="BC99" s="53">
        <v>17187</v>
      </c>
      <c r="BD99" s="53">
        <v>13634</v>
      </c>
      <c r="BE99" s="53">
        <f t="shared" si="400"/>
        <v>0.79327398615232447</v>
      </c>
      <c r="BF99" s="53">
        <f>BF98</f>
        <v>170</v>
      </c>
      <c r="BG99" s="53">
        <f>BG98</f>
        <v>0</v>
      </c>
      <c r="BH99" s="53">
        <f t="shared" si="401"/>
        <v>134.85657764589516</v>
      </c>
      <c r="BI99" s="53">
        <f t="shared" si="402"/>
        <v>0</v>
      </c>
      <c r="BK99" s="53">
        <v>12070102</v>
      </c>
      <c r="BL99" s="53">
        <f>SUM(BH35,BH99,BH286,BH558,BH642,BH912,BH940)</f>
        <v>160.16131199672046</v>
      </c>
      <c r="BM99" s="53">
        <f>SUM(BI35,BI99,BI286,BI558,BI642,BI912,BI940)</f>
        <v>0</v>
      </c>
      <c r="BO99" s="54" t="s">
        <v>952</v>
      </c>
      <c r="BP99" s="53">
        <v>11130103</v>
      </c>
      <c r="BQ99" s="53">
        <v>577016.48049999995</v>
      </c>
      <c r="BR99" s="53">
        <v>179066.72769999999</v>
      </c>
      <c r="BS99" s="53">
        <f t="shared" si="403"/>
        <v>0.31033208539352974</v>
      </c>
      <c r="BT99" s="53">
        <f>BT98</f>
        <v>3791</v>
      </c>
      <c r="BU99" s="53">
        <f t="shared" si="566"/>
        <v>0</v>
      </c>
      <c r="BV99" s="53">
        <f t="shared" si="567"/>
        <v>144</v>
      </c>
      <c r="BW99" s="53">
        <f t="shared" si="406"/>
        <v>1176.4689357268712</v>
      </c>
      <c r="BX99" s="53">
        <f t="shared" si="407"/>
        <v>0</v>
      </c>
      <c r="BY99" s="53">
        <f t="shared" si="408"/>
        <v>44.687820296668285</v>
      </c>
      <c r="CA99" s="53">
        <v>12070102</v>
      </c>
      <c r="CB99" s="53">
        <f>SUM(BW39,BW82,BW108,BW316,BW615,BW704,BW999,BW1029)</f>
        <v>543.62797664310619</v>
      </c>
      <c r="CC99" s="53">
        <f t="shared" ref="CC99:CD99" si="581">SUM(BX39,BX82,BX108,BX316,BX615,BX704,BX999,BX1029)</f>
        <v>0</v>
      </c>
      <c r="CD99" s="53">
        <f t="shared" si="581"/>
        <v>49.185700181630565</v>
      </c>
      <c r="CF99" s="46">
        <v>12070102</v>
      </c>
      <c r="CG99" s="61">
        <f t="shared" si="410"/>
        <v>4022.9565878632629</v>
      </c>
      <c r="CH99" s="61">
        <f t="shared" si="411"/>
        <v>127.57061112692861</v>
      </c>
      <c r="CI99" s="61">
        <f t="shared" si="412"/>
        <v>1225.4565668283171</v>
      </c>
      <c r="CJ99" s="61">
        <f t="shared" si="413"/>
        <v>2.3600479848390492E-4</v>
      </c>
      <c r="CK99" s="61">
        <f t="shared" si="414"/>
        <v>498.09075411402011</v>
      </c>
      <c r="CL99" s="61">
        <f t="shared" si="415"/>
        <v>5874.0747559373267</v>
      </c>
    </row>
    <row r="100" spans="1:90" x14ac:dyDescent="0.3">
      <c r="A100" s="53" t="s">
        <v>677</v>
      </c>
      <c r="B100" s="53" t="s">
        <v>1576</v>
      </c>
      <c r="C100" s="53">
        <v>12070101</v>
      </c>
      <c r="D100" s="51">
        <v>25284.979756000001</v>
      </c>
      <c r="E100" s="53">
        <v>6224.8653788000001</v>
      </c>
      <c r="F100" s="53">
        <f t="shared" si="378"/>
        <v>0.24618826824739182</v>
      </c>
      <c r="H100" s="53">
        <f>Input!P73</f>
        <v>7</v>
      </c>
      <c r="I100" s="53">
        <f>Input!Q73</f>
        <v>0</v>
      </c>
      <c r="J100" s="53">
        <f>Input!R73</f>
        <v>0</v>
      </c>
      <c r="K100" s="53">
        <f>Input!S73</f>
        <v>0</v>
      </c>
      <c r="L100" s="53">
        <f>Input!T73</f>
        <v>0</v>
      </c>
      <c r="M100" s="53">
        <f t="shared" si="387"/>
        <v>1.7233178777317426</v>
      </c>
      <c r="N100" s="53">
        <f t="shared" si="388"/>
        <v>0</v>
      </c>
      <c r="O100" s="53">
        <f t="shared" si="389"/>
        <v>0</v>
      </c>
      <c r="P100" s="53">
        <f t="shared" si="390"/>
        <v>0</v>
      </c>
      <c r="Q100" s="53">
        <f t="shared" si="391"/>
        <v>0</v>
      </c>
      <c r="S100" s="53">
        <v>12070103</v>
      </c>
      <c r="T100" s="53">
        <f>SUM(M99,M101,M351,M408,M487,M631,M641,M645,M669,M864)</f>
        <v>23495.160669055764</v>
      </c>
      <c r="U100" s="53">
        <f t="shared" ref="U100:X100" si="582">SUM(N99,N101,N351,N408,N487,N631,N641,N645,N669,N864)</f>
        <v>1743.9166304308831</v>
      </c>
      <c r="V100" s="53">
        <f t="shared" si="582"/>
        <v>1225.6103493898665</v>
      </c>
      <c r="W100" s="53">
        <f t="shared" si="582"/>
        <v>3570.245079504818</v>
      </c>
      <c r="X100" s="53">
        <f t="shared" si="582"/>
        <v>261.82777375912747</v>
      </c>
      <c r="Y100" s="53">
        <f t="shared" si="393"/>
        <v>30296.760502140456</v>
      </c>
      <c r="AA100" s="53" t="s">
        <v>955</v>
      </c>
      <c r="AB100" s="53" t="s">
        <v>1614</v>
      </c>
      <c r="AC100" s="53">
        <v>12070102</v>
      </c>
      <c r="AD100" s="53">
        <v>232714.5888</v>
      </c>
      <c r="AE100" s="53">
        <v>135172.64671299999</v>
      </c>
      <c r="AF100" s="53">
        <f t="shared" si="380"/>
        <v>0.58085162348446628</v>
      </c>
      <c r="AH100" s="58">
        <f t="shared" ref="AH100" si="583">AH99</f>
        <v>233</v>
      </c>
      <c r="AI100" s="58">
        <f t="shared" ref="AI100" si="584">AI99</f>
        <v>0</v>
      </c>
      <c r="AJ100" s="58">
        <f t="shared" ref="AJ100" si="585">AJ99</f>
        <v>58</v>
      </c>
      <c r="AK100" s="58">
        <f t="shared" ref="AK100" si="586">AK99</f>
        <v>0</v>
      </c>
      <c r="AL100" s="58">
        <f t="shared" ref="AL100" si="587">AL99</f>
        <v>127</v>
      </c>
      <c r="AM100" s="58">
        <f t="shared" si="473"/>
        <v>135.33842827188064</v>
      </c>
      <c r="AN100" s="58">
        <f t="shared" si="474"/>
        <v>0</v>
      </c>
      <c r="AO100" s="58">
        <f t="shared" si="475"/>
        <v>33.689394162099042</v>
      </c>
      <c r="AP100" s="58">
        <f t="shared" si="476"/>
        <v>0</v>
      </c>
      <c r="AQ100" s="58">
        <f t="shared" si="477"/>
        <v>73.768156182527221</v>
      </c>
      <c r="AS100" s="53">
        <v>12070103</v>
      </c>
      <c r="AT100" s="80">
        <f t="shared" si="394"/>
        <v>153.92475681473488</v>
      </c>
      <c r="AU100" s="80">
        <f t="shared" si="395"/>
        <v>0</v>
      </c>
      <c r="AV100" s="80">
        <f t="shared" si="396"/>
        <v>78.741650041238202</v>
      </c>
      <c r="AW100" s="80">
        <f t="shared" si="397"/>
        <v>0</v>
      </c>
      <c r="AX100" s="80">
        <f t="shared" si="398"/>
        <v>70.807132499429144</v>
      </c>
      <c r="AY100" s="80">
        <f t="shared" si="399"/>
        <v>303.47353935540224</v>
      </c>
      <c r="BA100" s="53" t="s">
        <v>956</v>
      </c>
      <c r="BB100" s="53">
        <v>12070203</v>
      </c>
      <c r="BC100" s="53">
        <v>42678</v>
      </c>
      <c r="BD100" s="53">
        <v>2130</v>
      </c>
      <c r="BE100" s="53">
        <f t="shared" si="400"/>
        <v>4.9908618023337549E-2</v>
      </c>
      <c r="BF100" s="53">
        <v>0</v>
      </c>
      <c r="BG100" s="53">
        <v>0</v>
      </c>
      <c r="BH100" s="53">
        <f t="shared" si="401"/>
        <v>0</v>
      </c>
      <c r="BI100" s="53">
        <f t="shared" si="402"/>
        <v>0</v>
      </c>
      <c r="BK100" s="53">
        <v>12070103</v>
      </c>
      <c r="BL100" s="53">
        <f>SUM(BH75,BH314,BH359,BH425,BH562,BH574,BH600,BH762)</f>
        <v>1421.1449361200198</v>
      </c>
      <c r="BM100" s="53">
        <f>SUM(BI75,BI314,BI359,BI425,BI562,BI574,BI600,BI762)</f>
        <v>0</v>
      </c>
      <c r="BO100" s="54" t="s">
        <v>953</v>
      </c>
      <c r="BP100" s="53">
        <v>12110205</v>
      </c>
      <c r="BQ100" s="53">
        <v>603930.14260000002</v>
      </c>
      <c r="BR100" s="53">
        <v>24695.255850000001</v>
      </c>
      <c r="BS100" s="53">
        <f t="shared" si="403"/>
        <v>4.0890914541346822E-2</v>
      </c>
      <c r="BT100" s="53">
        <v>0</v>
      </c>
      <c r="BU100" s="53">
        <v>1</v>
      </c>
      <c r="BV100" s="53">
        <v>2</v>
      </c>
      <c r="BW100" s="53">
        <f t="shared" si="406"/>
        <v>0</v>
      </c>
      <c r="BX100" s="53">
        <f t="shared" si="407"/>
        <v>4.0890914541346822E-2</v>
      </c>
      <c r="BY100" s="53">
        <f t="shared" si="408"/>
        <v>8.1781829082693644E-2</v>
      </c>
      <c r="CA100" s="53">
        <v>12070103</v>
      </c>
      <c r="CB100" s="53">
        <f>SUM(BW83,BW346,BW398,BW472,BW619,BW631,BW658,BW838)</f>
        <v>356.67773437831323</v>
      </c>
      <c r="CC100" s="53">
        <f t="shared" ref="CC100:CD100" si="588">SUM(BX83,BX346,BX398,BX472,BX619,BX631,BX658,BX838)</f>
        <v>0</v>
      </c>
      <c r="CD100" s="53">
        <f t="shared" si="588"/>
        <v>42.279169684810988</v>
      </c>
      <c r="CF100" s="46">
        <v>12070103</v>
      </c>
      <c r="CG100" s="61">
        <f t="shared" si="410"/>
        <v>25070.230361990521</v>
      </c>
      <c r="CH100" s="61">
        <f t="shared" si="411"/>
        <v>1743.9166304308831</v>
      </c>
      <c r="CI100" s="61">
        <f t="shared" si="412"/>
        <v>1661.0297338094178</v>
      </c>
      <c r="CJ100" s="61">
        <f t="shared" si="413"/>
        <v>3570.245079504818</v>
      </c>
      <c r="CK100" s="61">
        <f t="shared" si="414"/>
        <v>374.91407594336761</v>
      </c>
      <c r="CL100" s="61">
        <f t="shared" si="415"/>
        <v>32420.335881679006</v>
      </c>
    </row>
    <row r="101" spans="1:90" x14ac:dyDescent="0.3">
      <c r="A101" s="53" t="s">
        <v>677</v>
      </c>
      <c r="B101" s="53" t="s">
        <v>1576</v>
      </c>
      <c r="C101" s="53">
        <v>12070103</v>
      </c>
      <c r="D101" s="51">
        <v>25284.979756000001</v>
      </c>
      <c r="E101" s="53">
        <v>19060.1143772</v>
      </c>
      <c r="F101" s="53">
        <f t="shared" si="378"/>
        <v>0.75381173175260818</v>
      </c>
      <c r="H101" s="53">
        <f>H100</f>
        <v>7</v>
      </c>
      <c r="I101" s="53">
        <f t="shared" ref="I101" si="589">I100</f>
        <v>0</v>
      </c>
      <c r="J101" s="53">
        <f t="shared" ref="J101" si="590">J100</f>
        <v>0</v>
      </c>
      <c r="K101" s="53">
        <f t="shared" ref="K101" si="591">K100</f>
        <v>0</v>
      </c>
      <c r="L101" s="53">
        <f t="shared" ref="L101" si="592">L100</f>
        <v>0</v>
      </c>
      <c r="M101" s="53">
        <f t="shared" si="387"/>
        <v>5.2766821222682569</v>
      </c>
      <c r="N101" s="53">
        <f t="shared" si="388"/>
        <v>0</v>
      </c>
      <c r="O101" s="53">
        <f t="shared" si="389"/>
        <v>0</v>
      </c>
      <c r="P101" s="53">
        <f t="shared" si="390"/>
        <v>0</v>
      </c>
      <c r="Q101" s="53">
        <f t="shared" si="391"/>
        <v>0</v>
      </c>
      <c r="S101" s="53">
        <v>12070104</v>
      </c>
      <c r="T101" s="53">
        <f>SUM(M31,M95,M193,M324,M343,M449,M1011,M1018)</f>
        <v>55514.487955402066</v>
      </c>
      <c r="U101" s="53">
        <f t="shared" ref="U101:X101" si="593">SUM(N31,N95,N193,N324,N343,N449,N1011,N1018)</f>
        <v>5484.1634065867802</v>
      </c>
      <c r="V101" s="53">
        <f t="shared" si="593"/>
        <v>20221.705431948289</v>
      </c>
      <c r="W101" s="53">
        <f t="shared" si="593"/>
        <v>3.4768935945865391</v>
      </c>
      <c r="X101" s="53">
        <f t="shared" si="593"/>
        <v>1117.9355306298332</v>
      </c>
      <c r="Y101" s="53">
        <f t="shared" si="393"/>
        <v>82341.769218161557</v>
      </c>
      <c r="AA101" s="53" t="s">
        <v>956</v>
      </c>
      <c r="AB101" s="53" t="s">
        <v>1601</v>
      </c>
      <c r="AC101" s="53">
        <v>12070203</v>
      </c>
      <c r="AD101" s="53">
        <v>316345.67800000001</v>
      </c>
      <c r="AE101" s="53">
        <v>52990.699771500003</v>
      </c>
      <c r="AF101" s="53">
        <f t="shared" si="380"/>
        <v>0.16750884698826199</v>
      </c>
      <c r="AH101" s="58">
        <f>Input!P97</f>
        <v>1112</v>
      </c>
      <c r="AI101" s="58">
        <f>Input!Q97</f>
        <v>0</v>
      </c>
      <c r="AJ101" s="58">
        <f>Input!R97</f>
        <v>27</v>
      </c>
      <c r="AK101" s="58">
        <f>Input!S97</f>
        <v>1</v>
      </c>
      <c r="AL101" s="58">
        <f>Input!T97</f>
        <v>235</v>
      </c>
      <c r="AM101" s="58">
        <f t="shared" si="473"/>
        <v>186.26983785094734</v>
      </c>
      <c r="AN101" s="58">
        <f t="shared" si="474"/>
        <v>0</v>
      </c>
      <c r="AO101" s="58">
        <f t="shared" si="475"/>
        <v>4.5227388686830734</v>
      </c>
      <c r="AP101" s="58">
        <f t="shared" si="476"/>
        <v>0.16750884698826199</v>
      </c>
      <c r="AQ101" s="58">
        <f t="shared" si="477"/>
        <v>39.364579042241566</v>
      </c>
      <c r="AS101" s="53">
        <v>12070104</v>
      </c>
      <c r="AT101" s="80">
        <f t="shared" si="394"/>
        <v>252.30637833984284</v>
      </c>
      <c r="AU101" s="80">
        <f t="shared" si="395"/>
        <v>0</v>
      </c>
      <c r="AV101" s="80">
        <f t="shared" si="396"/>
        <v>33.477502902339438</v>
      </c>
      <c r="AW101" s="80">
        <f t="shared" si="397"/>
        <v>0</v>
      </c>
      <c r="AX101" s="80">
        <f t="shared" si="398"/>
        <v>76.9583498377296</v>
      </c>
      <c r="AY101" s="80">
        <f t="shared" si="399"/>
        <v>362.74223107991185</v>
      </c>
      <c r="BA101" s="53" t="s">
        <v>956</v>
      </c>
      <c r="BB101" s="53">
        <v>12070205</v>
      </c>
      <c r="BC101" s="53">
        <v>42678</v>
      </c>
      <c r="BD101" s="53">
        <v>6419</v>
      </c>
      <c r="BE101" s="53">
        <f t="shared" si="400"/>
        <v>0.15040536107596419</v>
      </c>
      <c r="BF101" s="53">
        <f t="shared" ref="BF101:BG104" si="594">BF100</f>
        <v>0</v>
      </c>
      <c r="BG101" s="53">
        <f t="shared" si="594"/>
        <v>0</v>
      </c>
      <c r="BH101" s="53">
        <f t="shared" si="401"/>
        <v>0</v>
      </c>
      <c r="BI101" s="53">
        <f t="shared" si="402"/>
        <v>0</v>
      </c>
      <c r="BK101" s="53">
        <v>12070104</v>
      </c>
      <c r="BL101" s="53">
        <f>SUM(BH26,BH71,BH287,BH306,BH908,BH913)</f>
        <v>43.716239848981672</v>
      </c>
      <c r="BM101" s="53">
        <f>SUM(BI26,BI71,BI287,BI306,BI908,BI913)</f>
        <v>0</v>
      </c>
      <c r="BO101" s="54" t="s">
        <v>953</v>
      </c>
      <c r="BP101" s="53">
        <v>12110206</v>
      </c>
      <c r="BQ101" s="53">
        <v>603930.14260000002</v>
      </c>
      <c r="BR101" s="53">
        <v>140987.6654</v>
      </c>
      <c r="BS101" s="53">
        <f t="shared" si="403"/>
        <v>0.23345028746707233</v>
      </c>
      <c r="BT101" s="53">
        <f>BT100</f>
        <v>0</v>
      </c>
      <c r="BU101" s="53">
        <f t="shared" ref="BU101:BU102" si="595">BU100</f>
        <v>1</v>
      </c>
      <c r="BV101" s="53">
        <f t="shared" ref="BV101:BV102" si="596">BV100</f>
        <v>2</v>
      </c>
      <c r="BW101" s="53">
        <f t="shared" si="406"/>
        <v>0</v>
      </c>
      <c r="BX101" s="53">
        <f t="shared" si="407"/>
        <v>0.23345028746707233</v>
      </c>
      <c r="BY101" s="53">
        <f t="shared" si="408"/>
        <v>0.46690057493414466</v>
      </c>
      <c r="CA101" s="53">
        <v>12070104</v>
      </c>
      <c r="CB101" s="53">
        <f>SUM(BW29,BW78,BW184,BW317,BW336,BW435,BW993)</f>
        <v>151.98889190735761</v>
      </c>
      <c r="CC101" s="53">
        <f t="shared" ref="CC101:CD101" si="597">SUM(BX29,BX78,BX184,BX317,BX336,BX435,BX993)</f>
        <v>0.69536399906225177</v>
      </c>
      <c r="CD101" s="53">
        <f t="shared" si="597"/>
        <v>29.597864297249529</v>
      </c>
      <c r="CF101" s="46">
        <v>12070104</v>
      </c>
      <c r="CG101" s="61">
        <f t="shared" si="410"/>
        <v>55810.510573590887</v>
      </c>
      <c r="CH101" s="61">
        <f t="shared" si="411"/>
        <v>5484.1634065867802</v>
      </c>
      <c r="CI101" s="61">
        <f t="shared" si="412"/>
        <v>20407.171826757985</v>
      </c>
      <c r="CJ101" s="61">
        <f t="shared" si="413"/>
        <v>4.1722575936487907</v>
      </c>
      <c r="CK101" s="61">
        <f t="shared" si="414"/>
        <v>1224.4917447648124</v>
      </c>
      <c r="CL101" s="61">
        <f t="shared" si="415"/>
        <v>82930.509809294119</v>
      </c>
    </row>
    <row r="102" spans="1:90" x14ac:dyDescent="0.3">
      <c r="A102" s="53" t="s">
        <v>951</v>
      </c>
      <c r="B102" s="53" t="s">
        <v>1575</v>
      </c>
      <c r="C102" s="53">
        <v>13040205</v>
      </c>
      <c r="D102" s="51">
        <v>958390.73654340301</v>
      </c>
      <c r="E102" s="53">
        <v>124869.23884599999</v>
      </c>
      <c r="F102" s="53">
        <f t="shared" si="378"/>
        <v>0.13029053191432322</v>
      </c>
      <c r="H102" s="53">
        <f>Input!P79</f>
        <v>47</v>
      </c>
      <c r="I102" s="53">
        <f>Input!Q79</f>
        <v>0</v>
      </c>
      <c r="J102" s="53">
        <f>Input!R79</f>
        <v>0</v>
      </c>
      <c r="K102" s="53">
        <f>Input!S79</f>
        <v>0</v>
      </c>
      <c r="L102" s="53">
        <f>Input!T79</f>
        <v>97</v>
      </c>
      <c r="M102" s="53">
        <f t="shared" si="387"/>
        <v>6.1236549999731915</v>
      </c>
      <c r="N102" s="53">
        <f t="shared" si="388"/>
        <v>0</v>
      </c>
      <c r="O102" s="53">
        <f t="shared" si="389"/>
        <v>0</v>
      </c>
      <c r="P102" s="53">
        <f t="shared" si="390"/>
        <v>0</v>
      </c>
      <c r="Q102" s="53">
        <f t="shared" si="391"/>
        <v>12.638181595689352</v>
      </c>
      <c r="S102" s="53">
        <v>12070201</v>
      </c>
      <c r="T102" s="53">
        <f>SUM(M58,M117,M141,M205,M218,M286,M311,M428,M693,M733)</f>
        <v>3162.6730850931117</v>
      </c>
      <c r="U102" s="53">
        <f t="shared" ref="U102:X102" si="598">SUM(N58,N117,N141,N205,N218,N286,N311,N428,N693,N733)</f>
        <v>24.47065051903877</v>
      </c>
      <c r="V102" s="53">
        <f t="shared" si="598"/>
        <v>21958.853992491488</v>
      </c>
      <c r="W102" s="53">
        <f t="shared" si="598"/>
        <v>97.757480693693381</v>
      </c>
      <c r="X102" s="53">
        <f t="shared" si="598"/>
        <v>1536.4405785514721</v>
      </c>
      <c r="Y102" s="53">
        <f t="shared" si="393"/>
        <v>26780.195787348803</v>
      </c>
      <c r="AA102" s="53" t="s">
        <v>956</v>
      </c>
      <c r="AB102" s="53" t="s">
        <v>1601</v>
      </c>
      <c r="AC102" s="53">
        <v>12070205</v>
      </c>
      <c r="AD102" s="53">
        <v>316345.67800000001</v>
      </c>
      <c r="AE102" s="51">
        <v>47821.651671799998</v>
      </c>
      <c r="AF102" s="53">
        <f t="shared" si="380"/>
        <v>0.1511689743135988</v>
      </c>
      <c r="AH102" s="58">
        <f t="shared" ref="AH102:AH105" si="599">AH101</f>
        <v>1112</v>
      </c>
      <c r="AI102" s="58">
        <f t="shared" ref="AI102:AI105" si="600">AI101</f>
        <v>0</v>
      </c>
      <c r="AJ102" s="58">
        <f t="shared" ref="AJ102:AJ105" si="601">AJ101</f>
        <v>27</v>
      </c>
      <c r="AK102" s="58">
        <f t="shared" ref="AK102:AK105" si="602">AK101</f>
        <v>1</v>
      </c>
      <c r="AL102" s="58">
        <f t="shared" ref="AL102:AL105" si="603">AL101</f>
        <v>235</v>
      </c>
      <c r="AM102" s="58">
        <f t="shared" si="473"/>
        <v>168.09989943672187</v>
      </c>
      <c r="AN102" s="58">
        <f t="shared" si="474"/>
        <v>0</v>
      </c>
      <c r="AO102" s="58">
        <f t="shared" si="475"/>
        <v>4.0815623064671671</v>
      </c>
      <c r="AP102" s="58">
        <f t="shared" si="476"/>
        <v>0.1511689743135988</v>
      </c>
      <c r="AQ102" s="58">
        <f t="shared" si="477"/>
        <v>35.524708963695716</v>
      </c>
      <c r="AS102" s="53">
        <v>12070201</v>
      </c>
      <c r="AT102" s="80">
        <f t="shared" si="394"/>
        <v>34.749425005617162</v>
      </c>
      <c r="AU102" s="80">
        <f t="shared" si="395"/>
        <v>0</v>
      </c>
      <c r="AV102" s="80">
        <f t="shared" si="396"/>
        <v>48.489933083376393</v>
      </c>
      <c r="AW102" s="80">
        <f t="shared" si="397"/>
        <v>0</v>
      </c>
      <c r="AX102" s="80">
        <f t="shared" si="398"/>
        <v>34.379639208225321</v>
      </c>
      <c r="AY102" s="80">
        <f t="shared" si="399"/>
        <v>117.61899729721887</v>
      </c>
      <c r="BA102" s="53" t="s">
        <v>956</v>
      </c>
      <c r="BB102" s="53">
        <v>12090201</v>
      </c>
      <c r="BC102" s="53">
        <v>42678</v>
      </c>
      <c r="BD102" s="53">
        <v>11190</v>
      </c>
      <c r="BE102" s="53">
        <f t="shared" si="400"/>
        <v>0.26219597919302684</v>
      </c>
      <c r="BF102" s="53">
        <f t="shared" si="594"/>
        <v>0</v>
      </c>
      <c r="BG102" s="53">
        <f t="shared" si="594"/>
        <v>0</v>
      </c>
      <c r="BH102" s="53">
        <f t="shared" si="401"/>
        <v>0</v>
      </c>
      <c r="BI102" s="53">
        <f t="shared" si="402"/>
        <v>0</v>
      </c>
      <c r="BK102" s="53">
        <v>12070201</v>
      </c>
      <c r="BL102" s="53">
        <f>SUM(BH46,BH94,BH114,BH178,BH190,BH260,BH280,BH375,BH622,BH645,BH819)</f>
        <v>123.21943175131985</v>
      </c>
      <c r="BM102" s="53">
        <f>SUM(BI46,BI94,BI114,BI178,BI190,BI260,BI280,BI375,BI622,BI645,BI819)</f>
        <v>0</v>
      </c>
      <c r="BO102" s="54" t="s">
        <v>953</v>
      </c>
      <c r="BP102" s="53">
        <v>12110207</v>
      </c>
      <c r="BQ102" s="53">
        <v>603930.14260000002</v>
      </c>
      <c r="BR102" s="53">
        <v>438247.22139999998</v>
      </c>
      <c r="BS102" s="53">
        <f t="shared" si="403"/>
        <v>0.72565879807437184</v>
      </c>
      <c r="BT102" s="53">
        <f>BT101</f>
        <v>0</v>
      </c>
      <c r="BU102" s="53">
        <f t="shared" si="595"/>
        <v>1</v>
      </c>
      <c r="BV102" s="53">
        <f t="shared" si="596"/>
        <v>2</v>
      </c>
      <c r="BW102" s="53">
        <f t="shared" si="406"/>
        <v>0</v>
      </c>
      <c r="BX102" s="53">
        <f t="shared" si="407"/>
        <v>0.72565879807437184</v>
      </c>
      <c r="BY102" s="53">
        <f t="shared" si="408"/>
        <v>1.4513175961487437</v>
      </c>
      <c r="CA102" s="53">
        <v>12070201</v>
      </c>
      <c r="CB102" s="53">
        <f>SUM(BW52,BW103,BW127,BW193,BW207,BW287,BW309,BW415,BW682,BW707,BW897)</f>
        <v>1002.3820338148406</v>
      </c>
      <c r="CC102" s="53">
        <f t="shared" ref="CC102:CD102" si="604">SUM(BX52,BX103,BX127,BX193,BX207,BX287,BX309,BX415,BX682,BX707,BX897)</f>
        <v>0.16402610906634019</v>
      </c>
      <c r="CD102" s="53">
        <f t="shared" si="604"/>
        <v>93.449543219560027</v>
      </c>
      <c r="CF102" s="46">
        <v>12070201</v>
      </c>
      <c r="CG102" s="61">
        <f t="shared" si="410"/>
        <v>3320.6419418500486</v>
      </c>
      <c r="CH102" s="61">
        <f t="shared" si="411"/>
        <v>24.47065051903877</v>
      </c>
      <c r="CI102" s="61">
        <f t="shared" si="412"/>
        <v>23009.725959389703</v>
      </c>
      <c r="CJ102" s="61">
        <f t="shared" si="413"/>
        <v>97.921506802759723</v>
      </c>
      <c r="CK102" s="61">
        <f t="shared" si="414"/>
        <v>1664.2697609792574</v>
      </c>
      <c r="CL102" s="61">
        <f t="shared" si="415"/>
        <v>28117.029819540807</v>
      </c>
    </row>
    <row r="103" spans="1:90" x14ac:dyDescent="0.3">
      <c r="A103" s="53" t="s">
        <v>951</v>
      </c>
      <c r="B103" s="53" t="s">
        <v>1575</v>
      </c>
      <c r="C103" s="53">
        <v>13040206</v>
      </c>
      <c r="D103" s="51">
        <v>958390.73654340301</v>
      </c>
      <c r="E103" s="53">
        <v>254340.206267</v>
      </c>
      <c r="F103" s="53">
        <f t="shared" si="378"/>
        <v>0.2653825799530582</v>
      </c>
      <c r="H103" s="53">
        <f>H102</f>
        <v>47</v>
      </c>
      <c r="I103" s="53">
        <f t="shared" ref="I103:I109" si="605">I102</f>
        <v>0</v>
      </c>
      <c r="J103" s="53">
        <f t="shared" ref="J103:J109" si="606">J102</f>
        <v>0</v>
      </c>
      <c r="K103" s="53">
        <f t="shared" ref="K103:K109" si="607">K102</f>
        <v>0</v>
      </c>
      <c r="L103" s="53">
        <f t="shared" ref="L103:L109" si="608">L102</f>
        <v>97</v>
      </c>
      <c r="M103" s="53">
        <f t="shared" si="387"/>
        <v>12.472981257793736</v>
      </c>
      <c r="N103" s="53">
        <f t="shared" si="388"/>
        <v>0</v>
      </c>
      <c r="O103" s="53">
        <f t="shared" si="389"/>
        <v>0</v>
      </c>
      <c r="P103" s="53">
        <f t="shared" si="390"/>
        <v>0</v>
      </c>
      <c r="Q103" s="53">
        <f t="shared" si="391"/>
        <v>25.742110255446644</v>
      </c>
      <c r="S103" s="53">
        <v>12070202</v>
      </c>
      <c r="T103" s="53">
        <f>SUM(M59,M206,M219,M429,M620,M734)</f>
        <v>817.41469961198106</v>
      </c>
      <c r="U103" s="53">
        <f t="shared" ref="U103:X103" si="609">SUM(N59,N206,N219,N429,N620,N734)</f>
        <v>0.49204159995550462</v>
      </c>
      <c r="V103" s="53">
        <f t="shared" si="609"/>
        <v>79.211549665559204</v>
      </c>
      <c r="W103" s="53">
        <f t="shared" si="609"/>
        <v>2.4257251479614066</v>
      </c>
      <c r="X103" s="53">
        <f t="shared" si="609"/>
        <v>157.90905476103256</v>
      </c>
      <c r="Y103" s="53">
        <f t="shared" si="393"/>
        <v>1057.4530707864899</v>
      </c>
      <c r="AA103" s="53" t="s">
        <v>956</v>
      </c>
      <c r="AB103" s="53" t="s">
        <v>1601</v>
      </c>
      <c r="AC103" s="53">
        <v>12090201</v>
      </c>
      <c r="AD103" s="53">
        <v>316345.67800000001</v>
      </c>
      <c r="AE103" s="53">
        <v>83479.566858100006</v>
      </c>
      <c r="AF103" s="53">
        <f t="shared" si="380"/>
        <v>0.2638871736319407</v>
      </c>
      <c r="AH103" s="58">
        <f t="shared" si="599"/>
        <v>1112</v>
      </c>
      <c r="AI103" s="58">
        <f t="shared" si="600"/>
        <v>0</v>
      </c>
      <c r="AJ103" s="58">
        <f t="shared" si="601"/>
        <v>27</v>
      </c>
      <c r="AK103" s="58">
        <f t="shared" si="602"/>
        <v>1</v>
      </c>
      <c r="AL103" s="58">
        <f t="shared" si="603"/>
        <v>235</v>
      </c>
      <c r="AM103" s="58">
        <f t="shared" si="473"/>
        <v>293.44253707871803</v>
      </c>
      <c r="AN103" s="58">
        <f t="shared" si="474"/>
        <v>0</v>
      </c>
      <c r="AO103" s="58">
        <f t="shared" si="475"/>
        <v>7.1249536880623987</v>
      </c>
      <c r="AP103" s="58">
        <f t="shared" si="476"/>
        <v>0.2638871736319407</v>
      </c>
      <c r="AQ103" s="58">
        <f t="shared" si="477"/>
        <v>62.013485803506065</v>
      </c>
      <c r="AS103" s="53">
        <v>12070202</v>
      </c>
      <c r="AT103" s="80">
        <f t="shared" si="394"/>
        <v>30.306364884684861</v>
      </c>
      <c r="AU103" s="80">
        <f t="shared" si="395"/>
        <v>0</v>
      </c>
      <c r="AV103" s="80">
        <f t="shared" si="396"/>
        <v>43.907910240550414</v>
      </c>
      <c r="AW103" s="80">
        <f t="shared" si="397"/>
        <v>0</v>
      </c>
      <c r="AX103" s="80">
        <f t="shared" si="398"/>
        <v>31.013109775723905</v>
      </c>
      <c r="AY103" s="80">
        <f t="shared" si="399"/>
        <v>105.22738490095918</v>
      </c>
      <c r="BA103" s="53" t="s">
        <v>956</v>
      </c>
      <c r="BB103" s="53">
        <v>12090205</v>
      </c>
      <c r="BC103" s="53">
        <v>42678</v>
      </c>
      <c r="BD103" s="53">
        <v>22927</v>
      </c>
      <c r="BE103" s="53">
        <f t="shared" si="400"/>
        <v>0.53720886639486387</v>
      </c>
      <c r="BF103" s="53">
        <f t="shared" si="594"/>
        <v>0</v>
      </c>
      <c r="BG103" s="53">
        <f t="shared" si="594"/>
        <v>0</v>
      </c>
      <c r="BH103" s="53">
        <f t="shared" si="401"/>
        <v>0</v>
      </c>
      <c r="BI103" s="53">
        <f t="shared" si="402"/>
        <v>0</v>
      </c>
      <c r="BK103" s="53">
        <v>12070202</v>
      </c>
      <c r="BL103" s="53">
        <f>SUM(BH47,BH179,BH191,BH376,BH548,BH646)</f>
        <v>1.8884387263598787</v>
      </c>
      <c r="BM103" s="53">
        <f>SUM(BI47,BI179,BI191,BI376,BI548,BI646)</f>
        <v>0</v>
      </c>
      <c r="BO103" s="54" t="s">
        <v>954</v>
      </c>
      <c r="BP103" s="53">
        <v>12070201</v>
      </c>
      <c r="BQ103" s="53">
        <v>612467.30449999997</v>
      </c>
      <c r="BR103" s="53">
        <v>12391.26764</v>
      </c>
      <c r="BS103" s="53">
        <f t="shared" si="403"/>
        <v>2.0231721022423984E-2</v>
      </c>
      <c r="BT103" s="53">
        <f>Input!R88</f>
        <v>20</v>
      </c>
      <c r="BU103" s="53">
        <f>Input!S88</f>
        <v>0</v>
      </c>
      <c r="BV103" s="53">
        <f>Input!T88</f>
        <v>49</v>
      </c>
      <c r="BW103" s="53">
        <f t="shared" si="406"/>
        <v>0.40463442044847969</v>
      </c>
      <c r="BX103" s="53">
        <f t="shared" si="407"/>
        <v>0</v>
      </c>
      <c r="BY103" s="53">
        <f t="shared" si="408"/>
        <v>0.99135433009877516</v>
      </c>
      <c r="CA103" s="53">
        <v>12070202</v>
      </c>
      <c r="CB103" s="53">
        <f>SUM(BW53,BW194,BW208,BW416,BW608,BW708)</f>
        <v>61.387450616271991</v>
      </c>
      <c r="CC103" s="53">
        <f t="shared" ref="CC103:CD103" si="610">SUM(BX53,BX194,BX208,BX416,BX608,BX708)</f>
        <v>0</v>
      </c>
      <c r="CD103" s="53">
        <f t="shared" si="610"/>
        <v>6.3205471245887663</v>
      </c>
      <c r="CF103" s="46">
        <v>12070202</v>
      </c>
      <c r="CG103" s="61">
        <f t="shared" si="410"/>
        <v>849.60950322302574</v>
      </c>
      <c r="CH103" s="61">
        <f t="shared" si="411"/>
        <v>0.49204159995550462</v>
      </c>
      <c r="CI103" s="61">
        <f t="shared" si="412"/>
        <v>184.50691052238162</v>
      </c>
      <c r="CJ103" s="61">
        <f t="shared" si="413"/>
        <v>2.4257251479614066</v>
      </c>
      <c r="CK103" s="61">
        <f t="shared" si="414"/>
        <v>195.24271166134523</v>
      </c>
      <c r="CL103" s="61">
        <f t="shared" si="415"/>
        <v>1232.2768921546697</v>
      </c>
    </row>
    <row r="104" spans="1:90" x14ac:dyDescent="0.3">
      <c r="A104" s="53" t="s">
        <v>951</v>
      </c>
      <c r="B104" s="53" t="s">
        <v>1575</v>
      </c>
      <c r="C104" s="53">
        <v>13040207</v>
      </c>
      <c r="D104" s="51">
        <v>958390.73654340301</v>
      </c>
      <c r="E104" s="53">
        <v>188.61799956300001</v>
      </c>
      <c r="F104" s="53">
        <f t="shared" si="378"/>
        <v>1.9680699361022882E-4</v>
      </c>
      <c r="H104" s="53">
        <f>H103</f>
        <v>47</v>
      </c>
      <c r="I104" s="53">
        <f t="shared" si="605"/>
        <v>0</v>
      </c>
      <c r="J104" s="53">
        <f t="shared" si="606"/>
        <v>0</v>
      </c>
      <c r="K104" s="53">
        <f t="shared" si="607"/>
        <v>0</v>
      </c>
      <c r="L104" s="53">
        <f t="shared" si="608"/>
        <v>97</v>
      </c>
      <c r="M104" s="53">
        <f t="shared" si="387"/>
        <v>9.2499286996807536E-3</v>
      </c>
      <c r="N104" s="53">
        <f t="shared" si="388"/>
        <v>0</v>
      </c>
      <c r="O104" s="53">
        <f t="shared" si="389"/>
        <v>0</v>
      </c>
      <c r="P104" s="53">
        <f t="shared" si="390"/>
        <v>0</v>
      </c>
      <c r="Q104" s="53">
        <f t="shared" si="391"/>
        <v>1.9090278380192196E-2</v>
      </c>
      <c r="S104" s="53">
        <v>12070203</v>
      </c>
      <c r="T104" s="53">
        <f>SUM(M55,M60,M121,M122,M220,M430,M621,M735,M1049,M1055)</f>
        <v>4389.4954566303059</v>
      </c>
      <c r="U104" s="53">
        <f t="shared" ref="U104:X104" si="611">SUM(N55,N60,N121,N122,N220,N430,N621,N735,N1049,N1055)</f>
        <v>49.357541374446321</v>
      </c>
      <c r="V104" s="53">
        <f t="shared" si="611"/>
        <v>76.01782808884083</v>
      </c>
      <c r="W104" s="53">
        <f t="shared" si="611"/>
        <v>149.11205744932582</v>
      </c>
      <c r="X104" s="53">
        <f t="shared" si="611"/>
        <v>455.64101575036977</v>
      </c>
      <c r="Y104" s="53">
        <f t="shared" si="393"/>
        <v>5119.6238992932895</v>
      </c>
      <c r="AA104" s="53" t="s">
        <v>956</v>
      </c>
      <c r="AB104" s="53" t="s">
        <v>1601</v>
      </c>
      <c r="AC104" s="53">
        <v>12090205</v>
      </c>
      <c r="AD104" s="53">
        <v>316345.67800000001</v>
      </c>
      <c r="AE104" s="53">
        <v>131903.715773</v>
      </c>
      <c r="AF104" s="53">
        <f t="shared" si="380"/>
        <v>0.4169607013660544</v>
      </c>
      <c r="AH104" s="58">
        <f t="shared" si="599"/>
        <v>1112</v>
      </c>
      <c r="AI104" s="58">
        <f t="shared" si="600"/>
        <v>0</v>
      </c>
      <c r="AJ104" s="58">
        <f t="shared" si="601"/>
        <v>27</v>
      </c>
      <c r="AK104" s="58">
        <f t="shared" si="602"/>
        <v>1</v>
      </c>
      <c r="AL104" s="58">
        <f t="shared" si="603"/>
        <v>235</v>
      </c>
      <c r="AM104" s="58">
        <f t="shared" si="473"/>
        <v>463.66029991905248</v>
      </c>
      <c r="AN104" s="58">
        <f t="shared" si="474"/>
        <v>0</v>
      </c>
      <c r="AO104" s="58">
        <f t="shared" si="475"/>
        <v>11.257938936883468</v>
      </c>
      <c r="AP104" s="58">
        <f t="shared" si="476"/>
        <v>0.4169607013660544</v>
      </c>
      <c r="AQ104" s="58">
        <f t="shared" si="477"/>
        <v>97.985764821022784</v>
      </c>
      <c r="AS104" s="53">
        <v>12070203</v>
      </c>
      <c r="AT104" s="80">
        <f t="shared" si="394"/>
        <v>76.648856885042662</v>
      </c>
      <c r="AU104" s="80">
        <f t="shared" si="395"/>
        <v>0.18311753724760751</v>
      </c>
      <c r="AV104" s="80">
        <f t="shared" si="396"/>
        <v>84.704529065793025</v>
      </c>
      <c r="AW104" s="80">
        <f t="shared" si="397"/>
        <v>0</v>
      </c>
      <c r="AX104" s="80">
        <f t="shared" si="398"/>
        <v>62.764380481644153</v>
      </c>
      <c r="AY104" s="80">
        <f t="shared" si="399"/>
        <v>224.30088396972747</v>
      </c>
      <c r="BA104" s="53" t="s">
        <v>956</v>
      </c>
      <c r="BB104" s="53">
        <v>12090206</v>
      </c>
      <c r="BC104" s="53">
        <v>42678</v>
      </c>
      <c r="BD104" s="53">
        <v>12</v>
      </c>
      <c r="BE104" s="53">
        <f t="shared" si="400"/>
        <v>2.8117531280753551E-4</v>
      </c>
      <c r="BF104" s="53">
        <f t="shared" si="594"/>
        <v>0</v>
      </c>
      <c r="BG104" s="53">
        <f t="shared" si="594"/>
        <v>0</v>
      </c>
      <c r="BH104" s="53">
        <f t="shared" si="401"/>
        <v>0</v>
      </c>
      <c r="BI104" s="53">
        <f t="shared" si="402"/>
        <v>0</v>
      </c>
      <c r="BK104" s="53">
        <v>12070203</v>
      </c>
      <c r="BL104" s="53">
        <f>SUM(BH48,BH100,BH192,BH377,BH549,BH647,BH941)</f>
        <v>11.655488767666558</v>
      </c>
      <c r="BM104" s="53">
        <f>SUM(BI48,BI100,BI192,BI377,BI549,BI647,BI941)</f>
        <v>0</v>
      </c>
      <c r="BO104" s="54" t="s">
        <v>954</v>
      </c>
      <c r="BP104" s="53">
        <v>12090106</v>
      </c>
      <c r="BQ104" s="53">
        <v>612467.30449999997</v>
      </c>
      <c r="BR104" s="53">
        <v>151062.7083</v>
      </c>
      <c r="BS104" s="53">
        <f t="shared" si="403"/>
        <v>0.24664615921550798</v>
      </c>
      <c r="BT104" s="53">
        <f>BT103</f>
        <v>20</v>
      </c>
      <c r="BU104" s="53">
        <f t="shared" ref="BU104:BU106" si="612">BU103</f>
        <v>0</v>
      </c>
      <c r="BV104" s="53">
        <f t="shared" ref="BV104:BV106" si="613">BV103</f>
        <v>49</v>
      </c>
      <c r="BW104" s="53">
        <f t="shared" si="406"/>
        <v>4.9329231843101597</v>
      </c>
      <c r="BX104" s="53">
        <f t="shared" si="407"/>
        <v>0</v>
      </c>
      <c r="BY104" s="53">
        <f t="shared" si="408"/>
        <v>12.08566180155989</v>
      </c>
      <c r="CA104" s="53">
        <v>12070203</v>
      </c>
      <c r="CB104" s="53">
        <f>SUM(BW54,BW109,BW209,BW417,BW609,BW709,BW1030)</f>
        <v>4.3794891598252343</v>
      </c>
      <c r="CC104" s="53">
        <f t="shared" ref="CC104:CD104" si="614">SUM(BX54,BX109,BX209,BX417,BX609,BX709,BX1030)</f>
        <v>0.26265609185167565</v>
      </c>
      <c r="CD104" s="53">
        <f t="shared" si="614"/>
        <v>19.395559943335215</v>
      </c>
      <c r="CF104" s="46">
        <v>12070203</v>
      </c>
      <c r="CG104" s="61">
        <f t="shared" si="410"/>
        <v>4477.7998022830152</v>
      </c>
      <c r="CH104" s="61">
        <f t="shared" si="411"/>
        <v>49.540658911693932</v>
      </c>
      <c r="CI104" s="61">
        <f t="shared" si="412"/>
        <v>165.1018463144591</v>
      </c>
      <c r="CJ104" s="61">
        <f t="shared" si="413"/>
        <v>149.3747135411775</v>
      </c>
      <c r="CK104" s="61">
        <f t="shared" si="414"/>
        <v>537.80095617534914</v>
      </c>
      <c r="CL104" s="61">
        <f t="shared" si="415"/>
        <v>5379.6179772256946</v>
      </c>
    </row>
    <row r="105" spans="1:90" x14ac:dyDescent="0.3">
      <c r="A105" s="53" t="s">
        <v>951</v>
      </c>
      <c r="B105" s="53" t="s">
        <v>1575</v>
      </c>
      <c r="C105" s="53">
        <v>13040208</v>
      </c>
      <c r="D105" s="51">
        <v>958390.73654340301</v>
      </c>
      <c r="E105" s="53">
        <v>150455.237478</v>
      </c>
      <c r="F105" s="53">
        <f t="shared" si="378"/>
        <v>0.15698736615573106</v>
      </c>
      <c r="H105" s="53">
        <f t="shared" ref="H105:H109" si="615">H104</f>
        <v>47</v>
      </c>
      <c r="I105" s="53">
        <f t="shared" si="605"/>
        <v>0</v>
      </c>
      <c r="J105" s="53">
        <f t="shared" si="606"/>
        <v>0</v>
      </c>
      <c r="K105" s="53">
        <f t="shared" si="607"/>
        <v>0</v>
      </c>
      <c r="L105" s="53">
        <f t="shared" si="608"/>
        <v>97</v>
      </c>
      <c r="M105" s="53">
        <f t="shared" si="387"/>
        <v>7.3784062093193601</v>
      </c>
      <c r="N105" s="53">
        <f t="shared" si="388"/>
        <v>0</v>
      </c>
      <c r="O105" s="53">
        <f t="shared" si="389"/>
        <v>0</v>
      </c>
      <c r="P105" s="53">
        <f t="shared" si="390"/>
        <v>0</v>
      </c>
      <c r="Q105" s="53">
        <f t="shared" si="391"/>
        <v>15.227774517105912</v>
      </c>
      <c r="S105" s="53">
        <v>12070204</v>
      </c>
      <c r="T105" s="53">
        <f>SUM(M56,M61,M315,M694,M731,M1050,M1056)</f>
        <v>2786.6395372068941</v>
      </c>
      <c r="U105" s="53">
        <f t="shared" ref="U105:X105" si="616">SUM(N56,N61,N315,N694,N731,N1050,N1056)</f>
        <v>214.68179279527749</v>
      </c>
      <c r="V105" s="53">
        <f t="shared" si="616"/>
        <v>493.44030123767902</v>
      </c>
      <c r="W105" s="53">
        <f t="shared" si="616"/>
        <v>36.384286602743693</v>
      </c>
      <c r="X105" s="53">
        <f t="shared" si="616"/>
        <v>255.33116204769391</v>
      </c>
      <c r="Y105" s="53">
        <f t="shared" si="393"/>
        <v>3786.4770798902878</v>
      </c>
      <c r="AA105" s="53" t="s">
        <v>956</v>
      </c>
      <c r="AB105" s="53" t="s">
        <v>1601</v>
      </c>
      <c r="AC105" s="53">
        <v>12090206</v>
      </c>
      <c r="AD105" s="53">
        <v>316345.67800000001</v>
      </c>
      <c r="AE105" s="53">
        <v>150.04394856600001</v>
      </c>
      <c r="AF105" s="53">
        <f t="shared" si="380"/>
        <v>4.7430377274191812E-4</v>
      </c>
      <c r="AH105" s="58">
        <f t="shared" si="599"/>
        <v>1112</v>
      </c>
      <c r="AI105" s="58">
        <f t="shared" si="600"/>
        <v>0</v>
      </c>
      <c r="AJ105" s="58">
        <f t="shared" si="601"/>
        <v>27</v>
      </c>
      <c r="AK105" s="58">
        <f t="shared" si="602"/>
        <v>1</v>
      </c>
      <c r="AL105" s="58">
        <f t="shared" si="603"/>
        <v>235</v>
      </c>
      <c r="AM105" s="58">
        <f t="shared" si="473"/>
        <v>0.5274257952890129</v>
      </c>
      <c r="AN105" s="58">
        <f t="shared" si="474"/>
        <v>0</v>
      </c>
      <c r="AO105" s="58">
        <f t="shared" si="475"/>
        <v>1.2806201864031789E-2</v>
      </c>
      <c r="AP105" s="58">
        <f t="shared" si="476"/>
        <v>4.7430377274191812E-4</v>
      </c>
      <c r="AQ105" s="58">
        <f t="shared" si="477"/>
        <v>0.11146138659435076</v>
      </c>
      <c r="AS105" s="53">
        <v>12070204</v>
      </c>
      <c r="AT105" s="80">
        <f t="shared" si="394"/>
        <v>632.47889997253242</v>
      </c>
      <c r="AU105" s="80">
        <f t="shared" si="395"/>
        <v>4.6380081740668002</v>
      </c>
      <c r="AV105" s="80">
        <f t="shared" si="396"/>
        <v>7.4366059600520824</v>
      </c>
      <c r="AW105" s="80">
        <f t="shared" si="397"/>
        <v>0</v>
      </c>
      <c r="AX105" s="80">
        <f t="shared" si="398"/>
        <v>11.027383869642595</v>
      </c>
      <c r="AY105" s="80">
        <f t="shared" si="399"/>
        <v>655.58089797629395</v>
      </c>
      <c r="BA105" s="53" t="s">
        <v>957</v>
      </c>
      <c r="BB105" s="53">
        <v>12090301</v>
      </c>
      <c r="BC105" s="53">
        <v>38064</v>
      </c>
      <c r="BD105" s="53">
        <v>3800</v>
      </c>
      <c r="BE105" s="53">
        <f t="shared" si="400"/>
        <v>9.9831862126944088E-2</v>
      </c>
      <c r="BF105" s="53">
        <f>Input!P104</f>
        <v>434</v>
      </c>
      <c r="BG105" s="53">
        <f>Input!Q104</f>
        <v>0</v>
      </c>
      <c r="BH105" s="53">
        <f t="shared" si="401"/>
        <v>43.327028163093736</v>
      </c>
      <c r="BI105" s="53">
        <f t="shared" si="402"/>
        <v>0</v>
      </c>
      <c r="BK105" s="53">
        <v>12070204</v>
      </c>
      <c r="BL105" s="53">
        <f>SUM(BH49,BH282,BH623,BH643,BH942)</f>
        <v>37.572640086366036</v>
      </c>
      <c r="BM105" s="53">
        <f>SUM(BI49,BI282,BI623,BI643,BI942)</f>
        <v>0</v>
      </c>
      <c r="BO105" s="54" t="s">
        <v>954</v>
      </c>
      <c r="BP105" s="53">
        <v>12090107</v>
      </c>
      <c r="BQ105" s="53">
        <v>612467.30449999997</v>
      </c>
      <c r="BR105" s="53">
        <v>375263.29719999997</v>
      </c>
      <c r="BS105" s="53">
        <f t="shared" si="403"/>
        <v>0.61270747751400989</v>
      </c>
      <c r="BT105" s="53">
        <f>BT104</f>
        <v>20</v>
      </c>
      <c r="BU105" s="53">
        <f t="shared" si="612"/>
        <v>0</v>
      </c>
      <c r="BV105" s="53">
        <f t="shared" si="613"/>
        <v>49</v>
      </c>
      <c r="BW105" s="53">
        <f t="shared" si="406"/>
        <v>12.254149550280198</v>
      </c>
      <c r="BX105" s="53">
        <f t="shared" si="407"/>
        <v>0</v>
      </c>
      <c r="BY105" s="53">
        <f t="shared" si="408"/>
        <v>30.022666398186484</v>
      </c>
      <c r="CA105" s="53">
        <v>12070204</v>
      </c>
      <c r="CB105" s="53">
        <f>SUM(BW55,BW312,BW683,BW705,BW1031)</f>
        <v>795.08696997175127</v>
      </c>
      <c r="CC105" s="53">
        <f t="shared" ref="CC105:CD105" si="617">SUM(BX55,BX312,BX683,BX705,BX1031)</f>
        <v>0</v>
      </c>
      <c r="CD105" s="53">
        <f t="shared" si="617"/>
        <v>86.511042078619525</v>
      </c>
      <c r="CF105" s="46">
        <v>12070204</v>
      </c>
      <c r="CG105" s="61">
        <f t="shared" si="410"/>
        <v>3456.6910772657925</v>
      </c>
      <c r="CH105" s="61">
        <f t="shared" si="411"/>
        <v>219.3198009693443</v>
      </c>
      <c r="CI105" s="61">
        <f t="shared" si="412"/>
        <v>1295.9638771694824</v>
      </c>
      <c r="CJ105" s="61">
        <f t="shared" si="413"/>
        <v>36.384286602743693</v>
      </c>
      <c r="CK105" s="61">
        <f t="shared" si="414"/>
        <v>352.86958799595607</v>
      </c>
      <c r="CL105" s="61">
        <f t="shared" si="415"/>
        <v>5361.2286300033184</v>
      </c>
    </row>
    <row r="106" spans="1:90" x14ac:dyDescent="0.3">
      <c r="A106" s="53" t="s">
        <v>951</v>
      </c>
      <c r="B106" s="53" t="s">
        <v>1575</v>
      </c>
      <c r="C106" s="53">
        <v>13040209</v>
      </c>
      <c r="D106" s="51">
        <v>958390.73654340301</v>
      </c>
      <c r="E106" s="53">
        <v>316016.47826</v>
      </c>
      <c r="F106" s="53">
        <f t="shared" si="378"/>
        <v>0.32973657424921121</v>
      </c>
      <c r="H106" s="53">
        <f t="shared" si="615"/>
        <v>47</v>
      </c>
      <c r="I106" s="53">
        <f t="shared" si="605"/>
        <v>0</v>
      </c>
      <c r="J106" s="53">
        <f t="shared" si="606"/>
        <v>0</v>
      </c>
      <c r="K106" s="53">
        <f t="shared" si="607"/>
        <v>0</v>
      </c>
      <c r="L106" s="53">
        <f t="shared" si="608"/>
        <v>97</v>
      </c>
      <c r="M106" s="53">
        <f t="shared" si="387"/>
        <v>15.497618989712928</v>
      </c>
      <c r="N106" s="53">
        <f t="shared" si="388"/>
        <v>0</v>
      </c>
      <c r="O106" s="53">
        <f t="shared" si="389"/>
        <v>0</v>
      </c>
      <c r="P106" s="53">
        <f t="shared" si="390"/>
        <v>0</v>
      </c>
      <c r="Q106" s="53">
        <f t="shared" si="391"/>
        <v>31.984447702173487</v>
      </c>
      <c r="S106" s="53">
        <v>12070205</v>
      </c>
      <c r="T106" s="53">
        <f>SUM(M62,M123,M732,M952,M955,M1047,M1051,M1057)</f>
        <v>14091.498843234071</v>
      </c>
      <c r="U106" s="53">
        <f t="shared" ref="U106:X106" si="618">SUM(N62,N123,N732,N952,N955,N1047,N1051,N1057)</f>
        <v>301.35695138358147</v>
      </c>
      <c r="V106" s="53">
        <f t="shared" si="618"/>
        <v>109.04419486863529</v>
      </c>
      <c r="W106" s="53">
        <f t="shared" si="618"/>
        <v>843.94882368405888</v>
      </c>
      <c r="X106" s="53">
        <f t="shared" si="618"/>
        <v>404.74971466521094</v>
      </c>
      <c r="Y106" s="53">
        <f t="shared" si="393"/>
        <v>15750.598527835557</v>
      </c>
      <c r="AA106" s="53" t="s">
        <v>956</v>
      </c>
      <c r="AB106" s="53" t="s">
        <v>1602</v>
      </c>
      <c r="AC106" s="53">
        <v>12070203</v>
      </c>
      <c r="AD106" s="53">
        <v>521239.03970000002</v>
      </c>
      <c r="AE106" s="53">
        <v>114753.93855399999</v>
      </c>
      <c r="AF106" s="53">
        <f t="shared" si="380"/>
        <v>0.22015607008263774</v>
      </c>
      <c r="AH106" s="58">
        <f>Input!P98</f>
        <v>165</v>
      </c>
      <c r="AI106" s="58">
        <f>Input!Q98</f>
        <v>0</v>
      </c>
      <c r="AJ106" s="58">
        <f>Input!R98</f>
        <v>18</v>
      </c>
      <c r="AK106" s="58">
        <f>Input!S98</f>
        <v>0</v>
      </c>
      <c r="AL106" s="58">
        <f>Input!T98</f>
        <v>7</v>
      </c>
      <c r="AM106" s="58">
        <f t="shared" si="473"/>
        <v>36.32575156363523</v>
      </c>
      <c r="AN106" s="58">
        <f t="shared" si="474"/>
        <v>0</v>
      </c>
      <c r="AO106" s="58">
        <f t="shared" si="475"/>
        <v>3.9628092614874793</v>
      </c>
      <c r="AP106" s="58">
        <f t="shared" si="476"/>
        <v>0</v>
      </c>
      <c r="AQ106" s="58">
        <f t="shared" si="477"/>
        <v>1.5410924905784642</v>
      </c>
      <c r="AS106" s="53">
        <v>12070205</v>
      </c>
      <c r="AT106" s="80">
        <f t="shared" si="394"/>
        <v>134.75817893824126</v>
      </c>
      <c r="AU106" s="80">
        <f t="shared" si="395"/>
        <v>0.40409969437511434</v>
      </c>
      <c r="AV106" s="80">
        <f t="shared" si="396"/>
        <v>600.09086058985872</v>
      </c>
      <c r="AW106" s="80">
        <f t="shared" si="397"/>
        <v>0</v>
      </c>
      <c r="AX106" s="80">
        <f t="shared" si="398"/>
        <v>416.18907265028037</v>
      </c>
      <c r="AY106" s="80">
        <f t="shared" si="399"/>
        <v>1151.4422118727555</v>
      </c>
      <c r="BA106" s="53" t="s">
        <v>957</v>
      </c>
      <c r="BB106" s="53">
        <v>12100202</v>
      </c>
      <c r="BC106" s="53">
        <v>38064</v>
      </c>
      <c r="BD106" s="53">
        <v>608</v>
      </c>
      <c r="BE106" s="53">
        <f t="shared" si="400"/>
        <v>1.5973097940311057E-2</v>
      </c>
      <c r="BF106" s="53">
        <f>BF105</f>
        <v>434</v>
      </c>
      <c r="BG106" s="53">
        <f>BG105</f>
        <v>0</v>
      </c>
      <c r="BH106" s="53">
        <f t="shared" si="401"/>
        <v>6.9323245060949983</v>
      </c>
      <c r="BI106" s="53">
        <f t="shared" si="402"/>
        <v>0</v>
      </c>
      <c r="BK106" s="53">
        <v>12070205</v>
      </c>
      <c r="BL106" s="53">
        <f>SUM(BH36,BH50,BH101,BH644,BH864,BH943)</f>
        <v>41.922914566854701</v>
      </c>
      <c r="BM106" s="53">
        <f>SUM(BI36,BI50,BI101,BI644,BI864,BI943)</f>
        <v>0</v>
      </c>
      <c r="BO106" s="54" t="s">
        <v>954</v>
      </c>
      <c r="BP106" s="53">
        <v>12090108</v>
      </c>
      <c r="BQ106" s="53">
        <v>612467.30449999997</v>
      </c>
      <c r="BR106" s="53">
        <v>73750.031359999994</v>
      </c>
      <c r="BS106" s="53">
        <f t="shared" si="403"/>
        <v>0.12041464224805816</v>
      </c>
      <c r="BT106" s="53">
        <f>BT105</f>
        <v>20</v>
      </c>
      <c r="BU106" s="53">
        <f t="shared" si="612"/>
        <v>0</v>
      </c>
      <c r="BV106" s="53">
        <f t="shared" si="613"/>
        <v>49</v>
      </c>
      <c r="BW106" s="53">
        <f t="shared" si="406"/>
        <v>2.4082928449611631</v>
      </c>
      <c r="BX106" s="53">
        <f t="shared" si="407"/>
        <v>0</v>
      </c>
      <c r="BY106" s="53">
        <f t="shared" si="408"/>
        <v>5.9003174701548495</v>
      </c>
      <c r="CA106" s="53">
        <v>12070205</v>
      </c>
      <c r="CB106" s="53">
        <f>SUM(BW40,BW56,BW110,BW706,BW947,BW1032)</f>
        <v>251.00136399117301</v>
      </c>
      <c r="CC106" s="53">
        <f t="shared" ref="CC106:CD106" si="619">SUM(BX40,BX56,BX110,BX706,BX947,BX1032)</f>
        <v>0.21196642085926515</v>
      </c>
      <c r="CD106" s="53">
        <f t="shared" si="619"/>
        <v>28.742542384031573</v>
      </c>
      <c r="CF106" s="46">
        <v>12070205</v>
      </c>
      <c r="CG106" s="61">
        <f t="shared" si="410"/>
        <v>14268.179936739167</v>
      </c>
      <c r="CH106" s="61">
        <f t="shared" si="411"/>
        <v>301.76105107795661</v>
      </c>
      <c r="CI106" s="61">
        <f t="shared" si="412"/>
        <v>960.13641944966696</v>
      </c>
      <c r="CJ106" s="61">
        <f t="shared" si="413"/>
        <v>844.16079010491819</v>
      </c>
      <c r="CK106" s="61">
        <f t="shared" si="414"/>
        <v>849.68132969952285</v>
      </c>
      <c r="CL106" s="61">
        <f t="shared" si="415"/>
        <v>17223.91952707123</v>
      </c>
    </row>
    <row r="107" spans="1:90" ht="15.6" customHeight="1" x14ac:dyDescent="0.3">
      <c r="A107" s="53" t="s">
        <v>951</v>
      </c>
      <c r="B107" s="53" t="s">
        <v>1575</v>
      </c>
      <c r="C107" s="53">
        <v>13040210</v>
      </c>
      <c r="D107" s="51">
        <v>958390.73654340301</v>
      </c>
      <c r="E107" s="53">
        <v>4530.7973876300002</v>
      </c>
      <c r="F107" s="53">
        <f t="shared" si="378"/>
        <v>4.7275054055416696E-3</v>
      </c>
      <c r="H107" s="53">
        <f t="shared" si="615"/>
        <v>47</v>
      </c>
      <c r="I107" s="53">
        <f t="shared" si="605"/>
        <v>0</v>
      </c>
      <c r="J107" s="53">
        <f t="shared" si="606"/>
        <v>0</v>
      </c>
      <c r="K107" s="53">
        <f t="shared" si="607"/>
        <v>0</v>
      </c>
      <c r="L107" s="53">
        <f t="shared" si="608"/>
        <v>97</v>
      </c>
      <c r="M107" s="53">
        <f t="shared" si="387"/>
        <v>0.22219275406045846</v>
      </c>
      <c r="N107" s="53">
        <f t="shared" si="388"/>
        <v>0</v>
      </c>
      <c r="O107" s="53">
        <f t="shared" si="389"/>
        <v>0</v>
      </c>
      <c r="P107" s="53">
        <f t="shared" si="390"/>
        <v>0</v>
      </c>
      <c r="Q107" s="53">
        <f t="shared" si="391"/>
        <v>0.45856802433754196</v>
      </c>
      <c r="S107" s="53">
        <v>12080001</v>
      </c>
      <c r="T107" s="53">
        <f>SUM(M177,M491,M666,M939,M1077)</f>
        <v>1255.5004247651796</v>
      </c>
      <c r="U107" s="53">
        <f t="shared" ref="U107:X107" si="620">SUM(N177,N491,N666,N939,N1077)</f>
        <v>1.1965764950026327</v>
      </c>
      <c r="V107" s="53">
        <f t="shared" si="620"/>
        <v>216770.65028008906</v>
      </c>
      <c r="W107" s="53">
        <f t="shared" si="620"/>
        <v>3.0462905613776221</v>
      </c>
      <c r="X107" s="53">
        <f t="shared" si="620"/>
        <v>393.88686450912434</v>
      </c>
      <c r="Y107" s="53">
        <f t="shared" si="393"/>
        <v>218424.28043641974</v>
      </c>
      <c r="AA107" s="53" t="s">
        <v>956</v>
      </c>
      <c r="AB107" s="53" t="s">
        <v>1602</v>
      </c>
      <c r="AC107" s="53">
        <v>12070205</v>
      </c>
      <c r="AD107" s="53">
        <v>521239.03970000002</v>
      </c>
      <c r="AE107" s="51">
        <v>127610.01117100001</v>
      </c>
      <c r="AF107" s="53">
        <f t="shared" si="380"/>
        <v>0.24482051698285331</v>
      </c>
      <c r="AH107" s="58">
        <f t="shared" ref="AH107:AH110" si="621">AH106</f>
        <v>165</v>
      </c>
      <c r="AI107" s="58">
        <f t="shared" ref="AI107:AI110" si="622">AI106</f>
        <v>0</v>
      </c>
      <c r="AJ107" s="58">
        <f t="shared" ref="AJ107:AJ110" si="623">AJ106</f>
        <v>18</v>
      </c>
      <c r="AK107" s="58">
        <f t="shared" ref="AK107:AK110" si="624">AK106</f>
        <v>0</v>
      </c>
      <c r="AL107" s="58">
        <f t="shared" ref="AL107:AL110" si="625">AL106</f>
        <v>7</v>
      </c>
      <c r="AM107" s="58">
        <f t="shared" si="473"/>
        <v>40.395385302170794</v>
      </c>
      <c r="AN107" s="58">
        <f t="shared" si="474"/>
        <v>0</v>
      </c>
      <c r="AO107" s="58">
        <f t="shared" si="475"/>
        <v>4.4067693056913599</v>
      </c>
      <c r="AP107" s="58">
        <f t="shared" si="476"/>
        <v>0</v>
      </c>
      <c r="AQ107" s="58">
        <f t="shared" si="477"/>
        <v>1.7137436188799733</v>
      </c>
      <c r="AS107" s="53">
        <v>12080001</v>
      </c>
      <c r="AT107" s="80">
        <f t="shared" si="394"/>
        <v>385.29589705523244</v>
      </c>
      <c r="AU107" s="80">
        <f t="shared" si="395"/>
        <v>2.7747745941449997</v>
      </c>
      <c r="AV107" s="80">
        <f t="shared" si="396"/>
        <v>83.743571052021522</v>
      </c>
      <c r="AW107" s="80">
        <f t="shared" si="397"/>
        <v>0</v>
      </c>
      <c r="AX107" s="80">
        <f t="shared" si="398"/>
        <v>61.40704606937949</v>
      </c>
      <c r="AY107" s="80">
        <f t="shared" si="399"/>
        <v>533.22128877077853</v>
      </c>
      <c r="BA107" s="53" t="s">
        <v>957</v>
      </c>
      <c r="BB107" s="53">
        <v>12100203</v>
      </c>
      <c r="BC107" s="53">
        <v>38064</v>
      </c>
      <c r="BD107" s="53">
        <v>33656</v>
      </c>
      <c r="BE107" s="53">
        <f t="shared" si="400"/>
        <v>0.88419503993274484</v>
      </c>
      <c r="BF107" s="53">
        <f>BF106</f>
        <v>434</v>
      </c>
      <c r="BG107" s="53">
        <f>BG106</f>
        <v>0</v>
      </c>
      <c r="BH107" s="53">
        <f t="shared" si="401"/>
        <v>383.74064733081127</v>
      </c>
      <c r="BI107" s="53">
        <f t="shared" si="402"/>
        <v>0</v>
      </c>
      <c r="BK107" s="53">
        <v>12080001</v>
      </c>
      <c r="BL107" s="53">
        <f>SUM(BH153,BH429,BH597,BH849,BH961)</f>
        <v>0</v>
      </c>
      <c r="BM107" s="53">
        <f>SUM(BI153,BI429,BI597,BI849,BI961)</f>
        <v>0.95423629804155174</v>
      </c>
      <c r="BO107" s="54" t="s">
        <v>955</v>
      </c>
      <c r="BP107" s="53">
        <v>12070101</v>
      </c>
      <c r="BQ107" s="53">
        <v>433325.40519999998</v>
      </c>
      <c r="BR107" s="53">
        <v>171253.15349999999</v>
      </c>
      <c r="BS107" s="53">
        <f t="shared" si="403"/>
        <v>0.39520681558229576</v>
      </c>
      <c r="BT107" s="53">
        <f>Input!R92</f>
        <v>573</v>
      </c>
      <c r="BU107" s="53">
        <f>Input!S92</f>
        <v>0</v>
      </c>
      <c r="BV107" s="53">
        <f>Input!T92</f>
        <v>48</v>
      </c>
      <c r="BW107" s="53">
        <f t="shared" si="406"/>
        <v>226.45350532865547</v>
      </c>
      <c r="BX107" s="53">
        <f t="shared" si="407"/>
        <v>0</v>
      </c>
      <c r="BY107" s="53">
        <f t="shared" si="408"/>
        <v>18.969927147950195</v>
      </c>
      <c r="CA107" s="53">
        <v>12080001</v>
      </c>
      <c r="CB107" s="53">
        <f>SUM(BW167,BW476,BW655,BW931,BW1051)</f>
        <v>0</v>
      </c>
      <c r="CC107" s="53">
        <f t="shared" ref="CC107:CD107" si="626">SUM(BX167,BX476,BX655,BX931,BX1051)</f>
        <v>1.3804992537441778</v>
      </c>
      <c r="CD107" s="53">
        <f t="shared" si="626"/>
        <v>2.7609985074883556</v>
      </c>
      <c r="CF107" s="46">
        <v>12080001</v>
      </c>
      <c r="CG107" s="61">
        <f t="shared" si="410"/>
        <v>1640.796321820412</v>
      </c>
      <c r="CH107" s="61">
        <f t="shared" si="411"/>
        <v>4.925587387189184</v>
      </c>
      <c r="CI107" s="61">
        <f t="shared" si="412"/>
        <v>216854.39385114107</v>
      </c>
      <c r="CJ107" s="61">
        <f t="shared" si="413"/>
        <v>4.4267898151217997</v>
      </c>
      <c r="CK107" s="61">
        <f t="shared" si="414"/>
        <v>458.05490908599216</v>
      </c>
      <c r="CL107" s="61">
        <f t="shared" si="415"/>
        <v>218962.59745924981</v>
      </c>
    </row>
    <row r="108" spans="1:90" x14ac:dyDescent="0.3">
      <c r="A108" s="53" t="s">
        <v>951</v>
      </c>
      <c r="B108" s="53" t="s">
        <v>1575</v>
      </c>
      <c r="C108" s="53">
        <v>13040211</v>
      </c>
      <c r="D108" s="51">
        <v>958390.73654340301</v>
      </c>
      <c r="E108" s="53">
        <v>9327.1780837099996</v>
      </c>
      <c r="F108" s="53">
        <f t="shared" si="378"/>
        <v>9.7321246210601252E-3</v>
      </c>
      <c r="H108" s="53">
        <f t="shared" si="615"/>
        <v>47</v>
      </c>
      <c r="I108" s="53">
        <f t="shared" si="605"/>
        <v>0</v>
      </c>
      <c r="J108" s="53">
        <f t="shared" si="606"/>
        <v>0</v>
      </c>
      <c r="K108" s="53">
        <f t="shared" si="607"/>
        <v>0</v>
      </c>
      <c r="L108" s="53">
        <f t="shared" si="608"/>
        <v>97</v>
      </c>
      <c r="M108" s="53">
        <f t="shared" si="387"/>
        <v>0.45740985718982591</v>
      </c>
      <c r="N108" s="53">
        <f t="shared" si="388"/>
        <v>0</v>
      </c>
      <c r="O108" s="53">
        <f t="shared" si="389"/>
        <v>0</v>
      </c>
      <c r="P108" s="53">
        <f t="shared" si="390"/>
        <v>0</v>
      </c>
      <c r="Q108" s="53">
        <f t="shared" si="391"/>
        <v>0.94401608824283212</v>
      </c>
      <c r="S108" s="53">
        <v>12080002</v>
      </c>
      <c r="T108" s="53">
        <f>SUM(M85,M248,M357,M365,M506,M667,M673,M766,M769,M940)</f>
        <v>1553.5460610123296</v>
      </c>
      <c r="U108" s="53">
        <f t="shared" ref="U108:X108" si="627">SUM(N85,N248,N357,N365,N506,N667,N673,N766,N769,N940)</f>
        <v>71.554584450300567</v>
      </c>
      <c r="V108" s="53">
        <f t="shared" si="627"/>
        <v>90545.653423103358</v>
      </c>
      <c r="W108" s="53">
        <f t="shared" si="627"/>
        <v>6.8322444421324681E-3</v>
      </c>
      <c r="X108" s="53">
        <f t="shared" si="627"/>
        <v>136.78061525649605</v>
      </c>
      <c r="Y108" s="53">
        <f t="shared" si="393"/>
        <v>92307.541516066936</v>
      </c>
      <c r="AA108" s="53" t="s">
        <v>956</v>
      </c>
      <c r="AB108" s="53" t="s">
        <v>1602</v>
      </c>
      <c r="AC108" s="53">
        <v>12090201</v>
      </c>
      <c r="AD108" s="53">
        <v>521239.03970000002</v>
      </c>
      <c r="AE108" s="53">
        <v>98619.4737762</v>
      </c>
      <c r="AF108" s="53">
        <f t="shared" si="380"/>
        <v>0.18920200956735819</v>
      </c>
      <c r="AH108" s="58">
        <f t="shared" si="621"/>
        <v>165</v>
      </c>
      <c r="AI108" s="58">
        <f t="shared" si="622"/>
        <v>0</v>
      </c>
      <c r="AJ108" s="58">
        <f t="shared" si="623"/>
        <v>18</v>
      </c>
      <c r="AK108" s="58">
        <f t="shared" si="624"/>
        <v>0</v>
      </c>
      <c r="AL108" s="58">
        <f t="shared" si="625"/>
        <v>7</v>
      </c>
      <c r="AM108" s="58">
        <f t="shared" si="473"/>
        <v>31.218331578614102</v>
      </c>
      <c r="AN108" s="58">
        <f t="shared" si="474"/>
        <v>0</v>
      </c>
      <c r="AO108" s="58">
        <f t="shared" si="475"/>
        <v>3.4056361722124473</v>
      </c>
      <c r="AP108" s="58">
        <f t="shared" si="476"/>
        <v>0</v>
      </c>
      <c r="AQ108" s="58">
        <f t="shared" si="477"/>
        <v>1.3244140669715074</v>
      </c>
      <c r="AS108" s="53">
        <v>12080002</v>
      </c>
      <c r="AT108" s="80">
        <f t="shared" si="394"/>
        <v>389.95451185625603</v>
      </c>
      <c r="AU108" s="80">
        <f t="shared" si="395"/>
        <v>746.65268546133598</v>
      </c>
      <c r="AV108" s="80">
        <f t="shared" si="396"/>
        <v>1.7413524114151877</v>
      </c>
      <c r="AW108" s="80">
        <f t="shared" si="397"/>
        <v>0</v>
      </c>
      <c r="AX108" s="80">
        <f t="shared" si="398"/>
        <v>320.45005359489943</v>
      </c>
      <c r="AY108" s="80">
        <f t="shared" si="399"/>
        <v>1458.7986033239065</v>
      </c>
      <c r="BA108" s="53" t="s">
        <v>673</v>
      </c>
      <c r="BB108" s="53">
        <v>12100303</v>
      </c>
      <c r="BC108" s="53">
        <v>21381</v>
      </c>
      <c r="BD108" s="53">
        <v>2</v>
      </c>
      <c r="BE108" s="53">
        <f t="shared" si="400"/>
        <v>9.354099434076984E-5</v>
      </c>
      <c r="BF108" s="53">
        <v>0</v>
      </c>
      <c r="BG108" s="53">
        <v>0</v>
      </c>
      <c r="BH108" s="53">
        <f t="shared" si="401"/>
        <v>0</v>
      </c>
      <c r="BI108" s="53">
        <f t="shared" si="402"/>
        <v>0</v>
      </c>
      <c r="BK108" s="53">
        <v>12080002</v>
      </c>
      <c r="BL108" s="53">
        <f>SUM(BH62,BH224,BH442,BH598,BH652,BH679,BH795,BH850)</f>
        <v>25.830379017882958</v>
      </c>
      <c r="BM108" s="53">
        <f>SUM(BI62,BI224,BI442,BI598,BI652,BI679,BI795,BI850)</f>
        <v>0.89252643970066825</v>
      </c>
      <c r="BO108" s="54" t="s">
        <v>955</v>
      </c>
      <c r="BP108" s="53">
        <v>12070102</v>
      </c>
      <c r="BQ108" s="53">
        <v>433325.40519999998</v>
      </c>
      <c r="BR108" s="53">
        <v>262072.25169999999</v>
      </c>
      <c r="BS108" s="53">
        <f t="shared" si="403"/>
        <v>0.60479318441770424</v>
      </c>
      <c r="BT108" s="53">
        <f>BT107</f>
        <v>573</v>
      </c>
      <c r="BU108" s="53">
        <f t="shared" ref="BU108" si="628">BU107</f>
        <v>0</v>
      </c>
      <c r="BV108" s="53">
        <f t="shared" ref="BV108" si="629">BV107</f>
        <v>48</v>
      </c>
      <c r="BW108" s="53">
        <f t="shared" si="406"/>
        <v>346.54649467134453</v>
      </c>
      <c r="BX108" s="53">
        <f t="shared" si="407"/>
        <v>0</v>
      </c>
      <c r="BY108" s="53">
        <f t="shared" si="408"/>
        <v>29.030072852049805</v>
      </c>
      <c r="CA108" s="53">
        <v>12080002</v>
      </c>
      <c r="CB108" s="53">
        <f>SUM(BW68,BW246,BW352,BW362,BW490,BW656,BW662,BW714,BW745,BW872,BW932)</f>
        <v>459.90270485968227</v>
      </c>
      <c r="CC108" s="53">
        <f t="shared" ref="CC108:CD108" si="630">SUM(BX68,BX246,BX352,BX362,BX490,BX656,BX662,BX714,BX745,BX872,BX932)</f>
        <v>72.978114941573921</v>
      </c>
      <c r="CD108" s="53">
        <f t="shared" si="630"/>
        <v>39.094244460455897</v>
      </c>
      <c r="CF108" s="46">
        <v>12080002</v>
      </c>
      <c r="CG108" s="61">
        <f t="shared" si="410"/>
        <v>1969.3309518864685</v>
      </c>
      <c r="CH108" s="61">
        <f t="shared" si="411"/>
        <v>819.0997963513372</v>
      </c>
      <c r="CI108" s="61">
        <f t="shared" si="412"/>
        <v>91007.297480374458</v>
      </c>
      <c r="CJ108" s="61">
        <f t="shared" si="413"/>
        <v>72.984947186016058</v>
      </c>
      <c r="CK108" s="61">
        <f t="shared" si="414"/>
        <v>496.32491331185139</v>
      </c>
      <c r="CL108" s="61">
        <f t="shared" si="415"/>
        <v>94365.038089110138</v>
      </c>
    </row>
    <row r="109" spans="1:90" x14ac:dyDescent="0.3">
      <c r="A109" s="53" t="s">
        <v>951</v>
      </c>
      <c r="B109" s="53" t="s">
        <v>1575</v>
      </c>
      <c r="C109" s="53">
        <v>13070006</v>
      </c>
      <c r="D109" s="51">
        <v>958390.73654340301</v>
      </c>
      <c r="E109" s="53">
        <v>98662.982221500002</v>
      </c>
      <c r="F109" s="53">
        <f t="shared" si="378"/>
        <v>0.10294651070746427</v>
      </c>
      <c r="H109" s="53">
        <f t="shared" si="615"/>
        <v>47</v>
      </c>
      <c r="I109" s="53">
        <f t="shared" si="605"/>
        <v>0</v>
      </c>
      <c r="J109" s="53">
        <f t="shared" si="606"/>
        <v>0</v>
      </c>
      <c r="K109" s="53">
        <f t="shared" si="607"/>
        <v>0</v>
      </c>
      <c r="L109" s="53">
        <f t="shared" si="608"/>
        <v>97</v>
      </c>
      <c r="M109" s="53">
        <f t="shared" si="387"/>
        <v>4.8384860032508206</v>
      </c>
      <c r="N109" s="53">
        <f t="shared" si="388"/>
        <v>0</v>
      </c>
      <c r="O109" s="53">
        <f t="shared" si="389"/>
        <v>0</v>
      </c>
      <c r="P109" s="53">
        <f t="shared" si="390"/>
        <v>0</v>
      </c>
      <c r="Q109" s="53">
        <f t="shared" si="391"/>
        <v>9.9858115386240343</v>
      </c>
      <c r="S109" s="53">
        <v>12080003</v>
      </c>
      <c r="T109" s="53">
        <f>SUM(M8,M358,M1078)</f>
        <v>2464.002019205418</v>
      </c>
      <c r="U109" s="53">
        <f t="shared" ref="U109:X109" si="631">SUM(N8,N358,N1078)</f>
        <v>2779.3435981279758</v>
      </c>
      <c r="V109" s="53">
        <f t="shared" si="631"/>
        <v>305768.57109062991</v>
      </c>
      <c r="W109" s="53">
        <f t="shared" si="631"/>
        <v>310.74562433878953</v>
      </c>
      <c r="X109" s="53">
        <f t="shared" si="631"/>
        <v>124.83691896850887</v>
      </c>
      <c r="Y109" s="53">
        <f t="shared" si="393"/>
        <v>311447.49925127061</v>
      </c>
      <c r="AA109" s="53" t="s">
        <v>956</v>
      </c>
      <c r="AB109" s="53" t="s">
        <v>1602</v>
      </c>
      <c r="AC109" s="53">
        <v>12090205</v>
      </c>
      <c r="AD109" s="53">
        <v>521239.03970000002</v>
      </c>
      <c r="AE109" s="53">
        <v>179055.86593</v>
      </c>
      <c r="AF109" s="53">
        <f t="shared" si="380"/>
        <v>0.34351967579607218</v>
      </c>
      <c r="AH109" s="58">
        <f t="shared" si="621"/>
        <v>165</v>
      </c>
      <c r="AI109" s="58">
        <f t="shared" si="622"/>
        <v>0</v>
      </c>
      <c r="AJ109" s="58">
        <f t="shared" si="623"/>
        <v>18</v>
      </c>
      <c r="AK109" s="58">
        <f t="shared" si="624"/>
        <v>0</v>
      </c>
      <c r="AL109" s="58">
        <f t="shared" si="625"/>
        <v>7</v>
      </c>
      <c r="AM109" s="58">
        <f t="shared" si="473"/>
        <v>56.680746506351909</v>
      </c>
      <c r="AN109" s="58">
        <f t="shared" si="474"/>
        <v>0</v>
      </c>
      <c r="AO109" s="58">
        <f t="shared" si="475"/>
        <v>6.1833541643292991</v>
      </c>
      <c r="AP109" s="58">
        <f t="shared" si="476"/>
        <v>0</v>
      </c>
      <c r="AQ109" s="58">
        <f t="shared" si="477"/>
        <v>2.4046377305725053</v>
      </c>
      <c r="AS109" s="53">
        <v>12080003</v>
      </c>
      <c r="AT109" s="80">
        <f t="shared" si="394"/>
        <v>655.12287550294946</v>
      </c>
      <c r="AU109" s="80">
        <f t="shared" si="395"/>
        <v>60.168440154725836</v>
      </c>
      <c r="AV109" s="80">
        <f t="shared" si="396"/>
        <v>0.26267457846887066</v>
      </c>
      <c r="AW109" s="80">
        <f t="shared" si="397"/>
        <v>0</v>
      </c>
      <c r="AX109" s="80">
        <f t="shared" si="398"/>
        <v>30.262483955562232</v>
      </c>
      <c r="AY109" s="80">
        <f t="shared" si="399"/>
        <v>745.81647419170645</v>
      </c>
      <c r="BA109" s="53" t="s">
        <v>673</v>
      </c>
      <c r="BB109" s="53">
        <v>12100401</v>
      </c>
      <c r="BC109" s="53">
        <v>21381</v>
      </c>
      <c r="BD109" s="53">
        <v>1454</v>
      </c>
      <c r="BE109" s="53">
        <f t="shared" si="400"/>
        <v>6.8004302885739679E-2</v>
      </c>
      <c r="BF109" s="53">
        <f t="shared" ref="BF109:BG111" si="632">BF108</f>
        <v>0</v>
      </c>
      <c r="BG109" s="53">
        <f t="shared" si="632"/>
        <v>0</v>
      </c>
      <c r="BH109" s="53">
        <f t="shared" si="401"/>
        <v>0</v>
      </c>
      <c r="BI109" s="53">
        <f t="shared" si="402"/>
        <v>0</v>
      </c>
      <c r="BK109" s="53">
        <v>12080003</v>
      </c>
      <c r="BL109" s="53">
        <f>SUM(BH6,BH320,BH962)</f>
        <v>0</v>
      </c>
      <c r="BM109" s="53">
        <f>SUM(BI6,BI320,BI962)</f>
        <v>2.9191521766721664E-3</v>
      </c>
      <c r="BO109" s="54" t="s">
        <v>956</v>
      </c>
      <c r="BP109" s="53">
        <v>12070203</v>
      </c>
      <c r="BQ109" s="53">
        <v>653611.88879999996</v>
      </c>
      <c r="BR109" s="53">
        <v>171675.14430000001</v>
      </c>
      <c r="BS109" s="53">
        <f t="shared" si="403"/>
        <v>0.26265609185167565</v>
      </c>
      <c r="BT109" s="53">
        <v>0</v>
      </c>
      <c r="BU109" s="53">
        <v>1</v>
      </c>
      <c r="BV109" s="53">
        <v>2</v>
      </c>
      <c r="BW109" s="53">
        <f t="shared" si="406"/>
        <v>0</v>
      </c>
      <c r="BX109" s="53">
        <f t="shared" si="407"/>
        <v>0.26265609185167565</v>
      </c>
      <c r="BY109" s="53">
        <f t="shared" si="408"/>
        <v>0.52531218370335131</v>
      </c>
      <c r="CA109" s="53">
        <v>12080003</v>
      </c>
      <c r="CB109" s="53">
        <f>SUM(BW6,BW353,BW1052)</f>
        <v>0</v>
      </c>
      <c r="CC109" s="53">
        <f t="shared" ref="CC109:CD109" si="633">SUM(BX6,BX353,BX1052)</f>
        <v>1.1882507372292343E-2</v>
      </c>
      <c r="CD109" s="53">
        <f t="shared" si="633"/>
        <v>0.41392584824129486</v>
      </c>
      <c r="CF109" s="46">
        <v>12080003</v>
      </c>
      <c r="CG109" s="61">
        <f t="shared" si="410"/>
        <v>3119.1248947083677</v>
      </c>
      <c r="CH109" s="61">
        <f t="shared" si="411"/>
        <v>2839.5149574348784</v>
      </c>
      <c r="CI109" s="61">
        <f t="shared" si="412"/>
        <v>305768.83376520837</v>
      </c>
      <c r="CJ109" s="61">
        <f t="shared" si="413"/>
        <v>310.75750684616185</v>
      </c>
      <c r="CK109" s="61">
        <f t="shared" si="414"/>
        <v>155.51332877231241</v>
      </c>
      <c r="CL109" s="61">
        <f t="shared" si="415"/>
        <v>312193.7444529701</v>
      </c>
    </row>
    <row r="110" spans="1:90" x14ac:dyDescent="0.3">
      <c r="A110" s="53" t="s">
        <v>952</v>
      </c>
      <c r="B110" s="53" t="s">
        <v>1578</v>
      </c>
      <c r="C110" s="53">
        <v>11120103</v>
      </c>
      <c r="D110" s="51">
        <v>258388.2648107</v>
      </c>
      <c r="E110" s="53">
        <v>53046.594774600002</v>
      </c>
      <c r="F110" s="53">
        <f t="shared" si="378"/>
        <v>0.20529800303997131</v>
      </c>
      <c r="H110" s="53">
        <f>Input!P84</f>
        <v>29</v>
      </c>
      <c r="I110" s="53">
        <f>Input!Q84</f>
        <v>0</v>
      </c>
      <c r="J110" s="53">
        <f>Input!R84</f>
        <v>34855</v>
      </c>
      <c r="K110" s="53">
        <f>Input!S84</f>
        <v>0</v>
      </c>
      <c r="L110" s="53">
        <f>Input!T84</f>
        <v>112</v>
      </c>
      <c r="M110" s="53">
        <f t="shared" si="387"/>
        <v>5.9536420881591683</v>
      </c>
      <c r="N110" s="53">
        <f t="shared" si="388"/>
        <v>0</v>
      </c>
      <c r="O110" s="53">
        <f t="shared" si="389"/>
        <v>7155.6618959582001</v>
      </c>
      <c r="P110" s="53">
        <f t="shared" si="390"/>
        <v>0</v>
      </c>
      <c r="Q110" s="53">
        <f t="shared" si="391"/>
        <v>22.993376340476786</v>
      </c>
      <c r="S110" s="53">
        <v>12080004</v>
      </c>
      <c r="T110" s="53">
        <f>SUM(M6,M9,M12,M249,M359,M374,M379,M503,M507,M674,M723,M727,M941,M1079)</f>
        <v>5566.3345783099794</v>
      </c>
      <c r="U110" s="53">
        <f t="shared" ref="U110:X110" si="634">SUM(N6,N9,N12,N249,N359,N374,N379,N503,N507,N674,N723,N727,N941,N1079)</f>
        <v>1838.2804340653297</v>
      </c>
      <c r="V110" s="53">
        <f t="shared" si="634"/>
        <v>318545.94238249288</v>
      </c>
      <c r="W110" s="53">
        <f t="shared" si="634"/>
        <v>195.43871893668296</v>
      </c>
      <c r="X110" s="53">
        <f t="shared" si="634"/>
        <v>384.42407686730093</v>
      </c>
      <c r="Y110" s="53">
        <f t="shared" si="393"/>
        <v>326530.42019067216</v>
      </c>
      <c r="AA110" s="53" t="s">
        <v>956</v>
      </c>
      <c r="AB110" s="53" t="s">
        <v>1602</v>
      </c>
      <c r="AC110" s="53">
        <v>12090206</v>
      </c>
      <c r="AD110" s="53">
        <v>521239.03970000002</v>
      </c>
      <c r="AE110" s="51">
        <v>1199.75029462</v>
      </c>
      <c r="AF110" s="53">
        <f t="shared" si="380"/>
        <v>2.3017276206143697E-3</v>
      </c>
      <c r="AH110" s="58">
        <f t="shared" si="621"/>
        <v>165</v>
      </c>
      <c r="AI110" s="58">
        <f t="shared" si="622"/>
        <v>0</v>
      </c>
      <c r="AJ110" s="58">
        <f t="shared" si="623"/>
        <v>18</v>
      </c>
      <c r="AK110" s="58">
        <f t="shared" si="624"/>
        <v>0</v>
      </c>
      <c r="AL110" s="58">
        <f t="shared" si="625"/>
        <v>7</v>
      </c>
      <c r="AM110" s="58">
        <f t="shared" si="473"/>
        <v>0.37978505740137103</v>
      </c>
      <c r="AN110" s="58">
        <f t="shared" si="474"/>
        <v>0</v>
      </c>
      <c r="AO110" s="58">
        <f t="shared" si="475"/>
        <v>4.1431097171058653E-2</v>
      </c>
      <c r="AP110" s="58">
        <f t="shared" si="476"/>
        <v>0</v>
      </c>
      <c r="AQ110" s="58">
        <f t="shared" si="477"/>
        <v>1.6112093344300589E-2</v>
      </c>
      <c r="AS110" s="53">
        <v>12080004</v>
      </c>
      <c r="AT110" s="80">
        <f t="shared" si="394"/>
        <v>65.019158066856875</v>
      </c>
      <c r="AU110" s="80">
        <f t="shared" si="395"/>
        <v>0.40409969437511434</v>
      </c>
      <c r="AV110" s="80">
        <f t="shared" si="396"/>
        <v>3.8730669583247899</v>
      </c>
      <c r="AW110" s="80">
        <f t="shared" si="397"/>
        <v>0</v>
      </c>
      <c r="AX110" s="80">
        <f t="shared" si="398"/>
        <v>12.363815744746631</v>
      </c>
      <c r="AY110" s="80">
        <f t="shared" si="399"/>
        <v>81.66014046430341</v>
      </c>
      <c r="BA110" s="53" t="s">
        <v>673</v>
      </c>
      <c r="BB110" s="53">
        <v>12100402</v>
      </c>
      <c r="BC110" s="53">
        <v>21381</v>
      </c>
      <c r="BD110" s="53">
        <v>17485</v>
      </c>
      <c r="BE110" s="53">
        <f t="shared" si="400"/>
        <v>0.8177821430241804</v>
      </c>
      <c r="BF110" s="53">
        <f t="shared" si="632"/>
        <v>0</v>
      </c>
      <c r="BG110" s="53">
        <f t="shared" si="632"/>
        <v>0</v>
      </c>
      <c r="BH110" s="53">
        <f t="shared" si="401"/>
        <v>0</v>
      </c>
      <c r="BI110" s="53">
        <f t="shared" si="402"/>
        <v>0</v>
      </c>
      <c r="BK110" s="53">
        <v>12080004</v>
      </c>
      <c r="BL110" s="53">
        <f>SUM(BH7,BH225,BH321,BH333,BH443,BH604,BH637,BH851,BH963)</f>
        <v>0.56348805080504916</v>
      </c>
      <c r="BM110" s="53">
        <f>SUM(BI7,BI225,BI321,BI333,BI443,BI604,BI637,BI851,BI963)</f>
        <v>0.78644666424555576</v>
      </c>
      <c r="BO110" s="54" t="s">
        <v>956</v>
      </c>
      <c r="BP110" s="53">
        <v>12070205</v>
      </c>
      <c r="BQ110" s="53">
        <v>653611.88879999996</v>
      </c>
      <c r="BR110" s="53">
        <v>138543.7727</v>
      </c>
      <c r="BS110" s="53">
        <f t="shared" si="403"/>
        <v>0.21196642085926515</v>
      </c>
      <c r="BT110" s="53">
        <f>BT109</f>
        <v>0</v>
      </c>
      <c r="BU110" s="53">
        <f t="shared" ref="BU110:BU113" si="635">BU109</f>
        <v>1</v>
      </c>
      <c r="BV110" s="53">
        <f t="shared" ref="BV110:BV113" si="636">BV109</f>
        <v>2</v>
      </c>
      <c r="BW110" s="53">
        <f t="shared" si="406"/>
        <v>0</v>
      </c>
      <c r="BX110" s="53">
        <f t="shared" si="407"/>
        <v>0.21196642085926515</v>
      </c>
      <c r="BY110" s="53">
        <f t="shared" si="408"/>
        <v>0.4239328417185303</v>
      </c>
      <c r="CA110" s="53">
        <v>12080004</v>
      </c>
      <c r="CB110" s="53">
        <f>SUM(BW7,BW247,BW354,BW368,BW491,BW663,BW699,BW933,BW1053)</f>
        <v>163.44676672138294</v>
      </c>
      <c r="CC110" s="53">
        <f t="shared" ref="CC110:CD110" si="637">SUM(BX7,BX247,BX354,BX368,BX491,BX663,BX699,BX933,BX1053)</f>
        <v>0.56254927891554407</v>
      </c>
      <c r="CD110" s="53">
        <f t="shared" si="637"/>
        <v>4.8350507768838931</v>
      </c>
      <c r="CF110" s="46">
        <v>12080004</v>
      </c>
      <c r="CG110" s="61">
        <f t="shared" si="410"/>
        <v>5631.9172244276415</v>
      </c>
      <c r="CH110" s="61">
        <f t="shared" si="411"/>
        <v>1839.4709804239506</v>
      </c>
      <c r="CI110" s="61">
        <f t="shared" si="412"/>
        <v>318713.26221617259</v>
      </c>
      <c r="CJ110" s="61">
        <f t="shared" si="413"/>
        <v>196.00126821559851</v>
      </c>
      <c r="CK110" s="61">
        <f t="shared" si="414"/>
        <v>401.6229433889315</v>
      </c>
      <c r="CL110" s="61">
        <f t="shared" si="415"/>
        <v>326782.27463262872</v>
      </c>
    </row>
    <row r="111" spans="1:90" x14ac:dyDescent="0.3">
      <c r="A111" s="53" t="s">
        <v>952</v>
      </c>
      <c r="B111" s="53" t="s">
        <v>1578</v>
      </c>
      <c r="C111" s="53">
        <v>11120104</v>
      </c>
      <c r="D111" s="51">
        <v>258388.2648107</v>
      </c>
      <c r="E111" s="53">
        <v>74708.682520000002</v>
      </c>
      <c r="F111" s="53">
        <f t="shared" si="378"/>
        <v>0.28913341933207748</v>
      </c>
      <c r="H111" s="53">
        <f>H110</f>
        <v>29</v>
      </c>
      <c r="I111" s="53">
        <f t="shared" ref="I111:I113" si="638">I110</f>
        <v>0</v>
      </c>
      <c r="J111" s="53">
        <f t="shared" ref="J111:J113" si="639">J110</f>
        <v>34855</v>
      </c>
      <c r="K111" s="53">
        <f t="shared" ref="K111:K113" si="640">K110</f>
        <v>0</v>
      </c>
      <c r="L111" s="53">
        <f t="shared" ref="L111:L113" si="641">L110</f>
        <v>112</v>
      </c>
      <c r="M111" s="53">
        <f t="shared" si="387"/>
        <v>8.384869160630247</v>
      </c>
      <c r="N111" s="53">
        <f t="shared" si="388"/>
        <v>0</v>
      </c>
      <c r="O111" s="53">
        <f t="shared" si="389"/>
        <v>10077.74533081956</v>
      </c>
      <c r="P111" s="53">
        <f t="shared" si="390"/>
        <v>0</v>
      </c>
      <c r="Q111" s="53">
        <f t="shared" si="391"/>
        <v>32.382942965192676</v>
      </c>
      <c r="S111" s="53">
        <v>12080005</v>
      </c>
      <c r="T111" s="53">
        <f>SUM(M7,M10,M13,M288,M290,M375,M380,M675,M728,M969,M973,M1065)</f>
        <v>8612.1223263233533</v>
      </c>
      <c r="U111" s="53">
        <f t="shared" ref="U111:X111" si="642">SUM(N7,N10,N13,N288,N290,N375,N380,N675,N728,N969,N973,N1065)</f>
        <v>2201.8223503732652</v>
      </c>
      <c r="V111" s="53">
        <f t="shared" si="642"/>
        <v>26581.908894790922</v>
      </c>
      <c r="W111" s="53">
        <f t="shared" si="642"/>
        <v>10.602576847724547</v>
      </c>
      <c r="X111" s="53">
        <f t="shared" si="642"/>
        <v>358.99432067865513</v>
      </c>
      <c r="Y111" s="53">
        <f t="shared" si="393"/>
        <v>37765.450469013922</v>
      </c>
      <c r="AA111" s="53" t="s">
        <v>956</v>
      </c>
      <c r="AB111" s="53" t="s">
        <v>1606</v>
      </c>
      <c r="AC111" s="53">
        <v>12070203</v>
      </c>
      <c r="AD111" s="53">
        <v>15795.937739999999</v>
      </c>
      <c r="AE111" s="53">
        <v>716.39726972200003</v>
      </c>
      <c r="AF111" s="53">
        <f t="shared" si="380"/>
        <v>4.5353259902251301E-2</v>
      </c>
      <c r="AH111" s="58">
        <f>Input!P99</f>
        <v>160</v>
      </c>
      <c r="AI111" s="58">
        <f>Input!Q99</f>
        <v>0</v>
      </c>
      <c r="AJ111" s="58">
        <f>Input!R99</f>
        <v>0</v>
      </c>
      <c r="AK111" s="58">
        <f>Input!S99</f>
        <v>0</v>
      </c>
      <c r="AL111" s="58">
        <f>Input!T99</f>
        <v>15</v>
      </c>
      <c r="AM111" s="58">
        <f t="shared" si="473"/>
        <v>7.2565215843602084</v>
      </c>
      <c r="AN111" s="58">
        <f t="shared" si="474"/>
        <v>0</v>
      </c>
      <c r="AO111" s="58">
        <f t="shared" si="475"/>
        <v>0</v>
      </c>
      <c r="AP111" s="58">
        <f t="shared" si="476"/>
        <v>0</v>
      </c>
      <c r="AQ111" s="58">
        <f t="shared" si="477"/>
        <v>0.68029889853376957</v>
      </c>
      <c r="AS111" s="53">
        <v>12080005</v>
      </c>
      <c r="AT111" s="80">
        <f t="shared" si="394"/>
        <v>440.68614325341741</v>
      </c>
      <c r="AU111" s="80">
        <f t="shared" si="395"/>
        <v>2.7747745941449997</v>
      </c>
      <c r="AV111" s="80">
        <f t="shared" si="396"/>
        <v>156.16710480484738</v>
      </c>
      <c r="AW111" s="80">
        <f t="shared" si="397"/>
        <v>0</v>
      </c>
      <c r="AX111" s="80">
        <f t="shared" si="398"/>
        <v>629.07650102664695</v>
      </c>
      <c r="AY111" s="80">
        <f t="shared" si="399"/>
        <v>1228.7045236790568</v>
      </c>
      <c r="BA111" s="53" t="s">
        <v>673</v>
      </c>
      <c r="BB111" s="53">
        <v>12100403</v>
      </c>
      <c r="BC111" s="53">
        <v>21381</v>
      </c>
      <c r="BD111" s="53">
        <v>2440</v>
      </c>
      <c r="BE111" s="53">
        <f t="shared" si="400"/>
        <v>0.11412001309573921</v>
      </c>
      <c r="BF111" s="53">
        <f t="shared" si="632"/>
        <v>0</v>
      </c>
      <c r="BG111" s="53">
        <f t="shared" si="632"/>
        <v>0</v>
      </c>
      <c r="BH111" s="53">
        <f t="shared" si="401"/>
        <v>0</v>
      </c>
      <c r="BI111" s="53">
        <f t="shared" si="402"/>
        <v>0</v>
      </c>
      <c r="BK111" s="53">
        <v>12080005</v>
      </c>
      <c r="BL111" s="53">
        <f>SUM(BH8,BH262,BH334,BH605,BH638)</f>
        <v>0</v>
      </c>
      <c r="BM111" s="53">
        <f>SUM(BI8,BI262,BI334,BI605,BI638)</f>
        <v>0.98288912268396755</v>
      </c>
      <c r="BO111" s="54" t="s">
        <v>956</v>
      </c>
      <c r="BP111" s="53">
        <v>12090201</v>
      </c>
      <c r="BQ111" s="53">
        <v>653611.88879999996</v>
      </c>
      <c r="BR111" s="53">
        <v>152350.67730000001</v>
      </c>
      <c r="BS111" s="53">
        <f t="shared" si="403"/>
        <v>0.23309043166229509</v>
      </c>
      <c r="BT111" s="53">
        <f>BT110</f>
        <v>0</v>
      </c>
      <c r="BU111" s="53">
        <f t="shared" si="635"/>
        <v>1</v>
      </c>
      <c r="BV111" s="53">
        <f t="shared" si="636"/>
        <v>2</v>
      </c>
      <c r="BW111" s="53">
        <f t="shared" si="406"/>
        <v>0</v>
      </c>
      <c r="BX111" s="53">
        <f t="shared" si="407"/>
        <v>0.23309043166229509</v>
      </c>
      <c r="BY111" s="53">
        <f t="shared" si="408"/>
        <v>0.46618086332459019</v>
      </c>
      <c r="CA111" s="53">
        <v>12080005</v>
      </c>
      <c r="CB111" s="53">
        <f>SUM(BW8,BW289,BW369,BW664,BW700,BW960,BW1040)</f>
        <v>54.199920535708181</v>
      </c>
      <c r="CC111" s="53">
        <f t="shared" ref="CC111:CD111" si="643">SUM(BX8,BX289,BX369,BX664,BX700,BX960,BX1040)</f>
        <v>1.5470013296996925</v>
      </c>
      <c r="CD111" s="53">
        <f t="shared" si="643"/>
        <v>4.1029404358532453</v>
      </c>
      <c r="CF111" s="46">
        <v>12080005</v>
      </c>
      <c r="CG111" s="61">
        <f t="shared" si="410"/>
        <v>9052.8084695767702</v>
      </c>
      <c r="CH111" s="61">
        <f t="shared" si="411"/>
        <v>2205.5800140900942</v>
      </c>
      <c r="CI111" s="61">
        <f t="shared" si="412"/>
        <v>26792.275920131477</v>
      </c>
      <c r="CJ111" s="61">
        <f t="shared" si="413"/>
        <v>12.149578177424241</v>
      </c>
      <c r="CK111" s="61">
        <f t="shared" si="414"/>
        <v>992.17376214115529</v>
      </c>
      <c r="CL111" s="61">
        <f t="shared" si="415"/>
        <v>39054.987744116916</v>
      </c>
    </row>
    <row r="112" spans="1:90" x14ac:dyDescent="0.3">
      <c r="A112" s="53" t="s">
        <v>952</v>
      </c>
      <c r="B112" s="53" t="s">
        <v>1578</v>
      </c>
      <c r="C112" s="53">
        <v>11120105</v>
      </c>
      <c r="D112" s="51">
        <v>258388.2648107</v>
      </c>
      <c r="E112" s="53">
        <v>10536.4306801</v>
      </c>
      <c r="F112" s="53">
        <f t="shared" si="378"/>
        <v>4.0777512430060177E-2</v>
      </c>
      <c r="H112" s="53">
        <f>H111</f>
        <v>29</v>
      </c>
      <c r="I112" s="53">
        <f t="shared" si="638"/>
        <v>0</v>
      </c>
      <c r="J112" s="53">
        <f t="shared" si="639"/>
        <v>34855</v>
      </c>
      <c r="K112" s="53">
        <f t="shared" si="640"/>
        <v>0</v>
      </c>
      <c r="L112" s="53">
        <f t="shared" si="641"/>
        <v>112</v>
      </c>
      <c r="M112" s="53">
        <f t="shared" si="387"/>
        <v>1.1825478604717452</v>
      </c>
      <c r="N112" s="53">
        <f t="shared" si="388"/>
        <v>0</v>
      </c>
      <c r="O112" s="53">
        <f t="shared" si="389"/>
        <v>1421.3001957497474</v>
      </c>
      <c r="P112" s="53">
        <f t="shared" si="390"/>
        <v>0</v>
      </c>
      <c r="Q112" s="53">
        <f t="shared" si="391"/>
        <v>4.5670813921667399</v>
      </c>
      <c r="S112" s="53">
        <v>12080006</v>
      </c>
      <c r="T112" s="53">
        <f>SUM(M86,M250,M360,M381,M508,M676,M942,M1080)</f>
        <v>2750.207707306512</v>
      </c>
      <c r="U112" s="53">
        <f t="shared" ref="U112:X112" si="644">SUM(N86,N250,N360,N381,N508,N676,N942,N1080)</f>
        <v>148.18631007258313</v>
      </c>
      <c r="V112" s="53">
        <f t="shared" si="644"/>
        <v>186523.87569804295</v>
      </c>
      <c r="W112" s="53">
        <f t="shared" si="644"/>
        <v>4.6622804957429658</v>
      </c>
      <c r="X112" s="53">
        <f t="shared" si="644"/>
        <v>252.5211582639833</v>
      </c>
      <c r="Y112" s="53">
        <f t="shared" si="393"/>
        <v>189679.45315418177</v>
      </c>
      <c r="AA112" s="53" t="s">
        <v>956</v>
      </c>
      <c r="AB112" s="53" t="s">
        <v>1606</v>
      </c>
      <c r="AC112" s="53">
        <v>12090201</v>
      </c>
      <c r="AD112" s="53">
        <v>15795.937739999999</v>
      </c>
      <c r="AE112" s="53">
        <v>391.73409279700002</v>
      </c>
      <c r="AF112" s="53">
        <f t="shared" si="380"/>
        <v>2.4799673133999073E-2</v>
      </c>
      <c r="AH112" s="58">
        <f t="shared" ref="AH112:AH113" si="645">AH111</f>
        <v>160</v>
      </c>
      <c r="AI112" s="58">
        <f t="shared" ref="AI112:AI113" si="646">AI111</f>
        <v>0</v>
      </c>
      <c r="AJ112" s="58">
        <f t="shared" ref="AJ112:AJ113" si="647">AJ111</f>
        <v>0</v>
      </c>
      <c r="AK112" s="58">
        <f t="shared" ref="AK112:AK113" si="648">AK111</f>
        <v>0</v>
      </c>
      <c r="AL112" s="58">
        <f t="shared" ref="AL112:AL113" si="649">AL111</f>
        <v>15</v>
      </c>
      <c r="AM112" s="58">
        <f t="shared" si="473"/>
        <v>3.9679477014398516</v>
      </c>
      <c r="AN112" s="58">
        <f t="shared" si="474"/>
        <v>0</v>
      </c>
      <c r="AO112" s="58">
        <f t="shared" si="475"/>
        <v>0</v>
      </c>
      <c r="AP112" s="58">
        <f t="shared" si="476"/>
        <v>0</v>
      </c>
      <c r="AQ112" s="58">
        <f t="shared" si="477"/>
        <v>0.37199509700998612</v>
      </c>
      <c r="AS112" s="53">
        <v>12080006</v>
      </c>
      <c r="AT112" s="80">
        <f t="shared" si="394"/>
        <v>1118.6138058059037</v>
      </c>
      <c r="AU112" s="80">
        <f t="shared" si="395"/>
        <v>0</v>
      </c>
      <c r="AV112" s="80">
        <f t="shared" si="396"/>
        <v>1.9462134406912073</v>
      </c>
      <c r="AW112" s="80">
        <f t="shared" si="397"/>
        <v>5.5703100698230434</v>
      </c>
      <c r="AX112" s="80">
        <f t="shared" si="398"/>
        <v>60.692415669001761</v>
      </c>
      <c r="AY112" s="80">
        <f t="shared" si="399"/>
        <v>1186.8227449854198</v>
      </c>
      <c r="BA112" s="53" t="s">
        <v>958</v>
      </c>
      <c r="BB112" s="53">
        <v>12060102</v>
      </c>
      <c r="BC112" s="53">
        <v>13544</v>
      </c>
      <c r="BD112" s="53">
        <v>1769</v>
      </c>
      <c r="BE112" s="53">
        <f t="shared" si="400"/>
        <v>0.13061134081512107</v>
      </c>
      <c r="BF112" s="53">
        <f>Input!P108</f>
        <v>13</v>
      </c>
      <c r="BG112" s="53">
        <f>Input!Q108</f>
        <v>0</v>
      </c>
      <c r="BH112" s="53">
        <f t="shared" si="401"/>
        <v>1.697947430596574</v>
      </c>
      <c r="BI112" s="53">
        <f t="shared" si="402"/>
        <v>0</v>
      </c>
      <c r="BK112" s="53">
        <v>12080006</v>
      </c>
      <c r="BL112" s="53">
        <f>SUM(BH226,BH322,BH444,BH606,BH852,BH964)</f>
        <v>2.3108134465432095</v>
      </c>
      <c r="BM112" s="53">
        <f>SUM(BI226,BI322,BI444,BI606,BI852,BI964)</f>
        <v>0.26175233061504949</v>
      </c>
      <c r="BO112" s="54" t="s">
        <v>956</v>
      </c>
      <c r="BP112" s="53">
        <v>12090205</v>
      </c>
      <c r="BQ112" s="53">
        <v>653611.88879999996</v>
      </c>
      <c r="BR112" s="53">
        <v>189842.5442</v>
      </c>
      <c r="BS112" s="53">
        <f t="shared" si="403"/>
        <v>0.29045148574108987</v>
      </c>
      <c r="BT112" s="53">
        <f>BT111</f>
        <v>0</v>
      </c>
      <c r="BU112" s="53">
        <f t="shared" si="635"/>
        <v>1</v>
      </c>
      <c r="BV112" s="53">
        <f t="shared" si="636"/>
        <v>2</v>
      </c>
      <c r="BW112" s="53">
        <f t="shared" si="406"/>
        <v>0</v>
      </c>
      <c r="BX112" s="53">
        <f t="shared" si="407"/>
        <v>0.29045148574108987</v>
      </c>
      <c r="BY112" s="53">
        <f t="shared" si="408"/>
        <v>0.58090297148217973</v>
      </c>
      <c r="CA112" s="53">
        <v>12080006</v>
      </c>
      <c r="CB112" s="53">
        <f>SUM(BW69,BW248,BW355,BW370,BW492,BW665,BW934,BW1054)</f>
        <v>62.976764571813703</v>
      </c>
      <c r="CC112" s="53">
        <f t="shared" ref="CC112:CD112" si="650">SUM(BX69,BX248,BX355,BX370,BX492,BX665,BX934,BX1054)</f>
        <v>0.611454466370706</v>
      </c>
      <c r="CD112" s="53">
        <f t="shared" si="650"/>
        <v>4.9105810684445244</v>
      </c>
      <c r="CF112" s="46">
        <v>12080006</v>
      </c>
      <c r="CG112" s="61">
        <f t="shared" si="410"/>
        <v>3871.132326558959</v>
      </c>
      <c r="CH112" s="61">
        <f t="shared" si="411"/>
        <v>148.44806240319818</v>
      </c>
      <c r="CI112" s="61">
        <f t="shared" si="412"/>
        <v>186588.79867605545</v>
      </c>
      <c r="CJ112" s="61">
        <f t="shared" si="413"/>
        <v>10.844045031936716</v>
      </c>
      <c r="CK112" s="61">
        <f t="shared" si="414"/>
        <v>318.12415500142959</v>
      </c>
      <c r="CL112" s="61">
        <f t="shared" si="415"/>
        <v>190937.34726505095</v>
      </c>
    </row>
    <row r="113" spans="1:90" x14ac:dyDescent="0.3">
      <c r="A113" s="53" t="s">
        <v>952</v>
      </c>
      <c r="B113" s="53" t="s">
        <v>1578</v>
      </c>
      <c r="C113" s="53">
        <v>11130103</v>
      </c>
      <c r="D113" s="51">
        <v>258388.2648107</v>
      </c>
      <c r="E113" s="53">
        <v>120096.556836</v>
      </c>
      <c r="F113" s="53">
        <f t="shared" si="378"/>
        <v>0.46479106519789104</v>
      </c>
      <c r="H113" s="53">
        <f>H112</f>
        <v>29</v>
      </c>
      <c r="I113" s="53">
        <f t="shared" si="638"/>
        <v>0</v>
      </c>
      <c r="J113" s="53">
        <f t="shared" si="639"/>
        <v>34855</v>
      </c>
      <c r="K113" s="53">
        <f t="shared" si="640"/>
        <v>0</v>
      </c>
      <c r="L113" s="53">
        <f t="shared" si="641"/>
        <v>112</v>
      </c>
      <c r="M113" s="53">
        <f t="shared" si="387"/>
        <v>13.478940890738841</v>
      </c>
      <c r="N113" s="53">
        <f t="shared" si="388"/>
        <v>0</v>
      </c>
      <c r="O113" s="53">
        <f t="shared" si="389"/>
        <v>16200.292577472492</v>
      </c>
      <c r="P113" s="53">
        <f t="shared" si="390"/>
        <v>0</v>
      </c>
      <c r="Q113" s="53">
        <f t="shared" si="391"/>
        <v>52.056599302163796</v>
      </c>
      <c r="S113" s="53">
        <v>12080007</v>
      </c>
      <c r="T113" s="53">
        <f>SUM(M376,M504,M509,M903)</f>
        <v>255.09586155088436</v>
      </c>
      <c r="U113" s="53">
        <f t="shared" ref="U113:X113" si="651">SUM(N376,N504,N509,N903)</f>
        <v>200.13328261617136</v>
      </c>
      <c r="V113" s="53">
        <f t="shared" si="651"/>
        <v>1659.6180079350002</v>
      </c>
      <c r="W113" s="53">
        <f t="shared" si="651"/>
        <v>0</v>
      </c>
      <c r="X113" s="53">
        <f t="shared" si="651"/>
        <v>72.110314135280632</v>
      </c>
      <c r="Y113" s="53">
        <f t="shared" si="393"/>
        <v>2186.9574662373366</v>
      </c>
      <c r="AA113" s="53" t="s">
        <v>956</v>
      </c>
      <c r="AB113" s="53" t="s">
        <v>1606</v>
      </c>
      <c r="AC113" s="53">
        <v>12090205</v>
      </c>
      <c r="AD113" s="53">
        <v>15795.937739999999</v>
      </c>
      <c r="AE113" s="51">
        <v>14687.8063767</v>
      </c>
      <c r="AF113" s="53">
        <f t="shared" si="380"/>
        <v>0.92984706691430663</v>
      </c>
      <c r="AH113" s="58">
        <f t="shared" si="645"/>
        <v>160</v>
      </c>
      <c r="AI113" s="58">
        <f t="shared" si="646"/>
        <v>0</v>
      </c>
      <c r="AJ113" s="58">
        <f t="shared" si="647"/>
        <v>0</v>
      </c>
      <c r="AK113" s="58">
        <f t="shared" si="648"/>
        <v>0</v>
      </c>
      <c r="AL113" s="58">
        <f t="shared" si="649"/>
        <v>15</v>
      </c>
      <c r="AM113" s="58">
        <f t="shared" si="473"/>
        <v>148.77553070628906</v>
      </c>
      <c r="AN113" s="58">
        <f t="shared" si="474"/>
        <v>0</v>
      </c>
      <c r="AO113" s="58">
        <f t="shared" si="475"/>
        <v>0</v>
      </c>
      <c r="AP113" s="58">
        <f t="shared" si="476"/>
        <v>0</v>
      </c>
      <c r="AQ113" s="58">
        <f t="shared" si="477"/>
        <v>13.9477060037146</v>
      </c>
      <c r="AS113" s="53">
        <v>12080007</v>
      </c>
      <c r="AT113" s="80">
        <f t="shared" si="394"/>
        <v>1259.595445248475</v>
      </c>
      <c r="AU113" s="80">
        <f t="shared" si="395"/>
        <v>0</v>
      </c>
      <c r="AV113" s="80">
        <f t="shared" si="396"/>
        <v>2.0136147926126062</v>
      </c>
      <c r="AW113" s="80">
        <f t="shared" si="397"/>
        <v>6.2894762832999671</v>
      </c>
      <c r="AX113" s="80">
        <f t="shared" si="398"/>
        <v>65.657361999333588</v>
      </c>
      <c r="AY113" s="80">
        <f t="shared" si="399"/>
        <v>1333.5558983237211</v>
      </c>
      <c r="BA113" s="53" t="s">
        <v>958</v>
      </c>
      <c r="BB113" s="53">
        <v>12060105</v>
      </c>
      <c r="BC113" s="53">
        <v>13544</v>
      </c>
      <c r="BD113" s="53">
        <v>2638</v>
      </c>
      <c r="BE113" s="53">
        <f t="shared" si="400"/>
        <v>0.19477259303012404</v>
      </c>
      <c r="BF113" s="53">
        <f t="shared" ref="BF113:BG116" si="652">BF112</f>
        <v>13</v>
      </c>
      <c r="BG113" s="53">
        <f t="shared" si="652"/>
        <v>0</v>
      </c>
      <c r="BH113" s="53">
        <f t="shared" si="401"/>
        <v>2.5320437093916124</v>
      </c>
      <c r="BI113" s="53">
        <f t="shared" si="402"/>
        <v>0</v>
      </c>
      <c r="BK113" s="53">
        <v>12080007</v>
      </c>
      <c r="BL113" s="53">
        <f>SUM(BH445,BH653,BH820)</f>
        <v>14.123911588847234</v>
      </c>
      <c r="BM113" s="53">
        <f>SUM(BI445,BI653,BI820)</f>
        <v>0</v>
      </c>
      <c r="BO113" s="54" t="s">
        <v>956</v>
      </c>
      <c r="BP113" s="53">
        <v>12090206</v>
      </c>
      <c r="BQ113" s="53">
        <v>653611.88879999996</v>
      </c>
      <c r="BR113" s="53">
        <v>1199.7502950000001</v>
      </c>
      <c r="BS113" s="53">
        <f t="shared" si="403"/>
        <v>1.8355698780245322E-3</v>
      </c>
      <c r="BT113" s="53">
        <f>BT112</f>
        <v>0</v>
      </c>
      <c r="BU113" s="53">
        <f t="shared" si="635"/>
        <v>1</v>
      </c>
      <c r="BV113" s="53">
        <f t="shared" si="636"/>
        <v>2</v>
      </c>
      <c r="BW113" s="53">
        <f t="shared" si="406"/>
        <v>0</v>
      </c>
      <c r="BX113" s="53">
        <f t="shared" si="407"/>
        <v>1.8355698780245322E-3</v>
      </c>
      <c r="BY113" s="53">
        <f t="shared" si="408"/>
        <v>3.6711397560490644E-3</v>
      </c>
      <c r="CA113" s="53">
        <v>12080007</v>
      </c>
      <c r="CB113" s="53">
        <f>SUM(BW371,BW493,BW715,BW898)</f>
        <v>162.99985169254805</v>
      </c>
      <c r="CC113" s="53">
        <f t="shared" ref="CC113:CD113" si="653">SUM(BX371,BX493,BX715,BX898)</f>
        <v>0</v>
      </c>
      <c r="CD113" s="53">
        <f t="shared" si="653"/>
        <v>13.846667136877413</v>
      </c>
      <c r="CF113" s="46">
        <v>12080007</v>
      </c>
      <c r="CG113" s="61">
        <f t="shared" si="410"/>
        <v>1528.8152183882066</v>
      </c>
      <c r="CH113" s="61">
        <f t="shared" si="411"/>
        <v>200.13328261617136</v>
      </c>
      <c r="CI113" s="61">
        <f t="shared" si="412"/>
        <v>1824.6314744201609</v>
      </c>
      <c r="CJ113" s="61">
        <f t="shared" si="413"/>
        <v>6.2894762832999671</v>
      </c>
      <c r="CK113" s="61">
        <f t="shared" si="414"/>
        <v>151.61434327149163</v>
      </c>
      <c r="CL113" s="61">
        <f t="shared" si="415"/>
        <v>3711.4837949793305</v>
      </c>
    </row>
    <row r="114" spans="1:90" x14ac:dyDescent="0.3">
      <c r="A114" s="53" t="s">
        <v>953</v>
      </c>
      <c r="B114" s="53" t="s">
        <v>1576</v>
      </c>
      <c r="C114" s="53">
        <v>12110205</v>
      </c>
      <c r="D114" s="51">
        <v>603930.14248729998</v>
      </c>
      <c r="E114" s="53">
        <v>24695.2558513</v>
      </c>
      <c r="F114" s="53">
        <f t="shared" si="378"/>
        <v>4.0890914551130086E-2</v>
      </c>
      <c r="H114" s="53">
        <f>Input!P86</f>
        <v>1992</v>
      </c>
      <c r="I114" s="53">
        <f>Input!Q86</f>
        <v>0</v>
      </c>
      <c r="J114" s="53">
        <f>Input!R86</f>
        <v>654</v>
      </c>
      <c r="K114" s="53">
        <f>Input!S86</f>
        <v>0</v>
      </c>
      <c r="L114" s="53">
        <f>Input!T86</f>
        <v>328</v>
      </c>
      <c r="M114" s="53">
        <f t="shared" si="387"/>
        <v>81.454701785851128</v>
      </c>
      <c r="N114" s="53">
        <f t="shared" si="388"/>
        <v>0</v>
      </c>
      <c r="O114" s="53">
        <f t="shared" si="389"/>
        <v>26.742658116439078</v>
      </c>
      <c r="P114" s="53">
        <f t="shared" si="390"/>
        <v>0</v>
      </c>
      <c r="Q114" s="53">
        <f t="shared" si="391"/>
        <v>13.412219972770668</v>
      </c>
      <c r="S114" s="53">
        <v>12080008</v>
      </c>
      <c r="T114" s="53">
        <f>SUM(M178,M767,M865,M904)</f>
        <v>1375.5619981606628</v>
      </c>
      <c r="U114" s="53">
        <f t="shared" ref="U114:X114" si="654">SUM(N178,N767,N865,N904)</f>
        <v>61.469679328396438</v>
      </c>
      <c r="V114" s="53">
        <f t="shared" si="654"/>
        <v>79.950060724428539</v>
      </c>
      <c r="W114" s="53">
        <f t="shared" si="654"/>
        <v>0</v>
      </c>
      <c r="X114" s="53">
        <f t="shared" si="654"/>
        <v>150.23146060024777</v>
      </c>
      <c r="Y114" s="53">
        <f t="shared" si="393"/>
        <v>1667.2131988137357</v>
      </c>
      <c r="AA114" s="53" t="s">
        <v>956</v>
      </c>
      <c r="AB114" s="53" t="s">
        <v>1615</v>
      </c>
      <c r="AC114" s="53">
        <v>12090201</v>
      </c>
      <c r="AD114" s="53">
        <v>90234.076190000007</v>
      </c>
      <c r="AE114" s="51">
        <v>65341.535455500001</v>
      </c>
      <c r="AF114" s="53">
        <f t="shared" si="380"/>
        <v>0.72413369997731891</v>
      </c>
      <c r="AH114" s="58">
        <f>Input!P100</f>
        <v>262</v>
      </c>
      <c r="AI114" s="58">
        <f>Input!Q100</f>
        <v>6</v>
      </c>
      <c r="AJ114" s="58">
        <f>Input!R100</f>
        <v>18</v>
      </c>
      <c r="AK114" s="58">
        <f>Input!S100</f>
        <v>93</v>
      </c>
      <c r="AL114" s="58">
        <f>Input!T100</f>
        <v>15</v>
      </c>
      <c r="AM114" s="58">
        <f t="shared" si="473"/>
        <v>189.72302939405756</v>
      </c>
      <c r="AN114" s="58">
        <f t="shared" si="474"/>
        <v>4.3448021998639135</v>
      </c>
      <c r="AO114" s="58">
        <f t="shared" si="475"/>
        <v>13.03440659959174</v>
      </c>
      <c r="AP114" s="58">
        <f t="shared" si="476"/>
        <v>67.344434097890655</v>
      </c>
      <c r="AQ114" s="58">
        <f t="shared" si="477"/>
        <v>10.862005499659784</v>
      </c>
      <c r="AS114" s="53">
        <v>12080008</v>
      </c>
      <c r="AT114" s="80">
        <f t="shared" si="394"/>
        <v>894.12407784735149</v>
      </c>
      <c r="AU114" s="80">
        <f t="shared" si="395"/>
        <v>0</v>
      </c>
      <c r="AV114" s="80">
        <f t="shared" si="396"/>
        <v>2.0266907034754587</v>
      </c>
      <c r="AW114" s="80">
        <f t="shared" si="397"/>
        <v>4.4361354997556228</v>
      </c>
      <c r="AX114" s="80">
        <f t="shared" si="398"/>
        <v>51.346039459112752</v>
      </c>
      <c r="AY114" s="80">
        <f t="shared" si="399"/>
        <v>951.93294350969529</v>
      </c>
      <c r="BA114" s="53" t="s">
        <v>958</v>
      </c>
      <c r="BB114" s="53">
        <v>12070201</v>
      </c>
      <c r="BC114" s="53">
        <v>13544</v>
      </c>
      <c r="BD114" s="53">
        <v>43</v>
      </c>
      <c r="BE114" s="53">
        <f t="shared" si="400"/>
        <v>3.1748375664500885E-3</v>
      </c>
      <c r="BF114" s="53">
        <f t="shared" si="652"/>
        <v>13</v>
      </c>
      <c r="BG114" s="53">
        <f t="shared" si="652"/>
        <v>0</v>
      </c>
      <c r="BH114" s="53">
        <f t="shared" si="401"/>
        <v>4.1272888363851151E-2</v>
      </c>
      <c r="BI114" s="53">
        <f t="shared" si="402"/>
        <v>0</v>
      </c>
      <c r="BK114" s="53">
        <v>12080008</v>
      </c>
      <c r="BL114" s="53">
        <f>SUM(BH154,BH654,BH680,BH766,BH821)</f>
        <v>91.21584690527628</v>
      </c>
      <c r="BM114" s="53">
        <f>SUM(BI154,BI654,BI680,BI766,BI821)</f>
        <v>0</v>
      </c>
      <c r="BO114" s="54" t="s">
        <v>957</v>
      </c>
      <c r="BP114" s="53">
        <v>12090301</v>
      </c>
      <c r="BQ114" s="53">
        <v>350032.81550000003</v>
      </c>
      <c r="BR114" s="53">
        <v>37285.725930000001</v>
      </c>
      <c r="BS114" s="53">
        <f t="shared" si="403"/>
        <v>0.10652065828953684</v>
      </c>
      <c r="BT114" s="53">
        <f>Input!R104</f>
        <v>126</v>
      </c>
      <c r="BU114" s="53">
        <f>Input!S104</f>
        <v>0</v>
      </c>
      <c r="BV114" s="53">
        <f>Input!T104</f>
        <v>39</v>
      </c>
      <c r="BW114" s="53">
        <f t="shared" si="406"/>
        <v>13.421602944481641</v>
      </c>
      <c r="BX114" s="53">
        <f t="shared" si="407"/>
        <v>0</v>
      </c>
      <c r="BY114" s="53">
        <f t="shared" si="408"/>
        <v>4.1543056732919368</v>
      </c>
      <c r="CA114" s="53">
        <v>12080008</v>
      </c>
      <c r="CB114" s="53">
        <f>SUM(BW168,BW716,BW746,BW842,BW899)</f>
        <v>764.96956328424528</v>
      </c>
      <c r="CC114" s="53">
        <f t="shared" ref="CC114:CD114" si="655">SUM(BX168,BX716,BX746,BX842,BX899)</f>
        <v>0</v>
      </c>
      <c r="CD114" s="53">
        <f t="shared" si="655"/>
        <v>236.2695577852879</v>
      </c>
      <c r="CF114" s="46">
        <v>12080008</v>
      </c>
      <c r="CG114" s="61">
        <f t="shared" si="410"/>
        <v>2360.9019229132905</v>
      </c>
      <c r="CH114" s="61">
        <f t="shared" si="411"/>
        <v>61.469679328396438</v>
      </c>
      <c r="CI114" s="61">
        <f t="shared" si="412"/>
        <v>846.94631471214927</v>
      </c>
      <c r="CJ114" s="61">
        <f t="shared" si="413"/>
        <v>4.4361354997556228</v>
      </c>
      <c r="CK114" s="61">
        <f t="shared" si="414"/>
        <v>437.84705784464842</v>
      </c>
      <c r="CL114" s="61">
        <f t="shared" si="415"/>
        <v>3711.6011102982402</v>
      </c>
    </row>
    <row r="115" spans="1:90" x14ac:dyDescent="0.3">
      <c r="A115" s="53" t="s">
        <v>953</v>
      </c>
      <c r="B115" s="53" t="s">
        <v>1576</v>
      </c>
      <c r="C115" s="53">
        <v>12110206</v>
      </c>
      <c r="D115" s="51">
        <v>603930.14248729998</v>
      </c>
      <c r="E115" s="53">
        <v>140987.665224</v>
      </c>
      <c r="F115" s="53">
        <f t="shared" si="378"/>
        <v>0.23345028721921232</v>
      </c>
      <c r="H115" s="53">
        <f>H114</f>
        <v>1992</v>
      </c>
      <c r="I115" s="53">
        <f t="shared" ref="I115:I116" si="656">I114</f>
        <v>0</v>
      </c>
      <c r="J115" s="53">
        <f t="shared" ref="J115:J116" si="657">J114</f>
        <v>654</v>
      </c>
      <c r="K115" s="53">
        <f t="shared" ref="K115:K116" si="658">K114</f>
        <v>0</v>
      </c>
      <c r="L115" s="53">
        <f t="shared" ref="L115:L116" si="659">L114</f>
        <v>328</v>
      </c>
      <c r="M115" s="53">
        <f t="shared" si="387"/>
        <v>465.03297214067095</v>
      </c>
      <c r="N115" s="53">
        <f t="shared" si="388"/>
        <v>0</v>
      </c>
      <c r="O115" s="53">
        <f t="shared" si="389"/>
        <v>152.67648784136486</v>
      </c>
      <c r="P115" s="53">
        <f t="shared" si="390"/>
        <v>0</v>
      </c>
      <c r="Q115" s="53">
        <f t="shared" si="391"/>
        <v>76.571694207901643</v>
      </c>
      <c r="S115" s="53">
        <v>12090101</v>
      </c>
      <c r="T115" s="53">
        <f>SUM(M179,M768,M924,M947)</f>
        <v>351.89869095222042</v>
      </c>
      <c r="U115" s="53">
        <f t="shared" ref="U115:X115" si="660">SUM(N179,N768,N924,N947)</f>
        <v>14.96557379142196</v>
      </c>
      <c r="V115" s="53">
        <f t="shared" si="660"/>
        <v>12.185383719343932</v>
      </c>
      <c r="W115" s="53">
        <f t="shared" si="660"/>
        <v>0</v>
      </c>
      <c r="X115" s="53">
        <f t="shared" si="660"/>
        <v>42.44721393971323</v>
      </c>
      <c r="Y115" s="53">
        <f t="shared" si="393"/>
        <v>421.49686240269949</v>
      </c>
      <c r="AA115" s="53" t="s">
        <v>956</v>
      </c>
      <c r="AB115" s="53" t="s">
        <v>1615</v>
      </c>
      <c r="AC115" s="53">
        <v>12090205</v>
      </c>
      <c r="AD115" s="53">
        <v>90234.076190000007</v>
      </c>
      <c r="AE115" s="53">
        <v>24892.540730199999</v>
      </c>
      <c r="AF115" s="53">
        <f t="shared" si="380"/>
        <v>0.27586629997502715</v>
      </c>
      <c r="AH115" s="58">
        <f t="shared" ref="AH115" si="661">AH114</f>
        <v>262</v>
      </c>
      <c r="AI115" s="58">
        <f t="shared" ref="AI115" si="662">AI114</f>
        <v>6</v>
      </c>
      <c r="AJ115" s="58">
        <f t="shared" ref="AJ115" si="663">AJ114</f>
        <v>18</v>
      </c>
      <c r="AK115" s="58">
        <f t="shared" ref="AK115" si="664">AK114</f>
        <v>93</v>
      </c>
      <c r="AL115" s="58">
        <f t="shared" ref="AL115" si="665">AL114</f>
        <v>15</v>
      </c>
      <c r="AM115" s="58">
        <f t="shared" si="473"/>
        <v>72.276970593457108</v>
      </c>
      <c r="AN115" s="58">
        <f t="shared" si="474"/>
        <v>1.6551977998501628</v>
      </c>
      <c r="AO115" s="58">
        <f t="shared" si="475"/>
        <v>4.9655933995504888</v>
      </c>
      <c r="AP115" s="58">
        <f t="shared" si="476"/>
        <v>25.655565897677526</v>
      </c>
      <c r="AQ115" s="58">
        <f t="shared" si="477"/>
        <v>4.1379944996254077</v>
      </c>
      <c r="AS115" s="53">
        <v>12090101</v>
      </c>
      <c r="AT115" s="80">
        <f t="shared" si="394"/>
        <v>881.96337276296254</v>
      </c>
      <c r="AU115" s="80">
        <f t="shared" si="395"/>
        <v>0</v>
      </c>
      <c r="AV115" s="80">
        <f t="shared" si="396"/>
        <v>866.33737566920081</v>
      </c>
      <c r="AW115" s="80">
        <f t="shared" si="397"/>
        <v>43.017760746327909</v>
      </c>
      <c r="AX115" s="80">
        <f t="shared" si="398"/>
        <v>69.392499717360138</v>
      </c>
      <c r="AY115" s="80">
        <f t="shared" si="399"/>
        <v>1860.7110088958514</v>
      </c>
      <c r="BA115" s="53" t="s">
        <v>958</v>
      </c>
      <c r="BB115" s="53">
        <v>12090107</v>
      </c>
      <c r="BC115" s="53">
        <v>13544</v>
      </c>
      <c r="BD115" s="53">
        <v>8986</v>
      </c>
      <c r="BE115" s="53">
        <f t="shared" si="400"/>
        <v>0.6634672179562906</v>
      </c>
      <c r="BF115" s="53">
        <f t="shared" si="652"/>
        <v>13</v>
      </c>
      <c r="BG115" s="53">
        <f t="shared" si="652"/>
        <v>0</v>
      </c>
      <c r="BH115" s="53">
        <f t="shared" si="401"/>
        <v>8.6250738334317774</v>
      </c>
      <c r="BI115" s="53">
        <f t="shared" si="402"/>
        <v>0</v>
      </c>
      <c r="BK115" s="53">
        <v>12090101</v>
      </c>
      <c r="BL115" s="53">
        <f>SUM(BH155,BH158,BH181,BH681,BH767,BH839,BH859)</f>
        <v>183.07277861560306</v>
      </c>
      <c r="BM115" s="53">
        <f>SUM(BI155,BI158,BI181,BI681,BI767,BI839,BI859)</f>
        <v>1.7963419944839597E-2</v>
      </c>
      <c r="BO115" s="54" t="s">
        <v>957</v>
      </c>
      <c r="BP115" s="53">
        <v>12100202</v>
      </c>
      <c r="BQ115" s="53">
        <v>350032.81550000003</v>
      </c>
      <c r="BR115" s="53">
        <v>51898.422619999998</v>
      </c>
      <c r="BS115" s="53">
        <f t="shared" si="403"/>
        <v>0.14826730615489961</v>
      </c>
      <c r="BT115" s="53">
        <f>BT114</f>
        <v>126</v>
      </c>
      <c r="BU115" s="53">
        <f t="shared" ref="BU115:BU116" si="666">BU114</f>
        <v>0</v>
      </c>
      <c r="BV115" s="53">
        <f t="shared" ref="BV115:BV116" si="667">BV114</f>
        <v>39</v>
      </c>
      <c r="BW115" s="53">
        <f t="shared" si="406"/>
        <v>18.681680575517351</v>
      </c>
      <c r="BX115" s="53">
        <f t="shared" si="407"/>
        <v>0</v>
      </c>
      <c r="BY115" s="53">
        <f t="shared" si="408"/>
        <v>5.7824249400410848</v>
      </c>
      <c r="CA115" s="53">
        <v>12090101</v>
      </c>
      <c r="CB115" s="53">
        <f>SUM(BW169,BW172,BW196,BW747,BW843,BW919,BW942)</f>
        <v>2238.2737793505098</v>
      </c>
      <c r="CC115" s="53">
        <f t="shared" ref="CC115:CD115" si="668">SUM(BX169,BX172,BX196,BX747,BX843,BX919,BX942)</f>
        <v>0</v>
      </c>
      <c r="CD115" s="53">
        <f t="shared" si="668"/>
        <v>336.97786365869058</v>
      </c>
      <c r="CF115" s="46">
        <v>12090101</v>
      </c>
      <c r="CG115" s="61">
        <f t="shared" si="410"/>
        <v>1416.9348423307861</v>
      </c>
      <c r="CH115" s="61">
        <f t="shared" si="411"/>
        <v>14.9835372113668</v>
      </c>
      <c r="CI115" s="61">
        <f t="shared" si="412"/>
        <v>3116.7965387390545</v>
      </c>
      <c r="CJ115" s="61">
        <f t="shared" si="413"/>
        <v>43.017760746327909</v>
      </c>
      <c r="CK115" s="61">
        <f t="shared" si="414"/>
        <v>448.81757731576397</v>
      </c>
      <c r="CL115" s="61">
        <f t="shared" si="415"/>
        <v>5040.5502563432992</v>
      </c>
    </row>
    <row r="116" spans="1:90" x14ac:dyDescent="0.3">
      <c r="A116" s="53" t="s">
        <v>953</v>
      </c>
      <c r="B116" s="53" t="s">
        <v>1576</v>
      </c>
      <c r="C116" s="53">
        <v>12110207</v>
      </c>
      <c r="D116" s="51">
        <v>603930.14248729998</v>
      </c>
      <c r="E116" s="53">
        <v>438247.22141200001</v>
      </c>
      <c r="F116" s="53">
        <f t="shared" si="378"/>
        <v>0.72565879822965762</v>
      </c>
      <c r="H116" s="53">
        <f>H115</f>
        <v>1992</v>
      </c>
      <c r="I116" s="53">
        <f t="shared" si="656"/>
        <v>0</v>
      </c>
      <c r="J116" s="53">
        <f t="shared" si="657"/>
        <v>654</v>
      </c>
      <c r="K116" s="53">
        <f t="shared" si="658"/>
        <v>0</v>
      </c>
      <c r="L116" s="53">
        <f t="shared" si="659"/>
        <v>328</v>
      </c>
      <c r="M116" s="53">
        <f t="shared" si="387"/>
        <v>1445.5123260734779</v>
      </c>
      <c r="N116" s="53">
        <f t="shared" si="388"/>
        <v>0</v>
      </c>
      <c r="O116" s="53">
        <f t="shared" si="389"/>
        <v>474.58085404219611</v>
      </c>
      <c r="P116" s="53">
        <f t="shared" si="390"/>
        <v>0</v>
      </c>
      <c r="Q116" s="53">
        <f t="shared" si="391"/>
        <v>238.01608581932771</v>
      </c>
      <c r="S116" s="53">
        <v>12090102</v>
      </c>
      <c r="T116" s="53">
        <f>SUM(M223,M519,M882,M948)</f>
        <v>388.35330068163415</v>
      </c>
      <c r="U116" s="53">
        <f t="shared" ref="U116:X116" si="669">SUM(N223,N519,N882,N948)</f>
        <v>0.7325841573766293</v>
      </c>
      <c r="V116" s="53">
        <f t="shared" si="669"/>
        <v>1443.5910328196535</v>
      </c>
      <c r="W116" s="53">
        <f t="shared" si="669"/>
        <v>0.88095577886493615</v>
      </c>
      <c r="X116" s="53">
        <f t="shared" si="669"/>
        <v>630.78659548828057</v>
      </c>
      <c r="Y116" s="53">
        <f t="shared" si="393"/>
        <v>2464.3444689258099</v>
      </c>
      <c r="AA116" s="53" t="s">
        <v>957</v>
      </c>
      <c r="AB116" s="53" t="s">
        <v>1608</v>
      </c>
      <c r="AC116" s="53">
        <v>12100202</v>
      </c>
      <c r="AD116" s="53">
        <v>14384.99726</v>
      </c>
      <c r="AE116" s="51">
        <v>14384.997261500001</v>
      </c>
      <c r="AF116" s="53">
        <f t="shared" si="380"/>
        <v>1.0000000001042753</v>
      </c>
      <c r="AH116" s="58">
        <f>Input!P105</f>
        <v>4</v>
      </c>
      <c r="AI116" s="58">
        <f>Input!Q105</f>
        <v>0</v>
      </c>
      <c r="AJ116" s="58">
        <f>Input!R105</f>
        <v>0</v>
      </c>
      <c r="AK116" s="58">
        <f>Input!S105</f>
        <v>0</v>
      </c>
      <c r="AL116" s="58">
        <f>Input!T105</f>
        <v>9</v>
      </c>
      <c r="AM116" s="58">
        <f t="shared" si="473"/>
        <v>4.000000000417101</v>
      </c>
      <c r="AN116" s="58">
        <f t="shared" si="474"/>
        <v>0</v>
      </c>
      <c r="AO116" s="58">
        <f t="shared" si="475"/>
        <v>0</v>
      </c>
      <c r="AP116" s="58">
        <f t="shared" si="476"/>
        <v>0</v>
      </c>
      <c r="AQ116" s="58">
        <f t="shared" si="477"/>
        <v>9.0000000009384777</v>
      </c>
      <c r="AS116" s="53">
        <v>12090102</v>
      </c>
      <c r="AT116" s="80">
        <f t="shared" si="394"/>
        <v>92.182898981947773</v>
      </c>
      <c r="AU116" s="80">
        <f t="shared" si="395"/>
        <v>0</v>
      </c>
      <c r="AV116" s="80">
        <f t="shared" si="396"/>
        <v>492.76553298855595</v>
      </c>
      <c r="AW116" s="80">
        <f t="shared" si="397"/>
        <v>22.369198988353293</v>
      </c>
      <c r="AX116" s="80">
        <f t="shared" si="398"/>
        <v>14.36204253229501</v>
      </c>
      <c r="AY116" s="80">
        <f t="shared" si="399"/>
        <v>621.67967349115213</v>
      </c>
      <c r="BA116" s="53" t="s">
        <v>958</v>
      </c>
      <c r="BB116" s="53">
        <v>12090108</v>
      </c>
      <c r="BC116" s="53">
        <v>13544</v>
      </c>
      <c r="BD116" s="53">
        <v>108</v>
      </c>
      <c r="BE116" s="53">
        <f t="shared" si="400"/>
        <v>7.9740106320141755E-3</v>
      </c>
      <c r="BF116" s="53">
        <f t="shared" si="652"/>
        <v>13</v>
      </c>
      <c r="BG116" s="53">
        <f t="shared" si="652"/>
        <v>0</v>
      </c>
      <c r="BH116" s="53">
        <f t="shared" si="401"/>
        <v>0.10366213821618428</v>
      </c>
      <c r="BI116" s="53">
        <f t="shared" si="402"/>
        <v>0</v>
      </c>
      <c r="BK116" s="53">
        <v>12090102</v>
      </c>
      <c r="BL116" s="53">
        <f>SUM(BH199,BH459,BH789,BH860)</f>
        <v>81.82411928055383</v>
      </c>
      <c r="BM116" s="53">
        <f>SUM(BI199,BI459,BI789,BI860)</f>
        <v>27.54570692408187</v>
      </c>
      <c r="BO116" s="54" t="s">
        <v>957</v>
      </c>
      <c r="BP116" s="53">
        <v>12100203</v>
      </c>
      <c r="BQ116" s="53">
        <v>350032.81550000003</v>
      </c>
      <c r="BR116" s="53">
        <v>260848.66699999999</v>
      </c>
      <c r="BS116" s="53">
        <f t="shared" si="403"/>
        <v>0.74521203569840722</v>
      </c>
      <c r="BT116" s="53">
        <f>BT115</f>
        <v>126</v>
      </c>
      <c r="BU116" s="53">
        <f t="shared" si="666"/>
        <v>0</v>
      </c>
      <c r="BV116" s="53">
        <f t="shared" si="667"/>
        <v>39</v>
      </c>
      <c r="BW116" s="53">
        <f t="shared" si="406"/>
        <v>93.896716497999307</v>
      </c>
      <c r="BX116" s="53">
        <f t="shared" si="407"/>
        <v>0</v>
      </c>
      <c r="BY116" s="53">
        <f t="shared" si="408"/>
        <v>29.063269392237881</v>
      </c>
      <c r="CA116" s="53">
        <v>12090102</v>
      </c>
      <c r="CB116" s="53">
        <f>SUM(BW217,BW508,BW866,BW943)</f>
        <v>9361.6545556496858</v>
      </c>
      <c r="CC116" s="53">
        <f t="shared" ref="CC116:CD116" si="670">SUM(BX217,BX508,BX866,BX943)</f>
        <v>0</v>
      </c>
      <c r="CD116" s="53">
        <f t="shared" si="670"/>
        <v>64.309455397968065</v>
      </c>
      <c r="CF116" s="46">
        <v>12090102</v>
      </c>
      <c r="CG116" s="61">
        <f t="shared" si="410"/>
        <v>562.36031894413577</v>
      </c>
      <c r="CH116" s="61">
        <f t="shared" si="411"/>
        <v>28.278291081458498</v>
      </c>
      <c r="CI116" s="61">
        <f t="shared" si="412"/>
        <v>11298.011121457896</v>
      </c>
      <c r="CJ116" s="61">
        <f t="shared" si="413"/>
        <v>23.25015476721823</v>
      </c>
      <c r="CK116" s="61">
        <f t="shared" si="414"/>
        <v>709.45809341854374</v>
      </c>
      <c r="CL116" s="61">
        <f t="shared" si="415"/>
        <v>12621.357979669252</v>
      </c>
    </row>
    <row r="117" spans="1:90" ht="15.6" customHeight="1" x14ac:dyDescent="0.3">
      <c r="A117" s="53" t="s">
        <v>954</v>
      </c>
      <c r="B117" s="53" t="s">
        <v>1581</v>
      </c>
      <c r="C117" s="53">
        <v>12070201</v>
      </c>
      <c r="D117" s="51">
        <v>169451.12627139999</v>
      </c>
      <c r="E117" s="53">
        <v>12391.2550474</v>
      </c>
      <c r="F117" s="53">
        <f t="shared" si="378"/>
        <v>7.3125834687894894E-2</v>
      </c>
      <c r="H117" s="53">
        <f>Input!P89</f>
        <v>221</v>
      </c>
      <c r="I117" s="53">
        <f>Input!Q89</f>
        <v>0</v>
      </c>
      <c r="J117" s="53">
        <f>Input!R89</f>
        <v>966</v>
      </c>
      <c r="K117" s="53">
        <f>Input!S89</f>
        <v>0</v>
      </c>
      <c r="L117" s="53">
        <f>Input!T89</f>
        <v>147</v>
      </c>
      <c r="M117" s="53">
        <f t="shared" si="387"/>
        <v>16.160809466024773</v>
      </c>
      <c r="N117" s="53">
        <f t="shared" si="388"/>
        <v>0</v>
      </c>
      <c r="O117" s="53">
        <f t="shared" si="389"/>
        <v>70.639556308506471</v>
      </c>
      <c r="P117" s="53">
        <f t="shared" si="390"/>
        <v>0</v>
      </c>
      <c r="Q117" s="53">
        <f t="shared" si="391"/>
        <v>10.74949769912055</v>
      </c>
      <c r="S117" s="53">
        <v>12090103</v>
      </c>
      <c r="T117" s="53">
        <f>SUM(M224,M377,M520,M725,M905,M949,M970,M832)</f>
        <v>1893.7016782114965</v>
      </c>
      <c r="U117" s="53">
        <f t="shared" ref="U117:X117" si="671">SUM(N224,N377,N520,N725,N905,N949,N970,N832)</f>
        <v>1.7950936167196985</v>
      </c>
      <c r="V117" s="53">
        <f t="shared" si="671"/>
        <v>31753.741907464224</v>
      </c>
      <c r="W117" s="53">
        <f t="shared" si="671"/>
        <v>61.897338890646296</v>
      </c>
      <c r="X117" s="53">
        <f t="shared" si="671"/>
        <v>542.93737392242372</v>
      </c>
      <c r="Y117" s="53">
        <f t="shared" si="393"/>
        <v>34254.073392105507</v>
      </c>
      <c r="AA117" s="53" t="s">
        <v>959</v>
      </c>
      <c r="AB117" s="53" t="s">
        <v>1608</v>
      </c>
      <c r="AC117" s="53">
        <v>11140305</v>
      </c>
      <c r="AD117" s="53">
        <v>52567.230759999999</v>
      </c>
      <c r="AE117" s="53">
        <v>41541.6625165</v>
      </c>
      <c r="AF117" s="53">
        <f t="shared" si="380"/>
        <v>0.79025776925860647</v>
      </c>
      <c r="AH117" s="58">
        <f>Input!P112</f>
        <v>1</v>
      </c>
      <c r="AI117" s="58">
        <f>Input!Q112</f>
        <v>0</v>
      </c>
      <c r="AJ117" s="58">
        <f>Input!R112</f>
        <v>0</v>
      </c>
      <c r="AK117" s="58">
        <f>Input!S112</f>
        <v>0</v>
      </c>
      <c r="AL117" s="58">
        <f>Input!T112</f>
        <v>0</v>
      </c>
      <c r="AM117" s="58">
        <f t="shared" si="473"/>
        <v>0.79025776925860647</v>
      </c>
      <c r="AN117" s="58">
        <f t="shared" si="474"/>
        <v>0</v>
      </c>
      <c r="AO117" s="58">
        <f t="shared" si="475"/>
        <v>0</v>
      </c>
      <c r="AP117" s="58">
        <f t="shared" si="476"/>
        <v>0</v>
      </c>
      <c r="AQ117" s="58">
        <f t="shared" si="477"/>
        <v>0</v>
      </c>
      <c r="AS117" s="53">
        <v>12090103</v>
      </c>
      <c r="AT117" s="80">
        <f t="shared" si="394"/>
        <v>468.72145934328677</v>
      </c>
      <c r="AU117" s="80">
        <f t="shared" si="395"/>
        <v>0</v>
      </c>
      <c r="AV117" s="80">
        <f t="shared" si="396"/>
        <v>2523.7607382943165</v>
      </c>
      <c r="AW117" s="80">
        <f t="shared" si="397"/>
        <v>114.3171184279561</v>
      </c>
      <c r="AX117" s="80">
        <f t="shared" si="398"/>
        <v>73.396786263403627</v>
      </c>
      <c r="AY117" s="80">
        <f t="shared" si="399"/>
        <v>3180.1961023289632</v>
      </c>
      <c r="BA117" s="53" t="s">
        <v>870</v>
      </c>
      <c r="BB117" s="53">
        <v>12110208</v>
      </c>
      <c r="BC117" s="53">
        <v>406220</v>
      </c>
      <c r="BD117" s="53">
        <v>405360</v>
      </c>
      <c r="BE117" s="53">
        <f t="shared" si="400"/>
        <v>0.99788292058490469</v>
      </c>
      <c r="BF117" s="53">
        <v>0</v>
      </c>
      <c r="BG117" s="53">
        <v>0</v>
      </c>
      <c r="BH117" s="53">
        <f t="shared" si="401"/>
        <v>0</v>
      </c>
      <c r="BI117" s="53">
        <f t="shared" si="402"/>
        <v>0</v>
      </c>
      <c r="BK117" s="53">
        <v>12090103</v>
      </c>
      <c r="BL117" s="53">
        <f>SUM(BH335,BH460,BH639,BH740,BH822,BH861,BH877)</f>
        <v>1.8021131987730297</v>
      </c>
      <c r="BM117" s="53">
        <f>SUM(BI335,BI460,BI639,BI740,BI822,BI861,BI877)</f>
        <v>0.11985841831249078</v>
      </c>
      <c r="BO117" s="54" t="s">
        <v>673</v>
      </c>
      <c r="BP117" s="53">
        <v>12100101</v>
      </c>
      <c r="BQ117" s="53">
        <v>317020.39319999999</v>
      </c>
      <c r="BR117" s="53">
        <v>528.64646740000001</v>
      </c>
      <c r="BS117" s="53">
        <f t="shared" si="403"/>
        <v>1.6675471948786921E-3</v>
      </c>
      <c r="BT117" s="53">
        <v>0</v>
      </c>
      <c r="BU117" s="53">
        <v>1</v>
      </c>
      <c r="BV117" s="53">
        <v>2</v>
      </c>
      <c r="BW117" s="53">
        <f t="shared" si="406"/>
        <v>0</v>
      </c>
      <c r="BX117" s="53">
        <f t="shared" si="407"/>
        <v>1.6675471948786921E-3</v>
      </c>
      <c r="BY117" s="53">
        <f t="shared" si="408"/>
        <v>3.3350943897573842E-3</v>
      </c>
      <c r="CA117" s="53">
        <v>12090103</v>
      </c>
      <c r="CB117" s="53">
        <f>SUM(BW218,BW372,BW509,BW701,BW812,BW900,BW944,BW961)</f>
        <v>3369.1644541176111</v>
      </c>
      <c r="CC117" s="53">
        <f t="shared" ref="CC117:CD117" si="672">SUM(BX218,BX372,BX509,BX701,BX812,BX900,BX944,BX961)</f>
        <v>7.3263611665107337E-2</v>
      </c>
      <c r="CD117" s="53">
        <f t="shared" si="672"/>
        <v>36.437957428415949</v>
      </c>
      <c r="CF117" s="46">
        <v>12090103</v>
      </c>
      <c r="CG117" s="61">
        <f t="shared" si="410"/>
        <v>2364.2252507535563</v>
      </c>
      <c r="CH117" s="61">
        <f t="shared" si="411"/>
        <v>1.9149520350321891</v>
      </c>
      <c r="CI117" s="61">
        <f t="shared" si="412"/>
        <v>37646.667099876155</v>
      </c>
      <c r="CJ117" s="61">
        <f t="shared" si="413"/>
        <v>176.28772093026751</v>
      </c>
      <c r="CK117" s="61">
        <f t="shared" si="414"/>
        <v>652.77211761424337</v>
      </c>
      <c r="CL117" s="61">
        <f t="shared" si="415"/>
        <v>40841.867141209252</v>
      </c>
    </row>
    <row r="118" spans="1:90" ht="15.6" customHeight="1" x14ac:dyDescent="0.3">
      <c r="A118" s="53" t="s">
        <v>954</v>
      </c>
      <c r="B118" s="53" t="s">
        <v>1581</v>
      </c>
      <c r="C118" s="53">
        <v>12090107</v>
      </c>
      <c r="D118" s="51">
        <v>169451.12627139999</v>
      </c>
      <c r="E118" s="53">
        <v>157059.871224</v>
      </c>
      <c r="F118" s="53">
        <f t="shared" si="378"/>
        <v>0.9268741653121052</v>
      </c>
      <c r="H118" s="53">
        <f>H117</f>
        <v>221</v>
      </c>
      <c r="I118" s="53">
        <f t="shared" ref="I118" si="673">I117</f>
        <v>0</v>
      </c>
      <c r="J118" s="53">
        <f t="shared" ref="J118" si="674">J117</f>
        <v>966</v>
      </c>
      <c r="K118" s="53">
        <f t="shared" ref="K118" si="675">K117</f>
        <v>0</v>
      </c>
      <c r="L118" s="53">
        <f t="shared" ref="L118" si="676">L117</f>
        <v>147</v>
      </c>
      <c r="M118" s="53">
        <f t="shared" si="387"/>
        <v>204.83919053397526</v>
      </c>
      <c r="N118" s="53">
        <f t="shared" si="388"/>
        <v>0</v>
      </c>
      <c r="O118" s="53">
        <f t="shared" si="389"/>
        <v>895.36044369149363</v>
      </c>
      <c r="P118" s="53">
        <f t="shared" si="390"/>
        <v>0</v>
      </c>
      <c r="Q118" s="53">
        <f t="shared" si="391"/>
        <v>136.25050230087948</v>
      </c>
      <c r="S118" s="53">
        <v>12090104</v>
      </c>
      <c r="T118" s="53">
        <f>SUM(M180,M378,M505,M906,M950)</f>
        <v>126.85924170934541</v>
      </c>
      <c r="U118" s="53">
        <f t="shared" ref="U118:X118" si="677">SUM(N180,N378,N505,N906,N950)</f>
        <v>79.596899043806047</v>
      </c>
      <c r="V118" s="53">
        <f t="shared" si="677"/>
        <v>14822.79399266839</v>
      </c>
      <c r="W118" s="53">
        <f t="shared" si="677"/>
        <v>0</v>
      </c>
      <c r="X118" s="53">
        <f t="shared" si="677"/>
        <v>343.53460842223353</v>
      </c>
      <c r="Y118" s="53">
        <f t="shared" si="393"/>
        <v>15372.784741843774</v>
      </c>
      <c r="AA118" s="53" t="s">
        <v>959</v>
      </c>
      <c r="AB118" s="53" t="s">
        <v>1608</v>
      </c>
      <c r="AC118" s="53">
        <v>11140307</v>
      </c>
      <c r="AD118" s="53">
        <v>52567.230759999999</v>
      </c>
      <c r="AE118" s="53">
        <v>11025.5682476</v>
      </c>
      <c r="AF118" s="53">
        <f t="shared" si="380"/>
        <v>0.20974223081938889</v>
      </c>
      <c r="AH118" s="58">
        <f t="shared" ref="AH118" si="678">AH117</f>
        <v>1</v>
      </c>
      <c r="AI118" s="58">
        <f t="shared" ref="AI118" si="679">AI117</f>
        <v>0</v>
      </c>
      <c r="AJ118" s="58">
        <f t="shared" ref="AJ118" si="680">AJ117</f>
        <v>0</v>
      </c>
      <c r="AK118" s="58">
        <f t="shared" ref="AK118" si="681">AK117</f>
        <v>0</v>
      </c>
      <c r="AL118" s="58">
        <f t="shared" ref="AL118" si="682">AL117</f>
        <v>0</v>
      </c>
      <c r="AM118" s="58">
        <f t="shared" si="473"/>
        <v>0.20974223081938889</v>
      </c>
      <c r="AN118" s="58">
        <f t="shared" si="474"/>
        <v>0</v>
      </c>
      <c r="AO118" s="58">
        <f t="shared" si="475"/>
        <v>0</v>
      </c>
      <c r="AP118" s="58">
        <f t="shared" si="476"/>
        <v>0</v>
      </c>
      <c r="AQ118" s="58">
        <f t="shared" si="477"/>
        <v>0</v>
      </c>
      <c r="AS118" s="53">
        <v>12090104</v>
      </c>
      <c r="AT118" s="80">
        <f t="shared" si="394"/>
        <v>25.203993909250805</v>
      </c>
      <c r="AU118" s="80">
        <f t="shared" si="395"/>
        <v>0</v>
      </c>
      <c r="AV118" s="80">
        <f t="shared" si="396"/>
        <v>43.93709191984987</v>
      </c>
      <c r="AW118" s="80">
        <f t="shared" si="397"/>
        <v>0</v>
      </c>
      <c r="AX118" s="80">
        <f t="shared" si="398"/>
        <v>39.065165006839777</v>
      </c>
      <c r="AY118" s="80">
        <f t="shared" si="399"/>
        <v>108.20625083594045</v>
      </c>
      <c r="BA118" s="53" t="s">
        <v>870</v>
      </c>
      <c r="BB118" s="53">
        <v>13090002</v>
      </c>
      <c r="BC118" s="53">
        <v>406220</v>
      </c>
      <c r="BD118" s="53">
        <v>860</v>
      </c>
      <c r="BE118" s="53">
        <f t="shared" si="400"/>
        <v>2.1170794150952685E-3</v>
      </c>
      <c r="BF118" s="53">
        <f>BF117</f>
        <v>0</v>
      </c>
      <c r="BG118" s="53">
        <f>BG117</f>
        <v>0</v>
      </c>
      <c r="BH118" s="53">
        <f t="shared" si="401"/>
        <v>0</v>
      </c>
      <c r="BI118" s="53">
        <f t="shared" si="402"/>
        <v>0</v>
      </c>
      <c r="BK118" s="53">
        <v>12090104</v>
      </c>
      <c r="BL118" s="53">
        <f>SUM(BH156,BH336,BH446,BH823,BH862)</f>
        <v>287.44234176010752</v>
      </c>
      <c r="BM118" s="53">
        <f>SUM(BI156,BI336,BI446,BI823,BI862)</f>
        <v>24.882330526926985</v>
      </c>
      <c r="BO118" s="54" t="s">
        <v>673</v>
      </c>
      <c r="BP118" s="53">
        <v>12100204</v>
      </c>
      <c r="BQ118" s="53">
        <v>317020.39319999999</v>
      </c>
      <c r="BR118" s="53">
        <v>573.25804040000003</v>
      </c>
      <c r="BS118" s="53">
        <f t="shared" si="403"/>
        <v>1.8082686562007585E-3</v>
      </c>
      <c r="BT118" s="53">
        <f>BT117</f>
        <v>0</v>
      </c>
      <c r="BU118" s="53">
        <f t="shared" ref="BU118:BU124" si="683">BU117</f>
        <v>1</v>
      </c>
      <c r="BV118" s="53">
        <f t="shared" ref="BV118:BV124" si="684">BV117</f>
        <v>2</v>
      </c>
      <c r="BW118" s="53">
        <f t="shared" si="406"/>
        <v>0</v>
      </c>
      <c r="BX118" s="53">
        <f t="shared" si="407"/>
        <v>1.8082686562007585E-3</v>
      </c>
      <c r="BY118" s="53">
        <f t="shared" si="408"/>
        <v>3.6165373124015169E-3</v>
      </c>
      <c r="CA118" s="53">
        <v>12090104</v>
      </c>
      <c r="CB118" s="53">
        <f>SUM(BW170,BW373,BW494,BW901,BW945)</f>
        <v>7425.4631278032321</v>
      </c>
      <c r="CC118" s="53">
        <f t="shared" ref="CC118:CD118" si="685">SUM(BX170,BX373,BX494,BX901,BX945)</f>
        <v>0</v>
      </c>
      <c r="CD118" s="53">
        <f t="shared" si="685"/>
        <v>108.91689570535718</v>
      </c>
      <c r="CF118" s="46">
        <v>12090104</v>
      </c>
      <c r="CG118" s="61">
        <f t="shared" si="410"/>
        <v>439.50557737870372</v>
      </c>
      <c r="CH118" s="61">
        <f t="shared" si="411"/>
        <v>104.47922957073303</v>
      </c>
      <c r="CI118" s="61">
        <f t="shared" si="412"/>
        <v>22292.194212391471</v>
      </c>
      <c r="CJ118" s="61">
        <f t="shared" si="413"/>
        <v>0</v>
      </c>
      <c r="CK118" s="61">
        <f t="shared" si="414"/>
        <v>491.51666913443046</v>
      </c>
      <c r="CL118" s="61">
        <f t="shared" si="415"/>
        <v>23327.695688475338</v>
      </c>
    </row>
    <row r="119" spans="1:90" ht="15.6" customHeight="1" x14ac:dyDescent="0.3">
      <c r="A119" s="53" t="s">
        <v>955</v>
      </c>
      <c r="B119" s="53" t="s">
        <v>1573</v>
      </c>
      <c r="C119" s="53">
        <v>12070101</v>
      </c>
      <c r="D119" s="51">
        <v>357698.70320300001</v>
      </c>
      <c r="E119" s="53">
        <v>128465.55547799999</v>
      </c>
      <c r="F119" s="53">
        <f t="shared" si="378"/>
        <v>0.35914459383738284</v>
      </c>
      <c r="H119" s="53">
        <f>Input!P91</f>
        <v>804</v>
      </c>
      <c r="I119" s="53">
        <f>Input!Q91</f>
        <v>0</v>
      </c>
      <c r="J119" s="53">
        <f>Input!R91</f>
        <v>115</v>
      </c>
      <c r="K119" s="53">
        <f>Input!S91</f>
        <v>0</v>
      </c>
      <c r="L119" s="53">
        <f>Input!T91</f>
        <v>12</v>
      </c>
      <c r="M119" s="53">
        <f t="shared" si="387"/>
        <v>288.7522534452558</v>
      </c>
      <c r="N119" s="53">
        <f t="shared" si="388"/>
        <v>0</v>
      </c>
      <c r="O119" s="53">
        <f t="shared" si="389"/>
        <v>41.301628291299025</v>
      </c>
      <c r="P119" s="53">
        <f t="shared" si="390"/>
        <v>0</v>
      </c>
      <c r="Q119" s="53">
        <f t="shared" si="391"/>
        <v>4.3097351260485937</v>
      </c>
      <c r="S119" s="53">
        <v>12090105</v>
      </c>
      <c r="T119" s="53">
        <f>SUM(M181,M208,M717,M883,M951)</f>
        <v>67.898111582980334</v>
      </c>
      <c r="U119" s="53">
        <f t="shared" ref="U119:X119" si="686">SUM(N181,N208,N717,N883,N951)</f>
        <v>0</v>
      </c>
      <c r="V119" s="53">
        <f t="shared" si="686"/>
        <v>528.23699459411421</v>
      </c>
      <c r="W119" s="53">
        <f t="shared" si="686"/>
        <v>0</v>
      </c>
      <c r="X119" s="53">
        <f t="shared" si="686"/>
        <v>281.53671849115818</v>
      </c>
      <c r="Y119" s="53">
        <f t="shared" si="393"/>
        <v>877.67182466825261</v>
      </c>
      <c r="AA119" s="53" t="s">
        <v>960</v>
      </c>
      <c r="AB119" s="53" t="s">
        <v>1599</v>
      </c>
      <c r="AC119" s="53">
        <v>11090105</v>
      </c>
      <c r="AD119" s="53">
        <v>83106.283670000004</v>
      </c>
      <c r="AE119" s="53">
        <v>1245.2228828899999</v>
      </c>
      <c r="AF119" s="53">
        <f t="shared" si="380"/>
        <v>1.4983498574362372E-2</v>
      </c>
      <c r="AH119" s="58">
        <f>Input!P113</f>
        <v>3</v>
      </c>
      <c r="AI119" s="58">
        <f>Input!Q113</f>
        <v>0</v>
      </c>
      <c r="AJ119" s="58">
        <f>Input!R113</f>
        <v>0</v>
      </c>
      <c r="AK119" s="58">
        <f>Input!S113</f>
        <v>0</v>
      </c>
      <c r="AL119" s="58">
        <f>Input!T113</f>
        <v>0</v>
      </c>
      <c r="AM119" s="58">
        <f t="shared" si="473"/>
        <v>4.4950495723087111E-2</v>
      </c>
      <c r="AN119" s="58">
        <f t="shared" si="474"/>
        <v>0</v>
      </c>
      <c r="AO119" s="58">
        <f t="shared" si="475"/>
        <v>0</v>
      </c>
      <c r="AP119" s="58">
        <f t="shared" si="476"/>
        <v>0</v>
      </c>
      <c r="AQ119" s="58">
        <f t="shared" si="477"/>
        <v>0</v>
      </c>
      <c r="AS119" s="53">
        <v>12090105</v>
      </c>
      <c r="AT119" s="80">
        <f t="shared" si="394"/>
        <v>134.83617567293348</v>
      </c>
      <c r="AU119" s="80">
        <f t="shared" si="395"/>
        <v>0</v>
      </c>
      <c r="AV119" s="80">
        <f t="shared" si="396"/>
        <v>875.17606810085613</v>
      </c>
      <c r="AW119" s="80">
        <f t="shared" si="397"/>
        <v>39.313682597614857</v>
      </c>
      <c r="AX119" s="80">
        <f t="shared" si="398"/>
        <v>34.176006204952323</v>
      </c>
      <c r="AY119" s="80">
        <f t="shared" si="399"/>
        <v>1083.5019325763567</v>
      </c>
      <c r="BA119" s="53" t="s">
        <v>959</v>
      </c>
      <c r="BB119" s="53">
        <v>11140305</v>
      </c>
      <c r="BC119" s="53">
        <v>12401</v>
      </c>
      <c r="BD119" s="53">
        <v>10934</v>
      </c>
      <c r="BE119" s="53">
        <f t="shared" si="400"/>
        <v>0.88170308846060796</v>
      </c>
      <c r="BF119" s="53">
        <v>0</v>
      </c>
      <c r="BG119" s="53">
        <v>0</v>
      </c>
      <c r="BH119" s="53">
        <f t="shared" si="401"/>
        <v>0</v>
      </c>
      <c r="BI119" s="53">
        <f t="shared" si="402"/>
        <v>0</v>
      </c>
      <c r="BK119" s="53">
        <v>12090105</v>
      </c>
      <c r="BL119" s="53">
        <f>SUM(BH157,BH182,BH768,BH790,BH863)</f>
        <v>66.707828541208301</v>
      </c>
      <c r="BM119" s="53">
        <f>SUM(BI157,BI182,BI768,BI790,BI863)</f>
        <v>13.434242996080709</v>
      </c>
      <c r="BO119" s="54" t="s">
        <v>673</v>
      </c>
      <c r="BP119" s="53">
        <v>12100303</v>
      </c>
      <c r="BQ119" s="53">
        <v>317020.39319999999</v>
      </c>
      <c r="BR119" s="53">
        <v>924.83830790000002</v>
      </c>
      <c r="BS119" s="53">
        <f t="shared" si="403"/>
        <v>2.9172833285729459E-3</v>
      </c>
      <c r="BT119" s="53">
        <f>BT118</f>
        <v>0</v>
      </c>
      <c r="BU119" s="53">
        <f t="shared" si="683"/>
        <v>1</v>
      </c>
      <c r="BV119" s="53">
        <f t="shared" si="684"/>
        <v>2</v>
      </c>
      <c r="BW119" s="53">
        <f t="shared" si="406"/>
        <v>0</v>
      </c>
      <c r="BX119" s="53">
        <f t="shared" si="407"/>
        <v>2.9172833285729459E-3</v>
      </c>
      <c r="BY119" s="53">
        <f t="shared" si="408"/>
        <v>5.8345666571458918E-3</v>
      </c>
      <c r="CA119" s="53">
        <v>12090105</v>
      </c>
      <c r="CB119" s="53">
        <f>SUM(BW171,BW197,BW694,BW844,BW867,BW946)</f>
        <v>16273.899402974637</v>
      </c>
      <c r="CC119" s="53">
        <f t="shared" ref="CC119:CD119" si="687">SUM(BX171,BX197,BX694,BX844,BX867,BX946)</f>
        <v>0</v>
      </c>
      <c r="CD119" s="53">
        <f t="shared" si="687"/>
        <v>141.37529873587192</v>
      </c>
      <c r="CF119" s="46">
        <v>12090105</v>
      </c>
      <c r="CG119" s="61">
        <f t="shared" si="410"/>
        <v>269.44211579712214</v>
      </c>
      <c r="CH119" s="61">
        <f t="shared" si="411"/>
        <v>13.434242996080709</v>
      </c>
      <c r="CI119" s="61">
        <f t="shared" si="412"/>
        <v>17677.312465669605</v>
      </c>
      <c r="CJ119" s="61">
        <f t="shared" si="413"/>
        <v>39.313682597614857</v>
      </c>
      <c r="CK119" s="61">
        <f t="shared" si="414"/>
        <v>457.08802343198244</v>
      </c>
      <c r="CL119" s="61">
        <f t="shared" si="415"/>
        <v>18456.590530492405</v>
      </c>
    </row>
    <row r="120" spans="1:90" ht="15.6" customHeight="1" x14ac:dyDescent="0.3">
      <c r="A120" s="53" t="s">
        <v>955</v>
      </c>
      <c r="B120" s="53" t="s">
        <v>1573</v>
      </c>
      <c r="C120" s="53">
        <v>12070102</v>
      </c>
      <c r="D120" s="51">
        <v>357698.70320300001</v>
      </c>
      <c r="E120" s="53">
        <v>229233.14772499999</v>
      </c>
      <c r="F120" s="53">
        <f t="shared" si="378"/>
        <v>0.64085540616261705</v>
      </c>
      <c r="H120" s="53">
        <f>H119</f>
        <v>804</v>
      </c>
      <c r="I120" s="53">
        <f t="shared" ref="I120" si="688">I119</f>
        <v>0</v>
      </c>
      <c r="J120" s="53">
        <f t="shared" ref="J120" si="689">J119</f>
        <v>115</v>
      </c>
      <c r="K120" s="53">
        <f t="shared" ref="K120" si="690">K119</f>
        <v>0</v>
      </c>
      <c r="L120" s="53">
        <f t="shared" ref="L120" si="691">L119</f>
        <v>12</v>
      </c>
      <c r="M120" s="53">
        <f t="shared" si="387"/>
        <v>515.24774655474414</v>
      </c>
      <c r="N120" s="53">
        <f t="shared" si="388"/>
        <v>0</v>
      </c>
      <c r="O120" s="53">
        <f t="shared" si="389"/>
        <v>73.698371708700961</v>
      </c>
      <c r="P120" s="53">
        <f t="shared" si="390"/>
        <v>0</v>
      </c>
      <c r="Q120" s="53">
        <f t="shared" si="391"/>
        <v>7.6902648739514046</v>
      </c>
      <c r="S120" s="53">
        <v>12090106</v>
      </c>
      <c r="T120" s="53">
        <f>SUM(M209,M686,M736)</f>
        <v>35.984434470141231</v>
      </c>
      <c r="U120" s="53">
        <f t="shared" ref="U120:X120" si="692">SUM(N209,N686,N736)</f>
        <v>0</v>
      </c>
      <c r="V120" s="53">
        <f t="shared" si="692"/>
        <v>2.1853791397268774</v>
      </c>
      <c r="W120" s="53">
        <f t="shared" si="692"/>
        <v>0</v>
      </c>
      <c r="X120" s="53">
        <f t="shared" si="692"/>
        <v>33.313910259626901</v>
      </c>
      <c r="Y120" s="53">
        <f t="shared" si="393"/>
        <v>71.483723869495009</v>
      </c>
      <c r="AA120" s="53" t="s">
        <v>960</v>
      </c>
      <c r="AB120" s="53" t="s">
        <v>1599</v>
      </c>
      <c r="AC120" s="53">
        <v>11090106</v>
      </c>
      <c r="AD120" s="53">
        <v>83106.283670000004</v>
      </c>
      <c r="AE120" s="53">
        <v>1166.6879644799999</v>
      </c>
      <c r="AF120" s="53">
        <f t="shared" si="380"/>
        <v>1.4038504827296891E-2</v>
      </c>
      <c r="AH120" s="58">
        <f t="shared" ref="AH120:AH123" si="693">AH119</f>
        <v>3</v>
      </c>
      <c r="AI120" s="58">
        <f t="shared" ref="AI120:AI123" si="694">AI119</f>
        <v>0</v>
      </c>
      <c r="AJ120" s="58">
        <f t="shared" ref="AJ120:AJ123" si="695">AJ119</f>
        <v>0</v>
      </c>
      <c r="AK120" s="58">
        <f t="shared" ref="AK120:AK123" si="696">AK119</f>
        <v>0</v>
      </c>
      <c r="AL120" s="58">
        <f t="shared" ref="AL120:AL123" si="697">AL119</f>
        <v>0</v>
      </c>
      <c r="AM120" s="58">
        <f t="shared" si="473"/>
        <v>4.2115514481890673E-2</v>
      </c>
      <c r="AN120" s="58">
        <f t="shared" si="474"/>
        <v>0</v>
      </c>
      <c r="AO120" s="58">
        <f t="shared" si="475"/>
        <v>0</v>
      </c>
      <c r="AP120" s="58">
        <f t="shared" si="476"/>
        <v>0</v>
      </c>
      <c r="AQ120" s="58">
        <f t="shared" si="477"/>
        <v>0</v>
      </c>
      <c r="AS120" s="53">
        <v>12090106</v>
      </c>
      <c r="AT120" s="80">
        <f t="shared" si="394"/>
        <v>137.42258866799563</v>
      </c>
      <c r="AU120" s="80">
        <f t="shared" si="395"/>
        <v>0</v>
      </c>
      <c r="AV120" s="80">
        <f t="shared" si="396"/>
        <v>491.61398685767347</v>
      </c>
      <c r="AW120" s="80">
        <f t="shared" si="397"/>
        <v>22.369198988353293</v>
      </c>
      <c r="AX120" s="80">
        <f t="shared" si="398"/>
        <v>53.011269225125076</v>
      </c>
      <c r="AY120" s="80">
        <f t="shared" si="399"/>
        <v>704.41704373914752</v>
      </c>
      <c r="BA120" s="53" t="s">
        <v>959</v>
      </c>
      <c r="BB120" s="53">
        <v>11140307</v>
      </c>
      <c r="BC120" s="53">
        <v>12401</v>
      </c>
      <c r="BD120" s="53">
        <v>1467</v>
      </c>
      <c r="BE120" s="53">
        <f t="shared" si="400"/>
        <v>0.11829691153939198</v>
      </c>
      <c r="BF120" s="53">
        <f>BF119</f>
        <v>0</v>
      </c>
      <c r="BG120" s="53">
        <f>BG119</f>
        <v>0</v>
      </c>
      <c r="BH120" s="53">
        <f t="shared" si="401"/>
        <v>0</v>
      </c>
      <c r="BI120" s="53">
        <f t="shared" si="402"/>
        <v>0</v>
      </c>
      <c r="BK120" s="53">
        <v>12090106</v>
      </c>
      <c r="BL120" s="53">
        <f>SUM(BH95,BH159,BH183,BH615,BH648,BH784)</f>
        <v>24.050633478723729</v>
      </c>
      <c r="BM120" s="53">
        <f>SUM(BI95,BI159,BI183,BI615,BI648,BI784)</f>
        <v>0</v>
      </c>
      <c r="BO120" s="54" t="s">
        <v>673</v>
      </c>
      <c r="BP120" s="53">
        <v>12100401</v>
      </c>
      <c r="BQ120" s="53">
        <v>317020.39319999999</v>
      </c>
      <c r="BR120" s="53">
        <v>35220.593769999999</v>
      </c>
      <c r="BS120" s="53">
        <f t="shared" si="403"/>
        <v>0.11109882684354705</v>
      </c>
      <c r="BT120" s="53">
        <f>BT119</f>
        <v>0</v>
      </c>
      <c r="BU120" s="53">
        <f t="shared" si="683"/>
        <v>1</v>
      </c>
      <c r="BV120" s="53">
        <f t="shared" si="684"/>
        <v>2</v>
      </c>
      <c r="BW120" s="53">
        <f t="shared" si="406"/>
        <v>0</v>
      </c>
      <c r="BX120" s="53">
        <f t="shared" si="407"/>
        <v>0.11109882684354705</v>
      </c>
      <c r="BY120" s="53">
        <f t="shared" si="408"/>
        <v>0.2221976536870941</v>
      </c>
      <c r="CA120" s="53">
        <v>12090106</v>
      </c>
      <c r="CB120" s="53">
        <f>SUM(BW104,BW173,BW198,BW675,BW710,BW845,BW861)</f>
        <v>853.43240609493512</v>
      </c>
      <c r="CC120" s="53">
        <f t="shared" ref="CC120:CD120" si="698">SUM(BX104,BX173,BX198,BX675,BX710,BX845,BX861)</f>
        <v>0.40008268537290254</v>
      </c>
      <c r="CD120" s="53">
        <f t="shared" si="698"/>
        <v>41.81748675443221</v>
      </c>
      <c r="CF120" s="46">
        <v>12090106</v>
      </c>
      <c r="CG120" s="61">
        <f t="shared" si="410"/>
        <v>197.45765661686059</v>
      </c>
      <c r="CH120" s="61">
        <f t="shared" si="411"/>
        <v>0</v>
      </c>
      <c r="CI120" s="61">
        <f t="shared" si="412"/>
        <v>1347.2317720923354</v>
      </c>
      <c r="CJ120" s="61">
        <f t="shared" si="413"/>
        <v>22.769281673726194</v>
      </c>
      <c r="CK120" s="61">
        <f t="shared" si="414"/>
        <v>128.14266623918417</v>
      </c>
      <c r="CL120" s="61">
        <f t="shared" si="415"/>
        <v>1695.6013766221063</v>
      </c>
    </row>
    <row r="121" spans="1:90" ht="15.6" customHeight="1" x14ac:dyDescent="0.3">
      <c r="A121" s="53" t="s">
        <v>956</v>
      </c>
      <c r="B121" s="73" t="s">
        <v>1673</v>
      </c>
      <c r="C121" s="53">
        <v>12070203</v>
      </c>
      <c r="D121" s="53">
        <v>1</v>
      </c>
      <c r="E121" s="53">
        <v>1</v>
      </c>
      <c r="F121" s="53">
        <f t="shared" si="378"/>
        <v>1</v>
      </c>
      <c r="H121" s="53">
        <f>Input!P96</f>
        <v>6</v>
      </c>
      <c r="I121" s="53">
        <f>Input!Q96</f>
        <v>0</v>
      </c>
      <c r="J121" s="53">
        <f>Input!R96</f>
        <v>0</v>
      </c>
      <c r="K121" s="53">
        <f>Input!S96</f>
        <v>0</v>
      </c>
      <c r="L121" s="53">
        <f>Input!T96</f>
        <v>0</v>
      </c>
      <c r="M121" s="53">
        <f t="shared" si="387"/>
        <v>6</v>
      </c>
      <c r="N121" s="53">
        <f t="shared" si="388"/>
        <v>0</v>
      </c>
      <c r="O121" s="53">
        <f t="shared" si="389"/>
        <v>0</v>
      </c>
      <c r="P121" s="53">
        <f t="shared" si="390"/>
        <v>0</v>
      </c>
      <c r="Q121" s="53">
        <f t="shared" si="391"/>
        <v>0</v>
      </c>
      <c r="S121" s="53">
        <v>12090107</v>
      </c>
      <c r="T121" s="53">
        <f>SUM(M118,M142,M207,M287,M737,M928)</f>
        <v>619.81114635668644</v>
      </c>
      <c r="U121" s="53">
        <f t="shared" ref="U121:X121" si="699">SUM(N118,N142,N207,N287,N737,N928)</f>
        <v>0.2847436357931486</v>
      </c>
      <c r="V121" s="53">
        <f t="shared" si="699"/>
        <v>2382.9570842386083</v>
      </c>
      <c r="W121" s="53">
        <f t="shared" si="699"/>
        <v>0.74745204395701503</v>
      </c>
      <c r="X121" s="53">
        <f t="shared" si="699"/>
        <v>405.32137819010217</v>
      </c>
      <c r="Y121" s="53">
        <f t="shared" si="393"/>
        <v>3409.1218044651469</v>
      </c>
      <c r="AA121" s="53" t="s">
        <v>960</v>
      </c>
      <c r="AB121" s="53" t="s">
        <v>1599</v>
      </c>
      <c r="AC121" s="53">
        <v>11120103</v>
      </c>
      <c r="AD121" s="53">
        <v>83106.283670000004</v>
      </c>
      <c r="AE121" s="51">
        <v>13676.799862600001</v>
      </c>
      <c r="AF121" s="53">
        <f t="shared" si="380"/>
        <v>0.16456998506765258</v>
      </c>
      <c r="AH121" s="58">
        <f t="shared" si="693"/>
        <v>3</v>
      </c>
      <c r="AI121" s="58">
        <f t="shared" si="694"/>
        <v>0</v>
      </c>
      <c r="AJ121" s="58">
        <f t="shared" si="695"/>
        <v>0</v>
      </c>
      <c r="AK121" s="58">
        <f t="shared" si="696"/>
        <v>0</v>
      </c>
      <c r="AL121" s="58">
        <f t="shared" si="697"/>
        <v>0</v>
      </c>
      <c r="AM121" s="58">
        <f t="shared" si="473"/>
        <v>0.49370995520295774</v>
      </c>
      <c r="AN121" s="58">
        <f t="shared" si="474"/>
        <v>0</v>
      </c>
      <c r="AO121" s="58">
        <f t="shared" si="475"/>
        <v>0</v>
      </c>
      <c r="AP121" s="58">
        <f t="shared" si="476"/>
        <v>0</v>
      </c>
      <c r="AQ121" s="58">
        <f t="shared" si="477"/>
        <v>0</v>
      </c>
      <c r="AS121" s="53">
        <v>12090107</v>
      </c>
      <c r="AT121" s="80">
        <f t="shared" si="394"/>
        <v>470.59126444656829</v>
      </c>
      <c r="AU121" s="80">
        <f t="shared" si="395"/>
        <v>0</v>
      </c>
      <c r="AV121" s="80">
        <f t="shared" si="396"/>
        <v>2512.3784890871261</v>
      </c>
      <c r="AW121" s="80">
        <f t="shared" si="397"/>
        <v>114.3171184279561</v>
      </c>
      <c r="AX121" s="80">
        <f t="shared" si="398"/>
        <v>123.33068139223499</v>
      </c>
      <c r="AY121" s="80">
        <f t="shared" si="399"/>
        <v>3220.6175533538858</v>
      </c>
      <c r="BA121" s="53" t="s">
        <v>960</v>
      </c>
      <c r="BB121" s="53">
        <v>11090105</v>
      </c>
      <c r="BC121" s="53">
        <v>6182</v>
      </c>
      <c r="BD121" s="53">
        <v>116</v>
      </c>
      <c r="BE121" s="53">
        <f t="shared" si="400"/>
        <v>1.8764153995470722E-2</v>
      </c>
      <c r="BF121" s="53">
        <f>Input!P115</f>
        <v>2</v>
      </c>
      <c r="BG121" s="53">
        <f>Input!Q115</f>
        <v>0</v>
      </c>
      <c r="BH121" s="53">
        <f t="shared" si="401"/>
        <v>3.7528307990941444E-2</v>
      </c>
      <c r="BI121" s="53">
        <f t="shared" si="402"/>
        <v>0</v>
      </c>
      <c r="BK121" s="53">
        <v>12090107</v>
      </c>
      <c r="BL121" s="53">
        <f>SUM(BH96,BH115,BH160,BH180,BH261,BH649,BH840)</f>
        <v>83.494056302977825</v>
      </c>
      <c r="BM121" s="53">
        <f>SUM(BI96,BI115,BI160,BI180,BI261,BI649,BI840)</f>
        <v>0</v>
      </c>
      <c r="BO121" s="54" t="s">
        <v>673</v>
      </c>
      <c r="BP121" s="53">
        <v>12100402</v>
      </c>
      <c r="BQ121" s="53">
        <v>317020.39319999999</v>
      </c>
      <c r="BR121" s="53">
        <v>162678.55710000001</v>
      </c>
      <c r="BS121" s="53">
        <f t="shared" si="403"/>
        <v>0.51314855633710066</v>
      </c>
      <c r="BT121" s="53">
        <f>BT120</f>
        <v>0</v>
      </c>
      <c r="BU121" s="53">
        <f t="shared" si="683"/>
        <v>1</v>
      </c>
      <c r="BV121" s="53">
        <f t="shared" si="684"/>
        <v>2</v>
      </c>
      <c r="BW121" s="53">
        <f t="shared" si="406"/>
        <v>0</v>
      </c>
      <c r="BX121" s="53">
        <f t="shared" si="407"/>
        <v>0.51314855633710066</v>
      </c>
      <c r="BY121" s="53">
        <f t="shared" si="408"/>
        <v>1.0262971126742013</v>
      </c>
      <c r="CA121" s="53">
        <v>12090107</v>
      </c>
      <c r="CB121" s="53">
        <f>SUM(BW105,BW128,BW174,BW195,BW288,BW711,BW920)</f>
        <v>42.590358688322119</v>
      </c>
      <c r="CC121" s="53">
        <f t="shared" ref="CC121:CD121" si="700">SUM(BX105,BX128,BX174,BX195,BX288,BX711,BX920)</f>
        <v>0</v>
      </c>
      <c r="CD121" s="53">
        <f t="shared" si="700"/>
        <v>42.567093429373124</v>
      </c>
      <c r="CF121" s="46">
        <v>12090107</v>
      </c>
      <c r="CG121" s="61">
        <f t="shared" si="410"/>
        <v>1173.8964671062326</v>
      </c>
      <c r="CH121" s="61">
        <f t="shared" si="411"/>
        <v>0.2847436357931486</v>
      </c>
      <c r="CI121" s="61">
        <f t="shared" si="412"/>
        <v>4937.9259320140573</v>
      </c>
      <c r="CJ121" s="61">
        <f t="shared" si="413"/>
        <v>115.06457047191311</v>
      </c>
      <c r="CK121" s="61">
        <f t="shared" si="414"/>
        <v>571.21915301171032</v>
      </c>
      <c r="CL121" s="61">
        <f t="shared" si="415"/>
        <v>6798.3908662397062</v>
      </c>
    </row>
    <row r="122" spans="1:90" ht="15.6" customHeight="1" x14ac:dyDescent="0.3">
      <c r="A122" s="53" t="s">
        <v>956</v>
      </c>
      <c r="B122" s="53" t="s">
        <v>1581</v>
      </c>
      <c r="C122" s="53">
        <v>12070203</v>
      </c>
      <c r="D122" s="51">
        <v>423144.46853412996</v>
      </c>
      <c r="E122" s="53">
        <v>171675.14848500001</v>
      </c>
      <c r="F122" s="53">
        <f t="shared" si="378"/>
        <v>0.40571285045914063</v>
      </c>
      <c r="H122" s="53">
        <f>Input!P101</f>
        <v>557</v>
      </c>
      <c r="I122" s="53">
        <f>Input!Q101</f>
        <v>12</v>
      </c>
      <c r="J122" s="53">
        <f>Input!R101</f>
        <v>46</v>
      </c>
      <c r="K122" s="53">
        <f>Input!S101</f>
        <v>0</v>
      </c>
      <c r="L122" s="53">
        <f>Input!T101</f>
        <v>58</v>
      </c>
      <c r="M122" s="53">
        <f t="shared" si="387"/>
        <v>225.98205770574134</v>
      </c>
      <c r="N122" s="53">
        <f t="shared" si="388"/>
        <v>4.8685542055096871</v>
      </c>
      <c r="O122" s="53">
        <f t="shared" si="389"/>
        <v>18.66279112112047</v>
      </c>
      <c r="P122" s="53">
        <f t="shared" si="390"/>
        <v>0</v>
      </c>
      <c r="Q122" s="53">
        <f t="shared" si="391"/>
        <v>23.531345326630156</v>
      </c>
      <c r="S122" s="53">
        <v>12090108</v>
      </c>
      <c r="T122" s="53">
        <f>SUM(M143,M925,M929)</f>
        <v>24.393396348020886</v>
      </c>
      <c r="U122" s="53">
        <f t="shared" ref="U122:X122" si="701">SUM(N143,N925,N929)</f>
        <v>0</v>
      </c>
      <c r="V122" s="53">
        <f t="shared" si="701"/>
        <v>19.460912038666407</v>
      </c>
      <c r="W122" s="53">
        <f t="shared" si="701"/>
        <v>0</v>
      </c>
      <c r="X122" s="53">
        <f t="shared" si="701"/>
        <v>20.146309396068339</v>
      </c>
      <c r="Y122" s="53">
        <f t="shared" si="393"/>
        <v>64.000617782755626</v>
      </c>
      <c r="AA122" s="53" t="s">
        <v>960</v>
      </c>
      <c r="AB122" s="53" t="s">
        <v>1599</v>
      </c>
      <c r="AC122" s="53">
        <v>11120201</v>
      </c>
      <c r="AD122" s="53">
        <v>83106.283670000004</v>
      </c>
      <c r="AE122" s="53">
        <v>3253.8444511299999</v>
      </c>
      <c r="AF122" s="53">
        <f t="shared" si="380"/>
        <v>3.9152808998780729E-2</v>
      </c>
      <c r="AH122" s="58">
        <f t="shared" si="693"/>
        <v>3</v>
      </c>
      <c r="AI122" s="58">
        <f t="shared" si="694"/>
        <v>0</v>
      </c>
      <c r="AJ122" s="58">
        <f t="shared" si="695"/>
        <v>0</v>
      </c>
      <c r="AK122" s="58">
        <f t="shared" si="696"/>
        <v>0</v>
      </c>
      <c r="AL122" s="58">
        <f t="shared" si="697"/>
        <v>0</v>
      </c>
      <c r="AM122" s="58">
        <f t="shared" si="473"/>
        <v>0.11745842699634218</v>
      </c>
      <c r="AN122" s="58">
        <f t="shared" si="474"/>
        <v>0</v>
      </c>
      <c r="AO122" s="58">
        <f t="shared" si="475"/>
        <v>0</v>
      </c>
      <c r="AP122" s="58">
        <f t="shared" si="476"/>
        <v>0</v>
      </c>
      <c r="AQ122" s="58">
        <f t="shared" si="477"/>
        <v>0</v>
      </c>
      <c r="AS122" s="53">
        <v>12090108</v>
      </c>
      <c r="AT122" s="80">
        <f t="shared" si="394"/>
        <v>53.489350453949029</v>
      </c>
      <c r="AU122" s="80">
        <f t="shared" si="395"/>
        <v>0.45058087171566902</v>
      </c>
      <c r="AV122" s="80">
        <f t="shared" si="396"/>
        <v>0.36056900171063733</v>
      </c>
      <c r="AW122" s="80">
        <f t="shared" si="397"/>
        <v>0</v>
      </c>
      <c r="AX122" s="80">
        <f t="shared" si="398"/>
        <v>22.35095538042092</v>
      </c>
      <c r="AY122" s="80">
        <f t="shared" si="399"/>
        <v>76.651455707796259</v>
      </c>
      <c r="BA122" s="53" t="s">
        <v>960</v>
      </c>
      <c r="BB122" s="53">
        <v>11090106</v>
      </c>
      <c r="BC122" s="53">
        <v>6182</v>
      </c>
      <c r="BD122" s="53">
        <v>1099</v>
      </c>
      <c r="BE122" s="53">
        <f t="shared" si="400"/>
        <v>0.1777741831122614</v>
      </c>
      <c r="BF122" s="53">
        <f t="shared" ref="BF122:BG125" si="702">BF121</f>
        <v>2</v>
      </c>
      <c r="BG122" s="53">
        <f t="shared" si="702"/>
        <v>0</v>
      </c>
      <c r="BH122" s="53">
        <f t="shared" si="401"/>
        <v>0.35554836622452279</v>
      </c>
      <c r="BI122" s="53">
        <f t="shared" si="402"/>
        <v>0</v>
      </c>
      <c r="BK122" s="53">
        <v>12090108</v>
      </c>
      <c r="BL122" s="53">
        <f>SUM(BH97,BH116,BH161,BH769,BH841)</f>
        <v>26.554264315471052</v>
      </c>
      <c r="BM122" s="53">
        <f>SUM(BI97,BI116,BI161,BI769,BI841)</f>
        <v>0</v>
      </c>
      <c r="BO122" s="54" t="s">
        <v>673</v>
      </c>
      <c r="BP122" s="53">
        <v>12100403</v>
      </c>
      <c r="BQ122" s="53">
        <v>317020.39319999999</v>
      </c>
      <c r="BR122" s="53">
        <v>115671.78660000001</v>
      </c>
      <c r="BS122" s="53">
        <f t="shared" si="403"/>
        <v>0.3648717529885393</v>
      </c>
      <c r="BT122" s="53">
        <f t="shared" ref="BT122:BT124" si="703">BT121</f>
        <v>0</v>
      </c>
      <c r="BU122" s="53">
        <f t="shared" si="683"/>
        <v>1</v>
      </c>
      <c r="BV122" s="53">
        <f t="shared" si="684"/>
        <v>2</v>
      </c>
      <c r="BW122" s="53">
        <f t="shared" si="406"/>
        <v>0</v>
      </c>
      <c r="BX122" s="53">
        <f t="shared" si="407"/>
        <v>0.3648717529885393</v>
      </c>
      <c r="BY122" s="53">
        <f t="shared" si="408"/>
        <v>0.7297435059770786</v>
      </c>
      <c r="CA122" s="53">
        <v>12090108</v>
      </c>
      <c r="CB122" s="53">
        <f>SUM(BW106,BW129,BW175,BW846,BW921)</f>
        <v>49.34127791420778</v>
      </c>
      <c r="CC122" s="53">
        <f t="shared" ref="CC122:CD122" si="704">SUM(BX106,BX129,BX175,BX846,BX921)</f>
        <v>0</v>
      </c>
      <c r="CD122" s="53">
        <f t="shared" si="704"/>
        <v>31.994999854465998</v>
      </c>
      <c r="CF122" s="46">
        <v>12090108</v>
      </c>
      <c r="CG122" s="61">
        <f t="shared" si="410"/>
        <v>104.43701111744096</v>
      </c>
      <c r="CH122" s="61">
        <f t="shared" si="411"/>
        <v>0.45058087171566902</v>
      </c>
      <c r="CI122" s="61">
        <f t="shared" si="412"/>
        <v>69.162758954584831</v>
      </c>
      <c r="CJ122" s="61">
        <f t="shared" si="413"/>
        <v>0</v>
      </c>
      <c r="CK122" s="61">
        <f t="shared" si="414"/>
        <v>74.492264630955262</v>
      </c>
      <c r="CL122" s="61">
        <f t="shared" si="415"/>
        <v>248.54261557469675</v>
      </c>
    </row>
    <row r="123" spans="1:90" ht="15.6" customHeight="1" x14ac:dyDescent="0.3">
      <c r="A123" s="53" t="s">
        <v>956</v>
      </c>
      <c r="B123" s="53" t="s">
        <v>1581</v>
      </c>
      <c r="C123" s="53">
        <v>12070205</v>
      </c>
      <c r="D123" s="51">
        <v>423144.46853413002</v>
      </c>
      <c r="E123" s="53">
        <v>138543.78144200001</v>
      </c>
      <c r="F123" s="53">
        <f t="shared" si="378"/>
        <v>0.32741484704254226</v>
      </c>
      <c r="H123" s="53">
        <f>H122</f>
        <v>557</v>
      </c>
      <c r="I123" s="53">
        <f t="shared" ref="I123:I126" si="705">I122</f>
        <v>12</v>
      </c>
      <c r="J123" s="53">
        <f t="shared" ref="J123:J126" si="706">J122</f>
        <v>46</v>
      </c>
      <c r="K123" s="53">
        <f t="shared" ref="K123:K126" si="707">K122</f>
        <v>0</v>
      </c>
      <c r="L123" s="53">
        <f t="shared" ref="L123:L126" si="708">L122</f>
        <v>58</v>
      </c>
      <c r="M123" s="53">
        <f t="shared" si="387"/>
        <v>182.37006980269604</v>
      </c>
      <c r="N123" s="53">
        <f t="shared" si="388"/>
        <v>3.9289781645105073</v>
      </c>
      <c r="O123" s="53">
        <f t="shared" si="389"/>
        <v>15.061082963956943</v>
      </c>
      <c r="P123" s="53">
        <f t="shared" si="390"/>
        <v>0</v>
      </c>
      <c r="Q123" s="53">
        <f t="shared" si="391"/>
        <v>18.990061128467453</v>
      </c>
      <c r="S123" s="53">
        <v>12090109</v>
      </c>
      <c r="T123" s="53">
        <f>SUM(M210,M589,M677,M687,M718,M884,M911)</f>
        <v>602.30217703275218</v>
      </c>
      <c r="U123" s="53">
        <f t="shared" ref="U123:X123" si="709">SUM(N210,N589,N677,N687,N718,N884,N911)</f>
        <v>1.4665435656289975E-2</v>
      </c>
      <c r="V123" s="53">
        <f t="shared" si="709"/>
        <v>485.833099465278</v>
      </c>
      <c r="W123" s="53">
        <f t="shared" si="709"/>
        <v>0</v>
      </c>
      <c r="X123" s="53">
        <f t="shared" si="709"/>
        <v>468.29111357920624</v>
      </c>
      <c r="Y123" s="53">
        <f t="shared" si="393"/>
        <v>1556.4410555128927</v>
      </c>
      <c r="AA123" s="53" t="s">
        <v>960</v>
      </c>
      <c r="AB123" s="53" t="s">
        <v>1599</v>
      </c>
      <c r="AC123" s="53">
        <v>11120301</v>
      </c>
      <c r="AD123" s="53">
        <v>83106.283670000004</v>
      </c>
      <c r="AE123" s="53">
        <v>63763.728510000001</v>
      </c>
      <c r="AF123" s="53">
        <f t="shared" si="380"/>
        <v>0.76725520254514346</v>
      </c>
      <c r="AH123" s="58">
        <f t="shared" si="693"/>
        <v>3</v>
      </c>
      <c r="AI123" s="58">
        <f t="shared" si="694"/>
        <v>0</v>
      </c>
      <c r="AJ123" s="58">
        <f t="shared" si="695"/>
        <v>0</v>
      </c>
      <c r="AK123" s="58">
        <f t="shared" si="696"/>
        <v>0</v>
      </c>
      <c r="AL123" s="58">
        <f t="shared" si="697"/>
        <v>0</v>
      </c>
      <c r="AM123" s="58">
        <f t="shared" si="473"/>
        <v>2.3017656076354305</v>
      </c>
      <c r="AN123" s="58">
        <f t="shared" si="474"/>
        <v>0</v>
      </c>
      <c r="AO123" s="58">
        <f t="shared" si="475"/>
        <v>0</v>
      </c>
      <c r="AP123" s="58">
        <f t="shared" si="476"/>
        <v>0</v>
      </c>
      <c r="AQ123" s="58">
        <f t="shared" si="477"/>
        <v>0</v>
      </c>
      <c r="AS123" s="53">
        <v>12090109</v>
      </c>
      <c r="AT123" s="80">
        <f t="shared" si="394"/>
        <v>351.19987552016272</v>
      </c>
      <c r="AU123" s="80">
        <f t="shared" si="395"/>
        <v>5.1862305759390992</v>
      </c>
      <c r="AV123" s="80">
        <f t="shared" si="396"/>
        <v>1.1515461308824757</v>
      </c>
      <c r="AW123" s="80">
        <f t="shared" si="397"/>
        <v>0</v>
      </c>
      <c r="AX123" s="80">
        <f t="shared" si="398"/>
        <v>204.56495196429461</v>
      </c>
      <c r="AY123" s="80">
        <f t="shared" si="399"/>
        <v>562.10260419127894</v>
      </c>
      <c r="BA123" s="53" t="s">
        <v>960</v>
      </c>
      <c r="BB123" s="53">
        <v>11120103</v>
      </c>
      <c r="BC123" s="53">
        <v>6182</v>
      </c>
      <c r="BD123" s="53">
        <v>43</v>
      </c>
      <c r="BE123" s="53">
        <f t="shared" si="400"/>
        <v>6.9556777741831121E-3</v>
      </c>
      <c r="BF123" s="53">
        <f t="shared" si="702"/>
        <v>2</v>
      </c>
      <c r="BG123" s="53">
        <f t="shared" si="702"/>
        <v>0</v>
      </c>
      <c r="BH123" s="53">
        <f t="shared" si="401"/>
        <v>1.3911355548366224E-2</v>
      </c>
      <c r="BI123" s="53">
        <f t="shared" si="402"/>
        <v>0</v>
      </c>
      <c r="BK123" s="53">
        <v>12090109</v>
      </c>
      <c r="BL123" s="53">
        <f>SUM(BH521,BH607,BH616,BH634,BH785,BH791,BH827)</f>
        <v>2.0475586061804067</v>
      </c>
      <c r="BM123" s="53">
        <f>SUM(BI521,BI607,BI616,BI634,BI785,BI791,BI827)</f>
        <v>0</v>
      </c>
      <c r="BO123" s="54" t="s">
        <v>673</v>
      </c>
      <c r="BP123" s="53">
        <v>12100404</v>
      </c>
      <c r="BQ123" s="53">
        <v>317020.39319999999</v>
      </c>
      <c r="BR123" s="53">
        <v>1416.7034040000001</v>
      </c>
      <c r="BS123" s="53">
        <f t="shared" si="403"/>
        <v>4.4688084249086095E-3</v>
      </c>
      <c r="BT123" s="53">
        <f t="shared" si="703"/>
        <v>0</v>
      </c>
      <c r="BU123" s="53">
        <f t="shared" si="683"/>
        <v>1</v>
      </c>
      <c r="BV123" s="53">
        <f t="shared" si="684"/>
        <v>2</v>
      </c>
      <c r="BW123" s="53">
        <f t="shared" si="406"/>
        <v>0</v>
      </c>
      <c r="BX123" s="53">
        <f t="shared" si="407"/>
        <v>4.4688084249086095E-3</v>
      </c>
      <c r="BY123" s="53">
        <f t="shared" si="408"/>
        <v>8.937616849817219E-3</v>
      </c>
      <c r="CA123" s="53">
        <v>12090109</v>
      </c>
      <c r="CB123" s="53">
        <f>SUM(BW199,BW577,BW666,BW676,BW695,BW862,BW868,BW906)</f>
        <v>6.5576757269330272</v>
      </c>
      <c r="CC123" s="53">
        <f t="shared" ref="CC123:CD123" si="710">SUM(BX199,BX577,BX666,BX676,BX695,BX862,BX868,BX906)</f>
        <v>0.23542168289405099</v>
      </c>
      <c r="CD123" s="53">
        <f t="shared" si="710"/>
        <v>12.201380270032107</v>
      </c>
      <c r="CF123" s="46">
        <v>12090109</v>
      </c>
      <c r="CG123" s="61">
        <f t="shared" si="410"/>
        <v>955.54961115909521</v>
      </c>
      <c r="CH123" s="61">
        <f t="shared" si="411"/>
        <v>5.2008960115953888</v>
      </c>
      <c r="CI123" s="61">
        <f t="shared" si="412"/>
        <v>493.54232132309352</v>
      </c>
      <c r="CJ123" s="61">
        <f t="shared" si="413"/>
        <v>0.23542168289405099</v>
      </c>
      <c r="CK123" s="61">
        <f t="shared" si="414"/>
        <v>685.05744581353292</v>
      </c>
      <c r="CL123" s="61">
        <f t="shared" si="415"/>
        <v>2139.5856959902112</v>
      </c>
    </row>
    <row r="124" spans="1:90" x14ac:dyDescent="0.3">
      <c r="A124" s="53" t="s">
        <v>956</v>
      </c>
      <c r="B124" s="53" t="s">
        <v>1581</v>
      </c>
      <c r="C124" s="53">
        <v>12090201</v>
      </c>
      <c r="D124" s="51">
        <v>423144.46853413002</v>
      </c>
      <c r="E124" s="53">
        <v>18563.451747800002</v>
      </c>
      <c r="F124" s="53">
        <f t="shared" si="378"/>
        <v>4.3870245573829847E-2</v>
      </c>
      <c r="H124" s="53">
        <f t="shared" ref="H124:H126" si="711">H123</f>
        <v>557</v>
      </c>
      <c r="I124" s="53">
        <f t="shared" si="705"/>
        <v>12</v>
      </c>
      <c r="J124" s="53">
        <f t="shared" si="706"/>
        <v>46</v>
      </c>
      <c r="K124" s="53">
        <f t="shared" si="707"/>
        <v>0</v>
      </c>
      <c r="L124" s="53">
        <f t="shared" si="708"/>
        <v>58</v>
      </c>
      <c r="M124" s="53">
        <f t="shared" si="387"/>
        <v>24.435726784623224</v>
      </c>
      <c r="N124" s="53">
        <f t="shared" si="388"/>
        <v>0.52644294688595816</v>
      </c>
      <c r="O124" s="53">
        <f t="shared" si="389"/>
        <v>2.0180312963961731</v>
      </c>
      <c r="P124" s="53">
        <f t="shared" si="390"/>
        <v>0</v>
      </c>
      <c r="Q124" s="53">
        <f t="shared" si="391"/>
        <v>2.544474243282131</v>
      </c>
      <c r="S124" s="53">
        <v>12090110</v>
      </c>
      <c r="T124" s="53">
        <f>SUM(M211,M688,M719)</f>
        <v>31.45618772833874</v>
      </c>
      <c r="U124" s="53">
        <f t="shared" ref="U124:X124" si="712">SUM(N211,N688,N719)</f>
        <v>0</v>
      </c>
      <c r="V124" s="53">
        <f t="shared" si="712"/>
        <v>0</v>
      </c>
      <c r="W124" s="53">
        <f t="shared" si="712"/>
        <v>0</v>
      </c>
      <c r="X124" s="53">
        <f t="shared" si="712"/>
        <v>171.34966766990073</v>
      </c>
      <c r="Y124" s="53">
        <f t="shared" si="393"/>
        <v>202.80585539823946</v>
      </c>
      <c r="AA124" s="53" t="s">
        <v>961</v>
      </c>
      <c r="AB124" s="53" t="s">
        <v>1608</v>
      </c>
      <c r="AC124" s="53">
        <v>11140302</v>
      </c>
      <c r="AD124" s="53">
        <v>478390.35210000002</v>
      </c>
      <c r="AE124" s="53">
        <v>36804.738268399997</v>
      </c>
      <c r="AF124" s="53">
        <f t="shared" si="380"/>
        <v>7.6934532870149813E-2</v>
      </c>
      <c r="AH124" s="58">
        <f>Input!P117</f>
        <v>45</v>
      </c>
      <c r="AI124" s="58">
        <f>Input!Q117</f>
        <v>0</v>
      </c>
      <c r="AJ124" s="58">
        <f>Input!R117</f>
        <v>0</v>
      </c>
      <c r="AK124" s="58">
        <f>Input!S117</f>
        <v>0</v>
      </c>
      <c r="AL124" s="58">
        <f>Input!T117</f>
        <v>3</v>
      </c>
      <c r="AM124" s="58">
        <f t="shared" si="473"/>
        <v>3.4620539791567415</v>
      </c>
      <c r="AN124" s="58">
        <f t="shared" si="474"/>
        <v>0</v>
      </c>
      <c r="AO124" s="58">
        <f t="shared" si="475"/>
        <v>0</v>
      </c>
      <c r="AP124" s="58">
        <f t="shared" si="476"/>
        <v>0</v>
      </c>
      <c r="AQ124" s="58">
        <f t="shared" si="477"/>
        <v>0.23080359861044944</v>
      </c>
      <c r="AS124" s="53">
        <v>12090110</v>
      </c>
      <c r="AT124" s="80">
        <f t="shared" si="394"/>
        <v>173.66337326811399</v>
      </c>
      <c r="AU124" s="80">
        <f t="shared" si="395"/>
        <v>3.1209487081174454</v>
      </c>
      <c r="AV124" s="80">
        <f t="shared" si="396"/>
        <v>11.38224920719056</v>
      </c>
      <c r="AW124" s="80">
        <f t="shared" si="397"/>
        <v>0</v>
      </c>
      <c r="AX124" s="80">
        <f t="shared" si="398"/>
        <v>98.830042423719107</v>
      </c>
      <c r="AY124" s="80">
        <f t="shared" si="399"/>
        <v>286.99661360714111</v>
      </c>
      <c r="BA124" s="53" t="s">
        <v>960</v>
      </c>
      <c r="BB124" s="53">
        <v>11120201</v>
      </c>
      <c r="BC124" s="53">
        <v>6182</v>
      </c>
      <c r="BD124" s="53">
        <v>61</v>
      </c>
      <c r="BE124" s="53">
        <f t="shared" si="400"/>
        <v>9.86735684244581E-3</v>
      </c>
      <c r="BF124" s="53">
        <f t="shared" si="702"/>
        <v>2</v>
      </c>
      <c r="BG124" s="53">
        <f t="shared" si="702"/>
        <v>0</v>
      </c>
      <c r="BH124" s="53">
        <f t="shared" si="401"/>
        <v>1.973471368489162E-2</v>
      </c>
      <c r="BI124" s="53">
        <f t="shared" si="402"/>
        <v>0</v>
      </c>
      <c r="BK124" s="53">
        <v>12090110</v>
      </c>
      <c r="BL124" s="53">
        <f>SUM(BH184,BH617,BH635,BH786)</f>
        <v>12.544562107786335</v>
      </c>
      <c r="BM124" s="53">
        <f>SUM(BI184,BI617,BI635,BI786)</f>
        <v>0</v>
      </c>
      <c r="BO124" s="54" t="s">
        <v>673</v>
      </c>
      <c r="BP124" s="53">
        <v>12100405</v>
      </c>
      <c r="BQ124" s="53">
        <v>317020.39319999999</v>
      </c>
      <c r="BR124" s="53">
        <v>6.0095491870000002</v>
      </c>
      <c r="BS124" s="53">
        <f t="shared" si="403"/>
        <v>1.8956348916041912E-5</v>
      </c>
      <c r="BT124" s="53">
        <f t="shared" si="703"/>
        <v>0</v>
      </c>
      <c r="BU124" s="53">
        <f t="shared" si="683"/>
        <v>1</v>
      </c>
      <c r="BV124" s="53">
        <f t="shared" si="684"/>
        <v>2</v>
      </c>
      <c r="BW124" s="53">
        <f t="shared" si="406"/>
        <v>0</v>
      </c>
      <c r="BX124" s="53">
        <f t="shared" si="407"/>
        <v>1.8956348916041912E-5</v>
      </c>
      <c r="BY124" s="53">
        <f t="shared" si="408"/>
        <v>3.7912697832083824E-5</v>
      </c>
      <c r="CA124" s="53">
        <v>12090110</v>
      </c>
      <c r="CB124" s="53">
        <f>SUM(BW200,BW677,BW696,BW863)</f>
        <v>1208.8255715737262</v>
      </c>
      <c r="CC124" s="53">
        <f t="shared" ref="CC124:CD124" si="713">SUM(BX200,BX677,BX696,BX863)</f>
        <v>0.36449563173304655</v>
      </c>
      <c r="CD124" s="53">
        <f t="shared" si="713"/>
        <v>13.46416891140832</v>
      </c>
      <c r="CF124" s="46">
        <v>12090110</v>
      </c>
      <c r="CG124" s="61">
        <f t="shared" si="410"/>
        <v>217.66412310423905</v>
      </c>
      <c r="CH124" s="61">
        <f t="shared" si="411"/>
        <v>3.1209487081174454</v>
      </c>
      <c r="CI124" s="61">
        <f t="shared" si="412"/>
        <v>1220.2078207809168</v>
      </c>
      <c r="CJ124" s="61">
        <f t="shared" si="413"/>
        <v>0.36449563173304655</v>
      </c>
      <c r="CK124" s="61">
        <f t="shared" si="414"/>
        <v>283.64387900502817</v>
      </c>
      <c r="CL124" s="61">
        <f t="shared" si="415"/>
        <v>1725.0012672300345</v>
      </c>
    </row>
    <row r="125" spans="1:90" x14ac:dyDescent="0.3">
      <c r="A125" s="53" t="s">
        <v>956</v>
      </c>
      <c r="B125" s="53" t="s">
        <v>1581</v>
      </c>
      <c r="C125" s="53">
        <v>12090205</v>
      </c>
      <c r="D125" s="51">
        <v>423144.46853413002</v>
      </c>
      <c r="E125" s="53">
        <v>93162.328465800005</v>
      </c>
      <c r="F125" s="53">
        <f t="shared" si="378"/>
        <v>0.22016671702819557</v>
      </c>
      <c r="H125" s="53">
        <f t="shared" si="711"/>
        <v>557</v>
      </c>
      <c r="I125" s="53">
        <f t="shared" si="705"/>
        <v>12</v>
      </c>
      <c r="J125" s="53">
        <f t="shared" si="706"/>
        <v>46</v>
      </c>
      <c r="K125" s="53">
        <f t="shared" si="707"/>
        <v>0</v>
      </c>
      <c r="L125" s="53">
        <f t="shared" si="708"/>
        <v>58</v>
      </c>
      <c r="M125" s="53">
        <f t="shared" si="387"/>
        <v>122.63286138470494</v>
      </c>
      <c r="N125" s="53">
        <f t="shared" si="388"/>
        <v>2.6420006043383468</v>
      </c>
      <c r="O125" s="53">
        <f t="shared" si="389"/>
        <v>10.127668983296996</v>
      </c>
      <c r="P125" s="53">
        <f t="shared" si="390"/>
        <v>0</v>
      </c>
      <c r="Q125" s="53">
        <f t="shared" si="391"/>
        <v>12.769669587635343</v>
      </c>
      <c r="S125" s="53">
        <v>12090201</v>
      </c>
      <c r="T125" s="53">
        <f>SUM(M79,M124,M366,M371,M622,M738)</f>
        <v>156.19238858439726</v>
      </c>
      <c r="U125" s="53">
        <f t="shared" ref="U125:X125" si="714">SUM(N79,N124,N366,N371,N622,N738)</f>
        <v>0.52644294688595816</v>
      </c>
      <c r="V125" s="53">
        <f t="shared" si="714"/>
        <v>33.492855509160854</v>
      </c>
      <c r="W125" s="53">
        <f t="shared" si="714"/>
        <v>0</v>
      </c>
      <c r="X125" s="53">
        <f t="shared" si="714"/>
        <v>96.584402167883042</v>
      </c>
      <c r="Y125" s="53">
        <f t="shared" si="393"/>
        <v>286.79608920832709</v>
      </c>
      <c r="AA125" s="53" t="s">
        <v>961</v>
      </c>
      <c r="AB125" s="53" t="s">
        <v>1608</v>
      </c>
      <c r="AC125" s="53">
        <v>11140304</v>
      </c>
      <c r="AD125" s="53">
        <v>478390.35210000002</v>
      </c>
      <c r="AE125" s="51">
        <v>87024.560240599996</v>
      </c>
      <c r="AF125" s="53">
        <f t="shared" si="380"/>
        <v>0.18191119419232951</v>
      </c>
      <c r="AH125" s="58">
        <f t="shared" ref="AH125:AH127" si="715">AH124</f>
        <v>45</v>
      </c>
      <c r="AI125" s="58">
        <f t="shared" ref="AI125:AI127" si="716">AI124</f>
        <v>0</v>
      </c>
      <c r="AJ125" s="58">
        <f t="shared" ref="AJ125:AJ127" si="717">AJ124</f>
        <v>0</v>
      </c>
      <c r="AK125" s="58">
        <f t="shared" ref="AK125:AK127" si="718">AK124</f>
        <v>0</v>
      </c>
      <c r="AL125" s="58">
        <f t="shared" ref="AL125:AL127" si="719">AL124</f>
        <v>3</v>
      </c>
      <c r="AM125" s="58">
        <f t="shared" si="473"/>
        <v>8.1860037386548274</v>
      </c>
      <c r="AN125" s="58">
        <f t="shared" si="474"/>
        <v>0</v>
      </c>
      <c r="AO125" s="58">
        <f t="shared" si="475"/>
        <v>0</v>
      </c>
      <c r="AP125" s="58">
        <f t="shared" si="476"/>
        <v>0</v>
      </c>
      <c r="AQ125" s="58">
        <f t="shared" si="477"/>
        <v>0.54573358257698856</v>
      </c>
      <c r="AS125" s="53">
        <v>12090201</v>
      </c>
      <c r="AT125" s="80">
        <f t="shared" si="394"/>
        <v>270.07225483364209</v>
      </c>
      <c r="AU125" s="80">
        <f t="shared" si="395"/>
        <v>3.2422398449389451</v>
      </c>
      <c r="AV125" s="80">
        <f t="shared" si="396"/>
        <v>0.105635660340942</v>
      </c>
      <c r="AW125" s="80">
        <f t="shared" si="397"/>
        <v>0</v>
      </c>
      <c r="AX125" s="80">
        <f t="shared" si="398"/>
        <v>146.15316001286789</v>
      </c>
      <c r="AY125" s="80">
        <f t="shared" si="399"/>
        <v>419.57329035178986</v>
      </c>
      <c r="BA125" s="53" t="s">
        <v>960</v>
      </c>
      <c r="BB125" s="53">
        <v>11120301</v>
      </c>
      <c r="BC125" s="53">
        <v>6182</v>
      </c>
      <c r="BD125" s="53">
        <v>4863</v>
      </c>
      <c r="BE125" s="53">
        <f t="shared" si="400"/>
        <v>0.78663862827563891</v>
      </c>
      <c r="BF125" s="53">
        <f t="shared" si="702"/>
        <v>2</v>
      </c>
      <c r="BG125" s="53">
        <f t="shared" si="702"/>
        <v>0</v>
      </c>
      <c r="BH125" s="53">
        <f t="shared" si="401"/>
        <v>1.5732772565512778</v>
      </c>
      <c r="BI125" s="53">
        <f t="shared" si="402"/>
        <v>0</v>
      </c>
      <c r="BK125" s="53">
        <v>12090201</v>
      </c>
      <c r="BL125" s="53">
        <f>SUM(BH56,BH102,BH329,BH550,BH585,BH650,BH787)</f>
        <v>0</v>
      </c>
      <c r="BM125" s="53">
        <f>SUM(BI56,BI102,BI329,BI550,BI585,BI650,BI787)</f>
        <v>0</v>
      </c>
      <c r="BO125" s="54" t="s">
        <v>958</v>
      </c>
      <c r="BP125" s="53">
        <v>12060102</v>
      </c>
      <c r="BQ125" s="53">
        <v>576803.99769999995</v>
      </c>
      <c r="BR125" s="53">
        <v>57309.126790000002</v>
      </c>
      <c r="BS125" s="53">
        <f t="shared" si="403"/>
        <v>9.9356327311390977E-2</v>
      </c>
      <c r="BT125" s="53">
        <f>Input!R108</f>
        <v>0</v>
      </c>
      <c r="BU125" s="53">
        <f>Input!S108</f>
        <v>0</v>
      </c>
      <c r="BV125" s="53">
        <f>Input!T108</f>
        <v>16</v>
      </c>
      <c r="BW125" s="53">
        <f t="shared" si="406"/>
        <v>0</v>
      </c>
      <c r="BX125" s="53">
        <f t="shared" si="407"/>
        <v>0</v>
      </c>
      <c r="BY125" s="53">
        <f t="shared" si="408"/>
        <v>1.5897012369822556</v>
      </c>
      <c r="CA125" s="53">
        <v>12090201</v>
      </c>
      <c r="CB125" s="53">
        <f>SUM(BW62,BW111,BW363,BW610,BW642,BW712,BW864)</f>
        <v>0</v>
      </c>
      <c r="CC125" s="53">
        <f t="shared" ref="CC125:CD125" si="720">SUM(BX62,BX111,BX363,BX610,BX642,BX712,BX864)</f>
        <v>0.47256702341584633</v>
      </c>
      <c r="CD125" s="53">
        <f t="shared" si="720"/>
        <v>0.94513404683169266</v>
      </c>
      <c r="CF125" s="46">
        <v>12090201</v>
      </c>
      <c r="CG125" s="61">
        <f t="shared" si="410"/>
        <v>426.26464341803933</v>
      </c>
      <c r="CH125" s="61">
        <f t="shared" si="411"/>
        <v>3.7686827918249035</v>
      </c>
      <c r="CI125" s="61">
        <f t="shared" si="412"/>
        <v>33.598491169501798</v>
      </c>
      <c r="CJ125" s="61">
        <f t="shared" si="413"/>
        <v>0.47256702341584633</v>
      </c>
      <c r="CK125" s="61">
        <f t="shared" si="414"/>
        <v>243.68269622758262</v>
      </c>
      <c r="CL125" s="61">
        <f t="shared" si="415"/>
        <v>707.78708063036447</v>
      </c>
    </row>
    <row r="126" spans="1:90" x14ac:dyDescent="0.3">
      <c r="A126" s="53" t="s">
        <v>956</v>
      </c>
      <c r="B126" s="53" t="s">
        <v>1581</v>
      </c>
      <c r="C126" s="53">
        <v>12090206</v>
      </c>
      <c r="D126" s="51">
        <v>423144.46853413002</v>
      </c>
      <c r="E126" s="53">
        <v>1199.7583935299999</v>
      </c>
      <c r="F126" s="53">
        <f t="shared" si="378"/>
        <v>2.8353398962917783E-3</v>
      </c>
      <c r="H126" s="53">
        <f t="shared" si="711"/>
        <v>557</v>
      </c>
      <c r="I126" s="53">
        <f t="shared" si="705"/>
        <v>12</v>
      </c>
      <c r="J126" s="53">
        <f t="shared" si="706"/>
        <v>46</v>
      </c>
      <c r="K126" s="53">
        <f t="shared" si="707"/>
        <v>0</v>
      </c>
      <c r="L126" s="53">
        <f t="shared" si="708"/>
        <v>58</v>
      </c>
      <c r="M126" s="53">
        <f t="shared" si="387"/>
        <v>1.5792843222345205</v>
      </c>
      <c r="N126" s="53">
        <f t="shared" si="388"/>
        <v>3.4024078755501341E-2</v>
      </c>
      <c r="O126" s="53">
        <f t="shared" si="389"/>
        <v>0.1304256352294218</v>
      </c>
      <c r="P126" s="53">
        <f t="shared" si="390"/>
        <v>0</v>
      </c>
      <c r="Q126" s="53">
        <f t="shared" si="391"/>
        <v>0.16444971398492314</v>
      </c>
      <c r="S126" s="53">
        <v>12090202</v>
      </c>
      <c r="T126" s="53">
        <f>SUM(M293,M590,M720,M912)</f>
        <v>463.03389884539024</v>
      </c>
      <c r="U126" s="53">
        <f t="shared" ref="U126:X126" si="721">SUM(N293,N590,N720,N912)</f>
        <v>0.64432366442531397</v>
      </c>
      <c r="V126" s="53">
        <f t="shared" si="721"/>
        <v>148.46086838316202</v>
      </c>
      <c r="W126" s="53">
        <f t="shared" si="721"/>
        <v>0</v>
      </c>
      <c r="X126" s="53">
        <f t="shared" si="721"/>
        <v>239.48036856190555</v>
      </c>
      <c r="Y126" s="53">
        <f t="shared" si="393"/>
        <v>851.6194594548831</v>
      </c>
      <c r="AA126" s="53" t="s">
        <v>961</v>
      </c>
      <c r="AB126" s="53" t="s">
        <v>1608</v>
      </c>
      <c r="AC126" s="53">
        <v>11140305</v>
      </c>
      <c r="AD126" s="53">
        <v>478390.35210000002</v>
      </c>
      <c r="AE126" s="53">
        <v>9522.1862834000003</v>
      </c>
      <c r="AF126" s="53">
        <f t="shared" si="380"/>
        <v>1.9904636959337207E-2</v>
      </c>
      <c r="AH126" s="58">
        <f t="shared" si="715"/>
        <v>45</v>
      </c>
      <c r="AI126" s="58">
        <f t="shared" si="716"/>
        <v>0</v>
      </c>
      <c r="AJ126" s="58">
        <f t="shared" si="717"/>
        <v>0</v>
      </c>
      <c r="AK126" s="58">
        <f t="shared" si="718"/>
        <v>0</v>
      </c>
      <c r="AL126" s="58">
        <f t="shared" si="719"/>
        <v>3</v>
      </c>
      <c r="AM126" s="58">
        <f t="shared" si="473"/>
        <v>0.89570866317017428</v>
      </c>
      <c r="AN126" s="58">
        <f t="shared" si="474"/>
        <v>0</v>
      </c>
      <c r="AO126" s="58">
        <f t="shared" si="475"/>
        <v>0</v>
      </c>
      <c r="AP126" s="58">
        <f t="shared" si="476"/>
        <v>0</v>
      </c>
      <c r="AQ126" s="58">
        <f t="shared" si="477"/>
        <v>5.9713910878011617E-2</v>
      </c>
      <c r="AS126" s="53">
        <v>12090202</v>
      </c>
      <c r="AT126" s="80">
        <f t="shared" si="394"/>
        <v>347.91963368741591</v>
      </c>
      <c r="AU126" s="80">
        <f t="shared" si="395"/>
        <v>0.45058087171566902</v>
      </c>
      <c r="AV126" s="80">
        <f t="shared" si="396"/>
        <v>0</v>
      </c>
      <c r="AW126" s="80">
        <f t="shared" si="397"/>
        <v>0</v>
      </c>
      <c r="AX126" s="80">
        <f t="shared" si="398"/>
        <v>14.316000546000392</v>
      </c>
      <c r="AY126" s="80">
        <f t="shared" si="399"/>
        <v>362.68621510513196</v>
      </c>
      <c r="BA126" s="53" t="s">
        <v>961</v>
      </c>
      <c r="BB126" s="53">
        <v>11140302</v>
      </c>
      <c r="BC126" s="53">
        <v>30464</v>
      </c>
      <c r="BD126" s="53">
        <v>4498</v>
      </c>
      <c r="BE126" s="53">
        <f t="shared" si="400"/>
        <v>0.14764968487394958</v>
      </c>
      <c r="BF126" s="53">
        <v>0</v>
      </c>
      <c r="BG126" s="53">
        <v>0</v>
      </c>
      <c r="BH126" s="53">
        <f t="shared" si="401"/>
        <v>0</v>
      </c>
      <c r="BI126" s="53">
        <f t="shared" si="402"/>
        <v>0</v>
      </c>
      <c r="BK126" s="53">
        <v>12090202</v>
      </c>
      <c r="BL126" s="53">
        <f>SUM(BH522,BH828)</f>
        <v>5.9607332034332661</v>
      </c>
      <c r="BM126" s="53">
        <f>SUM(BI522,BI828)</f>
        <v>0</v>
      </c>
      <c r="BO126" s="54" t="s">
        <v>958</v>
      </c>
      <c r="BP126" s="53">
        <v>12060105</v>
      </c>
      <c r="BQ126" s="53">
        <v>576803.99769999995</v>
      </c>
      <c r="BR126" s="53">
        <v>220962.55410000001</v>
      </c>
      <c r="BS126" s="53">
        <f t="shared" si="403"/>
        <v>0.38308082985049674</v>
      </c>
      <c r="BT126" s="53">
        <f>BT125</f>
        <v>0</v>
      </c>
      <c r="BU126" s="53">
        <f t="shared" ref="BU126:BU129" si="722">BU125</f>
        <v>0</v>
      </c>
      <c r="BV126" s="53">
        <f t="shared" ref="BV126:BV129" si="723">BV125</f>
        <v>16</v>
      </c>
      <c r="BW126" s="53">
        <f t="shared" si="406"/>
        <v>0</v>
      </c>
      <c r="BX126" s="53">
        <f t="shared" si="407"/>
        <v>0</v>
      </c>
      <c r="BY126" s="53">
        <f t="shared" si="408"/>
        <v>6.1292932776079478</v>
      </c>
      <c r="CA126" s="53">
        <v>12090202</v>
      </c>
      <c r="CB126" s="53">
        <f>SUM(BW291,BW578,BW697,BW907)</f>
        <v>49.998030737835684</v>
      </c>
      <c r="CC126" s="53">
        <f t="shared" ref="CC126:CD126" si="724">SUM(BX291,BX578,BX697,BX907)</f>
        <v>0</v>
      </c>
      <c r="CD126" s="53">
        <f t="shared" si="724"/>
        <v>2.0592215574724118</v>
      </c>
      <c r="CF126" s="46">
        <v>12090202</v>
      </c>
      <c r="CG126" s="61">
        <f t="shared" si="410"/>
        <v>816.91426573623937</v>
      </c>
      <c r="CH126" s="61">
        <f t="shared" si="411"/>
        <v>1.094904536140983</v>
      </c>
      <c r="CI126" s="61">
        <f t="shared" si="412"/>
        <v>198.4588991209977</v>
      </c>
      <c r="CJ126" s="61">
        <f t="shared" si="413"/>
        <v>0</v>
      </c>
      <c r="CK126" s="61">
        <f t="shared" si="414"/>
        <v>255.85559066537834</v>
      </c>
      <c r="CL126" s="61">
        <f t="shared" si="415"/>
        <v>1272.3236600587563</v>
      </c>
    </row>
    <row r="127" spans="1:90" x14ac:dyDescent="0.3">
      <c r="A127" s="53" t="s">
        <v>957</v>
      </c>
      <c r="B127" s="53" t="s">
        <v>1573</v>
      </c>
      <c r="C127" s="53">
        <v>12090301</v>
      </c>
      <c r="D127" s="51">
        <v>232556.07646790001</v>
      </c>
      <c r="E127" s="53">
        <v>20717.913099099998</v>
      </c>
      <c r="F127" s="53">
        <f t="shared" si="378"/>
        <v>8.9087816640902595E-2</v>
      </c>
      <c r="H127" s="53">
        <f>Input!P102</f>
        <v>1373</v>
      </c>
      <c r="I127" s="53">
        <f>Input!Q102</f>
        <v>0</v>
      </c>
      <c r="J127" s="53">
        <f>Input!R102</f>
        <v>135</v>
      </c>
      <c r="K127" s="53">
        <f>Input!S102</f>
        <v>0</v>
      </c>
      <c r="L127" s="53">
        <f>Input!T102</f>
        <v>124</v>
      </c>
      <c r="M127" s="53">
        <f t="shared" si="387"/>
        <v>122.31757224795926</v>
      </c>
      <c r="N127" s="53">
        <f t="shared" si="388"/>
        <v>0</v>
      </c>
      <c r="O127" s="53">
        <f t="shared" si="389"/>
        <v>12.026855246521851</v>
      </c>
      <c r="P127" s="53">
        <f t="shared" si="390"/>
        <v>0</v>
      </c>
      <c r="Q127" s="53">
        <f t="shared" si="391"/>
        <v>11.046889263471922</v>
      </c>
      <c r="S127" s="53">
        <v>12090203</v>
      </c>
      <c r="T127" s="53">
        <f>SUM(M294,M580,M591,M835,M913)</f>
        <v>189.89472003406286</v>
      </c>
      <c r="U127" s="53">
        <f t="shared" ref="U127:X127" si="725">SUM(N294,N580,N591,N835,N913)</f>
        <v>0.44557644949430647</v>
      </c>
      <c r="V127" s="53">
        <f t="shared" si="725"/>
        <v>29.592932700093918</v>
      </c>
      <c r="W127" s="53">
        <f t="shared" si="725"/>
        <v>0</v>
      </c>
      <c r="X127" s="53">
        <f t="shared" si="725"/>
        <v>196.5859411365052</v>
      </c>
      <c r="Y127" s="53">
        <f t="shared" si="393"/>
        <v>416.51917032015626</v>
      </c>
      <c r="AA127" s="53" t="s">
        <v>961</v>
      </c>
      <c r="AB127" s="53" t="s">
        <v>1608</v>
      </c>
      <c r="AC127" s="53">
        <v>11140306</v>
      </c>
      <c r="AD127" s="53">
        <v>478390.35210000002</v>
      </c>
      <c r="AE127" s="51">
        <v>345038.86730400001</v>
      </c>
      <c r="AF127" s="53">
        <f t="shared" si="380"/>
        <v>0.72124963597065817</v>
      </c>
      <c r="AH127" s="58">
        <f t="shared" si="715"/>
        <v>45</v>
      </c>
      <c r="AI127" s="58">
        <f t="shared" si="716"/>
        <v>0</v>
      </c>
      <c r="AJ127" s="58">
        <f t="shared" si="717"/>
        <v>0</v>
      </c>
      <c r="AK127" s="58">
        <f t="shared" si="718"/>
        <v>0</v>
      </c>
      <c r="AL127" s="58">
        <f t="shared" si="719"/>
        <v>3</v>
      </c>
      <c r="AM127" s="58">
        <f t="shared" si="473"/>
        <v>32.456233618679619</v>
      </c>
      <c r="AN127" s="58">
        <f t="shared" si="474"/>
        <v>0</v>
      </c>
      <c r="AO127" s="58">
        <f t="shared" si="475"/>
        <v>0</v>
      </c>
      <c r="AP127" s="58">
        <f t="shared" si="476"/>
        <v>0</v>
      </c>
      <c r="AQ127" s="58">
        <f t="shared" si="477"/>
        <v>2.1637489079119745</v>
      </c>
      <c r="AS127" s="53">
        <v>12090203</v>
      </c>
      <c r="AT127" s="80">
        <f t="shared" si="394"/>
        <v>499.66728942480978</v>
      </c>
      <c r="AU127" s="80">
        <f t="shared" si="395"/>
        <v>5.1862305759390992</v>
      </c>
      <c r="AV127" s="80">
        <f t="shared" si="396"/>
        <v>0</v>
      </c>
      <c r="AW127" s="80">
        <f t="shared" si="397"/>
        <v>0</v>
      </c>
      <c r="AX127" s="80">
        <f t="shared" si="398"/>
        <v>281.44659292797633</v>
      </c>
      <c r="AY127" s="80">
        <f t="shared" si="399"/>
        <v>786.30011292872518</v>
      </c>
      <c r="BA127" s="53" t="s">
        <v>961</v>
      </c>
      <c r="BB127" s="53">
        <v>11140304</v>
      </c>
      <c r="BC127" s="53">
        <v>30464</v>
      </c>
      <c r="BD127" s="53">
        <v>11534</v>
      </c>
      <c r="BE127" s="53">
        <f t="shared" si="400"/>
        <v>0.37861081932773111</v>
      </c>
      <c r="BF127" s="53">
        <f t="shared" ref="BF127:BG129" si="726">BF126</f>
        <v>0</v>
      </c>
      <c r="BG127" s="53">
        <f t="shared" si="726"/>
        <v>0</v>
      </c>
      <c r="BH127" s="53">
        <f t="shared" si="401"/>
        <v>0</v>
      </c>
      <c r="BI127" s="53">
        <f t="shared" si="402"/>
        <v>0</v>
      </c>
      <c r="BK127" s="53">
        <v>12090203</v>
      </c>
      <c r="BL127" s="53">
        <f>SUM(BH264,BH523,BH742,BH829)</f>
        <v>12.97018592699073</v>
      </c>
      <c r="BM127" s="53">
        <f>SUM(BI264,BI523,BI742,BI829)</f>
        <v>0</v>
      </c>
      <c r="BO127" s="54" t="s">
        <v>958</v>
      </c>
      <c r="BP127" s="53">
        <v>12070201</v>
      </c>
      <c r="BQ127" s="53">
        <v>576803.99769999995</v>
      </c>
      <c r="BR127" s="53">
        <v>10465.986150000001</v>
      </c>
      <c r="BS127" s="53">
        <f t="shared" si="403"/>
        <v>1.8144787816542558E-2</v>
      </c>
      <c r="BT127" s="53">
        <f>BT126</f>
        <v>0</v>
      </c>
      <c r="BU127" s="53">
        <f t="shared" si="722"/>
        <v>0</v>
      </c>
      <c r="BV127" s="53">
        <f t="shared" si="723"/>
        <v>16</v>
      </c>
      <c r="BW127" s="53">
        <f t="shared" si="406"/>
        <v>0</v>
      </c>
      <c r="BX127" s="53">
        <f t="shared" si="407"/>
        <v>0</v>
      </c>
      <c r="BY127" s="53">
        <f t="shared" si="408"/>
        <v>0.29031660506468093</v>
      </c>
      <c r="CA127" s="53">
        <v>12090203</v>
      </c>
      <c r="CB127" s="53">
        <f>SUM(BW292,BW571,BW579,BW815,BW908)</f>
        <v>22.718033735219002</v>
      </c>
      <c r="CC127" s="53">
        <f t="shared" ref="CC127:CD127" si="727">SUM(BX292,BX571,BX579,BX815,BX908)</f>
        <v>0</v>
      </c>
      <c r="CD127" s="53">
        <f t="shared" si="727"/>
        <v>1.6420336942401423</v>
      </c>
      <c r="CF127" s="46">
        <v>12090203</v>
      </c>
      <c r="CG127" s="61">
        <f t="shared" si="410"/>
        <v>702.53219538586336</v>
      </c>
      <c r="CH127" s="61">
        <f t="shared" si="411"/>
        <v>5.6318070254334058</v>
      </c>
      <c r="CI127" s="61">
        <f t="shared" si="412"/>
        <v>52.31096643531292</v>
      </c>
      <c r="CJ127" s="61">
        <f t="shared" si="413"/>
        <v>0</v>
      </c>
      <c r="CK127" s="61">
        <f t="shared" si="414"/>
        <v>479.67456775872165</v>
      </c>
      <c r="CL127" s="61">
        <f t="shared" si="415"/>
        <v>1240.1495366053314</v>
      </c>
    </row>
    <row r="128" spans="1:90" x14ac:dyDescent="0.3">
      <c r="A128" s="53" t="s">
        <v>957</v>
      </c>
      <c r="B128" s="53" t="s">
        <v>1573</v>
      </c>
      <c r="C128" s="53">
        <v>12100202</v>
      </c>
      <c r="D128" s="51">
        <v>232556.07646790001</v>
      </c>
      <c r="E128" s="53">
        <v>51898.422621799997</v>
      </c>
      <c r="F128" s="53">
        <f t="shared" si="378"/>
        <v>0.22316519701416443</v>
      </c>
      <c r="H128" s="53">
        <f>H127</f>
        <v>1373</v>
      </c>
      <c r="I128" s="53">
        <f t="shared" ref="I128:I129" si="728">I127</f>
        <v>0</v>
      </c>
      <c r="J128" s="53">
        <f t="shared" ref="J128:J129" si="729">J127</f>
        <v>135</v>
      </c>
      <c r="K128" s="53">
        <f t="shared" ref="K128:K129" si="730">K127</f>
        <v>0</v>
      </c>
      <c r="L128" s="53">
        <f t="shared" ref="L128:L129" si="731">L127</f>
        <v>124</v>
      </c>
      <c r="M128" s="53">
        <f t="shared" si="387"/>
        <v>306.40581550044777</v>
      </c>
      <c r="N128" s="53">
        <f t="shared" si="388"/>
        <v>0</v>
      </c>
      <c r="O128" s="53">
        <f t="shared" si="389"/>
        <v>30.127301596912197</v>
      </c>
      <c r="P128" s="53">
        <f t="shared" si="390"/>
        <v>0</v>
      </c>
      <c r="Q128" s="53">
        <f t="shared" si="391"/>
        <v>27.672484429756388</v>
      </c>
      <c r="S128" s="53">
        <v>12090204</v>
      </c>
      <c r="T128" s="53">
        <f>SUM(M295,M367,M581,M592,M678,M721,M722,M836)</f>
        <v>462.04403066426511</v>
      </c>
      <c r="U128" s="53">
        <f t="shared" ref="U128:X128" si="732">SUM(N295,N367,N581,N592,N678,N721,N722,N836)</f>
        <v>2.7620069554355884</v>
      </c>
      <c r="V128" s="53">
        <f t="shared" si="732"/>
        <v>55.622913481250635</v>
      </c>
      <c r="W128" s="53">
        <f t="shared" si="732"/>
        <v>0</v>
      </c>
      <c r="X128" s="53">
        <f t="shared" si="732"/>
        <v>362.53353847234263</v>
      </c>
      <c r="Y128" s="53">
        <f t="shared" si="393"/>
        <v>882.96248957329385</v>
      </c>
      <c r="AA128" s="53" t="s">
        <v>962</v>
      </c>
      <c r="AB128" s="53" t="s">
        <v>1599</v>
      </c>
      <c r="AC128" s="53">
        <v>11120101</v>
      </c>
      <c r="AD128" s="53">
        <v>43189.639690000004</v>
      </c>
      <c r="AE128" s="53">
        <v>2462.3237008000001</v>
      </c>
      <c r="AF128" s="53">
        <f t="shared" si="380"/>
        <v>5.7011906523733259E-2</v>
      </c>
      <c r="AH128" s="58">
        <f>Input!P118</f>
        <v>0</v>
      </c>
      <c r="AI128" s="58">
        <f>Input!Q118</f>
        <v>0</v>
      </c>
      <c r="AJ128" s="58">
        <f>Input!R118</f>
        <v>0</v>
      </c>
      <c r="AK128" s="58">
        <f>Input!S118</f>
        <v>0</v>
      </c>
      <c r="AL128" s="58">
        <f>Input!T118</f>
        <v>630</v>
      </c>
      <c r="AM128" s="58">
        <f t="shared" si="473"/>
        <v>0</v>
      </c>
      <c r="AN128" s="58">
        <f t="shared" si="474"/>
        <v>0</v>
      </c>
      <c r="AO128" s="58">
        <f t="shared" si="475"/>
        <v>0</v>
      </c>
      <c r="AP128" s="58">
        <f t="shared" si="476"/>
        <v>0</v>
      </c>
      <c r="AQ128" s="58">
        <f t="shared" si="477"/>
        <v>35.917501109951957</v>
      </c>
      <c r="AS128" s="53">
        <v>12090204</v>
      </c>
      <c r="AT128" s="80">
        <f t="shared" si="394"/>
        <v>575.39484473910807</v>
      </c>
      <c r="AU128" s="80">
        <f t="shared" si="395"/>
        <v>3.1209487081174454</v>
      </c>
      <c r="AV128" s="80">
        <f t="shared" si="396"/>
        <v>898.00000009051826</v>
      </c>
      <c r="AW128" s="80">
        <f t="shared" si="397"/>
        <v>0</v>
      </c>
      <c r="AX128" s="80">
        <f t="shared" si="398"/>
        <v>349.66736836382751</v>
      </c>
      <c r="AY128" s="80">
        <f t="shared" si="399"/>
        <v>1826.1831619015713</v>
      </c>
      <c r="BA128" s="53" t="s">
        <v>961</v>
      </c>
      <c r="BB128" s="53">
        <v>11140305</v>
      </c>
      <c r="BC128" s="53">
        <v>30464</v>
      </c>
      <c r="BD128" s="53">
        <v>356</v>
      </c>
      <c r="BE128" s="53">
        <f t="shared" si="400"/>
        <v>1.1685924369747899E-2</v>
      </c>
      <c r="BF128" s="53">
        <f t="shared" si="726"/>
        <v>0</v>
      </c>
      <c r="BG128" s="53">
        <f t="shared" si="726"/>
        <v>0</v>
      </c>
      <c r="BH128" s="53">
        <f t="shared" si="401"/>
        <v>0</v>
      </c>
      <c r="BI128" s="53">
        <f t="shared" si="402"/>
        <v>0</v>
      </c>
      <c r="BK128" s="53">
        <v>12090204</v>
      </c>
      <c r="BL128" s="53">
        <f>SUM(BH330,BH516,BH524,BH586,BH608,BH636,BH788)</f>
        <v>6.1863645629064568</v>
      </c>
      <c r="BM128" s="53">
        <f>SUM(BI330,BI516,BI524,BI586,BI608,BI636,BI788)</f>
        <v>0</v>
      </c>
      <c r="BO128" s="54" t="s">
        <v>958</v>
      </c>
      <c r="BP128" s="53">
        <v>12090107</v>
      </c>
      <c r="BQ128" s="53">
        <v>576803.99769999995</v>
      </c>
      <c r="BR128" s="53">
        <v>266253.03779999999</v>
      </c>
      <c r="BS128" s="53">
        <f t="shared" si="403"/>
        <v>0.46160054171205689</v>
      </c>
      <c r="BT128" s="53">
        <f>BT127</f>
        <v>0</v>
      </c>
      <c r="BU128" s="53">
        <f t="shared" si="722"/>
        <v>0</v>
      </c>
      <c r="BV128" s="53">
        <f t="shared" si="723"/>
        <v>16</v>
      </c>
      <c r="BW128" s="53">
        <f t="shared" si="406"/>
        <v>0</v>
      </c>
      <c r="BX128" s="53">
        <f t="shared" si="407"/>
        <v>0</v>
      </c>
      <c r="BY128" s="53">
        <f t="shared" si="408"/>
        <v>7.3856086673929102</v>
      </c>
      <c r="CA128" s="53">
        <v>12090204</v>
      </c>
      <c r="CB128" s="53">
        <f>SUM(BW293,BW364,BW572,BW580,BW643,BW667,BW698,BW816,BW865)</f>
        <v>67.371211242214457</v>
      </c>
      <c r="CC128" s="53">
        <f t="shared" ref="CC128:CD128" si="733">SUM(BX293,BX364,BX572,BX580,BX643,BX667,BX698,BX816,BX865)</f>
        <v>0.20120393245197735</v>
      </c>
      <c r="CD128" s="53">
        <f t="shared" si="733"/>
        <v>5.5150687586182725</v>
      </c>
      <c r="CF128" s="46">
        <v>12090204</v>
      </c>
      <c r="CG128" s="61">
        <f t="shared" si="410"/>
        <v>1043.6252399662797</v>
      </c>
      <c r="CH128" s="61">
        <f t="shared" si="411"/>
        <v>5.8829556635530338</v>
      </c>
      <c r="CI128" s="61">
        <f t="shared" si="412"/>
        <v>1020.9941248139834</v>
      </c>
      <c r="CJ128" s="61">
        <f t="shared" si="413"/>
        <v>0.20120393245197735</v>
      </c>
      <c r="CK128" s="61">
        <f t="shared" si="414"/>
        <v>717.71597559478846</v>
      </c>
      <c r="CL128" s="61">
        <f t="shared" si="415"/>
        <v>2788.4194999710562</v>
      </c>
    </row>
    <row r="129" spans="1:90" x14ac:dyDescent="0.3">
      <c r="A129" s="53" t="s">
        <v>957</v>
      </c>
      <c r="B129" s="53" t="s">
        <v>1573</v>
      </c>
      <c r="C129" s="53">
        <v>12100203</v>
      </c>
      <c r="D129" s="51">
        <v>232556.07646790001</v>
      </c>
      <c r="E129" s="53">
        <v>159939.740747</v>
      </c>
      <c r="F129" s="53">
        <f t="shared" si="378"/>
        <v>0.68774698634493292</v>
      </c>
      <c r="H129" s="53">
        <f>H128</f>
        <v>1373</v>
      </c>
      <c r="I129" s="53">
        <f t="shared" si="728"/>
        <v>0</v>
      </c>
      <c r="J129" s="53">
        <f t="shared" si="729"/>
        <v>135</v>
      </c>
      <c r="K129" s="53">
        <f t="shared" si="730"/>
        <v>0</v>
      </c>
      <c r="L129" s="53">
        <f t="shared" si="731"/>
        <v>124</v>
      </c>
      <c r="M129" s="53">
        <f t="shared" si="387"/>
        <v>944.27661225159295</v>
      </c>
      <c r="N129" s="53">
        <f t="shared" si="388"/>
        <v>0</v>
      </c>
      <c r="O129" s="53">
        <f t="shared" si="389"/>
        <v>92.845843156565948</v>
      </c>
      <c r="P129" s="53">
        <f t="shared" si="390"/>
        <v>0</v>
      </c>
      <c r="Q129" s="53">
        <f t="shared" si="391"/>
        <v>85.28062630677168</v>
      </c>
      <c r="S129" s="53">
        <v>12090205</v>
      </c>
      <c r="T129" s="53">
        <f>SUM(M80,M125,M465,M468,M953,M956,M1052,M1058)</f>
        <v>16897.511494646256</v>
      </c>
      <c r="U129" s="53">
        <f t="shared" ref="U129:X129" si="734">SUM(N80,N125,N465,N468,N953,N956,N1052,N1058)</f>
        <v>972.91453492764879</v>
      </c>
      <c r="V129" s="53">
        <f t="shared" si="734"/>
        <v>916.99109163831963</v>
      </c>
      <c r="W129" s="53">
        <f t="shared" si="734"/>
        <v>1.9040609435636218</v>
      </c>
      <c r="X129" s="53">
        <f t="shared" si="734"/>
        <v>111.78564709170078</v>
      </c>
      <c r="Y129" s="53">
        <f t="shared" si="393"/>
        <v>18901.106829247488</v>
      </c>
      <c r="AA129" s="53" t="s">
        <v>962</v>
      </c>
      <c r="AB129" s="53" t="s">
        <v>1599</v>
      </c>
      <c r="AC129" s="53">
        <v>11120104</v>
      </c>
      <c r="AD129" s="53">
        <v>43189.639690000004</v>
      </c>
      <c r="AE129" s="53">
        <v>40727.3159877</v>
      </c>
      <c r="AF129" s="53">
        <f t="shared" si="380"/>
        <v>0.94298809344153611</v>
      </c>
      <c r="AH129" s="58">
        <f t="shared" ref="AH129" si="735">AH128</f>
        <v>0</v>
      </c>
      <c r="AI129" s="58">
        <f t="shared" ref="AI129" si="736">AI128</f>
        <v>0</v>
      </c>
      <c r="AJ129" s="58">
        <f t="shared" ref="AJ129" si="737">AJ128</f>
        <v>0</v>
      </c>
      <c r="AK129" s="58">
        <f t="shared" ref="AK129" si="738">AK128</f>
        <v>0</v>
      </c>
      <c r="AL129" s="58">
        <f t="shared" ref="AL129" si="739">AL128</f>
        <v>630</v>
      </c>
      <c r="AM129" s="58">
        <f t="shared" si="473"/>
        <v>0</v>
      </c>
      <c r="AN129" s="58">
        <f t="shared" si="474"/>
        <v>0</v>
      </c>
      <c r="AO129" s="58">
        <f t="shared" si="475"/>
        <v>0</v>
      </c>
      <c r="AP129" s="58">
        <f t="shared" si="476"/>
        <v>0</v>
      </c>
      <c r="AQ129" s="58">
        <f t="shared" si="477"/>
        <v>594.0824988681677</v>
      </c>
      <c r="AS129" s="53">
        <v>12090205</v>
      </c>
      <c r="AT129" s="80">
        <f t="shared" si="394"/>
        <v>186.00337527991798</v>
      </c>
      <c r="AU129" s="80">
        <f t="shared" si="395"/>
        <v>3.2422398449389451</v>
      </c>
      <c r="AV129" s="80">
        <f t="shared" si="396"/>
        <v>0</v>
      </c>
      <c r="AW129" s="80">
        <f t="shared" si="397"/>
        <v>0</v>
      </c>
      <c r="AX129" s="80">
        <f t="shared" si="398"/>
        <v>144.60955600145536</v>
      </c>
      <c r="AY129" s="80">
        <f t="shared" si="399"/>
        <v>333.85517112631226</v>
      </c>
      <c r="BA129" s="53" t="s">
        <v>961</v>
      </c>
      <c r="BB129" s="53">
        <v>11140306</v>
      </c>
      <c r="BC129" s="53">
        <v>30464</v>
      </c>
      <c r="BD129" s="53">
        <v>14076</v>
      </c>
      <c r="BE129" s="53">
        <f t="shared" si="400"/>
        <v>0.46205357142857145</v>
      </c>
      <c r="BF129" s="53">
        <f t="shared" si="726"/>
        <v>0</v>
      </c>
      <c r="BG129" s="53">
        <f t="shared" si="726"/>
        <v>0</v>
      </c>
      <c r="BH129" s="53">
        <f t="shared" si="401"/>
        <v>0</v>
      </c>
      <c r="BI129" s="53">
        <f t="shared" si="402"/>
        <v>0</v>
      </c>
      <c r="BK129" s="53">
        <v>12090205</v>
      </c>
      <c r="BL129" s="53">
        <f>SUM(BH57,BH103,BH408,BH865,BH944)</f>
        <v>1887.3192242008627</v>
      </c>
      <c r="BM129" s="53">
        <f>SUM(BI57,BI103,BI408,BI865,BI944)</f>
        <v>0</v>
      </c>
      <c r="BO129" s="54" t="s">
        <v>958</v>
      </c>
      <c r="BP129" s="53">
        <v>12090108</v>
      </c>
      <c r="BQ129" s="53">
        <v>576803.99769999995</v>
      </c>
      <c r="BR129" s="53">
        <v>21813.292829999999</v>
      </c>
      <c r="BS129" s="53">
        <f t="shared" si="403"/>
        <v>3.7817513257502169E-2</v>
      </c>
      <c r="BT129" s="53">
        <f>BT128</f>
        <v>0</v>
      </c>
      <c r="BU129" s="53">
        <f t="shared" si="722"/>
        <v>0</v>
      </c>
      <c r="BV129" s="53">
        <f t="shared" si="723"/>
        <v>16</v>
      </c>
      <c r="BW129" s="53">
        <f t="shared" si="406"/>
        <v>0</v>
      </c>
      <c r="BX129" s="53">
        <f t="shared" si="407"/>
        <v>0</v>
      </c>
      <c r="BY129" s="53">
        <f t="shared" si="408"/>
        <v>0.60508021212003471</v>
      </c>
      <c r="CA129" s="53">
        <v>12090205</v>
      </c>
      <c r="CB129" s="53">
        <f>SUM(BW63,BW112,BW461,BW644,BW948,BW1033)</f>
        <v>191.22518650725962</v>
      </c>
      <c r="CC129" s="53">
        <f t="shared" ref="CC129:CD129" si="740">SUM(BX63,BX112,BX461,BX644,BX948,BX1033)</f>
        <v>0.32060879160517602</v>
      </c>
      <c r="CD129" s="53">
        <f t="shared" si="740"/>
        <v>24.4761534615585</v>
      </c>
      <c r="CF129" s="46">
        <v>12090205</v>
      </c>
      <c r="CG129" s="61">
        <f t="shared" si="410"/>
        <v>18970.834094127036</v>
      </c>
      <c r="CH129" s="61">
        <f t="shared" si="411"/>
        <v>976.15677477258771</v>
      </c>
      <c r="CI129" s="61">
        <f t="shared" si="412"/>
        <v>1108.2162781455793</v>
      </c>
      <c r="CJ129" s="61">
        <f t="shared" si="413"/>
        <v>2.2246697351687978</v>
      </c>
      <c r="CK129" s="61">
        <f t="shared" si="414"/>
        <v>280.87135655471468</v>
      </c>
      <c r="CL129" s="61">
        <f t="shared" si="415"/>
        <v>21338.303173335091</v>
      </c>
    </row>
    <row r="130" spans="1:90" x14ac:dyDescent="0.3">
      <c r="A130" s="53" t="s">
        <v>957</v>
      </c>
      <c r="B130" s="73" t="s">
        <v>1673</v>
      </c>
      <c r="C130" s="53">
        <v>12100203</v>
      </c>
      <c r="D130" s="53">
        <v>1</v>
      </c>
      <c r="E130" s="53">
        <v>1</v>
      </c>
      <c r="F130" s="53">
        <f t="shared" si="378"/>
        <v>1</v>
      </c>
      <c r="H130" s="53">
        <f>Input!P103</f>
        <v>921</v>
      </c>
      <c r="I130" s="53">
        <f>Input!Q103</f>
        <v>0</v>
      </c>
      <c r="J130" s="53">
        <f>Input!R103</f>
        <v>0</v>
      </c>
      <c r="K130" s="53">
        <f>Input!S103</f>
        <v>0</v>
      </c>
      <c r="L130" s="53">
        <f>Input!T103</f>
        <v>2</v>
      </c>
      <c r="M130" s="53">
        <f t="shared" si="387"/>
        <v>921</v>
      </c>
      <c r="N130" s="53">
        <f t="shared" si="388"/>
        <v>0</v>
      </c>
      <c r="O130" s="53">
        <f t="shared" si="389"/>
        <v>0</v>
      </c>
      <c r="P130" s="53">
        <f t="shared" si="390"/>
        <v>0</v>
      </c>
      <c r="Q130" s="53">
        <f t="shared" si="391"/>
        <v>2</v>
      </c>
      <c r="S130" s="53">
        <v>12090206</v>
      </c>
      <c r="T130" s="53">
        <f>SUM(M77,M81,M126,M368,M372,M467,M469,M567,M570,M582,M586,M593,M594,M679,M957)</f>
        <v>1799.7261620961549</v>
      </c>
      <c r="U130" s="53">
        <f t="shared" ref="U130:X130" si="741">SUM(N77,N81,N126,N368,N372,N467,N469,N567,N570,N582,N586,N593,N594,N679,N957)</f>
        <v>3.5810311260368564</v>
      </c>
      <c r="V130" s="53">
        <f t="shared" si="741"/>
        <v>1054.1499021784316</v>
      </c>
      <c r="W130" s="53">
        <f t="shared" si="741"/>
        <v>0</v>
      </c>
      <c r="X130" s="53">
        <f t="shared" si="741"/>
        <v>551.01592475702694</v>
      </c>
      <c r="Y130" s="53">
        <f t="shared" si="393"/>
        <v>3408.4730201576499</v>
      </c>
      <c r="AA130" s="53" t="s">
        <v>875</v>
      </c>
      <c r="AB130" s="53" t="s">
        <v>1608</v>
      </c>
      <c r="AC130" s="53">
        <v>12020001</v>
      </c>
      <c r="AD130" s="53">
        <v>543498.06400000001</v>
      </c>
      <c r="AE130" s="51">
        <v>286904.987716</v>
      </c>
      <c r="AF130" s="53">
        <f t="shared" si="380"/>
        <v>0.52788594241616282</v>
      </c>
      <c r="AH130" s="58">
        <f>Input!P123</f>
        <v>434</v>
      </c>
      <c r="AI130" s="58">
        <f>Input!Q123</f>
        <v>0</v>
      </c>
      <c r="AJ130" s="58">
        <f>Input!R123</f>
        <v>64</v>
      </c>
      <c r="AK130" s="58">
        <f>Input!S123</f>
        <v>0</v>
      </c>
      <c r="AL130" s="58">
        <f>Input!T123</f>
        <v>142</v>
      </c>
      <c r="AM130" s="58">
        <f t="shared" si="473"/>
        <v>229.10249900861467</v>
      </c>
      <c r="AN130" s="58">
        <f t="shared" si="474"/>
        <v>0</v>
      </c>
      <c r="AO130" s="58">
        <f t="shared" si="475"/>
        <v>33.784700314634421</v>
      </c>
      <c r="AP130" s="58">
        <f t="shared" si="476"/>
        <v>0</v>
      </c>
      <c r="AQ130" s="58">
        <f t="shared" si="477"/>
        <v>74.959803823095115</v>
      </c>
      <c r="AS130" s="53">
        <v>12090206</v>
      </c>
      <c r="AT130" s="80">
        <f t="shared" si="394"/>
        <v>388.76858346535266</v>
      </c>
      <c r="AU130" s="80">
        <f t="shared" si="395"/>
        <v>0</v>
      </c>
      <c r="AV130" s="80">
        <f t="shared" si="396"/>
        <v>0</v>
      </c>
      <c r="AW130" s="80">
        <f t="shared" si="397"/>
        <v>0</v>
      </c>
      <c r="AX130" s="80">
        <f t="shared" si="398"/>
        <v>57.992712125338983</v>
      </c>
      <c r="AY130" s="80">
        <f t="shared" si="399"/>
        <v>446.76129559069165</v>
      </c>
      <c r="BA130" s="53" t="s">
        <v>962</v>
      </c>
      <c r="BB130" s="53">
        <v>11120101</v>
      </c>
      <c r="BC130" s="53">
        <v>8062</v>
      </c>
      <c r="BD130" s="53">
        <v>173</v>
      </c>
      <c r="BE130" s="53">
        <f t="shared" si="400"/>
        <v>2.1458695112875216E-2</v>
      </c>
      <c r="BF130" s="53">
        <v>0</v>
      </c>
      <c r="BG130" s="53">
        <v>0</v>
      </c>
      <c r="BH130" s="53">
        <f t="shared" si="401"/>
        <v>0</v>
      </c>
      <c r="BI130" s="53">
        <f t="shared" si="402"/>
        <v>0</v>
      </c>
      <c r="BK130" s="53">
        <v>12090206</v>
      </c>
      <c r="BL130" s="53">
        <f>SUM(BH58,BH104,BH331,BH409,BH506,BH517,BH525,BH866)</f>
        <v>2.829009919563791</v>
      </c>
      <c r="BM130" s="53">
        <f>SUM(BI58,BI104,BI331,BI409,BI506,BI517,BI525,BI866)</f>
        <v>0</v>
      </c>
      <c r="BO130" s="54" t="s">
        <v>870</v>
      </c>
      <c r="BP130" s="53">
        <v>12110208</v>
      </c>
      <c r="BQ130" s="53">
        <v>554006.87990000006</v>
      </c>
      <c r="BR130" s="53">
        <v>539923.69629999995</v>
      </c>
      <c r="BS130" s="53">
        <f t="shared" si="403"/>
        <v>0.97457940666270759</v>
      </c>
      <c r="BT130" s="53">
        <v>0</v>
      </c>
      <c r="BU130" s="53">
        <v>0</v>
      </c>
      <c r="BV130" s="53">
        <v>0</v>
      </c>
      <c r="BW130" s="53">
        <f t="shared" si="406"/>
        <v>0</v>
      </c>
      <c r="BX130" s="53">
        <f t="shared" si="407"/>
        <v>0</v>
      </c>
      <c r="BY130" s="53">
        <f t="shared" si="408"/>
        <v>0</v>
      </c>
      <c r="CA130" s="53">
        <v>12090206</v>
      </c>
      <c r="CB130" s="53">
        <f>SUM(BW64,BW113,BW365,BW462,BW557,BW573,BW581,BW949)</f>
        <v>13.173528963443646</v>
      </c>
      <c r="CC130" s="53">
        <f t="shared" ref="CC130:CD130" si="742">SUM(BX64,BX113,BX365,BX462,BX557,BX573,BX581,BX949)</f>
        <v>1.3182119805198611</v>
      </c>
      <c r="CD130" s="53">
        <f t="shared" si="742"/>
        <v>4.3534154939541301</v>
      </c>
      <c r="CF130" s="46">
        <v>12090206</v>
      </c>
      <c r="CG130" s="61">
        <f t="shared" si="410"/>
        <v>2191.3237554810712</v>
      </c>
      <c r="CH130" s="61">
        <f t="shared" si="411"/>
        <v>3.5810311260368564</v>
      </c>
      <c r="CI130" s="61">
        <f t="shared" si="412"/>
        <v>1067.3234311418753</v>
      </c>
      <c r="CJ130" s="61">
        <f t="shared" si="413"/>
        <v>1.3182119805198611</v>
      </c>
      <c r="CK130" s="61">
        <f t="shared" si="414"/>
        <v>613.36205237631998</v>
      </c>
      <c r="CL130" s="61">
        <f t="shared" si="415"/>
        <v>3876.9084821058232</v>
      </c>
    </row>
    <row r="131" spans="1:90" x14ac:dyDescent="0.3">
      <c r="A131" s="53" t="s">
        <v>957</v>
      </c>
      <c r="B131" s="53" t="s">
        <v>1581</v>
      </c>
      <c r="C131" s="53">
        <v>12100203</v>
      </c>
      <c r="D131" s="51">
        <v>437.09392724999998</v>
      </c>
      <c r="E131" s="53">
        <v>437.09392724999998</v>
      </c>
      <c r="F131" s="53">
        <f t="shared" ref="F131:F194" si="743">E131/D131</f>
        <v>1</v>
      </c>
      <c r="H131" s="53">
        <f>Input!P106</f>
        <v>337</v>
      </c>
      <c r="I131" s="53">
        <f>Input!Q106</f>
        <v>0</v>
      </c>
      <c r="J131" s="53">
        <f>Input!R106</f>
        <v>0</v>
      </c>
      <c r="K131" s="53">
        <f>Input!S106</f>
        <v>0</v>
      </c>
      <c r="L131" s="53">
        <f>Input!T106</f>
        <v>0</v>
      </c>
      <c r="M131" s="53">
        <f t="shared" si="387"/>
        <v>337</v>
      </c>
      <c r="N131" s="53">
        <f t="shared" si="388"/>
        <v>0</v>
      </c>
      <c r="O131" s="53">
        <f t="shared" si="389"/>
        <v>0</v>
      </c>
      <c r="P131" s="53">
        <f t="shared" si="390"/>
        <v>0</v>
      </c>
      <c r="Q131" s="53">
        <f t="shared" si="391"/>
        <v>0</v>
      </c>
      <c r="S131" s="53">
        <v>12090301</v>
      </c>
      <c r="T131" s="53">
        <f>SUM(M30,M32,M46,M48,M127,M194,M319,M325,M628,M954,M958,M1019,M1048,M1053,M1059)</f>
        <v>15626.715094028415</v>
      </c>
      <c r="U131" s="53">
        <f t="shared" ref="U131:X131" si="744">SUM(N30,N32,N46,N48,N127,N194,N319,N325,N628,N954,N958,N1019,N1048,N1053,N1059)</f>
        <v>157.42357613249538</v>
      </c>
      <c r="V131" s="53">
        <f t="shared" si="744"/>
        <v>3478.5868766120657</v>
      </c>
      <c r="W131" s="53">
        <f t="shared" si="744"/>
        <v>485.48387254053893</v>
      </c>
      <c r="X131" s="53">
        <f t="shared" si="744"/>
        <v>400.64706398282726</v>
      </c>
      <c r="Y131" s="53">
        <f t="shared" si="393"/>
        <v>20148.856483296342</v>
      </c>
      <c r="AA131" s="53" t="s">
        <v>875</v>
      </c>
      <c r="AB131" s="53" t="s">
        <v>1608</v>
      </c>
      <c r="AC131" s="53">
        <v>12020002</v>
      </c>
      <c r="AD131" s="53">
        <v>543498.06400000001</v>
      </c>
      <c r="AE131" s="53">
        <v>81842.038262999995</v>
      </c>
      <c r="AF131" s="53">
        <f t="shared" ref="AF131:AF194" si="745">AE131/AD131</f>
        <v>0.15058386346524316</v>
      </c>
      <c r="AH131" s="58">
        <f t="shared" ref="AH131:AH132" si="746">AH130</f>
        <v>434</v>
      </c>
      <c r="AI131" s="58">
        <f t="shared" ref="AI131:AI132" si="747">AI130</f>
        <v>0</v>
      </c>
      <c r="AJ131" s="58">
        <f t="shared" ref="AJ131:AJ132" si="748">AJ130</f>
        <v>64</v>
      </c>
      <c r="AK131" s="58">
        <f t="shared" ref="AK131:AK132" si="749">AK130</f>
        <v>0</v>
      </c>
      <c r="AL131" s="58">
        <f t="shared" ref="AL131:AL132" si="750">AL130</f>
        <v>142</v>
      </c>
      <c r="AM131" s="58">
        <f t="shared" si="473"/>
        <v>65.353396743915539</v>
      </c>
      <c r="AN131" s="58">
        <f t="shared" si="474"/>
        <v>0</v>
      </c>
      <c r="AO131" s="58">
        <f t="shared" si="475"/>
        <v>9.6373672617755624</v>
      </c>
      <c r="AP131" s="58">
        <f t="shared" si="476"/>
        <v>0</v>
      </c>
      <c r="AQ131" s="58">
        <f t="shared" si="477"/>
        <v>21.382908612064529</v>
      </c>
      <c r="AS131" s="53">
        <v>12090301</v>
      </c>
      <c r="AT131" s="80">
        <f t="shared" si="394"/>
        <v>12.617015951224984</v>
      </c>
      <c r="AU131" s="80">
        <f t="shared" si="395"/>
        <v>0</v>
      </c>
      <c r="AV131" s="80">
        <f t="shared" si="396"/>
        <v>1160.5174294920384</v>
      </c>
      <c r="AW131" s="80">
        <f t="shared" si="397"/>
        <v>0</v>
      </c>
      <c r="AX131" s="80">
        <f t="shared" si="398"/>
        <v>26.782917226243708</v>
      </c>
      <c r="AY131" s="80">
        <f t="shared" si="399"/>
        <v>1199.9173626695072</v>
      </c>
      <c r="BA131" s="53" t="s">
        <v>962</v>
      </c>
      <c r="BB131" s="53">
        <v>11120104</v>
      </c>
      <c r="BC131" s="53">
        <v>8062</v>
      </c>
      <c r="BD131" s="53">
        <v>1218</v>
      </c>
      <c r="BE131" s="53">
        <f t="shared" si="400"/>
        <v>0.15107913669064749</v>
      </c>
      <c r="BF131" s="53">
        <f t="shared" ref="BF131:BG134" si="751">BF130</f>
        <v>0</v>
      </c>
      <c r="BG131" s="53">
        <f t="shared" si="751"/>
        <v>0</v>
      </c>
      <c r="BH131" s="53">
        <f t="shared" si="401"/>
        <v>0</v>
      </c>
      <c r="BI131" s="53">
        <f t="shared" si="402"/>
        <v>0</v>
      </c>
      <c r="BK131" s="53">
        <v>12090301</v>
      </c>
      <c r="BL131" s="53">
        <f>SUM(BH27,BH37,BH105,BH170,BH288,BH559,BH867,BH914,BH945)</f>
        <v>414.24903700034014</v>
      </c>
      <c r="BM131" s="53">
        <f>SUM(BI27,BI37,BI105,BI170,BI288,BI559,BI867,BI914,BI945)</f>
        <v>0</v>
      </c>
      <c r="BO131" s="54" t="s">
        <v>870</v>
      </c>
      <c r="BP131" s="53">
        <v>13090002</v>
      </c>
      <c r="BQ131" s="53">
        <v>554006.87990000006</v>
      </c>
      <c r="BR131" s="53">
        <v>14083.1836</v>
      </c>
      <c r="BS131" s="53">
        <f t="shared" si="403"/>
        <v>2.5420593337292234E-2</v>
      </c>
      <c r="BT131" s="53">
        <f>BT130</f>
        <v>0</v>
      </c>
      <c r="BU131" s="53">
        <f t="shared" ref="BU131" si="752">BU130</f>
        <v>0</v>
      </c>
      <c r="BV131" s="53">
        <f t="shared" ref="BV131" si="753">BV130</f>
        <v>0</v>
      </c>
      <c r="BW131" s="53">
        <f t="shared" si="406"/>
        <v>0</v>
      </c>
      <c r="BX131" s="53">
        <f t="shared" si="407"/>
        <v>0</v>
      </c>
      <c r="BY131" s="53">
        <f t="shared" si="408"/>
        <v>0</v>
      </c>
      <c r="CA131" s="53">
        <v>12090301</v>
      </c>
      <c r="CB131" s="53">
        <f>SUM(BW30,BW41,BW114,BW185,BW318,BW463,BW616,BW950,BW1001,BW1034)</f>
        <v>105.43346049117949</v>
      </c>
      <c r="CC131" s="53">
        <f t="shared" ref="CC131:CD131" si="754">SUM(BX30,BX41,BX114,BX185,BX318,BX463,BX616,BX950,BX1001,BX1034)</f>
        <v>0.21229899723619461</v>
      </c>
      <c r="CD131" s="53">
        <f t="shared" si="754"/>
        <v>81.654833039381288</v>
      </c>
      <c r="CF131" s="46">
        <v>12090301</v>
      </c>
      <c r="CG131" s="61">
        <f t="shared" si="410"/>
        <v>16053.581146979981</v>
      </c>
      <c r="CH131" s="61">
        <f t="shared" si="411"/>
        <v>157.42357613249538</v>
      </c>
      <c r="CI131" s="61">
        <f t="shared" si="412"/>
        <v>4744.5377665952838</v>
      </c>
      <c r="CJ131" s="61">
        <f t="shared" si="413"/>
        <v>485.69617153777511</v>
      </c>
      <c r="CK131" s="61">
        <f t="shared" si="414"/>
        <v>509.08481424845223</v>
      </c>
      <c r="CL131" s="61">
        <f t="shared" si="415"/>
        <v>21950.323475493991</v>
      </c>
    </row>
    <row r="132" spans="1:90" x14ac:dyDescent="0.3">
      <c r="A132" s="53" t="s">
        <v>673</v>
      </c>
      <c r="B132" s="53" t="s">
        <v>1576</v>
      </c>
      <c r="C132" s="53">
        <v>12100101</v>
      </c>
      <c r="D132" s="51">
        <v>314783.416214514</v>
      </c>
      <c r="E132" s="53">
        <v>528.64563754799997</v>
      </c>
      <c r="F132" s="53">
        <f t="shared" si="743"/>
        <v>1.6793948166181228E-3</v>
      </c>
      <c r="H132" s="53">
        <f>Input!P107</f>
        <v>321</v>
      </c>
      <c r="I132" s="53">
        <f>Input!Q107</f>
        <v>0</v>
      </c>
      <c r="J132" s="53">
        <f>Input!R107</f>
        <v>0</v>
      </c>
      <c r="K132" s="53">
        <f>Input!S107</f>
        <v>0</v>
      </c>
      <c r="L132" s="53">
        <f>Input!T107</f>
        <v>241</v>
      </c>
      <c r="M132" s="53">
        <f t="shared" ref="M132:M195" si="755">F132*H132</f>
        <v>0.53908573613441746</v>
      </c>
      <c r="N132" s="53">
        <f t="shared" ref="N132:N195" si="756">I132*F132</f>
        <v>0</v>
      </c>
      <c r="O132" s="53">
        <f t="shared" ref="O132:O195" si="757">J132*F132</f>
        <v>0</v>
      </c>
      <c r="P132" s="53">
        <f t="shared" ref="P132:P195" si="758">K132*F132</f>
        <v>0</v>
      </c>
      <c r="Q132" s="53">
        <f t="shared" ref="Q132:Q195" si="759">L132*F132</f>
        <v>0.40473415080496761</v>
      </c>
      <c r="S132" s="53">
        <v>12090302</v>
      </c>
      <c r="T132" s="53">
        <f>SUM(M195,M680,M1027)</f>
        <v>3190.0619759191286</v>
      </c>
      <c r="U132" s="53">
        <f t="shared" ref="U132:X132" si="760">SUM(N195,N680,N1027)</f>
        <v>180.82859220712027</v>
      </c>
      <c r="V132" s="53">
        <f t="shared" si="760"/>
        <v>23794.226014419924</v>
      </c>
      <c r="W132" s="53">
        <f t="shared" si="760"/>
        <v>670.29001246616679</v>
      </c>
      <c r="X132" s="53">
        <f t="shared" si="760"/>
        <v>570.85447550429058</v>
      </c>
      <c r="Y132" s="53">
        <f t="shared" ref="Y132:Y195" si="761">SUM(T132:X132)</f>
        <v>28406.26107051663</v>
      </c>
      <c r="AA132" s="53" t="s">
        <v>875</v>
      </c>
      <c r="AB132" s="53" t="s">
        <v>1608</v>
      </c>
      <c r="AC132" s="53">
        <v>12020004</v>
      </c>
      <c r="AD132" s="53">
        <v>543498.06400000001</v>
      </c>
      <c r="AE132" s="51">
        <v>174751.03799899999</v>
      </c>
      <c r="AF132" s="53">
        <f t="shared" si="745"/>
        <v>0.32153019407811539</v>
      </c>
      <c r="AH132" s="58">
        <f t="shared" si="746"/>
        <v>434</v>
      </c>
      <c r="AI132" s="58">
        <f t="shared" si="747"/>
        <v>0</v>
      </c>
      <c r="AJ132" s="58">
        <f t="shared" si="748"/>
        <v>64</v>
      </c>
      <c r="AK132" s="58">
        <f t="shared" si="749"/>
        <v>0</v>
      </c>
      <c r="AL132" s="58">
        <f t="shared" si="750"/>
        <v>142</v>
      </c>
      <c r="AM132" s="58">
        <f t="shared" si="473"/>
        <v>139.54410422990208</v>
      </c>
      <c r="AN132" s="58">
        <f t="shared" si="474"/>
        <v>0</v>
      </c>
      <c r="AO132" s="58">
        <f t="shared" si="475"/>
        <v>20.577932420999385</v>
      </c>
      <c r="AP132" s="58">
        <f t="shared" si="476"/>
        <v>0</v>
      </c>
      <c r="AQ132" s="58">
        <f t="shared" si="477"/>
        <v>45.657287559092389</v>
      </c>
      <c r="AS132" s="53">
        <v>12090302</v>
      </c>
      <c r="AT132" s="80">
        <f t="shared" ref="AT132:AT195" si="762">SUM(AM347,AM490,AM497,AM773,AM777)</f>
        <v>104.66414947381303</v>
      </c>
      <c r="AU132" s="80">
        <f t="shared" ref="AU132:AU195" si="763">SUM(AN347,AN490,AN497,AN773,AN777)</f>
        <v>0</v>
      </c>
      <c r="AV132" s="80">
        <f t="shared" ref="AV132:AV195" si="764">SUM(AO347,AO490,AO497,AO773,AO777)</f>
        <v>179.07082210501846</v>
      </c>
      <c r="AW132" s="80">
        <f t="shared" ref="AW132:AW195" si="765">SUM(AP347,AP490,AP497,AP773,AP777)</f>
        <v>0</v>
      </c>
      <c r="AX132" s="80">
        <f t="shared" ref="AX132:AX195" si="766">SUM(AQ347,AQ490,AQ497,AQ773,AQ777)</f>
        <v>128.10393431193071</v>
      </c>
      <c r="AY132" s="80">
        <f t="shared" ref="AY132:AY195" si="767">SUM(AT132:AX132)</f>
        <v>411.83890589076225</v>
      </c>
      <c r="BA132" s="53" t="s">
        <v>962</v>
      </c>
      <c r="BB132" s="53">
        <v>12050002</v>
      </c>
      <c r="BC132" s="53">
        <v>8062</v>
      </c>
      <c r="BD132" s="53">
        <v>50</v>
      </c>
      <c r="BE132" s="53">
        <f t="shared" ref="BE132:BE195" si="768">BD132/BC132</f>
        <v>6.201935003721161E-3</v>
      </c>
      <c r="BF132" s="53">
        <f t="shared" si="751"/>
        <v>0</v>
      </c>
      <c r="BG132" s="53">
        <f t="shared" si="751"/>
        <v>0</v>
      </c>
      <c r="BH132" s="53">
        <f t="shared" ref="BH132:BH195" si="769">BE132*BF132</f>
        <v>0</v>
      </c>
      <c r="BI132" s="53">
        <f t="shared" ref="BI132:BI195" si="770">BE132*BG132</f>
        <v>0</v>
      </c>
      <c r="BK132" s="53">
        <v>12090302</v>
      </c>
      <c r="BL132" s="53">
        <f>SUM(BH171,BH609,BH921)</f>
        <v>0</v>
      </c>
      <c r="BM132" s="53">
        <f>SUM(BI171,BI609,BI921)</f>
        <v>0.22103913075042955</v>
      </c>
      <c r="BO132" s="54" t="s">
        <v>959</v>
      </c>
      <c r="BP132" s="53">
        <v>11140305</v>
      </c>
      <c r="BQ132" s="53">
        <v>130068.62760000001</v>
      </c>
      <c r="BR132" s="53">
        <v>93242.124559999997</v>
      </c>
      <c r="BS132" s="53">
        <f t="shared" ref="BS132:BS195" si="771">BR132/BQ132</f>
        <v>0.71686867371851926</v>
      </c>
      <c r="BT132" s="53">
        <v>0</v>
      </c>
      <c r="BU132" s="53">
        <v>0</v>
      </c>
      <c r="BV132" s="53">
        <v>0</v>
      </c>
      <c r="BW132" s="53">
        <f t="shared" ref="BW132:BW195" si="772">BT132*BS132</f>
        <v>0</v>
      </c>
      <c r="BX132" s="53">
        <f t="shared" ref="BX132:BX195" si="773">BU132*BS132</f>
        <v>0</v>
      </c>
      <c r="BY132" s="53">
        <f t="shared" ref="BY132:BY195" si="774">BV132*BS132</f>
        <v>0</v>
      </c>
      <c r="CA132" s="53">
        <v>12090302</v>
      </c>
      <c r="CB132" s="53">
        <f>SUM(BW186,BW668,BW1008)</f>
        <v>0</v>
      </c>
      <c r="CC132" s="53">
        <f t="shared" ref="CC132:CD132" si="775">SUM(BX186,BX668,BX1008)</f>
        <v>0.55568722263246806</v>
      </c>
      <c r="CD132" s="53">
        <f t="shared" si="775"/>
        <v>1.1113744452649361</v>
      </c>
      <c r="CF132" s="46">
        <v>12090302</v>
      </c>
      <c r="CG132" s="61">
        <f t="shared" ref="CG132:CG195" si="776">SUM(T132,AT132,BL132)</f>
        <v>3294.7261253929414</v>
      </c>
      <c r="CH132" s="61">
        <f t="shared" ref="CH132:CH195" si="777">SUM(U132,AU132,BM132)</f>
        <v>181.04963133787069</v>
      </c>
      <c r="CI132" s="61">
        <f t="shared" ref="CI132:CI195" si="778">SUM(CB132,AV132,V132)</f>
        <v>23973.296836524944</v>
      </c>
      <c r="CJ132" s="61">
        <f t="shared" ref="CJ132:CJ195" si="779">SUM(W132,AW132,CC132)</f>
        <v>670.8456996887993</v>
      </c>
      <c r="CK132" s="61">
        <f t="shared" ref="CK132:CK195" si="780">SUM(X132,AX132,CD132)</f>
        <v>700.06978426148623</v>
      </c>
      <c r="CL132" s="61">
        <f t="shared" ref="CL132:CL195" si="781">SUM(CG132,CH132,CI132,CJ132,CK132)</f>
        <v>28819.988077206039</v>
      </c>
    </row>
    <row r="133" spans="1:90" x14ac:dyDescent="0.3">
      <c r="A133" s="53" t="s">
        <v>673</v>
      </c>
      <c r="B133" s="53" t="s">
        <v>1576</v>
      </c>
      <c r="C133" s="53">
        <v>12100204</v>
      </c>
      <c r="D133" s="51">
        <v>314783.416214514</v>
      </c>
      <c r="E133" s="53">
        <v>573.25794809399997</v>
      </c>
      <c r="F133" s="53">
        <f t="shared" si="743"/>
        <v>1.8211186440118704E-3</v>
      </c>
      <c r="H133" s="53">
        <f t="shared" ref="H133:H138" si="782">H132</f>
        <v>321</v>
      </c>
      <c r="I133" s="53">
        <f t="shared" ref="I133:I138" si="783">I132</f>
        <v>0</v>
      </c>
      <c r="J133" s="53">
        <f t="shared" ref="J133:J138" si="784">J132</f>
        <v>0</v>
      </c>
      <c r="K133" s="53">
        <f t="shared" ref="K133:K138" si="785">K132</f>
        <v>0</v>
      </c>
      <c r="L133" s="53">
        <f t="shared" ref="L133:L138" si="786">L132</f>
        <v>241</v>
      </c>
      <c r="M133" s="53">
        <f t="shared" si="755"/>
        <v>0.58457908472781039</v>
      </c>
      <c r="N133" s="53">
        <f t="shared" si="756"/>
        <v>0</v>
      </c>
      <c r="O133" s="53">
        <f t="shared" si="757"/>
        <v>0</v>
      </c>
      <c r="P133" s="53">
        <f t="shared" si="758"/>
        <v>0</v>
      </c>
      <c r="Q133" s="53">
        <f t="shared" si="759"/>
        <v>0.43888959320686077</v>
      </c>
      <c r="S133" s="53">
        <v>12090401</v>
      </c>
      <c r="T133" s="53">
        <f>SUM(M33,M96,M196,M344,M681,M1028)</f>
        <v>25160.090873079338</v>
      </c>
      <c r="U133" s="53">
        <f t="shared" ref="U133:X133" si="787">SUM(N33,N96,N196,N344,N681,N1028)</f>
        <v>5312.1403499605849</v>
      </c>
      <c r="V133" s="53">
        <f t="shared" si="787"/>
        <v>27600.211606274672</v>
      </c>
      <c r="W133" s="53">
        <f t="shared" si="787"/>
        <v>413.55898704219771</v>
      </c>
      <c r="X133" s="53">
        <f t="shared" si="787"/>
        <v>873.31797688384665</v>
      </c>
      <c r="Y133" s="53">
        <f t="shared" si="761"/>
        <v>59359.319793240633</v>
      </c>
      <c r="AA133" s="53" t="s">
        <v>875</v>
      </c>
      <c r="AB133" s="53" t="s">
        <v>1611</v>
      </c>
      <c r="AC133" s="53">
        <v>12020002</v>
      </c>
      <c r="AD133" s="53">
        <v>81474.962950000001</v>
      </c>
      <c r="AE133" s="53">
        <v>62033.784709899999</v>
      </c>
      <c r="AF133" s="53">
        <f t="shared" si="745"/>
        <v>0.76138463233139764</v>
      </c>
      <c r="AH133" s="58">
        <f>Input!P124</f>
        <v>76</v>
      </c>
      <c r="AI133" s="58">
        <f>Input!Q124</f>
        <v>0</v>
      </c>
      <c r="AJ133" s="58">
        <f>Input!R124</f>
        <v>4</v>
      </c>
      <c r="AK133" s="58">
        <f>Input!S124</f>
        <v>0</v>
      </c>
      <c r="AL133" s="58">
        <f>Input!T124</f>
        <v>0</v>
      </c>
      <c r="AM133" s="58">
        <f t="shared" si="473"/>
        <v>57.865232057186219</v>
      </c>
      <c r="AN133" s="58">
        <f t="shared" si="474"/>
        <v>0</v>
      </c>
      <c r="AO133" s="58">
        <f t="shared" si="475"/>
        <v>3.0455385293255905</v>
      </c>
      <c r="AP133" s="58">
        <f t="shared" si="476"/>
        <v>0</v>
      </c>
      <c r="AQ133" s="58">
        <f t="shared" si="477"/>
        <v>0</v>
      </c>
      <c r="AS133" s="53">
        <v>12090401</v>
      </c>
      <c r="AT133" s="80">
        <f t="shared" si="762"/>
        <v>24.230472465537407</v>
      </c>
      <c r="AU133" s="80">
        <f t="shared" si="763"/>
        <v>0</v>
      </c>
      <c r="AV133" s="80">
        <f t="shared" si="764"/>
        <v>3891.0514177418463</v>
      </c>
      <c r="AW133" s="80">
        <f t="shared" si="765"/>
        <v>0</v>
      </c>
      <c r="AX133" s="80">
        <f t="shared" si="766"/>
        <v>61.058063190393995</v>
      </c>
      <c r="AY133" s="80">
        <f t="shared" si="767"/>
        <v>3976.3399533977777</v>
      </c>
      <c r="BA133" s="53" t="s">
        <v>962</v>
      </c>
      <c r="BB133" s="53">
        <v>12050005</v>
      </c>
      <c r="BC133" s="53">
        <v>8062</v>
      </c>
      <c r="BD133" s="53">
        <v>6616</v>
      </c>
      <c r="BE133" s="53">
        <f t="shared" si="768"/>
        <v>0.82064003969238397</v>
      </c>
      <c r="BF133" s="53">
        <f t="shared" si="751"/>
        <v>0</v>
      </c>
      <c r="BG133" s="53">
        <f t="shared" si="751"/>
        <v>0</v>
      </c>
      <c r="BH133" s="53">
        <f t="shared" si="769"/>
        <v>0</v>
      </c>
      <c r="BI133" s="53">
        <f t="shared" si="770"/>
        <v>0</v>
      </c>
      <c r="BK133" s="53">
        <v>12090401</v>
      </c>
      <c r="BL133" s="53">
        <f>SUM(BH28,BH72,BH172,BH307,BH922)</f>
        <v>1.338329990499314</v>
      </c>
      <c r="BM133" s="53">
        <f>SUM(BI28,BI72,BI172,BI307,BI922)</f>
        <v>0.263485226145246</v>
      </c>
      <c r="BO133" s="54" t="s">
        <v>959</v>
      </c>
      <c r="BP133" s="53">
        <v>11140307</v>
      </c>
      <c r="BQ133" s="53">
        <v>130068.62760000001</v>
      </c>
      <c r="BR133" s="53">
        <v>36826.503089999998</v>
      </c>
      <c r="BS133" s="53">
        <f t="shared" si="771"/>
        <v>0.28313132666589308</v>
      </c>
      <c r="BT133" s="53">
        <f>BT132</f>
        <v>0</v>
      </c>
      <c r="BU133" s="53">
        <f t="shared" ref="BU133" si="788">BU132</f>
        <v>0</v>
      </c>
      <c r="BV133" s="53">
        <f t="shared" ref="BV133" si="789">BV132</f>
        <v>0</v>
      </c>
      <c r="BW133" s="53">
        <f t="shared" si="772"/>
        <v>0</v>
      </c>
      <c r="BX133" s="53">
        <f t="shared" si="773"/>
        <v>0</v>
      </c>
      <c r="BY133" s="53">
        <f t="shared" si="774"/>
        <v>0</v>
      </c>
      <c r="CA133" s="53">
        <v>12090401</v>
      </c>
      <c r="CB133" s="53">
        <f>SUM(BW31,BW79,BW187,BW337,BW669,BW1009)</f>
        <v>20.785278428785897</v>
      </c>
      <c r="CC133" s="53">
        <f t="shared" ref="CC133:CD133" si="790">SUM(BX31,BX79,BX187,BX337,BX669,BX1009)</f>
        <v>0.84581825056176996</v>
      </c>
      <c r="CD133" s="53">
        <f t="shared" si="790"/>
        <v>1.6916365011235399</v>
      </c>
      <c r="CF133" s="46">
        <v>12090401</v>
      </c>
      <c r="CG133" s="61">
        <f t="shared" si="776"/>
        <v>25185.659675535375</v>
      </c>
      <c r="CH133" s="61">
        <f t="shared" si="777"/>
        <v>5312.4038351867302</v>
      </c>
      <c r="CI133" s="61">
        <f t="shared" si="778"/>
        <v>31512.048302445306</v>
      </c>
      <c r="CJ133" s="61">
        <f t="shared" si="779"/>
        <v>414.40480529275948</v>
      </c>
      <c r="CK133" s="61">
        <f t="shared" si="780"/>
        <v>936.0676765753642</v>
      </c>
      <c r="CL133" s="61">
        <f t="shared" si="781"/>
        <v>63360.584295035544</v>
      </c>
    </row>
    <row r="134" spans="1:90" x14ac:dyDescent="0.3">
      <c r="A134" s="53" t="s">
        <v>673</v>
      </c>
      <c r="B134" s="53" t="s">
        <v>1576</v>
      </c>
      <c r="C134" s="53">
        <v>12100303</v>
      </c>
      <c r="D134" s="51">
        <v>314783.416214514</v>
      </c>
      <c r="E134" s="53">
        <v>924.83830340199995</v>
      </c>
      <c r="F134" s="53">
        <f t="shared" si="743"/>
        <v>2.938014697609593E-3</v>
      </c>
      <c r="H134" s="53">
        <f t="shared" si="782"/>
        <v>321</v>
      </c>
      <c r="I134" s="53">
        <f t="shared" si="783"/>
        <v>0</v>
      </c>
      <c r="J134" s="53">
        <f t="shared" si="784"/>
        <v>0</v>
      </c>
      <c r="K134" s="53">
        <f t="shared" si="785"/>
        <v>0</v>
      </c>
      <c r="L134" s="53">
        <f t="shared" si="786"/>
        <v>241</v>
      </c>
      <c r="M134" s="53">
        <f t="shared" si="755"/>
        <v>0.9431027179326793</v>
      </c>
      <c r="N134" s="53">
        <f t="shared" si="756"/>
        <v>0</v>
      </c>
      <c r="O134" s="53">
        <f t="shared" si="757"/>
        <v>0</v>
      </c>
      <c r="P134" s="53">
        <f t="shared" si="758"/>
        <v>0</v>
      </c>
      <c r="Q134" s="53">
        <f t="shared" si="759"/>
        <v>0.70806154212391192</v>
      </c>
      <c r="S134" s="53">
        <v>12090402</v>
      </c>
      <c r="T134" s="53">
        <f>SUM(M97,M682,M1029)</f>
        <v>5694.6098186197059</v>
      </c>
      <c r="U134" s="53">
        <f t="shared" ref="U134:X134" si="791">SUM(N97,N682,N1029)</f>
        <v>3142.1512671162327</v>
      </c>
      <c r="V134" s="53">
        <f t="shared" si="791"/>
        <v>15838.451490997604</v>
      </c>
      <c r="W134" s="53">
        <f t="shared" si="791"/>
        <v>9.9329225082762873E-2</v>
      </c>
      <c r="X134" s="53">
        <f t="shared" si="791"/>
        <v>570.67211473174598</v>
      </c>
      <c r="Y134" s="53">
        <f t="shared" si="761"/>
        <v>25245.984020690375</v>
      </c>
      <c r="AA134" s="53" t="s">
        <v>875</v>
      </c>
      <c r="AB134" s="53" t="s">
        <v>1611</v>
      </c>
      <c r="AC134" s="53">
        <v>12020004</v>
      </c>
      <c r="AD134" s="53">
        <v>81474.962950000001</v>
      </c>
      <c r="AE134" s="53">
        <v>19441.1782365</v>
      </c>
      <c r="AF134" s="53">
        <f t="shared" si="745"/>
        <v>0.23861536762441693</v>
      </c>
      <c r="AH134" s="58">
        <f t="shared" ref="AH134" si="792">AH133</f>
        <v>76</v>
      </c>
      <c r="AI134" s="58">
        <f t="shared" ref="AI134" si="793">AI133</f>
        <v>0</v>
      </c>
      <c r="AJ134" s="58">
        <f t="shared" ref="AJ134" si="794">AJ133</f>
        <v>4</v>
      </c>
      <c r="AK134" s="58">
        <f t="shared" ref="AK134" si="795">AK133</f>
        <v>0</v>
      </c>
      <c r="AL134" s="58">
        <f t="shared" ref="AL134" si="796">AL133</f>
        <v>0</v>
      </c>
      <c r="AM134" s="58">
        <f t="shared" si="473"/>
        <v>18.134767939455685</v>
      </c>
      <c r="AN134" s="58">
        <f t="shared" si="474"/>
        <v>0</v>
      </c>
      <c r="AO134" s="58">
        <f t="shared" si="475"/>
        <v>0.95446147049766772</v>
      </c>
      <c r="AP134" s="58">
        <f t="shared" si="476"/>
        <v>0</v>
      </c>
      <c r="AQ134" s="58">
        <f t="shared" si="477"/>
        <v>0</v>
      </c>
      <c r="AS134" s="53">
        <v>12090402</v>
      </c>
      <c r="AT134" s="80">
        <f t="shared" si="762"/>
        <v>37.490330975864467</v>
      </c>
      <c r="AU134" s="80">
        <f t="shared" si="763"/>
        <v>0</v>
      </c>
      <c r="AV134" s="80">
        <f t="shared" si="764"/>
        <v>8388.203158172877</v>
      </c>
      <c r="AW134" s="80">
        <f t="shared" si="765"/>
        <v>0</v>
      </c>
      <c r="AX134" s="80">
        <f t="shared" si="766"/>
        <v>88.055085288270703</v>
      </c>
      <c r="AY134" s="80">
        <f t="shared" si="767"/>
        <v>8513.7485744370133</v>
      </c>
      <c r="BA134" s="53" t="s">
        <v>962</v>
      </c>
      <c r="BB134" s="53">
        <v>12050006</v>
      </c>
      <c r="BC134" s="53">
        <v>8062</v>
      </c>
      <c r="BD134" s="53">
        <v>5</v>
      </c>
      <c r="BE134" s="53">
        <f t="shared" si="768"/>
        <v>6.2019350037211614E-4</v>
      </c>
      <c r="BF134" s="53">
        <f t="shared" si="751"/>
        <v>0</v>
      </c>
      <c r="BG134" s="53">
        <f t="shared" si="751"/>
        <v>0</v>
      </c>
      <c r="BH134" s="53">
        <f t="shared" si="769"/>
        <v>0</v>
      </c>
      <c r="BI134" s="53">
        <f t="shared" si="770"/>
        <v>0</v>
      </c>
      <c r="BK134" s="53">
        <v>12090402</v>
      </c>
      <c r="BL134" s="53">
        <f>SUM(BH73,BH610,BH923)</f>
        <v>0</v>
      </c>
      <c r="BM134" s="53">
        <f>SUM(BI73,BI610,BI923)</f>
        <v>0.12782227815018271</v>
      </c>
      <c r="BO134" s="54" t="s">
        <v>960</v>
      </c>
      <c r="BP134" s="53">
        <v>11090105</v>
      </c>
      <c r="BQ134" s="53">
        <v>591416.18050000002</v>
      </c>
      <c r="BR134" s="53">
        <v>16157.108620000001</v>
      </c>
      <c r="BS134" s="53">
        <f t="shared" si="771"/>
        <v>2.731935505440572E-2</v>
      </c>
      <c r="BT134" s="53">
        <f>Input!R115</f>
        <v>0</v>
      </c>
      <c r="BU134" s="53">
        <f>Input!S115</f>
        <v>0</v>
      </c>
      <c r="BV134" s="53">
        <f>Input!T115</f>
        <v>12</v>
      </c>
      <c r="BW134" s="53">
        <f t="shared" si="772"/>
        <v>0</v>
      </c>
      <c r="BX134" s="53">
        <f t="shared" si="773"/>
        <v>0</v>
      </c>
      <c r="BY134" s="53">
        <f t="shared" si="774"/>
        <v>0.32783226065286863</v>
      </c>
      <c r="CA134" s="53">
        <v>12090402</v>
      </c>
      <c r="CB134" s="53">
        <f>SUM(BW80,BW670,BW1010)</f>
        <v>0</v>
      </c>
      <c r="CC134" s="53">
        <f t="shared" ref="CC134:CD134" si="797">SUM(BX80,BX670,BX1010)</f>
        <v>0.16072859660589278</v>
      </c>
      <c r="CD134" s="53">
        <f t="shared" si="797"/>
        <v>0.32145719321178556</v>
      </c>
      <c r="CF134" s="46">
        <v>12090402</v>
      </c>
      <c r="CG134" s="61">
        <f t="shared" si="776"/>
        <v>5732.1001495955707</v>
      </c>
      <c r="CH134" s="61">
        <f t="shared" si="777"/>
        <v>3142.2790893943829</v>
      </c>
      <c r="CI134" s="61">
        <f t="shared" si="778"/>
        <v>24226.654649170479</v>
      </c>
      <c r="CJ134" s="61">
        <f t="shared" si="779"/>
        <v>0.26005782168865565</v>
      </c>
      <c r="CK134" s="61">
        <f t="shared" si="780"/>
        <v>659.04865721322847</v>
      </c>
      <c r="CL134" s="61">
        <f t="shared" si="781"/>
        <v>33760.34260319535</v>
      </c>
    </row>
    <row r="135" spans="1:90" x14ac:dyDescent="0.3">
      <c r="A135" s="53" t="s">
        <v>673</v>
      </c>
      <c r="B135" s="53" t="s">
        <v>1576</v>
      </c>
      <c r="C135" s="53">
        <v>12100401</v>
      </c>
      <c r="D135" s="51">
        <v>314783.416214514</v>
      </c>
      <c r="E135" s="53">
        <v>35220.806065999997</v>
      </c>
      <c r="F135" s="53">
        <f t="shared" si="743"/>
        <v>0.1118890140070093</v>
      </c>
      <c r="H135" s="53">
        <f t="shared" si="782"/>
        <v>321</v>
      </c>
      <c r="I135" s="53">
        <f t="shared" si="783"/>
        <v>0</v>
      </c>
      <c r="J135" s="53">
        <f t="shared" si="784"/>
        <v>0</v>
      </c>
      <c r="K135" s="53">
        <f t="shared" si="785"/>
        <v>0</v>
      </c>
      <c r="L135" s="53">
        <f t="shared" si="786"/>
        <v>241</v>
      </c>
      <c r="M135" s="53">
        <f t="shared" si="755"/>
        <v>35.916373496249989</v>
      </c>
      <c r="N135" s="53">
        <f t="shared" si="756"/>
        <v>0</v>
      </c>
      <c r="O135" s="53">
        <f t="shared" si="757"/>
        <v>0</v>
      </c>
      <c r="P135" s="53">
        <f t="shared" si="758"/>
        <v>0</v>
      </c>
      <c r="Q135" s="53">
        <f t="shared" si="759"/>
        <v>26.965252375689243</v>
      </c>
      <c r="S135" s="53">
        <v>12100101</v>
      </c>
      <c r="T135" s="53">
        <f>SUM(M132,M258,M320,M326,M386,M389,M523,M623,M999)</f>
        <v>3148.6653238398294</v>
      </c>
      <c r="U135" s="53">
        <f t="shared" ref="U135:X135" si="798">SUM(N132,N258,N320,N326,N386,N389,N523,N623,N999)</f>
        <v>262.76194107174291</v>
      </c>
      <c r="V135" s="53">
        <f t="shared" si="798"/>
        <v>10148.08582998627</v>
      </c>
      <c r="W135" s="53">
        <f t="shared" si="798"/>
        <v>28.180520267549454</v>
      </c>
      <c r="X135" s="53">
        <f t="shared" si="798"/>
        <v>1259.3670576666498</v>
      </c>
      <c r="Y135" s="53">
        <f t="shared" si="761"/>
        <v>14847.060672832042</v>
      </c>
      <c r="AA135" s="53" t="s">
        <v>963</v>
      </c>
      <c r="AB135" s="53" t="s">
        <v>1594</v>
      </c>
      <c r="AC135" s="53">
        <v>11120105</v>
      </c>
      <c r="AD135" s="53">
        <v>429844.88459999999</v>
      </c>
      <c r="AE135" s="53">
        <v>265773.25696799997</v>
      </c>
      <c r="AF135" s="53">
        <f t="shared" si="745"/>
        <v>0.61830038344022664</v>
      </c>
      <c r="AH135" s="58">
        <f>Input!P125</f>
        <v>20</v>
      </c>
      <c r="AI135" s="58">
        <f>Input!Q125</f>
        <v>0</v>
      </c>
      <c r="AJ135" s="58">
        <f>Input!R125</f>
        <v>13248</v>
      </c>
      <c r="AK135" s="58">
        <f>Input!S125</f>
        <v>0</v>
      </c>
      <c r="AL135" s="58">
        <f>Input!T125</f>
        <v>150</v>
      </c>
      <c r="AM135" s="58">
        <f t="shared" si="473"/>
        <v>12.366007668804533</v>
      </c>
      <c r="AN135" s="58">
        <f t="shared" si="474"/>
        <v>0</v>
      </c>
      <c r="AO135" s="58">
        <f t="shared" si="475"/>
        <v>8191.243479816123</v>
      </c>
      <c r="AP135" s="58">
        <f t="shared" si="476"/>
        <v>0</v>
      </c>
      <c r="AQ135" s="58">
        <f t="shared" si="477"/>
        <v>92.745057516033995</v>
      </c>
      <c r="AS135" s="53">
        <v>12100101</v>
      </c>
      <c r="AT135" s="80">
        <f t="shared" si="762"/>
        <v>228.1529369735679</v>
      </c>
      <c r="AU135" s="80">
        <f t="shared" si="763"/>
        <v>0</v>
      </c>
      <c r="AV135" s="80">
        <f t="shared" si="764"/>
        <v>4570.3531445109038</v>
      </c>
      <c r="AW135" s="80">
        <f t="shared" si="765"/>
        <v>0</v>
      </c>
      <c r="AX135" s="80">
        <f t="shared" si="766"/>
        <v>91.9035637686423</v>
      </c>
      <c r="AY135" s="80">
        <f t="shared" si="767"/>
        <v>4890.4096452531139</v>
      </c>
      <c r="BA135" s="53" t="s">
        <v>655</v>
      </c>
      <c r="BB135" s="53">
        <v>12030203</v>
      </c>
      <c r="BC135" s="53">
        <v>35107</v>
      </c>
      <c r="BD135" s="53">
        <v>14046</v>
      </c>
      <c r="BE135" s="53">
        <f t="shared" si="768"/>
        <v>0.40009114991312272</v>
      </c>
      <c r="BF135" s="53">
        <v>0</v>
      </c>
      <c r="BG135" s="53">
        <v>0</v>
      </c>
      <c r="BH135" s="53">
        <f t="shared" si="769"/>
        <v>0</v>
      </c>
      <c r="BI135" s="53">
        <f t="shared" si="770"/>
        <v>0</v>
      </c>
      <c r="BK135" s="53">
        <v>12100101</v>
      </c>
      <c r="BL135" s="53">
        <f>SUM(BH235,BH289,BH340,BH463,BH554,BH897)</f>
        <v>5.7295471576791268</v>
      </c>
      <c r="BM135" s="53">
        <f>SUM(BI235,BI289,BI340,BI463,BI554,BI897)</f>
        <v>0</v>
      </c>
      <c r="BO135" s="54" t="s">
        <v>960</v>
      </c>
      <c r="BP135" s="53">
        <v>11090106</v>
      </c>
      <c r="BQ135" s="53">
        <v>591416.18050000002</v>
      </c>
      <c r="BR135" s="53">
        <v>268771.92660000001</v>
      </c>
      <c r="BS135" s="53">
        <f t="shared" si="771"/>
        <v>0.45445480773416208</v>
      </c>
      <c r="BT135" s="53">
        <f>BT134</f>
        <v>0</v>
      </c>
      <c r="BU135" s="53">
        <f t="shared" ref="BU135:BU138" si="799">BU134</f>
        <v>0</v>
      </c>
      <c r="BV135" s="53">
        <f t="shared" ref="BV135:BV138" si="800">BV134</f>
        <v>12</v>
      </c>
      <c r="BW135" s="53">
        <f t="shared" si="772"/>
        <v>0</v>
      </c>
      <c r="BX135" s="53">
        <f t="shared" si="773"/>
        <v>0</v>
      </c>
      <c r="BY135" s="53">
        <f t="shared" si="774"/>
        <v>5.4534576928099447</v>
      </c>
      <c r="CA135" s="53">
        <v>12100101</v>
      </c>
      <c r="CB135" s="53">
        <f>SUM(BW117,BW258,BW319,BW378,BW512,BW611,BW981)</f>
        <v>5.7228050779466644</v>
      </c>
      <c r="CC135" s="53">
        <f t="shared" ref="CC135:CD135" si="801">SUM(BX117,BX258,BX319,BX378,BX512,BX611,BX981)</f>
        <v>7.8096537798318343E-3</v>
      </c>
      <c r="CD135" s="53">
        <f t="shared" si="801"/>
        <v>4.4496669181210704</v>
      </c>
      <c r="CF135" s="46">
        <v>12100101</v>
      </c>
      <c r="CG135" s="61">
        <f t="shared" si="776"/>
        <v>3382.5478079710765</v>
      </c>
      <c r="CH135" s="61">
        <f t="shared" si="777"/>
        <v>262.76194107174291</v>
      </c>
      <c r="CI135" s="61">
        <f t="shared" si="778"/>
        <v>14724.161779575121</v>
      </c>
      <c r="CJ135" s="61">
        <f t="shared" si="779"/>
        <v>28.188329921329284</v>
      </c>
      <c r="CK135" s="61">
        <f t="shared" si="780"/>
        <v>1355.720288353413</v>
      </c>
      <c r="CL135" s="61">
        <f t="shared" si="781"/>
        <v>19753.380146892683</v>
      </c>
    </row>
    <row r="136" spans="1:90" x14ac:dyDescent="0.3">
      <c r="A136" s="53" t="s">
        <v>673</v>
      </c>
      <c r="B136" s="53" t="s">
        <v>1576</v>
      </c>
      <c r="C136" s="53">
        <v>12100402</v>
      </c>
      <c r="D136" s="51">
        <v>314783.416214514</v>
      </c>
      <c r="E136" s="53">
        <v>162678.11199500001</v>
      </c>
      <c r="F136" s="53">
        <f t="shared" si="743"/>
        <v>0.51679378142379806</v>
      </c>
      <c r="H136" s="53">
        <f t="shared" si="782"/>
        <v>321</v>
      </c>
      <c r="I136" s="53">
        <f t="shared" si="783"/>
        <v>0</v>
      </c>
      <c r="J136" s="53">
        <f t="shared" si="784"/>
        <v>0</v>
      </c>
      <c r="K136" s="53">
        <f t="shared" si="785"/>
        <v>0</v>
      </c>
      <c r="L136" s="53">
        <f t="shared" si="786"/>
        <v>241</v>
      </c>
      <c r="M136" s="53">
        <f t="shared" si="755"/>
        <v>165.89080383703919</v>
      </c>
      <c r="N136" s="53">
        <f t="shared" si="756"/>
        <v>0</v>
      </c>
      <c r="O136" s="53">
        <f t="shared" si="757"/>
        <v>0</v>
      </c>
      <c r="P136" s="53">
        <f t="shared" si="758"/>
        <v>0</v>
      </c>
      <c r="Q136" s="53">
        <f t="shared" si="759"/>
        <v>124.54730132313533</v>
      </c>
      <c r="S136" s="53">
        <v>12100102</v>
      </c>
      <c r="T136" s="53">
        <f>SUM(M197,M321,M327,M524,M624,M1030)</f>
        <v>5619.0749590978576</v>
      </c>
      <c r="U136" s="53">
        <f t="shared" ref="U136:X136" si="802">SUM(N197,N321,N327,N524,N624,N1030)</f>
        <v>458.2902232373068</v>
      </c>
      <c r="V136" s="53">
        <f t="shared" si="802"/>
        <v>34683.743764231804</v>
      </c>
      <c r="W136" s="53">
        <f t="shared" si="802"/>
        <v>743.31711211039567</v>
      </c>
      <c r="X136" s="53">
        <f t="shared" si="802"/>
        <v>1317.7259749286193</v>
      </c>
      <c r="Y136" s="53">
        <f t="shared" si="761"/>
        <v>42822.152033605977</v>
      </c>
      <c r="AA136" s="53" t="s">
        <v>963</v>
      </c>
      <c r="AB136" s="53" t="s">
        <v>1594</v>
      </c>
      <c r="AC136" s="53">
        <v>11130101</v>
      </c>
      <c r="AD136" s="53">
        <v>429844.88459999999</v>
      </c>
      <c r="AE136" s="51">
        <v>94879.441488099998</v>
      </c>
      <c r="AF136" s="53">
        <f t="shared" si="745"/>
        <v>0.22072948844416701</v>
      </c>
      <c r="AH136" s="58">
        <f t="shared" ref="AH136:AH138" si="803">AH135</f>
        <v>20</v>
      </c>
      <c r="AI136" s="58">
        <f t="shared" ref="AI136:AI138" si="804">AI135</f>
        <v>0</v>
      </c>
      <c r="AJ136" s="58">
        <f t="shared" ref="AJ136:AJ138" si="805">AJ135</f>
        <v>13248</v>
      </c>
      <c r="AK136" s="58">
        <f t="shared" ref="AK136:AK138" si="806">AK135</f>
        <v>0</v>
      </c>
      <c r="AL136" s="58">
        <f t="shared" ref="AL136:AL138" si="807">AL135</f>
        <v>150</v>
      </c>
      <c r="AM136" s="58">
        <f t="shared" si="473"/>
        <v>4.4145897688833404</v>
      </c>
      <c r="AN136" s="58">
        <f t="shared" si="474"/>
        <v>0</v>
      </c>
      <c r="AO136" s="58">
        <f t="shared" si="475"/>
        <v>2924.2242629083244</v>
      </c>
      <c r="AP136" s="58">
        <f t="shared" si="476"/>
        <v>0</v>
      </c>
      <c r="AQ136" s="58">
        <f t="shared" si="477"/>
        <v>33.109423266625051</v>
      </c>
      <c r="AS136" s="53">
        <v>12100102</v>
      </c>
      <c r="AT136" s="80">
        <f t="shared" si="762"/>
        <v>20.79522141614386</v>
      </c>
      <c r="AU136" s="80">
        <f t="shared" si="763"/>
        <v>0</v>
      </c>
      <c r="AV136" s="80">
        <f t="shared" si="764"/>
        <v>11452.804028396289</v>
      </c>
      <c r="AW136" s="80">
        <f t="shared" si="765"/>
        <v>0</v>
      </c>
      <c r="AX136" s="80">
        <f t="shared" si="766"/>
        <v>62.22374048494882</v>
      </c>
      <c r="AY136" s="80">
        <f t="shared" si="767"/>
        <v>11535.822990297382</v>
      </c>
      <c r="BA136" s="53" t="s">
        <v>655</v>
      </c>
      <c r="BB136" s="53">
        <v>12040201</v>
      </c>
      <c r="BC136" s="53">
        <v>35107</v>
      </c>
      <c r="BD136" s="53">
        <v>4068</v>
      </c>
      <c r="BE136" s="53">
        <f t="shared" si="768"/>
        <v>0.11587432705728203</v>
      </c>
      <c r="BF136" s="53">
        <f t="shared" ref="BF136:BG138" si="808">BF135</f>
        <v>0</v>
      </c>
      <c r="BG136" s="53">
        <f t="shared" si="808"/>
        <v>0</v>
      </c>
      <c r="BH136" s="53">
        <f t="shared" si="769"/>
        <v>0</v>
      </c>
      <c r="BI136" s="53">
        <f t="shared" si="770"/>
        <v>0</v>
      </c>
      <c r="BK136" s="53">
        <v>12100102</v>
      </c>
      <c r="BL136" s="53">
        <f>SUM(BH173,BH290,BH464,BH555,BH924)</f>
        <v>24.416208287495415</v>
      </c>
      <c r="BM136" s="53">
        <f>SUM(BI173,BI290,BI464,BI555,BI924)</f>
        <v>9.5515814437480334E-2</v>
      </c>
      <c r="BO136" s="54" t="s">
        <v>960</v>
      </c>
      <c r="BP136" s="53">
        <v>11120103</v>
      </c>
      <c r="BQ136" s="53">
        <v>591416.18050000002</v>
      </c>
      <c r="BR136" s="53">
        <v>13676.799859999999</v>
      </c>
      <c r="BS136" s="53">
        <f t="shared" si="771"/>
        <v>2.3125508416826278E-2</v>
      </c>
      <c r="BT136" s="53">
        <f>BT135</f>
        <v>0</v>
      </c>
      <c r="BU136" s="53">
        <f t="shared" si="799"/>
        <v>0</v>
      </c>
      <c r="BV136" s="53">
        <f t="shared" si="800"/>
        <v>12</v>
      </c>
      <c r="BW136" s="53">
        <f t="shared" si="772"/>
        <v>0</v>
      </c>
      <c r="BX136" s="53">
        <f t="shared" si="773"/>
        <v>0</v>
      </c>
      <c r="BY136" s="53">
        <f t="shared" si="774"/>
        <v>0.27750610100191531</v>
      </c>
      <c r="CA136" s="53">
        <v>12100102</v>
      </c>
      <c r="CB136" s="53">
        <f>SUM(BW188,BW320,BW513,BW612,BW1011)</f>
        <v>0</v>
      </c>
      <c r="CC136" s="53">
        <f t="shared" ref="CC136:CD136" si="809">SUM(BX188,BX320,BX513,BX612,BX1011)</f>
        <v>0.56440415179047743</v>
      </c>
      <c r="CD136" s="53">
        <f t="shared" si="809"/>
        <v>3.5411652962981135</v>
      </c>
      <c r="CF136" s="46">
        <v>12100102</v>
      </c>
      <c r="CG136" s="61">
        <f t="shared" si="776"/>
        <v>5664.2863888014972</v>
      </c>
      <c r="CH136" s="61">
        <f t="shared" si="777"/>
        <v>458.38573905174428</v>
      </c>
      <c r="CI136" s="61">
        <f t="shared" si="778"/>
        <v>46136.547792628095</v>
      </c>
      <c r="CJ136" s="61">
        <f t="shared" si="779"/>
        <v>743.8815162621861</v>
      </c>
      <c r="CK136" s="61">
        <f t="shared" si="780"/>
        <v>1383.4908807098661</v>
      </c>
      <c r="CL136" s="61">
        <f t="shared" si="781"/>
        <v>54386.592317453389</v>
      </c>
    </row>
    <row r="137" spans="1:90" x14ac:dyDescent="0.3">
      <c r="A137" s="53" t="s">
        <v>673</v>
      </c>
      <c r="B137" s="53" t="s">
        <v>1576</v>
      </c>
      <c r="C137" s="53">
        <v>12100403</v>
      </c>
      <c r="D137" s="51">
        <v>314783.416214514</v>
      </c>
      <c r="E137" s="53">
        <v>113441.07249200001</v>
      </c>
      <c r="F137" s="53">
        <f t="shared" si="743"/>
        <v>0.36037817320939752</v>
      </c>
      <c r="H137" s="53">
        <f t="shared" si="782"/>
        <v>321</v>
      </c>
      <c r="I137" s="53">
        <f t="shared" si="783"/>
        <v>0</v>
      </c>
      <c r="J137" s="53">
        <f t="shared" si="784"/>
        <v>0</v>
      </c>
      <c r="K137" s="53">
        <f t="shared" si="785"/>
        <v>0</v>
      </c>
      <c r="L137" s="53">
        <f t="shared" si="786"/>
        <v>241</v>
      </c>
      <c r="M137" s="53">
        <f t="shared" si="755"/>
        <v>115.68139360021661</v>
      </c>
      <c r="N137" s="53">
        <f t="shared" si="756"/>
        <v>0</v>
      </c>
      <c r="O137" s="53">
        <f t="shared" si="757"/>
        <v>0</v>
      </c>
      <c r="P137" s="53">
        <f t="shared" si="758"/>
        <v>0</v>
      </c>
      <c r="Q137" s="53">
        <f t="shared" si="759"/>
        <v>86.851139743464799</v>
      </c>
      <c r="S137" s="53">
        <v>12100201</v>
      </c>
      <c r="T137" s="53">
        <f>SUM(M36,M40,M82,M201,M369,M373,M568,M571,M583,M587,M837)</f>
        <v>7638.4730533426782</v>
      </c>
      <c r="U137" s="53">
        <f t="shared" ref="U137:X137" si="810">SUM(N36,N40,N82,N201,N369,N373,N568,N571,N583,N587,N837)</f>
        <v>19.527870067427429</v>
      </c>
      <c r="V137" s="53">
        <f t="shared" si="810"/>
        <v>83.467498592280435</v>
      </c>
      <c r="W137" s="53">
        <f t="shared" si="810"/>
        <v>0</v>
      </c>
      <c r="X137" s="53">
        <f t="shared" si="810"/>
        <v>510.77421353875917</v>
      </c>
      <c r="Y137" s="53">
        <f t="shared" si="761"/>
        <v>8252.2426355411444</v>
      </c>
      <c r="AA137" s="53" t="s">
        <v>963</v>
      </c>
      <c r="AB137" s="53" t="s">
        <v>1594</v>
      </c>
      <c r="AC137" s="53">
        <v>11130103</v>
      </c>
      <c r="AD137" s="53">
        <v>429844.88459999999</v>
      </c>
      <c r="AE137" s="53">
        <v>68000.439593799994</v>
      </c>
      <c r="AF137" s="53">
        <f t="shared" si="745"/>
        <v>0.15819762437577697</v>
      </c>
      <c r="AH137" s="58">
        <f t="shared" si="803"/>
        <v>20</v>
      </c>
      <c r="AI137" s="58">
        <f t="shared" si="804"/>
        <v>0</v>
      </c>
      <c r="AJ137" s="58">
        <f t="shared" si="805"/>
        <v>13248</v>
      </c>
      <c r="AK137" s="58">
        <f t="shared" si="806"/>
        <v>0</v>
      </c>
      <c r="AL137" s="58">
        <f t="shared" si="807"/>
        <v>150</v>
      </c>
      <c r="AM137" s="58">
        <f t="shared" si="473"/>
        <v>3.1639524875155396</v>
      </c>
      <c r="AN137" s="58">
        <f t="shared" si="474"/>
        <v>0</v>
      </c>
      <c r="AO137" s="58">
        <f t="shared" si="475"/>
        <v>2095.8021277302933</v>
      </c>
      <c r="AP137" s="58">
        <f t="shared" si="476"/>
        <v>0</v>
      </c>
      <c r="AQ137" s="58">
        <f t="shared" si="477"/>
        <v>23.729643656366544</v>
      </c>
      <c r="AS137" s="53">
        <v>12100201</v>
      </c>
      <c r="AT137" s="80">
        <f t="shared" si="762"/>
        <v>24.623664288813469</v>
      </c>
      <c r="AU137" s="80">
        <f t="shared" si="763"/>
        <v>0</v>
      </c>
      <c r="AV137" s="80">
        <f t="shared" si="764"/>
        <v>0</v>
      </c>
      <c r="AW137" s="80">
        <f t="shared" si="765"/>
        <v>0</v>
      </c>
      <c r="AX137" s="80">
        <f t="shared" si="766"/>
        <v>39.019503951065914</v>
      </c>
      <c r="AY137" s="80">
        <f t="shared" si="767"/>
        <v>63.643168239879387</v>
      </c>
      <c r="BA137" s="53" t="s">
        <v>655</v>
      </c>
      <c r="BB137" s="53">
        <v>12040202</v>
      </c>
      <c r="BC137" s="53">
        <v>35107</v>
      </c>
      <c r="BD137" s="53">
        <v>6380</v>
      </c>
      <c r="BE137" s="53">
        <f t="shared" si="768"/>
        <v>0.18173013928846099</v>
      </c>
      <c r="BF137" s="53">
        <f t="shared" si="808"/>
        <v>0</v>
      </c>
      <c r="BG137" s="53">
        <f t="shared" si="808"/>
        <v>0</v>
      </c>
      <c r="BH137" s="53">
        <f t="shared" si="769"/>
        <v>0</v>
      </c>
      <c r="BI137" s="53">
        <f t="shared" si="770"/>
        <v>0</v>
      </c>
      <c r="BK137" s="53">
        <v>12100201</v>
      </c>
      <c r="BL137" s="53">
        <f>SUM(BH31,BH59,BH174,BH332,BH507,BH518,BH743)</f>
        <v>50.923885705366224</v>
      </c>
      <c r="BM137" s="53">
        <f>SUM(BI31,BI59,BI174,BI332,BI507,BI518,BI743)</f>
        <v>0</v>
      </c>
      <c r="BO137" s="54" t="s">
        <v>960</v>
      </c>
      <c r="BP137" s="53">
        <v>11120201</v>
      </c>
      <c r="BQ137" s="53">
        <v>591416.18050000002</v>
      </c>
      <c r="BR137" s="53">
        <v>15419.09094</v>
      </c>
      <c r="BS137" s="53">
        <f t="shared" si="771"/>
        <v>2.6071472929543902E-2</v>
      </c>
      <c r="BT137" s="53">
        <f>BT136</f>
        <v>0</v>
      </c>
      <c r="BU137" s="53">
        <f t="shared" si="799"/>
        <v>0</v>
      </c>
      <c r="BV137" s="53">
        <f t="shared" si="800"/>
        <v>12</v>
      </c>
      <c r="BW137" s="53">
        <f t="shared" si="772"/>
        <v>0</v>
      </c>
      <c r="BX137" s="53">
        <f t="shared" si="773"/>
        <v>0</v>
      </c>
      <c r="BY137" s="53">
        <f t="shared" si="774"/>
        <v>0.31285767515452684</v>
      </c>
      <c r="CA137" s="53">
        <v>12100201</v>
      </c>
      <c r="CB137" s="53">
        <f>SUM(BW34,BW65,BW189,BW366,BW558,BW574,BW817)</f>
        <v>0</v>
      </c>
      <c r="CC137" s="53">
        <f t="shared" ref="CC137:CD137" si="811">SUM(BX34,BX65,BX189,BX366,BX558,BX574,BX817)</f>
        <v>0.70564665243275682</v>
      </c>
      <c r="CD137" s="53">
        <f t="shared" si="811"/>
        <v>4.2020274891926652</v>
      </c>
      <c r="CF137" s="46">
        <v>12100201</v>
      </c>
      <c r="CG137" s="61">
        <f t="shared" si="776"/>
        <v>7714.0206033368577</v>
      </c>
      <c r="CH137" s="61">
        <f t="shared" si="777"/>
        <v>19.527870067427429</v>
      </c>
      <c r="CI137" s="61">
        <f t="shared" si="778"/>
        <v>83.467498592280435</v>
      </c>
      <c r="CJ137" s="61">
        <f t="shared" si="779"/>
        <v>0.70564665243275682</v>
      </c>
      <c r="CK137" s="61">
        <f t="shared" si="780"/>
        <v>553.99574497901779</v>
      </c>
      <c r="CL137" s="61">
        <f t="shared" si="781"/>
        <v>8371.7173636280149</v>
      </c>
    </row>
    <row r="138" spans="1:90" ht="14.4" customHeight="1" x14ac:dyDescent="0.3">
      <c r="A138" s="53" t="s">
        <v>673</v>
      </c>
      <c r="B138" s="53" t="s">
        <v>1576</v>
      </c>
      <c r="C138" s="53">
        <v>12100404</v>
      </c>
      <c r="D138" s="51">
        <v>314783.416214514</v>
      </c>
      <c r="E138" s="53">
        <v>1416.6837724699999</v>
      </c>
      <c r="F138" s="53">
        <f t="shared" si="743"/>
        <v>4.500503201555507E-3</v>
      </c>
      <c r="H138" s="53">
        <f t="shared" si="782"/>
        <v>321</v>
      </c>
      <c r="I138" s="53">
        <f t="shared" si="783"/>
        <v>0</v>
      </c>
      <c r="J138" s="53">
        <f t="shared" si="784"/>
        <v>0</v>
      </c>
      <c r="K138" s="53">
        <f t="shared" si="785"/>
        <v>0</v>
      </c>
      <c r="L138" s="53">
        <f t="shared" si="786"/>
        <v>241</v>
      </c>
      <c r="M138" s="53">
        <f t="shared" si="755"/>
        <v>1.4446615276993178</v>
      </c>
      <c r="N138" s="53">
        <f t="shared" si="756"/>
        <v>0</v>
      </c>
      <c r="O138" s="53">
        <f t="shared" si="757"/>
        <v>0</v>
      </c>
      <c r="P138" s="53">
        <f t="shared" si="758"/>
        <v>0</v>
      </c>
      <c r="Q138" s="53">
        <f t="shared" si="759"/>
        <v>1.0846212715748771</v>
      </c>
      <c r="S138" s="53">
        <v>12100202</v>
      </c>
      <c r="T138" s="53">
        <f>SUM(M47,M128,M198,M202,M259,M322,M328,M387,M390,M409,M413,M415,M555,M560,M625,M1060)</f>
        <v>13980.72551429001</v>
      </c>
      <c r="U138" s="53">
        <f t="shared" ref="U138:X138" si="812">SUM(N47,N128,N198,N202,N259,N322,N328,N387,N390,N409,N413,N415,N555,N560,N625,N1060)</f>
        <v>1277.077279772529</v>
      </c>
      <c r="V138" s="53">
        <f t="shared" si="812"/>
        <v>2862.0533495314226</v>
      </c>
      <c r="W138" s="53">
        <f t="shared" si="812"/>
        <v>4632.2666023706688</v>
      </c>
      <c r="X138" s="53">
        <f t="shared" si="812"/>
        <v>2314.6824724118087</v>
      </c>
      <c r="Y138" s="53">
        <f t="shared" si="761"/>
        <v>25066.805218376441</v>
      </c>
      <c r="AA138" s="53" t="s">
        <v>963</v>
      </c>
      <c r="AB138" s="53" t="s">
        <v>1594</v>
      </c>
      <c r="AC138" s="53">
        <v>11130105</v>
      </c>
      <c r="AD138" s="53">
        <v>429844.88459999999</v>
      </c>
      <c r="AE138" s="53">
        <v>1191.7465356</v>
      </c>
      <c r="AF138" s="53">
        <f t="shared" si="745"/>
        <v>2.7725037060962153E-3</v>
      </c>
      <c r="AH138" s="58">
        <f t="shared" si="803"/>
        <v>20</v>
      </c>
      <c r="AI138" s="58">
        <f t="shared" si="804"/>
        <v>0</v>
      </c>
      <c r="AJ138" s="58">
        <f t="shared" si="805"/>
        <v>13248</v>
      </c>
      <c r="AK138" s="58">
        <f t="shared" si="806"/>
        <v>0</v>
      </c>
      <c r="AL138" s="58">
        <f t="shared" si="807"/>
        <v>150</v>
      </c>
      <c r="AM138" s="58">
        <f t="shared" si="473"/>
        <v>5.5450074121924306E-2</v>
      </c>
      <c r="AN138" s="58">
        <f t="shared" si="474"/>
        <v>0</v>
      </c>
      <c r="AO138" s="58">
        <f t="shared" si="475"/>
        <v>36.73012909836266</v>
      </c>
      <c r="AP138" s="58">
        <f t="shared" si="476"/>
        <v>0</v>
      </c>
      <c r="AQ138" s="58">
        <f t="shared" si="477"/>
        <v>0.41587555591443232</v>
      </c>
      <c r="AS138" s="53">
        <v>12100202</v>
      </c>
      <c r="AT138" s="80">
        <f t="shared" si="762"/>
        <v>10.00552994309013</v>
      </c>
      <c r="AU138" s="80">
        <f t="shared" si="763"/>
        <v>0</v>
      </c>
      <c r="AV138" s="80">
        <f t="shared" si="764"/>
        <v>1160.5174294920384</v>
      </c>
      <c r="AW138" s="80">
        <f t="shared" si="765"/>
        <v>0</v>
      </c>
      <c r="AX138" s="80">
        <f t="shared" si="766"/>
        <v>22.637687159603146</v>
      </c>
      <c r="AY138" s="80">
        <f t="shared" si="767"/>
        <v>1193.1606465947316</v>
      </c>
      <c r="BA138" s="53" t="s">
        <v>655</v>
      </c>
      <c r="BB138" s="53">
        <v>12040203</v>
      </c>
      <c r="BC138" s="53">
        <v>35107</v>
      </c>
      <c r="BD138" s="53">
        <v>10613</v>
      </c>
      <c r="BE138" s="53">
        <f t="shared" si="768"/>
        <v>0.30230438374113422</v>
      </c>
      <c r="BF138" s="53">
        <f t="shared" si="808"/>
        <v>0</v>
      </c>
      <c r="BG138" s="53">
        <f t="shared" si="808"/>
        <v>0</v>
      </c>
      <c r="BH138" s="53">
        <f t="shared" si="769"/>
        <v>0</v>
      </c>
      <c r="BI138" s="53">
        <f t="shared" si="770"/>
        <v>0</v>
      </c>
      <c r="BK138" s="53">
        <v>12100202</v>
      </c>
      <c r="BL138" s="53">
        <f>SUM(BH38,BH106,BH175,BH236,BH291,BH341,BH360,BH495,BH556,BH946)</f>
        <v>226.54025399785959</v>
      </c>
      <c r="BM138" s="53">
        <f>SUM(BI38,BI106,BI175,BI236,BI291,BI341,BI360,BI495,BI556,BI946)</f>
        <v>33.157631899969502</v>
      </c>
      <c r="BO138" s="54" t="s">
        <v>960</v>
      </c>
      <c r="BP138" s="53">
        <v>11120301</v>
      </c>
      <c r="BQ138" s="53">
        <v>591416.18050000002</v>
      </c>
      <c r="BR138" s="53">
        <v>277391.25459999999</v>
      </c>
      <c r="BS138" s="53">
        <f t="shared" si="771"/>
        <v>0.46902885606796479</v>
      </c>
      <c r="BT138" s="53">
        <f>BT137</f>
        <v>0</v>
      </c>
      <c r="BU138" s="53">
        <f t="shared" si="799"/>
        <v>0</v>
      </c>
      <c r="BV138" s="53">
        <f t="shared" si="800"/>
        <v>12</v>
      </c>
      <c r="BW138" s="53">
        <f t="shared" si="772"/>
        <v>0</v>
      </c>
      <c r="BX138" s="53">
        <f t="shared" si="773"/>
        <v>0</v>
      </c>
      <c r="BY138" s="53">
        <f t="shared" si="774"/>
        <v>5.6283462728155778</v>
      </c>
      <c r="CA138" s="53">
        <v>12100202</v>
      </c>
      <c r="CB138" s="53">
        <f>SUM(BW42,BW115,BW190,BW259,BW321,BW379,BW399,BW546,BW613,BW1035)</f>
        <v>166.32561450828226</v>
      </c>
      <c r="CC138" s="53">
        <f t="shared" ref="CC138:CD138" si="813">SUM(BX42,BX115,BX190,BX259,BX321,BX379,BX399,BX546,BX613,BX1035)</f>
        <v>6.0641064081495437E-2</v>
      </c>
      <c r="CD138" s="53">
        <f t="shared" si="813"/>
        <v>347.93463322805616</v>
      </c>
      <c r="CF138" s="46">
        <v>12100202</v>
      </c>
      <c r="CG138" s="61">
        <f t="shared" si="776"/>
        <v>14217.27129823096</v>
      </c>
      <c r="CH138" s="61">
        <f t="shared" si="777"/>
        <v>1310.2349116724986</v>
      </c>
      <c r="CI138" s="61">
        <f t="shared" si="778"/>
        <v>4188.8963935317433</v>
      </c>
      <c r="CJ138" s="61">
        <f t="shared" si="779"/>
        <v>4632.32724343475</v>
      </c>
      <c r="CK138" s="61">
        <f t="shared" si="780"/>
        <v>2685.2547927994679</v>
      </c>
      <c r="CL138" s="61">
        <f t="shared" si="781"/>
        <v>27033.984639669419</v>
      </c>
    </row>
    <row r="139" spans="1:90" ht="14.4" customHeight="1" x14ac:dyDescent="0.3">
      <c r="A139" s="53" t="s">
        <v>958</v>
      </c>
      <c r="B139" s="53" t="s">
        <v>1581</v>
      </c>
      <c r="C139" s="53">
        <v>12060102</v>
      </c>
      <c r="D139" s="51">
        <v>176597.49188294</v>
      </c>
      <c r="E139" s="53">
        <v>16021.165305500001</v>
      </c>
      <c r="F139" s="53">
        <f t="shared" si="743"/>
        <v>9.0721363789922016E-2</v>
      </c>
      <c r="H139" s="53">
        <f>Input!P109</f>
        <v>360</v>
      </c>
      <c r="I139" s="53">
        <f>Input!Q109</f>
        <v>0</v>
      </c>
      <c r="J139" s="53">
        <f>Input!R109</f>
        <v>590</v>
      </c>
      <c r="K139" s="53">
        <f>Input!S109</f>
        <v>0</v>
      </c>
      <c r="L139" s="53">
        <f>Input!T109</f>
        <v>212</v>
      </c>
      <c r="M139" s="53">
        <f t="shared" si="755"/>
        <v>32.659690964371926</v>
      </c>
      <c r="N139" s="53">
        <f t="shared" si="756"/>
        <v>0</v>
      </c>
      <c r="O139" s="53">
        <f t="shared" si="757"/>
        <v>53.525604636053991</v>
      </c>
      <c r="P139" s="53">
        <f t="shared" si="758"/>
        <v>0</v>
      </c>
      <c r="Q139" s="53">
        <f t="shared" si="759"/>
        <v>19.232929123463467</v>
      </c>
      <c r="S139" s="53">
        <v>12100203</v>
      </c>
      <c r="T139" s="53">
        <f>SUM(M78,M83,M129,M130,M131,M199,M203,M370,M388,M410,M466,M470,M569,M572,M959)</f>
        <v>12836.150742695298</v>
      </c>
      <c r="U139" s="53">
        <f t="shared" ref="U139:X139" si="814">SUM(N78,N83,N129,N130,N131,N199,N203,N370,N388,N410,N466,N470,N569,N572,N959)</f>
        <v>515.02840926906549</v>
      </c>
      <c r="V139" s="53">
        <f t="shared" si="814"/>
        <v>509.03510361967187</v>
      </c>
      <c r="W139" s="53">
        <f t="shared" si="814"/>
        <v>780.4636994342884</v>
      </c>
      <c r="X139" s="53">
        <f t="shared" si="814"/>
        <v>516.13119323237049</v>
      </c>
      <c r="Y139" s="53">
        <f t="shared" si="761"/>
        <v>15156.809148250693</v>
      </c>
      <c r="AA139" s="53" t="s">
        <v>965</v>
      </c>
      <c r="AB139" s="53" t="s">
        <v>1600</v>
      </c>
      <c r="AC139" s="53">
        <v>12050001</v>
      </c>
      <c r="AD139" s="53">
        <v>475029.57079999999</v>
      </c>
      <c r="AE139" s="51">
        <v>188730.37866300001</v>
      </c>
      <c r="AF139" s="53">
        <f t="shared" si="745"/>
        <v>0.39730237918695904</v>
      </c>
      <c r="AH139" s="58">
        <f>Input!P130</f>
        <v>0</v>
      </c>
      <c r="AI139" s="58">
        <f>Input!Q130</f>
        <v>0</v>
      </c>
      <c r="AJ139" s="58">
        <f>Input!R130</f>
        <v>0</v>
      </c>
      <c r="AK139" s="58">
        <f>Input!S130</f>
        <v>0</v>
      </c>
      <c r="AL139" s="58">
        <f>Input!T130</f>
        <v>32</v>
      </c>
      <c r="AM139" s="58">
        <f t="shared" si="473"/>
        <v>0</v>
      </c>
      <c r="AN139" s="58">
        <f t="shared" si="474"/>
        <v>0</v>
      </c>
      <c r="AO139" s="58">
        <f t="shared" si="475"/>
        <v>0</v>
      </c>
      <c r="AP139" s="58">
        <f t="shared" si="476"/>
        <v>0</v>
      </c>
      <c r="AQ139" s="58">
        <f t="shared" si="477"/>
        <v>12.713676133982689</v>
      </c>
      <c r="AS139" s="53">
        <v>12100203</v>
      </c>
      <c r="AT139" s="80">
        <f t="shared" si="762"/>
        <v>7.5493090211050529</v>
      </c>
      <c r="AU139" s="80">
        <f t="shared" si="763"/>
        <v>0</v>
      </c>
      <c r="AV139" s="80">
        <f t="shared" si="764"/>
        <v>391.61059110531892</v>
      </c>
      <c r="AW139" s="80">
        <f t="shared" si="765"/>
        <v>0</v>
      </c>
      <c r="AX139" s="80">
        <f t="shared" si="766"/>
        <v>19.900116993453533</v>
      </c>
      <c r="AY139" s="80">
        <f t="shared" si="767"/>
        <v>419.0600171198775</v>
      </c>
      <c r="BA139" s="53" t="s">
        <v>875</v>
      </c>
      <c r="BB139" s="53">
        <v>12020001</v>
      </c>
      <c r="BC139" s="53">
        <v>50831</v>
      </c>
      <c r="BD139" s="53">
        <v>24091</v>
      </c>
      <c r="BE139" s="53">
        <f t="shared" si="768"/>
        <v>0.47394306623910604</v>
      </c>
      <c r="BF139" s="53">
        <f>Input!P122</f>
        <v>76</v>
      </c>
      <c r="BG139" s="53">
        <f>Input!Q122</f>
        <v>0</v>
      </c>
      <c r="BH139" s="53">
        <f t="shared" si="769"/>
        <v>36.019673034172058</v>
      </c>
      <c r="BI139" s="53">
        <f t="shared" si="770"/>
        <v>0</v>
      </c>
      <c r="BK139" s="53">
        <v>12100203</v>
      </c>
      <c r="BL139" s="53">
        <f>SUM(BH60,BH107,BH176,BH342,BH361,BH410,BH508,BH868)</f>
        <v>411.03220478028828</v>
      </c>
      <c r="BM139" s="53">
        <f>SUM(BI60,BI107,BI176,BI342,BI361,BI410,BI508,BI868)</f>
        <v>4.5598124428179325</v>
      </c>
      <c r="BO139" s="54" t="s">
        <v>961</v>
      </c>
      <c r="BP139" s="53">
        <v>11140302</v>
      </c>
      <c r="BQ139" s="53">
        <v>614609.95299999998</v>
      </c>
      <c r="BR139" s="53">
        <v>151373.85250000001</v>
      </c>
      <c r="BS139" s="53">
        <f t="shared" si="771"/>
        <v>0.24629254987024268</v>
      </c>
      <c r="BT139" s="53">
        <v>0</v>
      </c>
      <c r="BU139" s="53">
        <v>0</v>
      </c>
      <c r="BV139" s="53">
        <v>0</v>
      </c>
      <c r="BW139" s="53">
        <f t="shared" si="772"/>
        <v>0</v>
      </c>
      <c r="BX139" s="53">
        <f t="shared" si="773"/>
        <v>0</v>
      </c>
      <c r="BY139" s="53">
        <f t="shared" si="774"/>
        <v>0</v>
      </c>
      <c r="CA139" s="53">
        <v>12100203</v>
      </c>
      <c r="CB139" s="53">
        <f>SUM(BW66,BW116,BW191,BW367,BW380,BW400,BW464,BW559,BW951)</f>
        <v>133.41712878368116</v>
      </c>
      <c r="CC139" s="53">
        <f t="shared" ref="CC139:CD139" si="815">SUM(BX66,BX116,BX191,BX367,BX380,BX400,BX464,BX559,BX951)</f>
        <v>0.31379010720181399</v>
      </c>
      <c r="CD139" s="53">
        <f t="shared" si="815"/>
        <v>96.875613727103257</v>
      </c>
      <c r="CF139" s="46">
        <v>12100203</v>
      </c>
      <c r="CG139" s="61">
        <f t="shared" si="776"/>
        <v>13254.732256496691</v>
      </c>
      <c r="CH139" s="61">
        <f t="shared" si="777"/>
        <v>519.58822171188342</v>
      </c>
      <c r="CI139" s="61">
        <f t="shared" si="778"/>
        <v>1034.062823508672</v>
      </c>
      <c r="CJ139" s="61">
        <f t="shared" si="779"/>
        <v>780.77748954149024</v>
      </c>
      <c r="CK139" s="61">
        <f t="shared" si="780"/>
        <v>632.90692395292717</v>
      </c>
      <c r="CL139" s="61">
        <f t="shared" si="781"/>
        <v>16222.067715211662</v>
      </c>
    </row>
    <row r="140" spans="1:90" ht="14.4" customHeight="1" x14ac:dyDescent="0.3">
      <c r="A140" s="53" t="s">
        <v>958</v>
      </c>
      <c r="B140" s="53" t="s">
        <v>1581</v>
      </c>
      <c r="C140" s="53">
        <v>12060105</v>
      </c>
      <c r="D140" s="51">
        <v>176597.49188294</v>
      </c>
      <c r="E140" s="53">
        <v>28607.259069</v>
      </c>
      <c r="F140" s="53">
        <f t="shared" si="743"/>
        <v>0.16199131009155388</v>
      </c>
      <c r="H140" s="53">
        <f>H139</f>
        <v>360</v>
      </c>
      <c r="I140" s="53">
        <f t="shared" ref="I140:I143" si="816">I139</f>
        <v>0</v>
      </c>
      <c r="J140" s="53">
        <f t="shared" ref="J140:J143" si="817">J139</f>
        <v>590</v>
      </c>
      <c r="K140" s="53">
        <f t="shared" ref="K140:K143" si="818">K139</f>
        <v>0</v>
      </c>
      <c r="L140" s="53">
        <f t="shared" ref="L140:L143" si="819">L139</f>
        <v>212</v>
      </c>
      <c r="M140" s="53">
        <f t="shared" si="755"/>
        <v>58.316871632959398</v>
      </c>
      <c r="N140" s="53">
        <f t="shared" si="756"/>
        <v>0</v>
      </c>
      <c r="O140" s="53">
        <f t="shared" si="757"/>
        <v>95.574872954016783</v>
      </c>
      <c r="P140" s="53">
        <f t="shared" si="758"/>
        <v>0</v>
      </c>
      <c r="Q140" s="53">
        <f t="shared" si="759"/>
        <v>34.342157739409423</v>
      </c>
      <c r="S140" s="53">
        <v>12100204</v>
      </c>
      <c r="T140" s="53">
        <f>SUM(M133,M260,M382,M391,M561,M1000)</f>
        <v>2837.3093177787305</v>
      </c>
      <c r="U140" s="53">
        <f t="shared" ref="U140:X140" si="820">SUM(N133,N260,N382,N391,N561,N1000)</f>
        <v>120.26063978285956</v>
      </c>
      <c r="V140" s="53">
        <f t="shared" si="820"/>
        <v>4173.1660840320137</v>
      </c>
      <c r="W140" s="53">
        <f t="shared" si="820"/>
        <v>28.609862926268956</v>
      </c>
      <c r="X140" s="53">
        <f t="shared" si="820"/>
        <v>974.40588969900546</v>
      </c>
      <c r="Y140" s="53">
        <f t="shared" si="761"/>
        <v>8133.7517942188779</v>
      </c>
      <c r="AA140" s="53" t="s">
        <v>965</v>
      </c>
      <c r="AB140" s="53" t="s">
        <v>1600</v>
      </c>
      <c r="AC140" s="53">
        <v>12050004</v>
      </c>
      <c r="AD140" s="53">
        <v>475029.57079999999</v>
      </c>
      <c r="AE140" s="51">
        <v>7160.5784896100004</v>
      </c>
      <c r="AF140" s="53">
        <f t="shared" si="745"/>
        <v>1.5073963664095332E-2</v>
      </c>
      <c r="AH140" s="58">
        <f t="shared" ref="AH140:AH141" si="821">AH139</f>
        <v>0</v>
      </c>
      <c r="AI140" s="58">
        <f t="shared" ref="AI140:AI141" si="822">AI139</f>
        <v>0</v>
      </c>
      <c r="AJ140" s="58">
        <f t="shared" ref="AJ140:AJ141" si="823">AJ139</f>
        <v>0</v>
      </c>
      <c r="AK140" s="58">
        <f t="shared" ref="AK140:AK141" si="824">AK139</f>
        <v>0</v>
      </c>
      <c r="AL140" s="58">
        <f t="shared" ref="AL140:AL141" si="825">AL139</f>
        <v>32</v>
      </c>
      <c r="AM140" s="58">
        <f t="shared" si="473"/>
        <v>0</v>
      </c>
      <c r="AN140" s="58">
        <f t="shared" si="474"/>
        <v>0</v>
      </c>
      <c r="AO140" s="58">
        <f t="shared" si="475"/>
        <v>0</v>
      </c>
      <c r="AP140" s="58">
        <f t="shared" si="476"/>
        <v>0</v>
      </c>
      <c r="AQ140" s="58">
        <f t="shared" si="477"/>
        <v>0.48236683725105062</v>
      </c>
      <c r="AS140" s="53">
        <v>12100204</v>
      </c>
      <c r="AT140" s="80">
        <f t="shared" si="762"/>
        <v>63.745834027591272</v>
      </c>
      <c r="AU140" s="80">
        <f t="shared" si="763"/>
        <v>0</v>
      </c>
      <c r="AV140" s="80">
        <f t="shared" si="764"/>
        <v>7781.4200128531984</v>
      </c>
      <c r="AW140" s="80">
        <f t="shared" si="765"/>
        <v>0</v>
      </c>
      <c r="AX140" s="80">
        <f t="shared" si="766"/>
        <v>203.41201965779075</v>
      </c>
      <c r="AY140" s="80">
        <f t="shared" si="767"/>
        <v>8048.5778665385806</v>
      </c>
      <c r="BA140" s="53" t="s">
        <v>875</v>
      </c>
      <c r="BB140" s="53">
        <v>12020002</v>
      </c>
      <c r="BC140" s="53">
        <v>50831</v>
      </c>
      <c r="BD140" s="53">
        <v>3888</v>
      </c>
      <c r="BE140" s="53">
        <f t="shared" si="768"/>
        <v>7.6488756860970661E-2</v>
      </c>
      <c r="BF140" s="53">
        <f>BF139</f>
        <v>76</v>
      </c>
      <c r="BG140" s="53">
        <f>BG139</f>
        <v>0</v>
      </c>
      <c r="BH140" s="53">
        <f t="shared" si="769"/>
        <v>5.8131455214337704</v>
      </c>
      <c r="BI140" s="53">
        <f t="shared" si="770"/>
        <v>0</v>
      </c>
      <c r="BK140" s="53">
        <v>12100204</v>
      </c>
      <c r="BL140" s="53">
        <f>SUM(BH237,BH337,BH496,BH898)</f>
        <v>21.794745484400657</v>
      </c>
      <c r="BM140" s="53">
        <f>SUM(BI237,BI337,BI496,BI898)</f>
        <v>0</v>
      </c>
      <c r="BO140" s="54" t="s">
        <v>961</v>
      </c>
      <c r="BP140" s="53">
        <v>11140303</v>
      </c>
      <c r="BQ140" s="53">
        <v>614609.95299999998</v>
      </c>
      <c r="BR140" s="53">
        <v>10.450703750000001</v>
      </c>
      <c r="BS140" s="53">
        <f t="shared" si="771"/>
        <v>1.7003798423680916E-5</v>
      </c>
      <c r="BT140" s="53">
        <f>BT139</f>
        <v>0</v>
      </c>
      <c r="BU140" s="53">
        <f t="shared" ref="BU140:BU143" si="826">BU139</f>
        <v>0</v>
      </c>
      <c r="BV140" s="53">
        <f t="shared" ref="BV140:BV143" si="827">BV139</f>
        <v>0</v>
      </c>
      <c r="BW140" s="53">
        <f t="shared" si="772"/>
        <v>0</v>
      </c>
      <c r="BX140" s="53">
        <f t="shared" si="773"/>
        <v>0</v>
      </c>
      <c r="BY140" s="53">
        <f t="shared" si="774"/>
        <v>0</v>
      </c>
      <c r="CA140" s="53">
        <v>12100204</v>
      </c>
      <c r="CB140" s="53">
        <f>SUM(BW118,BW260,BW374,BW381,BW547,BW982)</f>
        <v>14.988278633213373</v>
      </c>
      <c r="CC140" s="53">
        <f t="shared" ref="CC140:CD140" si="828">SUM(BX118,BX260,BX374,BX381,BX547,BX982)</f>
        <v>0.67760757152365125</v>
      </c>
      <c r="CD140" s="53">
        <f t="shared" si="828"/>
        <v>6.8129823077700813</v>
      </c>
      <c r="CF140" s="46">
        <v>12100204</v>
      </c>
      <c r="CG140" s="61">
        <f t="shared" si="776"/>
        <v>2922.8498972907223</v>
      </c>
      <c r="CH140" s="61">
        <f t="shared" si="777"/>
        <v>120.26063978285956</v>
      </c>
      <c r="CI140" s="61">
        <f t="shared" si="778"/>
        <v>11969.574375518427</v>
      </c>
      <c r="CJ140" s="61">
        <f t="shared" si="779"/>
        <v>29.287470497792608</v>
      </c>
      <c r="CK140" s="61">
        <f t="shared" si="780"/>
        <v>1184.6308916645662</v>
      </c>
      <c r="CL140" s="61">
        <f t="shared" si="781"/>
        <v>16226.603274754369</v>
      </c>
    </row>
    <row r="141" spans="1:90" x14ac:dyDescent="0.3">
      <c r="A141" s="53" t="s">
        <v>958</v>
      </c>
      <c r="B141" s="53" t="s">
        <v>1581</v>
      </c>
      <c r="C141" s="53">
        <v>12070201</v>
      </c>
      <c r="D141" s="51">
        <v>176597.49188294</v>
      </c>
      <c r="E141" s="53">
        <v>9967.4039457399995</v>
      </c>
      <c r="F141" s="53">
        <f t="shared" si="743"/>
        <v>5.6441367538487046E-2</v>
      </c>
      <c r="H141" s="53">
        <f>H140</f>
        <v>360</v>
      </c>
      <c r="I141" s="53">
        <f t="shared" si="816"/>
        <v>0</v>
      </c>
      <c r="J141" s="53">
        <f t="shared" si="817"/>
        <v>590</v>
      </c>
      <c r="K141" s="53">
        <f t="shared" si="818"/>
        <v>0</v>
      </c>
      <c r="L141" s="53">
        <f t="shared" si="819"/>
        <v>212</v>
      </c>
      <c r="M141" s="53">
        <f t="shared" si="755"/>
        <v>20.318892313855336</v>
      </c>
      <c r="N141" s="53">
        <f t="shared" si="756"/>
        <v>0</v>
      </c>
      <c r="O141" s="53">
        <f t="shared" si="757"/>
        <v>33.300406847707357</v>
      </c>
      <c r="P141" s="53">
        <f t="shared" si="758"/>
        <v>0</v>
      </c>
      <c r="Q141" s="53">
        <f t="shared" si="759"/>
        <v>11.965569918159254</v>
      </c>
      <c r="S141" s="53">
        <v>12100301</v>
      </c>
      <c r="T141" s="53">
        <f>SUM(M63,M68,M73,M1061)</f>
        <v>113907.74269165646</v>
      </c>
      <c r="U141" s="53">
        <f t="shared" ref="U141:X141" si="829">SUM(N63,N68,N73,N1061)</f>
        <v>4565.4605497514149</v>
      </c>
      <c r="V141" s="53">
        <f t="shared" si="829"/>
        <v>3122.2987184772551</v>
      </c>
      <c r="W141" s="53">
        <f t="shared" si="829"/>
        <v>1353.2481990081239</v>
      </c>
      <c r="X141" s="53">
        <f t="shared" si="829"/>
        <v>126.97823081100002</v>
      </c>
      <c r="Y141" s="53">
        <f t="shared" si="761"/>
        <v>123075.72838970425</v>
      </c>
      <c r="AA141" s="53" t="s">
        <v>965</v>
      </c>
      <c r="AB141" s="53" t="s">
        <v>1600</v>
      </c>
      <c r="AC141" s="53">
        <v>12080001</v>
      </c>
      <c r="AD141" s="53">
        <v>475029.57079999999</v>
      </c>
      <c r="AE141" s="53">
        <v>279138.61369199998</v>
      </c>
      <c r="AF141" s="53">
        <f t="shared" si="745"/>
        <v>0.58762365724285559</v>
      </c>
      <c r="AH141" s="58">
        <f t="shared" si="821"/>
        <v>0</v>
      </c>
      <c r="AI141" s="58">
        <f t="shared" si="822"/>
        <v>0</v>
      </c>
      <c r="AJ141" s="58">
        <f t="shared" si="823"/>
        <v>0</v>
      </c>
      <c r="AK141" s="58">
        <f t="shared" si="824"/>
        <v>0</v>
      </c>
      <c r="AL141" s="58">
        <f t="shared" si="825"/>
        <v>32</v>
      </c>
      <c r="AM141" s="58">
        <f t="shared" si="473"/>
        <v>0</v>
      </c>
      <c r="AN141" s="58">
        <f t="shared" si="474"/>
        <v>0</v>
      </c>
      <c r="AO141" s="58">
        <f t="shared" si="475"/>
        <v>0</v>
      </c>
      <c r="AP141" s="58">
        <f t="shared" si="476"/>
        <v>0</v>
      </c>
      <c r="AQ141" s="58">
        <f t="shared" si="477"/>
        <v>18.803957031771379</v>
      </c>
      <c r="AS141" s="53">
        <v>12100301</v>
      </c>
      <c r="AT141" s="80">
        <f t="shared" si="762"/>
        <v>37.902205031608872</v>
      </c>
      <c r="AU141" s="80">
        <f t="shared" si="763"/>
        <v>0</v>
      </c>
      <c r="AV141" s="80">
        <f t="shared" si="764"/>
        <v>5390.3474464955398</v>
      </c>
      <c r="AW141" s="80">
        <f t="shared" si="765"/>
        <v>0</v>
      </c>
      <c r="AX141" s="80">
        <f t="shared" si="766"/>
        <v>111.35600627637349</v>
      </c>
      <c r="AY141" s="80">
        <f t="shared" si="767"/>
        <v>5539.6056578035223</v>
      </c>
      <c r="BA141" s="53" t="s">
        <v>875</v>
      </c>
      <c r="BB141" s="53">
        <v>12020004</v>
      </c>
      <c r="BC141" s="53">
        <v>50831</v>
      </c>
      <c r="BD141" s="53">
        <v>22852</v>
      </c>
      <c r="BE141" s="53">
        <f t="shared" si="768"/>
        <v>0.44956817689992329</v>
      </c>
      <c r="BF141" s="53">
        <f>BF140</f>
        <v>76</v>
      </c>
      <c r="BG141" s="53">
        <f>BG140</f>
        <v>0</v>
      </c>
      <c r="BH141" s="53">
        <f t="shared" si="769"/>
        <v>34.167181444394167</v>
      </c>
      <c r="BI141" s="53">
        <f t="shared" si="770"/>
        <v>0</v>
      </c>
      <c r="BK141" s="53">
        <v>12100301</v>
      </c>
      <c r="BL141" s="53">
        <f>SUM(BH51,BH947)</f>
        <v>0.60608602451185978</v>
      </c>
      <c r="BM141" s="53">
        <f>SUM(BI51,BI947)</f>
        <v>0</v>
      </c>
      <c r="BO141" s="54" t="s">
        <v>961</v>
      </c>
      <c r="BP141" s="53">
        <v>11140304</v>
      </c>
      <c r="BQ141" s="53">
        <v>614609.95299999998</v>
      </c>
      <c r="BR141" s="53">
        <v>87519.328169999993</v>
      </c>
      <c r="BS141" s="53">
        <f t="shared" si="771"/>
        <v>0.14239816283938375</v>
      </c>
      <c r="BT141" s="53">
        <f>BT140</f>
        <v>0</v>
      </c>
      <c r="BU141" s="53">
        <f t="shared" si="826"/>
        <v>0</v>
      </c>
      <c r="BV141" s="53">
        <f t="shared" si="827"/>
        <v>0</v>
      </c>
      <c r="BW141" s="53">
        <f t="shared" si="772"/>
        <v>0</v>
      </c>
      <c r="BX141" s="53">
        <f t="shared" si="773"/>
        <v>0</v>
      </c>
      <c r="BY141" s="53">
        <f t="shared" si="774"/>
        <v>0</v>
      </c>
      <c r="CA141" s="53">
        <v>12100301</v>
      </c>
      <c r="CB141" s="53">
        <f>SUM(BW57,BW1036)</f>
        <v>15.324590543862509</v>
      </c>
      <c r="CC141" s="53">
        <f t="shared" ref="CC141:CD141" si="830">SUM(BX57,BX1036)</f>
        <v>0</v>
      </c>
      <c r="CD141" s="53">
        <f t="shared" si="830"/>
        <v>2.1606270029608163</v>
      </c>
      <c r="CF141" s="46">
        <v>12100301</v>
      </c>
      <c r="CG141" s="61">
        <f t="shared" si="776"/>
        <v>113946.25098271258</v>
      </c>
      <c r="CH141" s="61">
        <f t="shared" si="777"/>
        <v>4565.4605497514149</v>
      </c>
      <c r="CI141" s="61">
        <f t="shared" si="778"/>
        <v>8527.9707555166569</v>
      </c>
      <c r="CJ141" s="61">
        <f t="shared" si="779"/>
        <v>1353.2481990081239</v>
      </c>
      <c r="CK141" s="61">
        <f t="shared" si="780"/>
        <v>240.49486409033432</v>
      </c>
      <c r="CL141" s="61">
        <f t="shared" si="781"/>
        <v>128633.4253510791</v>
      </c>
    </row>
    <row r="142" spans="1:90" x14ac:dyDescent="0.3">
      <c r="A142" s="53" t="s">
        <v>958</v>
      </c>
      <c r="B142" s="53" t="s">
        <v>1581</v>
      </c>
      <c r="C142" s="53">
        <v>12090107</v>
      </c>
      <c r="D142" s="51">
        <v>176597.49188294</v>
      </c>
      <c r="E142" s="53">
        <v>116176.66651900001</v>
      </c>
      <c r="F142" s="53">
        <f t="shared" si="743"/>
        <v>0.65786136190433131</v>
      </c>
      <c r="H142" s="53">
        <f>H141</f>
        <v>360</v>
      </c>
      <c r="I142" s="53">
        <f t="shared" si="816"/>
        <v>0</v>
      </c>
      <c r="J142" s="53">
        <f t="shared" si="817"/>
        <v>590</v>
      </c>
      <c r="K142" s="53">
        <f t="shared" si="818"/>
        <v>0</v>
      </c>
      <c r="L142" s="53">
        <f t="shared" si="819"/>
        <v>212</v>
      </c>
      <c r="M142" s="53">
        <f t="shared" si="755"/>
        <v>236.83009028555927</v>
      </c>
      <c r="N142" s="53">
        <f t="shared" si="756"/>
        <v>0</v>
      </c>
      <c r="O142" s="53">
        <f t="shared" si="757"/>
        <v>388.13820352355549</v>
      </c>
      <c r="P142" s="53">
        <f t="shared" si="758"/>
        <v>0</v>
      </c>
      <c r="Q142" s="53">
        <f t="shared" si="759"/>
        <v>139.46660872371822</v>
      </c>
      <c r="S142" s="53">
        <v>12100302</v>
      </c>
      <c r="T142" s="53">
        <f>SUM(M24,M28,M37,M41,M64,M69,M74,M573,M584,M588,M701,M706,M712)</f>
        <v>141360.81060746111</v>
      </c>
      <c r="U142" s="53">
        <f t="shared" ref="U142:X142" si="831">SUM(N24,N28,N37,N41,N64,N69,N74,N573,N584,N588,N701,N706,N712)</f>
        <v>5847.2838804129042</v>
      </c>
      <c r="V142" s="53">
        <f t="shared" si="831"/>
        <v>7746.6945447564967</v>
      </c>
      <c r="W142" s="53">
        <f t="shared" si="831"/>
        <v>1639.3435631002171</v>
      </c>
      <c r="X142" s="53">
        <f t="shared" si="831"/>
        <v>370.81824953325304</v>
      </c>
      <c r="Y142" s="53">
        <f t="shared" si="761"/>
        <v>156964.95084526396</v>
      </c>
      <c r="AA142" s="53" t="s">
        <v>966</v>
      </c>
      <c r="AB142" s="53" t="s">
        <v>1599</v>
      </c>
      <c r="AC142" s="53">
        <v>12080008</v>
      </c>
      <c r="AD142" s="53">
        <v>18588.588489999998</v>
      </c>
      <c r="AE142" s="53">
        <v>16386.523021699999</v>
      </c>
      <c r="AF142" s="53">
        <f t="shared" si="745"/>
        <v>0.88153670358109049</v>
      </c>
      <c r="AH142" s="58">
        <v>0</v>
      </c>
      <c r="AI142" s="58">
        <v>0</v>
      </c>
      <c r="AJ142" s="58">
        <v>0</v>
      </c>
      <c r="AK142" s="58">
        <v>0</v>
      </c>
      <c r="AL142" s="58">
        <v>0</v>
      </c>
      <c r="AM142" s="58">
        <f t="shared" ref="AM142:AM205" si="832">AF142*AH142</f>
        <v>0</v>
      </c>
      <c r="AN142" s="58">
        <f t="shared" ref="AN142:AN205" si="833">AF142*AI142</f>
        <v>0</v>
      </c>
      <c r="AO142" s="58">
        <f t="shared" ref="AO142:AO205" si="834">AF142*AJ142</f>
        <v>0</v>
      </c>
      <c r="AP142" s="58">
        <f t="shared" ref="AP142:AP205" si="835">AK142*AF142</f>
        <v>0</v>
      </c>
      <c r="AQ142" s="58">
        <f t="shared" ref="AQ142:AQ205" si="836">AL142*AF142</f>
        <v>0</v>
      </c>
      <c r="AS142" s="53">
        <v>12100302</v>
      </c>
      <c r="AT142" s="80">
        <f t="shared" si="762"/>
        <v>29.760662636071423</v>
      </c>
      <c r="AU142" s="80">
        <f t="shared" si="763"/>
        <v>0</v>
      </c>
      <c r="AV142" s="80">
        <f t="shared" si="764"/>
        <v>46.104519906227999</v>
      </c>
      <c r="AW142" s="80">
        <f t="shared" si="765"/>
        <v>0</v>
      </c>
      <c r="AX142" s="80">
        <f t="shared" si="766"/>
        <v>5.8195296134218566</v>
      </c>
      <c r="AY142" s="80">
        <f t="shared" si="767"/>
        <v>81.684712155721286</v>
      </c>
      <c r="BA142" s="53" t="s">
        <v>963</v>
      </c>
      <c r="BB142" s="53">
        <v>11120105</v>
      </c>
      <c r="BC142" s="53">
        <v>7041</v>
      </c>
      <c r="BD142" s="53">
        <v>516</v>
      </c>
      <c r="BE142" s="53">
        <f t="shared" si="768"/>
        <v>7.3285044737963351E-2</v>
      </c>
      <c r="BF142" s="53">
        <f>Input!P126</f>
        <v>45</v>
      </c>
      <c r="BG142" s="53">
        <f>Input!Q126</f>
        <v>0</v>
      </c>
      <c r="BH142" s="53">
        <f t="shared" si="769"/>
        <v>3.2978270132083507</v>
      </c>
      <c r="BI142" s="53">
        <f t="shared" si="770"/>
        <v>0</v>
      </c>
      <c r="BK142" s="53">
        <v>12100302</v>
      </c>
      <c r="BL142" s="53">
        <f>SUM(BH23,BH32,BH52,BH509,BH519,BH629)</f>
        <v>61.754400859248776</v>
      </c>
      <c r="BM142" s="53">
        <f>SUM(BI23,BI32,BI52,BI509,BI519,BI629)</f>
        <v>0</v>
      </c>
      <c r="BO142" s="54" t="s">
        <v>961</v>
      </c>
      <c r="BP142" s="53">
        <v>11140305</v>
      </c>
      <c r="BQ142" s="53">
        <v>614609.95299999998</v>
      </c>
      <c r="BR142" s="53">
        <v>9522.1862829999991</v>
      </c>
      <c r="BS142" s="53">
        <f t="shared" si="771"/>
        <v>1.549305577711658E-2</v>
      </c>
      <c r="BT142" s="53">
        <f>BT141</f>
        <v>0</v>
      </c>
      <c r="BU142" s="53">
        <f t="shared" si="826"/>
        <v>0</v>
      </c>
      <c r="BV142" s="53">
        <f t="shared" si="827"/>
        <v>0</v>
      </c>
      <c r="BW142" s="53">
        <f t="shared" si="772"/>
        <v>0</v>
      </c>
      <c r="BX142" s="53">
        <f t="shared" si="773"/>
        <v>0</v>
      </c>
      <c r="BY142" s="53">
        <f t="shared" si="774"/>
        <v>0</v>
      </c>
      <c r="CA142" s="53">
        <v>12100302</v>
      </c>
      <c r="CB142" s="53">
        <f>SUM(BW25,BW35,BW58,BW560,BW575,BW689)</f>
        <v>221.87593436010661</v>
      </c>
      <c r="CC142" s="53">
        <f t="shared" ref="CC142:CD142" si="837">SUM(BX25,BX35,BX58,BX560,BX575,BX689)</f>
        <v>2.9286031067935907E-2</v>
      </c>
      <c r="CD142" s="53">
        <f t="shared" si="837"/>
        <v>34.82085799263254</v>
      </c>
      <c r="CF142" s="46">
        <v>12100302</v>
      </c>
      <c r="CG142" s="61">
        <f t="shared" si="776"/>
        <v>141452.32567095643</v>
      </c>
      <c r="CH142" s="61">
        <f t="shared" si="777"/>
        <v>5847.2838804129042</v>
      </c>
      <c r="CI142" s="61">
        <f t="shared" si="778"/>
        <v>8014.6749990228309</v>
      </c>
      <c r="CJ142" s="61">
        <f t="shared" si="779"/>
        <v>1639.372849131285</v>
      </c>
      <c r="CK142" s="61">
        <f t="shared" si="780"/>
        <v>411.45863713930748</v>
      </c>
      <c r="CL142" s="61">
        <f t="shared" si="781"/>
        <v>157365.11603666274</v>
      </c>
    </row>
    <row r="143" spans="1:90" x14ac:dyDescent="0.3">
      <c r="A143" s="53" t="s">
        <v>958</v>
      </c>
      <c r="B143" s="53" t="s">
        <v>1581</v>
      </c>
      <c r="C143" s="53">
        <v>12090108</v>
      </c>
      <c r="D143" s="51">
        <v>176597.49188294</v>
      </c>
      <c r="E143" s="53">
        <v>5824.9970437000002</v>
      </c>
      <c r="F143" s="53">
        <f t="shared" si="743"/>
        <v>3.2984596675705774E-2</v>
      </c>
      <c r="H143" s="53">
        <f>H142</f>
        <v>360</v>
      </c>
      <c r="I143" s="53">
        <f t="shared" si="816"/>
        <v>0</v>
      </c>
      <c r="J143" s="53">
        <f t="shared" si="817"/>
        <v>590</v>
      </c>
      <c r="K143" s="53">
        <f t="shared" si="818"/>
        <v>0</v>
      </c>
      <c r="L143" s="53">
        <f t="shared" si="819"/>
        <v>212</v>
      </c>
      <c r="M143" s="53">
        <f t="shared" si="755"/>
        <v>11.874454803254078</v>
      </c>
      <c r="N143" s="53">
        <f t="shared" si="756"/>
        <v>0</v>
      </c>
      <c r="O143" s="53">
        <f t="shared" si="757"/>
        <v>19.460912038666407</v>
      </c>
      <c r="P143" s="53">
        <f t="shared" si="758"/>
        <v>0</v>
      </c>
      <c r="Q143" s="53">
        <f t="shared" si="759"/>
        <v>6.992734495249624</v>
      </c>
      <c r="S143" s="53">
        <v>12100303</v>
      </c>
      <c r="T143" s="53">
        <f>SUM(M65,M134,M261,M383,M411,M556,M562,M855,M1001,M1062)</f>
        <v>6485.8165577488162</v>
      </c>
      <c r="U143" s="53">
        <f t="shared" ref="U143:X143" si="838">SUM(N65,N134,N261,N383,N411,N556,N562,N855,N1001,N1062)</f>
        <v>18.170998857409465</v>
      </c>
      <c r="V143" s="53">
        <f t="shared" si="838"/>
        <v>10292.79319922077</v>
      </c>
      <c r="W143" s="53">
        <f t="shared" si="838"/>
        <v>5.3782960970992724</v>
      </c>
      <c r="X143" s="53">
        <f t="shared" si="838"/>
        <v>1029.0695517095783</v>
      </c>
      <c r="Y143" s="53">
        <f t="shared" si="761"/>
        <v>17831.228603633674</v>
      </c>
      <c r="AA143" s="53" t="s">
        <v>966</v>
      </c>
      <c r="AB143" s="53" t="s">
        <v>1599</v>
      </c>
      <c r="AC143" s="53">
        <v>12090104</v>
      </c>
      <c r="AD143" s="53">
        <v>18588.588489999998</v>
      </c>
      <c r="AE143" s="53">
        <v>2202.0654672800001</v>
      </c>
      <c r="AF143" s="53">
        <f t="shared" si="745"/>
        <v>0.11846329636403717</v>
      </c>
      <c r="AH143" s="58">
        <f t="shared" ref="AH143" si="839">AH142</f>
        <v>0</v>
      </c>
      <c r="AI143" s="58">
        <f t="shared" ref="AI143" si="840">AI142</f>
        <v>0</v>
      </c>
      <c r="AJ143" s="58">
        <f t="shared" ref="AJ143" si="841">AJ142</f>
        <v>0</v>
      </c>
      <c r="AK143" s="58">
        <f t="shared" ref="AK143" si="842">AK142</f>
        <v>0</v>
      </c>
      <c r="AL143" s="58">
        <f t="shared" ref="AL143" si="843">AL142</f>
        <v>0</v>
      </c>
      <c r="AM143" s="58">
        <f t="shared" si="832"/>
        <v>0</v>
      </c>
      <c r="AN143" s="58">
        <f t="shared" si="833"/>
        <v>0</v>
      </c>
      <c r="AO143" s="58">
        <f t="shared" si="834"/>
        <v>0</v>
      </c>
      <c r="AP143" s="58">
        <f t="shared" si="835"/>
        <v>0</v>
      </c>
      <c r="AQ143" s="58">
        <f t="shared" si="836"/>
        <v>0</v>
      </c>
      <c r="AS143" s="53">
        <v>12100303</v>
      </c>
      <c r="AT143" s="80">
        <f t="shared" si="762"/>
        <v>143.18732084478526</v>
      </c>
      <c r="AU143" s="80">
        <f t="shared" si="763"/>
        <v>0</v>
      </c>
      <c r="AV143" s="80">
        <f t="shared" si="764"/>
        <v>143.65933621951297</v>
      </c>
      <c r="AW143" s="80">
        <f t="shared" si="765"/>
        <v>0</v>
      </c>
      <c r="AX143" s="80">
        <f t="shared" si="766"/>
        <v>8.213370580619447</v>
      </c>
      <c r="AY143" s="80">
        <f t="shared" si="767"/>
        <v>295.06002764491768</v>
      </c>
      <c r="BA143" s="53" t="s">
        <v>963</v>
      </c>
      <c r="BB143" s="53">
        <v>11130101</v>
      </c>
      <c r="BC143" s="53">
        <v>7041</v>
      </c>
      <c r="BD143" s="53">
        <v>2577</v>
      </c>
      <c r="BE143" s="53">
        <f t="shared" si="768"/>
        <v>0.365999147848317</v>
      </c>
      <c r="BF143" s="53">
        <f t="shared" ref="BF143:BG145" si="844">BF142</f>
        <v>45</v>
      </c>
      <c r="BG143" s="53">
        <f t="shared" si="844"/>
        <v>0</v>
      </c>
      <c r="BH143" s="53">
        <f t="shared" si="769"/>
        <v>16.469961653174266</v>
      </c>
      <c r="BI143" s="53">
        <f t="shared" si="770"/>
        <v>0</v>
      </c>
      <c r="BK143" s="53">
        <v>12100303</v>
      </c>
      <c r="BL143" s="53">
        <f>SUM(BH53,BH108,BH238,BH338,BH362,BH497,BH754,BH899,BH948)</f>
        <v>5.5535298967021234</v>
      </c>
      <c r="BM143" s="53">
        <f>SUM(BI53,BI108,BI238,BI338,BI362,BI497,BI754,BI899,BI948)</f>
        <v>0.17989478499542544</v>
      </c>
      <c r="BO143" s="54" t="s">
        <v>961</v>
      </c>
      <c r="BP143" s="53">
        <v>11140306</v>
      </c>
      <c r="BQ143" s="53">
        <v>614609.95299999998</v>
      </c>
      <c r="BR143" s="53">
        <v>366184.13540000003</v>
      </c>
      <c r="BS143" s="53">
        <f t="shared" si="771"/>
        <v>0.59579922780716832</v>
      </c>
      <c r="BT143" s="53">
        <f>BT142</f>
        <v>0</v>
      </c>
      <c r="BU143" s="53">
        <f t="shared" si="826"/>
        <v>0</v>
      </c>
      <c r="BV143" s="53">
        <f t="shared" si="827"/>
        <v>0</v>
      </c>
      <c r="BW143" s="53">
        <f t="shared" si="772"/>
        <v>0</v>
      </c>
      <c r="BX143" s="53">
        <f t="shared" si="773"/>
        <v>0</v>
      </c>
      <c r="BY143" s="53">
        <f t="shared" si="774"/>
        <v>0</v>
      </c>
      <c r="CA143" s="53">
        <v>12100303</v>
      </c>
      <c r="CB143" s="53">
        <f>SUM(BW59,BW119,BW261,BW375,BW401,BW548,BW829,BW983,BW1037)</f>
        <v>41.722646097884891</v>
      </c>
      <c r="CC143" s="53">
        <f t="shared" ref="CC143:CD143" si="845">SUM(BX59,BX119,BX261,BX375,BX401,BX548,BX829,BX983,BX1037)</f>
        <v>1.1789072833759882</v>
      </c>
      <c r="CD143" s="53">
        <f t="shared" si="845"/>
        <v>51.471452331589987</v>
      </c>
      <c r="CF143" s="46">
        <v>12100303</v>
      </c>
      <c r="CG143" s="61">
        <f t="shared" si="776"/>
        <v>6634.5574084903037</v>
      </c>
      <c r="CH143" s="61">
        <f t="shared" si="777"/>
        <v>18.350893642404891</v>
      </c>
      <c r="CI143" s="61">
        <f t="shared" si="778"/>
        <v>10478.175181538169</v>
      </c>
      <c r="CJ143" s="61">
        <f t="shared" si="779"/>
        <v>6.5572033804752605</v>
      </c>
      <c r="CK143" s="61">
        <f t="shared" si="780"/>
        <v>1088.7543746217877</v>
      </c>
      <c r="CL143" s="61">
        <f t="shared" si="781"/>
        <v>18226.395061673142</v>
      </c>
    </row>
    <row r="144" spans="1:90" x14ac:dyDescent="0.3">
      <c r="A144" s="53" t="s">
        <v>870</v>
      </c>
      <c r="B144" s="53" t="s">
        <v>1576</v>
      </c>
      <c r="C144" s="53">
        <v>12110208</v>
      </c>
      <c r="D144" s="51">
        <v>163033.15894102</v>
      </c>
      <c r="E144" s="53">
        <v>156740.293298</v>
      </c>
      <c r="F144" s="53">
        <f t="shared" si="743"/>
        <v>0.96140131440809207</v>
      </c>
      <c r="H144" s="53">
        <f>Input!P110</f>
        <v>4922</v>
      </c>
      <c r="I144" s="53">
        <f>Input!Q110</f>
        <v>0</v>
      </c>
      <c r="J144" s="53">
        <f>Input!R110</f>
        <v>0</v>
      </c>
      <c r="K144" s="53">
        <f>Input!S110</f>
        <v>0</v>
      </c>
      <c r="L144" s="53">
        <f>Input!T110</f>
        <v>28</v>
      </c>
      <c r="M144" s="53">
        <f t="shared" si="755"/>
        <v>4732.0172695166293</v>
      </c>
      <c r="N144" s="53">
        <f t="shared" si="756"/>
        <v>0</v>
      </c>
      <c r="O144" s="53">
        <f t="shared" si="757"/>
        <v>0</v>
      </c>
      <c r="P144" s="53">
        <f t="shared" si="758"/>
        <v>0</v>
      </c>
      <c r="Q144" s="53">
        <f t="shared" si="759"/>
        <v>26.919236803426578</v>
      </c>
      <c r="S144" s="53">
        <v>12100304</v>
      </c>
      <c r="T144" s="53">
        <f>SUM(M42,M66,M70,M75,M200,M204,M412,M414,M416,M557,M563,M574,M1063)</f>
        <v>26914.24971370889</v>
      </c>
      <c r="U144" s="53">
        <f t="shared" ref="U144:X144" si="846">SUM(N42,N66,N70,N75,N200,N204,N412,N414,N416,N557,N563,N574,N1063)</f>
        <v>1039.9988397986401</v>
      </c>
      <c r="V144" s="53">
        <f t="shared" si="846"/>
        <v>3888.3055286257936</v>
      </c>
      <c r="W144" s="53">
        <f t="shared" si="846"/>
        <v>685.60074507926424</v>
      </c>
      <c r="X144" s="53">
        <f t="shared" si="846"/>
        <v>312.99792858112198</v>
      </c>
      <c r="Y144" s="53">
        <f t="shared" si="761"/>
        <v>32841.152755793715</v>
      </c>
      <c r="AA144" s="53" t="s">
        <v>966</v>
      </c>
      <c r="AB144" s="53" t="s">
        <v>1604</v>
      </c>
      <c r="AC144" s="53">
        <v>12090101</v>
      </c>
      <c r="AD144" s="53">
        <v>23442.7068</v>
      </c>
      <c r="AE144" s="51">
        <v>563.40056141100001</v>
      </c>
      <c r="AF144" s="53">
        <f t="shared" si="745"/>
        <v>2.4033084840313749E-2</v>
      </c>
      <c r="AH144" s="58">
        <v>0</v>
      </c>
      <c r="AI144" s="58">
        <v>0</v>
      </c>
      <c r="AJ144" s="58">
        <v>0</v>
      </c>
      <c r="AK144" s="58">
        <v>0</v>
      </c>
      <c r="AL144" s="58">
        <v>0</v>
      </c>
      <c r="AM144" s="58">
        <f t="shared" si="832"/>
        <v>0</v>
      </c>
      <c r="AN144" s="58">
        <f t="shared" si="833"/>
        <v>0</v>
      </c>
      <c r="AO144" s="58">
        <f t="shared" si="834"/>
        <v>0</v>
      </c>
      <c r="AP144" s="58">
        <f t="shared" si="835"/>
        <v>0</v>
      </c>
      <c r="AQ144" s="58">
        <f t="shared" si="836"/>
        <v>0</v>
      </c>
      <c r="AS144" s="53">
        <v>12100304</v>
      </c>
      <c r="AT144" s="80">
        <f t="shared" si="762"/>
        <v>106.97585251891874</v>
      </c>
      <c r="AU144" s="80">
        <f t="shared" si="763"/>
        <v>0</v>
      </c>
      <c r="AV144" s="80">
        <f t="shared" si="764"/>
        <v>488.22136255848756</v>
      </c>
      <c r="AW144" s="80">
        <f t="shared" si="765"/>
        <v>0</v>
      </c>
      <c r="AX144" s="80">
        <f t="shared" si="766"/>
        <v>19.69416991617701</v>
      </c>
      <c r="AY144" s="80">
        <f t="shared" si="767"/>
        <v>614.8913849935833</v>
      </c>
      <c r="BA144" s="53" t="s">
        <v>963</v>
      </c>
      <c r="BB144" s="53">
        <v>11130103</v>
      </c>
      <c r="BC144" s="53">
        <v>7041</v>
      </c>
      <c r="BD144" s="53">
        <v>3942</v>
      </c>
      <c r="BE144" s="53">
        <f t="shared" si="768"/>
        <v>0.55986365573072006</v>
      </c>
      <c r="BF144" s="53">
        <f t="shared" si="844"/>
        <v>45</v>
      </c>
      <c r="BG144" s="53">
        <f t="shared" si="844"/>
        <v>0</v>
      </c>
      <c r="BH144" s="53">
        <f t="shared" si="769"/>
        <v>25.193864507882402</v>
      </c>
      <c r="BI144" s="53">
        <f t="shared" si="770"/>
        <v>0</v>
      </c>
      <c r="BK144" s="53">
        <v>12100304</v>
      </c>
      <c r="BL144" s="53">
        <f>SUM(BH54,BH177,BH363,BH498,BH510,BH949)</f>
        <v>142.94114110948198</v>
      </c>
      <c r="BM144" s="53">
        <f>SUM(BI54,BI177,BI363,BI498,BI510,BI949)</f>
        <v>27.10266087221714</v>
      </c>
      <c r="BO144" s="54" t="s">
        <v>962</v>
      </c>
      <c r="BP144" s="53">
        <v>11120101</v>
      </c>
      <c r="BQ144" s="53">
        <v>575561.24029999995</v>
      </c>
      <c r="BR144" s="53">
        <v>27582.290209999999</v>
      </c>
      <c r="BS144" s="53">
        <f t="shared" si="771"/>
        <v>4.7922424719953824E-2</v>
      </c>
      <c r="BT144" s="53">
        <v>0</v>
      </c>
      <c r="BU144" s="53">
        <v>0</v>
      </c>
      <c r="BV144" s="53">
        <v>0</v>
      </c>
      <c r="BW144" s="53">
        <f t="shared" si="772"/>
        <v>0</v>
      </c>
      <c r="BX144" s="53">
        <f t="shared" si="773"/>
        <v>0</v>
      </c>
      <c r="BY144" s="53">
        <f t="shared" si="774"/>
        <v>0</v>
      </c>
      <c r="CA144" s="53">
        <v>12100304</v>
      </c>
      <c r="CB144" s="53">
        <f>SUM(BW36,BW60,BW192,BW402,BW549,BW561,BW1038)</f>
        <v>56.318899582316121</v>
      </c>
      <c r="CC144" s="53">
        <f t="shared" ref="CC144:CD144" si="847">SUM(BX36,BX60,BX192,BX402,BX549,BX561,BX1038)</f>
        <v>0.22537948473185371</v>
      </c>
      <c r="CD144" s="53">
        <f t="shared" si="847"/>
        <v>64.480281651891374</v>
      </c>
      <c r="CF144" s="46">
        <v>12100304</v>
      </c>
      <c r="CG144" s="61">
        <f t="shared" si="776"/>
        <v>27164.166707337288</v>
      </c>
      <c r="CH144" s="61">
        <f t="shared" si="777"/>
        <v>1067.1015006708571</v>
      </c>
      <c r="CI144" s="61">
        <f t="shared" si="778"/>
        <v>4432.845790766597</v>
      </c>
      <c r="CJ144" s="61">
        <f t="shared" si="779"/>
        <v>685.82612456399613</v>
      </c>
      <c r="CK144" s="61">
        <f t="shared" si="780"/>
        <v>397.17238014919042</v>
      </c>
      <c r="CL144" s="61">
        <f t="shared" si="781"/>
        <v>33747.11250348793</v>
      </c>
    </row>
    <row r="145" spans="1:90" x14ac:dyDescent="0.3">
      <c r="A145" s="53" t="s">
        <v>870</v>
      </c>
      <c r="B145" s="53" t="s">
        <v>1576</v>
      </c>
      <c r="C145" s="53">
        <v>13090002</v>
      </c>
      <c r="D145" s="51">
        <v>163033.15894102</v>
      </c>
      <c r="E145" s="53">
        <v>6292.8656430199999</v>
      </c>
      <c r="F145" s="53">
        <f t="shared" si="743"/>
        <v>3.859868559190803E-2</v>
      </c>
      <c r="H145" s="53">
        <f>H144</f>
        <v>4922</v>
      </c>
      <c r="I145" s="53">
        <f t="shared" ref="I145" si="848">I144</f>
        <v>0</v>
      </c>
      <c r="J145" s="53">
        <f t="shared" ref="J145" si="849">J144</f>
        <v>0</v>
      </c>
      <c r="K145" s="53">
        <f t="shared" ref="K145" si="850">K144</f>
        <v>0</v>
      </c>
      <c r="L145" s="53">
        <f t="shared" ref="L145" si="851">L144</f>
        <v>28</v>
      </c>
      <c r="M145" s="53">
        <f t="shared" si="755"/>
        <v>189.98273048337131</v>
      </c>
      <c r="N145" s="53">
        <f t="shared" si="756"/>
        <v>0</v>
      </c>
      <c r="O145" s="53">
        <f t="shared" si="757"/>
        <v>0</v>
      </c>
      <c r="P145" s="53">
        <f t="shared" si="758"/>
        <v>0</v>
      </c>
      <c r="Q145" s="53">
        <f t="shared" si="759"/>
        <v>1.0807631965734248</v>
      </c>
      <c r="S145" s="53">
        <v>12100401</v>
      </c>
      <c r="T145" s="53">
        <f>SUM(M135,M525,M683,M1031)</f>
        <v>3373.6825834080173</v>
      </c>
      <c r="U145" s="53">
        <f t="shared" ref="U145:X145" si="852">SUM(N135,N525,N683,N1031)</f>
        <v>870.40973463147009</v>
      </c>
      <c r="V145" s="53">
        <f t="shared" si="852"/>
        <v>29203.00675907647</v>
      </c>
      <c r="W145" s="53">
        <f t="shared" si="852"/>
        <v>30.357377490593667</v>
      </c>
      <c r="X145" s="53">
        <f t="shared" si="852"/>
        <v>723.68777967014989</v>
      </c>
      <c r="Y145" s="53">
        <f t="shared" si="761"/>
        <v>34201.144234276704</v>
      </c>
      <c r="AA145" s="53" t="s">
        <v>966</v>
      </c>
      <c r="AB145" s="53" t="s">
        <v>1604</v>
      </c>
      <c r="AC145" s="53">
        <v>12090104</v>
      </c>
      <c r="AD145" s="53">
        <v>23442.7068</v>
      </c>
      <c r="AE145" s="53">
        <v>22834.560956599998</v>
      </c>
      <c r="AF145" s="53">
        <f t="shared" si="745"/>
        <v>0.97405820716061675</v>
      </c>
      <c r="AH145" s="58">
        <f t="shared" ref="AH145:AH146" si="853">AH144</f>
        <v>0</v>
      </c>
      <c r="AI145" s="58">
        <f t="shared" ref="AI145:AI146" si="854">AI144</f>
        <v>0</v>
      </c>
      <c r="AJ145" s="58">
        <f t="shared" ref="AJ145:AJ146" si="855">AJ144</f>
        <v>0</v>
      </c>
      <c r="AK145" s="58">
        <f t="shared" ref="AK145:AK146" si="856">AK144</f>
        <v>0</v>
      </c>
      <c r="AL145" s="58">
        <f t="shared" ref="AL145:AL146" si="857">AL144</f>
        <v>0</v>
      </c>
      <c r="AM145" s="58">
        <f t="shared" si="832"/>
        <v>0</v>
      </c>
      <c r="AN145" s="58">
        <f t="shared" si="833"/>
        <v>0</v>
      </c>
      <c r="AO145" s="58">
        <f t="shared" si="834"/>
        <v>0</v>
      </c>
      <c r="AP145" s="58">
        <f t="shared" si="835"/>
        <v>0</v>
      </c>
      <c r="AQ145" s="58">
        <f t="shared" si="836"/>
        <v>0</v>
      </c>
      <c r="AS145" s="53">
        <v>12100401</v>
      </c>
      <c r="AT145" s="80">
        <f t="shared" si="762"/>
        <v>52.650889131995413</v>
      </c>
      <c r="AU145" s="80">
        <f t="shared" si="763"/>
        <v>0</v>
      </c>
      <c r="AV145" s="80">
        <f t="shared" si="764"/>
        <v>14.014781313700883</v>
      </c>
      <c r="AW145" s="80">
        <f t="shared" si="765"/>
        <v>0</v>
      </c>
      <c r="AX145" s="80">
        <f t="shared" si="766"/>
        <v>1.4653442583007836</v>
      </c>
      <c r="AY145" s="80">
        <f t="shared" si="767"/>
        <v>68.131014703997081</v>
      </c>
      <c r="BA145" s="53" t="s">
        <v>963</v>
      </c>
      <c r="BB145" s="53">
        <v>11130105</v>
      </c>
      <c r="BC145" s="53">
        <v>7041</v>
      </c>
      <c r="BD145" s="53">
        <v>6</v>
      </c>
      <c r="BE145" s="53">
        <f t="shared" si="768"/>
        <v>8.5215168299957388E-4</v>
      </c>
      <c r="BF145" s="53">
        <f t="shared" si="844"/>
        <v>45</v>
      </c>
      <c r="BG145" s="53">
        <f t="shared" si="844"/>
        <v>0</v>
      </c>
      <c r="BH145" s="53">
        <f t="shared" si="769"/>
        <v>3.8346825734980827E-2</v>
      </c>
      <c r="BI145" s="53">
        <f t="shared" si="770"/>
        <v>0</v>
      </c>
      <c r="BK145" s="53">
        <v>12100401</v>
      </c>
      <c r="BL145" s="53">
        <f>SUM(BH109,BH465,BH611,BH925)</f>
        <v>0</v>
      </c>
      <c r="BM145" s="53">
        <f>SUM(BI109,BI465,BI611,BI925)</f>
        <v>0.2921375505166614</v>
      </c>
      <c r="BO145" s="54" t="s">
        <v>962</v>
      </c>
      <c r="BP145" s="53">
        <v>11120104</v>
      </c>
      <c r="BQ145" s="53">
        <v>575561.24029999995</v>
      </c>
      <c r="BR145" s="53">
        <v>258948.81330000001</v>
      </c>
      <c r="BS145" s="53">
        <f t="shared" si="771"/>
        <v>0.44990662186534319</v>
      </c>
      <c r="BT145" s="53">
        <f>BT144</f>
        <v>0</v>
      </c>
      <c r="BU145" s="53">
        <f t="shared" ref="BU145:BU148" si="858">BU144</f>
        <v>0</v>
      </c>
      <c r="BV145" s="53">
        <f t="shared" ref="BV145:BV148" si="859">BV144</f>
        <v>0</v>
      </c>
      <c r="BW145" s="53">
        <f t="shared" si="772"/>
        <v>0</v>
      </c>
      <c r="BX145" s="53">
        <f t="shared" si="773"/>
        <v>0</v>
      </c>
      <c r="BY145" s="53">
        <f t="shared" si="774"/>
        <v>0</v>
      </c>
      <c r="CA145" s="53">
        <v>12100401</v>
      </c>
      <c r="CB145" s="53">
        <f>SUM(BW120,BW514,BW671,BW1012)</f>
        <v>0</v>
      </c>
      <c r="CC145" s="53">
        <f t="shared" ref="CC145:CD145" si="860">SUM(BX120,BX514,BX671,BX1012)</f>
        <v>0.24916327474840824</v>
      </c>
      <c r="CD145" s="53">
        <f t="shared" si="860"/>
        <v>0.49832654949681648</v>
      </c>
      <c r="CF145" s="46">
        <v>12100401</v>
      </c>
      <c r="CG145" s="61">
        <f t="shared" si="776"/>
        <v>3426.3334725400127</v>
      </c>
      <c r="CH145" s="61">
        <f t="shared" si="777"/>
        <v>870.7018721819868</v>
      </c>
      <c r="CI145" s="61">
        <f t="shared" si="778"/>
        <v>29217.021540390171</v>
      </c>
      <c r="CJ145" s="61">
        <f t="shared" si="779"/>
        <v>30.606540765342075</v>
      </c>
      <c r="CK145" s="61">
        <f t="shared" si="780"/>
        <v>725.65145047794749</v>
      </c>
      <c r="CL145" s="61">
        <f t="shared" si="781"/>
        <v>34270.314876355464</v>
      </c>
    </row>
    <row r="146" spans="1:90" x14ac:dyDescent="0.3">
      <c r="A146" s="53" t="s">
        <v>959</v>
      </c>
      <c r="B146" s="53" t="s">
        <v>1573</v>
      </c>
      <c r="C146" s="53">
        <v>11140305</v>
      </c>
      <c r="D146" s="51">
        <v>130068.63179390001</v>
      </c>
      <c r="E146" s="53">
        <v>93242.127431400004</v>
      </c>
      <c r="F146" s="53">
        <f t="shared" si="743"/>
        <v>0.71686867268002497</v>
      </c>
      <c r="H146" s="53">
        <f>Input!P111</f>
        <v>1507</v>
      </c>
      <c r="I146" s="53">
        <f>Input!Q111</f>
        <v>0</v>
      </c>
      <c r="J146" s="53">
        <f>Input!R111</f>
        <v>3</v>
      </c>
      <c r="K146" s="53">
        <f>Input!S111</f>
        <v>0</v>
      </c>
      <c r="L146" s="53">
        <f>Input!T111</f>
        <v>380</v>
      </c>
      <c r="M146" s="53">
        <f t="shared" si="755"/>
        <v>1080.3210897287977</v>
      </c>
      <c r="N146" s="53">
        <f t="shared" si="756"/>
        <v>0</v>
      </c>
      <c r="O146" s="53">
        <f t="shared" si="757"/>
        <v>2.150606018040075</v>
      </c>
      <c r="P146" s="53">
        <f t="shared" si="758"/>
        <v>0</v>
      </c>
      <c r="Q146" s="53">
        <f t="shared" si="759"/>
        <v>272.41009561840951</v>
      </c>
      <c r="S146" s="53">
        <v>12100402</v>
      </c>
      <c r="T146" s="53">
        <f>SUM(M136,M262,M526,M626,M1002)</f>
        <v>1794.1839145412991</v>
      </c>
      <c r="U146" s="53">
        <f t="shared" ref="U146:X146" si="861">SUM(N136,N262,N526,N626,N1002)</f>
        <v>311.43462598860458</v>
      </c>
      <c r="V146" s="53">
        <f t="shared" si="861"/>
        <v>7421.7556488038972</v>
      </c>
      <c r="W146" s="53">
        <f t="shared" si="861"/>
        <v>14.727830086031513</v>
      </c>
      <c r="X146" s="53">
        <f t="shared" si="861"/>
        <v>558.55726914813329</v>
      </c>
      <c r="Y146" s="53">
        <f t="shared" si="761"/>
        <v>10100.659288567966</v>
      </c>
      <c r="AA146" s="53" t="s">
        <v>966</v>
      </c>
      <c r="AB146" s="53" t="s">
        <v>1604</v>
      </c>
      <c r="AC146" s="53">
        <v>12090105</v>
      </c>
      <c r="AD146" s="53">
        <v>23442.7068</v>
      </c>
      <c r="AE146" s="53">
        <v>44.745285381000002</v>
      </c>
      <c r="AF146" s="53">
        <f t="shared" si="745"/>
        <v>1.9087081437626479E-3</v>
      </c>
      <c r="AH146" s="58">
        <f t="shared" si="853"/>
        <v>0</v>
      </c>
      <c r="AI146" s="58">
        <f t="shared" si="854"/>
        <v>0</v>
      </c>
      <c r="AJ146" s="58">
        <f t="shared" si="855"/>
        <v>0</v>
      </c>
      <c r="AK146" s="58">
        <f t="shared" si="856"/>
        <v>0</v>
      </c>
      <c r="AL146" s="58">
        <f t="shared" si="857"/>
        <v>0</v>
      </c>
      <c r="AM146" s="58">
        <f t="shared" si="832"/>
        <v>0</v>
      </c>
      <c r="AN146" s="58">
        <f t="shared" si="833"/>
        <v>0</v>
      </c>
      <c r="AO146" s="58">
        <f t="shared" si="834"/>
        <v>0</v>
      </c>
      <c r="AP146" s="58">
        <f t="shared" si="835"/>
        <v>0</v>
      </c>
      <c r="AQ146" s="58">
        <f t="shared" si="836"/>
        <v>0</v>
      </c>
      <c r="AS146" s="53">
        <v>12100402</v>
      </c>
      <c r="AT146" s="80">
        <f t="shared" si="762"/>
        <v>12.503784349288102</v>
      </c>
      <c r="AU146" s="80">
        <f t="shared" si="763"/>
        <v>0</v>
      </c>
      <c r="AV146" s="80">
        <f t="shared" si="764"/>
        <v>47.828441825896483</v>
      </c>
      <c r="AW146" s="80">
        <f t="shared" si="765"/>
        <v>0</v>
      </c>
      <c r="AX146" s="80">
        <f t="shared" si="766"/>
        <v>102.61357225468774</v>
      </c>
      <c r="AY146" s="80">
        <f t="shared" si="767"/>
        <v>162.94579842987233</v>
      </c>
      <c r="BA146" s="53" t="s">
        <v>964</v>
      </c>
      <c r="BB146" s="53">
        <v>11130102</v>
      </c>
      <c r="BC146" s="53">
        <v>10752</v>
      </c>
      <c r="BD146" s="53">
        <v>87</v>
      </c>
      <c r="BE146" s="53">
        <f t="shared" si="768"/>
        <v>8.0915178571428579E-3</v>
      </c>
      <c r="BF146" s="53">
        <f>Input!P128</f>
        <v>463</v>
      </c>
      <c r="BG146" s="53">
        <f>Input!Q128</f>
        <v>0</v>
      </c>
      <c r="BH146" s="53">
        <f t="shared" si="769"/>
        <v>3.7463727678571432</v>
      </c>
      <c r="BI146" s="53">
        <f t="shared" si="770"/>
        <v>0</v>
      </c>
      <c r="BK146" s="53">
        <v>12100402</v>
      </c>
      <c r="BL146" s="53">
        <f>SUM(BH110,BH239,BH466,BH557,BH900)</f>
        <v>6.5681444991789817E-3</v>
      </c>
      <c r="BM146" s="53">
        <f>SUM(BI110,BI239,BI466,BI557,BI900)</f>
        <v>0</v>
      </c>
      <c r="BO146" s="54" t="s">
        <v>962</v>
      </c>
      <c r="BP146" s="53">
        <v>12050002</v>
      </c>
      <c r="BQ146" s="53">
        <v>575561.24029999995</v>
      </c>
      <c r="BR146" s="53">
        <v>13104.84282</v>
      </c>
      <c r="BS146" s="53">
        <f t="shared" si="771"/>
        <v>2.276880703983708E-2</v>
      </c>
      <c r="BT146" s="53">
        <f>BT145</f>
        <v>0</v>
      </c>
      <c r="BU146" s="53">
        <f t="shared" si="858"/>
        <v>0</v>
      </c>
      <c r="BV146" s="53">
        <f t="shared" si="859"/>
        <v>0</v>
      </c>
      <c r="BW146" s="53">
        <f t="shared" si="772"/>
        <v>0</v>
      </c>
      <c r="BX146" s="53">
        <f t="shared" si="773"/>
        <v>0</v>
      </c>
      <c r="BY146" s="53">
        <f t="shared" si="774"/>
        <v>0</v>
      </c>
      <c r="CA146" s="53">
        <v>12100402</v>
      </c>
      <c r="CB146" s="53">
        <f>SUM(BW121,BW262,BW515,BW614,BW984)</f>
        <v>0.21432448836103654</v>
      </c>
      <c r="CC146" s="53">
        <f t="shared" ref="CC146:CD146" si="862">SUM(BX121,BX262,BX515,BX614,BX984)</f>
        <v>0.99176896831183081</v>
      </c>
      <c r="CD146" s="53">
        <f t="shared" si="862"/>
        <v>2.061474114209493</v>
      </c>
      <c r="CF146" s="46">
        <v>12100402</v>
      </c>
      <c r="CG146" s="61">
        <f t="shared" si="776"/>
        <v>1806.6942670350863</v>
      </c>
      <c r="CH146" s="61">
        <f t="shared" si="777"/>
        <v>311.43462598860458</v>
      </c>
      <c r="CI146" s="61">
        <f t="shared" si="778"/>
        <v>7469.7984151181545</v>
      </c>
      <c r="CJ146" s="61">
        <f t="shared" si="779"/>
        <v>15.719599054343345</v>
      </c>
      <c r="CK146" s="61">
        <f t="shared" si="780"/>
        <v>663.23231551703054</v>
      </c>
      <c r="CL146" s="61">
        <f t="shared" si="781"/>
        <v>10266.87922271322</v>
      </c>
    </row>
    <row r="147" spans="1:90" x14ac:dyDescent="0.3">
      <c r="A147" s="53" t="s">
        <v>959</v>
      </c>
      <c r="B147" s="53" t="s">
        <v>1573</v>
      </c>
      <c r="C147" s="53">
        <v>11140307</v>
      </c>
      <c r="D147" s="51">
        <v>130068.6317939</v>
      </c>
      <c r="E147" s="53">
        <v>36826.504362500003</v>
      </c>
      <c r="F147" s="53">
        <f t="shared" si="743"/>
        <v>0.28313132731997498</v>
      </c>
      <c r="H147" s="53">
        <f>H146</f>
        <v>1507</v>
      </c>
      <c r="I147" s="53">
        <f t="shared" ref="I147" si="863">I146</f>
        <v>0</v>
      </c>
      <c r="J147" s="53">
        <f t="shared" ref="J147" si="864">J146</f>
        <v>3</v>
      </c>
      <c r="K147" s="53">
        <f t="shared" ref="K147" si="865">K146</f>
        <v>0</v>
      </c>
      <c r="L147" s="53">
        <f t="shared" ref="L147" si="866">L146</f>
        <v>380</v>
      </c>
      <c r="M147" s="53">
        <f t="shared" si="755"/>
        <v>426.67891027120231</v>
      </c>
      <c r="N147" s="53">
        <f t="shared" si="756"/>
        <v>0</v>
      </c>
      <c r="O147" s="53">
        <f t="shared" si="757"/>
        <v>0.84939398195992499</v>
      </c>
      <c r="P147" s="53">
        <f t="shared" si="758"/>
        <v>0</v>
      </c>
      <c r="Q147" s="53">
        <f t="shared" si="759"/>
        <v>107.58990438159049</v>
      </c>
      <c r="S147" s="53">
        <v>12100403</v>
      </c>
      <c r="T147" s="53">
        <f>SUM(M137,M1003)</f>
        <v>182.00011661264006</v>
      </c>
      <c r="U147" s="53">
        <f t="shared" ref="U147:X147" si="867">SUM(N137,N1003)</f>
        <v>6.6343113863108423</v>
      </c>
      <c r="V147" s="53">
        <f t="shared" si="867"/>
        <v>92.075461335747903</v>
      </c>
      <c r="W147" s="53">
        <f t="shared" si="867"/>
        <v>0</v>
      </c>
      <c r="X147" s="53">
        <f t="shared" si="867"/>
        <v>102.85153779280272</v>
      </c>
      <c r="Y147" s="53">
        <f t="shared" si="761"/>
        <v>383.56142712750153</v>
      </c>
      <c r="AA147" s="53" t="s">
        <v>967</v>
      </c>
      <c r="AB147" s="53" t="s">
        <v>1601</v>
      </c>
      <c r="AC147" s="53">
        <v>12090106</v>
      </c>
      <c r="AD147" s="53">
        <v>46519.976340000001</v>
      </c>
      <c r="AE147" s="53">
        <v>46519.976340900001</v>
      </c>
      <c r="AF147" s="53">
        <f t="shared" si="745"/>
        <v>1.0000000000193465</v>
      </c>
      <c r="AH147" s="58">
        <f>Input!P135</f>
        <v>0</v>
      </c>
      <c r="AI147" s="58">
        <f>Input!Q135</f>
        <v>0</v>
      </c>
      <c r="AJ147" s="58">
        <f>Input!R135</f>
        <v>0</v>
      </c>
      <c r="AK147" s="58">
        <f>Input!S135</f>
        <v>0</v>
      </c>
      <c r="AL147" s="58">
        <f>Input!T135</f>
        <v>0</v>
      </c>
      <c r="AM147" s="58">
        <f t="shared" si="832"/>
        <v>0</v>
      </c>
      <c r="AN147" s="58">
        <f t="shared" si="833"/>
        <v>0</v>
      </c>
      <c r="AO147" s="58">
        <f t="shared" si="834"/>
        <v>0</v>
      </c>
      <c r="AP147" s="58">
        <f t="shared" si="835"/>
        <v>0</v>
      </c>
      <c r="AQ147" s="58">
        <f t="shared" si="836"/>
        <v>0</v>
      </c>
      <c r="AS147" s="53">
        <v>12100403</v>
      </c>
      <c r="AT147" s="80">
        <f t="shared" si="762"/>
        <v>183.57726792266897</v>
      </c>
      <c r="AU147" s="80">
        <f t="shared" si="763"/>
        <v>0</v>
      </c>
      <c r="AV147" s="80">
        <f t="shared" si="764"/>
        <v>53.323653916181563</v>
      </c>
      <c r="AW147" s="80">
        <f t="shared" si="765"/>
        <v>0</v>
      </c>
      <c r="AX147" s="80">
        <f t="shared" si="766"/>
        <v>309.17221587955527</v>
      </c>
      <c r="AY147" s="80">
        <f t="shared" si="767"/>
        <v>546.07313771840586</v>
      </c>
      <c r="BA147" s="53" t="s">
        <v>964</v>
      </c>
      <c r="BB147" s="53">
        <v>11130201</v>
      </c>
      <c r="BC147" s="53">
        <v>10752</v>
      </c>
      <c r="BD147" s="53">
        <v>892</v>
      </c>
      <c r="BE147" s="53">
        <f t="shared" si="768"/>
        <v>8.2961309523809521E-2</v>
      </c>
      <c r="BF147" s="53">
        <f t="shared" ref="BF147:BG150" si="868">BF146</f>
        <v>463</v>
      </c>
      <c r="BG147" s="53">
        <f t="shared" si="868"/>
        <v>0</v>
      </c>
      <c r="BH147" s="53">
        <f t="shared" si="769"/>
        <v>38.41108630952381</v>
      </c>
      <c r="BI147" s="53">
        <f t="shared" si="770"/>
        <v>0</v>
      </c>
      <c r="BK147" s="53">
        <v>12100403</v>
      </c>
      <c r="BL147" s="53">
        <f>SUM(BH111,BH901)</f>
        <v>0</v>
      </c>
      <c r="BM147" s="53">
        <f>SUM(BI111,BI901)</f>
        <v>0</v>
      </c>
      <c r="BO147" s="54" t="s">
        <v>962</v>
      </c>
      <c r="BP147" s="53">
        <v>12050005</v>
      </c>
      <c r="BQ147" s="53">
        <v>575561.24029999995</v>
      </c>
      <c r="BR147" s="53">
        <v>272722.80979999999</v>
      </c>
      <c r="BS147" s="53">
        <f t="shared" si="771"/>
        <v>0.47383803964604809</v>
      </c>
      <c r="BT147" s="53">
        <f>BT146</f>
        <v>0</v>
      </c>
      <c r="BU147" s="53">
        <f t="shared" si="858"/>
        <v>0</v>
      </c>
      <c r="BV147" s="53">
        <f t="shared" si="859"/>
        <v>0</v>
      </c>
      <c r="BW147" s="53">
        <f t="shared" si="772"/>
        <v>0</v>
      </c>
      <c r="BX147" s="53">
        <f t="shared" si="773"/>
        <v>0</v>
      </c>
      <c r="BY147" s="53">
        <f t="shared" si="774"/>
        <v>0</v>
      </c>
      <c r="CA147" s="53">
        <v>12100403</v>
      </c>
      <c r="CB147" s="53">
        <f>SUM(BW122,BW985)</f>
        <v>0</v>
      </c>
      <c r="CC147" s="53">
        <f t="shared" ref="CC147:CD147" si="869">SUM(BX122,BX985)</f>
        <v>0.38926260332912493</v>
      </c>
      <c r="CD147" s="53">
        <f t="shared" si="869"/>
        <v>0.77852520665824987</v>
      </c>
      <c r="CF147" s="46">
        <v>12100403</v>
      </c>
      <c r="CG147" s="61">
        <f t="shared" si="776"/>
        <v>365.57738453530902</v>
      </c>
      <c r="CH147" s="61">
        <f t="shared" si="777"/>
        <v>6.6343113863108423</v>
      </c>
      <c r="CI147" s="61">
        <f t="shared" si="778"/>
        <v>145.39911525192946</v>
      </c>
      <c r="CJ147" s="61">
        <f t="shared" si="779"/>
        <v>0.38926260332912493</v>
      </c>
      <c r="CK147" s="61">
        <f t="shared" si="780"/>
        <v>412.80227887901623</v>
      </c>
      <c r="CL147" s="61">
        <f t="shared" si="781"/>
        <v>930.80235265589477</v>
      </c>
    </row>
    <row r="148" spans="1:90" x14ac:dyDescent="0.3">
      <c r="A148" s="53" t="s">
        <v>960</v>
      </c>
      <c r="B148" s="53" t="s">
        <v>1578</v>
      </c>
      <c r="C148" s="53">
        <v>11090105</v>
      </c>
      <c r="D148" s="51">
        <v>584072.86113500013</v>
      </c>
      <c r="E148" s="53">
        <v>16157.108537800001</v>
      </c>
      <c r="F148" s="53">
        <f t="shared" si="743"/>
        <v>2.7662830466737804E-2</v>
      </c>
      <c r="H148" s="53">
        <f>Input!P114</f>
        <v>1774</v>
      </c>
      <c r="I148" s="53">
        <f>Input!Q114</f>
        <v>358</v>
      </c>
      <c r="J148" s="53">
        <f>Input!R114</f>
        <v>88034</v>
      </c>
      <c r="K148" s="53">
        <f>Input!S114</f>
        <v>39</v>
      </c>
      <c r="L148" s="53">
        <f>Input!T114</f>
        <v>546</v>
      </c>
      <c r="M148" s="53">
        <f t="shared" si="755"/>
        <v>49.073861247992866</v>
      </c>
      <c r="N148" s="53">
        <f t="shared" si="756"/>
        <v>9.9032933070921345</v>
      </c>
      <c r="O148" s="53">
        <f t="shared" si="757"/>
        <v>2435.2696173087957</v>
      </c>
      <c r="P148" s="53">
        <f t="shared" si="758"/>
        <v>1.0788503882027745</v>
      </c>
      <c r="Q148" s="53">
        <f t="shared" si="759"/>
        <v>15.103905434838842</v>
      </c>
      <c r="S148" s="53">
        <v>12100404</v>
      </c>
      <c r="T148" s="53">
        <f>SUM(M18,M138,M856)</f>
        <v>155.17507951925205</v>
      </c>
      <c r="U148" s="53">
        <f t="shared" ref="U148:X148" si="870">SUM(N18,N138,N856)</f>
        <v>0</v>
      </c>
      <c r="V148" s="53">
        <f t="shared" si="870"/>
        <v>69.465648943803728</v>
      </c>
      <c r="W148" s="53">
        <f t="shared" si="870"/>
        <v>0</v>
      </c>
      <c r="X148" s="53">
        <f t="shared" si="870"/>
        <v>37.768498562242463</v>
      </c>
      <c r="Y148" s="53">
        <f t="shared" si="761"/>
        <v>262.40922702529826</v>
      </c>
      <c r="AA148" s="53" t="s">
        <v>967</v>
      </c>
      <c r="AB148" s="53" t="s">
        <v>1602</v>
      </c>
      <c r="AC148" s="53">
        <v>12090106</v>
      </c>
      <c r="AD148" s="53">
        <v>131290.5606</v>
      </c>
      <c r="AE148" s="51">
        <v>131290.560643</v>
      </c>
      <c r="AF148" s="53">
        <f t="shared" si="745"/>
        <v>1.0000000003275178</v>
      </c>
      <c r="AH148" s="58">
        <v>0</v>
      </c>
      <c r="AI148" s="58">
        <v>0</v>
      </c>
      <c r="AJ148" s="58">
        <v>0</v>
      </c>
      <c r="AK148" s="58">
        <v>0</v>
      </c>
      <c r="AL148" s="58">
        <v>0</v>
      </c>
      <c r="AM148" s="58">
        <f t="shared" si="832"/>
        <v>0</v>
      </c>
      <c r="AN148" s="58">
        <f t="shared" si="833"/>
        <v>0</v>
      </c>
      <c r="AO148" s="58">
        <f t="shared" si="834"/>
        <v>0</v>
      </c>
      <c r="AP148" s="58">
        <f t="shared" si="835"/>
        <v>0</v>
      </c>
      <c r="AQ148" s="58">
        <f t="shared" si="836"/>
        <v>0</v>
      </c>
      <c r="AS148" s="53">
        <v>12100404</v>
      </c>
      <c r="AT148" s="80">
        <f t="shared" si="762"/>
        <v>39.502096640322108</v>
      </c>
      <c r="AU148" s="80">
        <f t="shared" si="763"/>
        <v>0</v>
      </c>
      <c r="AV148" s="80">
        <f t="shared" si="764"/>
        <v>31.491039852201428</v>
      </c>
      <c r="AW148" s="80">
        <f t="shared" si="765"/>
        <v>0</v>
      </c>
      <c r="AX148" s="80">
        <f t="shared" si="766"/>
        <v>200.84767518886215</v>
      </c>
      <c r="AY148" s="80">
        <f t="shared" si="767"/>
        <v>271.84081168138567</v>
      </c>
      <c r="BA148" s="53" t="s">
        <v>964</v>
      </c>
      <c r="BB148" s="53">
        <v>11130206</v>
      </c>
      <c r="BC148" s="53">
        <v>10752</v>
      </c>
      <c r="BD148" s="53">
        <v>1269</v>
      </c>
      <c r="BE148" s="53">
        <f t="shared" si="768"/>
        <v>0.11802455357142858</v>
      </c>
      <c r="BF148" s="53">
        <f t="shared" si="868"/>
        <v>463</v>
      </c>
      <c r="BG148" s="53">
        <f t="shared" si="868"/>
        <v>0</v>
      </c>
      <c r="BH148" s="53">
        <f t="shared" si="769"/>
        <v>54.645368303571431</v>
      </c>
      <c r="BI148" s="53">
        <f t="shared" si="770"/>
        <v>0</v>
      </c>
      <c r="BK148" s="53">
        <v>12100404</v>
      </c>
      <c r="BL148" s="53">
        <f>SUM(BH14,BH755)</f>
        <v>1.3818119008549962E-3</v>
      </c>
      <c r="BM148" s="53">
        <f>SUM(BI14,BI755)</f>
        <v>0</v>
      </c>
      <c r="BO148" s="54" t="s">
        <v>962</v>
      </c>
      <c r="BP148" s="53">
        <v>12050006</v>
      </c>
      <c r="BQ148" s="53">
        <v>575561.24029999995</v>
      </c>
      <c r="BR148" s="53">
        <v>3202.484191</v>
      </c>
      <c r="BS148" s="53">
        <f t="shared" si="771"/>
        <v>5.5641067653040156E-3</v>
      </c>
      <c r="BT148" s="53">
        <f>BT147</f>
        <v>0</v>
      </c>
      <c r="BU148" s="53">
        <f t="shared" si="858"/>
        <v>0</v>
      </c>
      <c r="BV148" s="53">
        <f t="shared" si="859"/>
        <v>0</v>
      </c>
      <c r="BW148" s="53">
        <f t="shared" si="772"/>
        <v>0</v>
      </c>
      <c r="BX148" s="53">
        <f t="shared" si="773"/>
        <v>0</v>
      </c>
      <c r="BY148" s="53">
        <f t="shared" si="774"/>
        <v>0</v>
      </c>
      <c r="CA148" s="53">
        <v>12100404</v>
      </c>
      <c r="CB148" s="53">
        <f>SUM(BW14,BW123,BW830)</f>
        <v>0</v>
      </c>
      <c r="CC148" s="53">
        <f t="shared" ref="CC148:CD148" si="871">SUM(BX14,BX123,BX830)</f>
        <v>4.4688084249086095E-3</v>
      </c>
      <c r="CD148" s="53">
        <f t="shared" si="871"/>
        <v>3.9525520187184693</v>
      </c>
      <c r="CF148" s="46">
        <v>12100404</v>
      </c>
      <c r="CG148" s="61">
        <f t="shared" si="776"/>
        <v>194.67855797147502</v>
      </c>
      <c r="CH148" s="61">
        <f t="shared" si="777"/>
        <v>0</v>
      </c>
      <c r="CI148" s="61">
        <f t="shared" si="778"/>
        <v>100.95668879600515</v>
      </c>
      <c r="CJ148" s="61">
        <f t="shared" si="779"/>
        <v>4.4688084249086095E-3</v>
      </c>
      <c r="CK148" s="61">
        <f t="shared" si="780"/>
        <v>242.56872576982309</v>
      </c>
      <c r="CL148" s="61">
        <f t="shared" si="781"/>
        <v>538.20844134572815</v>
      </c>
    </row>
    <row r="149" spans="1:90" x14ac:dyDescent="0.3">
      <c r="A149" s="53" t="s">
        <v>960</v>
      </c>
      <c r="B149" s="53" t="s">
        <v>1578</v>
      </c>
      <c r="C149" s="53">
        <v>11090106</v>
      </c>
      <c r="D149" s="51">
        <v>584072.86113500001</v>
      </c>
      <c r="E149" s="53">
        <v>261428.59590700001</v>
      </c>
      <c r="F149" s="53">
        <f t="shared" si="743"/>
        <v>0.44759586226790044</v>
      </c>
      <c r="H149" s="53">
        <f>H148</f>
        <v>1774</v>
      </c>
      <c r="I149" s="53">
        <f t="shared" ref="I149:I152" si="872">I148</f>
        <v>358</v>
      </c>
      <c r="J149" s="53">
        <f t="shared" ref="J149:J152" si="873">J148</f>
        <v>88034</v>
      </c>
      <c r="K149" s="53">
        <f t="shared" ref="K149:K152" si="874">K148</f>
        <v>39</v>
      </c>
      <c r="L149" s="53">
        <f t="shared" ref="L149:L152" si="875">L148</f>
        <v>546</v>
      </c>
      <c r="M149" s="53">
        <f t="shared" si="755"/>
        <v>794.03505966325542</v>
      </c>
      <c r="N149" s="53">
        <f t="shared" si="756"/>
        <v>160.23931869190835</v>
      </c>
      <c r="O149" s="53">
        <f t="shared" si="757"/>
        <v>39403.654138892343</v>
      </c>
      <c r="P149" s="53">
        <f t="shared" si="758"/>
        <v>17.456238628448116</v>
      </c>
      <c r="Q149" s="53">
        <f t="shared" si="759"/>
        <v>244.38734079827364</v>
      </c>
      <c r="S149" s="53">
        <v>12100405</v>
      </c>
      <c r="T149" s="53">
        <f>SUM(M19,M384,M857,M878)</f>
        <v>1035.2047086596278</v>
      </c>
      <c r="U149" s="53">
        <f t="shared" ref="U149:X149" si="876">SUM(N19,N384,N857,N878)</f>
        <v>0</v>
      </c>
      <c r="V149" s="53">
        <f t="shared" si="876"/>
        <v>1199.2416478567707</v>
      </c>
      <c r="W149" s="53">
        <f t="shared" si="876"/>
        <v>0</v>
      </c>
      <c r="X149" s="53">
        <f t="shared" si="876"/>
        <v>262.42770053646854</v>
      </c>
      <c r="Y149" s="53">
        <f t="shared" si="761"/>
        <v>2496.8740570528671</v>
      </c>
      <c r="AA149" s="53" t="s">
        <v>841</v>
      </c>
      <c r="AB149" s="53" t="s">
        <v>1613</v>
      </c>
      <c r="AC149" s="53">
        <v>12010001</v>
      </c>
      <c r="AD149" s="53">
        <v>470773.98749999999</v>
      </c>
      <c r="AE149" s="53">
        <v>8597.8731882100001</v>
      </c>
      <c r="AF149" s="53">
        <f t="shared" si="745"/>
        <v>1.8263271583606772E-2</v>
      </c>
      <c r="AH149" s="58">
        <f>Input!P139</f>
        <v>2263</v>
      </c>
      <c r="AI149" s="58">
        <f>Input!Q139</f>
        <v>182</v>
      </c>
      <c r="AJ149" s="58">
        <f>Input!R139</f>
        <v>0</v>
      </c>
      <c r="AK149" s="58">
        <f>Input!S139</f>
        <v>0</v>
      </c>
      <c r="AL149" s="58">
        <f>Input!T139</f>
        <v>0</v>
      </c>
      <c r="AM149" s="58">
        <f t="shared" si="832"/>
        <v>41.329783593702125</v>
      </c>
      <c r="AN149" s="58">
        <f t="shared" si="833"/>
        <v>3.3239154282164325</v>
      </c>
      <c r="AO149" s="58">
        <f t="shared" si="834"/>
        <v>0</v>
      </c>
      <c r="AP149" s="58">
        <f t="shared" si="835"/>
        <v>0</v>
      </c>
      <c r="AQ149" s="58">
        <f t="shared" si="836"/>
        <v>0</v>
      </c>
      <c r="AS149" s="53">
        <v>12100405</v>
      </c>
      <c r="AT149" s="80">
        <f t="shared" si="762"/>
        <v>28.669709643556427</v>
      </c>
      <c r="AU149" s="80">
        <f t="shared" si="763"/>
        <v>0</v>
      </c>
      <c r="AV149" s="80">
        <f t="shared" si="764"/>
        <v>5.461384318161226</v>
      </c>
      <c r="AW149" s="80">
        <f t="shared" si="765"/>
        <v>0</v>
      </c>
      <c r="AX149" s="80">
        <f t="shared" si="766"/>
        <v>24.008619099914025</v>
      </c>
      <c r="AY149" s="80">
        <f t="shared" si="767"/>
        <v>58.139713061631682</v>
      </c>
      <c r="BA149" s="53" t="s">
        <v>964</v>
      </c>
      <c r="BB149" s="53">
        <v>11130209</v>
      </c>
      <c r="BC149" s="53">
        <v>10752</v>
      </c>
      <c r="BD149" s="53">
        <v>8047</v>
      </c>
      <c r="BE149" s="53">
        <f t="shared" si="768"/>
        <v>0.74841889880952384</v>
      </c>
      <c r="BF149" s="53">
        <f t="shared" si="868"/>
        <v>463</v>
      </c>
      <c r="BG149" s="53">
        <f t="shared" si="868"/>
        <v>0</v>
      </c>
      <c r="BH149" s="53">
        <f t="shared" si="769"/>
        <v>346.51795014880952</v>
      </c>
      <c r="BI149" s="53">
        <f t="shared" si="770"/>
        <v>0</v>
      </c>
      <c r="BK149" s="53">
        <v>12100405</v>
      </c>
      <c r="BL149" s="53">
        <f>SUM(BH15,BH682,BH756,BH780)</f>
        <v>7.9986181880991447</v>
      </c>
      <c r="BM149" s="53">
        <f>SUM(BI15,BI682,BI756,BI780)</f>
        <v>2.2928228764932743E-4</v>
      </c>
      <c r="BO149" s="54" t="s">
        <v>655</v>
      </c>
      <c r="BP149" s="53">
        <v>12030203</v>
      </c>
      <c r="BQ149" s="53">
        <v>387477.00150000001</v>
      </c>
      <c r="BR149" s="53">
        <v>82238.375190000006</v>
      </c>
      <c r="BS149" s="53">
        <f t="shared" si="771"/>
        <v>0.21224066169511741</v>
      </c>
      <c r="BT149" s="53">
        <v>0</v>
      </c>
      <c r="BU149" s="53">
        <v>0</v>
      </c>
      <c r="BV149" s="53">
        <v>0</v>
      </c>
      <c r="BW149" s="53">
        <f t="shared" si="772"/>
        <v>0</v>
      </c>
      <c r="BX149" s="53">
        <f t="shared" si="773"/>
        <v>0</v>
      </c>
      <c r="BY149" s="53">
        <f t="shared" si="774"/>
        <v>0</v>
      </c>
      <c r="CA149" s="53">
        <v>12100405</v>
      </c>
      <c r="CB149" s="53">
        <f>SUM(BW15,BW124,BW376,BW748,BW831,BW857)</f>
        <v>0</v>
      </c>
      <c r="CC149" s="53">
        <f t="shared" ref="CC149:CD149" si="877">SUM(BX15,BX124,BX376,BX748,BX831,BX857)</f>
        <v>1.4868260797936754E-2</v>
      </c>
      <c r="CD149" s="53">
        <f t="shared" si="877"/>
        <v>21.082144212452743</v>
      </c>
      <c r="CF149" s="46">
        <v>12100405</v>
      </c>
      <c r="CG149" s="61">
        <f t="shared" si="776"/>
        <v>1071.8730364912833</v>
      </c>
      <c r="CH149" s="61">
        <f t="shared" si="777"/>
        <v>2.2928228764932743E-4</v>
      </c>
      <c r="CI149" s="61">
        <f t="shared" si="778"/>
        <v>1204.7030321749319</v>
      </c>
      <c r="CJ149" s="61">
        <f t="shared" si="779"/>
        <v>1.4868260797936754E-2</v>
      </c>
      <c r="CK149" s="61">
        <f t="shared" si="780"/>
        <v>307.51846384883532</v>
      </c>
      <c r="CL149" s="61">
        <f t="shared" si="781"/>
        <v>2584.1096300581357</v>
      </c>
    </row>
    <row r="150" spans="1:90" x14ac:dyDescent="0.3">
      <c r="A150" s="53" t="s">
        <v>960</v>
      </c>
      <c r="B150" s="53" t="s">
        <v>1578</v>
      </c>
      <c r="C150" s="53">
        <v>11120103</v>
      </c>
      <c r="D150" s="51">
        <v>584072.86113500001</v>
      </c>
      <c r="E150" s="53">
        <v>13676.7951767</v>
      </c>
      <c r="F150" s="53">
        <f t="shared" si="743"/>
        <v>2.3416248360046309E-2</v>
      </c>
      <c r="H150" s="53">
        <f>H149</f>
        <v>1774</v>
      </c>
      <c r="I150" s="53">
        <f t="shared" si="872"/>
        <v>358</v>
      </c>
      <c r="J150" s="53">
        <f t="shared" si="873"/>
        <v>88034</v>
      </c>
      <c r="K150" s="53">
        <f t="shared" si="874"/>
        <v>39</v>
      </c>
      <c r="L150" s="53">
        <f t="shared" si="875"/>
        <v>546</v>
      </c>
      <c r="M150" s="53">
        <f t="shared" si="755"/>
        <v>41.540424590722154</v>
      </c>
      <c r="N150" s="53">
        <f t="shared" si="756"/>
        <v>8.3830169128965792</v>
      </c>
      <c r="O150" s="53">
        <f t="shared" si="757"/>
        <v>2061.4260081283169</v>
      </c>
      <c r="P150" s="53">
        <f t="shared" si="758"/>
        <v>0.9132336860418061</v>
      </c>
      <c r="Q150" s="53">
        <f t="shared" si="759"/>
        <v>12.785271604585285</v>
      </c>
      <c r="S150" s="53">
        <v>12100406</v>
      </c>
      <c r="T150" s="53">
        <f>SUM(M52,M385,M564,M858)</f>
        <v>1953.597351657337</v>
      </c>
      <c r="U150" s="53">
        <f t="shared" ref="U150:X150" si="878">SUM(N52,N385,N564,N858)</f>
        <v>0</v>
      </c>
      <c r="V150" s="53">
        <f t="shared" si="878"/>
        <v>6509.3132823751212</v>
      </c>
      <c r="W150" s="53">
        <f t="shared" si="878"/>
        <v>0</v>
      </c>
      <c r="X150" s="53">
        <f t="shared" si="878"/>
        <v>816.62841221266717</v>
      </c>
      <c r="Y150" s="53">
        <f t="shared" si="761"/>
        <v>9279.5390462451251</v>
      </c>
      <c r="AA150" s="53" t="s">
        <v>841</v>
      </c>
      <c r="AB150" s="53" t="s">
        <v>1613</v>
      </c>
      <c r="AC150" s="53">
        <v>12030103</v>
      </c>
      <c r="AD150" s="53">
        <v>470773.98749999999</v>
      </c>
      <c r="AE150" s="53">
        <v>57149.700555000003</v>
      </c>
      <c r="AF150" s="53">
        <f t="shared" si="745"/>
        <v>0.1213951961502546</v>
      </c>
      <c r="AH150" s="58">
        <f t="shared" ref="AH150:AH152" si="879">AH149</f>
        <v>2263</v>
      </c>
      <c r="AI150" s="58">
        <f t="shared" ref="AI150:AI152" si="880">AI149</f>
        <v>182</v>
      </c>
      <c r="AJ150" s="58">
        <f t="shared" ref="AJ150:AJ152" si="881">AJ149</f>
        <v>0</v>
      </c>
      <c r="AK150" s="58">
        <f t="shared" ref="AK150:AK152" si="882">AK149</f>
        <v>0</v>
      </c>
      <c r="AL150" s="58">
        <f t="shared" ref="AL150:AL152" si="883">AL149</f>
        <v>0</v>
      </c>
      <c r="AM150" s="58">
        <f t="shared" si="832"/>
        <v>274.71732888802615</v>
      </c>
      <c r="AN150" s="58">
        <f t="shared" si="833"/>
        <v>22.093925699346336</v>
      </c>
      <c r="AO150" s="58">
        <f t="shared" si="834"/>
        <v>0</v>
      </c>
      <c r="AP150" s="58">
        <f t="shared" si="835"/>
        <v>0</v>
      </c>
      <c r="AQ150" s="58">
        <f t="shared" si="836"/>
        <v>0</v>
      </c>
      <c r="AS150" s="53">
        <v>12100406</v>
      </c>
      <c r="AT150" s="80">
        <f t="shared" si="762"/>
        <v>29.655072248343537</v>
      </c>
      <c r="AU150" s="80">
        <f t="shared" si="763"/>
        <v>0</v>
      </c>
      <c r="AV150" s="80">
        <f t="shared" si="764"/>
        <v>0</v>
      </c>
      <c r="AW150" s="80">
        <f t="shared" si="765"/>
        <v>0</v>
      </c>
      <c r="AX150" s="80">
        <f t="shared" si="766"/>
        <v>91.114776645092491</v>
      </c>
      <c r="AY150" s="80">
        <f t="shared" si="767"/>
        <v>120.76984889343603</v>
      </c>
      <c r="BA150" s="53" t="s">
        <v>964</v>
      </c>
      <c r="BB150" s="53">
        <v>12030101</v>
      </c>
      <c r="BC150" s="53">
        <v>10752</v>
      </c>
      <c r="BD150" s="53">
        <v>457</v>
      </c>
      <c r="BE150" s="53">
        <f t="shared" si="768"/>
        <v>4.250372023809524E-2</v>
      </c>
      <c r="BF150" s="53">
        <f t="shared" si="868"/>
        <v>463</v>
      </c>
      <c r="BG150" s="53">
        <f t="shared" si="868"/>
        <v>0</v>
      </c>
      <c r="BH150" s="53">
        <f t="shared" si="769"/>
        <v>19.679222470238095</v>
      </c>
      <c r="BI150" s="53">
        <f t="shared" si="770"/>
        <v>0</v>
      </c>
      <c r="BK150" s="53">
        <v>12100406</v>
      </c>
      <c r="BL150" s="53">
        <f>SUM(BH42,BH339,BH499,BH757)</f>
        <v>10.023696682464454</v>
      </c>
      <c r="BM150" s="53">
        <f>SUM(BI42,BI339,BI499,BI757)</f>
        <v>0</v>
      </c>
      <c r="BO150" s="54" t="s">
        <v>655</v>
      </c>
      <c r="BP150" s="53">
        <v>12040201</v>
      </c>
      <c r="BQ150" s="53">
        <v>387477.00150000001</v>
      </c>
      <c r="BR150" s="53">
        <v>11760.89322</v>
      </c>
      <c r="BS150" s="53">
        <f t="shared" si="771"/>
        <v>3.0352493630515513E-2</v>
      </c>
      <c r="BT150" s="53">
        <f>BT149</f>
        <v>0</v>
      </c>
      <c r="BU150" s="53">
        <f t="shared" ref="BU150:BU152" si="884">BU149</f>
        <v>0</v>
      </c>
      <c r="BV150" s="53">
        <f t="shared" ref="BV150:BV152" si="885">BV149</f>
        <v>0</v>
      </c>
      <c r="BW150" s="53">
        <f t="shared" si="772"/>
        <v>0</v>
      </c>
      <c r="BX150" s="53">
        <f t="shared" si="773"/>
        <v>0</v>
      </c>
      <c r="BY150" s="53">
        <f t="shared" si="774"/>
        <v>0</v>
      </c>
      <c r="CA150" s="53">
        <v>12100406</v>
      </c>
      <c r="CB150" s="53">
        <f>SUM(BW48,BW377,BW550,BW832)</f>
        <v>148.1608763678083</v>
      </c>
      <c r="CC150" s="53">
        <f t="shared" ref="CC150:CD150" si="886">SUM(BX48,BX377,BX550,BX832)</f>
        <v>0.40147849249725209</v>
      </c>
      <c r="CD150" s="53">
        <f t="shared" si="886"/>
        <v>3.7746651069849286</v>
      </c>
      <c r="CF150" s="46">
        <v>12100406</v>
      </c>
      <c r="CG150" s="61">
        <f t="shared" si="776"/>
        <v>1993.276120588145</v>
      </c>
      <c r="CH150" s="61">
        <f t="shared" si="777"/>
        <v>0</v>
      </c>
      <c r="CI150" s="61">
        <f t="shared" si="778"/>
        <v>6657.4741587429298</v>
      </c>
      <c r="CJ150" s="61">
        <f t="shared" si="779"/>
        <v>0.40147849249725209</v>
      </c>
      <c r="CK150" s="61">
        <f t="shared" si="780"/>
        <v>911.51785396474452</v>
      </c>
      <c r="CL150" s="61">
        <f t="shared" si="781"/>
        <v>9562.6696117883148</v>
      </c>
    </row>
    <row r="151" spans="1:90" x14ac:dyDescent="0.3">
      <c r="A151" s="53" t="s">
        <v>960</v>
      </c>
      <c r="B151" s="53" t="s">
        <v>1578</v>
      </c>
      <c r="C151" s="53">
        <v>11120201</v>
      </c>
      <c r="D151" s="51">
        <v>584072.86113500001</v>
      </c>
      <c r="E151" s="53">
        <v>15419.0945395</v>
      </c>
      <c r="F151" s="53">
        <f t="shared" si="743"/>
        <v>2.6399265512074697E-2</v>
      </c>
      <c r="H151" s="53">
        <f>H150</f>
        <v>1774</v>
      </c>
      <c r="I151" s="53">
        <f t="shared" si="872"/>
        <v>358</v>
      </c>
      <c r="J151" s="53">
        <f t="shared" si="873"/>
        <v>88034</v>
      </c>
      <c r="K151" s="53">
        <f t="shared" si="874"/>
        <v>39</v>
      </c>
      <c r="L151" s="53">
        <f t="shared" si="875"/>
        <v>546</v>
      </c>
      <c r="M151" s="53">
        <f t="shared" si="755"/>
        <v>46.832297018420512</v>
      </c>
      <c r="N151" s="53">
        <f t="shared" si="756"/>
        <v>9.4509370533227415</v>
      </c>
      <c r="O151" s="53">
        <f t="shared" si="757"/>
        <v>2324.0329400899836</v>
      </c>
      <c r="P151" s="53">
        <f t="shared" si="758"/>
        <v>1.0295713549709131</v>
      </c>
      <c r="Q151" s="53">
        <f t="shared" si="759"/>
        <v>14.413998969592784</v>
      </c>
      <c r="S151" s="53">
        <v>12100407</v>
      </c>
      <c r="T151" s="53">
        <f>SUM(M20,M53,M651,M859,M879)</f>
        <v>4305.1160704900922</v>
      </c>
      <c r="U151" s="53">
        <f t="shared" ref="U151:X151" si="887">SUM(N20,N53,N651,N859,N879)</f>
        <v>3.2908211911875087</v>
      </c>
      <c r="V151" s="53">
        <f t="shared" si="887"/>
        <v>12191.810079944538</v>
      </c>
      <c r="W151" s="53">
        <f t="shared" si="887"/>
        <v>0</v>
      </c>
      <c r="X151" s="53">
        <f t="shared" si="887"/>
        <v>503.79024764540696</v>
      </c>
      <c r="Y151" s="53">
        <f t="shared" si="761"/>
        <v>17004.007219271225</v>
      </c>
      <c r="AA151" s="53" t="s">
        <v>841</v>
      </c>
      <c r="AB151" s="53" t="s">
        <v>1613</v>
      </c>
      <c r="AC151" s="53">
        <v>12030105</v>
      </c>
      <c r="AD151" s="53">
        <v>470773.98749999999</v>
      </c>
      <c r="AE151" s="51">
        <v>21743.9368144</v>
      </c>
      <c r="AF151" s="53">
        <f t="shared" si="745"/>
        <v>4.6187634388784066E-2</v>
      </c>
      <c r="AH151" s="58">
        <f t="shared" si="879"/>
        <v>2263</v>
      </c>
      <c r="AI151" s="58">
        <f t="shared" si="880"/>
        <v>182</v>
      </c>
      <c r="AJ151" s="58">
        <f t="shared" si="881"/>
        <v>0</v>
      </c>
      <c r="AK151" s="58">
        <f t="shared" si="882"/>
        <v>0</v>
      </c>
      <c r="AL151" s="58">
        <f t="shared" si="883"/>
        <v>0</v>
      </c>
      <c r="AM151" s="58">
        <f t="shared" si="832"/>
        <v>104.52261662181834</v>
      </c>
      <c r="AN151" s="58">
        <f t="shared" si="833"/>
        <v>8.4061494587586996</v>
      </c>
      <c r="AO151" s="58">
        <f t="shared" si="834"/>
        <v>0</v>
      </c>
      <c r="AP151" s="58">
        <f t="shared" si="835"/>
        <v>0</v>
      </c>
      <c r="AQ151" s="58">
        <f t="shared" si="836"/>
        <v>0</v>
      </c>
      <c r="AS151" s="53">
        <v>12100407</v>
      </c>
      <c r="AT151" s="80">
        <f t="shared" si="762"/>
        <v>124.90388315802338</v>
      </c>
      <c r="AU151" s="80">
        <f t="shared" si="763"/>
        <v>0</v>
      </c>
      <c r="AV151" s="80">
        <f t="shared" si="764"/>
        <v>0</v>
      </c>
      <c r="AW151" s="80">
        <f t="shared" si="765"/>
        <v>0</v>
      </c>
      <c r="AX151" s="80">
        <f t="shared" si="766"/>
        <v>48.083703439313688</v>
      </c>
      <c r="AY151" s="80">
        <f t="shared" si="767"/>
        <v>172.98758659733707</v>
      </c>
      <c r="BA151" s="53" t="s">
        <v>965</v>
      </c>
      <c r="BB151" s="53">
        <v>12050001</v>
      </c>
      <c r="BC151" s="53">
        <v>3127</v>
      </c>
      <c r="BD151" s="53">
        <v>2375</v>
      </c>
      <c r="BE151" s="53">
        <f t="shared" si="768"/>
        <v>0.75951391109689803</v>
      </c>
      <c r="BF151" s="53">
        <v>0</v>
      </c>
      <c r="BG151" s="53">
        <v>0</v>
      </c>
      <c r="BH151" s="53">
        <f t="shared" si="769"/>
        <v>0</v>
      </c>
      <c r="BI151" s="53">
        <f t="shared" si="770"/>
        <v>0</v>
      </c>
      <c r="BK151" s="53">
        <v>12100407</v>
      </c>
      <c r="BL151" s="53">
        <f>SUM(BH43,BH580,BH758,BH781)</f>
        <v>138.99277611844602</v>
      </c>
      <c r="BM151" s="53">
        <f>SUM(BI43,BI580,BI758,BI781)</f>
        <v>0</v>
      </c>
      <c r="BO151" s="54" t="s">
        <v>655</v>
      </c>
      <c r="BP151" s="53">
        <v>12040202</v>
      </c>
      <c r="BQ151" s="53">
        <v>387477.00150000001</v>
      </c>
      <c r="BR151" s="53">
        <v>256350.7585</v>
      </c>
      <c r="BS151" s="53">
        <f t="shared" si="771"/>
        <v>0.66158961049976017</v>
      </c>
      <c r="BT151" s="53">
        <f>BT150</f>
        <v>0</v>
      </c>
      <c r="BU151" s="53">
        <f t="shared" si="884"/>
        <v>0</v>
      </c>
      <c r="BV151" s="53">
        <f t="shared" si="885"/>
        <v>0</v>
      </c>
      <c r="BW151" s="53">
        <f t="shared" si="772"/>
        <v>0</v>
      </c>
      <c r="BX151" s="53">
        <f t="shared" si="773"/>
        <v>0</v>
      </c>
      <c r="BY151" s="53">
        <f t="shared" si="774"/>
        <v>0</v>
      </c>
      <c r="CA151" s="53">
        <v>12100407</v>
      </c>
      <c r="CB151" s="53">
        <f>SUM(BW16,BW49,BW637,BW833,BW858)</f>
        <v>161.22574482125833</v>
      </c>
      <c r="CC151" s="53">
        <f t="shared" ref="CC151:CD151" si="888">SUM(BX16,BX49,BX637,BX833,BX858)</f>
        <v>0</v>
      </c>
      <c r="CD151" s="53">
        <f t="shared" si="888"/>
        <v>3.2897598788234044</v>
      </c>
      <c r="CF151" s="46">
        <v>12100407</v>
      </c>
      <c r="CG151" s="61">
        <f t="shared" si="776"/>
        <v>4569.0127297665622</v>
      </c>
      <c r="CH151" s="61">
        <f t="shared" si="777"/>
        <v>3.2908211911875087</v>
      </c>
      <c r="CI151" s="61">
        <f t="shared" si="778"/>
        <v>12353.035824765797</v>
      </c>
      <c r="CJ151" s="61">
        <f t="shared" si="779"/>
        <v>0</v>
      </c>
      <c r="CK151" s="61">
        <f t="shared" si="780"/>
        <v>555.16371096354396</v>
      </c>
      <c r="CL151" s="61">
        <f t="shared" si="781"/>
        <v>17480.503086687091</v>
      </c>
    </row>
    <row r="152" spans="1:90" x14ac:dyDescent="0.3">
      <c r="A152" s="53" t="s">
        <v>960</v>
      </c>
      <c r="B152" s="53" t="s">
        <v>1578</v>
      </c>
      <c r="C152" s="53">
        <v>11120301</v>
      </c>
      <c r="D152" s="51">
        <v>584072.86113500001</v>
      </c>
      <c r="E152" s="53">
        <v>277391.26697400003</v>
      </c>
      <c r="F152" s="53">
        <f t="shared" si="743"/>
        <v>0.47492579339324076</v>
      </c>
      <c r="H152" s="53">
        <f>H151</f>
        <v>1774</v>
      </c>
      <c r="I152" s="53">
        <f t="shared" si="872"/>
        <v>358</v>
      </c>
      <c r="J152" s="53">
        <f t="shared" si="873"/>
        <v>88034</v>
      </c>
      <c r="K152" s="53">
        <f t="shared" si="874"/>
        <v>39</v>
      </c>
      <c r="L152" s="53">
        <f t="shared" si="875"/>
        <v>546</v>
      </c>
      <c r="M152" s="53">
        <f t="shared" si="755"/>
        <v>842.51835747960911</v>
      </c>
      <c r="N152" s="53">
        <f t="shared" si="756"/>
        <v>170.02343403478019</v>
      </c>
      <c r="O152" s="53">
        <f t="shared" si="757"/>
        <v>41809.61729558056</v>
      </c>
      <c r="P152" s="53">
        <f t="shared" si="758"/>
        <v>18.522105942336388</v>
      </c>
      <c r="Q152" s="53">
        <f t="shared" si="759"/>
        <v>259.30948319270948</v>
      </c>
      <c r="S152" s="53">
        <v>12110101</v>
      </c>
      <c r="T152" s="53">
        <f>SUM(M296,M598,M838,M976,M982)</f>
        <v>653.35865181731197</v>
      </c>
      <c r="U152" s="53">
        <f t="shared" ref="U152:X152" si="889">SUM(N296,N598,N838,N976,N982)</f>
        <v>0</v>
      </c>
      <c r="V152" s="53">
        <f t="shared" si="889"/>
        <v>6719.0320472205985</v>
      </c>
      <c r="W152" s="53">
        <f t="shared" si="889"/>
        <v>10.677081941277031</v>
      </c>
      <c r="X152" s="53">
        <f t="shared" si="889"/>
        <v>171.56432671741223</v>
      </c>
      <c r="Y152" s="53">
        <f t="shared" si="761"/>
        <v>7554.6321076965996</v>
      </c>
      <c r="AA152" s="53" t="s">
        <v>841</v>
      </c>
      <c r="AB152" s="53" t="s">
        <v>1613</v>
      </c>
      <c r="AC152" s="53">
        <v>12030106</v>
      </c>
      <c r="AD152" s="53">
        <v>470773.98749999999</v>
      </c>
      <c r="AE152" s="53">
        <v>383282.47690200002</v>
      </c>
      <c r="AF152" s="53">
        <f t="shared" si="745"/>
        <v>0.81415389779155978</v>
      </c>
      <c r="AH152" s="58">
        <f t="shared" si="879"/>
        <v>2263</v>
      </c>
      <c r="AI152" s="58">
        <f t="shared" si="880"/>
        <v>182</v>
      </c>
      <c r="AJ152" s="58">
        <f t="shared" si="881"/>
        <v>0</v>
      </c>
      <c r="AK152" s="58">
        <f t="shared" si="882"/>
        <v>0</v>
      </c>
      <c r="AL152" s="58">
        <f t="shared" si="883"/>
        <v>0</v>
      </c>
      <c r="AM152" s="58">
        <f t="shared" si="832"/>
        <v>1842.4302707022998</v>
      </c>
      <c r="AN152" s="58">
        <f t="shared" si="833"/>
        <v>148.17600939806388</v>
      </c>
      <c r="AO152" s="58">
        <f t="shared" si="834"/>
        <v>0</v>
      </c>
      <c r="AP152" s="58">
        <f t="shared" si="835"/>
        <v>0</v>
      </c>
      <c r="AQ152" s="58">
        <f t="shared" si="836"/>
        <v>0</v>
      </c>
      <c r="AS152" s="53">
        <v>12110101</v>
      </c>
      <c r="AT152" s="80">
        <f t="shared" si="762"/>
        <v>821.99305694336965</v>
      </c>
      <c r="AU152" s="80">
        <f t="shared" si="763"/>
        <v>0</v>
      </c>
      <c r="AV152" s="80">
        <f t="shared" si="764"/>
        <v>128.40275202449268</v>
      </c>
      <c r="AW152" s="80">
        <f t="shared" si="765"/>
        <v>0</v>
      </c>
      <c r="AX152" s="80">
        <f t="shared" si="766"/>
        <v>270.70857804844866</v>
      </c>
      <c r="AY152" s="80">
        <f t="shared" si="767"/>
        <v>1221.104387016311</v>
      </c>
      <c r="BA152" s="53" t="s">
        <v>965</v>
      </c>
      <c r="BB152" s="53">
        <v>12050004</v>
      </c>
      <c r="BC152" s="53">
        <v>3127</v>
      </c>
      <c r="BD152" s="53">
        <v>521</v>
      </c>
      <c r="BE152" s="53">
        <f t="shared" si="768"/>
        <v>0.16661336744483529</v>
      </c>
      <c r="BF152" s="53">
        <f>BF151</f>
        <v>0</v>
      </c>
      <c r="BG152" s="53">
        <f>BG151</f>
        <v>0</v>
      </c>
      <c r="BH152" s="53">
        <f t="shared" si="769"/>
        <v>0</v>
      </c>
      <c r="BI152" s="53">
        <f t="shared" si="770"/>
        <v>0</v>
      </c>
      <c r="BK152" s="53">
        <v>12110101</v>
      </c>
      <c r="BL152" s="53">
        <f>SUM(BH265,BH744,BH880)</f>
        <v>100.36306139358972</v>
      </c>
      <c r="BM152" s="53">
        <f>SUM(BI265,BI744,BI880)</f>
        <v>0</v>
      </c>
      <c r="BO152" s="54" t="s">
        <v>655</v>
      </c>
      <c r="BP152" s="53">
        <v>12040203</v>
      </c>
      <c r="BQ152" s="53">
        <v>387477.00150000001</v>
      </c>
      <c r="BR152" s="53">
        <v>37126.974560000002</v>
      </c>
      <c r="BS152" s="53">
        <f t="shared" si="771"/>
        <v>9.5817234097182929E-2</v>
      </c>
      <c r="BT152" s="53">
        <f>BT151</f>
        <v>0</v>
      </c>
      <c r="BU152" s="53">
        <f t="shared" si="884"/>
        <v>0</v>
      </c>
      <c r="BV152" s="53">
        <f t="shared" si="885"/>
        <v>0</v>
      </c>
      <c r="BW152" s="53">
        <f t="shared" si="772"/>
        <v>0</v>
      </c>
      <c r="BX152" s="53">
        <f t="shared" si="773"/>
        <v>0</v>
      </c>
      <c r="BY152" s="53">
        <f t="shared" si="774"/>
        <v>0</v>
      </c>
      <c r="CA152" s="53">
        <v>12110101</v>
      </c>
      <c r="CB152" s="53">
        <f>SUM(BW294,BW586,BW818,BW964)</f>
        <v>638.92968263637977</v>
      </c>
      <c r="CC152" s="53">
        <f t="shared" ref="CC152:CD152" si="890">SUM(BX294,BX586,BX818,BX964)</f>
        <v>0</v>
      </c>
      <c r="CD152" s="53">
        <f t="shared" si="890"/>
        <v>25.678845225363492</v>
      </c>
      <c r="CF152" s="46">
        <v>12110101</v>
      </c>
      <c r="CG152" s="61">
        <f t="shared" si="776"/>
        <v>1575.7147701542713</v>
      </c>
      <c r="CH152" s="61">
        <f t="shared" si="777"/>
        <v>0</v>
      </c>
      <c r="CI152" s="61">
        <f t="shared" si="778"/>
        <v>7486.364481881471</v>
      </c>
      <c r="CJ152" s="61">
        <f t="shared" si="779"/>
        <v>10.677081941277031</v>
      </c>
      <c r="CK152" s="61">
        <f t="shared" si="780"/>
        <v>467.95174999122435</v>
      </c>
      <c r="CL152" s="61">
        <f t="shared" si="781"/>
        <v>9540.708083968244</v>
      </c>
    </row>
    <row r="153" spans="1:90" x14ac:dyDescent="0.3">
      <c r="A153" s="53" t="s">
        <v>961</v>
      </c>
      <c r="B153" s="53" t="s">
        <v>1573</v>
      </c>
      <c r="C153" s="53">
        <v>11140302</v>
      </c>
      <c r="D153" s="51">
        <v>614088.92776517919</v>
      </c>
      <c r="E153" s="53">
        <v>151319.101734</v>
      </c>
      <c r="F153" s="53">
        <f t="shared" si="743"/>
        <v>0.24641235966375011</v>
      </c>
      <c r="H153" s="53">
        <f>Input!P116</f>
        <v>1350</v>
      </c>
      <c r="I153" s="53">
        <f>Input!Q116</f>
        <v>0</v>
      </c>
      <c r="J153" s="53">
        <f>Input!R116</f>
        <v>0</v>
      </c>
      <c r="K153" s="53">
        <f>Input!S116</f>
        <v>115</v>
      </c>
      <c r="L153" s="53">
        <f>Input!T116</f>
        <v>17</v>
      </c>
      <c r="M153" s="53">
        <f t="shared" si="755"/>
        <v>332.65668554606265</v>
      </c>
      <c r="N153" s="53">
        <f t="shared" si="756"/>
        <v>0</v>
      </c>
      <c r="O153" s="53">
        <f t="shared" si="757"/>
        <v>0</v>
      </c>
      <c r="P153" s="53">
        <f t="shared" si="758"/>
        <v>28.337421361331263</v>
      </c>
      <c r="Q153" s="53">
        <f t="shared" si="759"/>
        <v>4.1890101142837519</v>
      </c>
      <c r="S153" s="53">
        <v>12110102</v>
      </c>
      <c r="T153" s="53">
        <f>SUM(M297,M595,M599,M977,M983)</f>
        <v>1037.2911267014617</v>
      </c>
      <c r="U153" s="53">
        <f t="shared" ref="U153:X153" si="891">SUM(N297,N595,N599,N977,N983)</f>
        <v>0</v>
      </c>
      <c r="V153" s="53">
        <f t="shared" si="891"/>
        <v>6149.0276903446384</v>
      </c>
      <c r="W153" s="53">
        <f t="shared" si="891"/>
        <v>8.8472585430409172</v>
      </c>
      <c r="X153" s="53">
        <f t="shared" si="891"/>
        <v>228.52166404586461</v>
      </c>
      <c r="Y153" s="53">
        <f t="shared" si="761"/>
        <v>7423.6877396350055</v>
      </c>
      <c r="AA153" s="53" t="s">
        <v>968</v>
      </c>
      <c r="AB153" s="53" t="s">
        <v>1594</v>
      </c>
      <c r="AC153" s="53">
        <v>11120105</v>
      </c>
      <c r="AD153" s="53">
        <v>496996.6912</v>
      </c>
      <c r="AE153" s="51">
        <v>119703.59426899999</v>
      </c>
      <c r="AF153" s="53">
        <f t="shared" si="745"/>
        <v>0.24085390584789471</v>
      </c>
      <c r="AH153" s="58">
        <f>Input!P140</f>
        <v>75</v>
      </c>
      <c r="AI153" s="58">
        <f>Input!Q140</f>
        <v>0</v>
      </c>
      <c r="AJ153" s="58">
        <f>Input!R140</f>
        <v>24063</v>
      </c>
      <c r="AK153" s="58">
        <f>Input!S140</f>
        <v>0</v>
      </c>
      <c r="AL153" s="58">
        <f>Input!T140</f>
        <v>253</v>
      </c>
      <c r="AM153" s="58">
        <f t="shared" si="832"/>
        <v>18.064042938592102</v>
      </c>
      <c r="AN153" s="58">
        <f t="shared" si="833"/>
        <v>0</v>
      </c>
      <c r="AO153" s="58">
        <f t="shared" si="834"/>
        <v>5795.66753641789</v>
      </c>
      <c r="AP153" s="58">
        <f t="shared" si="835"/>
        <v>0</v>
      </c>
      <c r="AQ153" s="58">
        <f t="shared" si="836"/>
        <v>60.936038179517361</v>
      </c>
      <c r="AS153" s="53">
        <v>12110102</v>
      </c>
      <c r="AT153" s="80">
        <f t="shared" si="762"/>
        <v>202.84790019562422</v>
      </c>
      <c r="AU153" s="80">
        <f t="shared" si="763"/>
        <v>0</v>
      </c>
      <c r="AV153" s="80">
        <f t="shared" si="764"/>
        <v>32.321169888951239</v>
      </c>
      <c r="AW153" s="80">
        <f t="shared" si="765"/>
        <v>0</v>
      </c>
      <c r="AX153" s="80">
        <f t="shared" si="766"/>
        <v>34.498090618522141</v>
      </c>
      <c r="AY153" s="80">
        <f t="shared" si="767"/>
        <v>269.66716070309758</v>
      </c>
      <c r="BA153" s="53" t="s">
        <v>965</v>
      </c>
      <c r="BB153" s="53">
        <v>12080001</v>
      </c>
      <c r="BC153" s="53">
        <v>3127</v>
      </c>
      <c r="BD153" s="53">
        <v>231</v>
      </c>
      <c r="BE153" s="53">
        <f t="shared" si="768"/>
        <v>7.3872721458266705E-2</v>
      </c>
      <c r="BF153" s="53">
        <f>BF152</f>
        <v>0</v>
      </c>
      <c r="BG153" s="53">
        <f>BG152</f>
        <v>0</v>
      </c>
      <c r="BH153" s="53">
        <f t="shared" si="769"/>
        <v>0</v>
      </c>
      <c r="BI153" s="53">
        <f t="shared" si="770"/>
        <v>0</v>
      </c>
      <c r="BK153" s="53">
        <v>12110102</v>
      </c>
      <c r="BL153" s="53">
        <f>SUM(BH266,BH530,BH881)</f>
        <v>0.48609447657273336</v>
      </c>
      <c r="BM153" s="53">
        <f>SUM(BI266,BI530,BI881)</f>
        <v>0</v>
      </c>
      <c r="BO153" s="54" t="s">
        <v>875</v>
      </c>
      <c r="BP153" s="53">
        <v>12020001</v>
      </c>
      <c r="BQ153" s="53">
        <v>679610.74300000002</v>
      </c>
      <c r="BR153" s="53">
        <v>286904.9877</v>
      </c>
      <c r="BS153" s="53">
        <f t="shared" si="771"/>
        <v>0.42216075989840551</v>
      </c>
      <c r="BT153" s="53">
        <f>Input!R122</f>
        <v>7</v>
      </c>
      <c r="BU153" s="53">
        <f>Input!S122</f>
        <v>0</v>
      </c>
      <c r="BV153" s="53">
        <f>Input!T122</f>
        <v>26</v>
      </c>
      <c r="BW153" s="53">
        <f t="shared" si="772"/>
        <v>2.9551253192888387</v>
      </c>
      <c r="BX153" s="53">
        <f t="shared" si="773"/>
        <v>0</v>
      </c>
      <c r="BY153" s="53">
        <f t="shared" si="774"/>
        <v>10.976179757358544</v>
      </c>
      <c r="CA153" s="53">
        <v>12110102</v>
      </c>
      <c r="CB153" s="53">
        <f>SUM(BW295,BW587,BW965)</f>
        <v>304.70691717006832</v>
      </c>
      <c r="CC153" s="53">
        <f t="shared" ref="CC153:CD153" si="892">SUM(BX295,BX587,BX965)</f>
        <v>0</v>
      </c>
      <c r="CD153" s="53">
        <f t="shared" si="892"/>
        <v>33.266099694895644</v>
      </c>
      <c r="CF153" s="46">
        <v>12110102</v>
      </c>
      <c r="CG153" s="61">
        <f t="shared" si="776"/>
        <v>1240.6251213736587</v>
      </c>
      <c r="CH153" s="61">
        <f t="shared" si="777"/>
        <v>0</v>
      </c>
      <c r="CI153" s="61">
        <f t="shared" si="778"/>
        <v>6486.0557774036579</v>
      </c>
      <c r="CJ153" s="61">
        <f t="shared" si="779"/>
        <v>8.8472585430409172</v>
      </c>
      <c r="CK153" s="61">
        <f t="shared" si="780"/>
        <v>296.28585435928244</v>
      </c>
      <c r="CL153" s="61">
        <f t="shared" si="781"/>
        <v>8031.8140116796403</v>
      </c>
    </row>
    <row r="154" spans="1:90" x14ac:dyDescent="0.3">
      <c r="A154" s="53" t="s">
        <v>961</v>
      </c>
      <c r="B154" s="53" t="s">
        <v>1573</v>
      </c>
      <c r="C154" s="53">
        <v>11140303</v>
      </c>
      <c r="D154" s="51">
        <v>614088.92776517896</v>
      </c>
      <c r="E154" s="53">
        <v>10.450703899200001</v>
      </c>
      <c r="F154" s="53">
        <f t="shared" si="743"/>
        <v>1.7018225580507841E-5</v>
      </c>
      <c r="H154" s="53">
        <f>H153</f>
        <v>1350</v>
      </c>
      <c r="I154" s="53">
        <f t="shared" ref="I154:I157" si="893">I153</f>
        <v>0</v>
      </c>
      <c r="J154" s="53">
        <f t="shared" ref="J154:J157" si="894">J153</f>
        <v>0</v>
      </c>
      <c r="K154" s="53">
        <f t="shared" ref="K154:K157" si="895">K153</f>
        <v>115</v>
      </c>
      <c r="L154" s="53">
        <f t="shared" ref="L154:L157" si="896">L153</f>
        <v>17</v>
      </c>
      <c r="M154" s="53">
        <f t="shared" si="755"/>
        <v>2.2974604533685584E-2</v>
      </c>
      <c r="N154" s="53">
        <f t="shared" si="756"/>
        <v>0</v>
      </c>
      <c r="O154" s="53">
        <f t="shared" si="757"/>
        <v>0</v>
      </c>
      <c r="P154" s="53">
        <f t="shared" si="758"/>
        <v>1.9570959417584016E-3</v>
      </c>
      <c r="Q154" s="53">
        <f t="shared" si="759"/>
        <v>2.8930983486863328E-4</v>
      </c>
      <c r="S154" s="53">
        <v>12110103</v>
      </c>
      <c r="T154" s="53">
        <f>SUM(M267,M609,M974,M978,M984,M1020,M1081)</f>
        <v>3397.8209906644192</v>
      </c>
      <c r="U154" s="53">
        <f t="shared" ref="U154:X154" si="897">SUM(N267,N609,N974,N978,N984,N1020,N1081)</f>
        <v>207.18586739633795</v>
      </c>
      <c r="V154" s="53">
        <f t="shared" si="897"/>
        <v>21463.633014209765</v>
      </c>
      <c r="W154" s="53">
        <f t="shared" si="897"/>
        <v>22.029086267907566</v>
      </c>
      <c r="X154" s="53">
        <f t="shared" si="897"/>
        <v>234.06326451985854</v>
      </c>
      <c r="Y154" s="53">
        <f t="shared" si="761"/>
        <v>25324.73222305829</v>
      </c>
      <c r="AA154" s="53" t="s">
        <v>968</v>
      </c>
      <c r="AB154" s="53" t="s">
        <v>1594</v>
      </c>
      <c r="AC154" s="53">
        <v>11120202</v>
      </c>
      <c r="AD154" s="53">
        <v>496996.6912</v>
      </c>
      <c r="AE154" s="53">
        <v>227053.87793399999</v>
      </c>
      <c r="AF154" s="53">
        <f t="shared" si="745"/>
        <v>0.45685189047391384</v>
      </c>
      <c r="AH154" s="58">
        <f t="shared" ref="AH154:AH156" si="898">AH153</f>
        <v>75</v>
      </c>
      <c r="AI154" s="58">
        <f t="shared" ref="AI154:AI156" si="899">AI153</f>
        <v>0</v>
      </c>
      <c r="AJ154" s="58">
        <f t="shared" ref="AJ154:AJ156" si="900">AJ153</f>
        <v>24063</v>
      </c>
      <c r="AK154" s="58">
        <f t="shared" ref="AK154:AK156" si="901">AK153</f>
        <v>0</v>
      </c>
      <c r="AL154" s="58">
        <f t="shared" ref="AL154:AL156" si="902">AL153</f>
        <v>253</v>
      </c>
      <c r="AM154" s="58">
        <f t="shared" si="832"/>
        <v>34.263891785543535</v>
      </c>
      <c r="AN154" s="58">
        <f t="shared" si="833"/>
        <v>0</v>
      </c>
      <c r="AO154" s="58">
        <f t="shared" si="834"/>
        <v>10993.227040473788</v>
      </c>
      <c r="AP154" s="58">
        <f t="shared" si="835"/>
        <v>0</v>
      </c>
      <c r="AQ154" s="58">
        <f t="shared" si="836"/>
        <v>115.5835282899002</v>
      </c>
      <c r="AS154" s="53">
        <v>12110103</v>
      </c>
      <c r="AT154" s="80">
        <f t="shared" si="762"/>
        <v>76.931252214567067</v>
      </c>
      <c r="AU154" s="80">
        <f t="shared" si="763"/>
        <v>0</v>
      </c>
      <c r="AV154" s="80">
        <f t="shared" si="764"/>
        <v>8.2760780833295993</v>
      </c>
      <c r="AW154" s="80">
        <f t="shared" si="765"/>
        <v>0</v>
      </c>
      <c r="AX154" s="80">
        <f t="shared" si="766"/>
        <v>37.407081867175457</v>
      </c>
      <c r="AY154" s="80">
        <f t="shared" si="767"/>
        <v>122.61441216507211</v>
      </c>
      <c r="BA154" s="53" t="s">
        <v>966</v>
      </c>
      <c r="BB154" s="53">
        <v>12080008</v>
      </c>
      <c r="BC154" s="53">
        <v>3320</v>
      </c>
      <c r="BD154" s="53">
        <v>3168</v>
      </c>
      <c r="BE154" s="53">
        <f t="shared" si="768"/>
        <v>0.95421686746987955</v>
      </c>
      <c r="BF154" s="53">
        <f>Input!P133</f>
        <v>89</v>
      </c>
      <c r="BG154" s="53">
        <f>Input!Q133</f>
        <v>0</v>
      </c>
      <c r="BH154" s="53">
        <f t="shared" si="769"/>
        <v>84.925301204819277</v>
      </c>
      <c r="BI154" s="53">
        <f t="shared" si="770"/>
        <v>0</v>
      </c>
      <c r="BK154" s="53">
        <v>12110103</v>
      </c>
      <c r="BL154" s="53">
        <f>SUM(BH245,BH551,BH882,BH915,BH970)</f>
        <v>47.253879439431415</v>
      </c>
      <c r="BM154" s="53">
        <f>SUM(BI245,BI551,BI882,BI915,BI970)</f>
        <v>6.3922270519048841E-5</v>
      </c>
      <c r="BO154" s="54" t="s">
        <v>875</v>
      </c>
      <c r="BP154" s="53">
        <v>12020002</v>
      </c>
      <c r="BQ154" s="53">
        <v>679610.74300000002</v>
      </c>
      <c r="BR154" s="53">
        <v>81842.038260000001</v>
      </c>
      <c r="BS154" s="53">
        <f t="shared" si="771"/>
        <v>0.12042487424304886</v>
      </c>
      <c r="BT154" s="53">
        <f>BT153</f>
        <v>7</v>
      </c>
      <c r="BU154" s="53">
        <f t="shared" ref="BU154:BU155" si="903">BU153</f>
        <v>0</v>
      </c>
      <c r="BV154" s="53">
        <f t="shared" ref="BV154:BV155" si="904">BV153</f>
        <v>26</v>
      </c>
      <c r="BW154" s="53">
        <f t="shared" si="772"/>
        <v>0.84297411970134206</v>
      </c>
      <c r="BX154" s="53">
        <f t="shared" si="773"/>
        <v>0</v>
      </c>
      <c r="BY154" s="53">
        <f t="shared" si="774"/>
        <v>3.1310467303192704</v>
      </c>
      <c r="CA154" s="53">
        <v>12110103</v>
      </c>
      <c r="CB154" s="53">
        <f>SUM(BW269,BW597,BW966,BW1002,BW1062)</f>
        <v>1507.8173722746064</v>
      </c>
      <c r="CC154" s="53">
        <f t="shared" ref="CC154:CD154" si="905">SUM(BX269,BX597,BX966,BX1002,BX1062)</f>
        <v>0</v>
      </c>
      <c r="CD154" s="53">
        <f t="shared" si="905"/>
        <v>65.678109254508882</v>
      </c>
      <c r="CF154" s="46">
        <v>12110103</v>
      </c>
      <c r="CG154" s="61">
        <f t="shared" si="776"/>
        <v>3522.0061223184175</v>
      </c>
      <c r="CH154" s="61">
        <f t="shared" si="777"/>
        <v>207.18593131860848</v>
      </c>
      <c r="CI154" s="61">
        <f t="shared" si="778"/>
        <v>22979.726464567702</v>
      </c>
      <c r="CJ154" s="61">
        <f t="shared" si="779"/>
        <v>22.029086267907566</v>
      </c>
      <c r="CK154" s="61">
        <f t="shared" si="780"/>
        <v>337.14845564154291</v>
      </c>
      <c r="CL154" s="61">
        <f t="shared" si="781"/>
        <v>27068.096060114178</v>
      </c>
    </row>
    <row r="155" spans="1:90" x14ac:dyDescent="0.3">
      <c r="A155" s="53" t="s">
        <v>961</v>
      </c>
      <c r="B155" s="53" t="s">
        <v>1573</v>
      </c>
      <c r="C155" s="53">
        <v>11140304</v>
      </c>
      <c r="D155" s="51">
        <v>614088.92776517896</v>
      </c>
      <c r="E155" s="53">
        <v>87057.341145300001</v>
      </c>
      <c r="F155" s="53">
        <f t="shared" si="743"/>
        <v>0.14176666800055024</v>
      </c>
      <c r="H155" s="53">
        <f>H154</f>
        <v>1350</v>
      </c>
      <c r="I155" s="53">
        <f t="shared" si="893"/>
        <v>0</v>
      </c>
      <c r="J155" s="53">
        <f t="shared" si="894"/>
        <v>0</v>
      </c>
      <c r="K155" s="53">
        <f t="shared" si="895"/>
        <v>115</v>
      </c>
      <c r="L155" s="53">
        <f t="shared" si="896"/>
        <v>17</v>
      </c>
      <c r="M155" s="53">
        <f t="shared" si="755"/>
        <v>191.38500180074283</v>
      </c>
      <c r="N155" s="53">
        <f t="shared" si="756"/>
        <v>0</v>
      </c>
      <c r="O155" s="53">
        <f t="shared" si="757"/>
        <v>0</v>
      </c>
      <c r="P155" s="53">
        <f t="shared" si="758"/>
        <v>16.303166820063279</v>
      </c>
      <c r="Q155" s="53">
        <f t="shared" si="759"/>
        <v>2.4100333560093539</v>
      </c>
      <c r="S155" s="53">
        <v>12110104</v>
      </c>
      <c r="T155" s="53">
        <f>SUM(M268,M596,M600,M684,M979,M1082)</f>
        <v>1854.8360120521929</v>
      </c>
      <c r="U155" s="53">
        <f t="shared" ref="U155:X155" si="906">SUM(N268,N596,N600,N684,N979,N1082)</f>
        <v>179.75598852809236</v>
      </c>
      <c r="V155" s="53">
        <f t="shared" si="906"/>
        <v>10524.812605601783</v>
      </c>
      <c r="W155" s="53">
        <f t="shared" si="906"/>
        <v>4.4486174751775369</v>
      </c>
      <c r="X155" s="53">
        <f t="shared" si="906"/>
        <v>289.41818288012803</v>
      </c>
      <c r="Y155" s="53">
        <f t="shared" si="761"/>
        <v>12853.271406537375</v>
      </c>
      <c r="AA155" s="53" t="s">
        <v>968</v>
      </c>
      <c r="AB155" s="53" t="s">
        <v>1594</v>
      </c>
      <c r="AC155" s="53">
        <v>11120304</v>
      </c>
      <c r="AD155" s="53">
        <v>496996.6912</v>
      </c>
      <c r="AE155" s="51">
        <v>129719.82867</v>
      </c>
      <c r="AF155" s="53">
        <f t="shared" si="745"/>
        <v>0.26100742915770947</v>
      </c>
      <c r="AH155" s="58">
        <f t="shared" si="898"/>
        <v>75</v>
      </c>
      <c r="AI155" s="58">
        <f t="shared" si="899"/>
        <v>0</v>
      </c>
      <c r="AJ155" s="58">
        <f t="shared" si="900"/>
        <v>24063</v>
      </c>
      <c r="AK155" s="58">
        <f t="shared" si="901"/>
        <v>0</v>
      </c>
      <c r="AL155" s="58">
        <f t="shared" si="902"/>
        <v>253</v>
      </c>
      <c r="AM155" s="58">
        <f t="shared" si="832"/>
        <v>19.57555718682821</v>
      </c>
      <c r="AN155" s="58">
        <f t="shared" si="833"/>
        <v>0</v>
      </c>
      <c r="AO155" s="58">
        <f t="shared" si="834"/>
        <v>6280.6217678219627</v>
      </c>
      <c r="AP155" s="58">
        <f t="shared" si="835"/>
        <v>0</v>
      </c>
      <c r="AQ155" s="58">
        <f t="shared" si="836"/>
        <v>66.034879576900494</v>
      </c>
      <c r="AS155" s="53">
        <v>12110104</v>
      </c>
      <c r="AT155" s="80">
        <f t="shared" si="762"/>
        <v>151.30010905288387</v>
      </c>
      <c r="AU155" s="80">
        <f t="shared" si="763"/>
        <v>3.2014923835571536</v>
      </c>
      <c r="AV155" s="80">
        <f t="shared" si="764"/>
        <v>241.84953311579784</v>
      </c>
      <c r="AW155" s="80">
        <f t="shared" si="765"/>
        <v>0</v>
      </c>
      <c r="AX155" s="80">
        <f t="shared" si="766"/>
        <v>39.070108911077476</v>
      </c>
      <c r="AY155" s="80">
        <f t="shared" si="767"/>
        <v>435.42124346331633</v>
      </c>
      <c r="BA155" s="53" t="s">
        <v>966</v>
      </c>
      <c r="BB155" s="53">
        <v>12090101</v>
      </c>
      <c r="BC155" s="53">
        <v>3320</v>
      </c>
      <c r="BD155" s="53">
        <v>111</v>
      </c>
      <c r="BE155" s="53">
        <f t="shared" si="768"/>
        <v>3.3433734939759034E-2</v>
      </c>
      <c r="BF155" s="53">
        <f t="shared" ref="BF155:BG157" si="907">BF154</f>
        <v>89</v>
      </c>
      <c r="BG155" s="53">
        <f t="shared" si="907"/>
        <v>0</v>
      </c>
      <c r="BH155" s="53">
        <f t="shared" si="769"/>
        <v>2.975602409638554</v>
      </c>
      <c r="BI155" s="53">
        <f t="shared" si="770"/>
        <v>0</v>
      </c>
      <c r="BK155" s="53">
        <v>12110104</v>
      </c>
      <c r="BL155" s="53">
        <f>SUM(BH246,BH531,BH612,BH883,BH971)</f>
        <v>85.964022571960456</v>
      </c>
      <c r="BM155" s="53">
        <f>SUM(BI246,BI531,BI612,BI883,BI971)</f>
        <v>0</v>
      </c>
      <c r="BO155" s="54" t="s">
        <v>875</v>
      </c>
      <c r="BP155" s="53">
        <v>12020004</v>
      </c>
      <c r="BQ155" s="53">
        <v>679610.74300000002</v>
      </c>
      <c r="BR155" s="53">
        <v>310863.717</v>
      </c>
      <c r="BS155" s="53">
        <f t="shared" si="771"/>
        <v>0.45741436579968836</v>
      </c>
      <c r="BT155" s="53">
        <f>BT154</f>
        <v>7</v>
      </c>
      <c r="BU155" s="53">
        <f t="shared" si="903"/>
        <v>0</v>
      </c>
      <c r="BV155" s="53">
        <f t="shared" si="904"/>
        <v>26</v>
      </c>
      <c r="BW155" s="53">
        <f t="shared" si="772"/>
        <v>3.2019005605978186</v>
      </c>
      <c r="BX155" s="53">
        <f t="shared" si="773"/>
        <v>0</v>
      </c>
      <c r="BY155" s="53">
        <f t="shared" si="774"/>
        <v>11.892773510791898</v>
      </c>
      <c r="CA155" s="53">
        <v>12110104</v>
      </c>
      <c r="CB155" s="53">
        <f>SUM(BW270,BW588,BW672,BW967,BW1063)</f>
        <v>1357.3314306604691</v>
      </c>
      <c r="CC155" s="53">
        <f t="shared" ref="CC155:CD155" si="908">SUM(BX270,BX588,BX672,BX967,BX1063)</f>
        <v>0</v>
      </c>
      <c r="CD155" s="53">
        <f t="shared" si="908"/>
        <v>134.99802873430201</v>
      </c>
      <c r="CF155" s="46">
        <v>12110104</v>
      </c>
      <c r="CG155" s="61">
        <f t="shared" si="776"/>
        <v>2092.1001436770375</v>
      </c>
      <c r="CH155" s="61">
        <f t="shared" si="777"/>
        <v>182.95748091164953</v>
      </c>
      <c r="CI155" s="61">
        <f t="shared" si="778"/>
        <v>12123.99356937805</v>
      </c>
      <c r="CJ155" s="61">
        <f t="shared" si="779"/>
        <v>4.4486174751775369</v>
      </c>
      <c r="CK155" s="61">
        <f t="shared" si="780"/>
        <v>463.48632052550749</v>
      </c>
      <c r="CL155" s="61">
        <f t="shared" si="781"/>
        <v>14866.986131967424</v>
      </c>
    </row>
    <row r="156" spans="1:90" x14ac:dyDescent="0.3">
      <c r="A156" s="53" t="s">
        <v>961</v>
      </c>
      <c r="B156" s="53" t="s">
        <v>1573</v>
      </c>
      <c r="C156" s="53">
        <v>11140305</v>
      </c>
      <c r="D156" s="51">
        <v>614088.92776517896</v>
      </c>
      <c r="E156" s="53">
        <v>9522.1877189799998</v>
      </c>
      <c r="F156" s="53">
        <f t="shared" si="743"/>
        <v>1.5506203236123454E-2</v>
      </c>
      <c r="H156" s="53">
        <f>H155</f>
        <v>1350</v>
      </c>
      <c r="I156" s="53">
        <f t="shared" si="893"/>
        <v>0</v>
      </c>
      <c r="J156" s="53">
        <f t="shared" si="894"/>
        <v>0</v>
      </c>
      <c r="K156" s="53">
        <f t="shared" si="895"/>
        <v>115</v>
      </c>
      <c r="L156" s="53">
        <f t="shared" si="896"/>
        <v>17</v>
      </c>
      <c r="M156" s="53">
        <f t="shared" si="755"/>
        <v>20.933374368766664</v>
      </c>
      <c r="N156" s="53">
        <f t="shared" si="756"/>
        <v>0</v>
      </c>
      <c r="O156" s="53">
        <f t="shared" si="757"/>
        <v>0</v>
      </c>
      <c r="P156" s="53">
        <f t="shared" si="758"/>
        <v>1.7832133721541972</v>
      </c>
      <c r="Q156" s="53">
        <f t="shared" si="759"/>
        <v>0.26360545501409871</v>
      </c>
      <c r="S156" s="53">
        <v>12110105</v>
      </c>
      <c r="T156" s="53">
        <f>SUM(M269,M279,M610,M652,M695,M699,M1021,M1023)</f>
        <v>1367.7039893983874</v>
      </c>
      <c r="U156" s="53">
        <f t="shared" ref="U156:X156" si="909">SUM(N269,N279,N610,N652,N695,N699,N1021,N1023)</f>
        <v>58.555109270029732</v>
      </c>
      <c r="V156" s="53">
        <f t="shared" si="909"/>
        <v>2985.1930122132726</v>
      </c>
      <c r="W156" s="53">
        <f t="shared" si="909"/>
        <v>200.29637866711425</v>
      </c>
      <c r="X156" s="53">
        <f t="shared" si="909"/>
        <v>300.6852559011603</v>
      </c>
      <c r="Y156" s="53">
        <f t="shared" si="761"/>
        <v>4912.4337454499646</v>
      </c>
      <c r="AA156" s="53" t="s">
        <v>968</v>
      </c>
      <c r="AB156" s="53" t="s">
        <v>1594</v>
      </c>
      <c r="AC156" s="53">
        <v>11130101</v>
      </c>
      <c r="AD156" s="53">
        <v>496996.6912</v>
      </c>
      <c r="AE156" s="53">
        <v>20519.390332399998</v>
      </c>
      <c r="AF156" s="53">
        <f t="shared" si="745"/>
        <v>4.1286774531347221E-2</v>
      </c>
      <c r="AH156" s="58">
        <f t="shared" si="898"/>
        <v>75</v>
      </c>
      <c r="AI156" s="58">
        <f t="shared" si="899"/>
        <v>0</v>
      </c>
      <c r="AJ156" s="58">
        <f t="shared" si="900"/>
        <v>24063</v>
      </c>
      <c r="AK156" s="58">
        <f t="shared" si="901"/>
        <v>0</v>
      </c>
      <c r="AL156" s="58">
        <f t="shared" si="902"/>
        <v>253</v>
      </c>
      <c r="AM156" s="58">
        <f t="shared" si="832"/>
        <v>3.0965080898510418</v>
      </c>
      <c r="AN156" s="58">
        <f t="shared" si="833"/>
        <v>0</v>
      </c>
      <c r="AO156" s="58">
        <f t="shared" si="834"/>
        <v>993.48365554780821</v>
      </c>
      <c r="AP156" s="58">
        <f t="shared" si="835"/>
        <v>0</v>
      </c>
      <c r="AQ156" s="58">
        <f t="shared" si="836"/>
        <v>10.445553956430848</v>
      </c>
      <c r="AS156" s="53">
        <v>12110105</v>
      </c>
      <c r="AT156" s="80">
        <f t="shared" si="762"/>
        <v>320.34540457624206</v>
      </c>
      <c r="AU156" s="80">
        <f t="shared" si="763"/>
        <v>223.04361769064215</v>
      </c>
      <c r="AV156" s="80">
        <f t="shared" si="764"/>
        <v>14689.600042689985</v>
      </c>
      <c r="AW156" s="80">
        <f t="shared" si="765"/>
        <v>0</v>
      </c>
      <c r="AX156" s="80">
        <f t="shared" si="766"/>
        <v>68.09491372465196</v>
      </c>
      <c r="AY156" s="80">
        <f t="shared" si="767"/>
        <v>15301.083978681521</v>
      </c>
      <c r="BA156" s="53" t="s">
        <v>966</v>
      </c>
      <c r="BB156" s="53">
        <v>12090104</v>
      </c>
      <c r="BC156" s="53">
        <v>3320</v>
      </c>
      <c r="BD156" s="53">
        <v>40</v>
      </c>
      <c r="BE156" s="53">
        <f t="shared" si="768"/>
        <v>1.2048192771084338E-2</v>
      </c>
      <c r="BF156" s="53">
        <f t="shared" si="907"/>
        <v>89</v>
      </c>
      <c r="BG156" s="53">
        <f t="shared" si="907"/>
        <v>0</v>
      </c>
      <c r="BH156" s="53">
        <f t="shared" si="769"/>
        <v>1.072289156626506</v>
      </c>
      <c r="BI156" s="53">
        <f t="shared" si="770"/>
        <v>0</v>
      </c>
      <c r="BK156" s="53">
        <v>12110105</v>
      </c>
      <c r="BL156" s="53">
        <f>SUM(BH253,BH552,BH581,BH624,BH916)</f>
        <v>7.247272340486143</v>
      </c>
      <c r="BM156" s="53">
        <f>SUM(BI253,BI552,BI581,BI624,BI916)</f>
        <v>4.7494246995653286E-2</v>
      </c>
      <c r="BO156" s="54" t="s">
        <v>963</v>
      </c>
      <c r="BP156" s="53">
        <v>11120105</v>
      </c>
      <c r="BQ156" s="53">
        <v>456729.10279999999</v>
      </c>
      <c r="BR156" s="53">
        <v>292371.8076</v>
      </c>
      <c r="BS156" s="53">
        <f t="shared" si="771"/>
        <v>0.64014271437401382</v>
      </c>
      <c r="BT156" s="53">
        <f>Input!R126</f>
        <v>490</v>
      </c>
      <c r="BU156" s="53">
        <f>Input!S126</f>
        <v>0</v>
      </c>
      <c r="BV156" s="53">
        <f>Input!T126</f>
        <v>133</v>
      </c>
      <c r="BW156" s="53">
        <f t="shared" si="772"/>
        <v>313.66993004326679</v>
      </c>
      <c r="BX156" s="53">
        <f t="shared" si="773"/>
        <v>0</v>
      </c>
      <c r="BY156" s="53">
        <f t="shared" si="774"/>
        <v>85.138981011743837</v>
      </c>
      <c r="CA156" s="53">
        <v>12110105</v>
      </c>
      <c r="CB156" s="53">
        <f>SUM(BW271,BW280,BW598,BW638,BW684,BW1003)</f>
        <v>116.29381429010135</v>
      </c>
      <c r="CC156" s="53">
        <f t="shared" ref="CC156:CD156" si="910">SUM(BX271,BX280,BX598,BX638,BX684,BX1003)</f>
        <v>0.19596497723990897</v>
      </c>
      <c r="CD156" s="53">
        <f t="shared" si="910"/>
        <v>63.23090575480385</v>
      </c>
      <c r="CF156" s="46">
        <v>12110105</v>
      </c>
      <c r="CG156" s="61">
        <f t="shared" si="776"/>
        <v>1695.2966663151158</v>
      </c>
      <c r="CH156" s="61">
        <f t="shared" si="777"/>
        <v>281.64622120766757</v>
      </c>
      <c r="CI156" s="61">
        <f t="shared" si="778"/>
        <v>17791.086869193357</v>
      </c>
      <c r="CJ156" s="61">
        <f t="shared" si="779"/>
        <v>200.49234364435415</v>
      </c>
      <c r="CK156" s="61">
        <f t="shared" si="780"/>
        <v>432.01107538061615</v>
      </c>
      <c r="CL156" s="61">
        <f t="shared" si="781"/>
        <v>20400.533175741108</v>
      </c>
    </row>
    <row r="157" spans="1:90" x14ac:dyDescent="0.3">
      <c r="A157" s="53" t="s">
        <v>961</v>
      </c>
      <c r="B157" s="53" t="s">
        <v>1573</v>
      </c>
      <c r="C157" s="53">
        <v>11140306</v>
      </c>
      <c r="D157" s="51">
        <v>614088.92776517896</v>
      </c>
      <c r="E157" s="53">
        <v>366179.84646299999</v>
      </c>
      <c r="F157" s="53">
        <f t="shared" si="743"/>
        <v>0.59629775087399595</v>
      </c>
      <c r="H157" s="53">
        <f>H156</f>
        <v>1350</v>
      </c>
      <c r="I157" s="53">
        <f t="shared" si="893"/>
        <v>0</v>
      </c>
      <c r="J157" s="53">
        <f t="shared" si="894"/>
        <v>0</v>
      </c>
      <c r="K157" s="53">
        <f t="shared" si="895"/>
        <v>115</v>
      </c>
      <c r="L157" s="53">
        <f t="shared" si="896"/>
        <v>17</v>
      </c>
      <c r="M157" s="53">
        <f t="shared" si="755"/>
        <v>805.00196367989452</v>
      </c>
      <c r="N157" s="53">
        <f t="shared" si="756"/>
        <v>0</v>
      </c>
      <c r="O157" s="53">
        <f t="shared" si="757"/>
        <v>0</v>
      </c>
      <c r="P157" s="53">
        <f t="shared" si="758"/>
        <v>68.574241350509539</v>
      </c>
      <c r="Q157" s="53">
        <f t="shared" si="759"/>
        <v>10.137061764857931</v>
      </c>
      <c r="S157" s="53">
        <v>12110106</v>
      </c>
      <c r="T157" s="53">
        <f>SUM(M38,M43,M352,M585,M702,M707,M713,M840,M839,M975,M980,M985,M986,M1083)</f>
        <v>6221.635379974352</v>
      </c>
      <c r="U157" s="53">
        <f t="shared" ref="U157:X157" si="911">SUM(N38,N43,N352,N585,N702,N707,N713,N840,N839,N975,N980,N985,N986,N1083)</f>
        <v>152.80754981592506</v>
      </c>
      <c r="V157" s="53">
        <f t="shared" si="911"/>
        <v>85066.633586935626</v>
      </c>
      <c r="W157" s="53">
        <f t="shared" si="911"/>
        <v>73.84297482327608</v>
      </c>
      <c r="X157" s="53">
        <f t="shared" si="911"/>
        <v>754.3465718694024</v>
      </c>
      <c r="Y157" s="53">
        <f t="shared" si="761"/>
        <v>92269.266063418589</v>
      </c>
      <c r="AA157" s="53" t="s">
        <v>972</v>
      </c>
      <c r="AB157" s="53" t="s">
        <v>1601</v>
      </c>
      <c r="AC157" s="53">
        <v>12090106</v>
      </c>
      <c r="AD157" s="53">
        <v>3438.251773</v>
      </c>
      <c r="AE157" s="53">
        <v>2056.2979152100002</v>
      </c>
      <c r="AF157" s="53">
        <f t="shared" si="745"/>
        <v>0.59806496178021462</v>
      </c>
      <c r="AH157" s="58">
        <v>0</v>
      </c>
      <c r="AI157" s="58">
        <v>0</v>
      </c>
      <c r="AJ157" s="58">
        <v>0</v>
      </c>
      <c r="AK157" s="58">
        <v>0</v>
      </c>
      <c r="AL157" s="58">
        <v>0</v>
      </c>
      <c r="AM157" s="58">
        <f t="shared" si="832"/>
        <v>0</v>
      </c>
      <c r="AN157" s="58">
        <f t="shared" si="833"/>
        <v>0</v>
      </c>
      <c r="AO157" s="58">
        <f t="shared" si="834"/>
        <v>0</v>
      </c>
      <c r="AP157" s="58">
        <f t="shared" si="835"/>
        <v>0</v>
      </c>
      <c r="AQ157" s="58">
        <f t="shared" si="836"/>
        <v>0</v>
      </c>
      <c r="AS157" s="53">
        <v>12110106</v>
      </c>
      <c r="AT157" s="80">
        <f t="shared" si="762"/>
        <v>55.938056173966693</v>
      </c>
      <c r="AU157" s="80">
        <f t="shared" si="763"/>
        <v>31.01413966048656</v>
      </c>
      <c r="AV157" s="80">
        <f t="shared" si="764"/>
        <v>2042.5839214667237</v>
      </c>
      <c r="AW157" s="80">
        <f t="shared" si="765"/>
        <v>0</v>
      </c>
      <c r="AX157" s="80">
        <f t="shared" si="766"/>
        <v>19.179548203784719</v>
      </c>
      <c r="AY157" s="80">
        <f t="shared" si="767"/>
        <v>2148.7156655049616</v>
      </c>
      <c r="BA157" s="53" t="s">
        <v>966</v>
      </c>
      <c r="BB157" s="53">
        <v>12090105</v>
      </c>
      <c r="BC157" s="53">
        <v>3320</v>
      </c>
      <c r="BD157" s="53">
        <v>1</v>
      </c>
      <c r="BE157" s="53">
        <f t="shared" si="768"/>
        <v>3.0120481927710846E-4</v>
      </c>
      <c r="BF157" s="53">
        <f t="shared" si="907"/>
        <v>89</v>
      </c>
      <c r="BG157" s="53">
        <f t="shared" si="907"/>
        <v>0</v>
      </c>
      <c r="BH157" s="53">
        <f t="shared" si="769"/>
        <v>2.6807228915662652E-2</v>
      </c>
      <c r="BI157" s="53">
        <f t="shared" si="770"/>
        <v>0</v>
      </c>
      <c r="BK157" s="53">
        <v>12110106</v>
      </c>
      <c r="BL157" s="53">
        <f>SUM(BH33,BH315,BH520,BH630,BH745,BH884,BH972)</f>
        <v>402.61057337444072</v>
      </c>
      <c r="BM157" s="53">
        <f>SUM(BI33,BI315,BI520,BI630,BI745,BI884,BI972)</f>
        <v>0</v>
      </c>
      <c r="BO157" s="54" t="s">
        <v>963</v>
      </c>
      <c r="BP157" s="53">
        <v>11130101</v>
      </c>
      <c r="BQ157" s="53">
        <v>456729.10279999999</v>
      </c>
      <c r="BR157" s="53">
        <v>95165.109119999994</v>
      </c>
      <c r="BS157" s="53">
        <f t="shared" si="771"/>
        <v>0.20836226230512936</v>
      </c>
      <c r="BT157" s="53">
        <f>BT156</f>
        <v>490</v>
      </c>
      <c r="BU157" s="53">
        <f t="shared" ref="BU157:BU159" si="912">BU156</f>
        <v>0</v>
      </c>
      <c r="BV157" s="53">
        <f t="shared" ref="BV157:BV159" si="913">BV156</f>
        <v>133</v>
      </c>
      <c r="BW157" s="53">
        <f t="shared" si="772"/>
        <v>102.09750852951339</v>
      </c>
      <c r="BX157" s="53">
        <f t="shared" si="773"/>
        <v>0</v>
      </c>
      <c r="BY157" s="53">
        <f t="shared" si="774"/>
        <v>27.712180886582203</v>
      </c>
      <c r="CA157" s="53">
        <v>12110106</v>
      </c>
      <c r="CB157" s="53">
        <f>SUM(BW37,BW347,BW690,BW819,BW968,BW1064)</f>
        <v>3802.1862712384318</v>
      </c>
      <c r="CC157" s="53">
        <f t="shared" ref="CC157:CD157" si="914">SUM(BX37,BX347,BX690,BX819,BX968,BX1064)</f>
        <v>0</v>
      </c>
      <c r="CD157" s="53">
        <f t="shared" si="914"/>
        <v>167.85623132964866</v>
      </c>
      <c r="CF157" s="46">
        <v>12110106</v>
      </c>
      <c r="CG157" s="61">
        <f t="shared" si="776"/>
        <v>6680.184009522759</v>
      </c>
      <c r="CH157" s="61">
        <f t="shared" si="777"/>
        <v>183.82168947641162</v>
      </c>
      <c r="CI157" s="61">
        <f t="shared" si="778"/>
        <v>90911.403779640779</v>
      </c>
      <c r="CJ157" s="61">
        <f t="shared" si="779"/>
        <v>73.84297482327608</v>
      </c>
      <c r="CK157" s="61">
        <f t="shared" si="780"/>
        <v>941.38235140283587</v>
      </c>
      <c r="CL157" s="61">
        <f t="shared" si="781"/>
        <v>98790.634804866058</v>
      </c>
    </row>
    <row r="158" spans="1:90" x14ac:dyDescent="0.3">
      <c r="A158" s="53" t="s">
        <v>962</v>
      </c>
      <c r="B158" s="53" t="s">
        <v>1578</v>
      </c>
      <c r="C158" s="53">
        <v>11120101</v>
      </c>
      <c r="D158" s="51">
        <v>575561.24043289002</v>
      </c>
      <c r="E158" s="53">
        <v>27582.289650800001</v>
      </c>
      <c r="F158" s="53">
        <f t="shared" si="743"/>
        <v>4.7922423737315707E-2</v>
      </c>
      <c r="H158" s="53">
        <f>Input!P119</f>
        <v>1457</v>
      </c>
      <c r="I158" s="53">
        <f>Input!Q119</f>
        <v>95</v>
      </c>
      <c r="J158" s="53">
        <f>Input!R119</f>
        <v>506682</v>
      </c>
      <c r="K158" s="53">
        <f>Input!S119</f>
        <v>0</v>
      </c>
      <c r="L158" s="53">
        <f>Input!T119</f>
        <v>10086</v>
      </c>
      <c r="M158" s="53">
        <f t="shared" si="755"/>
        <v>69.822971385268986</v>
      </c>
      <c r="N158" s="53">
        <f t="shared" si="756"/>
        <v>4.552630255044992</v>
      </c>
      <c r="O158" s="53">
        <f t="shared" si="757"/>
        <v>24281.429504070598</v>
      </c>
      <c r="P158" s="53">
        <f t="shared" si="758"/>
        <v>0</v>
      </c>
      <c r="Q158" s="53">
        <f t="shared" si="759"/>
        <v>483.34556581456621</v>
      </c>
      <c r="S158" s="53">
        <v>12110107</v>
      </c>
      <c r="T158" s="53">
        <f>SUM(M39,M44,M353,M703,M708,M711,M714,M981,M987)</f>
        <v>5517.5383548761993</v>
      </c>
      <c r="U158" s="53">
        <f t="shared" ref="U158:X158" si="915">SUM(N39,N44,N353,N703,N708,N711,N714,N981,N987)</f>
        <v>1.4358577566054236</v>
      </c>
      <c r="V158" s="53">
        <f t="shared" si="915"/>
        <v>29733.848470101591</v>
      </c>
      <c r="W158" s="53">
        <f t="shared" si="915"/>
        <v>0.18039099882874438</v>
      </c>
      <c r="X158" s="53">
        <f t="shared" si="915"/>
        <v>475.00636906412024</v>
      </c>
      <c r="Y158" s="53">
        <f t="shared" si="761"/>
        <v>35728.009442797345</v>
      </c>
      <c r="AA158" s="53" t="s">
        <v>972</v>
      </c>
      <c r="AB158" s="53" t="s">
        <v>1601</v>
      </c>
      <c r="AC158" s="53">
        <v>12090110</v>
      </c>
      <c r="AD158" s="53">
        <v>3438.251773</v>
      </c>
      <c r="AE158" s="53">
        <v>1381.9538577200001</v>
      </c>
      <c r="AF158" s="53">
        <f t="shared" si="745"/>
        <v>0.40193503819942628</v>
      </c>
      <c r="AH158" s="58">
        <f t="shared" ref="AH158" si="916">AH157</f>
        <v>0</v>
      </c>
      <c r="AI158" s="58">
        <f t="shared" ref="AI158" si="917">AI157</f>
        <v>0</v>
      </c>
      <c r="AJ158" s="58">
        <f t="shared" ref="AJ158" si="918">AJ157</f>
        <v>0</v>
      </c>
      <c r="AK158" s="58">
        <f t="shared" ref="AK158" si="919">AK157</f>
        <v>0</v>
      </c>
      <c r="AL158" s="58">
        <f t="shared" ref="AL158" si="920">AL157</f>
        <v>0</v>
      </c>
      <c r="AM158" s="58">
        <f t="shared" si="832"/>
        <v>0</v>
      </c>
      <c r="AN158" s="58">
        <f t="shared" si="833"/>
        <v>0</v>
      </c>
      <c r="AO158" s="58">
        <f t="shared" si="834"/>
        <v>0</v>
      </c>
      <c r="AP158" s="58">
        <f t="shared" si="835"/>
        <v>0</v>
      </c>
      <c r="AQ158" s="58">
        <f t="shared" si="836"/>
        <v>0</v>
      </c>
      <c r="AS158" s="53">
        <v>12110107</v>
      </c>
      <c r="AT158" s="80">
        <f t="shared" si="762"/>
        <v>211.32190461122761</v>
      </c>
      <c r="AU158" s="80">
        <f t="shared" si="763"/>
        <v>136.86674195825495</v>
      </c>
      <c r="AV158" s="80">
        <f t="shared" si="764"/>
        <v>9014.0113370173913</v>
      </c>
      <c r="AW158" s="80">
        <f t="shared" si="765"/>
        <v>0</v>
      </c>
      <c r="AX158" s="80">
        <f t="shared" si="766"/>
        <v>71.238897693882649</v>
      </c>
      <c r="AY158" s="80">
        <f t="shared" si="767"/>
        <v>9433.4388812807556</v>
      </c>
      <c r="BA158" s="53" t="s">
        <v>967</v>
      </c>
      <c r="BB158" s="53">
        <v>12090101</v>
      </c>
      <c r="BC158" s="53">
        <v>8886</v>
      </c>
      <c r="BD158" s="53">
        <v>63</v>
      </c>
      <c r="BE158" s="53">
        <f t="shared" si="768"/>
        <v>7.0898041863605675E-3</v>
      </c>
      <c r="BF158" s="53">
        <f>Input!P136</f>
        <v>16</v>
      </c>
      <c r="BG158" s="53">
        <f>Input!Q136</f>
        <v>0</v>
      </c>
      <c r="BH158" s="53">
        <f t="shared" si="769"/>
        <v>0.11343686698176908</v>
      </c>
      <c r="BI158" s="53">
        <f t="shared" si="770"/>
        <v>0</v>
      </c>
      <c r="BK158" s="53">
        <v>12110107</v>
      </c>
      <c r="BL158" s="53">
        <f>SUM(BH34,BH316,BH631,BH885)</f>
        <v>71.160577846520752</v>
      </c>
      <c r="BM158" s="53">
        <f>SUM(BI34,BI316,BI631,BI885)</f>
        <v>0</v>
      </c>
      <c r="BO158" s="54" t="s">
        <v>963</v>
      </c>
      <c r="BP158" s="53">
        <v>11130103</v>
      </c>
      <c r="BQ158" s="53">
        <v>456729.10279999999</v>
      </c>
      <c r="BR158" s="53">
        <v>68000.439589999994</v>
      </c>
      <c r="BS158" s="53">
        <f t="shared" si="771"/>
        <v>0.14888571622241717</v>
      </c>
      <c r="BT158" s="53">
        <f>BT157</f>
        <v>490</v>
      </c>
      <c r="BU158" s="53">
        <f t="shared" si="912"/>
        <v>0</v>
      </c>
      <c r="BV158" s="53">
        <f t="shared" si="913"/>
        <v>133</v>
      </c>
      <c r="BW158" s="53">
        <f t="shared" si="772"/>
        <v>72.954000948984415</v>
      </c>
      <c r="BX158" s="53">
        <f t="shared" si="773"/>
        <v>0</v>
      </c>
      <c r="BY158" s="53">
        <f t="shared" si="774"/>
        <v>19.801800257581483</v>
      </c>
      <c r="CA158" s="53">
        <v>12110107</v>
      </c>
      <c r="CB158" s="53">
        <f>SUM(BW38,BW348,BW691,BW969)</f>
        <v>992.43885564485277</v>
      </c>
      <c r="CC158" s="53">
        <f t="shared" ref="CC158:CD158" si="921">SUM(BX38,BX348,BX691,BX969)</f>
        <v>0</v>
      </c>
      <c r="CD158" s="53">
        <f t="shared" si="921"/>
        <v>151.30366540740184</v>
      </c>
      <c r="CF158" s="46">
        <v>12110107</v>
      </c>
      <c r="CG158" s="61">
        <f t="shared" si="776"/>
        <v>5800.0208373339474</v>
      </c>
      <c r="CH158" s="61">
        <f t="shared" si="777"/>
        <v>138.30259971486038</v>
      </c>
      <c r="CI158" s="61">
        <f t="shared" si="778"/>
        <v>39740.298662763831</v>
      </c>
      <c r="CJ158" s="61">
        <f t="shared" si="779"/>
        <v>0.18039099882874438</v>
      </c>
      <c r="CK158" s="61">
        <f t="shared" si="780"/>
        <v>697.54893216540472</v>
      </c>
      <c r="CL158" s="61">
        <f t="shared" si="781"/>
        <v>46376.35142297687</v>
      </c>
    </row>
    <row r="159" spans="1:90" x14ac:dyDescent="0.3">
      <c r="A159" s="53" t="s">
        <v>962</v>
      </c>
      <c r="B159" s="53" t="s">
        <v>1578</v>
      </c>
      <c r="C159" s="53">
        <v>11120104</v>
      </c>
      <c r="D159" s="51">
        <v>575561.24043289002</v>
      </c>
      <c r="E159" s="53">
        <v>258948.81311700001</v>
      </c>
      <c r="F159" s="53">
        <f t="shared" si="743"/>
        <v>0.44990662144351473</v>
      </c>
      <c r="H159" s="53">
        <f>H158</f>
        <v>1457</v>
      </c>
      <c r="I159" s="53">
        <f t="shared" ref="I159:I162" si="922">I158</f>
        <v>95</v>
      </c>
      <c r="J159" s="53">
        <f t="shared" ref="J159:J162" si="923">J158</f>
        <v>506682</v>
      </c>
      <c r="K159" s="53">
        <f t="shared" ref="K159:K162" si="924">K158</f>
        <v>0</v>
      </c>
      <c r="L159" s="53">
        <f t="shared" ref="L159:L162" si="925">L158</f>
        <v>10086</v>
      </c>
      <c r="M159" s="53">
        <f t="shared" si="755"/>
        <v>655.513947443201</v>
      </c>
      <c r="N159" s="53">
        <f t="shared" si="756"/>
        <v>42.741129037133902</v>
      </c>
      <c r="O159" s="53">
        <f t="shared" si="757"/>
        <v>227959.58676624292</v>
      </c>
      <c r="P159" s="53">
        <f t="shared" si="758"/>
        <v>0</v>
      </c>
      <c r="Q159" s="53">
        <f t="shared" si="759"/>
        <v>4537.7581838792894</v>
      </c>
      <c r="S159" s="53">
        <v>12110108</v>
      </c>
      <c r="T159" s="53">
        <f>SUM(M25,M270,M354,M611,M653,M696,M1084)</f>
        <v>1097.8706839800104</v>
      </c>
      <c r="U159" s="53">
        <f t="shared" ref="U159:X159" si="926">SUM(N25,N270,N354,N611,N653,N696,N1084)</f>
        <v>51.927300935269749</v>
      </c>
      <c r="V159" s="53">
        <f t="shared" si="926"/>
        <v>18700.571504372354</v>
      </c>
      <c r="W159" s="53">
        <f t="shared" si="926"/>
        <v>96.262906506252037</v>
      </c>
      <c r="X159" s="53">
        <f t="shared" si="926"/>
        <v>167.69008323134543</v>
      </c>
      <c r="Y159" s="53">
        <f t="shared" si="761"/>
        <v>20114.322479025232</v>
      </c>
      <c r="AA159" s="53" t="s">
        <v>972</v>
      </c>
      <c r="AB159" s="53" t="s">
        <v>1602</v>
      </c>
      <c r="AC159" s="53">
        <v>12090105</v>
      </c>
      <c r="AD159" s="53">
        <v>221225.73639999999</v>
      </c>
      <c r="AE159" s="53">
        <v>5238.6396885200002</v>
      </c>
      <c r="AF159" s="53">
        <f t="shared" si="745"/>
        <v>2.3680064416411184E-2</v>
      </c>
      <c r="AH159" s="58">
        <f>Input!P151</f>
        <v>371</v>
      </c>
      <c r="AI159" s="58">
        <f>Input!Q151</f>
        <v>0</v>
      </c>
      <c r="AJ159" s="58">
        <f>Input!R151</f>
        <v>0</v>
      </c>
      <c r="AK159" s="58">
        <f>Input!S151</f>
        <v>0</v>
      </c>
      <c r="AL159" s="58">
        <f>Input!T151</f>
        <v>2</v>
      </c>
      <c r="AM159" s="58">
        <f t="shared" si="832"/>
        <v>8.7853038984885501</v>
      </c>
      <c r="AN159" s="58">
        <f t="shared" si="833"/>
        <v>0</v>
      </c>
      <c r="AO159" s="58">
        <f t="shared" si="834"/>
        <v>0</v>
      </c>
      <c r="AP159" s="58">
        <f t="shared" si="835"/>
        <v>0</v>
      </c>
      <c r="AQ159" s="58">
        <f t="shared" si="836"/>
        <v>4.7360128832822368E-2</v>
      </c>
      <c r="AS159" s="53">
        <v>12110108</v>
      </c>
      <c r="AT159" s="80">
        <f t="shared" si="762"/>
        <v>1526.6994624580775</v>
      </c>
      <c r="AU159" s="80">
        <f t="shared" si="763"/>
        <v>372.07550064959668</v>
      </c>
      <c r="AV159" s="80">
        <f t="shared" si="764"/>
        <v>24633.207448148849</v>
      </c>
      <c r="AW159" s="80">
        <f t="shared" si="765"/>
        <v>0</v>
      </c>
      <c r="AX159" s="80">
        <f t="shared" si="766"/>
        <v>227.80118561131638</v>
      </c>
      <c r="AY159" s="80">
        <f t="shared" si="767"/>
        <v>26759.783596867837</v>
      </c>
      <c r="BA159" s="53" t="s">
        <v>967</v>
      </c>
      <c r="BB159" s="53">
        <v>12090106</v>
      </c>
      <c r="BC159" s="53">
        <v>8886</v>
      </c>
      <c r="BD159" s="53">
        <v>2711</v>
      </c>
      <c r="BE159" s="53">
        <f t="shared" si="768"/>
        <v>0.30508665316227773</v>
      </c>
      <c r="BF159" s="53">
        <f t="shared" ref="BF159:BG161" si="927">BF158</f>
        <v>16</v>
      </c>
      <c r="BG159" s="53">
        <f t="shared" si="927"/>
        <v>0</v>
      </c>
      <c r="BH159" s="53">
        <f t="shared" si="769"/>
        <v>4.8813864505964437</v>
      </c>
      <c r="BI159" s="53">
        <f t="shared" si="770"/>
        <v>0</v>
      </c>
      <c r="BK159" s="53">
        <v>12110108</v>
      </c>
      <c r="BL159" s="53">
        <f>SUM(BH317,BH553,BH582,BH625,BH973)</f>
        <v>8.2314335723104559</v>
      </c>
      <c r="BM159" s="53">
        <f>SUM(BI317,BI553,BI582,BI625,BI973)</f>
        <v>0</v>
      </c>
      <c r="BO159" s="54" t="s">
        <v>963</v>
      </c>
      <c r="BP159" s="53">
        <v>11130105</v>
      </c>
      <c r="BQ159" s="53">
        <v>456729.10279999999</v>
      </c>
      <c r="BR159" s="53">
        <v>1191.7465360000001</v>
      </c>
      <c r="BS159" s="53">
        <f t="shared" si="771"/>
        <v>2.6093071991557795E-3</v>
      </c>
      <c r="BT159" s="53">
        <f>BT158</f>
        <v>490</v>
      </c>
      <c r="BU159" s="53">
        <f t="shared" si="912"/>
        <v>0</v>
      </c>
      <c r="BV159" s="53">
        <f t="shared" si="913"/>
        <v>133</v>
      </c>
      <c r="BW159" s="53">
        <f t="shared" si="772"/>
        <v>1.2785605275863319</v>
      </c>
      <c r="BX159" s="53">
        <f t="shared" si="773"/>
        <v>0</v>
      </c>
      <c r="BY159" s="53">
        <f t="shared" si="774"/>
        <v>0.34703785748771865</v>
      </c>
      <c r="CA159" s="53">
        <v>12110108</v>
      </c>
      <c r="CB159" s="53">
        <f>SUM(BW26,BW272,BW349,BW599,BW639,BW685,BW1065)</f>
        <v>185.25128520925162</v>
      </c>
      <c r="CC159" s="53">
        <f t="shared" ref="CC159:CD159" si="928">SUM(BX26,BX272,BX349,BX599,BX639,BX685,BX1065)</f>
        <v>0</v>
      </c>
      <c r="CD159" s="53">
        <f t="shared" si="928"/>
        <v>19.114922088398032</v>
      </c>
      <c r="CF159" s="46">
        <v>12110108</v>
      </c>
      <c r="CG159" s="61">
        <f t="shared" si="776"/>
        <v>2632.8015800103985</v>
      </c>
      <c r="CH159" s="61">
        <f t="shared" si="777"/>
        <v>424.0028015848664</v>
      </c>
      <c r="CI159" s="61">
        <f t="shared" si="778"/>
        <v>43519.030237730454</v>
      </c>
      <c r="CJ159" s="61">
        <f t="shared" si="779"/>
        <v>96.262906506252037</v>
      </c>
      <c r="CK159" s="61">
        <f t="shared" si="780"/>
        <v>414.60619093105987</v>
      </c>
      <c r="CL159" s="61">
        <f t="shared" si="781"/>
        <v>47086.703716763026</v>
      </c>
    </row>
    <row r="160" spans="1:90" x14ac:dyDescent="0.3">
      <c r="A160" s="53" t="s">
        <v>962</v>
      </c>
      <c r="B160" s="53" t="s">
        <v>1578</v>
      </c>
      <c r="C160" s="53">
        <v>12050002</v>
      </c>
      <c r="D160" s="51">
        <v>575561.24043289002</v>
      </c>
      <c r="E160" s="53">
        <v>13104.8431989</v>
      </c>
      <c r="F160" s="53">
        <f t="shared" si="743"/>
        <v>2.2768807692894001E-2</v>
      </c>
      <c r="H160" s="53">
        <f>H159</f>
        <v>1457</v>
      </c>
      <c r="I160" s="53">
        <f t="shared" si="922"/>
        <v>95</v>
      </c>
      <c r="J160" s="53">
        <f t="shared" si="923"/>
        <v>506682</v>
      </c>
      <c r="K160" s="53">
        <f t="shared" si="924"/>
        <v>0</v>
      </c>
      <c r="L160" s="53">
        <f t="shared" si="925"/>
        <v>10086</v>
      </c>
      <c r="M160" s="53">
        <f t="shared" si="755"/>
        <v>33.174152808546559</v>
      </c>
      <c r="N160" s="53">
        <f t="shared" si="756"/>
        <v>2.1630367308249303</v>
      </c>
      <c r="O160" s="53">
        <f t="shared" si="757"/>
        <v>11536.545019450918</v>
      </c>
      <c r="P160" s="53">
        <f t="shared" si="758"/>
        <v>0</v>
      </c>
      <c r="Q160" s="53">
        <f t="shared" si="759"/>
        <v>229.6461943905289</v>
      </c>
      <c r="S160" s="53">
        <v>12110109</v>
      </c>
      <c r="T160" s="53">
        <f>SUM(M26,M355,M697,M704,M709,M715)</f>
        <v>2947.8041651170925</v>
      </c>
      <c r="U160" s="53">
        <f t="shared" ref="U160:X160" si="929">SUM(N26,N355,N697,N704,N709,N715)</f>
        <v>26.253276504605083</v>
      </c>
      <c r="V160" s="53">
        <f t="shared" si="929"/>
        <v>37000.07245091947</v>
      </c>
      <c r="W160" s="53">
        <f t="shared" si="929"/>
        <v>34.152066483459066</v>
      </c>
      <c r="X160" s="53">
        <f t="shared" si="929"/>
        <v>394.81582065025088</v>
      </c>
      <c r="Y160" s="53">
        <f t="shared" si="761"/>
        <v>40403.097779674878</v>
      </c>
      <c r="AA160" s="53" t="s">
        <v>972</v>
      </c>
      <c r="AB160" s="53" t="s">
        <v>1602</v>
      </c>
      <c r="AC160" s="53">
        <v>12090106</v>
      </c>
      <c r="AD160" s="53">
        <v>221225.73639999999</v>
      </c>
      <c r="AE160" s="51">
        <v>115077.090965</v>
      </c>
      <c r="AF160" s="53">
        <f t="shared" si="745"/>
        <v>0.52017949103773442</v>
      </c>
      <c r="AH160" s="58">
        <f t="shared" ref="AH160:AH161" si="930">AH159</f>
        <v>371</v>
      </c>
      <c r="AI160" s="58">
        <f t="shared" ref="AI160:AI161" si="931">AI159</f>
        <v>0</v>
      </c>
      <c r="AJ160" s="58">
        <f t="shared" ref="AJ160:AJ161" si="932">AJ159</f>
        <v>0</v>
      </c>
      <c r="AK160" s="58">
        <f t="shared" ref="AK160:AK161" si="933">AK159</f>
        <v>0</v>
      </c>
      <c r="AL160" s="58">
        <f t="shared" ref="AL160:AL161" si="934">AL159</f>
        <v>2</v>
      </c>
      <c r="AM160" s="58">
        <f t="shared" si="832"/>
        <v>192.98659117499946</v>
      </c>
      <c r="AN160" s="58">
        <f t="shared" si="833"/>
        <v>0</v>
      </c>
      <c r="AO160" s="58">
        <f t="shared" si="834"/>
        <v>0</v>
      </c>
      <c r="AP160" s="58">
        <f t="shared" si="835"/>
        <v>0</v>
      </c>
      <c r="AQ160" s="58">
        <f t="shared" si="836"/>
        <v>1.0403589820754688</v>
      </c>
      <c r="AS160" s="53">
        <v>12110109</v>
      </c>
      <c r="AT160" s="80">
        <f t="shared" si="762"/>
        <v>811.81528935894312</v>
      </c>
      <c r="AU160" s="80">
        <f t="shared" si="763"/>
        <v>223.04361769064215</v>
      </c>
      <c r="AV160" s="80">
        <f t="shared" si="764"/>
        <v>14720.197290659267</v>
      </c>
      <c r="AW160" s="80">
        <f t="shared" si="765"/>
        <v>0</v>
      </c>
      <c r="AX160" s="80">
        <f t="shared" si="766"/>
        <v>94.472723935401689</v>
      </c>
      <c r="AY160" s="80">
        <f t="shared" si="767"/>
        <v>15849.528921644254</v>
      </c>
      <c r="BA160" s="53" t="s">
        <v>967</v>
      </c>
      <c r="BB160" s="53">
        <v>12090107</v>
      </c>
      <c r="BC160" s="53">
        <v>8886</v>
      </c>
      <c r="BD160" s="53">
        <v>222</v>
      </c>
      <c r="BE160" s="53">
        <f t="shared" si="768"/>
        <v>2.4983119513841998E-2</v>
      </c>
      <c r="BF160" s="53">
        <f t="shared" si="927"/>
        <v>16</v>
      </c>
      <c r="BG160" s="53">
        <f t="shared" si="927"/>
        <v>0</v>
      </c>
      <c r="BH160" s="53">
        <f t="shared" si="769"/>
        <v>0.39972991222147197</v>
      </c>
      <c r="BI160" s="53">
        <f t="shared" si="770"/>
        <v>0</v>
      </c>
      <c r="BK160" s="53">
        <v>12110109</v>
      </c>
      <c r="BL160" s="53">
        <f>SUM(BH24,BH318,BH626,BH632)</f>
        <v>80.157255286741119</v>
      </c>
      <c r="BM160" s="53">
        <f>SUM(BI24,BI318,BI626,BI632)</f>
        <v>0</v>
      </c>
      <c r="BO160" s="54" t="s">
        <v>964</v>
      </c>
      <c r="BP160" s="53">
        <v>11130102</v>
      </c>
      <c r="BQ160" s="53">
        <v>702509.25280000002</v>
      </c>
      <c r="BR160" s="53">
        <v>12234.987999999999</v>
      </c>
      <c r="BS160" s="53">
        <f t="shared" si="771"/>
        <v>1.7416123632870106E-2</v>
      </c>
      <c r="BT160" s="53">
        <f>Input!R128</f>
        <v>826</v>
      </c>
      <c r="BU160" s="53">
        <f>Input!S128</f>
        <v>10</v>
      </c>
      <c r="BV160" s="53">
        <f>Input!T128</f>
        <v>234</v>
      </c>
      <c r="BW160" s="53">
        <f t="shared" si="772"/>
        <v>14.385718120750708</v>
      </c>
      <c r="BX160" s="53">
        <f t="shared" si="773"/>
        <v>0.17416123632870106</v>
      </c>
      <c r="BY160" s="53">
        <f t="shared" si="774"/>
        <v>4.0753729300916044</v>
      </c>
      <c r="CA160" s="53">
        <v>12110109</v>
      </c>
      <c r="CB160" s="53">
        <f>SUM(BW27,BW350,BW686,BW692)</f>
        <v>275.0838746944732</v>
      </c>
      <c r="CC160" s="53">
        <f t="shared" ref="CC160:CD160" si="935">SUM(BX27,BX350,BX686,BX692)</f>
        <v>0</v>
      </c>
      <c r="CD160" s="53">
        <f t="shared" si="935"/>
        <v>47.000459258516898</v>
      </c>
      <c r="CF160" s="46">
        <v>12110109</v>
      </c>
      <c r="CG160" s="61">
        <f t="shared" si="776"/>
        <v>3839.7767097627766</v>
      </c>
      <c r="CH160" s="61">
        <f t="shared" si="777"/>
        <v>249.29689419524723</v>
      </c>
      <c r="CI160" s="61">
        <f t="shared" si="778"/>
        <v>51995.353616273213</v>
      </c>
      <c r="CJ160" s="61">
        <f t="shared" si="779"/>
        <v>34.152066483459066</v>
      </c>
      <c r="CK160" s="61">
        <f t="shared" si="780"/>
        <v>536.28900384416943</v>
      </c>
      <c r="CL160" s="61">
        <f t="shared" si="781"/>
        <v>56654.868290558865</v>
      </c>
    </row>
    <row r="161" spans="1:90" x14ac:dyDescent="0.3">
      <c r="A161" s="53" t="s">
        <v>962</v>
      </c>
      <c r="B161" s="53" t="s">
        <v>1578</v>
      </c>
      <c r="C161" s="53">
        <v>12050005</v>
      </c>
      <c r="D161" s="51">
        <v>575561.24043289002</v>
      </c>
      <c r="E161" s="53">
        <v>272722.80991900002</v>
      </c>
      <c r="F161" s="53">
        <f t="shared" si="743"/>
        <v>0.47383803974339944</v>
      </c>
      <c r="H161" s="53">
        <f>H160</f>
        <v>1457</v>
      </c>
      <c r="I161" s="53">
        <f t="shared" si="922"/>
        <v>95</v>
      </c>
      <c r="J161" s="53">
        <f t="shared" si="923"/>
        <v>506682</v>
      </c>
      <c r="K161" s="53">
        <f t="shared" si="924"/>
        <v>0</v>
      </c>
      <c r="L161" s="53">
        <f t="shared" si="925"/>
        <v>10086</v>
      </c>
      <c r="M161" s="53">
        <f t="shared" si="755"/>
        <v>690.38202390613299</v>
      </c>
      <c r="N161" s="53">
        <f t="shared" si="756"/>
        <v>45.014613775622948</v>
      </c>
      <c r="O161" s="53">
        <f t="shared" si="757"/>
        <v>240085.20565326512</v>
      </c>
      <c r="P161" s="53">
        <f t="shared" si="758"/>
        <v>0</v>
      </c>
      <c r="Q161" s="53">
        <f t="shared" si="759"/>
        <v>4779.1304688519267</v>
      </c>
      <c r="S161" s="53">
        <v>12110110</v>
      </c>
      <c r="T161" s="53">
        <f>SUM(M27,M29,M51,M67,M71,M72,M76,M356,M558,M565,M654,M698,M705,M710,M716,M1064)</f>
        <v>8248.947216998351</v>
      </c>
      <c r="U161" s="53">
        <f t="shared" ref="U161:X161" si="936">SUM(N27,N29,N51,N67,N71,N72,N76,N356,N558,N565,N654,N698,N705,N710,N716,N1064)</f>
        <v>509.19218411897305</v>
      </c>
      <c r="V161" s="53">
        <f t="shared" si="936"/>
        <v>26470.137326348991</v>
      </c>
      <c r="W161" s="53">
        <f t="shared" si="936"/>
        <v>85.053554513090234</v>
      </c>
      <c r="X161" s="53">
        <f t="shared" si="936"/>
        <v>760.51453939255236</v>
      </c>
      <c r="Y161" s="53">
        <f t="shared" si="761"/>
        <v>36073.84482137196</v>
      </c>
      <c r="AA161" s="53" t="s">
        <v>972</v>
      </c>
      <c r="AB161" s="53" t="s">
        <v>1602</v>
      </c>
      <c r="AC161" s="53">
        <v>12090110</v>
      </c>
      <c r="AD161" s="53">
        <v>221225.73639999999</v>
      </c>
      <c r="AE161" s="53">
        <v>100910.005796</v>
      </c>
      <c r="AF161" s="53">
        <f t="shared" si="745"/>
        <v>0.45614044476969812</v>
      </c>
      <c r="AH161" s="58">
        <f t="shared" si="930"/>
        <v>371</v>
      </c>
      <c r="AI161" s="58">
        <f t="shared" si="931"/>
        <v>0</v>
      </c>
      <c r="AJ161" s="58">
        <f t="shared" si="932"/>
        <v>0</v>
      </c>
      <c r="AK161" s="58">
        <f t="shared" si="933"/>
        <v>0</v>
      </c>
      <c r="AL161" s="58">
        <f t="shared" si="934"/>
        <v>2</v>
      </c>
      <c r="AM161" s="58">
        <f t="shared" si="832"/>
        <v>169.22810500955799</v>
      </c>
      <c r="AN161" s="58">
        <f t="shared" si="833"/>
        <v>0</v>
      </c>
      <c r="AO161" s="58">
        <f t="shared" si="834"/>
        <v>0</v>
      </c>
      <c r="AP161" s="58">
        <f t="shared" si="835"/>
        <v>0</v>
      </c>
      <c r="AQ161" s="58">
        <f t="shared" si="836"/>
        <v>0.91228088953939623</v>
      </c>
      <c r="AS161" s="53">
        <v>12110110</v>
      </c>
      <c r="AT161" s="80">
        <f t="shared" si="762"/>
        <v>406.31511313165697</v>
      </c>
      <c r="AU161" s="80">
        <f t="shared" si="763"/>
        <v>31.01413966048656</v>
      </c>
      <c r="AV161" s="80">
        <f t="shared" si="764"/>
        <v>2042.5839214667237</v>
      </c>
      <c r="AW161" s="80">
        <f t="shared" si="765"/>
        <v>0</v>
      </c>
      <c r="AX161" s="80">
        <f t="shared" si="766"/>
        <v>115.1010199607429</v>
      </c>
      <c r="AY161" s="80">
        <f t="shared" si="767"/>
        <v>2595.0141942196101</v>
      </c>
      <c r="BA161" s="53" t="s">
        <v>967</v>
      </c>
      <c r="BB161" s="53">
        <v>12090108</v>
      </c>
      <c r="BC161" s="53">
        <v>8886</v>
      </c>
      <c r="BD161" s="53">
        <v>5890</v>
      </c>
      <c r="BE161" s="53">
        <f t="shared" si="768"/>
        <v>0.66284042313751967</v>
      </c>
      <c r="BF161" s="53">
        <f t="shared" si="927"/>
        <v>16</v>
      </c>
      <c r="BG161" s="53">
        <f t="shared" si="927"/>
        <v>0</v>
      </c>
      <c r="BH161" s="53">
        <f t="shared" si="769"/>
        <v>10.605446770200315</v>
      </c>
      <c r="BI161" s="53">
        <f t="shared" si="770"/>
        <v>0</v>
      </c>
      <c r="BK161" s="53">
        <v>12110110</v>
      </c>
      <c r="BL161" s="53">
        <f>SUM(BH25,BH55,BH319,BH500,BH583,BH627,BH633,BH950)</f>
        <v>23.795977343007273</v>
      </c>
      <c r="BM161" s="53">
        <f>SUM(BI25,BI55,BI319,BI500,BI583,BI627,BI633,BI950)</f>
        <v>0</v>
      </c>
      <c r="BO161" s="54" t="s">
        <v>964</v>
      </c>
      <c r="BP161" s="53">
        <v>11130201</v>
      </c>
      <c r="BQ161" s="53">
        <v>702509.25280000002</v>
      </c>
      <c r="BR161" s="53">
        <v>79225.973670000007</v>
      </c>
      <c r="BS161" s="53">
        <f t="shared" si="771"/>
        <v>0.11277570132240684</v>
      </c>
      <c r="BT161" s="53">
        <f>BT160</f>
        <v>826</v>
      </c>
      <c r="BU161" s="53">
        <f t="shared" ref="BU161:BU164" si="937">BU160</f>
        <v>10</v>
      </c>
      <c r="BV161" s="53">
        <f t="shared" ref="BV161:BV164" si="938">BV160</f>
        <v>234</v>
      </c>
      <c r="BW161" s="53">
        <f t="shared" si="772"/>
        <v>93.152729292308052</v>
      </c>
      <c r="BX161" s="53">
        <f t="shared" si="773"/>
        <v>1.1277570132240684</v>
      </c>
      <c r="BY161" s="53">
        <f t="shared" si="774"/>
        <v>26.389514109443201</v>
      </c>
      <c r="CA161" s="53">
        <v>12110110</v>
      </c>
      <c r="CB161" s="53">
        <f>SUM(BW28,BW61,BW351,BW551,BW640,BW687,BW693,BW1039)</f>
        <v>118.70679346330847</v>
      </c>
      <c r="CC161" s="53">
        <f t="shared" ref="CC161:CD161" si="939">SUM(BX28,BX61,BX351,BX551,BX640,BX687,BX693,BX1039)</f>
        <v>7.8638871388400533E-2</v>
      </c>
      <c r="CD161" s="53">
        <f t="shared" si="939"/>
        <v>53.984300583812214</v>
      </c>
      <c r="CF161" s="46">
        <v>12110110</v>
      </c>
      <c r="CG161" s="61">
        <f t="shared" si="776"/>
        <v>8679.0583074730148</v>
      </c>
      <c r="CH161" s="61">
        <f t="shared" si="777"/>
        <v>540.20632377945958</v>
      </c>
      <c r="CI161" s="61">
        <f t="shared" si="778"/>
        <v>28631.428041279025</v>
      </c>
      <c r="CJ161" s="61">
        <f t="shared" si="779"/>
        <v>85.13219338447864</v>
      </c>
      <c r="CK161" s="61">
        <f t="shared" si="780"/>
        <v>929.59985993710745</v>
      </c>
      <c r="CL161" s="61">
        <f t="shared" si="781"/>
        <v>38865.424725853089</v>
      </c>
    </row>
    <row r="162" spans="1:90" x14ac:dyDescent="0.3">
      <c r="A162" s="53" t="s">
        <v>962</v>
      </c>
      <c r="B162" s="53" t="s">
        <v>1578</v>
      </c>
      <c r="C162" s="53">
        <v>12050006</v>
      </c>
      <c r="D162" s="51">
        <v>575561.24043289002</v>
      </c>
      <c r="E162" s="53">
        <v>3202.4845471899998</v>
      </c>
      <c r="F162" s="53">
        <f t="shared" si="743"/>
        <v>5.5641073828761531E-3</v>
      </c>
      <c r="H162" s="53">
        <f>H161</f>
        <v>1457</v>
      </c>
      <c r="I162" s="53">
        <f t="shared" si="922"/>
        <v>95</v>
      </c>
      <c r="J162" s="53">
        <f t="shared" si="923"/>
        <v>506682</v>
      </c>
      <c r="K162" s="53">
        <f t="shared" si="924"/>
        <v>0</v>
      </c>
      <c r="L162" s="53">
        <f t="shared" si="925"/>
        <v>10086</v>
      </c>
      <c r="M162" s="53">
        <f t="shared" si="755"/>
        <v>8.1069044568505557</v>
      </c>
      <c r="N162" s="53">
        <f t="shared" si="756"/>
        <v>0.52859020137323454</v>
      </c>
      <c r="O162" s="53">
        <f t="shared" si="757"/>
        <v>2819.233056970455</v>
      </c>
      <c r="P162" s="53">
        <f t="shared" si="758"/>
        <v>0</v>
      </c>
      <c r="Q162" s="53">
        <f t="shared" si="759"/>
        <v>56.119587063688883</v>
      </c>
      <c r="S162" s="53">
        <v>12110111</v>
      </c>
      <c r="T162" s="53">
        <f>SUM(M54,M280,M544,M559,M566,M655,M700,M770,M880)</f>
        <v>2876.386261219639</v>
      </c>
      <c r="U162" s="53">
        <f t="shared" ref="U162:X162" si="940">SUM(N54,N280,N544,N559,N566,N655,N700,N770,N880)</f>
        <v>801.25777091105181</v>
      </c>
      <c r="V162" s="53">
        <f t="shared" si="940"/>
        <v>6120.9763171311442</v>
      </c>
      <c r="W162" s="53">
        <f t="shared" si="940"/>
        <v>30.765977453645014</v>
      </c>
      <c r="X162" s="53">
        <f t="shared" si="940"/>
        <v>717.3506761874828</v>
      </c>
      <c r="Y162" s="53">
        <f t="shared" si="761"/>
        <v>10546.737002902963</v>
      </c>
      <c r="AA162" s="53" t="s">
        <v>972</v>
      </c>
      <c r="AB162" s="53" t="s">
        <v>1604</v>
      </c>
      <c r="AC162" s="53">
        <v>12090105</v>
      </c>
      <c r="AD162" s="53">
        <v>127055.7096</v>
      </c>
      <c r="AE162" s="53">
        <v>125555.779475</v>
      </c>
      <c r="AF162" s="53">
        <f t="shared" si="745"/>
        <v>0.98819470506502927</v>
      </c>
      <c r="AH162" s="53">
        <f>Input!P152</f>
        <v>1</v>
      </c>
      <c r="AI162" s="53">
        <f>Input!Q152</f>
        <v>0</v>
      </c>
      <c r="AJ162" s="53">
        <f>Input!R152</f>
        <v>5798</v>
      </c>
      <c r="AK162" s="53">
        <f>Input!S152</f>
        <v>0</v>
      </c>
      <c r="AL162" s="53">
        <f>Input!T152</f>
        <v>0</v>
      </c>
      <c r="AM162" s="58">
        <f t="shared" si="832"/>
        <v>0.98819470506502927</v>
      </c>
      <c r="AN162" s="58">
        <f t="shared" si="833"/>
        <v>0</v>
      </c>
      <c r="AO162" s="58">
        <f t="shared" si="834"/>
        <v>5729.5528999670396</v>
      </c>
      <c r="AP162" s="58">
        <f t="shared" si="835"/>
        <v>0</v>
      </c>
      <c r="AQ162" s="58">
        <f t="shared" si="836"/>
        <v>0</v>
      </c>
      <c r="AS162" s="53">
        <v>12110111</v>
      </c>
      <c r="AT162" s="80">
        <f t="shared" si="762"/>
        <v>517.42401721805584</v>
      </c>
      <c r="AU162" s="80">
        <f t="shared" si="763"/>
        <v>136.86674195825495</v>
      </c>
      <c r="AV162" s="80">
        <f t="shared" si="764"/>
        <v>9020.3491939875057</v>
      </c>
      <c r="AW162" s="80">
        <f t="shared" si="765"/>
        <v>0</v>
      </c>
      <c r="AX162" s="80">
        <f t="shared" si="766"/>
        <v>134.74847577984448</v>
      </c>
      <c r="AY162" s="80">
        <f t="shared" si="767"/>
        <v>9809.388428943661</v>
      </c>
      <c r="BA162" s="53" t="s">
        <v>841</v>
      </c>
      <c r="BB162" s="53">
        <v>12010001</v>
      </c>
      <c r="BC162" s="53">
        <v>782349</v>
      </c>
      <c r="BD162" s="53">
        <v>4954</v>
      </c>
      <c r="BE162" s="53">
        <f t="shared" si="768"/>
        <v>6.3322123502426667E-3</v>
      </c>
      <c r="BF162" s="53">
        <f>Input!P137</f>
        <v>82</v>
      </c>
      <c r="BG162" s="53">
        <f>Input!Q137</f>
        <v>0</v>
      </c>
      <c r="BH162" s="53">
        <f t="shared" si="769"/>
        <v>0.51924141271989865</v>
      </c>
      <c r="BI162" s="53">
        <f t="shared" si="770"/>
        <v>0</v>
      </c>
      <c r="BK162" s="53">
        <v>12110111</v>
      </c>
      <c r="BL162" s="53">
        <f>SUM(BH44,BH254,BH485,BH501,BH584,BH628,BH683,BH782)</f>
        <v>12.803448920641996</v>
      </c>
      <c r="BM162" s="53">
        <f>SUM(BI44,BI254,BI485,BI501,BI584,BI628,BI683,BI782)</f>
        <v>7.5410356504562126E-2</v>
      </c>
      <c r="BO162" s="54" t="s">
        <v>964</v>
      </c>
      <c r="BP162" s="53">
        <v>11130206</v>
      </c>
      <c r="BQ162" s="53">
        <v>702509.25280000002</v>
      </c>
      <c r="BR162" s="53">
        <v>69791.833100000003</v>
      </c>
      <c r="BS162" s="53">
        <f t="shared" si="771"/>
        <v>9.9346496607453649E-2</v>
      </c>
      <c r="BT162" s="53">
        <f>BT161</f>
        <v>826</v>
      </c>
      <c r="BU162" s="53">
        <f t="shared" si="937"/>
        <v>10</v>
      </c>
      <c r="BV162" s="53">
        <f t="shared" si="938"/>
        <v>234</v>
      </c>
      <c r="BW162" s="53">
        <f t="shared" si="772"/>
        <v>82.060206197756713</v>
      </c>
      <c r="BX162" s="53">
        <f t="shared" si="773"/>
        <v>0.99346496607453649</v>
      </c>
      <c r="BY162" s="53">
        <f t="shared" si="774"/>
        <v>23.247080206144155</v>
      </c>
      <c r="CA162" s="53">
        <v>12110111</v>
      </c>
      <c r="CB162" s="53">
        <f>SUM(BW50,BW281,BW535,BW552,BW641,BW688,BW749,BW859)</f>
        <v>99.089091660889608</v>
      </c>
      <c r="CC162" s="53">
        <f t="shared" ref="CC162:CD162" si="941">SUM(BX50,BX281,BX535,BX552,BX641,BX688,BX749,BX859)</f>
        <v>5.4741902215011656E-2</v>
      </c>
      <c r="CD162" s="53">
        <f t="shared" si="941"/>
        <v>11.955867250062218</v>
      </c>
      <c r="CF162" s="46">
        <v>12110111</v>
      </c>
      <c r="CG162" s="61">
        <f t="shared" si="776"/>
        <v>3406.6137273583367</v>
      </c>
      <c r="CH162" s="61">
        <f t="shared" si="777"/>
        <v>938.19992322581129</v>
      </c>
      <c r="CI162" s="61">
        <f t="shared" si="778"/>
        <v>15240.41460277954</v>
      </c>
      <c r="CJ162" s="61">
        <f t="shared" si="779"/>
        <v>30.820719355860025</v>
      </c>
      <c r="CK162" s="61">
        <f t="shared" si="780"/>
        <v>864.05501921738949</v>
      </c>
      <c r="CL162" s="61">
        <f t="shared" si="781"/>
        <v>20480.10399193694</v>
      </c>
    </row>
    <row r="163" spans="1:90" x14ac:dyDescent="0.3">
      <c r="A163" s="53" t="s">
        <v>655</v>
      </c>
      <c r="B163" s="53" t="s">
        <v>1576</v>
      </c>
      <c r="C163" s="53">
        <v>12030203</v>
      </c>
      <c r="D163" s="51">
        <v>333822.06206730002</v>
      </c>
      <c r="E163" s="53">
        <v>82238.444752199997</v>
      </c>
      <c r="F163" s="53">
        <f t="shared" si="743"/>
        <v>0.24635413322568345</v>
      </c>
      <c r="H163" s="53">
        <f>Input!P120</f>
        <v>1083</v>
      </c>
      <c r="I163" s="53">
        <f>Input!Q120</f>
        <v>136</v>
      </c>
      <c r="J163" s="53">
        <f>Input!R120</f>
        <v>0</v>
      </c>
      <c r="K163" s="53">
        <f>Input!S120</f>
        <v>2092</v>
      </c>
      <c r="L163" s="53">
        <f>Input!T120</f>
        <v>218</v>
      </c>
      <c r="M163" s="53">
        <f t="shared" si="755"/>
        <v>266.80152628341517</v>
      </c>
      <c r="N163" s="53">
        <f t="shared" si="756"/>
        <v>33.504162118692946</v>
      </c>
      <c r="O163" s="53">
        <f t="shared" si="757"/>
        <v>0</v>
      </c>
      <c r="P163" s="53">
        <f t="shared" si="758"/>
        <v>515.37284670812983</v>
      </c>
      <c r="Q163" s="53">
        <f t="shared" si="759"/>
        <v>53.70520104319899</v>
      </c>
      <c r="S163" s="53">
        <v>12110201</v>
      </c>
      <c r="T163" s="53">
        <f>M881</f>
        <v>79.394379451839725</v>
      </c>
      <c r="U163" s="53">
        <f t="shared" ref="U163:X163" si="942">N881</f>
        <v>0</v>
      </c>
      <c r="V163" s="53">
        <f t="shared" si="942"/>
        <v>242.06070003264583</v>
      </c>
      <c r="W163" s="53">
        <f t="shared" si="942"/>
        <v>0</v>
      </c>
      <c r="X163" s="53">
        <f t="shared" si="942"/>
        <v>4.1209960425067926</v>
      </c>
      <c r="Y163" s="53">
        <f t="shared" si="761"/>
        <v>325.57607552699238</v>
      </c>
      <c r="AA163" s="53" t="s">
        <v>972</v>
      </c>
      <c r="AB163" s="53" t="s">
        <v>1604</v>
      </c>
      <c r="AC163" s="53">
        <v>12090110</v>
      </c>
      <c r="AD163" s="53">
        <v>127055.7096</v>
      </c>
      <c r="AE163" s="51">
        <v>1499.93007567</v>
      </c>
      <c r="AF163" s="53">
        <f t="shared" si="745"/>
        <v>1.1805294546715908E-2</v>
      </c>
      <c r="AH163" s="58">
        <f t="shared" ref="AH163" si="943">AH162</f>
        <v>1</v>
      </c>
      <c r="AI163" s="58">
        <f t="shared" ref="AI163" si="944">AI162</f>
        <v>0</v>
      </c>
      <c r="AJ163" s="58">
        <f t="shared" ref="AJ163" si="945">AJ162</f>
        <v>5798</v>
      </c>
      <c r="AK163" s="58">
        <f t="shared" ref="AK163" si="946">AK162</f>
        <v>0</v>
      </c>
      <c r="AL163" s="58">
        <f t="shared" ref="AL163" si="947">AL162</f>
        <v>0</v>
      </c>
      <c r="AM163" s="58">
        <f t="shared" si="832"/>
        <v>1.1805294546715908E-2</v>
      </c>
      <c r="AN163" s="58">
        <f t="shared" si="833"/>
        <v>0</v>
      </c>
      <c r="AO163" s="58">
        <f t="shared" si="834"/>
        <v>68.44709778185883</v>
      </c>
      <c r="AP163" s="58">
        <f t="shared" si="835"/>
        <v>0</v>
      </c>
      <c r="AQ163" s="58">
        <f t="shared" si="836"/>
        <v>0</v>
      </c>
      <c r="AS163" s="53">
        <v>12110201</v>
      </c>
      <c r="AT163" s="80">
        <f t="shared" si="762"/>
        <v>546.72006534876482</v>
      </c>
      <c r="AU163" s="80">
        <f t="shared" si="763"/>
        <v>368.87400826603954</v>
      </c>
      <c r="AV163" s="80">
        <f t="shared" si="764"/>
        <v>24293.967132909449</v>
      </c>
      <c r="AW163" s="80">
        <f t="shared" si="765"/>
        <v>0</v>
      </c>
      <c r="AX163" s="80">
        <f t="shared" si="766"/>
        <v>103.44086715139397</v>
      </c>
      <c r="AY163" s="80">
        <f t="shared" si="767"/>
        <v>25313.002073675649</v>
      </c>
      <c r="BA163" s="53" t="s">
        <v>841</v>
      </c>
      <c r="BB163" s="53">
        <v>12030103</v>
      </c>
      <c r="BC163" s="53">
        <v>782349</v>
      </c>
      <c r="BD163" s="53">
        <v>62930</v>
      </c>
      <c r="BE163" s="53">
        <f t="shared" si="768"/>
        <v>8.04372473154564E-2</v>
      </c>
      <c r="BF163" s="53">
        <f t="shared" ref="BF163:BG165" si="948">BF162</f>
        <v>82</v>
      </c>
      <c r="BG163" s="53">
        <f t="shared" si="948"/>
        <v>0</v>
      </c>
      <c r="BH163" s="53">
        <f t="shared" si="769"/>
        <v>6.5958542798674245</v>
      </c>
      <c r="BI163" s="53">
        <f t="shared" si="770"/>
        <v>0</v>
      </c>
      <c r="BK163" s="53">
        <v>12110201</v>
      </c>
      <c r="BL163" s="53">
        <f>SUM(BH684,BH783)</f>
        <v>0</v>
      </c>
      <c r="BM163" s="53">
        <f>SUM(BI684,BI783)</f>
        <v>1.3962703414542375E-3</v>
      </c>
      <c r="BO163" s="54" t="s">
        <v>964</v>
      </c>
      <c r="BP163" s="53">
        <v>11130209</v>
      </c>
      <c r="BQ163" s="53">
        <v>702509.25280000002</v>
      </c>
      <c r="BR163" s="53">
        <v>462513.76079999999</v>
      </c>
      <c r="BS163" s="53">
        <f t="shared" si="771"/>
        <v>0.65837390604686419</v>
      </c>
      <c r="BT163" s="53">
        <f>BT162</f>
        <v>826</v>
      </c>
      <c r="BU163" s="53">
        <f t="shared" si="937"/>
        <v>10</v>
      </c>
      <c r="BV163" s="53">
        <f t="shared" si="938"/>
        <v>234</v>
      </c>
      <c r="BW163" s="53">
        <f t="shared" si="772"/>
        <v>543.81684639470984</v>
      </c>
      <c r="BX163" s="53">
        <f t="shared" si="773"/>
        <v>6.5837390604686421</v>
      </c>
      <c r="BY163" s="53">
        <f t="shared" si="774"/>
        <v>154.05949401496622</v>
      </c>
      <c r="CA163" s="53">
        <v>12110201</v>
      </c>
      <c r="CB163" s="53">
        <f>SUM(BW750,BW860)</f>
        <v>0</v>
      </c>
      <c r="CC163" s="53">
        <f t="shared" ref="CC163:CD163" si="949">SUM(BX750,BX860)</f>
        <v>0</v>
      </c>
      <c r="CD163" s="53">
        <f t="shared" si="949"/>
        <v>0</v>
      </c>
      <c r="CF163" s="46">
        <v>12110201</v>
      </c>
      <c r="CG163" s="61">
        <f t="shared" si="776"/>
        <v>626.11444480060459</v>
      </c>
      <c r="CH163" s="61">
        <f t="shared" si="777"/>
        <v>368.87540453638098</v>
      </c>
      <c r="CI163" s="61">
        <f t="shared" si="778"/>
        <v>24536.027832942094</v>
      </c>
      <c r="CJ163" s="61">
        <f t="shared" si="779"/>
        <v>0</v>
      </c>
      <c r="CK163" s="61">
        <f t="shared" si="780"/>
        <v>107.56186319390076</v>
      </c>
      <c r="CL163" s="61">
        <f t="shared" si="781"/>
        <v>25638.579545472981</v>
      </c>
    </row>
    <row r="164" spans="1:90" x14ac:dyDescent="0.3">
      <c r="A164" s="53" t="s">
        <v>655</v>
      </c>
      <c r="B164" s="53" t="s">
        <v>1576</v>
      </c>
      <c r="C164" s="53">
        <v>12040201</v>
      </c>
      <c r="D164" s="51">
        <v>333822.06206730002</v>
      </c>
      <c r="E164" s="53">
        <v>11760.893349800001</v>
      </c>
      <c r="F164" s="53">
        <f t="shared" si="743"/>
        <v>3.5231024806949257E-2</v>
      </c>
      <c r="H164" s="53">
        <f>H163</f>
        <v>1083</v>
      </c>
      <c r="I164" s="53">
        <f t="shared" ref="I164:I166" si="950">I163</f>
        <v>136</v>
      </c>
      <c r="J164" s="53">
        <f t="shared" ref="J164:J166" si="951">J163</f>
        <v>0</v>
      </c>
      <c r="K164" s="53">
        <f t="shared" ref="K164:K166" si="952">K163</f>
        <v>2092</v>
      </c>
      <c r="L164" s="53">
        <f t="shared" ref="L164:L166" si="953">L163</f>
        <v>218</v>
      </c>
      <c r="M164" s="53">
        <f t="shared" si="755"/>
        <v>38.155199865926043</v>
      </c>
      <c r="N164" s="53">
        <f t="shared" si="756"/>
        <v>4.7914193737450992</v>
      </c>
      <c r="O164" s="53">
        <f t="shared" si="757"/>
        <v>0</v>
      </c>
      <c r="P164" s="53">
        <f t="shared" si="758"/>
        <v>73.70330389613784</v>
      </c>
      <c r="Q164" s="53">
        <f t="shared" si="759"/>
        <v>7.6803634079149381</v>
      </c>
      <c r="S164" s="53">
        <v>12110202</v>
      </c>
      <c r="T164" s="53">
        <f>M771</f>
        <v>139.3466327251364</v>
      </c>
      <c r="U164" s="53">
        <f t="shared" ref="U164:X164" si="954">N771</f>
        <v>518.25615500187325</v>
      </c>
      <c r="V164" s="53">
        <f t="shared" si="954"/>
        <v>54.711702048369943</v>
      </c>
      <c r="W164" s="53">
        <f t="shared" si="954"/>
        <v>0</v>
      </c>
      <c r="X164" s="53">
        <f t="shared" si="954"/>
        <v>63.741788794217406</v>
      </c>
      <c r="Y164" s="53">
        <f t="shared" si="761"/>
        <v>776.056278569597</v>
      </c>
      <c r="AA164" s="53" t="s">
        <v>973</v>
      </c>
      <c r="AB164" s="53" t="s">
        <v>1613</v>
      </c>
      <c r="AC164" s="53">
        <v>11130210</v>
      </c>
      <c r="AD164" s="53">
        <v>114292.4878</v>
      </c>
      <c r="AE164" s="53">
        <v>30855.532035600001</v>
      </c>
      <c r="AF164" s="53">
        <f t="shared" si="745"/>
        <v>0.26996990466769766</v>
      </c>
      <c r="AH164" s="58">
        <f>Input!P155</f>
        <v>55</v>
      </c>
      <c r="AI164" s="58">
        <f>Input!Q155</f>
        <v>0</v>
      </c>
      <c r="AJ164" s="58">
        <f>Input!R155</f>
        <v>0</v>
      </c>
      <c r="AK164" s="58">
        <f>Input!S155</f>
        <v>0</v>
      </c>
      <c r="AL164" s="58">
        <f>Input!T155</f>
        <v>76</v>
      </c>
      <c r="AM164" s="58">
        <f t="shared" si="832"/>
        <v>14.848344756723371</v>
      </c>
      <c r="AN164" s="58">
        <f t="shared" si="833"/>
        <v>0</v>
      </c>
      <c r="AO164" s="58">
        <f t="shared" si="834"/>
        <v>0</v>
      </c>
      <c r="AP164" s="58">
        <f t="shared" si="835"/>
        <v>0</v>
      </c>
      <c r="AQ164" s="58">
        <f t="shared" si="836"/>
        <v>20.517712754745023</v>
      </c>
      <c r="AS164" s="53">
        <v>12110202</v>
      </c>
      <c r="AT164" s="80">
        <f t="shared" si="762"/>
        <v>12.574136380819709</v>
      </c>
      <c r="AU164" s="80">
        <f t="shared" si="763"/>
        <v>0</v>
      </c>
      <c r="AV164" s="80">
        <f t="shared" si="764"/>
        <v>2.1926609658467756E-2</v>
      </c>
      <c r="AW164" s="80">
        <f t="shared" si="765"/>
        <v>0</v>
      </c>
      <c r="AX164" s="80">
        <f t="shared" si="766"/>
        <v>13.814733997123945</v>
      </c>
      <c r="AY164" s="80">
        <f t="shared" si="767"/>
        <v>26.410796987602122</v>
      </c>
      <c r="BA164" s="53" t="s">
        <v>841</v>
      </c>
      <c r="BB164" s="53">
        <v>12030105</v>
      </c>
      <c r="BC164" s="53">
        <v>782349</v>
      </c>
      <c r="BD164" s="53">
        <v>135346</v>
      </c>
      <c r="BE164" s="53">
        <f t="shared" si="768"/>
        <v>0.17299951811787323</v>
      </c>
      <c r="BF164" s="53">
        <f t="shared" si="948"/>
        <v>82</v>
      </c>
      <c r="BG164" s="53">
        <f t="shared" si="948"/>
        <v>0</v>
      </c>
      <c r="BH164" s="53">
        <f t="shared" si="769"/>
        <v>14.185960485665605</v>
      </c>
      <c r="BI164" s="53">
        <f t="shared" si="770"/>
        <v>0</v>
      </c>
      <c r="BK164" s="53">
        <v>12110202</v>
      </c>
      <c r="BL164" s="53">
        <f>BH685</f>
        <v>0</v>
      </c>
      <c r="BM164" s="53">
        <f>BI685</f>
        <v>0.83451697864735208</v>
      </c>
      <c r="BO164" s="54" t="s">
        <v>964</v>
      </c>
      <c r="BP164" s="53">
        <v>12030101</v>
      </c>
      <c r="BQ164" s="53">
        <v>702509.25280000002</v>
      </c>
      <c r="BR164" s="53">
        <v>78742.697209999998</v>
      </c>
      <c r="BS164" s="53">
        <f t="shared" si="771"/>
        <v>0.11208777236193578</v>
      </c>
      <c r="BT164" s="53">
        <f>BT163</f>
        <v>826</v>
      </c>
      <c r="BU164" s="53">
        <f t="shared" si="937"/>
        <v>10</v>
      </c>
      <c r="BV164" s="53">
        <f t="shared" si="938"/>
        <v>234</v>
      </c>
      <c r="BW164" s="53">
        <f t="shared" si="772"/>
        <v>92.584499970958944</v>
      </c>
      <c r="BX164" s="53">
        <f t="shared" si="773"/>
        <v>1.1208777236193577</v>
      </c>
      <c r="BY164" s="53">
        <f t="shared" si="774"/>
        <v>26.228538732692972</v>
      </c>
      <c r="CA164" s="53">
        <v>12110202</v>
      </c>
      <c r="CB164" s="53">
        <f>BW751</f>
        <v>0</v>
      </c>
      <c r="CC164" s="53">
        <f t="shared" ref="CC164:CD164" si="955">BX751</f>
        <v>0</v>
      </c>
      <c r="CD164" s="53">
        <f t="shared" si="955"/>
        <v>0</v>
      </c>
      <c r="CF164" s="46">
        <v>12110202</v>
      </c>
      <c r="CG164" s="61">
        <f t="shared" si="776"/>
        <v>151.92076910595611</v>
      </c>
      <c r="CH164" s="61">
        <f t="shared" si="777"/>
        <v>519.0906719805206</v>
      </c>
      <c r="CI164" s="61">
        <f t="shared" si="778"/>
        <v>54.733628658028408</v>
      </c>
      <c r="CJ164" s="61">
        <f t="shared" si="779"/>
        <v>0</v>
      </c>
      <c r="CK164" s="61">
        <f t="shared" si="780"/>
        <v>77.556522791341351</v>
      </c>
      <c r="CL164" s="61">
        <f t="shared" si="781"/>
        <v>803.30159253584645</v>
      </c>
    </row>
    <row r="165" spans="1:90" x14ac:dyDescent="0.3">
      <c r="A165" s="53" t="s">
        <v>655</v>
      </c>
      <c r="B165" s="53" t="s">
        <v>1576</v>
      </c>
      <c r="C165" s="53">
        <v>12040202</v>
      </c>
      <c r="D165" s="51">
        <v>333822.06206730002</v>
      </c>
      <c r="E165" s="53">
        <v>202695.684947</v>
      </c>
      <c r="F165" s="53">
        <f t="shared" si="743"/>
        <v>0.60719679128378168</v>
      </c>
      <c r="H165" s="53">
        <f>H164</f>
        <v>1083</v>
      </c>
      <c r="I165" s="53">
        <f t="shared" si="950"/>
        <v>136</v>
      </c>
      <c r="J165" s="53">
        <f t="shared" si="951"/>
        <v>0</v>
      </c>
      <c r="K165" s="53">
        <f t="shared" si="952"/>
        <v>2092</v>
      </c>
      <c r="L165" s="53">
        <f t="shared" si="953"/>
        <v>218</v>
      </c>
      <c r="M165" s="53">
        <f t="shared" si="755"/>
        <v>657.59412496033553</v>
      </c>
      <c r="N165" s="53">
        <f t="shared" si="756"/>
        <v>82.578763614594308</v>
      </c>
      <c r="O165" s="53">
        <f t="shared" si="757"/>
        <v>0</v>
      </c>
      <c r="P165" s="53">
        <f t="shared" si="758"/>
        <v>1270.2556873656713</v>
      </c>
      <c r="Q165" s="53">
        <f t="shared" si="759"/>
        <v>132.3689004998644</v>
      </c>
      <c r="S165" s="53">
        <v>12110203</v>
      </c>
      <c r="T165" s="53">
        <f>SUM(M602,M772)</f>
        <v>109.95806030898655</v>
      </c>
      <c r="U165" s="53">
        <f t="shared" ref="U165:X165" si="956">SUM(N602,N772)</f>
        <v>144.15155689151081</v>
      </c>
      <c r="V165" s="53">
        <f t="shared" si="956"/>
        <v>20.560633238511802</v>
      </c>
      <c r="W165" s="53">
        <f t="shared" si="956"/>
        <v>25.192410450951041</v>
      </c>
      <c r="X165" s="53">
        <f t="shared" si="956"/>
        <v>31.791350364689414</v>
      </c>
      <c r="Y165" s="53">
        <f t="shared" si="761"/>
        <v>331.65401125464967</v>
      </c>
      <c r="AA165" s="53" t="s">
        <v>973</v>
      </c>
      <c r="AB165" s="53" t="s">
        <v>1613</v>
      </c>
      <c r="AC165" s="53">
        <v>12030103</v>
      </c>
      <c r="AD165" s="53">
        <v>114292.4878</v>
      </c>
      <c r="AE165" s="53">
        <v>83436.955800600001</v>
      </c>
      <c r="AF165" s="53">
        <f t="shared" si="745"/>
        <v>0.73003009564903354</v>
      </c>
      <c r="AH165" s="58">
        <f t="shared" ref="AH165" si="957">AH164</f>
        <v>55</v>
      </c>
      <c r="AI165" s="58">
        <f t="shared" ref="AI165" si="958">AI164</f>
        <v>0</v>
      </c>
      <c r="AJ165" s="58">
        <f t="shared" ref="AJ165" si="959">AJ164</f>
        <v>0</v>
      </c>
      <c r="AK165" s="58">
        <f t="shared" ref="AK165" si="960">AK164</f>
        <v>0</v>
      </c>
      <c r="AL165" s="58">
        <f t="shared" ref="AL165" si="961">AL164</f>
        <v>76</v>
      </c>
      <c r="AM165" s="58">
        <f t="shared" si="832"/>
        <v>40.151655260696842</v>
      </c>
      <c r="AN165" s="58">
        <f t="shared" si="833"/>
        <v>0</v>
      </c>
      <c r="AO165" s="58">
        <f t="shared" si="834"/>
        <v>0</v>
      </c>
      <c r="AP165" s="58">
        <f t="shared" si="835"/>
        <v>0</v>
      </c>
      <c r="AQ165" s="58">
        <f t="shared" si="836"/>
        <v>55.482287269326548</v>
      </c>
      <c r="AS165" s="53">
        <v>12110203</v>
      </c>
      <c r="AT165" s="80">
        <f t="shared" si="762"/>
        <v>87.394671934449832</v>
      </c>
      <c r="AU165" s="80">
        <f t="shared" si="763"/>
        <v>0</v>
      </c>
      <c r="AV165" s="80">
        <f t="shared" si="764"/>
        <v>1.6282465201848635</v>
      </c>
      <c r="AW165" s="80">
        <f t="shared" si="765"/>
        <v>0</v>
      </c>
      <c r="AX165" s="80">
        <f t="shared" si="766"/>
        <v>24.423697802772953</v>
      </c>
      <c r="AY165" s="80">
        <f t="shared" si="767"/>
        <v>113.44661625740764</v>
      </c>
      <c r="BA165" s="53" t="s">
        <v>841</v>
      </c>
      <c r="BB165" s="53">
        <v>12030106</v>
      </c>
      <c r="BC165" s="53">
        <v>782349</v>
      </c>
      <c r="BD165" s="53">
        <v>579119</v>
      </c>
      <c r="BE165" s="53">
        <f t="shared" si="768"/>
        <v>0.74023102221642767</v>
      </c>
      <c r="BF165" s="53">
        <f t="shared" si="948"/>
        <v>82</v>
      </c>
      <c r="BG165" s="53">
        <f t="shared" si="948"/>
        <v>0</v>
      </c>
      <c r="BH165" s="53">
        <f t="shared" si="769"/>
        <v>60.698943821747072</v>
      </c>
      <c r="BI165" s="53">
        <f t="shared" si="770"/>
        <v>0</v>
      </c>
      <c r="BK165" s="53">
        <v>12110203</v>
      </c>
      <c r="BL165" s="53">
        <f>SUM(BH533,BH686)</f>
        <v>0</v>
      </c>
      <c r="BM165" s="53">
        <f>SUM(BI533,BI686)</f>
        <v>5.3978341642366666E-2</v>
      </c>
      <c r="BO165" s="54" t="s">
        <v>965</v>
      </c>
      <c r="BP165" s="53">
        <v>12050001</v>
      </c>
      <c r="BQ165" s="53">
        <v>480584.26209999999</v>
      </c>
      <c r="BR165" s="53">
        <v>194285.0699</v>
      </c>
      <c r="BS165" s="53">
        <f t="shared" si="771"/>
        <v>0.40426848155833528</v>
      </c>
      <c r="BT165" s="53">
        <v>0</v>
      </c>
      <c r="BU165" s="53">
        <v>1</v>
      </c>
      <c r="BV165" s="53">
        <v>2</v>
      </c>
      <c r="BW165" s="53">
        <f t="shared" si="772"/>
        <v>0</v>
      </c>
      <c r="BX165" s="53">
        <f t="shared" si="773"/>
        <v>0.40426848155833528</v>
      </c>
      <c r="BY165" s="53">
        <f t="shared" si="774"/>
        <v>0.80853696311667056</v>
      </c>
      <c r="CA165" s="53">
        <v>12110203</v>
      </c>
      <c r="CB165" s="53">
        <f>BW752</f>
        <v>0</v>
      </c>
      <c r="CC165" s="53">
        <f t="shared" ref="CC165:CD165" si="962">BX752</f>
        <v>0</v>
      </c>
      <c r="CD165" s="53">
        <f t="shared" si="962"/>
        <v>0</v>
      </c>
      <c r="CF165" s="46">
        <v>12110203</v>
      </c>
      <c r="CG165" s="61">
        <f t="shared" si="776"/>
        <v>197.35273224343638</v>
      </c>
      <c r="CH165" s="61">
        <f t="shared" si="777"/>
        <v>144.20553523315317</v>
      </c>
      <c r="CI165" s="61">
        <f t="shared" si="778"/>
        <v>22.188879758696665</v>
      </c>
      <c r="CJ165" s="61">
        <f t="shared" si="779"/>
        <v>25.192410450951041</v>
      </c>
      <c r="CK165" s="61">
        <f t="shared" si="780"/>
        <v>56.215048167462371</v>
      </c>
      <c r="CL165" s="61">
        <f t="shared" si="781"/>
        <v>445.15460585369965</v>
      </c>
    </row>
    <row r="166" spans="1:90" x14ac:dyDescent="0.3">
      <c r="A166" s="53" t="s">
        <v>655</v>
      </c>
      <c r="B166" s="53" t="s">
        <v>1576</v>
      </c>
      <c r="C166" s="53">
        <v>12040203</v>
      </c>
      <c r="D166" s="51">
        <v>333822.06206730002</v>
      </c>
      <c r="E166" s="53">
        <v>37127.039018299998</v>
      </c>
      <c r="F166" s="53">
        <f t="shared" si="743"/>
        <v>0.11121805068358549</v>
      </c>
      <c r="H166" s="53">
        <f>H165</f>
        <v>1083</v>
      </c>
      <c r="I166" s="53">
        <f t="shared" si="950"/>
        <v>136</v>
      </c>
      <c r="J166" s="53">
        <f t="shared" si="951"/>
        <v>0</v>
      </c>
      <c r="K166" s="53">
        <f t="shared" si="952"/>
        <v>2092</v>
      </c>
      <c r="L166" s="53">
        <f t="shared" si="953"/>
        <v>218</v>
      </c>
      <c r="M166" s="53">
        <f t="shared" si="755"/>
        <v>120.44914889032309</v>
      </c>
      <c r="N166" s="53">
        <f t="shared" si="756"/>
        <v>15.125654892967628</v>
      </c>
      <c r="O166" s="53">
        <f t="shared" si="757"/>
        <v>0</v>
      </c>
      <c r="P166" s="53">
        <f t="shared" si="758"/>
        <v>232.66816203006084</v>
      </c>
      <c r="Q166" s="53">
        <f t="shared" si="759"/>
        <v>24.245535049021637</v>
      </c>
      <c r="S166" s="53">
        <v>12110204</v>
      </c>
      <c r="T166" s="53">
        <f>SUM(M281,M545,M603,M773)</f>
        <v>2890.0650109644394</v>
      </c>
      <c r="U166" s="53">
        <f t="shared" ref="U166:X166" si="963">SUM(N281,N545,N603,N773)</f>
        <v>254.90714747993917</v>
      </c>
      <c r="V166" s="53">
        <f t="shared" si="963"/>
        <v>1999.1461307252562</v>
      </c>
      <c r="W166" s="53">
        <f t="shared" si="963"/>
        <v>565.83564864307323</v>
      </c>
      <c r="X166" s="53">
        <f t="shared" si="963"/>
        <v>738.47060546340879</v>
      </c>
      <c r="Y166" s="53">
        <f t="shared" si="761"/>
        <v>6448.4245432761172</v>
      </c>
      <c r="AA166" s="53" t="s">
        <v>975</v>
      </c>
      <c r="AB166" s="53" t="s">
        <v>1594</v>
      </c>
      <c r="AC166" s="53">
        <v>11130101</v>
      </c>
      <c r="AD166" s="53">
        <v>533799.49109999998</v>
      </c>
      <c r="AE166" s="53">
        <v>13356.3704765</v>
      </c>
      <c r="AF166" s="53">
        <f t="shared" si="745"/>
        <v>2.5021324859221098E-2</v>
      </c>
      <c r="AH166" s="58">
        <f>Input!P158</f>
        <v>10</v>
      </c>
      <c r="AI166" s="58">
        <f>Input!Q158</f>
        <v>0</v>
      </c>
      <c r="AJ166" s="58">
        <f>Input!R158</f>
        <v>1621</v>
      </c>
      <c r="AK166" s="58">
        <f>Input!S158</f>
        <v>0</v>
      </c>
      <c r="AL166" s="58">
        <f>Input!T158</f>
        <v>277</v>
      </c>
      <c r="AM166" s="58">
        <f t="shared" si="832"/>
        <v>0.250213248592211</v>
      </c>
      <c r="AN166" s="58">
        <f t="shared" si="833"/>
        <v>0</v>
      </c>
      <c r="AO166" s="58">
        <f t="shared" si="834"/>
        <v>40.5595675967974</v>
      </c>
      <c r="AP166" s="58">
        <f t="shared" si="835"/>
        <v>0</v>
      </c>
      <c r="AQ166" s="58">
        <f t="shared" si="836"/>
        <v>6.9309069860042438</v>
      </c>
      <c r="AS166" s="53">
        <v>12110204</v>
      </c>
      <c r="AT166" s="80">
        <f t="shared" si="762"/>
        <v>231.84745077777671</v>
      </c>
      <c r="AU166" s="80">
        <f t="shared" si="763"/>
        <v>0</v>
      </c>
      <c r="AV166" s="80">
        <f t="shared" si="764"/>
        <v>0</v>
      </c>
      <c r="AW166" s="80">
        <f t="shared" si="765"/>
        <v>0</v>
      </c>
      <c r="AX166" s="80">
        <f t="shared" si="766"/>
        <v>12.434245687025816</v>
      </c>
      <c r="AY166" s="80">
        <f t="shared" si="767"/>
        <v>244.28169646480254</v>
      </c>
      <c r="BA166" s="53" t="s">
        <v>968</v>
      </c>
      <c r="BB166" s="53">
        <v>11120105</v>
      </c>
      <c r="BC166" s="53">
        <v>3057</v>
      </c>
      <c r="BD166" s="53">
        <v>223</v>
      </c>
      <c r="BE166" s="53">
        <f t="shared" si="768"/>
        <v>7.2947333987569515E-2</v>
      </c>
      <c r="BF166" s="53">
        <f>Input!P142</f>
        <v>49</v>
      </c>
      <c r="BG166" s="53">
        <f>Input!Q142</f>
        <v>0</v>
      </c>
      <c r="BH166" s="53">
        <f t="shared" si="769"/>
        <v>3.5744193653909062</v>
      </c>
      <c r="BI166" s="53">
        <f t="shared" si="770"/>
        <v>0</v>
      </c>
      <c r="BK166" s="53">
        <v>12110204</v>
      </c>
      <c r="BL166" s="53">
        <f>SUM(BH255,BH486,BH534,BH687)</f>
        <v>9.0001714089818314</v>
      </c>
      <c r="BM166" s="53">
        <f>SUM(BI255,BI486,BI534,BI687)</f>
        <v>0</v>
      </c>
      <c r="BO166" s="54" t="s">
        <v>965</v>
      </c>
      <c r="BP166" s="53">
        <v>12050004</v>
      </c>
      <c r="BQ166" s="53">
        <v>480584.26209999999</v>
      </c>
      <c r="BR166" s="53">
        <v>7160.5784899999999</v>
      </c>
      <c r="BS166" s="53">
        <f t="shared" si="771"/>
        <v>1.489973570651389E-2</v>
      </c>
      <c r="BT166" s="53">
        <f>BT165</f>
        <v>0</v>
      </c>
      <c r="BU166" s="53">
        <f t="shared" ref="BU166:BU167" si="964">BU165</f>
        <v>1</v>
      </c>
      <c r="BV166" s="53">
        <f t="shared" ref="BV166:BV167" si="965">BV165</f>
        <v>2</v>
      </c>
      <c r="BW166" s="53">
        <f t="shared" si="772"/>
        <v>0</v>
      </c>
      <c r="BX166" s="53">
        <f t="shared" si="773"/>
        <v>1.489973570651389E-2</v>
      </c>
      <c r="BY166" s="53">
        <f t="shared" si="774"/>
        <v>2.979947141302778E-2</v>
      </c>
      <c r="CA166" s="53">
        <v>12110204</v>
      </c>
      <c r="CB166" s="53">
        <f>SUM(BW282,BW753)</f>
        <v>0</v>
      </c>
      <c r="CC166" s="53">
        <f t="shared" ref="CC166:CD166" si="966">SUM(BX282,BX753)</f>
        <v>0.36676692370193709</v>
      </c>
      <c r="CD166" s="53">
        <f t="shared" si="966"/>
        <v>0.73353384740387417</v>
      </c>
      <c r="CF166" s="46">
        <v>12110204</v>
      </c>
      <c r="CG166" s="61">
        <f t="shared" si="776"/>
        <v>3130.912633151198</v>
      </c>
      <c r="CH166" s="61">
        <f t="shared" si="777"/>
        <v>254.90714747993917</v>
      </c>
      <c r="CI166" s="61">
        <f t="shared" si="778"/>
        <v>1999.1461307252562</v>
      </c>
      <c r="CJ166" s="61">
        <f t="shared" si="779"/>
        <v>566.20241556677513</v>
      </c>
      <c r="CK166" s="61">
        <f t="shared" si="780"/>
        <v>751.63838499783856</v>
      </c>
      <c r="CL166" s="61">
        <f t="shared" si="781"/>
        <v>6702.8067119210073</v>
      </c>
    </row>
    <row r="167" spans="1:90" x14ac:dyDescent="0.3">
      <c r="A167" s="53" t="s">
        <v>875</v>
      </c>
      <c r="B167" s="53" t="s">
        <v>1573</v>
      </c>
      <c r="C167" s="53">
        <v>12020001</v>
      </c>
      <c r="D167" s="51">
        <v>679610.74031840009</v>
      </c>
      <c r="E167" s="53">
        <v>286904.98766699998</v>
      </c>
      <c r="F167" s="53">
        <f t="shared" si="743"/>
        <v>0.42216076151560517</v>
      </c>
      <c r="H167" s="53">
        <f>Input!P121</f>
        <v>6064</v>
      </c>
      <c r="I167" s="53">
        <f>Input!Q121</f>
        <v>0</v>
      </c>
      <c r="J167" s="53">
        <f>Input!R121</f>
        <v>57</v>
      </c>
      <c r="K167" s="53">
        <f>Input!S121</f>
        <v>0</v>
      </c>
      <c r="L167" s="53">
        <f>Input!T121</f>
        <v>39</v>
      </c>
      <c r="M167" s="53">
        <f t="shared" si="755"/>
        <v>2559.9828578306297</v>
      </c>
      <c r="N167" s="53">
        <f t="shared" si="756"/>
        <v>0</v>
      </c>
      <c r="O167" s="53">
        <f t="shared" si="757"/>
        <v>24.063163406389496</v>
      </c>
      <c r="P167" s="53">
        <f t="shared" si="758"/>
        <v>0</v>
      </c>
      <c r="Q167" s="53">
        <f t="shared" si="759"/>
        <v>16.464269699108602</v>
      </c>
      <c r="S167" s="53">
        <v>12110205</v>
      </c>
      <c r="T167" s="53">
        <f>SUM(M114,M282,M546,M575,M604,M774,M1024)</f>
        <v>4968.6711407133498</v>
      </c>
      <c r="U167" s="53">
        <f t="shared" ref="U167:X167" si="967">SUM(N114,N282,N546,N575,N604,N774,N1024)</f>
        <v>1756.6683555165876</v>
      </c>
      <c r="V167" s="53">
        <f t="shared" si="967"/>
        <v>2039.5206436692936</v>
      </c>
      <c r="W167" s="53">
        <f t="shared" si="967"/>
        <v>1142.63249173132</v>
      </c>
      <c r="X167" s="53">
        <f t="shared" si="967"/>
        <v>1306.1437414571001</v>
      </c>
      <c r="Y167" s="53">
        <f t="shared" si="761"/>
        <v>11213.636373087651</v>
      </c>
      <c r="AA167" s="53" t="s">
        <v>975</v>
      </c>
      <c r="AB167" s="53" t="s">
        <v>1594</v>
      </c>
      <c r="AC167" s="53">
        <v>11130103</v>
      </c>
      <c r="AD167" s="53">
        <v>533799.49109999998</v>
      </c>
      <c r="AE167" s="53">
        <v>89831.6984199</v>
      </c>
      <c r="AF167" s="53">
        <f t="shared" si="745"/>
        <v>0.16828734368926415</v>
      </c>
      <c r="AH167" s="58">
        <f t="shared" ref="AH167:AH170" si="968">AH166</f>
        <v>10</v>
      </c>
      <c r="AI167" s="58">
        <f t="shared" ref="AI167:AI170" si="969">AI166</f>
        <v>0</v>
      </c>
      <c r="AJ167" s="58">
        <f t="shared" ref="AJ167:AJ170" si="970">AJ166</f>
        <v>1621</v>
      </c>
      <c r="AK167" s="58">
        <f t="shared" ref="AK167:AK170" si="971">AK166</f>
        <v>0</v>
      </c>
      <c r="AL167" s="58">
        <f t="shared" ref="AL167:AL170" si="972">AL166</f>
        <v>277</v>
      </c>
      <c r="AM167" s="58">
        <f t="shared" si="832"/>
        <v>1.6828734368926415</v>
      </c>
      <c r="AN167" s="58">
        <f t="shared" si="833"/>
        <v>0</v>
      </c>
      <c r="AO167" s="58">
        <f t="shared" si="834"/>
        <v>272.79378412029718</v>
      </c>
      <c r="AP167" s="58">
        <f t="shared" si="835"/>
        <v>0</v>
      </c>
      <c r="AQ167" s="58">
        <f t="shared" si="836"/>
        <v>46.615594201926172</v>
      </c>
      <c r="AS167" s="53">
        <v>12110205</v>
      </c>
      <c r="AT167" s="80">
        <f t="shared" si="762"/>
        <v>535.20841746092697</v>
      </c>
      <c r="AU167" s="80">
        <f t="shared" si="763"/>
        <v>0</v>
      </c>
      <c r="AV167" s="80">
        <f t="shared" si="764"/>
        <v>0</v>
      </c>
      <c r="AW167" s="80">
        <f t="shared" si="765"/>
        <v>0</v>
      </c>
      <c r="AX167" s="80">
        <f t="shared" si="766"/>
        <v>55.893341952812548</v>
      </c>
      <c r="AY167" s="80">
        <f t="shared" si="767"/>
        <v>591.1017594137395</v>
      </c>
      <c r="BA167" s="53" t="s">
        <v>968</v>
      </c>
      <c r="BB167" s="53">
        <v>11120202</v>
      </c>
      <c r="BC167" s="53">
        <v>3057</v>
      </c>
      <c r="BD167" s="53">
        <v>2645</v>
      </c>
      <c r="BE167" s="53">
        <f t="shared" si="768"/>
        <v>0.8652273470722931</v>
      </c>
      <c r="BF167" s="53">
        <f t="shared" ref="BF167:BG169" si="973">BF166</f>
        <v>49</v>
      </c>
      <c r="BG167" s="53">
        <f t="shared" si="973"/>
        <v>0</v>
      </c>
      <c r="BH167" s="53">
        <f t="shared" si="769"/>
        <v>42.39614000654236</v>
      </c>
      <c r="BI167" s="53">
        <f t="shared" si="770"/>
        <v>0</v>
      </c>
      <c r="BK167" s="53">
        <v>12110205</v>
      </c>
      <c r="BL167" s="53">
        <f>SUM(BH91,BH256,BH487,BH511,BH535,BH688,BH917)</f>
        <v>3.2145260160353955</v>
      </c>
      <c r="BM167" s="53">
        <f>SUM(BI91,BI256,BI487,BI511,BI535,BI688,BI917)</f>
        <v>8.9491178726668367E-4</v>
      </c>
      <c r="BO167" s="54" t="s">
        <v>965</v>
      </c>
      <c r="BP167" s="53">
        <v>12080001</v>
      </c>
      <c r="BQ167" s="53">
        <v>480584.26209999999</v>
      </c>
      <c r="BR167" s="53">
        <v>279138.61369999999</v>
      </c>
      <c r="BS167" s="53">
        <f t="shared" si="771"/>
        <v>0.58083178271434288</v>
      </c>
      <c r="BT167" s="53">
        <f>BT166</f>
        <v>0</v>
      </c>
      <c r="BU167" s="53">
        <f t="shared" si="964"/>
        <v>1</v>
      </c>
      <c r="BV167" s="53">
        <f t="shared" si="965"/>
        <v>2</v>
      </c>
      <c r="BW167" s="53">
        <f t="shared" si="772"/>
        <v>0</v>
      </c>
      <c r="BX167" s="53">
        <f t="shared" si="773"/>
        <v>0.58083178271434288</v>
      </c>
      <c r="BY167" s="53">
        <f t="shared" si="774"/>
        <v>1.1616635654286858</v>
      </c>
      <c r="CA167" s="53">
        <v>12110205</v>
      </c>
      <c r="CB167" s="53">
        <f>SUM(BW100,BW283,BW754,BW1004)</f>
        <v>4.2792313582327992</v>
      </c>
      <c r="CC167" s="53">
        <f t="shared" ref="CC167:CD167" si="974">SUM(BX100,BX283,BX754,BX1004)</f>
        <v>0.31622712165372846</v>
      </c>
      <c r="CD167" s="53">
        <f t="shared" si="974"/>
        <v>2.4731530260767123</v>
      </c>
      <c r="CF167" s="46">
        <v>12110205</v>
      </c>
      <c r="CG167" s="61">
        <f t="shared" si="776"/>
        <v>5507.0940841903121</v>
      </c>
      <c r="CH167" s="61">
        <f t="shared" si="777"/>
        <v>1756.6692504283749</v>
      </c>
      <c r="CI167" s="61">
        <f t="shared" si="778"/>
        <v>2043.7998750275265</v>
      </c>
      <c r="CJ167" s="61">
        <f t="shared" si="779"/>
        <v>1142.9487188529738</v>
      </c>
      <c r="CK167" s="61">
        <f t="shared" si="780"/>
        <v>1364.5102364359893</v>
      </c>
      <c r="CL167" s="61">
        <f t="shared" si="781"/>
        <v>11815.022164935179</v>
      </c>
    </row>
    <row r="168" spans="1:90" x14ac:dyDescent="0.3">
      <c r="A168" s="53" t="s">
        <v>875</v>
      </c>
      <c r="B168" s="53" t="s">
        <v>1573</v>
      </c>
      <c r="C168" s="53">
        <v>12020002</v>
      </c>
      <c r="D168" s="51">
        <v>679610.74031839997</v>
      </c>
      <c r="E168" s="53">
        <v>81842.039135400002</v>
      </c>
      <c r="F168" s="53">
        <f t="shared" si="743"/>
        <v>0.1204248760063102</v>
      </c>
      <c r="H168" s="53">
        <f>H167</f>
        <v>6064</v>
      </c>
      <c r="I168" s="53">
        <f t="shared" ref="I168:I169" si="975">I167</f>
        <v>0</v>
      </c>
      <c r="J168" s="53">
        <f t="shared" ref="J168:J169" si="976">J167</f>
        <v>57</v>
      </c>
      <c r="K168" s="53">
        <f t="shared" ref="K168:K169" si="977">K167</f>
        <v>0</v>
      </c>
      <c r="L168" s="53">
        <f t="shared" ref="L168:L169" si="978">L167</f>
        <v>39</v>
      </c>
      <c r="M168" s="53">
        <f t="shared" si="755"/>
        <v>730.25644810226504</v>
      </c>
      <c r="N168" s="53">
        <f t="shared" si="756"/>
        <v>0</v>
      </c>
      <c r="O168" s="53">
        <f t="shared" si="757"/>
        <v>6.8642179323596819</v>
      </c>
      <c r="P168" s="53">
        <f t="shared" si="758"/>
        <v>0</v>
      </c>
      <c r="Q168" s="53">
        <f t="shared" si="759"/>
        <v>4.696570164246098</v>
      </c>
      <c r="S168" s="53">
        <v>12110206</v>
      </c>
      <c r="T168" s="53">
        <f>SUM(M115,M283,M540,M547,M576,M1025)</f>
        <v>1146.2138056032752</v>
      </c>
      <c r="U168" s="53">
        <f t="shared" ref="U168:X168" si="979">SUM(N115,N283,N540,N547,N576,N1025)</f>
        <v>0</v>
      </c>
      <c r="V168" s="53">
        <f t="shared" si="979"/>
        <v>775.63617295972813</v>
      </c>
      <c r="W168" s="53">
        <f t="shared" si="979"/>
        <v>74.512768310169932</v>
      </c>
      <c r="X168" s="53">
        <f t="shared" si="979"/>
        <v>309.99139241939281</v>
      </c>
      <c r="Y168" s="53">
        <f t="shared" si="761"/>
        <v>2306.3541392925663</v>
      </c>
      <c r="AA168" s="53" t="s">
        <v>975</v>
      </c>
      <c r="AB168" s="53" t="s">
        <v>1594</v>
      </c>
      <c r="AC168" s="53">
        <v>11130104</v>
      </c>
      <c r="AD168" s="53">
        <v>533799.49109999998</v>
      </c>
      <c r="AE168" s="51">
        <v>146141.795013</v>
      </c>
      <c r="AF168" s="53">
        <f t="shared" si="745"/>
        <v>0.27377657238272329</v>
      </c>
      <c r="AH168" s="58">
        <f t="shared" si="968"/>
        <v>10</v>
      </c>
      <c r="AI168" s="58">
        <f t="shared" si="969"/>
        <v>0</v>
      </c>
      <c r="AJ168" s="58">
        <f t="shared" si="970"/>
        <v>1621</v>
      </c>
      <c r="AK168" s="58">
        <f t="shared" si="971"/>
        <v>0</v>
      </c>
      <c r="AL168" s="58">
        <f t="shared" si="972"/>
        <v>277</v>
      </c>
      <c r="AM168" s="58">
        <f t="shared" si="832"/>
        <v>2.7377657238272328</v>
      </c>
      <c r="AN168" s="58">
        <f t="shared" si="833"/>
        <v>0</v>
      </c>
      <c r="AO168" s="58">
        <f t="shared" si="834"/>
        <v>443.79182383239447</v>
      </c>
      <c r="AP168" s="58">
        <f t="shared" si="835"/>
        <v>0</v>
      </c>
      <c r="AQ168" s="58">
        <f t="shared" si="836"/>
        <v>75.836110550014354</v>
      </c>
      <c r="AS168" s="53">
        <v>12110206</v>
      </c>
      <c r="AT168" s="80">
        <f t="shared" si="762"/>
        <v>664.55837976115606</v>
      </c>
      <c r="AU168" s="80">
        <f t="shared" si="763"/>
        <v>0</v>
      </c>
      <c r="AV168" s="80">
        <f t="shared" si="764"/>
        <v>0</v>
      </c>
      <c r="AW168" s="80">
        <f t="shared" si="765"/>
        <v>0</v>
      </c>
      <c r="AX168" s="80">
        <f t="shared" si="766"/>
        <v>22.080974587878973</v>
      </c>
      <c r="AY168" s="80">
        <f t="shared" si="767"/>
        <v>686.63935434903499</v>
      </c>
      <c r="BA168" s="53" t="s">
        <v>968</v>
      </c>
      <c r="BB168" s="53">
        <v>11120304</v>
      </c>
      <c r="BC168" s="53">
        <v>3057</v>
      </c>
      <c r="BD168" s="53">
        <v>54</v>
      </c>
      <c r="BE168" s="53">
        <f t="shared" si="768"/>
        <v>1.7664376840039256E-2</v>
      </c>
      <c r="BF168" s="53">
        <f t="shared" si="973"/>
        <v>49</v>
      </c>
      <c r="BG168" s="53">
        <f t="shared" si="973"/>
        <v>0</v>
      </c>
      <c r="BH168" s="53">
        <f t="shared" si="769"/>
        <v>0.86555446516192358</v>
      </c>
      <c r="BI168" s="53">
        <f t="shared" si="770"/>
        <v>0</v>
      </c>
      <c r="BK168" s="53">
        <v>12110206</v>
      </c>
      <c r="BL168" s="53">
        <f>SUM(BH92,BH257,BH481,BH488,BH512,BH918)</f>
        <v>0.50920373748779235</v>
      </c>
      <c r="BM168" s="53">
        <f>SUM(BI92,BI257,BI481,BI488,BI512,BI918)</f>
        <v>2.6016364101252878E-2</v>
      </c>
      <c r="BO168" s="54" t="s">
        <v>966</v>
      </c>
      <c r="BP168" s="53">
        <v>12080008</v>
      </c>
      <c r="BQ168" s="53">
        <v>593926.09199999995</v>
      </c>
      <c r="BR168" s="53">
        <v>449324.03889999999</v>
      </c>
      <c r="BS168" s="53">
        <f t="shared" si="771"/>
        <v>0.75653190683530369</v>
      </c>
      <c r="BT168" s="53">
        <f>Input!R133</f>
        <v>642</v>
      </c>
      <c r="BU168" s="53">
        <f>Input!S133</f>
        <v>0</v>
      </c>
      <c r="BV168" s="53">
        <f>Input!T133</f>
        <v>244</v>
      </c>
      <c r="BW168" s="53">
        <f t="shared" si="772"/>
        <v>485.69348418826496</v>
      </c>
      <c r="BX168" s="53">
        <f t="shared" si="773"/>
        <v>0</v>
      </c>
      <c r="BY168" s="53">
        <f t="shared" si="774"/>
        <v>184.5937852678141</v>
      </c>
      <c r="CA168" s="53">
        <v>12110206</v>
      </c>
      <c r="CB168" s="53">
        <f>SUM(BW101,BW284,BW1005)</f>
        <v>12.512661223619121</v>
      </c>
      <c r="CC168" s="53">
        <f t="shared" ref="CC168:CD168" si="980">SUM(BX101,BX284,BX1005)</f>
        <v>0.36277335653176429</v>
      </c>
      <c r="CD168" s="53">
        <f t="shared" si="980"/>
        <v>6.1078311364585183</v>
      </c>
      <c r="CF168" s="46">
        <v>12110206</v>
      </c>
      <c r="CG168" s="61">
        <f t="shared" si="776"/>
        <v>1811.2813891019189</v>
      </c>
      <c r="CH168" s="61">
        <f t="shared" si="777"/>
        <v>2.6016364101252878E-2</v>
      </c>
      <c r="CI168" s="61">
        <f t="shared" si="778"/>
        <v>788.14883418334728</v>
      </c>
      <c r="CJ168" s="61">
        <f t="shared" si="779"/>
        <v>74.875541666701693</v>
      </c>
      <c r="CK168" s="61">
        <f t="shared" si="780"/>
        <v>338.18019814373031</v>
      </c>
      <c r="CL168" s="61">
        <f t="shared" si="781"/>
        <v>3012.5119794597995</v>
      </c>
    </row>
    <row r="169" spans="1:90" x14ac:dyDescent="0.3">
      <c r="A169" s="53" t="s">
        <v>875</v>
      </c>
      <c r="B169" s="53" t="s">
        <v>1573</v>
      </c>
      <c r="C169" s="53">
        <v>12020004</v>
      </c>
      <c r="D169" s="51">
        <v>679610.74031839997</v>
      </c>
      <c r="E169" s="53">
        <v>310863.71351600002</v>
      </c>
      <c r="F169" s="53">
        <f t="shared" si="743"/>
        <v>0.45741436247808459</v>
      </c>
      <c r="H169" s="53">
        <f>H168</f>
        <v>6064</v>
      </c>
      <c r="I169" s="53">
        <f t="shared" si="975"/>
        <v>0</v>
      </c>
      <c r="J169" s="53">
        <f t="shared" si="976"/>
        <v>57</v>
      </c>
      <c r="K169" s="53">
        <f t="shared" si="977"/>
        <v>0</v>
      </c>
      <c r="L169" s="53">
        <f t="shared" si="978"/>
        <v>39</v>
      </c>
      <c r="M169" s="53">
        <f t="shared" si="755"/>
        <v>2773.7606940671049</v>
      </c>
      <c r="N169" s="53">
        <f t="shared" si="756"/>
        <v>0</v>
      </c>
      <c r="O169" s="53">
        <f t="shared" si="757"/>
        <v>26.072618661250822</v>
      </c>
      <c r="P169" s="53">
        <f t="shared" si="758"/>
        <v>0</v>
      </c>
      <c r="Q169" s="53">
        <f t="shared" si="759"/>
        <v>17.839160136645297</v>
      </c>
      <c r="S169" s="53">
        <v>12110207</v>
      </c>
      <c r="T169" s="53">
        <f>SUM(M116,M480,M541,M577,M899,M1044)</f>
        <v>4579.4569057569224</v>
      </c>
      <c r="U169" s="53">
        <f t="shared" ref="U169:X169" si="981">SUM(N116,N480,N541,N577,N899,N1044)</f>
        <v>109.28298203475586</v>
      </c>
      <c r="V169" s="53">
        <f t="shared" si="981"/>
        <v>779.32486586140953</v>
      </c>
      <c r="W169" s="53">
        <f t="shared" si="981"/>
        <v>149.66146583782358</v>
      </c>
      <c r="X169" s="53">
        <f t="shared" si="981"/>
        <v>1433.9227664949638</v>
      </c>
      <c r="Y169" s="53">
        <f t="shared" si="761"/>
        <v>7051.6489859858757</v>
      </c>
      <c r="AA169" s="53" t="s">
        <v>975</v>
      </c>
      <c r="AB169" s="53" t="s">
        <v>1594</v>
      </c>
      <c r="AC169" s="53">
        <v>11130105</v>
      </c>
      <c r="AD169" s="53">
        <v>533799.49109999998</v>
      </c>
      <c r="AE169" s="53">
        <v>43126.364585199997</v>
      </c>
      <c r="AF169" s="53">
        <f t="shared" si="745"/>
        <v>8.0791318283817665E-2</v>
      </c>
      <c r="AH169" s="58">
        <f t="shared" si="968"/>
        <v>10</v>
      </c>
      <c r="AI169" s="58">
        <f t="shared" si="969"/>
        <v>0</v>
      </c>
      <c r="AJ169" s="58">
        <f t="shared" si="970"/>
        <v>1621</v>
      </c>
      <c r="AK169" s="58">
        <f t="shared" si="971"/>
        <v>0</v>
      </c>
      <c r="AL169" s="58">
        <f t="shared" si="972"/>
        <v>277</v>
      </c>
      <c r="AM169" s="58">
        <f t="shared" si="832"/>
        <v>0.8079131828381767</v>
      </c>
      <c r="AN169" s="58">
        <f t="shared" si="833"/>
        <v>0</v>
      </c>
      <c r="AO169" s="58">
        <f t="shared" si="834"/>
        <v>130.96272693806844</v>
      </c>
      <c r="AP169" s="58">
        <f t="shared" si="835"/>
        <v>0</v>
      </c>
      <c r="AQ169" s="58">
        <f t="shared" si="836"/>
        <v>22.379195164617492</v>
      </c>
      <c r="AS169" s="53">
        <v>12110207</v>
      </c>
      <c r="AT169" s="80">
        <f t="shared" si="762"/>
        <v>369.53771337820586</v>
      </c>
      <c r="AU169" s="80">
        <f t="shared" si="763"/>
        <v>0</v>
      </c>
      <c r="AV169" s="80">
        <f t="shared" si="764"/>
        <v>0</v>
      </c>
      <c r="AW169" s="80">
        <f t="shared" si="765"/>
        <v>0</v>
      </c>
      <c r="AX169" s="80">
        <f t="shared" si="766"/>
        <v>37.424186393216964</v>
      </c>
      <c r="AY169" s="80">
        <f t="shared" si="767"/>
        <v>406.96189977142285</v>
      </c>
      <c r="BA169" s="53" t="s">
        <v>968</v>
      </c>
      <c r="BB169" s="53">
        <v>11130101</v>
      </c>
      <c r="BC169" s="53">
        <v>3057</v>
      </c>
      <c r="BD169" s="53">
        <v>135</v>
      </c>
      <c r="BE169" s="53">
        <f t="shared" si="768"/>
        <v>4.4160942100098133E-2</v>
      </c>
      <c r="BF169" s="53">
        <f t="shared" si="973"/>
        <v>49</v>
      </c>
      <c r="BG169" s="53">
        <f t="shared" si="973"/>
        <v>0</v>
      </c>
      <c r="BH169" s="53">
        <f t="shared" si="769"/>
        <v>2.1638861629048085</v>
      </c>
      <c r="BI169" s="53">
        <f t="shared" si="770"/>
        <v>0</v>
      </c>
      <c r="BK169" s="53">
        <v>12110207</v>
      </c>
      <c r="BL169" s="53">
        <f>SUM(BH93,BH418,BH482,BH513,BH813,BH938)</f>
        <v>3.1035408160021456</v>
      </c>
      <c r="BM169" s="53">
        <f>SUM(BI93,BI418,BI482,BI513,BI813,BI938)</f>
        <v>6.7769043101111417E-4</v>
      </c>
      <c r="BO169" s="54" t="s">
        <v>966</v>
      </c>
      <c r="BP169" s="53">
        <v>12090101</v>
      </c>
      <c r="BQ169" s="53">
        <v>593926.09199999995</v>
      </c>
      <c r="BR169" s="53">
        <v>32407.364560000002</v>
      </c>
      <c r="BS169" s="53">
        <f t="shared" si="771"/>
        <v>5.4564641958851683E-2</v>
      </c>
      <c r="BT169" s="53">
        <f>BT168</f>
        <v>642</v>
      </c>
      <c r="BU169" s="53">
        <f t="shared" ref="BU169:BU171" si="982">BU168</f>
        <v>0</v>
      </c>
      <c r="BV169" s="53">
        <f t="shared" ref="BV169:BV171" si="983">BV168</f>
        <v>244</v>
      </c>
      <c r="BW169" s="53">
        <f t="shared" si="772"/>
        <v>35.030500137582777</v>
      </c>
      <c r="BX169" s="53">
        <f t="shared" si="773"/>
        <v>0</v>
      </c>
      <c r="BY169" s="53">
        <f t="shared" si="774"/>
        <v>13.313772637959811</v>
      </c>
      <c r="CA169" s="53">
        <v>12110207</v>
      </c>
      <c r="CB169" s="53">
        <f>SUM(BW102,BW890,BW1027)</f>
        <v>0</v>
      </c>
      <c r="CC169" s="53">
        <f t="shared" ref="CC169:CD169" si="984">SUM(BX102,BX890,BX1027)</f>
        <v>0.81502386002630589</v>
      </c>
      <c r="CD169" s="53">
        <f t="shared" si="984"/>
        <v>11.145786894323759</v>
      </c>
      <c r="CF169" s="46">
        <v>12110207</v>
      </c>
      <c r="CG169" s="61">
        <f t="shared" si="776"/>
        <v>4952.0981599511306</v>
      </c>
      <c r="CH169" s="61">
        <f t="shared" si="777"/>
        <v>109.28365972518687</v>
      </c>
      <c r="CI169" s="61">
        <f t="shared" si="778"/>
        <v>779.32486586140953</v>
      </c>
      <c r="CJ169" s="61">
        <f t="shared" si="779"/>
        <v>150.4764896978499</v>
      </c>
      <c r="CK169" s="61">
        <f t="shared" si="780"/>
        <v>1482.4927397825045</v>
      </c>
      <c r="CL169" s="61">
        <f t="shared" si="781"/>
        <v>7473.6759150180806</v>
      </c>
    </row>
    <row r="170" spans="1:90" x14ac:dyDescent="0.3">
      <c r="A170" s="53" t="s">
        <v>963</v>
      </c>
      <c r="B170" s="53" t="s">
        <v>1580</v>
      </c>
      <c r="C170" s="53">
        <v>11120105</v>
      </c>
      <c r="D170" s="51">
        <v>56012.598445700001</v>
      </c>
      <c r="E170" s="53">
        <v>40595.0580156</v>
      </c>
      <c r="F170" s="53">
        <f t="shared" si="743"/>
        <v>0.72474870193629481</v>
      </c>
      <c r="H170" s="53">
        <f>Input!P127</f>
        <v>23</v>
      </c>
      <c r="I170" s="53">
        <f>Input!Q127</f>
        <v>0</v>
      </c>
      <c r="J170" s="53">
        <f>Input!R127</f>
        <v>0</v>
      </c>
      <c r="K170" s="53">
        <f>Input!S127</f>
        <v>0</v>
      </c>
      <c r="L170" s="53">
        <f>Input!T127</f>
        <v>21</v>
      </c>
      <c r="M170" s="53">
        <f t="shared" si="755"/>
        <v>16.66922014453478</v>
      </c>
      <c r="N170" s="53">
        <f t="shared" si="756"/>
        <v>0</v>
      </c>
      <c r="O170" s="53">
        <f t="shared" si="757"/>
        <v>0</v>
      </c>
      <c r="P170" s="53">
        <f t="shared" si="758"/>
        <v>0</v>
      </c>
      <c r="Q170" s="53">
        <f t="shared" si="759"/>
        <v>15.219722740662192</v>
      </c>
      <c r="S170" s="53">
        <v>12110208</v>
      </c>
      <c r="T170" s="53">
        <f>SUM(M481,M578,M900,M1045)</f>
        <v>6229.7678716539804</v>
      </c>
      <c r="U170" s="53">
        <f t="shared" ref="U170:X170" si="985">SUM(N481,N578,N900,N1045)</f>
        <v>278.16389177699585</v>
      </c>
      <c r="V170" s="53">
        <f t="shared" si="985"/>
        <v>41.92388397839067</v>
      </c>
      <c r="W170" s="53">
        <f t="shared" si="985"/>
        <v>226.93745718538406</v>
      </c>
      <c r="X170" s="53">
        <f t="shared" si="985"/>
        <v>315.00050850970911</v>
      </c>
      <c r="Y170" s="53">
        <f t="shared" si="761"/>
        <v>7091.7936131044598</v>
      </c>
      <c r="AA170" s="53" t="s">
        <v>975</v>
      </c>
      <c r="AB170" s="53" t="s">
        <v>1594</v>
      </c>
      <c r="AC170" s="53">
        <v>11130204</v>
      </c>
      <c r="AD170" s="53">
        <v>533799.49109999998</v>
      </c>
      <c r="AE170" s="53">
        <v>241343.26259200001</v>
      </c>
      <c r="AF170" s="53">
        <f t="shared" si="745"/>
        <v>0.45212344075987076</v>
      </c>
      <c r="AH170" s="58">
        <f t="shared" si="968"/>
        <v>10</v>
      </c>
      <c r="AI170" s="58">
        <f t="shared" si="969"/>
        <v>0</v>
      </c>
      <c r="AJ170" s="58">
        <f t="shared" si="970"/>
        <v>1621</v>
      </c>
      <c r="AK170" s="58">
        <f t="shared" si="971"/>
        <v>0</v>
      </c>
      <c r="AL170" s="58">
        <f t="shared" si="972"/>
        <v>277</v>
      </c>
      <c r="AM170" s="58">
        <f t="shared" si="832"/>
        <v>4.5212344075987074</v>
      </c>
      <c r="AN170" s="58">
        <f t="shared" si="833"/>
        <v>0</v>
      </c>
      <c r="AO170" s="58">
        <f t="shared" si="834"/>
        <v>732.8920974717505</v>
      </c>
      <c r="AP170" s="58">
        <f t="shared" si="835"/>
        <v>0</v>
      </c>
      <c r="AQ170" s="58">
        <f t="shared" si="836"/>
        <v>125.2381930904842</v>
      </c>
      <c r="AS170" s="53">
        <v>12110208</v>
      </c>
      <c r="AT170" s="80">
        <f t="shared" si="762"/>
        <v>32.443309199363256</v>
      </c>
      <c r="AU170" s="80">
        <f t="shared" si="763"/>
        <v>0</v>
      </c>
      <c r="AV170" s="80">
        <f t="shared" si="764"/>
        <v>0</v>
      </c>
      <c r="AW170" s="80">
        <f t="shared" si="765"/>
        <v>395</v>
      </c>
      <c r="AX170" s="80">
        <f t="shared" si="766"/>
        <v>30.235401475164512</v>
      </c>
      <c r="AY170" s="80">
        <f t="shared" si="767"/>
        <v>457.67871067452779</v>
      </c>
      <c r="BA170" s="53" t="s">
        <v>969</v>
      </c>
      <c r="BB170" s="53">
        <v>12090301</v>
      </c>
      <c r="BC170" s="53">
        <v>20874</v>
      </c>
      <c r="BD170" s="53">
        <v>6470</v>
      </c>
      <c r="BE170" s="53">
        <f t="shared" si="768"/>
        <v>0.30995496790265403</v>
      </c>
      <c r="BF170" s="53">
        <v>0</v>
      </c>
      <c r="BG170" s="53">
        <v>0</v>
      </c>
      <c r="BH170" s="53">
        <f t="shared" si="769"/>
        <v>0</v>
      </c>
      <c r="BI170" s="53">
        <f t="shared" si="770"/>
        <v>0</v>
      </c>
      <c r="BK170" s="53">
        <v>12110208</v>
      </c>
      <c r="BL170" s="53">
        <f>SUM(BH117,BH419,BH939)</f>
        <v>3.9304102254994713</v>
      </c>
      <c r="BM170" s="53">
        <f>SUM(BI117,BI419,BI939)</f>
        <v>0.99932230956898893</v>
      </c>
      <c r="BO170" s="54" t="s">
        <v>966</v>
      </c>
      <c r="BP170" s="53">
        <v>12090104</v>
      </c>
      <c r="BQ170" s="53">
        <v>593926.09199999995</v>
      </c>
      <c r="BR170" s="53">
        <v>108212.8701</v>
      </c>
      <c r="BS170" s="53">
        <f t="shared" si="771"/>
        <v>0.18219921898969207</v>
      </c>
      <c r="BT170" s="53">
        <f>BT169</f>
        <v>642</v>
      </c>
      <c r="BU170" s="53">
        <f t="shared" si="982"/>
        <v>0</v>
      </c>
      <c r="BV170" s="53">
        <f t="shared" si="983"/>
        <v>244</v>
      </c>
      <c r="BW170" s="53">
        <f t="shared" si="772"/>
        <v>116.97189859138231</v>
      </c>
      <c r="BX170" s="53">
        <f t="shared" si="773"/>
        <v>0</v>
      </c>
      <c r="BY170" s="53">
        <f t="shared" si="774"/>
        <v>44.456609433484864</v>
      </c>
      <c r="CA170" s="53">
        <v>12110208</v>
      </c>
      <c r="CB170" s="53">
        <f>SUM(BW130,BW891,BW1028)</f>
        <v>0</v>
      </c>
      <c r="CC170" s="53">
        <f t="shared" ref="CC170:CD170" si="986">SUM(BX130,BX891,BX1028)</f>
        <v>0.91063493791289407</v>
      </c>
      <c r="CD170" s="53">
        <f t="shared" si="986"/>
        <v>1.8277368351225716</v>
      </c>
      <c r="CF170" s="46">
        <v>12110208</v>
      </c>
      <c r="CG170" s="61">
        <f t="shared" si="776"/>
        <v>6266.1415910788428</v>
      </c>
      <c r="CH170" s="61">
        <f t="shared" si="777"/>
        <v>279.16321408656484</v>
      </c>
      <c r="CI170" s="61">
        <f t="shared" si="778"/>
        <v>41.92388397839067</v>
      </c>
      <c r="CJ170" s="61">
        <f t="shared" si="779"/>
        <v>622.84809212329696</v>
      </c>
      <c r="CK170" s="61">
        <f t="shared" si="780"/>
        <v>347.06364681999617</v>
      </c>
      <c r="CL170" s="61">
        <f t="shared" si="781"/>
        <v>7557.1404280870911</v>
      </c>
    </row>
    <row r="171" spans="1:90" x14ac:dyDescent="0.3">
      <c r="A171" s="53" t="s">
        <v>963</v>
      </c>
      <c r="B171" s="53" t="s">
        <v>1580</v>
      </c>
      <c r="C171" s="53">
        <v>11130101</v>
      </c>
      <c r="D171" s="51">
        <v>56012.598445700001</v>
      </c>
      <c r="E171" s="53">
        <v>15417.5404301</v>
      </c>
      <c r="F171" s="53">
        <f t="shared" si="743"/>
        <v>0.27525129806370519</v>
      </c>
      <c r="H171" s="53">
        <f>H170</f>
        <v>23</v>
      </c>
      <c r="I171" s="53">
        <f t="shared" ref="I171" si="987">I170</f>
        <v>0</v>
      </c>
      <c r="J171" s="53">
        <f t="shared" ref="J171" si="988">J170</f>
        <v>0</v>
      </c>
      <c r="K171" s="53">
        <f t="shared" ref="K171" si="989">K170</f>
        <v>0</v>
      </c>
      <c r="L171" s="53">
        <f t="shared" ref="L171" si="990">L170</f>
        <v>21</v>
      </c>
      <c r="M171" s="53">
        <f t="shared" si="755"/>
        <v>6.3307798554652193</v>
      </c>
      <c r="N171" s="53">
        <f t="shared" si="756"/>
        <v>0</v>
      </c>
      <c r="O171" s="53">
        <f t="shared" si="757"/>
        <v>0</v>
      </c>
      <c r="P171" s="53">
        <f t="shared" si="758"/>
        <v>0</v>
      </c>
      <c r="Q171" s="53">
        <f t="shared" si="759"/>
        <v>5.7802772593378089</v>
      </c>
      <c r="S171" s="53">
        <v>13030102</v>
      </c>
      <c r="T171" s="53">
        <v>0</v>
      </c>
      <c r="U171" s="53">
        <v>1</v>
      </c>
      <c r="V171" s="53">
        <v>2</v>
      </c>
      <c r="W171" s="53">
        <v>3</v>
      </c>
      <c r="X171" s="53">
        <v>4</v>
      </c>
      <c r="Y171" s="53">
        <f t="shared" si="761"/>
        <v>10</v>
      </c>
      <c r="AA171" s="53" t="s">
        <v>976</v>
      </c>
      <c r="AB171" s="53" t="s">
        <v>1599</v>
      </c>
      <c r="AC171" s="53">
        <v>13070007</v>
      </c>
      <c r="AD171" s="53">
        <v>335245.78950000001</v>
      </c>
      <c r="AE171" s="53">
        <v>334211.66594400001</v>
      </c>
      <c r="AF171" s="53">
        <f t="shared" si="745"/>
        <v>0.99691532723634702</v>
      </c>
      <c r="AH171" s="58">
        <f>Input!P161</f>
        <v>9</v>
      </c>
      <c r="AI171" s="58">
        <f>Input!Q161</f>
        <v>0</v>
      </c>
      <c r="AJ171" s="58">
        <f>Input!R161</f>
        <v>0</v>
      </c>
      <c r="AK171" s="58">
        <f>Input!S161</f>
        <v>607</v>
      </c>
      <c r="AL171" s="58">
        <f>Input!T161</f>
        <v>41</v>
      </c>
      <c r="AM171" s="58">
        <f t="shared" si="832"/>
        <v>8.972237945127123</v>
      </c>
      <c r="AN171" s="58">
        <f t="shared" si="833"/>
        <v>0</v>
      </c>
      <c r="AO171" s="58">
        <f t="shared" si="834"/>
        <v>0</v>
      </c>
      <c r="AP171" s="58">
        <f t="shared" si="835"/>
        <v>605.12760363246264</v>
      </c>
      <c r="AQ171" s="58">
        <f t="shared" si="836"/>
        <v>40.873528416690228</v>
      </c>
      <c r="AS171" s="53">
        <v>13030102</v>
      </c>
      <c r="AT171" s="80">
        <f t="shared" si="762"/>
        <v>313.69927121864094</v>
      </c>
      <c r="AU171" s="80">
        <f t="shared" si="763"/>
        <v>1.3268803979966972</v>
      </c>
      <c r="AV171" s="80">
        <f t="shared" si="764"/>
        <v>32.287423017919629</v>
      </c>
      <c r="AW171" s="80">
        <f t="shared" si="765"/>
        <v>0</v>
      </c>
      <c r="AX171" s="80">
        <f t="shared" si="766"/>
        <v>112.29207589104323</v>
      </c>
      <c r="AY171" s="80">
        <f t="shared" si="767"/>
        <v>459.60565052560054</v>
      </c>
      <c r="BA171" s="53" t="s">
        <v>969</v>
      </c>
      <c r="BB171" s="53">
        <v>12090302</v>
      </c>
      <c r="BC171" s="53">
        <v>20874</v>
      </c>
      <c r="BD171" s="53">
        <v>9692</v>
      </c>
      <c r="BE171" s="53">
        <f t="shared" si="768"/>
        <v>0.46430966752898345</v>
      </c>
      <c r="BF171" s="53">
        <f t="shared" ref="BF171:BG173" si="991">BF170</f>
        <v>0</v>
      </c>
      <c r="BG171" s="53">
        <f t="shared" si="991"/>
        <v>0</v>
      </c>
      <c r="BH171" s="53">
        <f t="shared" si="769"/>
        <v>0</v>
      </c>
      <c r="BI171" s="53">
        <f t="shared" si="770"/>
        <v>0</v>
      </c>
      <c r="BK171" s="53">
        <v>13030102</v>
      </c>
      <c r="BL171" s="53">
        <f>BH270</f>
        <v>42.100176482269966</v>
      </c>
      <c r="BM171" s="53">
        <f>BI270</f>
        <v>0</v>
      </c>
      <c r="BO171" s="54" t="s">
        <v>966</v>
      </c>
      <c r="BP171" s="53">
        <v>12090105</v>
      </c>
      <c r="BQ171" s="53">
        <v>593926.09199999995</v>
      </c>
      <c r="BR171" s="53">
        <v>3981.818381</v>
      </c>
      <c r="BS171" s="53">
        <f t="shared" si="771"/>
        <v>6.7042321168136196E-3</v>
      </c>
      <c r="BT171" s="53">
        <f>BT170</f>
        <v>642</v>
      </c>
      <c r="BU171" s="53">
        <f t="shared" si="982"/>
        <v>0</v>
      </c>
      <c r="BV171" s="53">
        <f t="shared" si="983"/>
        <v>244</v>
      </c>
      <c r="BW171" s="53">
        <f t="shared" si="772"/>
        <v>4.3041170189943436</v>
      </c>
      <c r="BX171" s="53">
        <f t="shared" si="773"/>
        <v>0</v>
      </c>
      <c r="BY171" s="53">
        <f t="shared" si="774"/>
        <v>1.6358326365025231</v>
      </c>
      <c r="CA171" s="53">
        <v>13030102</v>
      </c>
      <c r="CB171" s="53">
        <f>SUM(BW299)</f>
        <v>0</v>
      </c>
      <c r="CC171" s="53">
        <f t="shared" ref="CC171:CD171" si="992">SUM(BX299)</f>
        <v>0</v>
      </c>
      <c r="CD171" s="53">
        <f t="shared" si="992"/>
        <v>3.0949635035258618</v>
      </c>
      <c r="CF171" s="46">
        <v>13030102</v>
      </c>
      <c r="CG171" s="61">
        <f t="shared" si="776"/>
        <v>355.79944770091089</v>
      </c>
      <c r="CH171" s="61">
        <f t="shared" si="777"/>
        <v>2.326880397996697</v>
      </c>
      <c r="CI171" s="61">
        <f t="shared" si="778"/>
        <v>34.287423017919629</v>
      </c>
      <c r="CJ171" s="61">
        <f t="shared" si="779"/>
        <v>3</v>
      </c>
      <c r="CK171" s="61">
        <f t="shared" si="780"/>
        <v>119.38703939456909</v>
      </c>
      <c r="CL171" s="61">
        <f t="shared" si="781"/>
        <v>514.80079051139637</v>
      </c>
    </row>
    <row r="172" spans="1:90" x14ac:dyDescent="0.3">
      <c r="A172" s="53" t="s">
        <v>964</v>
      </c>
      <c r="B172" s="53" t="s">
        <v>1580</v>
      </c>
      <c r="C172" s="53">
        <v>11130102</v>
      </c>
      <c r="D172" s="51">
        <v>62267.696283099998</v>
      </c>
      <c r="E172" s="53">
        <v>12234.9879064</v>
      </c>
      <c r="F172" s="53">
        <f t="shared" si="743"/>
        <v>0.19649013271301452</v>
      </c>
      <c r="H172" s="53">
        <f>Input!P129</f>
        <v>211</v>
      </c>
      <c r="I172" s="53">
        <f>Input!Q129</f>
        <v>0</v>
      </c>
      <c r="J172" s="53">
        <f>Input!R129</f>
        <v>619</v>
      </c>
      <c r="K172" s="53">
        <f>Input!S129</f>
        <v>0</v>
      </c>
      <c r="L172" s="53">
        <f>Input!T129</f>
        <v>31</v>
      </c>
      <c r="M172" s="53">
        <f t="shared" si="755"/>
        <v>41.459418002446064</v>
      </c>
      <c r="N172" s="53">
        <f t="shared" si="756"/>
        <v>0</v>
      </c>
      <c r="O172" s="53">
        <f t="shared" si="757"/>
        <v>121.62739214935598</v>
      </c>
      <c r="P172" s="53">
        <f t="shared" si="758"/>
        <v>0</v>
      </c>
      <c r="Q172" s="53">
        <f t="shared" si="759"/>
        <v>6.09119411410345</v>
      </c>
      <c r="S172" s="53">
        <v>13040100</v>
      </c>
      <c r="T172" s="53">
        <f>SUM(M302,M510)</f>
        <v>51357.944314767614</v>
      </c>
      <c r="U172" s="53">
        <f t="shared" ref="U172:X172" si="993">SUM(N302,N510)</f>
        <v>3411.0070931436921</v>
      </c>
      <c r="V172" s="53">
        <f t="shared" si="993"/>
        <v>1080.5305222287552</v>
      </c>
      <c r="W172" s="53">
        <f t="shared" si="993"/>
        <v>0</v>
      </c>
      <c r="X172" s="53">
        <f t="shared" si="993"/>
        <v>168.69086940586021</v>
      </c>
      <c r="Y172" s="53">
        <f t="shared" si="761"/>
        <v>56018.172799545922</v>
      </c>
      <c r="AA172" s="53" t="s">
        <v>976</v>
      </c>
      <c r="AB172" s="53" t="s">
        <v>1599</v>
      </c>
      <c r="AC172" s="53">
        <v>13070008</v>
      </c>
      <c r="AD172" s="53">
        <v>335245.78950000001</v>
      </c>
      <c r="AE172" s="51">
        <v>1034.1235607000001</v>
      </c>
      <c r="AF172" s="53">
        <f t="shared" si="745"/>
        <v>3.084672777672574E-3</v>
      </c>
      <c r="AH172" s="58">
        <f t="shared" ref="AH172" si="994">AH171</f>
        <v>9</v>
      </c>
      <c r="AI172" s="58">
        <f t="shared" ref="AI172" si="995">AI171</f>
        <v>0</v>
      </c>
      <c r="AJ172" s="58">
        <f t="shared" ref="AJ172" si="996">AJ171</f>
        <v>0</v>
      </c>
      <c r="AK172" s="58">
        <f t="shared" ref="AK172" si="997">AK171</f>
        <v>607</v>
      </c>
      <c r="AL172" s="58">
        <f t="shared" ref="AL172" si="998">AL171</f>
        <v>41</v>
      </c>
      <c r="AM172" s="58">
        <f t="shared" si="832"/>
        <v>2.7762054999053168E-2</v>
      </c>
      <c r="AN172" s="58">
        <f t="shared" si="833"/>
        <v>0</v>
      </c>
      <c r="AO172" s="58">
        <f t="shared" si="834"/>
        <v>0</v>
      </c>
      <c r="AP172" s="58">
        <f t="shared" si="835"/>
        <v>1.8723963760472524</v>
      </c>
      <c r="AQ172" s="58">
        <f t="shared" si="836"/>
        <v>0.12647158388457552</v>
      </c>
      <c r="AS172" s="53">
        <v>13040100</v>
      </c>
      <c r="AT172" s="80">
        <f t="shared" si="762"/>
        <v>512.98810153649845</v>
      </c>
      <c r="AU172" s="80">
        <f t="shared" si="763"/>
        <v>1.660549768902279</v>
      </c>
      <c r="AV172" s="80">
        <f t="shared" si="764"/>
        <v>40.406711043288787</v>
      </c>
      <c r="AW172" s="80">
        <f t="shared" si="765"/>
        <v>0</v>
      </c>
      <c r="AX172" s="80">
        <f t="shared" si="766"/>
        <v>139.16508730119045</v>
      </c>
      <c r="AY172" s="80">
        <f t="shared" si="767"/>
        <v>694.22044964987981</v>
      </c>
      <c r="BA172" s="53" t="s">
        <v>969</v>
      </c>
      <c r="BB172" s="53">
        <v>12090401</v>
      </c>
      <c r="BC172" s="53">
        <v>20874</v>
      </c>
      <c r="BD172" s="53">
        <v>1630</v>
      </c>
      <c r="BE172" s="53">
        <f t="shared" si="768"/>
        <v>7.8087573057391974E-2</v>
      </c>
      <c r="BF172" s="53">
        <f t="shared" si="991"/>
        <v>0</v>
      </c>
      <c r="BG172" s="53">
        <f t="shared" si="991"/>
        <v>0</v>
      </c>
      <c r="BH172" s="53">
        <f t="shared" si="769"/>
        <v>0</v>
      </c>
      <c r="BI172" s="53">
        <f t="shared" si="770"/>
        <v>0</v>
      </c>
      <c r="BK172" s="53">
        <v>13040100</v>
      </c>
      <c r="BL172" s="53">
        <f>SUM(BH271,BH447)</f>
        <v>230.40532606373409</v>
      </c>
      <c r="BM172" s="53">
        <f>SUM(BI271,BI447)</f>
        <v>0</v>
      </c>
      <c r="BO172" s="54" t="s">
        <v>967</v>
      </c>
      <c r="BP172" s="53">
        <v>12090101</v>
      </c>
      <c r="BQ172" s="53">
        <v>820133.90930000006</v>
      </c>
      <c r="BR172" s="53">
        <v>11249.76038</v>
      </c>
      <c r="BS172" s="53">
        <f t="shared" si="771"/>
        <v>1.3716979937583466E-2</v>
      </c>
      <c r="BT172" s="53">
        <f>Input!R136</f>
        <v>0</v>
      </c>
      <c r="BU172" s="53">
        <f>Input!S136</f>
        <v>0</v>
      </c>
      <c r="BV172" s="53">
        <f>Input!T136</f>
        <v>26</v>
      </c>
      <c r="BW172" s="53">
        <f t="shared" si="772"/>
        <v>0</v>
      </c>
      <c r="BX172" s="53">
        <f t="shared" si="773"/>
        <v>0</v>
      </c>
      <c r="BY172" s="53">
        <f t="shared" si="774"/>
        <v>0.35664147837717014</v>
      </c>
      <c r="CA172" s="53">
        <v>13040100</v>
      </c>
      <c r="CB172" s="53">
        <f>SUM(BW300,BW495)</f>
        <v>8975.2686381124731</v>
      </c>
      <c r="CC172" s="53">
        <f t="shared" ref="CC172:CD172" si="999">SUM(BX300,BX495)</f>
        <v>0</v>
      </c>
      <c r="CD172" s="53">
        <f t="shared" si="999"/>
        <v>77.990200403660097</v>
      </c>
      <c r="CF172" s="46">
        <v>13040100</v>
      </c>
      <c r="CG172" s="61">
        <f t="shared" si="776"/>
        <v>52101.337742367847</v>
      </c>
      <c r="CH172" s="61">
        <f t="shared" si="777"/>
        <v>3412.6676429125946</v>
      </c>
      <c r="CI172" s="61">
        <f t="shared" si="778"/>
        <v>10096.205871384516</v>
      </c>
      <c r="CJ172" s="61">
        <f t="shared" si="779"/>
        <v>0</v>
      </c>
      <c r="CK172" s="61">
        <f t="shared" si="780"/>
        <v>385.84615711071075</v>
      </c>
      <c r="CL172" s="61">
        <f t="shared" si="781"/>
        <v>65996.057413775663</v>
      </c>
    </row>
    <row r="173" spans="1:90" ht="15.6" customHeight="1" x14ac:dyDescent="0.3">
      <c r="A173" s="53" t="s">
        <v>964</v>
      </c>
      <c r="B173" s="53" t="s">
        <v>1580</v>
      </c>
      <c r="C173" s="53">
        <v>11130201</v>
      </c>
      <c r="D173" s="51">
        <v>62267.696283099998</v>
      </c>
      <c r="E173" s="53">
        <v>12845.811242399999</v>
      </c>
      <c r="F173" s="53">
        <f t="shared" si="743"/>
        <v>0.20629976712156711</v>
      </c>
      <c r="H173" s="53">
        <f>H172</f>
        <v>211</v>
      </c>
      <c r="I173" s="53">
        <f t="shared" ref="I173:I174" si="1000">I172</f>
        <v>0</v>
      </c>
      <c r="J173" s="53">
        <f t="shared" ref="J173:J174" si="1001">J172</f>
        <v>619</v>
      </c>
      <c r="K173" s="53">
        <f t="shared" ref="K173:K174" si="1002">K172</f>
        <v>0</v>
      </c>
      <c r="L173" s="53">
        <f t="shared" ref="L173:L174" si="1003">L172</f>
        <v>31</v>
      </c>
      <c r="M173" s="53">
        <f t="shared" si="755"/>
        <v>43.529250862650663</v>
      </c>
      <c r="N173" s="53">
        <f t="shared" si="756"/>
        <v>0</v>
      </c>
      <c r="O173" s="53">
        <f t="shared" si="757"/>
        <v>127.69955584825004</v>
      </c>
      <c r="P173" s="53">
        <f t="shared" si="758"/>
        <v>0</v>
      </c>
      <c r="Q173" s="53">
        <f t="shared" si="759"/>
        <v>6.3952927807685809</v>
      </c>
      <c r="S173" s="53">
        <v>13040201</v>
      </c>
      <c r="T173" s="53">
        <f>M511</f>
        <v>43.61810219039274</v>
      </c>
      <c r="U173" s="53">
        <f t="shared" ref="U173:X173" si="1004">N511</f>
        <v>0</v>
      </c>
      <c r="V173" s="53">
        <f t="shared" si="1004"/>
        <v>288.46947777124473</v>
      </c>
      <c r="W173" s="53">
        <f t="shared" si="1004"/>
        <v>0</v>
      </c>
      <c r="X173" s="53">
        <f t="shared" si="1004"/>
        <v>1.8964392256692497</v>
      </c>
      <c r="Y173" s="53">
        <f t="shared" si="761"/>
        <v>333.98401918730673</v>
      </c>
      <c r="AA173" s="53" t="s">
        <v>976</v>
      </c>
      <c r="AB173" s="73" t="s">
        <v>1610</v>
      </c>
      <c r="AC173" s="53">
        <v>13070007</v>
      </c>
      <c r="AD173" s="53">
        <v>1</v>
      </c>
      <c r="AE173" s="53">
        <v>1</v>
      </c>
      <c r="AF173" s="53">
        <f t="shared" si="745"/>
        <v>1</v>
      </c>
      <c r="AH173" s="53">
        <f>Input!P162</f>
        <v>0</v>
      </c>
      <c r="AI173" s="53">
        <f>Input!Q162</f>
        <v>0</v>
      </c>
      <c r="AJ173" s="53">
        <f>Input!R162</f>
        <v>0</v>
      </c>
      <c r="AK173" s="53">
        <f>Input!S162</f>
        <v>7</v>
      </c>
      <c r="AL173" s="53">
        <f>Input!T162</f>
        <v>0</v>
      </c>
      <c r="AM173" s="58">
        <f t="shared" si="832"/>
        <v>0</v>
      </c>
      <c r="AN173" s="58">
        <f t="shared" si="833"/>
        <v>0</v>
      </c>
      <c r="AO173" s="58">
        <f t="shared" si="834"/>
        <v>0</v>
      </c>
      <c r="AP173" s="58">
        <f t="shared" si="835"/>
        <v>7</v>
      </c>
      <c r="AQ173" s="58">
        <f t="shared" si="836"/>
        <v>0</v>
      </c>
      <c r="AS173" s="53">
        <v>13040201</v>
      </c>
      <c r="AT173" s="80">
        <f t="shared" si="762"/>
        <v>159.74521324331229</v>
      </c>
      <c r="AU173" s="80">
        <f t="shared" si="763"/>
        <v>1.2569832147134355E-2</v>
      </c>
      <c r="AV173" s="80">
        <f t="shared" si="764"/>
        <v>0.30586591558026932</v>
      </c>
      <c r="AW173" s="80">
        <f t="shared" si="765"/>
        <v>0</v>
      </c>
      <c r="AX173" s="80">
        <f t="shared" si="766"/>
        <v>39.831032347214872</v>
      </c>
      <c r="AY173" s="80">
        <f t="shared" si="767"/>
        <v>199.89468133825454</v>
      </c>
      <c r="BA173" s="53" t="s">
        <v>969</v>
      </c>
      <c r="BB173" s="53">
        <v>12100102</v>
      </c>
      <c r="BC173" s="53">
        <v>20874</v>
      </c>
      <c r="BD173" s="53">
        <v>3082</v>
      </c>
      <c r="BE173" s="53">
        <f t="shared" si="768"/>
        <v>0.14764779151097057</v>
      </c>
      <c r="BF173" s="53">
        <f t="shared" si="991"/>
        <v>0</v>
      </c>
      <c r="BG173" s="53">
        <f t="shared" si="991"/>
        <v>0</v>
      </c>
      <c r="BH173" s="53">
        <f t="shared" si="769"/>
        <v>0</v>
      </c>
      <c r="BI173" s="53">
        <f t="shared" si="770"/>
        <v>0</v>
      </c>
      <c r="BK173" s="53">
        <v>13040201</v>
      </c>
      <c r="BL173" s="53">
        <f>SUM(BH208,BH448,BH470,BH727)</f>
        <v>14.634975100071991</v>
      </c>
      <c r="BM173" s="53">
        <f>SUM(BI208,BI448,BI470,BI727)</f>
        <v>0</v>
      </c>
      <c r="BO173" s="54" t="s">
        <v>967</v>
      </c>
      <c r="BP173" s="53">
        <v>12090106</v>
      </c>
      <c r="BQ173" s="53">
        <v>820133.90930000006</v>
      </c>
      <c r="BR173" s="53">
        <v>434836.33500000002</v>
      </c>
      <c r="BS173" s="53">
        <f t="shared" si="771"/>
        <v>0.53020162935482218</v>
      </c>
      <c r="BT173" s="53">
        <f>BT172</f>
        <v>0</v>
      </c>
      <c r="BU173" s="53">
        <f t="shared" ref="BU173:BU175" si="1005">BU172</f>
        <v>0</v>
      </c>
      <c r="BV173" s="53">
        <f t="shared" ref="BV173:BV175" si="1006">BV172</f>
        <v>26</v>
      </c>
      <c r="BW173" s="53">
        <f t="shared" si="772"/>
        <v>0</v>
      </c>
      <c r="BX173" s="53">
        <f t="shared" si="773"/>
        <v>0</v>
      </c>
      <c r="BY173" s="53">
        <f t="shared" si="774"/>
        <v>13.785242363225377</v>
      </c>
      <c r="CA173" s="53">
        <v>13040201</v>
      </c>
      <c r="CB173" s="53">
        <f>SUM(BW227,BW496,BW520,BW798)</f>
        <v>8532.6045316952222</v>
      </c>
      <c r="CC173" s="53">
        <f t="shared" ref="CC173:CD173" si="1007">SUM(BX227,BX496,BX520,BX798)</f>
        <v>0</v>
      </c>
      <c r="CD173" s="53">
        <f t="shared" si="1007"/>
        <v>62.432234468907012</v>
      </c>
      <c r="CF173" s="46">
        <v>13040201</v>
      </c>
      <c r="CG173" s="61">
        <f t="shared" si="776"/>
        <v>217.99829053377701</v>
      </c>
      <c r="CH173" s="61">
        <f t="shared" si="777"/>
        <v>1.2569832147134355E-2</v>
      </c>
      <c r="CI173" s="61">
        <f t="shared" si="778"/>
        <v>8821.3798753820465</v>
      </c>
      <c r="CJ173" s="61">
        <f t="shared" si="779"/>
        <v>0</v>
      </c>
      <c r="CK173" s="61">
        <f t="shared" si="780"/>
        <v>104.15970604179114</v>
      </c>
      <c r="CL173" s="61">
        <f t="shared" si="781"/>
        <v>9143.5504417897628</v>
      </c>
    </row>
    <row r="174" spans="1:90" x14ac:dyDescent="0.3">
      <c r="A174" s="53" t="s">
        <v>964</v>
      </c>
      <c r="B174" s="53" t="s">
        <v>1580</v>
      </c>
      <c r="C174" s="53">
        <v>11130206</v>
      </c>
      <c r="D174" s="51">
        <v>62267.696283099998</v>
      </c>
      <c r="E174" s="53">
        <v>37186.897134300001</v>
      </c>
      <c r="F174" s="53">
        <f t="shared" si="743"/>
        <v>0.59721010016541842</v>
      </c>
      <c r="H174" s="53">
        <f>H173</f>
        <v>211</v>
      </c>
      <c r="I174" s="53">
        <f t="shared" si="1000"/>
        <v>0</v>
      </c>
      <c r="J174" s="53">
        <f t="shared" si="1001"/>
        <v>619</v>
      </c>
      <c r="K174" s="53">
        <f t="shared" si="1002"/>
        <v>0</v>
      </c>
      <c r="L174" s="53">
        <f t="shared" si="1003"/>
        <v>31</v>
      </c>
      <c r="M174" s="53">
        <f t="shared" si="755"/>
        <v>126.01133113490329</v>
      </c>
      <c r="N174" s="53">
        <f t="shared" si="756"/>
        <v>0</v>
      </c>
      <c r="O174" s="53">
        <f t="shared" si="757"/>
        <v>369.673052002394</v>
      </c>
      <c r="P174" s="53">
        <f t="shared" si="758"/>
        <v>0</v>
      </c>
      <c r="Q174" s="53">
        <f t="shared" si="759"/>
        <v>18.51351310512797</v>
      </c>
      <c r="S174" s="53">
        <v>13040202</v>
      </c>
      <c r="T174" s="53">
        <v>0</v>
      </c>
      <c r="U174" s="53">
        <v>0</v>
      </c>
      <c r="V174" s="53">
        <v>0</v>
      </c>
      <c r="W174" s="53">
        <v>0</v>
      </c>
      <c r="X174" s="53">
        <v>0</v>
      </c>
      <c r="Y174" s="53">
        <f t="shared" si="761"/>
        <v>0</v>
      </c>
      <c r="AA174" s="53" t="s">
        <v>977</v>
      </c>
      <c r="AB174" s="53" t="s">
        <v>1599</v>
      </c>
      <c r="AC174" s="53">
        <v>12090102</v>
      </c>
      <c r="AD174" s="53">
        <v>489780.20750000002</v>
      </c>
      <c r="AE174" s="51">
        <v>3943.3058921400002</v>
      </c>
      <c r="AF174" s="53">
        <f t="shared" si="745"/>
        <v>8.0511744487755769E-3</v>
      </c>
      <c r="AH174" s="53">
        <f>Input!P163</f>
        <v>0</v>
      </c>
      <c r="AI174" s="53">
        <f>Input!Q163</f>
        <v>0</v>
      </c>
      <c r="AJ174" s="53">
        <f>Input!R163</f>
        <v>0</v>
      </c>
      <c r="AK174" s="53">
        <f>Input!S163</f>
        <v>0</v>
      </c>
      <c r="AL174" s="53">
        <f>Input!T163</f>
        <v>2</v>
      </c>
      <c r="AM174" s="58">
        <f t="shared" si="832"/>
        <v>0</v>
      </c>
      <c r="AN174" s="58">
        <f t="shared" si="833"/>
        <v>0</v>
      </c>
      <c r="AO174" s="58">
        <f t="shared" si="834"/>
        <v>0</v>
      </c>
      <c r="AP174" s="58">
        <f t="shared" si="835"/>
        <v>0</v>
      </c>
      <c r="AQ174" s="58">
        <f t="shared" si="836"/>
        <v>1.6102348897551154E-2</v>
      </c>
      <c r="AS174" s="53">
        <v>13040202</v>
      </c>
      <c r="AT174" s="80">
        <f t="shared" si="762"/>
        <v>15.978548995372041</v>
      </c>
      <c r="AU174" s="80">
        <f t="shared" si="763"/>
        <v>0</v>
      </c>
      <c r="AV174" s="80">
        <f t="shared" si="764"/>
        <v>0.32988599497199195</v>
      </c>
      <c r="AW174" s="80">
        <f t="shared" si="765"/>
        <v>0</v>
      </c>
      <c r="AX174" s="80">
        <f t="shared" si="766"/>
        <v>32.652195050893859</v>
      </c>
      <c r="AY174" s="80">
        <f t="shared" si="767"/>
        <v>48.960630041237891</v>
      </c>
      <c r="BA174" s="53" t="s">
        <v>970</v>
      </c>
      <c r="BB174" s="53">
        <v>12100201</v>
      </c>
      <c r="BC174" s="53">
        <v>108467</v>
      </c>
      <c r="BD174" s="53">
        <v>25743</v>
      </c>
      <c r="BE174" s="53">
        <f t="shared" si="768"/>
        <v>0.23733485760646095</v>
      </c>
      <c r="BF174" s="53">
        <f>Input!P146</f>
        <v>7</v>
      </c>
      <c r="BG174" s="53">
        <f>Input!Q146</f>
        <v>0</v>
      </c>
      <c r="BH174" s="53">
        <f t="shared" si="769"/>
        <v>1.6613440032452267</v>
      </c>
      <c r="BI174" s="53">
        <f t="shared" si="770"/>
        <v>0</v>
      </c>
      <c r="BK174" s="53">
        <v>13040202</v>
      </c>
      <c r="BL174" s="53">
        <f>SUM(BH76,BH471,BH728)</f>
        <v>3.727399348936574</v>
      </c>
      <c r="BM174" s="53">
        <f>SUM(BI76,BI471,BI728)</f>
        <v>0</v>
      </c>
      <c r="BO174" s="54" t="s">
        <v>967</v>
      </c>
      <c r="BP174" s="53">
        <v>12090107</v>
      </c>
      <c r="BQ174" s="53">
        <v>820133.90930000006</v>
      </c>
      <c r="BR174" s="53">
        <v>57673.688929999997</v>
      </c>
      <c r="BS174" s="53">
        <f t="shared" si="771"/>
        <v>7.0322283075974254E-2</v>
      </c>
      <c r="BT174" s="53">
        <f>BT173</f>
        <v>0</v>
      </c>
      <c r="BU174" s="53">
        <f t="shared" si="1005"/>
        <v>0</v>
      </c>
      <c r="BV174" s="53">
        <f t="shared" si="1006"/>
        <v>26</v>
      </c>
      <c r="BW174" s="53">
        <f t="shared" si="772"/>
        <v>0</v>
      </c>
      <c r="BX174" s="53">
        <f t="shared" si="773"/>
        <v>0</v>
      </c>
      <c r="BY174" s="53">
        <f t="shared" si="774"/>
        <v>1.8283793599753306</v>
      </c>
      <c r="CA174" s="53">
        <v>13040202</v>
      </c>
      <c r="CB174" s="53">
        <f>SUM(BW84,BW521,BW799)</f>
        <v>531.75237135236591</v>
      </c>
      <c r="CC174" s="53">
        <f t="shared" ref="CC174:CD174" si="1008">SUM(BX84,BX521,BX799)</f>
        <v>0</v>
      </c>
      <c r="CD174" s="53">
        <f t="shared" si="1008"/>
        <v>17.686932958066048</v>
      </c>
      <c r="CF174" s="46">
        <v>13040202</v>
      </c>
      <c r="CG174" s="61">
        <f t="shared" si="776"/>
        <v>19.705948344308617</v>
      </c>
      <c r="CH174" s="61">
        <f t="shared" si="777"/>
        <v>0</v>
      </c>
      <c r="CI174" s="61">
        <f t="shared" si="778"/>
        <v>532.08225734733787</v>
      </c>
      <c r="CJ174" s="61">
        <f t="shared" si="779"/>
        <v>0</v>
      </c>
      <c r="CK174" s="61">
        <f t="shared" si="780"/>
        <v>50.339128008959904</v>
      </c>
      <c r="CL174" s="61">
        <f t="shared" si="781"/>
        <v>602.12733370060641</v>
      </c>
    </row>
    <row r="175" spans="1:90" x14ac:dyDescent="0.3">
      <c r="A175" s="53" t="s">
        <v>965</v>
      </c>
      <c r="B175" s="53" t="s">
        <v>1578</v>
      </c>
      <c r="C175" s="53">
        <v>12050001</v>
      </c>
      <c r="D175" s="51">
        <v>480584.09160618001</v>
      </c>
      <c r="E175" s="53">
        <v>194285.04926100001</v>
      </c>
      <c r="F175" s="53">
        <f t="shared" si="743"/>
        <v>0.40426858203248445</v>
      </c>
      <c r="H175" s="53">
        <f>Input!P131</f>
        <v>659</v>
      </c>
      <c r="I175" s="53">
        <f>Input!Q131</f>
        <v>0</v>
      </c>
      <c r="J175" s="53">
        <f>Input!R131</f>
        <v>118899</v>
      </c>
      <c r="K175" s="53">
        <f>Input!S131</f>
        <v>0</v>
      </c>
      <c r="L175" s="53">
        <f>Input!T131</f>
        <v>384</v>
      </c>
      <c r="M175" s="53">
        <f t="shared" si="755"/>
        <v>266.41299555940725</v>
      </c>
      <c r="N175" s="53">
        <f t="shared" si="756"/>
        <v>0</v>
      </c>
      <c r="O175" s="53">
        <f t="shared" si="757"/>
        <v>48067.13013508037</v>
      </c>
      <c r="P175" s="53">
        <f t="shared" si="758"/>
        <v>0</v>
      </c>
      <c r="Q175" s="53">
        <f t="shared" si="759"/>
        <v>155.23913550047402</v>
      </c>
      <c r="S175" s="53">
        <v>13040203</v>
      </c>
      <c r="T175" s="53">
        <v>0</v>
      </c>
      <c r="U175" s="53">
        <v>0</v>
      </c>
      <c r="V175" s="53">
        <v>0</v>
      </c>
      <c r="W175" s="53">
        <v>0</v>
      </c>
      <c r="X175" s="53">
        <v>0</v>
      </c>
      <c r="Y175" s="53">
        <f t="shared" si="761"/>
        <v>0</v>
      </c>
      <c r="AA175" s="53" t="s">
        <v>977</v>
      </c>
      <c r="AB175" s="53" t="s">
        <v>1599</v>
      </c>
      <c r="AC175" s="53">
        <v>12090103</v>
      </c>
      <c r="AD175" s="53">
        <v>489780.20750000002</v>
      </c>
      <c r="AE175" s="53">
        <v>4941.5767494800002</v>
      </c>
      <c r="AF175" s="53">
        <f t="shared" si="745"/>
        <v>1.0089376160591381E-2</v>
      </c>
      <c r="AH175" s="58">
        <f t="shared" ref="AH175:AH178" si="1009">AH174</f>
        <v>0</v>
      </c>
      <c r="AI175" s="58">
        <f t="shared" ref="AI175:AI178" si="1010">AI174</f>
        <v>0</v>
      </c>
      <c r="AJ175" s="58">
        <f t="shared" ref="AJ175:AJ178" si="1011">AJ174</f>
        <v>0</v>
      </c>
      <c r="AK175" s="58">
        <f t="shared" ref="AK175:AK178" si="1012">AK174</f>
        <v>0</v>
      </c>
      <c r="AL175" s="58">
        <f t="shared" ref="AL175:AL178" si="1013">AL174</f>
        <v>2</v>
      </c>
      <c r="AM175" s="58">
        <f t="shared" si="832"/>
        <v>0</v>
      </c>
      <c r="AN175" s="58">
        <f t="shared" si="833"/>
        <v>0</v>
      </c>
      <c r="AO175" s="58">
        <f t="shared" si="834"/>
        <v>0</v>
      </c>
      <c r="AP175" s="58">
        <f t="shared" si="835"/>
        <v>0</v>
      </c>
      <c r="AQ175" s="58">
        <f t="shared" si="836"/>
        <v>2.0178752321182762E-2</v>
      </c>
      <c r="AS175" s="53">
        <v>13040203</v>
      </c>
      <c r="AT175" s="80">
        <f t="shared" si="762"/>
        <v>749.79274469456811</v>
      </c>
      <c r="AU175" s="80">
        <f t="shared" si="763"/>
        <v>0</v>
      </c>
      <c r="AV175" s="80">
        <f t="shared" si="764"/>
        <v>24.90053977105714</v>
      </c>
      <c r="AW175" s="80">
        <f t="shared" si="765"/>
        <v>0</v>
      </c>
      <c r="AX175" s="80">
        <f t="shared" si="766"/>
        <v>697.84270746058814</v>
      </c>
      <c r="AY175" s="80">
        <f t="shared" si="767"/>
        <v>1472.5359919262135</v>
      </c>
      <c r="BA175" s="53" t="s">
        <v>970</v>
      </c>
      <c r="BB175" s="53">
        <v>12100202</v>
      </c>
      <c r="BC175" s="53">
        <v>108467</v>
      </c>
      <c r="BD175" s="53">
        <v>65025</v>
      </c>
      <c r="BE175" s="53">
        <f t="shared" si="768"/>
        <v>0.59949108945577922</v>
      </c>
      <c r="BF175" s="53">
        <f t="shared" ref="BF175:BG177" si="1014">BF174</f>
        <v>7</v>
      </c>
      <c r="BG175" s="53">
        <f t="shared" si="1014"/>
        <v>0</v>
      </c>
      <c r="BH175" s="53">
        <f t="shared" si="769"/>
        <v>4.1964376261904546</v>
      </c>
      <c r="BI175" s="53">
        <f t="shared" si="770"/>
        <v>0</v>
      </c>
      <c r="BK175" s="53">
        <v>13040203</v>
      </c>
      <c r="BL175" s="53">
        <f>SUM(BH77,BH729)</f>
        <v>2.4043283996004421</v>
      </c>
      <c r="BM175" s="53">
        <f>SUM(BI77,BI729)</f>
        <v>0</v>
      </c>
      <c r="BO175" s="54" t="s">
        <v>967</v>
      </c>
      <c r="BP175" s="53">
        <v>12090108</v>
      </c>
      <c r="BQ175" s="53">
        <v>820133.90930000006</v>
      </c>
      <c r="BR175" s="53">
        <v>316374.125</v>
      </c>
      <c r="BS175" s="53">
        <f t="shared" si="771"/>
        <v>0.38575910764381316</v>
      </c>
      <c r="BT175" s="53">
        <f>BT174</f>
        <v>0</v>
      </c>
      <c r="BU175" s="53">
        <f t="shared" si="1005"/>
        <v>0</v>
      </c>
      <c r="BV175" s="53">
        <f t="shared" si="1006"/>
        <v>26</v>
      </c>
      <c r="BW175" s="53">
        <f t="shared" si="772"/>
        <v>0</v>
      </c>
      <c r="BX175" s="53">
        <f t="shared" si="773"/>
        <v>0</v>
      </c>
      <c r="BY175" s="53">
        <f t="shared" si="774"/>
        <v>10.029736798739142</v>
      </c>
      <c r="CA175" s="53">
        <v>13040203</v>
      </c>
      <c r="CB175" s="53">
        <f>SUM(BW85,BW800)</f>
        <v>203.66590357648241</v>
      </c>
      <c r="CC175" s="53">
        <f t="shared" ref="CC175:CD175" si="1015">SUM(BX85,BX800)</f>
        <v>0</v>
      </c>
      <c r="CD175" s="53">
        <f t="shared" si="1015"/>
        <v>6.3642814933906138</v>
      </c>
      <c r="CF175" s="46">
        <v>13040203</v>
      </c>
      <c r="CG175" s="61">
        <f t="shared" si="776"/>
        <v>752.19707309416856</v>
      </c>
      <c r="CH175" s="61">
        <f t="shared" si="777"/>
        <v>0</v>
      </c>
      <c r="CI175" s="61">
        <f t="shared" si="778"/>
        <v>228.56644334753955</v>
      </c>
      <c r="CJ175" s="61">
        <f t="shared" si="779"/>
        <v>0</v>
      </c>
      <c r="CK175" s="61">
        <f t="shared" si="780"/>
        <v>704.20698895397879</v>
      </c>
      <c r="CL175" s="61">
        <f t="shared" si="781"/>
        <v>1684.9705053956868</v>
      </c>
    </row>
    <row r="176" spans="1:90" ht="15.6" customHeight="1" x14ac:dyDescent="0.3">
      <c r="A176" s="53" t="s">
        <v>965</v>
      </c>
      <c r="B176" s="53" t="s">
        <v>1578</v>
      </c>
      <c r="C176" s="53">
        <v>12050004</v>
      </c>
      <c r="D176" s="51">
        <v>480584.09160618001</v>
      </c>
      <c r="E176" s="53">
        <v>7160.57864918</v>
      </c>
      <c r="F176" s="53">
        <f t="shared" si="743"/>
        <v>1.4899741323622123E-2</v>
      </c>
      <c r="H176" s="53">
        <f>H175</f>
        <v>659</v>
      </c>
      <c r="I176" s="53">
        <f t="shared" ref="I176:I177" si="1016">I175</f>
        <v>0</v>
      </c>
      <c r="J176" s="53">
        <f t="shared" ref="J176:J177" si="1017">J175</f>
        <v>118899</v>
      </c>
      <c r="K176" s="53">
        <f t="shared" ref="K176:K177" si="1018">K175</f>
        <v>0</v>
      </c>
      <c r="L176" s="53">
        <f t="shared" ref="L176:L177" si="1019">L175</f>
        <v>384</v>
      </c>
      <c r="M176" s="53">
        <f t="shared" si="755"/>
        <v>9.8189295322669796</v>
      </c>
      <c r="N176" s="53">
        <f t="shared" si="756"/>
        <v>0</v>
      </c>
      <c r="O176" s="53">
        <f t="shared" si="757"/>
        <v>1771.5643436373468</v>
      </c>
      <c r="P176" s="53">
        <f t="shared" si="758"/>
        <v>0</v>
      </c>
      <c r="Q176" s="53">
        <f t="shared" si="759"/>
        <v>5.7215006682708953</v>
      </c>
      <c r="S176" s="53">
        <v>13040204</v>
      </c>
      <c r="T176" s="53">
        <v>0</v>
      </c>
      <c r="U176" s="53">
        <v>0</v>
      </c>
      <c r="V176" s="53">
        <v>0</v>
      </c>
      <c r="W176" s="53">
        <v>0</v>
      </c>
      <c r="X176" s="53">
        <v>0</v>
      </c>
      <c r="Y176" s="53">
        <f t="shared" si="761"/>
        <v>0</v>
      </c>
      <c r="AA176" s="53" t="s">
        <v>977</v>
      </c>
      <c r="AB176" s="53" t="s">
        <v>1599</v>
      </c>
      <c r="AC176" s="53">
        <v>13040301</v>
      </c>
      <c r="AD176" s="53">
        <v>489780.20750000002</v>
      </c>
      <c r="AE176" s="53">
        <v>3711.7011080900002</v>
      </c>
      <c r="AF176" s="53">
        <f t="shared" si="745"/>
        <v>7.5782995132362514E-3</v>
      </c>
      <c r="AH176" s="58">
        <f t="shared" si="1009"/>
        <v>0</v>
      </c>
      <c r="AI176" s="58">
        <f t="shared" si="1010"/>
        <v>0</v>
      </c>
      <c r="AJ176" s="58">
        <f t="shared" si="1011"/>
        <v>0</v>
      </c>
      <c r="AK176" s="58">
        <f t="shared" si="1012"/>
        <v>0</v>
      </c>
      <c r="AL176" s="58">
        <f t="shared" si="1013"/>
        <v>2</v>
      </c>
      <c r="AM176" s="58">
        <f t="shared" si="832"/>
        <v>0</v>
      </c>
      <c r="AN176" s="58">
        <f t="shared" si="833"/>
        <v>0</v>
      </c>
      <c r="AO176" s="58">
        <f t="shared" si="834"/>
        <v>0</v>
      </c>
      <c r="AP176" s="58">
        <f t="shared" si="835"/>
        <v>0</v>
      </c>
      <c r="AQ176" s="58">
        <f t="shared" si="836"/>
        <v>1.5156599026472503E-2</v>
      </c>
      <c r="AS176" s="53">
        <v>13040204</v>
      </c>
      <c r="AT176" s="80">
        <f t="shared" si="762"/>
        <v>682.41195890762822</v>
      </c>
      <c r="AU176" s="80">
        <f t="shared" si="763"/>
        <v>0</v>
      </c>
      <c r="AV176" s="80">
        <f t="shared" si="764"/>
        <v>285.26674939526293</v>
      </c>
      <c r="AW176" s="80">
        <f t="shared" si="765"/>
        <v>0</v>
      </c>
      <c r="AX176" s="80">
        <f t="shared" si="766"/>
        <v>94.299282206098439</v>
      </c>
      <c r="AY176" s="80">
        <f t="shared" si="767"/>
        <v>1061.9779905089897</v>
      </c>
      <c r="BA176" s="53" t="s">
        <v>970</v>
      </c>
      <c r="BB176" s="53">
        <v>12100203</v>
      </c>
      <c r="BC176" s="53">
        <v>108467</v>
      </c>
      <c r="BD176" s="53">
        <v>3555</v>
      </c>
      <c r="BE176" s="53">
        <f t="shared" si="768"/>
        <v>3.2774945375091041E-2</v>
      </c>
      <c r="BF176" s="53">
        <f t="shared" si="1014"/>
        <v>7</v>
      </c>
      <c r="BG176" s="53">
        <f t="shared" si="1014"/>
        <v>0</v>
      </c>
      <c r="BH176" s="53">
        <f t="shared" si="769"/>
        <v>0.22942461762563729</v>
      </c>
      <c r="BI176" s="53">
        <f t="shared" si="770"/>
        <v>0</v>
      </c>
      <c r="BK176" s="53">
        <v>13040204</v>
      </c>
      <c r="BL176" s="53">
        <f>SUM(BH78,BH730)</f>
        <v>12.349611925197728</v>
      </c>
      <c r="BM176" s="53">
        <f>SUM(BI78,BI730)</f>
        <v>0</v>
      </c>
      <c r="BO176" s="54" t="s">
        <v>841</v>
      </c>
      <c r="BP176" s="53">
        <v>12010001</v>
      </c>
      <c r="BQ176" s="53">
        <v>567222.13359999994</v>
      </c>
      <c r="BR176" s="53">
        <v>33951.029090000004</v>
      </c>
      <c r="BS176" s="53">
        <f t="shared" si="771"/>
        <v>5.9854908824735618E-2</v>
      </c>
      <c r="BT176" s="53">
        <f>Input!R137</f>
        <v>0</v>
      </c>
      <c r="BU176" s="53">
        <f>Input!S137</f>
        <v>0</v>
      </c>
      <c r="BV176" s="53">
        <f>Input!T137</f>
        <v>0</v>
      </c>
      <c r="BW176" s="53">
        <f t="shared" si="772"/>
        <v>0</v>
      </c>
      <c r="BX176" s="53">
        <f t="shared" si="773"/>
        <v>0</v>
      </c>
      <c r="BY176" s="53">
        <f t="shared" si="774"/>
        <v>0</v>
      </c>
      <c r="CA176" s="53">
        <v>13040204</v>
      </c>
      <c r="CB176" s="53">
        <f>SUM(BW86,BW801)</f>
        <v>201.14555872796072</v>
      </c>
      <c r="CC176" s="53">
        <f t="shared" ref="CC176:CD176" si="1020">SUM(BX86,BX801)</f>
        <v>0</v>
      </c>
      <c r="CD176" s="53">
        <f t="shared" si="1020"/>
        <v>18.444390506639067</v>
      </c>
      <c r="CF176" s="46">
        <v>13040204</v>
      </c>
      <c r="CG176" s="61">
        <f t="shared" si="776"/>
        <v>694.7615708328259</v>
      </c>
      <c r="CH176" s="61">
        <f t="shared" si="777"/>
        <v>0</v>
      </c>
      <c r="CI176" s="61">
        <f t="shared" si="778"/>
        <v>486.41230812322362</v>
      </c>
      <c r="CJ176" s="61">
        <f t="shared" si="779"/>
        <v>0</v>
      </c>
      <c r="CK176" s="61">
        <f t="shared" si="780"/>
        <v>112.74367271273751</v>
      </c>
      <c r="CL176" s="61">
        <f t="shared" si="781"/>
        <v>1293.9175516687869</v>
      </c>
    </row>
    <row r="177" spans="1:90" ht="15.6" customHeight="1" x14ac:dyDescent="0.3">
      <c r="A177" s="53" t="s">
        <v>965</v>
      </c>
      <c r="B177" s="53" t="s">
        <v>1578</v>
      </c>
      <c r="C177" s="53">
        <v>12080001</v>
      </c>
      <c r="D177" s="51">
        <v>480584.09160618001</v>
      </c>
      <c r="E177" s="53">
        <v>279138.46369599999</v>
      </c>
      <c r="F177" s="53">
        <f t="shared" si="743"/>
        <v>0.58083167664389335</v>
      </c>
      <c r="H177" s="53">
        <f>H176</f>
        <v>659</v>
      </c>
      <c r="I177" s="53">
        <f t="shared" si="1016"/>
        <v>0</v>
      </c>
      <c r="J177" s="53">
        <f t="shared" si="1017"/>
        <v>118899</v>
      </c>
      <c r="K177" s="53">
        <f t="shared" si="1018"/>
        <v>0</v>
      </c>
      <c r="L177" s="53">
        <f t="shared" si="1019"/>
        <v>384</v>
      </c>
      <c r="M177" s="53">
        <f t="shared" si="755"/>
        <v>382.76807490832573</v>
      </c>
      <c r="N177" s="53">
        <f t="shared" si="756"/>
        <v>0</v>
      </c>
      <c r="O177" s="53">
        <f t="shared" si="757"/>
        <v>69060.30552128228</v>
      </c>
      <c r="P177" s="53">
        <f t="shared" si="758"/>
        <v>0</v>
      </c>
      <c r="Q177" s="53">
        <f t="shared" si="759"/>
        <v>223.03936383125506</v>
      </c>
      <c r="S177" s="53">
        <v>13040205</v>
      </c>
      <c r="T177" s="53">
        <f>M102</f>
        <v>6.1236549999731915</v>
      </c>
      <c r="U177" s="53">
        <f t="shared" ref="U177:X177" si="1021">N102</f>
        <v>0</v>
      </c>
      <c r="V177" s="53">
        <f t="shared" si="1021"/>
        <v>0</v>
      </c>
      <c r="W177" s="53">
        <f t="shared" si="1021"/>
        <v>0</v>
      </c>
      <c r="X177" s="53">
        <f t="shared" si="1021"/>
        <v>12.638181595689352</v>
      </c>
      <c r="Y177" s="53">
        <f t="shared" si="761"/>
        <v>18.761836595662544</v>
      </c>
      <c r="AA177" s="53" t="s">
        <v>977</v>
      </c>
      <c r="AB177" s="53" t="s">
        <v>1599</v>
      </c>
      <c r="AC177" s="53">
        <v>13070008</v>
      </c>
      <c r="AD177" s="53">
        <v>489780.20750000002</v>
      </c>
      <c r="AE177" s="53">
        <v>288416.21523999999</v>
      </c>
      <c r="AF177" s="53">
        <f t="shared" si="745"/>
        <v>0.58886866154141193</v>
      </c>
      <c r="AH177" s="58">
        <f t="shared" si="1009"/>
        <v>0</v>
      </c>
      <c r="AI177" s="58">
        <f t="shared" si="1010"/>
        <v>0</v>
      </c>
      <c r="AJ177" s="58">
        <f t="shared" si="1011"/>
        <v>0</v>
      </c>
      <c r="AK177" s="58">
        <f t="shared" si="1012"/>
        <v>0</v>
      </c>
      <c r="AL177" s="58">
        <f t="shared" si="1013"/>
        <v>2</v>
      </c>
      <c r="AM177" s="58">
        <f t="shared" si="832"/>
        <v>0</v>
      </c>
      <c r="AN177" s="58">
        <f t="shared" si="833"/>
        <v>0</v>
      </c>
      <c r="AO177" s="58">
        <f t="shared" si="834"/>
        <v>0</v>
      </c>
      <c r="AP177" s="58">
        <f t="shared" si="835"/>
        <v>0</v>
      </c>
      <c r="AQ177" s="58">
        <f t="shared" si="836"/>
        <v>1.1777373230828239</v>
      </c>
      <c r="AS177" s="53">
        <v>13040205</v>
      </c>
      <c r="AT177" s="80">
        <f t="shared" si="762"/>
        <v>542.60335732621047</v>
      </c>
      <c r="AU177" s="80">
        <f t="shared" si="763"/>
        <v>0</v>
      </c>
      <c r="AV177" s="80">
        <f t="shared" si="764"/>
        <v>3.5028249338184785</v>
      </c>
      <c r="AW177" s="80">
        <f t="shared" si="765"/>
        <v>0</v>
      </c>
      <c r="AX177" s="80">
        <f t="shared" si="766"/>
        <v>366.9124400902611</v>
      </c>
      <c r="AY177" s="80">
        <f t="shared" si="767"/>
        <v>913.01862235029012</v>
      </c>
      <c r="BA177" s="53" t="s">
        <v>970</v>
      </c>
      <c r="BB177" s="53">
        <v>12100304</v>
      </c>
      <c r="BC177" s="53">
        <v>108467</v>
      </c>
      <c r="BD177" s="53">
        <v>14144</v>
      </c>
      <c r="BE177" s="53">
        <f t="shared" si="768"/>
        <v>0.13039910756266884</v>
      </c>
      <c r="BF177" s="53">
        <f t="shared" si="1014"/>
        <v>7</v>
      </c>
      <c r="BG177" s="53">
        <f t="shared" si="1014"/>
        <v>0</v>
      </c>
      <c r="BH177" s="53">
        <f t="shared" si="769"/>
        <v>0.91279375293868192</v>
      </c>
      <c r="BI177" s="53">
        <f t="shared" si="770"/>
        <v>0</v>
      </c>
      <c r="BK177" s="53">
        <v>13040205</v>
      </c>
      <c r="BL177" s="53">
        <f t="shared" ref="BL177:BM179" si="1022">BH79</f>
        <v>3.9111785095320624</v>
      </c>
      <c r="BM177" s="53">
        <f t="shared" si="1022"/>
        <v>0</v>
      </c>
      <c r="BO177" s="54" t="s">
        <v>841</v>
      </c>
      <c r="BP177" s="53">
        <v>12030103</v>
      </c>
      <c r="BQ177" s="53">
        <v>567222.13359999994</v>
      </c>
      <c r="BR177" s="53">
        <v>57149.700559999997</v>
      </c>
      <c r="BS177" s="53">
        <f t="shared" si="771"/>
        <v>0.10075365042137348</v>
      </c>
      <c r="BT177" s="53">
        <f>BT176</f>
        <v>0</v>
      </c>
      <c r="BU177" s="53">
        <f t="shared" ref="BU177:BU179" si="1023">BU176</f>
        <v>0</v>
      </c>
      <c r="BV177" s="53">
        <f t="shared" ref="BV177:BV179" si="1024">BV176</f>
        <v>0</v>
      </c>
      <c r="BW177" s="53">
        <f t="shared" si="772"/>
        <v>0</v>
      </c>
      <c r="BX177" s="53">
        <f t="shared" si="773"/>
        <v>0</v>
      </c>
      <c r="BY177" s="53">
        <f t="shared" si="774"/>
        <v>0</v>
      </c>
      <c r="CA177" s="53">
        <v>13040205</v>
      </c>
      <c r="CB177" s="53">
        <f>BW87</f>
        <v>143.66716389247458</v>
      </c>
      <c r="CC177" s="53">
        <f t="shared" ref="CC177:CD177" si="1025">BX87</f>
        <v>0</v>
      </c>
      <c r="CD177" s="53">
        <f t="shared" si="1025"/>
        <v>18.559079995336973</v>
      </c>
      <c r="CF177" s="46">
        <v>13040205</v>
      </c>
      <c r="CG177" s="61">
        <f t="shared" si="776"/>
        <v>552.6381908357157</v>
      </c>
      <c r="CH177" s="61">
        <f t="shared" si="777"/>
        <v>0</v>
      </c>
      <c r="CI177" s="61">
        <f t="shared" si="778"/>
        <v>147.16998882629306</v>
      </c>
      <c r="CJ177" s="61">
        <f t="shared" si="779"/>
        <v>0</v>
      </c>
      <c r="CK177" s="61">
        <f t="shared" si="780"/>
        <v>398.10970168128739</v>
      </c>
      <c r="CL177" s="61">
        <f t="shared" si="781"/>
        <v>1097.9178813432961</v>
      </c>
    </row>
    <row r="178" spans="1:90" ht="15.6" customHeight="1" x14ac:dyDescent="0.3">
      <c r="A178" s="53" t="s">
        <v>966</v>
      </c>
      <c r="B178" s="53" t="s">
        <v>1575</v>
      </c>
      <c r="C178" s="53">
        <v>12080008</v>
      </c>
      <c r="D178" s="51">
        <v>184485.64426628</v>
      </c>
      <c r="E178" s="53">
        <v>90162.860666199995</v>
      </c>
      <c r="F178" s="53">
        <f t="shared" si="743"/>
        <v>0.48872561886746124</v>
      </c>
      <c r="H178" s="53">
        <f>Input!P132</f>
        <v>24</v>
      </c>
      <c r="I178" s="53">
        <f>Input!Q132</f>
        <v>0</v>
      </c>
      <c r="J178" s="53">
        <f>Input!R132</f>
        <v>43</v>
      </c>
      <c r="K178" s="53">
        <f>Input!S132</f>
        <v>0</v>
      </c>
      <c r="L178" s="53">
        <f>Input!T132</f>
        <v>92</v>
      </c>
      <c r="M178" s="53">
        <f t="shared" si="755"/>
        <v>11.729414852819069</v>
      </c>
      <c r="N178" s="53">
        <f t="shared" si="756"/>
        <v>0</v>
      </c>
      <c r="O178" s="53">
        <f t="shared" si="757"/>
        <v>21.015201611300835</v>
      </c>
      <c r="P178" s="53">
        <f t="shared" si="758"/>
        <v>0</v>
      </c>
      <c r="Q178" s="53">
        <f t="shared" si="759"/>
        <v>44.962756935806432</v>
      </c>
      <c r="S178" s="53">
        <v>13040206</v>
      </c>
      <c r="T178" s="53">
        <f>M103</f>
        <v>12.472981257793736</v>
      </c>
      <c r="U178" s="53">
        <f t="shared" ref="U178:X178" si="1026">N103</f>
        <v>0</v>
      </c>
      <c r="V178" s="53">
        <f t="shared" si="1026"/>
        <v>0</v>
      </c>
      <c r="W178" s="53">
        <f t="shared" si="1026"/>
        <v>0</v>
      </c>
      <c r="X178" s="53">
        <f t="shared" si="1026"/>
        <v>25.742110255446644</v>
      </c>
      <c r="Y178" s="53">
        <f t="shared" si="761"/>
        <v>38.215091513240381</v>
      </c>
      <c r="AA178" s="53" t="s">
        <v>977</v>
      </c>
      <c r="AB178" s="53" t="s">
        <v>1599</v>
      </c>
      <c r="AC178" s="53">
        <v>13070011</v>
      </c>
      <c r="AD178" s="53">
        <v>489780.20750000002</v>
      </c>
      <c r="AE178" s="51">
        <v>188767.40850300001</v>
      </c>
      <c r="AF178" s="53">
        <f t="shared" si="745"/>
        <v>0.38541248832110064</v>
      </c>
      <c r="AH178" s="58">
        <f t="shared" si="1009"/>
        <v>0</v>
      </c>
      <c r="AI178" s="58">
        <f t="shared" si="1010"/>
        <v>0</v>
      </c>
      <c r="AJ178" s="58">
        <f t="shared" si="1011"/>
        <v>0</v>
      </c>
      <c r="AK178" s="58">
        <f t="shared" si="1012"/>
        <v>0</v>
      </c>
      <c r="AL178" s="58">
        <f t="shared" si="1013"/>
        <v>2</v>
      </c>
      <c r="AM178" s="58">
        <f t="shared" si="832"/>
        <v>0</v>
      </c>
      <c r="AN178" s="58">
        <f t="shared" si="833"/>
        <v>0</v>
      </c>
      <c r="AO178" s="58">
        <f t="shared" si="834"/>
        <v>0</v>
      </c>
      <c r="AP178" s="58">
        <f t="shared" si="835"/>
        <v>0</v>
      </c>
      <c r="AQ178" s="58">
        <f t="shared" si="836"/>
        <v>0.77082497664220129</v>
      </c>
      <c r="AS178" s="53">
        <v>13040206</v>
      </c>
      <c r="AT178" s="80">
        <f t="shared" si="762"/>
        <v>243.01697014501553</v>
      </c>
      <c r="AU178" s="80">
        <f t="shared" si="763"/>
        <v>1.3268803979966972</v>
      </c>
      <c r="AV178" s="80">
        <f t="shared" si="764"/>
        <v>32.617309012891624</v>
      </c>
      <c r="AW178" s="80">
        <f t="shared" si="765"/>
        <v>0</v>
      </c>
      <c r="AX178" s="80">
        <f t="shared" si="766"/>
        <v>453.75921326414658</v>
      </c>
      <c r="AY178" s="80">
        <f t="shared" si="767"/>
        <v>730.72037282005044</v>
      </c>
      <c r="BA178" s="53" t="s">
        <v>971</v>
      </c>
      <c r="BB178" s="53">
        <v>12070201</v>
      </c>
      <c r="BC178" s="53">
        <v>13974</v>
      </c>
      <c r="BD178" s="53">
        <v>13866</v>
      </c>
      <c r="BE178" s="53">
        <f t="shared" si="768"/>
        <v>0.99227136109918423</v>
      </c>
      <c r="BF178" s="53">
        <f>Input!P148</f>
        <v>44</v>
      </c>
      <c r="BG178" s="53">
        <f>Input!Q148</f>
        <v>0</v>
      </c>
      <c r="BH178" s="53">
        <f t="shared" si="769"/>
        <v>43.659939888364107</v>
      </c>
      <c r="BI178" s="53">
        <f t="shared" si="770"/>
        <v>0</v>
      </c>
      <c r="BK178" s="53">
        <v>13040206</v>
      </c>
      <c r="BL178" s="53">
        <f t="shared" si="1022"/>
        <v>10.046360485268631</v>
      </c>
      <c r="BM178" s="53">
        <f t="shared" si="1022"/>
        <v>0</v>
      </c>
      <c r="BO178" s="54" t="s">
        <v>841</v>
      </c>
      <c r="BP178" s="53">
        <v>12030105</v>
      </c>
      <c r="BQ178" s="53">
        <v>567222.13359999994</v>
      </c>
      <c r="BR178" s="53">
        <v>21743.936809999999</v>
      </c>
      <c r="BS178" s="53">
        <f t="shared" si="771"/>
        <v>3.8334076761069466E-2</v>
      </c>
      <c r="BT178" s="53">
        <f>BT177</f>
        <v>0</v>
      </c>
      <c r="BU178" s="53">
        <f t="shared" si="1023"/>
        <v>0</v>
      </c>
      <c r="BV178" s="53">
        <f t="shared" si="1024"/>
        <v>0</v>
      </c>
      <c r="BW178" s="53">
        <f t="shared" si="772"/>
        <v>0</v>
      </c>
      <c r="BX178" s="53">
        <f t="shared" si="773"/>
        <v>0</v>
      </c>
      <c r="BY178" s="53">
        <f t="shared" si="774"/>
        <v>0</v>
      </c>
      <c r="CA178" s="53">
        <v>13040206</v>
      </c>
      <c r="CB178" s="53">
        <f>BW88</f>
        <v>185.71224839372508</v>
      </c>
      <c r="CC178" s="53">
        <f t="shared" ref="CC178:CD178" si="1027">BX88</f>
        <v>0</v>
      </c>
      <c r="CD178" s="53">
        <f t="shared" si="1027"/>
        <v>23.990509596421234</v>
      </c>
      <c r="CF178" s="46">
        <v>13040206</v>
      </c>
      <c r="CG178" s="61">
        <f t="shared" si="776"/>
        <v>265.53631188807793</v>
      </c>
      <c r="CH178" s="61">
        <f t="shared" si="777"/>
        <v>1.3268803979966972</v>
      </c>
      <c r="CI178" s="61">
        <f t="shared" si="778"/>
        <v>218.32955740661669</v>
      </c>
      <c r="CJ178" s="61">
        <f t="shared" si="779"/>
        <v>0</v>
      </c>
      <c r="CK178" s="61">
        <f t="shared" si="780"/>
        <v>503.49183311601445</v>
      </c>
      <c r="CL178" s="61">
        <f t="shared" si="781"/>
        <v>988.68458280870573</v>
      </c>
    </row>
    <row r="179" spans="1:90" ht="15.6" customHeight="1" x14ac:dyDescent="0.3">
      <c r="A179" s="53" t="s">
        <v>966</v>
      </c>
      <c r="B179" s="53" t="s">
        <v>1575</v>
      </c>
      <c r="C179" s="53">
        <v>12090101</v>
      </c>
      <c r="D179" s="51">
        <v>184485.64426628</v>
      </c>
      <c r="E179" s="53">
        <v>5007.3896154599997</v>
      </c>
      <c r="F179" s="53">
        <f t="shared" si="743"/>
        <v>2.714243504081278E-2</v>
      </c>
      <c r="H179" s="53">
        <f>H178</f>
        <v>24</v>
      </c>
      <c r="I179" s="53">
        <f t="shared" ref="I179:I181" si="1028">I178</f>
        <v>0</v>
      </c>
      <c r="J179" s="53">
        <f t="shared" ref="J179:J181" si="1029">J178</f>
        <v>43</v>
      </c>
      <c r="K179" s="53">
        <f t="shared" ref="K179:K181" si="1030">K178</f>
        <v>0</v>
      </c>
      <c r="L179" s="53">
        <f t="shared" ref="L179:L181" si="1031">L178</f>
        <v>92</v>
      </c>
      <c r="M179" s="53">
        <f t="shared" si="755"/>
        <v>0.65141844097950674</v>
      </c>
      <c r="N179" s="53">
        <f t="shared" si="756"/>
        <v>0</v>
      </c>
      <c r="O179" s="53">
        <f t="shared" si="757"/>
        <v>1.1671247067549495</v>
      </c>
      <c r="P179" s="53">
        <f t="shared" si="758"/>
        <v>0</v>
      </c>
      <c r="Q179" s="53">
        <f t="shared" si="759"/>
        <v>2.4971040237547757</v>
      </c>
      <c r="S179" s="53">
        <v>13040207</v>
      </c>
      <c r="T179" s="53">
        <f>M104</f>
        <v>9.2499286996807536E-3</v>
      </c>
      <c r="U179" s="53">
        <f t="shared" ref="U179:X179" si="1032">N104</f>
        <v>0</v>
      </c>
      <c r="V179" s="53">
        <f t="shared" si="1032"/>
        <v>0</v>
      </c>
      <c r="W179" s="53">
        <f t="shared" si="1032"/>
        <v>0</v>
      </c>
      <c r="X179" s="53">
        <f t="shared" si="1032"/>
        <v>1.9090278380192196E-2</v>
      </c>
      <c r="Y179" s="53">
        <f t="shared" si="761"/>
        <v>2.8340207079872948E-2</v>
      </c>
      <c r="AA179" s="53" t="s">
        <v>978</v>
      </c>
      <c r="AB179" s="53" t="s">
        <v>1599</v>
      </c>
      <c r="AC179" s="53">
        <v>11130104</v>
      </c>
      <c r="AD179" s="53">
        <v>459596.402</v>
      </c>
      <c r="AE179" s="53">
        <v>2204.9135641299999</v>
      </c>
      <c r="AF179" s="53">
        <f t="shared" si="745"/>
        <v>4.7974996203952007E-3</v>
      </c>
      <c r="AH179" s="58">
        <f>Input!P166</f>
        <v>9</v>
      </c>
      <c r="AI179" s="58">
        <f>Input!Q166</f>
        <v>0</v>
      </c>
      <c r="AJ179" s="58">
        <f>Input!R166</f>
        <v>3627</v>
      </c>
      <c r="AK179" s="58">
        <f>Input!S166</f>
        <v>0</v>
      </c>
      <c r="AL179" s="58">
        <f>Input!T166</f>
        <v>59</v>
      </c>
      <c r="AM179" s="58">
        <f t="shared" si="832"/>
        <v>4.317749658355681E-2</v>
      </c>
      <c r="AN179" s="58">
        <f t="shared" si="833"/>
        <v>0</v>
      </c>
      <c r="AO179" s="58">
        <f t="shared" si="834"/>
        <v>17.400531123173394</v>
      </c>
      <c r="AP179" s="58">
        <f t="shared" si="835"/>
        <v>0</v>
      </c>
      <c r="AQ179" s="58">
        <f t="shared" si="836"/>
        <v>0.28305247760331687</v>
      </c>
      <c r="AS179" s="53">
        <v>13040207</v>
      </c>
      <c r="AT179" s="80">
        <f t="shared" si="762"/>
        <v>1352.1012120339353</v>
      </c>
      <c r="AU179" s="80">
        <f t="shared" si="763"/>
        <v>1.660549768902279</v>
      </c>
      <c r="AV179" s="80">
        <f t="shared" si="764"/>
        <v>85.30725081412649</v>
      </c>
      <c r="AW179" s="80">
        <f t="shared" si="765"/>
        <v>0</v>
      </c>
      <c r="AX179" s="80">
        <f t="shared" si="766"/>
        <v>176.07684124667068</v>
      </c>
      <c r="AY179" s="80">
        <f t="shared" si="767"/>
        <v>1615.1458538636348</v>
      </c>
      <c r="BA179" s="53" t="s">
        <v>971</v>
      </c>
      <c r="BB179" s="53">
        <v>12070202</v>
      </c>
      <c r="BC179" s="53">
        <v>13974</v>
      </c>
      <c r="BD179" s="53">
        <v>6</v>
      </c>
      <c r="BE179" s="53">
        <f t="shared" si="768"/>
        <v>4.2936882782310007E-4</v>
      </c>
      <c r="BF179" s="53">
        <f>BF178</f>
        <v>44</v>
      </c>
      <c r="BG179" s="53">
        <f>BG178</f>
        <v>0</v>
      </c>
      <c r="BH179" s="53">
        <f t="shared" si="769"/>
        <v>1.8892228424216402E-2</v>
      </c>
      <c r="BI179" s="53">
        <f t="shared" si="770"/>
        <v>0</v>
      </c>
      <c r="BK179" s="53">
        <v>13040207</v>
      </c>
      <c r="BL179" s="53">
        <f t="shared" si="1022"/>
        <v>6.5378032928942806</v>
      </c>
      <c r="BM179" s="53">
        <f t="shared" si="1022"/>
        <v>0</v>
      </c>
      <c r="BO179" s="54" t="s">
        <v>841</v>
      </c>
      <c r="BP179" s="53">
        <v>12030106</v>
      </c>
      <c r="BQ179" s="53">
        <v>567222.13359999994</v>
      </c>
      <c r="BR179" s="53">
        <v>454377.46720000001</v>
      </c>
      <c r="BS179" s="53">
        <f t="shared" si="771"/>
        <v>0.80105736409860018</v>
      </c>
      <c r="BT179" s="53">
        <f>BT178</f>
        <v>0</v>
      </c>
      <c r="BU179" s="53">
        <f t="shared" si="1023"/>
        <v>0</v>
      </c>
      <c r="BV179" s="53">
        <f t="shared" si="1024"/>
        <v>0</v>
      </c>
      <c r="BW179" s="53">
        <f t="shared" si="772"/>
        <v>0</v>
      </c>
      <c r="BX179" s="53">
        <f t="shared" si="773"/>
        <v>0</v>
      </c>
      <c r="BY179" s="53">
        <f t="shared" si="774"/>
        <v>0</v>
      </c>
      <c r="CA179" s="53">
        <v>13040207</v>
      </c>
      <c r="CB179" s="53">
        <f>BW89</f>
        <v>123.58761476766804</v>
      </c>
      <c r="CC179" s="53">
        <f t="shared" ref="CC179:CD179" si="1033">BX89</f>
        <v>0</v>
      </c>
      <c r="CD179" s="53">
        <f t="shared" si="1033"/>
        <v>15.965182069179724</v>
      </c>
      <c r="CF179" s="46">
        <v>13040207</v>
      </c>
      <c r="CG179" s="61">
        <f t="shared" si="776"/>
        <v>1358.6482652555294</v>
      </c>
      <c r="CH179" s="61">
        <f t="shared" si="777"/>
        <v>1.660549768902279</v>
      </c>
      <c r="CI179" s="61">
        <f t="shared" si="778"/>
        <v>208.89486558179453</v>
      </c>
      <c r="CJ179" s="61">
        <f t="shared" si="779"/>
        <v>0</v>
      </c>
      <c r="CK179" s="61">
        <f t="shared" si="780"/>
        <v>192.06111359423059</v>
      </c>
      <c r="CL179" s="61">
        <f t="shared" si="781"/>
        <v>1761.2647942004567</v>
      </c>
    </row>
    <row r="180" spans="1:90" ht="15.6" customHeight="1" x14ac:dyDescent="0.3">
      <c r="A180" s="53" t="s">
        <v>966</v>
      </c>
      <c r="B180" s="53" t="s">
        <v>1575</v>
      </c>
      <c r="C180" s="53">
        <v>12090104</v>
      </c>
      <c r="D180" s="51">
        <v>184485.64426628</v>
      </c>
      <c r="E180" s="53">
        <v>85378.319234099996</v>
      </c>
      <c r="F180" s="53">
        <f t="shared" si="743"/>
        <v>0.46279112704763076</v>
      </c>
      <c r="H180" s="53">
        <f>H179</f>
        <v>24</v>
      </c>
      <c r="I180" s="53">
        <f t="shared" si="1028"/>
        <v>0</v>
      </c>
      <c r="J180" s="53">
        <f t="shared" si="1029"/>
        <v>43</v>
      </c>
      <c r="K180" s="53">
        <f t="shared" si="1030"/>
        <v>0</v>
      </c>
      <c r="L180" s="53">
        <f t="shared" si="1031"/>
        <v>92</v>
      </c>
      <c r="M180" s="53">
        <f t="shared" si="755"/>
        <v>11.106987049143138</v>
      </c>
      <c r="N180" s="53">
        <f t="shared" si="756"/>
        <v>0</v>
      </c>
      <c r="O180" s="53">
        <f t="shared" si="757"/>
        <v>19.900018463048124</v>
      </c>
      <c r="P180" s="53">
        <f t="shared" si="758"/>
        <v>0</v>
      </c>
      <c r="Q180" s="53">
        <f t="shared" si="759"/>
        <v>42.576783688382029</v>
      </c>
      <c r="S180" s="53">
        <v>13040208</v>
      </c>
      <c r="T180" s="53">
        <f>SUM(M105,M798,M930)</f>
        <v>106.23144576768777</v>
      </c>
      <c r="U180" s="53">
        <f t="shared" ref="U180:X180" si="1034">SUM(N105,N798,N930)</f>
        <v>2.4710668486089795</v>
      </c>
      <c r="V180" s="53">
        <f t="shared" si="1034"/>
        <v>484.92127899804166</v>
      </c>
      <c r="W180" s="53">
        <f t="shared" si="1034"/>
        <v>0.72774579139275886</v>
      </c>
      <c r="X180" s="53">
        <f t="shared" si="1034"/>
        <v>57.725944927847749</v>
      </c>
      <c r="Y180" s="53">
        <f t="shared" si="761"/>
        <v>652.07748233357893</v>
      </c>
      <c r="AA180" s="53" t="s">
        <v>978</v>
      </c>
      <c r="AB180" s="53" t="s">
        <v>1599</v>
      </c>
      <c r="AC180" s="53">
        <v>12050003</v>
      </c>
      <c r="AD180" s="53">
        <v>459596.402</v>
      </c>
      <c r="AE180" s="51">
        <v>505.52180760200002</v>
      </c>
      <c r="AF180" s="53">
        <f t="shared" si="745"/>
        <v>1.099925511605724E-3</v>
      </c>
      <c r="AH180" s="58">
        <f t="shared" ref="AH180:AH182" si="1035">AH179</f>
        <v>9</v>
      </c>
      <c r="AI180" s="58">
        <f t="shared" ref="AI180:AI182" si="1036">AI179</f>
        <v>0</v>
      </c>
      <c r="AJ180" s="58">
        <f t="shared" ref="AJ180:AJ182" si="1037">AJ179</f>
        <v>3627</v>
      </c>
      <c r="AK180" s="58">
        <f t="shared" ref="AK180:AK182" si="1038">AK179</f>
        <v>0</v>
      </c>
      <c r="AL180" s="58">
        <f t="shared" ref="AL180:AL182" si="1039">AL179</f>
        <v>59</v>
      </c>
      <c r="AM180" s="58">
        <f t="shared" si="832"/>
        <v>9.8993296044515167E-3</v>
      </c>
      <c r="AN180" s="58">
        <f t="shared" si="833"/>
        <v>0</v>
      </c>
      <c r="AO180" s="58">
        <f t="shared" si="834"/>
        <v>3.9894298305939611</v>
      </c>
      <c r="AP180" s="58">
        <f t="shared" si="835"/>
        <v>0</v>
      </c>
      <c r="AQ180" s="58">
        <f t="shared" si="836"/>
        <v>6.489560518473772E-2</v>
      </c>
      <c r="AS180" s="53">
        <v>13040208</v>
      </c>
      <c r="AT180" s="80">
        <f t="shared" si="762"/>
        <v>18.734460523127026</v>
      </c>
      <c r="AU180" s="80">
        <f t="shared" si="763"/>
        <v>1.2569832147134355E-2</v>
      </c>
      <c r="AV180" s="80">
        <f t="shared" si="764"/>
        <v>294.91430683029404</v>
      </c>
      <c r="AW180" s="80">
        <f t="shared" si="765"/>
        <v>0</v>
      </c>
      <c r="AX180" s="80">
        <f t="shared" si="766"/>
        <v>10.667575894170605</v>
      </c>
      <c r="AY180" s="80">
        <f t="shared" si="767"/>
        <v>324.32891307973881</v>
      </c>
      <c r="BA180" s="53" t="s">
        <v>971</v>
      </c>
      <c r="BB180" s="53">
        <v>12090107</v>
      </c>
      <c r="BC180" s="53">
        <v>13974</v>
      </c>
      <c r="BD180" s="53">
        <v>102</v>
      </c>
      <c r="BE180" s="53">
        <f t="shared" si="768"/>
        <v>7.2992700729927005E-3</v>
      </c>
      <c r="BF180" s="53">
        <f>BF179</f>
        <v>44</v>
      </c>
      <c r="BG180" s="53">
        <f>BG179</f>
        <v>0</v>
      </c>
      <c r="BH180" s="53">
        <f t="shared" si="769"/>
        <v>0.32116788321167883</v>
      </c>
      <c r="BI180" s="53">
        <f t="shared" si="770"/>
        <v>0</v>
      </c>
      <c r="BK180" s="53">
        <v>13040208</v>
      </c>
      <c r="BL180" s="53">
        <f>SUM(BH82,BH710,BH842)</f>
        <v>0.88911420019597753</v>
      </c>
      <c r="BM180" s="53">
        <f>SUM(BI82,BI710,BI842)</f>
        <v>0</v>
      </c>
      <c r="BO180" s="54" t="s">
        <v>968</v>
      </c>
      <c r="BP180" s="53">
        <v>11120105</v>
      </c>
      <c r="BQ180" s="53">
        <v>588415.70819999999</v>
      </c>
      <c r="BR180" s="53">
        <v>140189.36009999999</v>
      </c>
      <c r="BS180" s="53">
        <f t="shared" si="771"/>
        <v>0.23824884031197588</v>
      </c>
      <c r="BT180" s="53">
        <f>Input!R142</f>
        <v>19253</v>
      </c>
      <c r="BU180" s="53">
        <f>Input!S142</f>
        <v>0</v>
      </c>
      <c r="BV180" s="53">
        <f>Input!T142</f>
        <v>255</v>
      </c>
      <c r="BW180" s="53">
        <f t="shared" si="772"/>
        <v>4587.004922526472</v>
      </c>
      <c r="BX180" s="53">
        <f t="shared" si="773"/>
        <v>0</v>
      </c>
      <c r="BY180" s="53">
        <f t="shared" si="774"/>
        <v>60.75345427955385</v>
      </c>
      <c r="CA180" s="53">
        <v>13040208</v>
      </c>
      <c r="CB180" s="53">
        <f>SUM(BW90,BW778,BW922)</f>
        <v>88.670348678973909</v>
      </c>
      <c r="CC180" s="53">
        <f t="shared" ref="CC180:CD180" si="1040">SUM(BX90,BX778,BX922)</f>
        <v>0</v>
      </c>
      <c r="CD180" s="53">
        <f t="shared" si="1040"/>
        <v>4.6774665300232527</v>
      </c>
      <c r="CF180" s="46">
        <v>13040208</v>
      </c>
      <c r="CG180" s="61">
        <f t="shared" si="776"/>
        <v>125.85502049101078</v>
      </c>
      <c r="CH180" s="61">
        <f t="shared" si="777"/>
        <v>2.4836366807561139</v>
      </c>
      <c r="CI180" s="61">
        <f t="shared" si="778"/>
        <v>868.50593450730958</v>
      </c>
      <c r="CJ180" s="61">
        <f t="shared" si="779"/>
        <v>0.72774579139275886</v>
      </c>
      <c r="CK180" s="61">
        <f t="shared" si="780"/>
        <v>73.070987352041612</v>
      </c>
      <c r="CL180" s="61">
        <f t="shared" si="781"/>
        <v>1070.643324822511</v>
      </c>
    </row>
    <row r="181" spans="1:90" ht="15.6" customHeight="1" x14ac:dyDescent="0.3">
      <c r="A181" s="53" t="s">
        <v>966</v>
      </c>
      <c r="B181" s="53" t="s">
        <v>1575</v>
      </c>
      <c r="C181" s="53">
        <v>12090105</v>
      </c>
      <c r="D181" s="51">
        <v>184485.64426628</v>
      </c>
      <c r="E181" s="53">
        <v>3937.0747505200002</v>
      </c>
      <c r="F181" s="53">
        <f t="shared" si="743"/>
        <v>2.1340819044095197E-2</v>
      </c>
      <c r="H181" s="53">
        <f>H180</f>
        <v>24</v>
      </c>
      <c r="I181" s="53">
        <f t="shared" si="1028"/>
        <v>0</v>
      </c>
      <c r="J181" s="53">
        <f t="shared" si="1029"/>
        <v>43</v>
      </c>
      <c r="K181" s="53">
        <f t="shared" si="1030"/>
        <v>0</v>
      </c>
      <c r="L181" s="53">
        <f t="shared" si="1031"/>
        <v>92</v>
      </c>
      <c r="M181" s="53">
        <f t="shared" si="755"/>
        <v>0.51217965705828472</v>
      </c>
      <c r="N181" s="53">
        <f t="shared" si="756"/>
        <v>0</v>
      </c>
      <c r="O181" s="53">
        <f t="shared" si="757"/>
        <v>0.91765521889609347</v>
      </c>
      <c r="P181" s="53">
        <f t="shared" si="758"/>
        <v>0</v>
      </c>
      <c r="Q181" s="53">
        <f t="shared" si="759"/>
        <v>1.9633553520567582</v>
      </c>
      <c r="S181" s="53">
        <v>13040209</v>
      </c>
      <c r="T181" s="53">
        <f>SUM(M106,M799,M931)</f>
        <v>40.422818711478563</v>
      </c>
      <c r="U181" s="53">
        <f t="shared" ref="U181:X181" si="1041">SUM(N106,N799,N931)</f>
        <v>0.60921819758749263</v>
      </c>
      <c r="V181" s="53">
        <f t="shared" si="1041"/>
        <v>93.950944218274103</v>
      </c>
      <c r="W181" s="53">
        <f t="shared" si="1041"/>
        <v>0.14099691478480356</v>
      </c>
      <c r="X181" s="53">
        <f t="shared" si="1041"/>
        <v>46.51303632348403</v>
      </c>
      <c r="Y181" s="53">
        <f t="shared" si="761"/>
        <v>181.63701436560899</v>
      </c>
      <c r="AA181" s="53" t="s">
        <v>978</v>
      </c>
      <c r="AB181" s="53" t="s">
        <v>1599</v>
      </c>
      <c r="AC181" s="53">
        <v>12050006</v>
      </c>
      <c r="AD181" s="53">
        <v>459596.402</v>
      </c>
      <c r="AE181" s="53">
        <v>301498.39769700001</v>
      </c>
      <c r="AF181" s="53">
        <f t="shared" si="745"/>
        <v>0.65600687121349577</v>
      </c>
      <c r="AH181" s="58">
        <f t="shared" si="1035"/>
        <v>9</v>
      </c>
      <c r="AI181" s="58">
        <f t="shared" si="1036"/>
        <v>0</v>
      </c>
      <c r="AJ181" s="58">
        <f t="shared" si="1037"/>
        <v>3627</v>
      </c>
      <c r="AK181" s="58">
        <f t="shared" si="1038"/>
        <v>0</v>
      </c>
      <c r="AL181" s="58">
        <f t="shared" si="1039"/>
        <v>59</v>
      </c>
      <c r="AM181" s="58">
        <f t="shared" si="832"/>
        <v>5.9040618409214618</v>
      </c>
      <c r="AN181" s="58">
        <f t="shared" si="833"/>
        <v>0</v>
      </c>
      <c r="AO181" s="58">
        <f t="shared" si="834"/>
        <v>2379.336921891349</v>
      </c>
      <c r="AP181" s="58">
        <f t="shared" si="835"/>
        <v>0</v>
      </c>
      <c r="AQ181" s="58">
        <f t="shared" si="836"/>
        <v>38.704405401596247</v>
      </c>
      <c r="AS181" s="53">
        <v>13040209</v>
      </c>
      <c r="AT181" s="80">
        <f t="shared" si="762"/>
        <v>24.451603987755735</v>
      </c>
      <c r="AU181" s="80">
        <f t="shared" si="763"/>
        <v>0</v>
      </c>
      <c r="AV181" s="80">
        <f t="shared" si="764"/>
        <v>20.699528737273372</v>
      </c>
      <c r="AW181" s="80">
        <f t="shared" si="765"/>
        <v>0</v>
      </c>
      <c r="AX181" s="80">
        <f t="shared" si="766"/>
        <v>4.8930704617906464</v>
      </c>
      <c r="AY181" s="80">
        <f t="shared" si="767"/>
        <v>50.044203186819757</v>
      </c>
      <c r="BA181" s="53" t="s">
        <v>972</v>
      </c>
      <c r="BB181" s="53">
        <v>12090101</v>
      </c>
      <c r="BC181" s="53">
        <v>4087</v>
      </c>
      <c r="BD181" s="53">
        <v>59</v>
      </c>
      <c r="BE181" s="53">
        <f t="shared" si="768"/>
        <v>1.4436016638120872E-2</v>
      </c>
      <c r="BF181" s="53">
        <f>Input!P153</f>
        <v>17</v>
      </c>
      <c r="BG181" s="53">
        <f>Input!Q153</f>
        <v>0</v>
      </c>
      <c r="BH181" s="53">
        <f t="shared" si="769"/>
        <v>0.24541228284805483</v>
      </c>
      <c r="BI181" s="53">
        <f t="shared" si="770"/>
        <v>0</v>
      </c>
      <c r="BK181" s="53">
        <v>13040209</v>
      </c>
      <c r="BL181" s="53">
        <f>SUM(BH83,BH843)</f>
        <v>5.08130081300813E-3</v>
      </c>
      <c r="BM181" s="53">
        <f>SUM(BI83,BI843)</f>
        <v>0</v>
      </c>
      <c r="BO181" s="54" t="s">
        <v>968</v>
      </c>
      <c r="BP181" s="53">
        <v>11120202</v>
      </c>
      <c r="BQ181" s="53">
        <v>588415.70819999999</v>
      </c>
      <c r="BR181" s="53">
        <v>295996.9314</v>
      </c>
      <c r="BS181" s="53">
        <f t="shared" si="771"/>
        <v>0.50304049887701485</v>
      </c>
      <c r="BT181" s="53">
        <f>BT180</f>
        <v>19253</v>
      </c>
      <c r="BU181" s="53">
        <f t="shared" ref="BU181:BU183" si="1042">BU180</f>
        <v>0</v>
      </c>
      <c r="BV181" s="53">
        <f t="shared" ref="BV181:BV183" si="1043">BV180</f>
        <v>255</v>
      </c>
      <c r="BW181" s="53">
        <f t="shared" si="772"/>
        <v>9685.0387248791667</v>
      </c>
      <c r="BX181" s="53">
        <f t="shared" si="773"/>
        <v>0</v>
      </c>
      <c r="BY181" s="53">
        <f t="shared" si="774"/>
        <v>128.27532721363877</v>
      </c>
      <c r="CA181" s="53">
        <v>13040209</v>
      </c>
      <c r="CB181" s="53">
        <f>SUM(BW91,BW779,BW923)</f>
        <v>132.04790393647275</v>
      </c>
      <c r="CC181" s="53">
        <f t="shared" ref="CC181:CD181" si="1044">SUM(BX91,BX779,BX923)</f>
        <v>0</v>
      </c>
      <c r="CD181" s="53">
        <f t="shared" si="1044"/>
        <v>15.745070643508333</v>
      </c>
      <c r="CF181" s="46">
        <v>13040209</v>
      </c>
      <c r="CG181" s="61">
        <f t="shared" si="776"/>
        <v>64.879504000047305</v>
      </c>
      <c r="CH181" s="61">
        <f t="shared" si="777"/>
        <v>0.60921819758749263</v>
      </c>
      <c r="CI181" s="61">
        <f t="shared" si="778"/>
        <v>246.69837689202024</v>
      </c>
      <c r="CJ181" s="61">
        <f t="shared" si="779"/>
        <v>0.14099691478480356</v>
      </c>
      <c r="CK181" s="61">
        <f t="shared" si="780"/>
        <v>67.151177428783001</v>
      </c>
      <c r="CL181" s="61">
        <f t="shared" si="781"/>
        <v>379.47927343322283</v>
      </c>
    </row>
    <row r="182" spans="1:90" ht="15.6" customHeight="1" x14ac:dyDescent="0.3">
      <c r="A182" s="53" t="s">
        <v>966</v>
      </c>
      <c r="B182" s="73" t="s">
        <v>1580</v>
      </c>
      <c r="C182" s="53">
        <v>12060102</v>
      </c>
      <c r="D182" s="53">
        <v>1</v>
      </c>
      <c r="E182" s="53">
        <v>1</v>
      </c>
      <c r="F182" s="53">
        <f t="shared" si="743"/>
        <v>1</v>
      </c>
      <c r="H182" s="53">
        <f>Input!P134</f>
        <v>40</v>
      </c>
      <c r="I182" s="53">
        <f>Input!Q134</f>
        <v>0</v>
      </c>
      <c r="J182" s="53">
        <f>Input!R134</f>
        <v>0</v>
      </c>
      <c r="K182" s="53">
        <f>Input!S134</f>
        <v>0</v>
      </c>
      <c r="L182" s="53">
        <f>Input!T134</f>
        <v>0</v>
      </c>
      <c r="M182" s="53">
        <f t="shared" si="755"/>
        <v>40</v>
      </c>
      <c r="N182" s="53">
        <f t="shared" si="756"/>
        <v>0</v>
      </c>
      <c r="O182" s="53">
        <f t="shared" si="757"/>
        <v>0</v>
      </c>
      <c r="P182" s="53">
        <f t="shared" si="758"/>
        <v>0</v>
      </c>
      <c r="Q182" s="53">
        <f t="shared" si="759"/>
        <v>0</v>
      </c>
      <c r="S182" s="53">
        <v>13040210</v>
      </c>
      <c r="T182" s="53">
        <f>SUM(M107,M800,M932,M988)</f>
        <v>268.24858959598578</v>
      </c>
      <c r="U182" s="53">
        <f t="shared" ref="U182:X182" si="1045">SUM(N107,N800,N932,N988)</f>
        <v>6.6130428039836335</v>
      </c>
      <c r="V182" s="53">
        <f t="shared" si="1045"/>
        <v>1487.4844619484784</v>
      </c>
      <c r="W182" s="53">
        <f t="shared" si="1045"/>
        <v>2.2321413206557783</v>
      </c>
      <c r="X182" s="53">
        <f t="shared" si="1045"/>
        <v>88.360765572705319</v>
      </c>
      <c r="Y182" s="53">
        <f t="shared" si="761"/>
        <v>1852.9390012418089</v>
      </c>
      <c r="AA182" s="53" t="s">
        <v>978</v>
      </c>
      <c r="AB182" s="53" t="s">
        <v>1599</v>
      </c>
      <c r="AC182" s="53">
        <v>12050007</v>
      </c>
      <c r="AD182" s="53">
        <v>459596.402</v>
      </c>
      <c r="AE182" s="53">
        <v>155387.56890000001</v>
      </c>
      <c r="AF182" s="53">
        <f t="shared" si="745"/>
        <v>0.33809570358646979</v>
      </c>
      <c r="AH182" s="58">
        <f t="shared" si="1035"/>
        <v>9</v>
      </c>
      <c r="AI182" s="58">
        <f t="shared" si="1036"/>
        <v>0</v>
      </c>
      <c r="AJ182" s="58">
        <f t="shared" si="1037"/>
        <v>3627</v>
      </c>
      <c r="AK182" s="58">
        <f t="shared" si="1038"/>
        <v>0</v>
      </c>
      <c r="AL182" s="58">
        <f t="shared" si="1039"/>
        <v>59</v>
      </c>
      <c r="AM182" s="58">
        <f t="shared" si="832"/>
        <v>3.0428613322782283</v>
      </c>
      <c r="AN182" s="58">
        <f t="shared" si="833"/>
        <v>0</v>
      </c>
      <c r="AO182" s="58">
        <f t="shared" si="834"/>
        <v>1226.273116908126</v>
      </c>
      <c r="AP182" s="58">
        <f t="shared" si="835"/>
        <v>0</v>
      </c>
      <c r="AQ182" s="58">
        <f t="shared" si="836"/>
        <v>19.947646511601718</v>
      </c>
      <c r="AS182" s="53">
        <v>13040210</v>
      </c>
      <c r="AT182" s="80">
        <f t="shared" si="762"/>
        <v>137.67000771629611</v>
      </c>
      <c r="AU182" s="80">
        <f t="shared" si="763"/>
        <v>0</v>
      </c>
      <c r="AV182" s="80">
        <f t="shared" si="764"/>
        <v>20.030343148270347</v>
      </c>
      <c r="AW182" s="80">
        <f t="shared" si="765"/>
        <v>0</v>
      </c>
      <c r="AX182" s="80">
        <f t="shared" si="766"/>
        <v>24.694584366620489</v>
      </c>
      <c r="AY182" s="80">
        <f t="shared" si="767"/>
        <v>182.39493523118696</v>
      </c>
      <c r="BA182" s="53" t="s">
        <v>972</v>
      </c>
      <c r="BB182" s="53">
        <v>12090105</v>
      </c>
      <c r="BC182" s="53">
        <v>4087</v>
      </c>
      <c r="BD182" s="53">
        <v>794</v>
      </c>
      <c r="BE182" s="53">
        <f t="shared" si="768"/>
        <v>0.19427452899437239</v>
      </c>
      <c r="BF182" s="53">
        <f t="shared" ref="BF182:BG184" si="1046">BF181</f>
        <v>17</v>
      </c>
      <c r="BG182" s="53">
        <f t="shared" si="1046"/>
        <v>0</v>
      </c>
      <c r="BH182" s="53">
        <f t="shared" si="769"/>
        <v>3.3026669929043306</v>
      </c>
      <c r="BI182" s="53">
        <f t="shared" si="770"/>
        <v>0</v>
      </c>
      <c r="BK182" s="53">
        <v>13040210</v>
      </c>
      <c r="BL182" s="53">
        <f>SUM(BH711,BH844,BH886)</f>
        <v>3.9274242798125948E-2</v>
      </c>
      <c r="BM182" s="53">
        <f>SUM(BI711,BI844,BI886)</f>
        <v>0</v>
      </c>
      <c r="BO182" s="54" t="s">
        <v>968</v>
      </c>
      <c r="BP182" s="53">
        <v>11120304</v>
      </c>
      <c r="BQ182" s="53">
        <v>588415.70819999999</v>
      </c>
      <c r="BR182" s="53">
        <v>131624.2323</v>
      </c>
      <c r="BS182" s="53">
        <f t="shared" si="771"/>
        <v>0.22369258751206125</v>
      </c>
      <c r="BT182" s="53">
        <f>BT181</f>
        <v>19253</v>
      </c>
      <c r="BU182" s="53">
        <f t="shared" si="1042"/>
        <v>0</v>
      </c>
      <c r="BV182" s="53">
        <f t="shared" si="1043"/>
        <v>255</v>
      </c>
      <c r="BW182" s="53">
        <f t="shared" si="772"/>
        <v>4306.7533873697157</v>
      </c>
      <c r="BX182" s="53">
        <f t="shared" si="773"/>
        <v>0</v>
      </c>
      <c r="BY182" s="53">
        <f t="shared" si="774"/>
        <v>57.041609815575619</v>
      </c>
      <c r="CA182" s="53">
        <v>13040210</v>
      </c>
      <c r="CB182" s="53">
        <f>SUM(BW92,BW780,BW924,BW970)</f>
        <v>170.68065196920469</v>
      </c>
      <c r="CC182" s="53">
        <f t="shared" ref="CC182:CD182" si="1047">SUM(BX92,BX780,BX924,BX970)</f>
        <v>0</v>
      </c>
      <c r="CD182" s="53">
        <f t="shared" si="1047"/>
        <v>1.3340195539610924</v>
      </c>
      <c r="CF182" s="46">
        <v>13040210</v>
      </c>
      <c r="CG182" s="61">
        <f t="shared" si="776"/>
        <v>405.95787155508003</v>
      </c>
      <c r="CH182" s="61">
        <f t="shared" si="777"/>
        <v>6.6130428039836335</v>
      </c>
      <c r="CI182" s="61">
        <f t="shared" si="778"/>
        <v>1678.1954570659534</v>
      </c>
      <c r="CJ182" s="61">
        <f t="shared" si="779"/>
        <v>2.2321413206557783</v>
      </c>
      <c r="CK182" s="61">
        <f t="shared" si="780"/>
        <v>114.38936949328691</v>
      </c>
      <c r="CL182" s="61">
        <f t="shared" si="781"/>
        <v>2207.3878822389597</v>
      </c>
    </row>
    <row r="183" spans="1:90" ht="15.6" customHeight="1" x14ac:dyDescent="0.3">
      <c r="A183" s="53" t="s">
        <v>841</v>
      </c>
      <c r="B183" s="53" t="s">
        <v>1581</v>
      </c>
      <c r="C183" s="53">
        <v>12010001</v>
      </c>
      <c r="D183" s="51">
        <v>539796.50566031993</v>
      </c>
      <c r="E183" s="53">
        <v>8510.9633618200005</v>
      </c>
      <c r="F183" s="53">
        <f t="shared" si="743"/>
        <v>1.5766984914822198E-2</v>
      </c>
      <c r="H183" s="53">
        <f>Input!P138</f>
        <v>1492</v>
      </c>
      <c r="I183" s="53">
        <f>Input!Q138</f>
        <v>0</v>
      </c>
      <c r="J183" s="53">
        <f>Input!R138</f>
        <v>0</v>
      </c>
      <c r="K183" s="53">
        <f>Input!S138</f>
        <v>0</v>
      </c>
      <c r="L183" s="53">
        <f>Input!T138</f>
        <v>0</v>
      </c>
      <c r="M183" s="53">
        <f t="shared" si="755"/>
        <v>23.524341492914719</v>
      </c>
      <c r="N183" s="53">
        <f t="shared" si="756"/>
        <v>0</v>
      </c>
      <c r="O183" s="53">
        <f t="shared" si="757"/>
        <v>0</v>
      </c>
      <c r="P183" s="53">
        <f t="shared" si="758"/>
        <v>0</v>
      </c>
      <c r="Q183" s="53">
        <f t="shared" si="759"/>
        <v>0</v>
      </c>
      <c r="S183" s="53">
        <v>13040211</v>
      </c>
      <c r="T183" s="53">
        <f>SUM(M108,M801,M933)</f>
        <v>301.73719579217328</v>
      </c>
      <c r="U183" s="53">
        <f t="shared" ref="U183:X183" si="1048">SUM(N108,N801,N933)</f>
        <v>7.7572933532979205</v>
      </c>
      <c r="V183" s="53">
        <f t="shared" si="1048"/>
        <v>1940.3216058254482</v>
      </c>
      <c r="W183" s="53">
        <f t="shared" si="1048"/>
        <v>2.9119383779271359</v>
      </c>
      <c r="X183" s="53">
        <f t="shared" si="1048"/>
        <v>68.209486214108864</v>
      </c>
      <c r="Y183" s="53">
        <f t="shared" si="761"/>
        <v>2320.9375195629555</v>
      </c>
      <c r="AA183" s="53" t="s">
        <v>978</v>
      </c>
      <c r="AB183" s="53" t="s">
        <v>1600</v>
      </c>
      <c r="AC183" s="53">
        <v>12050003</v>
      </c>
      <c r="AD183" s="53">
        <v>2.996816366</v>
      </c>
      <c r="AE183" s="51">
        <v>2.99681636557</v>
      </c>
      <c r="AF183" s="53">
        <f t="shared" si="745"/>
        <v>0.99999999985651433</v>
      </c>
      <c r="AH183" s="58">
        <v>0</v>
      </c>
      <c r="AI183" s="58">
        <v>0</v>
      </c>
      <c r="AJ183" s="58">
        <v>0</v>
      </c>
      <c r="AK183" s="58">
        <v>0</v>
      </c>
      <c r="AL183" s="58">
        <v>0</v>
      </c>
      <c r="AM183" s="58">
        <f t="shared" si="832"/>
        <v>0</v>
      </c>
      <c r="AN183" s="58">
        <f t="shared" si="833"/>
        <v>0</v>
      </c>
      <c r="AO183" s="58">
        <f t="shared" si="834"/>
        <v>0</v>
      </c>
      <c r="AP183" s="58">
        <f t="shared" si="835"/>
        <v>0</v>
      </c>
      <c r="AQ183" s="58">
        <f t="shared" si="836"/>
        <v>0</v>
      </c>
      <c r="AS183" s="53">
        <v>13040211</v>
      </c>
      <c r="AT183" s="80">
        <f t="shared" si="762"/>
        <v>166.47680965788587</v>
      </c>
      <c r="AU183" s="80">
        <f t="shared" si="763"/>
        <v>0</v>
      </c>
      <c r="AV183" s="80">
        <f t="shared" si="764"/>
        <v>32.928436590759141</v>
      </c>
      <c r="AW183" s="80">
        <f t="shared" si="765"/>
        <v>0</v>
      </c>
      <c r="AX183" s="80">
        <f t="shared" si="766"/>
        <v>70.167776135243344</v>
      </c>
      <c r="AY183" s="80">
        <f t="shared" si="767"/>
        <v>269.57302238388831</v>
      </c>
      <c r="BA183" s="53" t="s">
        <v>972</v>
      </c>
      <c r="BB183" s="53">
        <v>12090106</v>
      </c>
      <c r="BC183" s="53">
        <v>4087</v>
      </c>
      <c r="BD183" s="53">
        <v>222</v>
      </c>
      <c r="BE183" s="53">
        <f t="shared" si="768"/>
        <v>5.4318571079031076E-2</v>
      </c>
      <c r="BF183" s="53">
        <f t="shared" si="1046"/>
        <v>17</v>
      </c>
      <c r="BG183" s="53">
        <f t="shared" si="1046"/>
        <v>0</v>
      </c>
      <c r="BH183" s="53">
        <f t="shared" si="769"/>
        <v>0.92341570834352826</v>
      </c>
      <c r="BI183" s="53">
        <f t="shared" si="770"/>
        <v>0</v>
      </c>
      <c r="BK183" s="53">
        <v>13040211</v>
      </c>
      <c r="BL183" s="53">
        <f>SUM(BH84,BH712,BH845)</f>
        <v>2.6193520786049414E-2</v>
      </c>
      <c r="BM183" s="53">
        <f>SUM(BI84,BI712,BI845)</f>
        <v>0</v>
      </c>
      <c r="BO183" s="54" t="s">
        <v>968</v>
      </c>
      <c r="BP183" s="53">
        <v>11130101</v>
      </c>
      <c r="BQ183" s="53">
        <v>588415.70819999999</v>
      </c>
      <c r="BR183" s="53">
        <v>20605.184410000002</v>
      </c>
      <c r="BS183" s="53">
        <f t="shared" si="771"/>
        <v>3.5018073315942796E-2</v>
      </c>
      <c r="BT183" s="53">
        <f>BT182</f>
        <v>19253</v>
      </c>
      <c r="BU183" s="53">
        <f t="shared" si="1042"/>
        <v>0</v>
      </c>
      <c r="BV183" s="53">
        <f t="shared" si="1043"/>
        <v>255</v>
      </c>
      <c r="BW183" s="53">
        <f t="shared" si="772"/>
        <v>674.20296555184666</v>
      </c>
      <c r="BX183" s="53">
        <f t="shared" si="773"/>
        <v>0</v>
      </c>
      <c r="BY183" s="53">
        <f t="shared" si="774"/>
        <v>8.9296086955654133</v>
      </c>
      <c r="CA183" s="53">
        <v>13040211</v>
      </c>
      <c r="CB183" s="53">
        <f>SUM(BW93,BW781,BW925)</f>
        <v>338.868902381194</v>
      </c>
      <c r="CC183" s="53">
        <f t="shared" ref="CC183:CD183" si="1049">SUM(BX93,BX781,BX925)</f>
        <v>0</v>
      </c>
      <c r="CD183" s="53">
        <f t="shared" si="1049"/>
        <v>3.9216244453407763</v>
      </c>
      <c r="CF183" s="46">
        <v>13040211</v>
      </c>
      <c r="CG183" s="61">
        <f t="shared" si="776"/>
        <v>468.2401989708452</v>
      </c>
      <c r="CH183" s="61">
        <f t="shared" si="777"/>
        <v>7.7572933532979205</v>
      </c>
      <c r="CI183" s="61">
        <f t="shared" si="778"/>
        <v>2312.1189447974011</v>
      </c>
      <c r="CJ183" s="61">
        <f t="shared" si="779"/>
        <v>2.9119383779271359</v>
      </c>
      <c r="CK183" s="61">
        <f t="shared" si="780"/>
        <v>142.29888679469298</v>
      </c>
      <c r="CL183" s="61">
        <f t="shared" si="781"/>
        <v>2933.327262294164</v>
      </c>
    </row>
    <row r="184" spans="1:90" ht="15.6" customHeight="1" x14ac:dyDescent="0.3">
      <c r="A184" s="53" t="s">
        <v>841</v>
      </c>
      <c r="B184" s="53" t="s">
        <v>1581</v>
      </c>
      <c r="C184" s="53">
        <v>12030103</v>
      </c>
      <c r="D184" s="51">
        <v>539796.50566032005</v>
      </c>
      <c r="E184" s="53">
        <v>57149.700531299997</v>
      </c>
      <c r="F184" s="53">
        <f t="shared" si="743"/>
        <v>0.10587267596589968</v>
      </c>
      <c r="H184" s="53">
        <f>H183</f>
        <v>1492</v>
      </c>
      <c r="I184" s="53">
        <f t="shared" ref="I184:I186" si="1050">I183</f>
        <v>0</v>
      </c>
      <c r="J184" s="53">
        <f t="shared" ref="J184:J186" si="1051">J183</f>
        <v>0</v>
      </c>
      <c r="K184" s="53">
        <f t="shared" ref="K184:K186" si="1052">K183</f>
        <v>0</v>
      </c>
      <c r="L184" s="53">
        <f t="shared" ref="L184:L186" si="1053">L183</f>
        <v>0</v>
      </c>
      <c r="M184" s="53">
        <f t="shared" si="755"/>
        <v>157.96203254112231</v>
      </c>
      <c r="N184" s="53">
        <f t="shared" si="756"/>
        <v>0</v>
      </c>
      <c r="O184" s="53">
        <f t="shared" si="757"/>
        <v>0</v>
      </c>
      <c r="P184" s="53">
        <f t="shared" si="758"/>
        <v>0</v>
      </c>
      <c r="Q184" s="53">
        <f t="shared" si="759"/>
        <v>0</v>
      </c>
      <c r="S184" s="53">
        <v>13040212</v>
      </c>
      <c r="T184" s="53">
        <f>SUM(M934,M989)</f>
        <v>107.71376054883467</v>
      </c>
      <c r="U184" s="53">
        <f t="shared" ref="U184:X184" si="1054">SUM(N934,N989)</f>
        <v>3.3342297341068999E-2</v>
      </c>
      <c r="V184" s="53">
        <f t="shared" si="1054"/>
        <v>1.8824073336255569</v>
      </c>
      <c r="W184" s="53">
        <f t="shared" si="1054"/>
        <v>0</v>
      </c>
      <c r="X184" s="53">
        <f t="shared" si="1054"/>
        <v>60.081043647450443</v>
      </c>
      <c r="Y184" s="53">
        <f t="shared" si="761"/>
        <v>169.71055382725172</v>
      </c>
      <c r="AA184" s="53" t="s">
        <v>979</v>
      </c>
      <c r="AB184" s="73" t="s">
        <v>1596</v>
      </c>
      <c r="AC184" s="53">
        <v>13050004</v>
      </c>
      <c r="AD184" s="53">
        <v>1</v>
      </c>
      <c r="AE184" s="53">
        <v>1</v>
      </c>
      <c r="AF184" s="53">
        <f t="shared" si="745"/>
        <v>1</v>
      </c>
      <c r="AH184" s="53">
        <f>Input!P169</f>
        <v>0</v>
      </c>
      <c r="AI184" s="53">
        <f>Input!Q169</f>
        <v>0</v>
      </c>
      <c r="AJ184" s="53">
        <f>Input!R169</f>
        <v>0</v>
      </c>
      <c r="AK184" s="53">
        <f>Input!S169</f>
        <v>0</v>
      </c>
      <c r="AL184" s="53">
        <f>Input!T169</f>
        <v>3</v>
      </c>
      <c r="AM184" s="58">
        <f t="shared" si="832"/>
        <v>0</v>
      </c>
      <c r="AN184" s="58">
        <f t="shared" si="833"/>
        <v>0</v>
      </c>
      <c r="AO184" s="58">
        <f t="shared" si="834"/>
        <v>0</v>
      </c>
      <c r="AP184" s="58">
        <f t="shared" si="835"/>
        <v>0</v>
      </c>
      <c r="AQ184" s="58">
        <f t="shared" si="836"/>
        <v>3</v>
      </c>
      <c r="AS184" s="53">
        <v>13040212</v>
      </c>
      <c r="AT184" s="80">
        <f t="shared" si="762"/>
        <v>296.54342371706997</v>
      </c>
      <c r="AU184" s="80">
        <f t="shared" si="763"/>
        <v>0</v>
      </c>
      <c r="AV184" s="80">
        <f t="shared" si="764"/>
        <v>400.80010588551096</v>
      </c>
      <c r="AW184" s="80">
        <f t="shared" si="765"/>
        <v>0</v>
      </c>
      <c r="AX184" s="80">
        <f t="shared" si="766"/>
        <v>109.99155580645476</v>
      </c>
      <c r="AY184" s="80">
        <f t="shared" si="767"/>
        <v>807.33508540903563</v>
      </c>
      <c r="BA184" s="53" t="s">
        <v>972</v>
      </c>
      <c r="BB184" s="53">
        <v>12090110</v>
      </c>
      <c r="BC184" s="53">
        <v>4087</v>
      </c>
      <c r="BD184" s="53">
        <v>3012</v>
      </c>
      <c r="BE184" s="53">
        <f t="shared" si="768"/>
        <v>0.73697088328847571</v>
      </c>
      <c r="BF184" s="53">
        <f t="shared" si="1046"/>
        <v>17</v>
      </c>
      <c r="BG184" s="53">
        <f t="shared" si="1046"/>
        <v>0</v>
      </c>
      <c r="BH184" s="53">
        <f t="shared" si="769"/>
        <v>12.528505015904088</v>
      </c>
      <c r="BI184" s="53">
        <f t="shared" si="770"/>
        <v>0</v>
      </c>
      <c r="BK184" s="53">
        <v>13040212</v>
      </c>
      <c r="BL184" s="53">
        <f>BH887</f>
        <v>0.48204750506352423</v>
      </c>
      <c r="BM184" s="53">
        <f>BI887</f>
        <v>0</v>
      </c>
      <c r="BO184" s="54" t="s">
        <v>969</v>
      </c>
      <c r="BP184" s="53">
        <v>12070104</v>
      </c>
      <c r="BQ184" s="53">
        <v>623002.90119999996</v>
      </c>
      <c r="BR184" s="53">
        <v>3.4795383999999999E-2</v>
      </c>
      <c r="BS184" s="53">
        <f t="shared" si="771"/>
        <v>5.5851078595266102E-8</v>
      </c>
      <c r="BT184" s="53">
        <v>0</v>
      </c>
      <c r="BU184" s="53">
        <v>1</v>
      </c>
      <c r="BV184" s="53">
        <v>2</v>
      </c>
      <c r="BW184" s="53">
        <f t="shared" si="772"/>
        <v>0</v>
      </c>
      <c r="BX184" s="53">
        <f t="shared" si="773"/>
        <v>5.5851078595266102E-8</v>
      </c>
      <c r="BY184" s="53">
        <f t="shared" si="774"/>
        <v>1.117021571905322E-7</v>
      </c>
      <c r="CA184" s="53">
        <v>13040212</v>
      </c>
      <c r="CB184" s="53">
        <f>SUM(BW926,BW971)</f>
        <v>0.23072761136257675</v>
      </c>
      <c r="CC184" s="53">
        <f t="shared" ref="CC184:CD184" si="1055">SUM(BX926,BX971)</f>
        <v>0</v>
      </c>
      <c r="CD184" s="53">
        <f t="shared" si="1055"/>
        <v>1.0382742511315954</v>
      </c>
      <c r="CF184" s="46">
        <v>13040212</v>
      </c>
      <c r="CG184" s="61">
        <f t="shared" si="776"/>
        <v>404.73923177096816</v>
      </c>
      <c r="CH184" s="61">
        <f t="shared" si="777"/>
        <v>3.3342297341068999E-2</v>
      </c>
      <c r="CI184" s="61">
        <f t="shared" si="778"/>
        <v>402.91324083049909</v>
      </c>
      <c r="CJ184" s="61">
        <f t="shared" si="779"/>
        <v>0</v>
      </c>
      <c r="CK184" s="61">
        <f t="shared" si="780"/>
        <v>171.11087370503677</v>
      </c>
      <c r="CL184" s="61">
        <f t="shared" si="781"/>
        <v>978.79668860384504</v>
      </c>
    </row>
    <row r="185" spans="1:90" x14ac:dyDescent="0.3">
      <c r="A185" s="53" t="s">
        <v>841</v>
      </c>
      <c r="B185" s="53" t="s">
        <v>1581</v>
      </c>
      <c r="C185" s="53">
        <v>12030105</v>
      </c>
      <c r="D185" s="51">
        <v>539796.50566032005</v>
      </c>
      <c r="E185" s="53">
        <v>21743.936827199901</v>
      </c>
      <c r="F185" s="53">
        <f t="shared" si="743"/>
        <v>4.0281729502122408E-2</v>
      </c>
      <c r="H185" s="53">
        <f>H184</f>
        <v>1492</v>
      </c>
      <c r="I185" s="53">
        <f t="shared" si="1050"/>
        <v>0</v>
      </c>
      <c r="J185" s="53">
        <f t="shared" si="1051"/>
        <v>0</v>
      </c>
      <c r="K185" s="53">
        <f t="shared" si="1052"/>
        <v>0</v>
      </c>
      <c r="L185" s="53">
        <f t="shared" si="1053"/>
        <v>0</v>
      </c>
      <c r="M185" s="53">
        <f t="shared" si="755"/>
        <v>60.100340417166635</v>
      </c>
      <c r="N185" s="53">
        <f t="shared" si="756"/>
        <v>0</v>
      </c>
      <c r="O185" s="53">
        <f t="shared" si="757"/>
        <v>0</v>
      </c>
      <c r="P185" s="53">
        <f t="shared" si="758"/>
        <v>0</v>
      </c>
      <c r="Q185" s="53">
        <f t="shared" si="759"/>
        <v>0</v>
      </c>
      <c r="S185" s="53">
        <v>13040301</v>
      </c>
      <c r="T185" s="53">
        <f>SUM(M225,M298,M885,M914,M990)</f>
        <v>1407.4606507368467</v>
      </c>
      <c r="U185" s="53">
        <f t="shared" ref="U185:X185" si="1056">SUM(N225,N298,N885,N914,N990)</f>
        <v>11.208875045672924</v>
      </c>
      <c r="V185" s="53">
        <f t="shared" si="1056"/>
        <v>598.03176660273186</v>
      </c>
      <c r="W185" s="53">
        <f t="shared" si="1056"/>
        <v>0</v>
      </c>
      <c r="X185" s="53">
        <f t="shared" si="1056"/>
        <v>680.95470504921468</v>
      </c>
      <c r="Y185" s="53">
        <f t="shared" si="761"/>
        <v>2697.6559974344659</v>
      </c>
      <c r="AA185" s="53" t="s">
        <v>979</v>
      </c>
      <c r="AB185" s="53" t="s">
        <v>1598</v>
      </c>
      <c r="AC185" s="53">
        <v>13050004</v>
      </c>
      <c r="AD185" s="53">
        <v>401891.196</v>
      </c>
      <c r="AE185" s="53">
        <v>263433.61072400003</v>
      </c>
      <c r="AF185" s="53">
        <f t="shared" si="745"/>
        <v>0.65548490075408372</v>
      </c>
      <c r="AH185" s="53">
        <f>Input!P170</f>
        <v>11</v>
      </c>
      <c r="AI185" s="53">
        <f>Input!Q170</f>
        <v>0</v>
      </c>
      <c r="AJ185" s="53">
        <f>Input!R170</f>
        <v>5651</v>
      </c>
      <c r="AK185" s="53">
        <f>Input!S170</f>
        <v>0</v>
      </c>
      <c r="AL185" s="53">
        <f>Input!T170</f>
        <v>55</v>
      </c>
      <c r="AM185" s="58">
        <f t="shared" si="832"/>
        <v>7.2103339082949205</v>
      </c>
      <c r="AN185" s="58">
        <f t="shared" si="833"/>
        <v>0</v>
      </c>
      <c r="AO185" s="58">
        <f t="shared" si="834"/>
        <v>3704.1451741613273</v>
      </c>
      <c r="AP185" s="58">
        <f t="shared" si="835"/>
        <v>0</v>
      </c>
      <c r="AQ185" s="58">
        <f t="shared" si="836"/>
        <v>36.051669541474602</v>
      </c>
      <c r="AS185" s="53">
        <v>13040301</v>
      </c>
      <c r="AT185" s="80">
        <f t="shared" si="762"/>
        <v>24.461177936691406</v>
      </c>
      <c r="AU185" s="80">
        <f t="shared" si="763"/>
        <v>0</v>
      </c>
      <c r="AV185" s="80">
        <f t="shared" si="764"/>
        <v>810.5147732430994</v>
      </c>
      <c r="AW185" s="80">
        <f t="shared" si="765"/>
        <v>0</v>
      </c>
      <c r="AX185" s="80">
        <f t="shared" si="766"/>
        <v>70.038403217618082</v>
      </c>
      <c r="AY185" s="80">
        <f t="shared" si="767"/>
        <v>905.01435439740897</v>
      </c>
      <c r="BA185" s="53" t="s">
        <v>973</v>
      </c>
      <c r="BB185" s="53">
        <v>11130201</v>
      </c>
      <c r="BC185" s="53">
        <v>38435</v>
      </c>
      <c r="BD185" s="53">
        <v>793</v>
      </c>
      <c r="BE185" s="53">
        <f t="shared" si="768"/>
        <v>2.0632236243007675E-2</v>
      </c>
      <c r="BF185" s="53">
        <v>0</v>
      </c>
      <c r="BG185" s="53">
        <v>0</v>
      </c>
      <c r="BH185" s="53">
        <f t="shared" si="769"/>
        <v>0</v>
      </c>
      <c r="BI185" s="53">
        <f t="shared" si="770"/>
        <v>0</v>
      </c>
      <c r="BK185" s="53">
        <v>13040301</v>
      </c>
      <c r="BL185" s="53">
        <f>SUM(BH200,BH267,BH830,BH888,BH792)</f>
        <v>2.0383397969298631</v>
      </c>
      <c r="BM185" s="53">
        <f>SUM(BI200,BI267,BI830,BI888,BI792)</f>
        <v>0</v>
      </c>
      <c r="BO185" s="54" t="s">
        <v>969</v>
      </c>
      <c r="BP185" s="53">
        <v>12090301</v>
      </c>
      <c r="BQ185" s="53">
        <v>623002.90119999996</v>
      </c>
      <c r="BR185" s="53">
        <v>132262.89120000001</v>
      </c>
      <c r="BS185" s="53">
        <f t="shared" si="771"/>
        <v>0.21229899723619461</v>
      </c>
      <c r="BT185" s="53">
        <f>BT184</f>
        <v>0</v>
      </c>
      <c r="BU185" s="53">
        <f t="shared" ref="BU185:BU188" si="1057">BU184</f>
        <v>1</v>
      </c>
      <c r="BV185" s="53">
        <f t="shared" ref="BV185:BV188" si="1058">BV184</f>
        <v>2</v>
      </c>
      <c r="BW185" s="53">
        <f t="shared" si="772"/>
        <v>0</v>
      </c>
      <c r="BX185" s="53">
        <f t="shared" si="773"/>
        <v>0.21229899723619461</v>
      </c>
      <c r="BY185" s="53">
        <f t="shared" si="774"/>
        <v>0.42459799447238922</v>
      </c>
      <c r="CA185" s="53">
        <v>13040301</v>
      </c>
      <c r="CB185" s="53">
        <f>SUM(BW219,BW296,BW869,BW909,BW972)</f>
        <v>43.250632344349484</v>
      </c>
      <c r="CC185" s="53">
        <f t="shared" ref="CC185:CD185" si="1059">SUM(BX219,BX296,BX869,BX909,BX972)</f>
        <v>0</v>
      </c>
      <c r="CD185" s="53">
        <f t="shared" si="1059"/>
        <v>2.7100705231743643</v>
      </c>
      <c r="CF185" s="46">
        <v>13040301</v>
      </c>
      <c r="CG185" s="61">
        <f t="shared" si="776"/>
        <v>1433.960168470468</v>
      </c>
      <c r="CH185" s="61">
        <f t="shared" si="777"/>
        <v>11.208875045672924</v>
      </c>
      <c r="CI185" s="61">
        <f t="shared" si="778"/>
        <v>1451.7971721901808</v>
      </c>
      <c r="CJ185" s="61">
        <f t="shared" si="779"/>
        <v>0</v>
      </c>
      <c r="CK185" s="61">
        <f t="shared" si="780"/>
        <v>753.7031787900072</v>
      </c>
      <c r="CL185" s="61">
        <f t="shared" si="781"/>
        <v>3650.669394496329</v>
      </c>
    </row>
    <row r="186" spans="1:90" x14ac:dyDescent="0.3">
      <c r="A186" s="53" t="s">
        <v>841</v>
      </c>
      <c r="B186" s="53" t="s">
        <v>1581</v>
      </c>
      <c r="C186" s="53">
        <v>12030106</v>
      </c>
      <c r="D186" s="51">
        <v>539796.50566032005</v>
      </c>
      <c r="E186" s="53">
        <v>452391.90493999998</v>
      </c>
      <c r="F186" s="53">
        <f t="shared" si="743"/>
        <v>0.83807860961715541</v>
      </c>
      <c r="H186" s="53">
        <f>H185</f>
        <v>1492</v>
      </c>
      <c r="I186" s="53">
        <f t="shared" si="1050"/>
        <v>0</v>
      </c>
      <c r="J186" s="53">
        <f t="shared" si="1051"/>
        <v>0</v>
      </c>
      <c r="K186" s="53">
        <f t="shared" si="1052"/>
        <v>0</v>
      </c>
      <c r="L186" s="53">
        <f t="shared" si="1053"/>
        <v>0</v>
      </c>
      <c r="M186" s="53">
        <f t="shared" si="755"/>
        <v>1250.4132855487958</v>
      </c>
      <c r="N186" s="53">
        <f t="shared" si="756"/>
        <v>0</v>
      </c>
      <c r="O186" s="53">
        <f t="shared" si="757"/>
        <v>0</v>
      </c>
      <c r="P186" s="53">
        <f t="shared" si="758"/>
        <v>0</v>
      </c>
      <c r="Q186" s="53">
        <f t="shared" si="759"/>
        <v>0</v>
      </c>
      <c r="S186" s="53">
        <v>13040302</v>
      </c>
      <c r="T186" s="53">
        <f>M991</f>
        <v>250.10795230255874</v>
      </c>
      <c r="U186" s="53">
        <f t="shared" ref="U186:X186" si="1060">N991</f>
        <v>0</v>
      </c>
      <c r="V186" s="53">
        <f t="shared" si="1060"/>
        <v>4.4315916244085711</v>
      </c>
      <c r="W186" s="53">
        <f t="shared" si="1060"/>
        <v>0</v>
      </c>
      <c r="X186" s="53">
        <f t="shared" si="1060"/>
        <v>137.65631483319123</v>
      </c>
      <c r="Y186" s="53">
        <f t="shared" si="761"/>
        <v>392.19585876015856</v>
      </c>
      <c r="AA186" s="53" t="s">
        <v>979</v>
      </c>
      <c r="AB186" s="53" t="s">
        <v>1598</v>
      </c>
      <c r="AC186" s="53">
        <v>13060011</v>
      </c>
      <c r="AD186" s="53">
        <v>401891.196</v>
      </c>
      <c r="AE186" s="51">
        <v>14118.7895924</v>
      </c>
      <c r="AF186" s="53">
        <f t="shared" si="745"/>
        <v>3.513087555269561E-2</v>
      </c>
      <c r="AH186" s="58">
        <f t="shared" ref="AH186:AH188" si="1061">AH185</f>
        <v>11</v>
      </c>
      <c r="AI186" s="58">
        <f t="shared" ref="AI186:AI188" si="1062">AI185</f>
        <v>0</v>
      </c>
      <c r="AJ186" s="58">
        <f t="shared" ref="AJ186:AJ188" si="1063">AJ185</f>
        <v>5651</v>
      </c>
      <c r="AK186" s="58">
        <f t="shared" ref="AK186:AK188" si="1064">AK185</f>
        <v>0</v>
      </c>
      <c r="AL186" s="58">
        <f t="shared" ref="AL186:AL188" si="1065">AL185</f>
        <v>55</v>
      </c>
      <c r="AM186" s="58">
        <f t="shared" si="832"/>
        <v>0.38643963107965174</v>
      </c>
      <c r="AN186" s="58">
        <f t="shared" si="833"/>
        <v>0</v>
      </c>
      <c r="AO186" s="58">
        <f t="shared" si="834"/>
        <v>198.52457774828289</v>
      </c>
      <c r="AP186" s="58">
        <f t="shared" si="835"/>
        <v>0</v>
      </c>
      <c r="AQ186" s="58">
        <f t="shared" si="836"/>
        <v>1.9321981553982586</v>
      </c>
      <c r="AS186" s="53">
        <v>13040302</v>
      </c>
      <c r="AT186" s="80">
        <f t="shared" si="762"/>
        <v>86.075773257884919</v>
      </c>
      <c r="AU186" s="80">
        <f t="shared" si="763"/>
        <v>0</v>
      </c>
      <c r="AV186" s="80">
        <f t="shared" si="764"/>
        <v>1006.031802328694</v>
      </c>
      <c r="AW186" s="80">
        <f t="shared" si="765"/>
        <v>0</v>
      </c>
      <c r="AX186" s="80">
        <f t="shared" si="766"/>
        <v>42.53346210191728</v>
      </c>
      <c r="AY186" s="80">
        <f t="shared" si="767"/>
        <v>1134.641037688496</v>
      </c>
      <c r="BA186" s="53" t="s">
        <v>973</v>
      </c>
      <c r="BB186" s="53">
        <v>11130210</v>
      </c>
      <c r="BC186" s="53">
        <v>38435</v>
      </c>
      <c r="BD186" s="53">
        <v>1560</v>
      </c>
      <c r="BE186" s="53">
        <f t="shared" si="768"/>
        <v>4.0588005723949522E-2</v>
      </c>
      <c r="BF186" s="53">
        <f>BF185</f>
        <v>0</v>
      </c>
      <c r="BG186" s="53">
        <f>BG185</f>
        <v>0</v>
      </c>
      <c r="BH186" s="53">
        <f t="shared" si="769"/>
        <v>0</v>
      </c>
      <c r="BI186" s="53">
        <f t="shared" si="770"/>
        <v>0</v>
      </c>
      <c r="BK186" s="53">
        <v>13040302</v>
      </c>
      <c r="BL186" s="53">
        <f>BH889</f>
        <v>1.1832075124286503</v>
      </c>
      <c r="BM186" s="53">
        <f>BI889</f>
        <v>0</v>
      </c>
      <c r="BO186" s="54" t="s">
        <v>969</v>
      </c>
      <c r="BP186" s="53">
        <v>12090302</v>
      </c>
      <c r="BQ186" s="53">
        <v>623002.90119999996</v>
      </c>
      <c r="BR186" s="53">
        <v>183315.45439999999</v>
      </c>
      <c r="BS186" s="53">
        <f t="shared" si="771"/>
        <v>0.29424494500251291</v>
      </c>
      <c r="BT186" s="53">
        <f>BT185</f>
        <v>0</v>
      </c>
      <c r="BU186" s="53">
        <f t="shared" si="1057"/>
        <v>1</v>
      </c>
      <c r="BV186" s="53">
        <f t="shared" si="1058"/>
        <v>2</v>
      </c>
      <c r="BW186" s="53">
        <f t="shared" si="772"/>
        <v>0</v>
      </c>
      <c r="BX186" s="53">
        <f t="shared" si="773"/>
        <v>0.29424494500251291</v>
      </c>
      <c r="BY186" s="53">
        <f t="shared" si="774"/>
        <v>0.58848989000502583</v>
      </c>
      <c r="CA186" s="53">
        <v>13040302</v>
      </c>
      <c r="CB186" s="53">
        <f>BW973</f>
        <v>0.54298186692713046</v>
      </c>
      <c r="CC186" s="53">
        <f t="shared" ref="CC186:CD186" si="1066">BX973</f>
        <v>0</v>
      </c>
      <c r="CD186" s="53">
        <f t="shared" si="1066"/>
        <v>2.443418401172087</v>
      </c>
      <c r="CF186" s="46">
        <v>13040302</v>
      </c>
      <c r="CG186" s="61">
        <f t="shared" si="776"/>
        <v>337.36693307287231</v>
      </c>
      <c r="CH186" s="61">
        <f t="shared" si="777"/>
        <v>0</v>
      </c>
      <c r="CI186" s="61">
        <f t="shared" si="778"/>
        <v>1011.0063758200297</v>
      </c>
      <c r="CJ186" s="61">
        <f t="shared" si="779"/>
        <v>0</v>
      </c>
      <c r="CK186" s="61">
        <f t="shared" si="780"/>
        <v>182.63319533628061</v>
      </c>
      <c r="CL186" s="61">
        <f t="shared" si="781"/>
        <v>1531.0065042291826</v>
      </c>
    </row>
    <row r="187" spans="1:90" x14ac:dyDescent="0.3">
      <c r="A187" s="53" t="s">
        <v>968</v>
      </c>
      <c r="B187" s="53" t="s">
        <v>1578</v>
      </c>
      <c r="C187" s="53">
        <v>11120105</v>
      </c>
      <c r="D187" s="51">
        <v>10459.173072080001</v>
      </c>
      <c r="E187" s="53">
        <v>2385.5158105300002</v>
      </c>
      <c r="F187" s="53">
        <f t="shared" si="743"/>
        <v>0.22807881599148222</v>
      </c>
      <c r="H187" s="53">
        <f>Input!P141</f>
        <v>1</v>
      </c>
      <c r="I187" s="53">
        <f>Input!Q141</f>
        <v>0</v>
      </c>
      <c r="J187" s="53">
        <f>Input!R141</f>
        <v>231</v>
      </c>
      <c r="K187" s="53">
        <f>Input!S141</f>
        <v>0</v>
      </c>
      <c r="L187" s="53">
        <f>Input!T141</f>
        <v>6</v>
      </c>
      <c r="M187" s="53">
        <f t="shared" si="755"/>
        <v>0.22807881599148222</v>
      </c>
      <c r="N187" s="53">
        <f t="shared" si="756"/>
        <v>0</v>
      </c>
      <c r="O187" s="53">
        <f t="shared" si="757"/>
        <v>52.68620649403239</v>
      </c>
      <c r="P187" s="53">
        <f t="shared" si="758"/>
        <v>0</v>
      </c>
      <c r="Q187" s="53">
        <f t="shared" si="759"/>
        <v>1.3684728959488934</v>
      </c>
      <c r="S187" s="53">
        <v>13040303</v>
      </c>
      <c r="T187" s="53">
        <f>SUM(M299,M992)</f>
        <v>159.47648548075182</v>
      </c>
      <c r="U187" s="53">
        <f t="shared" ref="U187:X187" si="1067">SUM(N299,N992)</f>
        <v>0</v>
      </c>
      <c r="V187" s="53">
        <f t="shared" si="1067"/>
        <v>12.626809231789331</v>
      </c>
      <c r="W187" s="53">
        <f t="shared" si="1067"/>
        <v>0</v>
      </c>
      <c r="X187" s="53">
        <f t="shared" si="1067"/>
        <v>141.20120602714471</v>
      </c>
      <c r="Y187" s="53">
        <f t="shared" si="761"/>
        <v>313.30450073968586</v>
      </c>
      <c r="AA187" s="53" t="s">
        <v>979</v>
      </c>
      <c r="AB187" s="53" t="s">
        <v>1598</v>
      </c>
      <c r="AC187" s="53">
        <v>13070002</v>
      </c>
      <c r="AD187" s="53">
        <v>401891.196</v>
      </c>
      <c r="AE187" s="53">
        <v>7745.3734654500004</v>
      </c>
      <c r="AF187" s="53">
        <f t="shared" si="745"/>
        <v>1.9272314354082044E-2</v>
      </c>
      <c r="AH187" s="58">
        <f t="shared" si="1061"/>
        <v>11</v>
      </c>
      <c r="AI187" s="58">
        <f t="shared" si="1062"/>
        <v>0</v>
      </c>
      <c r="AJ187" s="58">
        <f t="shared" si="1063"/>
        <v>5651</v>
      </c>
      <c r="AK187" s="58">
        <f t="shared" si="1064"/>
        <v>0</v>
      </c>
      <c r="AL187" s="58">
        <f t="shared" si="1065"/>
        <v>55</v>
      </c>
      <c r="AM187" s="58">
        <f t="shared" si="832"/>
        <v>0.21199545789490248</v>
      </c>
      <c r="AN187" s="58">
        <f t="shared" si="833"/>
        <v>0</v>
      </c>
      <c r="AO187" s="58">
        <f t="shared" si="834"/>
        <v>108.90784841491762</v>
      </c>
      <c r="AP187" s="58">
        <f t="shared" si="835"/>
        <v>0</v>
      </c>
      <c r="AQ187" s="58">
        <f t="shared" si="836"/>
        <v>1.0599772894745123</v>
      </c>
      <c r="AS187" s="53">
        <v>13040303</v>
      </c>
      <c r="AT187" s="80">
        <f t="shared" si="762"/>
        <v>32.514955176722999</v>
      </c>
      <c r="AU187" s="80">
        <f t="shared" si="763"/>
        <v>0</v>
      </c>
      <c r="AV187" s="80">
        <f t="shared" si="764"/>
        <v>74.947434425511574</v>
      </c>
      <c r="AW187" s="80">
        <f t="shared" si="765"/>
        <v>0</v>
      </c>
      <c r="AX187" s="80">
        <f t="shared" si="766"/>
        <v>36.632143125185969</v>
      </c>
      <c r="AY187" s="80">
        <f t="shared" si="767"/>
        <v>144.09453272742053</v>
      </c>
      <c r="BA187" s="53" t="s">
        <v>973</v>
      </c>
      <c r="BB187" s="53">
        <v>12030103</v>
      </c>
      <c r="BC187" s="53">
        <v>38435</v>
      </c>
      <c r="BD187" s="53">
        <v>36082</v>
      </c>
      <c r="BE187" s="53">
        <f t="shared" si="768"/>
        <v>0.93877975803304281</v>
      </c>
      <c r="BF187" s="53">
        <f>BF186</f>
        <v>0</v>
      </c>
      <c r="BG187" s="53">
        <f>BG186</f>
        <v>0</v>
      </c>
      <c r="BH187" s="53">
        <f t="shared" si="769"/>
        <v>0</v>
      </c>
      <c r="BI187" s="53">
        <f t="shared" si="770"/>
        <v>0</v>
      </c>
      <c r="BK187" s="53">
        <v>13040303</v>
      </c>
      <c r="BL187" s="53">
        <f>SUM(BH268,BH890)</f>
        <v>0.19301042616570221</v>
      </c>
      <c r="BM187" s="53">
        <f>SUM(BI268,BI890)</f>
        <v>0</v>
      </c>
      <c r="BO187" s="54" t="s">
        <v>969</v>
      </c>
      <c r="BP187" s="53">
        <v>12090401</v>
      </c>
      <c r="BQ187" s="53">
        <v>623002.90119999996</v>
      </c>
      <c r="BR187" s="53">
        <v>112727.11079999999</v>
      </c>
      <c r="BS187" s="53">
        <f t="shared" si="771"/>
        <v>0.18094155032483819</v>
      </c>
      <c r="BT187" s="53">
        <f>BT186</f>
        <v>0</v>
      </c>
      <c r="BU187" s="53">
        <f t="shared" si="1057"/>
        <v>1</v>
      </c>
      <c r="BV187" s="53">
        <f t="shared" si="1058"/>
        <v>2</v>
      </c>
      <c r="BW187" s="53">
        <f t="shared" si="772"/>
        <v>0</v>
      </c>
      <c r="BX187" s="53">
        <f t="shared" si="773"/>
        <v>0.18094155032483819</v>
      </c>
      <c r="BY187" s="53">
        <f t="shared" si="774"/>
        <v>0.36188310064967638</v>
      </c>
      <c r="CA187" s="53">
        <v>13040303</v>
      </c>
      <c r="CB187" s="53">
        <f>SUM(BW297,BW974)</f>
        <v>0.19914633281818178</v>
      </c>
      <c r="CC187" s="53">
        <f t="shared" ref="CC187:CD187" si="1068">SUM(BX297,BX974)</f>
        <v>0</v>
      </c>
      <c r="CD187" s="53">
        <f t="shared" si="1068"/>
        <v>1.2821746358547599</v>
      </c>
      <c r="CF187" s="46">
        <v>13040303</v>
      </c>
      <c r="CG187" s="61">
        <f t="shared" si="776"/>
        <v>192.18445108364051</v>
      </c>
      <c r="CH187" s="61">
        <f t="shared" si="777"/>
        <v>0</v>
      </c>
      <c r="CI187" s="61">
        <f t="shared" si="778"/>
        <v>87.773389990119085</v>
      </c>
      <c r="CJ187" s="61">
        <f t="shared" si="779"/>
        <v>0</v>
      </c>
      <c r="CK187" s="61">
        <f t="shared" si="780"/>
        <v>179.11552378818544</v>
      </c>
      <c r="CL187" s="61">
        <f t="shared" si="781"/>
        <v>459.07336486194504</v>
      </c>
    </row>
    <row r="188" spans="1:90" x14ac:dyDescent="0.3">
      <c r="A188" s="53" t="s">
        <v>968</v>
      </c>
      <c r="B188" s="53" t="s">
        <v>1578</v>
      </c>
      <c r="C188" s="53">
        <v>11120202</v>
      </c>
      <c r="D188" s="51">
        <v>10459.173072080001</v>
      </c>
      <c r="E188" s="53">
        <v>6325.97441196</v>
      </c>
      <c r="F188" s="53">
        <f t="shared" si="743"/>
        <v>0.60482548365575162</v>
      </c>
      <c r="H188" s="53">
        <f>H187</f>
        <v>1</v>
      </c>
      <c r="I188" s="53">
        <f t="shared" ref="I188:I189" si="1069">I187</f>
        <v>0</v>
      </c>
      <c r="J188" s="53">
        <f t="shared" ref="J188:J189" si="1070">J187</f>
        <v>231</v>
      </c>
      <c r="K188" s="53">
        <f t="shared" ref="K188:K189" si="1071">K187</f>
        <v>0</v>
      </c>
      <c r="L188" s="53">
        <f t="shared" ref="L188:L189" si="1072">L187</f>
        <v>6</v>
      </c>
      <c r="M188" s="53">
        <f t="shared" si="755"/>
        <v>0.60482548365575162</v>
      </c>
      <c r="N188" s="53">
        <f t="shared" si="756"/>
        <v>0</v>
      </c>
      <c r="O188" s="53">
        <f t="shared" si="757"/>
        <v>139.71468672447861</v>
      </c>
      <c r="P188" s="53">
        <f t="shared" si="758"/>
        <v>0</v>
      </c>
      <c r="Q188" s="53">
        <f t="shared" si="759"/>
        <v>3.6289529019345097</v>
      </c>
      <c r="S188" s="53">
        <v>13050003</v>
      </c>
      <c r="T188" s="53">
        <f>M303</f>
        <v>3382.8452771986213</v>
      </c>
      <c r="U188" s="53">
        <f t="shared" ref="U188:X188" si="1073">N303</f>
        <v>225.39325840023034</v>
      </c>
      <c r="V188" s="53">
        <f t="shared" si="1073"/>
        <v>0</v>
      </c>
      <c r="W188" s="53">
        <f t="shared" si="1073"/>
        <v>0</v>
      </c>
      <c r="X188" s="53">
        <f t="shared" si="1073"/>
        <v>10.677400842053842</v>
      </c>
      <c r="Y188" s="53">
        <f t="shared" si="761"/>
        <v>3618.9159364409056</v>
      </c>
      <c r="AA188" s="53" t="s">
        <v>979</v>
      </c>
      <c r="AB188" s="53" t="s">
        <v>1598</v>
      </c>
      <c r="AC188" s="53">
        <v>13070004</v>
      </c>
      <c r="AD188" s="53">
        <v>401891.196</v>
      </c>
      <c r="AE188" s="53">
        <v>116593.42218199999</v>
      </c>
      <c r="AF188" s="53">
        <f t="shared" si="745"/>
        <v>0.29011190924918889</v>
      </c>
      <c r="AH188" s="58">
        <f t="shared" si="1061"/>
        <v>11</v>
      </c>
      <c r="AI188" s="58">
        <f t="shared" si="1062"/>
        <v>0</v>
      </c>
      <c r="AJ188" s="58">
        <f t="shared" si="1063"/>
        <v>5651</v>
      </c>
      <c r="AK188" s="58">
        <f t="shared" si="1064"/>
        <v>0</v>
      </c>
      <c r="AL188" s="58">
        <f t="shared" si="1065"/>
        <v>55</v>
      </c>
      <c r="AM188" s="58">
        <f t="shared" si="832"/>
        <v>3.1912310017410777</v>
      </c>
      <c r="AN188" s="58">
        <f t="shared" si="833"/>
        <v>0</v>
      </c>
      <c r="AO188" s="58">
        <f t="shared" si="834"/>
        <v>1639.4223991671665</v>
      </c>
      <c r="AP188" s="58">
        <f t="shared" si="835"/>
        <v>0</v>
      </c>
      <c r="AQ188" s="58">
        <f t="shared" si="836"/>
        <v>15.956155008705389</v>
      </c>
      <c r="AS188" s="53">
        <v>13050003</v>
      </c>
      <c r="AT188" s="80">
        <f t="shared" si="762"/>
        <v>9.3377857487853291</v>
      </c>
      <c r="AU188" s="80">
        <f t="shared" si="763"/>
        <v>0</v>
      </c>
      <c r="AV188" s="80">
        <f t="shared" si="764"/>
        <v>216.52450045476849</v>
      </c>
      <c r="AW188" s="80">
        <f t="shared" si="765"/>
        <v>0</v>
      </c>
      <c r="AX188" s="80">
        <f t="shared" si="766"/>
        <v>12.897820716380449</v>
      </c>
      <c r="AY188" s="80">
        <f t="shared" si="767"/>
        <v>238.76010691993426</v>
      </c>
      <c r="BA188" s="53" t="s">
        <v>974</v>
      </c>
      <c r="BB188" s="53">
        <v>12060203</v>
      </c>
      <c r="BC188" s="53">
        <v>75397</v>
      </c>
      <c r="BD188" s="53">
        <v>783</v>
      </c>
      <c r="BE188" s="53">
        <f t="shared" si="768"/>
        <v>1.0385028582039072E-2</v>
      </c>
      <c r="BF188" s="53">
        <f>Input!P156</f>
        <v>0</v>
      </c>
      <c r="BG188" s="53">
        <f>Input!Q156</f>
        <v>0</v>
      </c>
      <c r="BH188" s="53">
        <f t="shared" si="769"/>
        <v>0</v>
      </c>
      <c r="BI188" s="53">
        <f t="shared" si="770"/>
        <v>0</v>
      </c>
      <c r="BK188" s="53">
        <v>13050003</v>
      </c>
      <c r="BL188" s="53">
        <f>SUM(BH272,BH449)</f>
        <v>0.11791517551492084</v>
      </c>
      <c r="BM188" s="53">
        <f>SUM(BI272,BI449)</f>
        <v>0</v>
      </c>
      <c r="BO188" s="54" t="s">
        <v>969</v>
      </c>
      <c r="BP188" s="53">
        <v>12100102</v>
      </c>
      <c r="BQ188" s="53">
        <v>623002.90119999996</v>
      </c>
      <c r="BR188" s="53">
        <v>194697.41</v>
      </c>
      <c r="BS188" s="53">
        <f t="shared" si="771"/>
        <v>0.31251445157796642</v>
      </c>
      <c r="BT188" s="53">
        <f>BT187</f>
        <v>0</v>
      </c>
      <c r="BU188" s="53">
        <f t="shared" si="1057"/>
        <v>1</v>
      </c>
      <c r="BV188" s="53">
        <f t="shared" si="1058"/>
        <v>2</v>
      </c>
      <c r="BW188" s="53">
        <f t="shared" si="772"/>
        <v>0</v>
      </c>
      <c r="BX188" s="53">
        <f t="shared" si="773"/>
        <v>0.31251445157796642</v>
      </c>
      <c r="BY188" s="53">
        <f t="shared" si="774"/>
        <v>0.62502890315593285</v>
      </c>
      <c r="CA188" s="53">
        <v>13050003</v>
      </c>
      <c r="CB188" s="53">
        <f>SUM(BW301,BW497)</f>
        <v>268.65395939633538</v>
      </c>
      <c r="CC188" s="53">
        <f t="shared" ref="CC188:CD188" si="1074">SUM(BX301,BX497)</f>
        <v>0</v>
      </c>
      <c r="CD188" s="53">
        <f t="shared" si="1074"/>
        <v>4.3510514236317102</v>
      </c>
      <c r="CF188" s="46">
        <v>13050003</v>
      </c>
      <c r="CG188" s="61">
        <f t="shared" si="776"/>
        <v>3392.3009781229216</v>
      </c>
      <c r="CH188" s="61">
        <f t="shared" si="777"/>
        <v>225.39325840023034</v>
      </c>
      <c r="CI188" s="61">
        <f t="shared" si="778"/>
        <v>485.17845985110387</v>
      </c>
      <c r="CJ188" s="61">
        <f t="shared" si="779"/>
        <v>0</v>
      </c>
      <c r="CK188" s="61">
        <f t="shared" si="780"/>
        <v>27.926272982066003</v>
      </c>
      <c r="CL188" s="61">
        <f t="shared" si="781"/>
        <v>4130.7989693563213</v>
      </c>
    </row>
    <row r="189" spans="1:90" x14ac:dyDescent="0.3">
      <c r="A189" s="53" t="s">
        <v>968</v>
      </c>
      <c r="B189" s="53" t="s">
        <v>1578</v>
      </c>
      <c r="C189" s="53">
        <v>11120304</v>
      </c>
      <c r="D189" s="51">
        <v>10459.173072080001</v>
      </c>
      <c r="E189" s="53">
        <v>1747.6828495899999</v>
      </c>
      <c r="F189" s="53">
        <f t="shared" si="743"/>
        <v>0.16709570035276611</v>
      </c>
      <c r="H189" s="53">
        <f>H188</f>
        <v>1</v>
      </c>
      <c r="I189" s="53">
        <f t="shared" si="1069"/>
        <v>0</v>
      </c>
      <c r="J189" s="53">
        <f t="shared" si="1070"/>
        <v>231</v>
      </c>
      <c r="K189" s="53">
        <f t="shared" si="1071"/>
        <v>0</v>
      </c>
      <c r="L189" s="53">
        <f t="shared" si="1072"/>
        <v>6</v>
      </c>
      <c r="M189" s="53">
        <f t="shared" si="755"/>
        <v>0.16709570035276611</v>
      </c>
      <c r="N189" s="53">
        <f t="shared" si="756"/>
        <v>0</v>
      </c>
      <c r="O189" s="53">
        <f t="shared" si="757"/>
        <v>38.59910678148897</v>
      </c>
      <c r="P189" s="53">
        <f t="shared" si="758"/>
        <v>0</v>
      </c>
      <c r="Q189" s="53">
        <f t="shared" si="759"/>
        <v>1.0025742021165966</v>
      </c>
      <c r="S189" s="53">
        <v>13050004</v>
      </c>
      <c r="T189" s="53">
        <f>SUM(M233,M530)</f>
        <v>1.5113562227770441</v>
      </c>
      <c r="U189" s="53">
        <f t="shared" ref="U189:X189" si="1075">SUM(N233,N530)</f>
        <v>0</v>
      </c>
      <c r="V189" s="53">
        <f t="shared" si="1075"/>
        <v>157.44837700575661</v>
      </c>
      <c r="W189" s="53">
        <f t="shared" si="1075"/>
        <v>0</v>
      </c>
      <c r="X189" s="53">
        <f t="shared" si="1075"/>
        <v>5.0866415670768523</v>
      </c>
      <c r="Y189" s="53">
        <f t="shared" si="761"/>
        <v>164.04637479561049</v>
      </c>
      <c r="AA189" s="53" t="s">
        <v>979</v>
      </c>
      <c r="AB189" s="53" t="s">
        <v>1603</v>
      </c>
      <c r="AC189" s="53">
        <v>13050004</v>
      </c>
      <c r="AD189" s="53">
        <v>103990.66069999999</v>
      </c>
      <c r="AE189" s="53">
        <v>103889.565074</v>
      </c>
      <c r="AF189" s="53">
        <f t="shared" si="745"/>
        <v>0.99902783937211781</v>
      </c>
      <c r="AH189" s="58">
        <f>Input!P172</f>
        <v>2</v>
      </c>
      <c r="AI189" s="58">
        <f>Input!Q172</f>
        <v>0</v>
      </c>
      <c r="AJ189" s="58">
        <f>Input!R172</f>
        <v>629</v>
      </c>
      <c r="AK189" s="58">
        <f>Input!S172</f>
        <v>0</v>
      </c>
      <c r="AL189" s="58">
        <f>Input!T172</f>
        <v>15</v>
      </c>
      <c r="AM189" s="58">
        <f t="shared" si="832"/>
        <v>1.9980556787442356</v>
      </c>
      <c r="AN189" s="58">
        <f t="shared" si="833"/>
        <v>0</v>
      </c>
      <c r="AO189" s="58">
        <f t="shared" si="834"/>
        <v>628.3885109650621</v>
      </c>
      <c r="AP189" s="58">
        <f t="shared" si="835"/>
        <v>0</v>
      </c>
      <c r="AQ189" s="58">
        <f t="shared" si="836"/>
        <v>14.985417590581767</v>
      </c>
      <c r="AS189" s="53">
        <v>13050004</v>
      </c>
      <c r="AT189" s="80">
        <f t="shared" si="762"/>
        <v>43.801353659849013</v>
      </c>
      <c r="AU189" s="80">
        <f t="shared" si="763"/>
        <v>0</v>
      </c>
      <c r="AV189" s="80">
        <f t="shared" si="764"/>
        <v>1524.186245874135</v>
      </c>
      <c r="AW189" s="80">
        <f t="shared" si="765"/>
        <v>0</v>
      </c>
      <c r="AX189" s="80">
        <f t="shared" si="766"/>
        <v>71.339982948948915</v>
      </c>
      <c r="AY189" s="80">
        <f t="shared" si="767"/>
        <v>1639.3275824829329</v>
      </c>
      <c r="BA189" s="53" t="s">
        <v>974</v>
      </c>
      <c r="BB189" s="53">
        <v>12060204</v>
      </c>
      <c r="BC189" s="53">
        <v>75397</v>
      </c>
      <c r="BD189" s="53">
        <v>37</v>
      </c>
      <c r="BE189" s="53">
        <f t="shared" si="768"/>
        <v>4.9073570566468159E-4</v>
      </c>
      <c r="BF189" s="53">
        <f t="shared" ref="BF189:BG192" si="1076">BF188</f>
        <v>0</v>
      </c>
      <c r="BG189" s="53">
        <f t="shared" si="1076"/>
        <v>0</v>
      </c>
      <c r="BH189" s="53">
        <f t="shared" si="769"/>
        <v>0</v>
      </c>
      <c r="BI189" s="53">
        <f t="shared" si="770"/>
        <v>0</v>
      </c>
      <c r="BK189" s="53">
        <v>13050004</v>
      </c>
      <c r="BL189" s="53">
        <f>SUM(BH209,BH450,BH472,BH731)</f>
        <v>16.7860495178004</v>
      </c>
      <c r="BM189" s="53">
        <f>SUM(BI209,BI450,BI472,BI731)</f>
        <v>0</v>
      </c>
      <c r="BO189" s="54" t="s">
        <v>970</v>
      </c>
      <c r="BP189" s="53">
        <v>12100201</v>
      </c>
      <c r="BQ189" s="53">
        <v>367959.16200000001</v>
      </c>
      <c r="BR189" s="53">
        <v>105092.9234</v>
      </c>
      <c r="BS189" s="53">
        <f t="shared" si="771"/>
        <v>0.28561029117682357</v>
      </c>
      <c r="BT189" s="53">
        <f>Input!R146</f>
        <v>0</v>
      </c>
      <c r="BU189" s="53">
        <f>Input!S146</f>
        <v>0</v>
      </c>
      <c r="BV189" s="53">
        <f>Input!T146</f>
        <v>0</v>
      </c>
      <c r="BW189" s="53">
        <f t="shared" si="772"/>
        <v>0</v>
      </c>
      <c r="BX189" s="53">
        <f t="shared" si="773"/>
        <v>0</v>
      </c>
      <c r="BY189" s="53">
        <f t="shared" si="774"/>
        <v>0</v>
      </c>
      <c r="CA189" s="53">
        <v>13050004</v>
      </c>
      <c r="CB189" s="53">
        <f>SUM(BW228,BW498,BW522,BW802)</f>
        <v>25572.907041054659</v>
      </c>
      <c r="CC189" s="53">
        <f t="shared" ref="CC189:CD189" si="1077">SUM(BX228,BX498,BX522,BX802)</f>
        <v>0</v>
      </c>
      <c r="CD189" s="53">
        <f t="shared" si="1077"/>
        <v>203.99202946690653</v>
      </c>
      <c r="CF189" s="46">
        <v>13050004</v>
      </c>
      <c r="CG189" s="61">
        <f t="shared" si="776"/>
        <v>62.098759400426459</v>
      </c>
      <c r="CH189" s="61">
        <f t="shared" si="777"/>
        <v>0</v>
      </c>
      <c r="CI189" s="61">
        <f t="shared" si="778"/>
        <v>27254.541663934549</v>
      </c>
      <c r="CJ189" s="61">
        <f t="shared" si="779"/>
        <v>0</v>
      </c>
      <c r="CK189" s="61">
        <f t="shared" si="780"/>
        <v>280.41865398293231</v>
      </c>
      <c r="CL189" s="61">
        <f t="shared" si="781"/>
        <v>27597.059077317906</v>
      </c>
    </row>
    <row r="190" spans="1:90" x14ac:dyDescent="0.3">
      <c r="A190" s="53" t="s">
        <v>968</v>
      </c>
      <c r="B190" s="53" t="s">
        <v>1580</v>
      </c>
      <c r="C190" s="53">
        <v>11120105</v>
      </c>
      <c r="D190" s="51">
        <v>181890.67038529998</v>
      </c>
      <c r="E190" s="53">
        <v>52350.578328600001</v>
      </c>
      <c r="F190" s="53">
        <f t="shared" si="743"/>
        <v>0.2878134332987255</v>
      </c>
      <c r="H190" s="53">
        <f>Input!P143</f>
        <v>564</v>
      </c>
      <c r="I190" s="53">
        <f>Input!Q143</f>
        <v>0</v>
      </c>
      <c r="J190" s="53">
        <f>Input!R143</f>
        <v>24294</v>
      </c>
      <c r="K190" s="53">
        <f>Input!S143</f>
        <v>0</v>
      </c>
      <c r="L190" s="53">
        <f>Input!T143</f>
        <v>8</v>
      </c>
      <c r="M190" s="53">
        <f t="shared" si="755"/>
        <v>162.32677638048119</v>
      </c>
      <c r="N190" s="53">
        <f t="shared" si="756"/>
        <v>0</v>
      </c>
      <c r="O190" s="53">
        <f t="shared" si="757"/>
        <v>6992.1395485592375</v>
      </c>
      <c r="P190" s="53">
        <f t="shared" si="758"/>
        <v>0</v>
      </c>
      <c r="Q190" s="53">
        <f t="shared" si="759"/>
        <v>2.302507466389804</v>
      </c>
      <c r="S190" s="53">
        <v>13060011</v>
      </c>
      <c r="T190" s="53">
        <v>0</v>
      </c>
      <c r="U190" s="53">
        <v>1</v>
      </c>
      <c r="V190" s="53">
        <v>2</v>
      </c>
      <c r="W190" s="53">
        <v>3</v>
      </c>
      <c r="X190" s="53">
        <v>4</v>
      </c>
      <c r="Y190" s="53">
        <f t="shared" si="761"/>
        <v>10</v>
      </c>
      <c r="AA190" s="53" t="s">
        <v>979</v>
      </c>
      <c r="AB190" s="53" t="s">
        <v>1603</v>
      </c>
      <c r="AC190" s="53">
        <v>13070004</v>
      </c>
      <c r="AD190" s="53">
        <v>103990.66069999999</v>
      </c>
      <c r="AE190" s="53">
        <v>101.095660638</v>
      </c>
      <c r="AF190" s="53">
        <f t="shared" si="745"/>
        <v>9.7216096096983454E-4</v>
      </c>
      <c r="AH190" s="58">
        <f t="shared" ref="AH190" si="1078">AH189</f>
        <v>2</v>
      </c>
      <c r="AI190" s="58">
        <f t="shared" ref="AI190" si="1079">AI189</f>
        <v>0</v>
      </c>
      <c r="AJ190" s="58">
        <f t="shared" ref="AJ190" si="1080">AJ189</f>
        <v>629</v>
      </c>
      <c r="AK190" s="58">
        <f t="shared" ref="AK190" si="1081">AK189</f>
        <v>0</v>
      </c>
      <c r="AL190" s="58">
        <f t="shared" ref="AL190" si="1082">AL189</f>
        <v>15</v>
      </c>
      <c r="AM190" s="58">
        <f t="shared" si="832"/>
        <v>1.9443219219396691E-3</v>
      </c>
      <c r="AN190" s="58">
        <f t="shared" si="833"/>
        <v>0</v>
      </c>
      <c r="AO190" s="58">
        <f t="shared" si="834"/>
        <v>0.61148924445002595</v>
      </c>
      <c r="AP190" s="58">
        <f t="shared" si="835"/>
        <v>0</v>
      </c>
      <c r="AQ190" s="58">
        <f t="shared" si="836"/>
        <v>1.4582414414547518E-2</v>
      </c>
      <c r="AS190" s="53">
        <v>13060011</v>
      </c>
      <c r="AT190" s="80">
        <f t="shared" si="762"/>
        <v>18.114596672045707</v>
      </c>
      <c r="AU190" s="80">
        <f t="shared" si="763"/>
        <v>0</v>
      </c>
      <c r="AV190" s="80">
        <f t="shared" si="764"/>
        <v>200.294151511325</v>
      </c>
      <c r="AW190" s="80">
        <f t="shared" si="765"/>
        <v>0</v>
      </c>
      <c r="AX190" s="80">
        <f t="shared" si="766"/>
        <v>8.8813302737641973</v>
      </c>
      <c r="AY190" s="80">
        <f t="shared" si="767"/>
        <v>227.29007845713491</v>
      </c>
      <c r="BA190" s="53" t="s">
        <v>974</v>
      </c>
      <c r="BB190" s="53">
        <v>12070201</v>
      </c>
      <c r="BC190" s="53">
        <v>75397</v>
      </c>
      <c r="BD190" s="53">
        <v>25328</v>
      </c>
      <c r="BE190" s="53">
        <f t="shared" si="768"/>
        <v>0.33592848521824475</v>
      </c>
      <c r="BF190" s="53">
        <f t="shared" si="1076"/>
        <v>0</v>
      </c>
      <c r="BG190" s="53">
        <f t="shared" si="1076"/>
        <v>0</v>
      </c>
      <c r="BH190" s="53">
        <f t="shared" si="769"/>
        <v>0</v>
      </c>
      <c r="BI190" s="53">
        <f t="shared" si="770"/>
        <v>0</v>
      </c>
      <c r="BK190" s="53">
        <v>13060011</v>
      </c>
      <c r="BL190" s="53">
        <f>BH210</f>
        <v>1.4595496246872394E-2</v>
      </c>
      <c r="BM190" s="53">
        <f>BI210</f>
        <v>0</v>
      </c>
      <c r="BO190" s="54" t="s">
        <v>970</v>
      </c>
      <c r="BP190" s="53">
        <v>12100202</v>
      </c>
      <c r="BQ190" s="53">
        <v>367959.16200000001</v>
      </c>
      <c r="BR190" s="53">
        <v>152462.95939999999</v>
      </c>
      <c r="BS190" s="53">
        <f t="shared" si="771"/>
        <v>0.41434750142191046</v>
      </c>
      <c r="BT190" s="53">
        <f>BT189</f>
        <v>0</v>
      </c>
      <c r="BU190" s="53">
        <f t="shared" ref="BU190:BU192" si="1083">BU189</f>
        <v>0</v>
      </c>
      <c r="BV190" s="53">
        <f t="shared" ref="BV190:BV192" si="1084">BV189</f>
        <v>0</v>
      </c>
      <c r="BW190" s="53">
        <f t="shared" si="772"/>
        <v>0</v>
      </c>
      <c r="BX190" s="53">
        <f t="shared" si="773"/>
        <v>0</v>
      </c>
      <c r="BY190" s="53">
        <f t="shared" si="774"/>
        <v>0</v>
      </c>
      <c r="CA190" s="53">
        <v>13060011</v>
      </c>
      <c r="CB190" s="53">
        <f>BW229</f>
        <v>11.772416756753953</v>
      </c>
      <c r="CC190" s="53">
        <f t="shared" ref="CC190:CD190" si="1085">BX229</f>
        <v>0</v>
      </c>
      <c r="CD190" s="53">
        <f t="shared" si="1085"/>
        <v>1.2726937034328598</v>
      </c>
      <c r="CF190" s="46">
        <v>13060011</v>
      </c>
      <c r="CG190" s="61">
        <f t="shared" si="776"/>
        <v>18.12919216829258</v>
      </c>
      <c r="CH190" s="61">
        <f t="shared" si="777"/>
        <v>1</v>
      </c>
      <c r="CI190" s="61">
        <f t="shared" si="778"/>
        <v>214.06656826807895</v>
      </c>
      <c r="CJ190" s="61">
        <f t="shared" si="779"/>
        <v>3</v>
      </c>
      <c r="CK190" s="61">
        <f t="shared" si="780"/>
        <v>14.154023977197056</v>
      </c>
      <c r="CL190" s="61">
        <f t="shared" si="781"/>
        <v>250.34978441356859</v>
      </c>
    </row>
    <row r="191" spans="1:90" ht="14.4" customHeight="1" x14ac:dyDescent="0.3">
      <c r="A191" s="53" t="s">
        <v>968</v>
      </c>
      <c r="B191" s="53" t="s">
        <v>1580</v>
      </c>
      <c r="C191" s="53">
        <v>11120202</v>
      </c>
      <c r="D191" s="51">
        <v>181890.67038530001</v>
      </c>
      <c r="E191" s="53">
        <v>114106.179685</v>
      </c>
      <c r="F191" s="53">
        <f t="shared" si="743"/>
        <v>0.62733387833080301</v>
      </c>
      <c r="H191" s="53">
        <f>H190</f>
        <v>564</v>
      </c>
      <c r="I191" s="53">
        <f t="shared" ref="I191:I192" si="1086">I190</f>
        <v>0</v>
      </c>
      <c r="J191" s="53">
        <f t="shared" ref="J191:J192" si="1087">J190</f>
        <v>24294</v>
      </c>
      <c r="K191" s="53">
        <f t="shared" ref="K191:K192" si="1088">K190</f>
        <v>0</v>
      </c>
      <c r="L191" s="53">
        <f t="shared" ref="L191:L192" si="1089">L190</f>
        <v>8</v>
      </c>
      <c r="M191" s="53">
        <f t="shared" si="755"/>
        <v>353.8163073785729</v>
      </c>
      <c r="N191" s="53">
        <f t="shared" si="756"/>
        <v>0</v>
      </c>
      <c r="O191" s="53">
        <f t="shared" si="757"/>
        <v>15240.449240168527</v>
      </c>
      <c r="P191" s="53">
        <f t="shared" si="758"/>
        <v>0</v>
      </c>
      <c r="Q191" s="53">
        <f t="shared" si="759"/>
        <v>5.0186710266464241</v>
      </c>
      <c r="S191" s="53">
        <v>13070001</v>
      </c>
      <c r="T191" s="53">
        <f>SUM(M656,M802,M810,M844,M849,M1012)</f>
        <v>2499.8148201010608</v>
      </c>
      <c r="U191" s="53">
        <f t="shared" ref="U191:X191" si="1090">SUM(N656,N802,N810,N844,N849,N1012)</f>
        <v>145.1046169126588</v>
      </c>
      <c r="V191" s="53">
        <f t="shared" si="1090"/>
        <v>8676.1685501983102</v>
      </c>
      <c r="W191" s="53">
        <f t="shared" si="1090"/>
        <v>0.84776245763593627</v>
      </c>
      <c r="X191" s="53">
        <f t="shared" si="1090"/>
        <v>125.83040860583694</v>
      </c>
      <c r="Y191" s="53">
        <f t="shared" si="761"/>
        <v>11447.766158275501</v>
      </c>
      <c r="AA191" s="53" t="s">
        <v>979</v>
      </c>
      <c r="AB191" s="53" t="s">
        <v>1610</v>
      </c>
      <c r="AC191" s="53">
        <v>13070001</v>
      </c>
      <c r="AD191" s="53">
        <v>386218.37439999997</v>
      </c>
      <c r="AE191" s="51">
        <v>152194.157607</v>
      </c>
      <c r="AF191" s="53">
        <f t="shared" si="745"/>
        <v>0.39406244677881386</v>
      </c>
      <c r="AH191" s="58">
        <f>Input!P174</f>
        <v>1</v>
      </c>
      <c r="AI191" s="58">
        <f>Input!Q174</f>
        <v>0</v>
      </c>
      <c r="AJ191" s="58">
        <f>Input!R174</f>
        <v>0</v>
      </c>
      <c r="AK191" s="58">
        <f>Input!S174</f>
        <v>0</v>
      </c>
      <c r="AL191" s="58">
        <f>Input!T174</f>
        <v>31</v>
      </c>
      <c r="AM191" s="58">
        <f t="shared" si="832"/>
        <v>0.39406244677881386</v>
      </c>
      <c r="AN191" s="58">
        <f t="shared" si="833"/>
        <v>0</v>
      </c>
      <c r="AO191" s="58">
        <f t="shared" si="834"/>
        <v>0</v>
      </c>
      <c r="AP191" s="58">
        <f t="shared" si="835"/>
        <v>0</v>
      </c>
      <c r="AQ191" s="58">
        <f t="shared" si="836"/>
        <v>12.215935850143229</v>
      </c>
      <c r="AS191" s="53">
        <v>13070001</v>
      </c>
      <c r="AT191" s="80">
        <f t="shared" si="762"/>
        <v>1.950215348518743</v>
      </c>
      <c r="AU191" s="80">
        <f t="shared" si="763"/>
        <v>0</v>
      </c>
      <c r="AV191" s="80">
        <f t="shared" si="764"/>
        <v>553.87111933902634</v>
      </c>
      <c r="AW191" s="80">
        <f t="shared" si="765"/>
        <v>0</v>
      </c>
      <c r="AX191" s="80">
        <f t="shared" si="766"/>
        <v>3.2405116507769041</v>
      </c>
      <c r="AY191" s="80">
        <f t="shared" si="767"/>
        <v>559.06184633832197</v>
      </c>
      <c r="BA191" s="53" t="s">
        <v>974</v>
      </c>
      <c r="BB191" s="53">
        <v>12070202</v>
      </c>
      <c r="BC191" s="53">
        <v>75397</v>
      </c>
      <c r="BD191" s="53">
        <v>39752</v>
      </c>
      <c r="BE191" s="53">
        <f t="shared" si="768"/>
        <v>0.52723583166438981</v>
      </c>
      <c r="BF191" s="53">
        <f t="shared" si="1076"/>
        <v>0</v>
      </c>
      <c r="BG191" s="53">
        <f t="shared" si="1076"/>
        <v>0</v>
      </c>
      <c r="BH191" s="53">
        <f t="shared" si="769"/>
        <v>0</v>
      </c>
      <c r="BI191" s="53">
        <f t="shared" si="770"/>
        <v>0</v>
      </c>
      <c r="BK191" s="53">
        <v>13070001</v>
      </c>
      <c r="BL191" s="53">
        <f>SUM(BH211,BH587,BH749,BH909)</f>
        <v>2.0433694745621352E-2</v>
      </c>
      <c r="BM191" s="53">
        <f>SUM(BI211,BI587,BI749,BI909)</f>
        <v>4.0626759241884032E-2</v>
      </c>
      <c r="BO191" s="54" t="s">
        <v>970</v>
      </c>
      <c r="BP191" s="53">
        <v>12100203</v>
      </c>
      <c r="BQ191" s="53">
        <v>367959.16200000001</v>
      </c>
      <c r="BR191" s="53">
        <v>47916.520479999999</v>
      </c>
      <c r="BS191" s="53">
        <f t="shared" si="771"/>
        <v>0.13022238723328758</v>
      </c>
      <c r="BT191" s="53">
        <f>BT190</f>
        <v>0</v>
      </c>
      <c r="BU191" s="53">
        <f t="shared" si="1083"/>
        <v>0</v>
      </c>
      <c r="BV191" s="53">
        <f t="shared" si="1084"/>
        <v>0</v>
      </c>
      <c r="BW191" s="53">
        <f t="shared" si="772"/>
        <v>0</v>
      </c>
      <c r="BX191" s="53">
        <f t="shared" si="773"/>
        <v>0</v>
      </c>
      <c r="BY191" s="53">
        <f t="shared" si="774"/>
        <v>0</v>
      </c>
      <c r="CA191" s="53">
        <v>13070001</v>
      </c>
      <c r="CB191" s="53">
        <f>SUM(BW230,BW645,BW782,BW823,BW994)</f>
        <v>143.63499977790184</v>
      </c>
      <c r="CC191" s="53">
        <f t="shared" ref="CC191:CD191" si="1091">SUM(BX230,BX645,BX782,BX823,BX994)</f>
        <v>0.27687926671583735</v>
      </c>
      <c r="CD191" s="53">
        <f t="shared" si="1091"/>
        <v>9.2769117832791004</v>
      </c>
      <c r="CF191" s="46">
        <v>13070001</v>
      </c>
      <c r="CG191" s="61">
        <f t="shared" si="776"/>
        <v>2501.7854691443249</v>
      </c>
      <c r="CH191" s="61">
        <f t="shared" si="777"/>
        <v>145.14524367190069</v>
      </c>
      <c r="CI191" s="61">
        <f t="shared" si="778"/>
        <v>9373.6746693152381</v>
      </c>
      <c r="CJ191" s="61">
        <f t="shared" si="779"/>
        <v>1.1246417243517737</v>
      </c>
      <c r="CK191" s="61">
        <f t="shared" si="780"/>
        <v>138.34783203989295</v>
      </c>
      <c r="CL191" s="61">
        <f t="shared" si="781"/>
        <v>12160.077855895708</v>
      </c>
    </row>
    <row r="192" spans="1:90" ht="14.4" customHeight="1" x14ac:dyDescent="0.3">
      <c r="A192" s="53" t="s">
        <v>968</v>
      </c>
      <c r="B192" s="53" t="s">
        <v>1580</v>
      </c>
      <c r="C192" s="53">
        <v>11130101</v>
      </c>
      <c r="D192" s="51">
        <v>181890.67038530001</v>
      </c>
      <c r="E192" s="53">
        <v>15433.9123717</v>
      </c>
      <c r="F192" s="53">
        <f t="shared" si="743"/>
        <v>8.4852688370471441E-2</v>
      </c>
      <c r="H192" s="53">
        <f>H191</f>
        <v>564</v>
      </c>
      <c r="I192" s="53">
        <f t="shared" si="1086"/>
        <v>0</v>
      </c>
      <c r="J192" s="53">
        <f t="shared" si="1087"/>
        <v>24294</v>
      </c>
      <c r="K192" s="53">
        <f t="shared" si="1088"/>
        <v>0</v>
      </c>
      <c r="L192" s="53">
        <f t="shared" si="1089"/>
        <v>8</v>
      </c>
      <c r="M192" s="53">
        <f t="shared" si="755"/>
        <v>47.856916240945893</v>
      </c>
      <c r="N192" s="53">
        <f t="shared" si="756"/>
        <v>0</v>
      </c>
      <c r="O192" s="53">
        <f t="shared" si="757"/>
        <v>2061.4112112722332</v>
      </c>
      <c r="P192" s="53">
        <f t="shared" si="758"/>
        <v>0</v>
      </c>
      <c r="Q192" s="53">
        <f t="shared" si="759"/>
        <v>0.67882150696377153</v>
      </c>
      <c r="S192" s="53">
        <v>13070002</v>
      </c>
      <c r="T192" s="53">
        <v>0</v>
      </c>
      <c r="U192" s="53">
        <v>1</v>
      </c>
      <c r="V192" s="53">
        <v>2</v>
      </c>
      <c r="W192" s="53">
        <v>3</v>
      </c>
      <c r="X192" s="53">
        <v>4</v>
      </c>
      <c r="Y192" s="53">
        <f t="shared" si="761"/>
        <v>10</v>
      </c>
      <c r="AA192" s="53" t="s">
        <v>979</v>
      </c>
      <c r="AB192" s="53" t="s">
        <v>1610</v>
      </c>
      <c r="AC192" s="53">
        <v>13070002</v>
      </c>
      <c r="AD192" s="53">
        <v>386218.37439999997</v>
      </c>
      <c r="AE192" s="53">
        <v>3970.7704430700001</v>
      </c>
      <c r="AF192" s="53">
        <f t="shared" si="745"/>
        <v>1.0281153632938082E-2</v>
      </c>
      <c r="AH192" s="58">
        <f t="shared" ref="AH192:AH193" si="1092">AH191</f>
        <v>1</v>
      </c>
      <c r="AI192" s="58">
        <f t="shared" ref="AI192:AI193" si="1093">AI191</f>
        <v>0</v>
      </c>
      <c r="AJ192" s="58">
        <f t="shared" ref="AJ192:AJ193" si="1094">AJ191</f>
        <v>0</v>
      </c>
      <c r="AK192" s="58">
        <f t="shared" ref="AK192:AK193" si="1095">AK191</f>
        <v>0</v>
      </c>
      <c r="AL192" s="58">
        <f t="shared" ref="AL192:AL193" si="1096">AL191</f>
        <v>31</v>
      </c>
      <c r="AM192" s="58">
        <f t="shared" si="832"/>
        <v>1.0281153632938082E-2</v>
      </c>
      <c r="AN192" s="58">
        <f t="shared" si="833"/>
        <v>0</v>
      </c>
      <c r="AO192" s="58">
        <f t="shared" si="834"/>
        <v>0</v>
      </c>
      <c r="AP192" s="58">
        <f t="shared" si="835"/>
        <v>0</v>
      </c>
      <c r="AQ192" s="58">
        <f t="shared" si="836"/>
        <v>0.31871576262108053</v>
      </c>
      <c r="AS192" s="53">
        <v>13070002</v>
      </c>
      <c r="AT192" s="80">
        <f t="shared" si="762"/>
        <v>130.48755219331431</v>
      </c>
      <c r="AU192" s="80">
        <f t="shared" si="763"/>
        <v>0</v>
      </c>
      <c r="AV192" s="80">
        <f t="shared" si="764"/>
        <v>384.09234165456542</v>
      </c>
      <c r="AW192" s="80">
        <f t="shared" si="765"/>
        <v>0</v>
      </c>
      <c r="AX192" s="80">
        <f t="shared" si="766"/>
        <v>11.92373982959054</v>
      </c>
      <c r="AY192" s="80">
        <f t="shared" si="767"/>
        <v>526.50363367747025</v>
      </c>
      <c r="BA192" s="53" t="s">
        <v>974</v>
      </c>
      <c r="BB192" s="53">
        <v>12070203</v>
      </c>
      <c r="BC192" s="53">
        <v>75397</v>
      </c>
      <c r="BD192" s="53">
        <v>9497</v>
      </c>
      <c r="BE192" s="53">
        <f t="shared" si="768"/>
        <v>0.12595991882966165</v>
      </c>
      <c r="BF192" s="53">
        <f t="shared" si="1076"/>
        <v>0</v>
      </c>
      <c r="BG192" s="53">
        <f t="shared" si="1076"/>
        <v>0</v>
      </c>
      <c r="BH192" s="53">
        <f t="shared" si="769"/>
        <v>0</v>
      </c>
      <c r="BI192" s="53">
        <f t="shared" si="770"/>
        <v>0</v>
      </c>
      <c r="BK192" s="53">
        <v>13070002</v>
      </c>
      <c r="BL192" s="53">
        <f>BH212</f>
        <v>0.13427856547122602</v>
      </c>
      <c r="BM192" s="53">
        <f>BI212</f>
        <v>0</v>
      </c>
      <c r="BO192" s="54" t="s">
        <v>970</v>
      </c>
      <c r="BP192" s="53">
        <v>12100304</v>
      </c>
      <c r="BQ192" s="53">
        <v>367959.16200000001</v>
      </c>
      <c r="BR192" s="53">
        <v>62486.758759999997</v>
      </c>
      <c r="BS192" s="53">
        <f t="shared" si="771"/>
        <v>0.16981982027668602</v>
      </c>
      <c r="BT192" s="53">
        <f>BT191</f>
        <v>0</v>
      </c>
      <c r="BU192" s="53">
        <f t="shared" si="1083"/>
        <v>0</v>
      </c>
      <c r="BV192" s="53">
        <f t="shared" si="1084"/>
        <v>0</v>
      </c>
      <c r="BW192" s="53">
        <f t="shared" si="772"/>
        <v>0</v>
      </c>
      <c r="BX192" s="53">
        <f t="shared" si="773"/>
        <v>0</v>
      </c>
      <c r="BY192" s="53">
        <f t="shared" si="774"/>
        <v>0</v>
      </c>
      <c r="CA192" s="53">
        <v>13070002</v>
      </c>
      <c r="CB192" s="53">
        <f>BW231</f>
        <v>122.47455366727974</v>
      </c>
      <c r="CC192" s="53">
        <f t="shared" ref="CC192:CD192" si="1097">BX231</f>
        <v>0</v>
      </c>
      <c r="CD192" s="53">
        <f t="shared" si="1097"/>
        <v>13.240492288354567</v>
      </c>
      <c r="CF192" s="46">
        <v>13070002</v>
      </c>
      <c r="CG192" s="61">
        <f t="shared" si="776"/>
        <v>130.62183075878553</v>
      </c>
      <c r="CH192" s="61">
        <f t="shared" si="777"/>
        <v>1</v>
      </c>
      <c r="CI192" s="61">
        <f t="shared" si="778"/>
        <v>508.56689532184515</v>
      </c>
      <c r="CJ192" s="61">
        <f t="shared" si="779"/>
        <v>3</v>
      </c>
      <c r="CK192" s="61">
        <f t="shared" si="780"/>
        <v>29.164232117945105</v>
      </c>
      <c r="CL192" s="61">
        <f t="shared" si="781"/>
        <v>672.35295819857572</v>
      </c>
    </row>
    <row r="193" spans="1:90" ht="14.4" customHeight="1" x14ac:dyDescent="0.3">
      <c r="A193" s="53" t="s">
        <v>969</v>
      </c>
      <c r="B193" s="53" t="s">
        <v>1576</v>
      </c>
      <c r="C193" s="53">
        <v>12070104</v>
      </c>
      <c r="D193" s="51">
        <v>623002.89393265557</v>
      </c>
      <c r="E193" s="53">
        <v>3.4739655520000003E-2</v>
      </c>
      <c r="F193" s="53">
        <f t="shared" si="743"/>
        <v>5.5761627848481933E-8</v>
      </c>
      <c r="H193" s="53">
        <f>Input!P144</f>
        <v>3261</v>
      </c>
      <c r="I193" s="53">
        <f>Input!Q144</f>
        <v>18</v>
      </c>
      <c r="J193" s="53">
        <f>Input!R144</f>
        <v>14180</v>
      </c>
      <c r="K193" s="53">
        <f>Input!S144</f>
        <v>2278</v>
      </c>
      <c r="L193" s="53">
        <f>Input!T144</f>
        <v>654</v>
      </c>
      <c r="M193" s="53">
        <f t="shared" si="755"/>
        <v>1.8183866841389959E-4</v>
      </c>
      <c r="N193" s="53">
        <f t="shared" si="756"/>
        <v>1.0037093012726747E-6</v>
      </c>
      <c r="O193" s="53">
        <f t="shared" si="757"/>
        <v>7.9069988289147376E-4</v>
      </c>
      <c r="P193" s="53">
        <f t="shared" si="758"/>
        <v>1.2702498823884186E-4</v>
      </c>
      <c r="Q193" s="53">
        <f t="shared" si="759"/>
        <v>3.6468104612907181E-5</v>
      </c>
      <c r="S193" s="53">
        <v>13070003</v>
      </c>
      <c r="T193" s="53">
        <f>SUM(M531,M535,M803,M845,M850,M1013)</f>
        <v>319.59103922446542</v>
      </c>
      <c r="U193" s="53">
        <f t="shared" ref="U193:X193" si="1098">SUM(N531,N535,N803,N845,N850,N1013)</f>
        <v>93.210745252531524</v>
      </c>
      <c r="V193" s="53">
        <f t="shared" si="1098"/>
        <v>6025.7332798697353</v>
      </c>
      <c r="W193" s="53">
        <f t="shared" si="1098"/>
        <v>5.4311008410293161E-2</v>
      </c>
      <c r="X193" s="53">
        <f t="shared" si="1098"/>
        <v>151.38332709106589</v>
      </c>
      <c r="Y193" s="53">
        <f t="shared" si="761"/>
        <v>6589.9727024462081</v>
      </c>
      <c r="AA193" s="53" t="s">
        <v>979</v>
      </c>
      <c r="AB193" s="53" t="s">
        <v>1610</v>
      </c>
      <c r="AC193" s="53">
        <v>13070004</v>
      </c>
      <c r="AD193" s="53">
        <v>386218.37439999997</v>
      </c>
      <c r="AE193" s="53">
        <v>230053.44639699999</v>
      </c>
      <c r="AF193" s="53">
        <f t="shared" si="745"/>
        <v>0.59565639971012219</v>
      </c>
      <c r="AH193" s="58">
        <f t="shared" si="1092"/>
        <v>1</v>
      </c>
      <c r="AI193" s="58">
        <f t="shared" si="1093"/>
        <v>0</v>
      </c>
      <c r="AJ193" s="58">
        <f t="shared" si="1094"/>
        <v>0</v>
      </c>
      <c r="AK193" s="58">
        <f t="shared" si="1095"/>
        <v>0</v>
      </c>
      <c r="AL193" s="58">
        <f t="shared" si="1096"/>
        <v>31</v>
      </c>
      <c r="AM193" s="58">
        <f t="shared" si="832"/>
        <v>0.59565639971012219</v>
      </c>
      <c r="AN193" s="58">
        <f t="shared" si="833"/>
        <v>0</v>
      </c>
      <c r="AO193" s="58">
        <f t="shared" si="834"/>
        <v>0</v>
      </c>
      <c r="AP193" s="58">
        <f t="shared" si="835"/>
        <v>0</v>
      </c>
      <c r="AQ193" s="58">
        <f t="shared" si="836"/>
        <v>18.465348391013787</v>
      </c>
      <c r="AS193" s="53">
        <v>13070003</v>
      </c>
      <c r="AT193" s="80">
        <f t="shared" si="762"/>
        <v>33.394531739052354</v>
      </c>
      <c r="AU193" s="80">
        <f t="shared" si="763"/>
        <v>0</v>
      </c>
      <c r="AV193" s="80">
        <f t="shared" si="764"/>
        <v>1034.2318245340318</v>
      </c>
      <c r="AW193" s="80">
        <f t="shared" si="765"/>
        <v>0</v>
      </c>
      <c r="AX193" s="80">
        <f t="shared" si="766"/>
        <v>15.14591444957275</v>
      </c>
      <c r="AY193" s="80">
        <f t="shared" si="767"/>
        <v>1082.7722707226569</v>
      </c>
      <c r="BA193" s="53" t="s">
        <v>975</v>
      </c>
      <c r="BB193" s="53">
        <v>11130101</v>
      </c>
      <c r="BC193" s="53">
        <v>1505</v>
      </c>
      <c r="BD193" s="53">
        <v>12</v>
      </c>
      <c r="BE193" s="53">
        <f t="shared" si="768"/>
        <v>7.9734219269102981E-3</v>
      </c>
      <c r="BF193" s="53">
        <f>Input!P159</f>
        <v>177</v>
      </c>
      <c r="BG193" s="53">
        <f>Input!Q159</f>
        <v>0</v>
      </c>
      <c r="BH193" s="53">
        <f t="shared" si="769"/>
        <v>1.4112956810631228</v>
      </c>
      <c r="BI193" s="53">
        <f t="shared" si="770"/>
        <v>0</v>
      </c>
      <c r="BK193" s="53">
        <v>13070003</v>
      </c>
      <c r="BL193" s="53">
        <f>SUM(BH473,BH750)</f>
        <v>0.56703672075149447</v>
      </c>
      <c r="BM193" s="53">
        <f>SUM(BI473,BI750)</f>
        <v>0</v>
      </c>
      <c r="BO193" s="54" t="s">
        <v>971</v>
      </c>
      <c r="BP193" s="53">
        <v>12070201</v>
      </c>
      <c r="BQ193" s="53">
        <v>606518.73259999999</v>
      </c>
      <c r="BR193" s="53">
        <v>586454.17189999996</v>
      </c>
      <c r="BS193" s="53">
        <f t="shared" si="771"/>
        <v>0.96691848145565418</v>
      </c>
      <c r="BT193" s="53">
        <f>Input!R148</f>
        <v>961</v>
      </c>
      <c r="BU193" s="53">
        <f>Input!S148</f>
        <v>0</v>
      </c>
      <c r="BV193" s="53">
        <f>Input!T148</f>
        <v>58</v>
      </c>
      <c r="BW193" s="53">
        <f t="shared" si="772"/>
        <v>929.20866067888369</v>
      </c>
      <c r="BX193" s="53">
        <f t="shared" si="773"/>
        <v>0</v>
      </c>
      <c r="BY193" s="53">
        <f t="shared" si="774"/>
        <v>56.081271924427945</v>
      </c>
      <c r="CA193" s="53">
        <v>13070003</v>
      </c>
      <c r="CB193" s="53">
        <f>SUM(BW523,BW783,BW824,BW995)</f>
        <v>4.1281195461282989</v>
      </c>
      <c r="CC193" s="53">
        <f t="shared" ref="CC193:CD193" si="1099">SUM(BX523,BX783,BX824,BX995)</f>
        <v>1.9874535213952894E-7</v>
      </c>
      <c r="CD193" s="53">
        <f t="shared" si="1099"/>
        <v>12.598166354127468</v>
      </c>
      <c r="CF193" s="46">
        <v>13070003</v>
      </c>
      <c r="CG193" s="61">
        <f t="shared" si="776"/>
        <v>353.55260768426928</v>
      </c>
      <c r="CH193" s="61">
        <f t="shared" si="777"/>
        <v>93.210745252531524</v>
      </c>
      <c r="CI193" s="61">
        <f t="shared" si="778"/>
        <v>7064.0932239498952</v>
      </c>
      <c r="CJ193" s="61">
        <f t="shared" si="779"/>
        <v>5.4311207155645302E-2</v>
      </c>
      <c r="CK193" s="61">
        <f t="shared" si="780"/>
        <v>179.12740789476612</v>
      </c>
      <c r="CL193" s="61">
        <f t="shared" si="781"/>
        <v>7690.0382959886174</v>
      </c>
    </row>
    <row r="194" spans="1:90" ht="14.4" customHeight="1" x14ac:dyDescent="0.3">
      <c r="A194" s="53" t="s">
        <v>969</v>
      </c>
      <c r="B194" s="53" t="s">
        <v>1576</v>
      </c>
      <c r="C194" s="53">
        <v>12090301</v>
      </c>
      <c r="D194" s="51">
        <v>623002.89393265604</v>
      </c>
      <c r="E194" s="53">
        <v>132262.887353</v>
      </c>
      <c r="F194" s="53">
        <f t="shared" si="743"/>
        <v>0.21229899353773637</v>
      </c>
      <c r="H194" s="53">
        <f>H193</f>
        <v>3261</v>
      </c>
      <c r="I194" s="53">
        <f t="shared" ref="I194:I197" si="1100">I193</f>
        <v>18</v>
      </c>
      <c r="J194" s="53">
        <f t="shared" ref="J194:J197" si="1101">J193</f>
        <v>14180</v>
      </c>
      <c r="K194" s="53">
        <f t="shared" ref="K194:K197" si="1102">K193</f>
        <v>2278</v>
      </c>
      <c r="L194" s="53">
        <f t="shared" ref="L194:L197" si="1103">L193</f>
        <v>654</v>
      </c>
      <c r="M194" s="53">
        <f t="shared" si="755"/>
        <v>692.30701792655827</v>
      </c>
      <c r="N194" s="53">
        <f t="shared" si="756"/>
        <v>3.8213818836792548</v>
      </c>
      <c r="O194" s="53">
        <f t="shared" si="757"/>
        <v>3010.399728365102</v>
      </c>
      <c r="P194" s="53">
        <f t="shared" si="758"/>
        <v>483.61710727896349</v>
      </c>
      <c r="Q194" s="53">
        <f t="shared" si="759"/>
        <v>138.84354177367959</v>
      </c>
      <c r="S194" s="53">
        <v>13070004</v>
      </c>
      <c r="T194" s="53">
        <f>SUM(M234,M532,M846,M851)</f>
        <v>170.55504274987007</v>
      </c>
      <c r="U194" s="53">
        <f t="shared" ref="U194:X194" si="1104">SUM(N234,N532,N846,N851)</f>
        <v>87.743141050365011</v>
      </c>
      <c r="V194" s="53">
        <f t="shared" si="1104"/>
        <v>6210.2579486870764</v>
      </c>
      <c r="W194" s="53">
        <f t="shared" si="1104"/>
        <v>0</v>
      </c>
      <c r="X194" s="53">
        <f t="shared" si="1104"/>
        <v>157.18214691048814</v>
      </c>
      <c r="Y194" s="53">
        <f t="shared" si="761"/>
        <v>6625.7382793977995</v>
      </c>
      <c r="AA194" s="53" t="s">
        <v>979</v>
      </c>
      <c r="AB194" s="53" t="s">
        <v>1612</v>
      </c>
      <c r="AC194" s="53">
        <v>13040201</v>
      </c>
      <c r="AD194" s="53">
        <v>288057.05420000001</v>
      </c>
      <c r="AE194" s="53">
        <v>5059.0146574800001</v>
      </c>
      <c r="AF194" s="53">
        <f t="shared" si="745"/>
        <v>1.7562543890931728E-2</v>
      </c>
      <c r="AH194" s="58">
        <f>Input!P175</f>
        <v>697</v>
      </c>
      <c r="AI194" s="58">
        <f>Input!Q175</f>
        <v>0</v>
      </c>
      <c r="AJ194" s="58">
        <f>Input!R175</f>
        <v>27004</v>
      </c>
      <c r="AK194" s="58">
        <f>Input!S175</f>
        <v>0</v>
      </c>
      <c r="AL194" s="58">
        <f>Input!T175</f>
        <v>93</v>
      </c>
      <c r="AM194" s="58">
        <f t="shared" si="832"/>
        <v>12.241093091979414</v>
      </c>
      <c r="AN194" s="58">
        <f t="shared" si="833"/>
        <v>0</v>
      </c>
      <c r="AO194" s="58">
        <f t="shared" si="834"/>
        <v>474.2589352307204</v>
      </c>
      <c r="AP194" s="58">
        <f t="shared" si="835"/>
        <v>0</v>
      </c>
      <c r="AQ194" s="58">
        <f t="shared" si="836"/>
        <v>1.6333165818566506</v>
      </c>
      <c r="AS194" s="53">
        <v>13070004</v>
      </c>
      <c r="AT194" s="80">
        <f t="shared" si="762"/>
        <v>1802.5573891029574</v>
      </c>
      <c r="AU194" s="80">
        <f t="shared" si="763"/>
        <v>163.4988718809025</v>
      </c>
      <c r="AV194" s="80">
        <f t="shared" si="764"/>
        <v>47660.82977204879</v>
      </c>
      <c r="AW194" s="80">
        <f t="shared" si="765"/>
        <v>0</v>
      </c>
      <c r="AX194" s="80">
        <f t="shared" si="766"/>
        <v>90.381123288970116</v>
      </c>
      <c r="AY194" s="80">
        <f t="shared" si="767"/>
        <v>49717.267156321621</v>
      </c>
      <c r="BA194" s="53" t="s">
        <v>975</v>
      </c>
      <c r="BB194" s="53">
        <v>11130103</v>
      </c>
      <c r="BC194" s="53">
        <v>1505</v>
      </c>
      <c r="BD194" s="53">
        <v>30</v>
      </c>
      <c r="BE194" s="53">
        <f t="shared" si="768"/>
        <v>1.9933554817275746E-2</v>
      </c>
      <c r="BF194" s="53">
        <f t="shared" ref="BF194:BG197" si="1105">BF193</f>
        <v>177</v>
      </c>
      <c r="BG194" s="53">
        <f t="shared" si="1105"/>
        <v>0</v>
      </c>
      <c r="BH194" s="53">
        <f t="shared" si="769"/>
        <v>3.5282392026578071</v>
      </c>
      <c r="BI194" s="53">
        <f t="shared" si="770"/>
        <v>0</v>
      </c>
      <c r="BK194" s="53">
        <v>13070004</v>
      </c>
      <c r="BL194" s="53">
        <f>SUM(BH213,BH474,BH751)</f>
        <v>0.19128949615713065</v>
      </c>
      <c r="BM194" s="53">
        <f>SUM(BI213,BI474,BI751)</f>
        <v>0</v>
      </c>
      <c r="BO194" s="54" t="s">
        <v>971</v>
      </c>
      <c r="BP194" s="53">
        <v>12070202</v>
      </c>
      <c r="BQ194" s="53">
        <v>606518.73259999999</v>
      </c>
      <c r="BR194" s="53">
        <v>973.45478130000004</v>
      </c>
      <c r="BS194" s="53">
        <f t="shared" si="771"/>
        <v>1.6049871652389588E-3</v>
      </c>
      <c r="BT194" s="53">
        <f>BT193</f>
        <v>961</v>
      </c>
      <c r="BU194" s="53">
        <f t="shared" ref="BU194:BU195" si="1106">BU193</f>
        <v>0</v>
      </c>
      <c r="BV194" s="53">
        <f t="shared" ref="BV194:BV195" si="1107">BV193</f>
        <v>58</v>
      </c>
      <c r="BW194" s="53">
        <f t="shared" si="772"/>
        <v>1.5423926657946394</v>
      </c>
      <c r="BX194" s="53">
        <f t="shared" si="773"/>
        <v>0</v>
      </c>
      <c r="BY194" s="53">
        <f t="shared" si="774"/>
        <v>9.3089255583859609E-2</v>
      </c>
      <c r="CA194" s="53">
        <v>13070004</v>
      </c>
      <c r="CB194" s="53">
        <f>SUM(BW232,BW524,BW825)</f>
        <v>155.35813335866533</v>
      </c>
      <c r="CC194" s="53">
        <f t="shared" ref="CC194:CD194" si="1108">SUM(BX232,BX524,BX825)</f>
        <v>0</v>
      </c>
      <c r="CD194" s="53">
        <f t="shared" si="1108"/>
        <v>25.110610581407862</v>
      </c>
      <c r="CF194" s="46">
        <v>13070004</v>
      </c>
      <c r="CG194" s="61">
        <f t="shared" si="776"/>
        <v>1973.3037213489847</v>
      </c>
      <c r="CH194" s="61">
        <f t="shared" si="777"/>
        <v>251.24201293126751</v>
      </c>
      <c r="CI194" s="61">
        <f t="shared" si="778"/>
        <v>54026.445854094527</v>
      </c>
      <c r="CJ194" s="61">
        <f t="shared" si="779"/>
        <v>0</v>
      </c>
      <c r="CK194" s="61">
        <f t="shared" si="780"/>
        <v>272.67388078086611</v>
      </c>
      <c r="CL194" s="61">
        <f t="shared" si="781"/>
        <v>56523.665469155647</v>
      </c>
    </row>
    <row r="195" spans="1:90" ht="14.4" customHeight="1" x14ac:dyDescent="0.3">
      <c r="A195" s="53" t="s">
        <v>969</v>
      </c>
      <c r="B195" s="53" t="s">
        <v>1576</v>
      </c>
      <c r="C195" s="53">
        <v>12090302</v>
      </c>
      <c r="D195" s="51">
        <v>623002.89393265604</v>
      </c>
      <c r="E195" s="53">
        <v>183315.45985099999</v>
      </c>
      <c r="F195" s="53">
        <f t="shared" ref="F195:F258" si="1109">E195/D195</f>
        <v>0.29424495718444549</v>
      </c>
      <c r="H195" s="53">
        <f>H194</f>
        <v>3261</v>
      </c>
      <c r="I195" s="53">
        <f t="shared" si="1100"/>
        <v>18</v>
      </c>
      <c r="J195" s="53">
        <f t="shared" si="1101"/>
        <v>14180</v>
      </c>
      <c r="K195" s="53">
        <f t="shared" si="1102"/>
        <v>2278</v>
      </c>
      <c r="L195" s="53">
        <f t="shared" si="1103"/>
        <v>654</v>
      </c>
      <c r="M195" s="53">
        <f t="shared" si="755"/>
        <v>959.53280537847672</v>
      </c>
      <c r="N195" s="53">
        <f t="shared" si="756"/>
        <v>5.2964092293200187</v>
      </c>
      <c r="O195" s="53">
        <f t="shared" si="757"/>
        <v>4172.393492875437</v>
      </c>
      <c r="P195" s="53">
        <f t="shared" si="758"/>
        <v>670.29001246616679</v>
      </c>
      <c r="Q195" s="53">
        <f t="shared" si="759"/>
        <v>192.43620199862735</v>
      </c>
      <c r="S195" s="53">
        <v>13070005</v>
      </c>
      <c r="T195" s="53">
        <f>SUM(M533,M804,M811,M847,M852)</f>
        <v>152.49571318492883</v>
      </c>
      <c r="U195" s="53">
        <f t="shared" ref="U195:X195" si="1110">SUM(N533,N804,N811,N847,N852)</f>
        <v>23.646910373140745</v>
      </c>
      <c r="V195" s="53">
        <f t="shared" si="1110"/>
        <v>2157.7203859637921</v>
      </c>
      <c r="W195" s="53">
        <f t="shared" si="1110"/>
        <v>1.1867334325970609</v>
      </c>
      <c r="X195" s="53">
        <f t="shared" si="1110"/>
        <v>53.521161543913337</v>
      </c>
      <c r="Y195" s="53">
        <f t="shared" si="761"/>
        <v>2388.5709044983723</v>
      </c>
      <c r="AA195" s="53" t="s">
        <v>979</v>
      </c>
      <c r="AB195" s="53" t="s">
        <v>1612</v>
      </c>
      <c r="AC195" s="53">
        <v>13050004</v>
      </c>
      <c r="AD195" s="53">
        <v>288057.05420000001</v>
      </c>
      <c r="AE195" s="53">
        <v>282998.03958300001</v>
      </c>
      <c r="AF195" s="53">
        <f t="shared" ref="AF195:AF258" si="1111">AE195/AD195</f>
        <v>0.982437456249596</v>
      </c>
      <c r="AH195" s="58">
        <f t="shared" ref="AH195" si="1112">AH194</f>
        <v>697</v>
      </c>
      <c r="AI195" s="58">
        <f t="shared" ref="AI195" si="1113">AI194</f>
        <v>0</v>
      </c>
      <c r="AJ195" s="58">
        <f t="shared" ref="AJ195" si="1114">AJ194</f>
        <v>27004</v>
      </c>
      <c r="AK195" s="58">
        <f t="shared" ref="AK195" si="1115">AK194</f>
        <v>0</v>
      </c>
      <c r="AL195" s="58">
        <f t="shared" ref="AL195" si="1116">AL194</f>
        <v>93</v>
      </c>
      <c r="AM195" s="58">
        <f t="shared" si="832"/>
        <v>684.75890700596835</v>
      </c>
      <c r="AN195" s="58">
        <f t="shared" si="833"/>
        <v>0</v>
      </c>
      <c r="AO195" s="58">
        <f t="shared" si="834"/>
        <v>26529.74106856409</v>
      </c>
      <c r="AP195" s="58">
        <f t="shared" si="835"/>
        <v>0</v>
      </c>
      <c r="AQ195" s="58">
        <f t="shared" si="836"/>
        <v>91.366683431212422</v>
      </c>
      <c r="AS195" s="53">
        <v>13070005</v>
      </c>
      <c r="AT195" s="80">
        <f t="shared" si="762"/>
        <v>289.49571513021135</v>
      </c>
      <c r="AU195" s="80">
        <f t="shared" si="763"/>
        <v>28.501128137257879</v>
      </c>
      <c r="AV195" s="80">
        <f t="shared" si="764"/>
        <v>1849.6651479605985</v>
      </c>
      <c r="AW195" s="80">
        <f t="shared" si="765"/>
        <v>0</v>
      </c>
      <c r="AX195" s="80">
        <f t="shared" si="766"/>
        <v>18.546844421358056</v>
      </c>
      <c r="AY195" s="80">
        <f t="shared" si="767"/>
        <v>2186.2088356494255</v>
      </c>
      <c r="BA195" s="53" t="s">
        <v>975</v>
      </c>
      <c r="BB195" s="53">
        <v>11130104</v>
      </c>
      <c r="BC195" s="53">
        <v>1505</v>
      </c>
      <c r="BD195" s="53">
        <v>70</v>
      </c>
      <c r="BE195" s="53">
        <f t="shared" si="768"/>
        <v>4.6511627906976744E-2</v>
      </c>
      <c r="BF195" s="53">
        <f t="shared" si="1105"/>
        <v>177</v>
      </c>
      <c r="BG195" s="53">
        <f t="shared" si="1105"/>
        <v>0</v>
      </c>
      <c r="BH195" s="53">
        <f t="shared" si="769"/>
        <v>8.2325581395348841</v>
      </c>
      <c r="BI195" s="53">
        <f t="shared" si="770"/>
        <v>0</v>
      </c>
      <c r="BK195" s="53">
        <v>13070005</v>
      </c>
      <c r="BL195" s="53">
        <f>SUM(BH475,BH713,BH752)</f>
        <v>1.8056361643128908E-3</v>
      </c>
      <c r="BM195" s="53">
        <f>SUM(BI475,BI713,BI752)</f>
        <v>0</v>
      </c>
      <c r="BO195" s="54" t="s">
        <v>971</v>
      </c>
      <c r="BP195" s="53">
        <v>12090107</v>
      </c>
      <c r="BQ195" s="53">
        <v>606518.73259999999</v>
      </c>
      <c r="BR195" s="53">
        <v>19091.105889999999</v>
      </c>
      <c r="BS195" s="53">
        <f t="shared" si="771"/>
        <v>3.1476531331787592E-2</v>
      </c>
      <c r="BT195" s="53">
        <f>BT194</f>
        <v>961</v>
      </c>
      <c r="BU195" s="53">
        <f t="shared" si="1106"/>
        <v>0</v>
      </c>
      <c r="BV195" s="53">
        <f t="shared" si="1107"/>
        <v>58</v>
      </c>
      <c r="BW195" s="53">
        <f t="shared" si="772"/>
        <v>30.248946609847877</v>
      </c>
      <c r="BX195" s="53">
        <f t="shared" si="773"/>
        <v>0</v>
      </c>
      <c r="BY195" s="53">
        <f t="shared" si="774"/>
        <v>1.8256388172436804</v>
      </c>
      <c r="CA195" s="53">
        <v>13070005</v>
      </c>
      <c r="CB195" s="53">
        <f>SUM(BW525,BW784,BW826)</f>
        <v>89.272054142414646</v>
      </c>
      <c r="CC195" s="53">
        <f t="shared" ref="CC195:CD195" si="1117">SUM(BX525,BX784,BX826)</f>
        <v>0</v>
      </c>
      <c r="CD195" s="53">
        <f t="shared" si="1117"/>
        <v>14.725584525699505</v>
      </c>
      <c r="CF195" s="46">
        <v>13070005</v>
      </c>
      <c r="CG195" s="61">
        <f t="shared" si="776"/>
        <v>441.99323395130449</v>
      </c>
      <c r="CH195" s="61">
        <f t="shared" si="777"/>
        <v>52.148038510398621</v>
      </c>
      <c r="CI195" s="61">
        <f t="shared" si="778"/>
        <v>4096.6575880668051</v>
      </c>
      <c r="CJ195" s="61">
        <f t="shared" si="779"/>
        <v>1.1867334325970609</v>
      </c>
      <c r="CK195" s="61">
        <f t="shared" si="780"/>
        <v>86.7935904909709</v>
      </c>
      <c r="CL195" s="61">
        <f t="shared" si="781"/>
        <v>4678.7791844520762</v>
      </c>
    </row>
    <row r="196" spans="1:90" ht="14.4" customHeight="1" x14ac:dyDescent="0.3">
      <c r="A196" s="53" t="s">
        <v>969</v>
      </c>
      <c r="B196" s="53" t="s">
        <v>1576</v>
      </c>
      <c r="C196" s="76">
        <v>12090401</v>
      </c>
      <c r="D196" s="77">
        <v>623002.89393265604</v>
      </c>
      <c r="E196" s="76">
        <v>112727.110755</v>
      </c>
      <c r="F196" s="76">
        <f t="shared" si="1109"/>
        <v>0.18094155236329501</v>
      </c>
      <c r="G196" s="75"/>
      <c r="H196" s="76">
        <f t="shared" ref="H196:H197" si="1118">H195</f>
        <v>3261</v>
      </c>
      <c r="I196" s="76">
        <f t="shared" si="1100"/>
        <v>18</v>
      </c>
      <c r="J196" s="76">
        <f t="shared" si="1101"/>
        <v>14180</v>
      </c>
      <c r="K196" s="76">
        <f t="shared" si="1102"/>
        <v>2278</v>
      </c>
      <c r="L196" s="76">
        <f t="shared" si="1103"/>
        <v>654</v>
      </c>
      <c r="M196" s="76">
        <f t="shared" ref="M196:M259" si="1119">F196*H196</f>
        <v>590.05040225670507</v>
      </c>
      <c r="N196" s="53">
        <f t="shared" ref="N196:N259" si="1120">I196*F196</f>
        <v>3.25694794253931</v>
      </c>
      <c r="O196" s="53">
        <f t="shared" ref="O196:O259" si="1121">J196*F196</f>
        <v>2565.7512125115231</v>
      </c>
      <c r="P196" s="53">
        <f t="shared" ref="P196:P259" si="1122">K196*F196</f>
        <v>412.18485628358604</v>
      </c>
      <c r="Q196" s="53">
        <f t="shared" ref="Q196:Q259" si="1123">L196*F196</f>
        <v>118.33577524559493</v>
      </c>
      <c r="S196" s="53">
        <v>13070006</v>
      </c>
      <c r="T196" s="53">
        <f>SUM(M109,M534,M805,M812,M848,M853,M1014)</f>
        <v>745.14921240370211</v>
      </c>
      <c r="U196" s="53">
        <f t="shared" ref="U196:X196" si="1124">SUM(N109,N534,N805,N812,N848,N853,N1014)</f>
        <v>40.656258732753315</v>
      </c>
      <c r="V196" s="53">
        <f t="shared" si="1124"/>
        <v>8582.6120174147745</v>
      </c>
      <c r="W196" s="53">
        <f t="shared" si="1124"/>
        <v>7.094437543375463</v>
      </c>
      <c r="X196" s="53">
        <f t="shared" si="1124"/>
        <v>118.25446131106442</v>
      </c>
      <c r="Y196" s="53">
        <f t="shared" ref="Y196:Y207" si="1125">SUM(T196:X196)</f>
        <v>9493.7663874056689</v>
      </c>
      <c r="AA196" s="53" t="s">
        <v>980</v>
      </c>
      <c r="AB196" s="53" t="s">
        <v>1599</v>
      </c>
      <c r="AC196" s="53">
        <v>11090102</v>
      </c>
      <c r="AD196" s="53">
        <v>926475.28280000004</v>
      </c>
      <c r="AE196" s="53">
        <v>2804.2301536599998</v>
      </c>
      <c r="AF196" s="53">
        <f t="shared" si="1111"/>
        <v>3.0267727652539592E-3</v>
      </c>
      <c r="AH196" s="58">
        <v>0</v>
      </c>
      <c r="AI196" s="58">
        <v>0</v>
      </c>
      <c r="AJ196" s="58">
        <v>0</v>
      </c>
      <c r="AK196" s="58">
        <v>0</v>
      </c>
      <c r="AL196" s="58">
        <v>0</v>
      </c>
      <c r="AM196" s="58">
        <f t="shared" si="832"/>
        <v>0</v>
      </c>
      <c r="AN196" s="58">
        <f t="shared" si="833"/>
        <v>0</v>
      </c>
      <c r="AO196" s="58">
        <f t="shared" si="834"/>
        <v>0</v>
      </c>
      <c r="AP196" s="58">
        <f t="shared" si="835"/>
        <v>0</v>
      </c>
      <c r="AQ196" s="58">
        <f t="shared" si="836"/>
        <v>0</v>
      </c>
      <c r="AS196" s="53">
        <v>13070006</v>
      </c>
      <c r="AT196" s="80">
        <f t="shared" ref="AT196:AT207" si="1126">SUM(AM411,AM554,AM561,AM837,AM841)</f>
        <v>254.1278238249842</v>
      </c>
      <c r="AU196" s="80">
        <f t="shared" ref="AU196:AU207" si="1127">SUM(AN411,AN554,AN561,AN837,AN841)</f>
        <v>0</v>
      </c>
      <c r="AV196" s="80">
        <f t="shared" ref="AV196:AV207" si="1128">SUM(AO411,AO554,AO561,AO837,AO841)</f>
        <v>2286.8614472525896</v>
      </c>
      <c r="AW196" s="80">
        <f t="shared" ref="AW196:AW207" si="1129">SUM(AP411,AP554,AP561,AP837,AP841)</f>
        <v>0</v>
      </c>
      <c r="AX196" s="80">
        <f t="shared" ref="AX196:AX207" si="1130">SUM(AQ411,AQ554,AQ561,AQ837,AQ841)</f>
        <v>28.774819850650196</v>
      </c>
      <c r="AY196" s="80">
        <f t="shared" ref="AY196:AY207" si="1131">SUM(AT196:AX196)</f>
        <v>2569.7640909282241</v>
      </c>
      <c r="BA196" s="53" t="s">
        <v>975</v>
      </c>
      <c r="BB196" s="53">
        <v>11130105</v>
      </c>
      <c r="BC196" s="53">
        <v>1505</v>
      </c>
      <c r="BD196" s="53">
        <v>5</v>
      </c>
      <c r="BE196" s="53">
        <f t="shared" ref="BE196:BE259" si="1132">BD196/BC196</f>
        <v>3.3222591362126247E-3</v>
      </c>
      <c r="BF196" s="53">
        <f t="shared" si="1105"/>
        <v>177</v>
      </c>
      <c r="BG196" s="53">
        <f t="shared" si="1105"/>
        <v>0</v>
      </c>
      <c r="BH196" s="53">
        <f t="shared" ref="BH196:BH259" si="1133">BE196*BF196</f>
        <v>0.58803986710963452</v>
      </c>
      <c r="BI196" s="53">
        <f t="shared" ref="BI196:BI259" si="1134">BE196*BG196</f>
        <v>0</v>
      </c>
      <c r="BK196" s="53">
        <v>13070006</v>
      </c>
      <c r="BL196" s="53">
        <f>SUM(BH85,BH476,BH714,BH753)</f>
        <v>1.8056361643128911E-2</v>
      </c>
      <c r="BM196" s="53">
        <f>SUM(BI85,BI476,BI714,BI753)</f>
        <v>0</v>
      </c>
      <c r="BO196" s="54" t="s">
        <v>972</v>
      </c>
      <c r="BP196" s="53">
        <v>12090101</v>
      </c>
      <c r="BQ196" s="53">
        <v>635940.24419999996</v>
      </c>
      <c r="BR196" s="53">
        <v>4173.4264659999999</v>
      </c>
      <c r="BS196" s="53">
        <f t="shared" ref="BS196:BS259" si="1135">BR196/BQ196</f>
        <v>6.5626078929005138E-3</v>
      </c>
      <c r="BT196" s="53">
        <f>Input!R153</f>
        <v>3866</v>
      </c>
      <c r="BU196" s="53">
        <f>Input!S153</f>
        <v>0</v>
      </c>
      <c r="BV196" s="53">
        <f>Input!T153</f>
        <v>38</v>
      </c>
      <c r="BW196" s="53">
        <f t="shared" ref="BW196:BW259" si="1136">BT196*BS196</f>
        <v>25.371042113953386</v>
      </c>
      <c r="BX196" s="53">
        <f t="shared" ref="BX196:BX259" si="1137">BU196*BS196</f>
        <v>0</v>
      </c>
      <c r="BY196" s="53">
        <f t="shared" ref="BY196:BY259" si="1138">BV196*BS196</f>
        <v>0.24937909993021953</v>
      </c>
      <c r="CA196" s="53">
        <v>13070006</v>
      </c>
      <c r="CB196" s="53">
        <f>SUM(BW94,BW526,BW785,BW803,BW827,BW996)</f>
        <v>652.43390451859148</v>
      </c>
      <c r="CC196" s="53">
        <f t="shared" ref="CC196:CD196" si="1139">SUM(BX94,BX526,BX785,BX803,BX827,BX996)</f>
        <v>3.4774924910149033E-7</v>
      </c>
      <c r="CD196" s="53">
        <f t="shared" si="1139"/>
        <v>20.953703286317381</v>
      </c>
      <c r="CF196" s="46">
        <v>13070006</v>
      </c>
      <c r="CG196" s="61">
        <f t="shared" ref="CG196:CG207" si="1140">SUM(T196,AT196,BL196)</f>
        <v>999.29509259032943</v>
      </c>
      <c r="CH196" s="61">
        <f t="shared" ref="CH196:CH207" si="1141">SUM(U196,AU196,BM196)</f>
        <v>40.656258732753315</v>
      </c>
      <c r="CI196" s="61">
        <f t="shared" ref="CI196:CI207" si="1142">SUM(CB196,AV196,V196)</f>
        <v>11521.907369185956</v>
      </c>
      <c r="CJ196" s="61">
        <f t="shared" ref="CJ196:CJ207" si="1143">SUM(W196,AW196,CC196)</f>
        <v>7.0944378911247119</v>
      </c>
      <c r="CK196" s="61">
        <f t="shared" ref="CK196:CK207" si="1144">SUM(X196,AX196,CD196)</f>
        <v>167.982984448032</v>
      </c>
      <c r="CL196" s="61">
        <f t="shared" ref="CL196:CL207" si="1145">SUM(CG196,CH196,CI196,CJ196,CK196)</f>
        <v>12736.936142848195</v>
      </c>
    </row>
    <row r="197" spans="1:90" x14ac:dyDescent="0.3">
      <c r="A197" s="53" t="s">
        <v>969</v>
      </c>
      <c r="B197" s="53" t="s">
        <v>1576</v>
      </c>
      <c r="C197" s="53">
        <v>12100102</v>
      </c>
      <c r="D197" s="51">
        <v>623002.89393265604</v>
      </c>
      <c r="E197" s="53">
        <v>194697.40123399999</v>
      </c>
      <c r="F197" s="53">
        <f t="shared" si="1109"/>
        <v>0.31251444115289445</v>
      </c>
      <c r="H197" s="53">
        <f t="shared" si="1118"/>
        <v>3261</v>
      </c>
      <c r="I197" s="53">
        <f t="shared" si="1100"/>
        <v>18</v>
      </c>
      <c r="J197" s="53">
        <f t="shared" si="1101"/>
        <v>14180</v>
      </c>
      <c r="K197" s="53">
        <f t="shared" si="1102"/>
        <v>2278</v>
      </c>
      <c r="L197" s="53">
        <f t="shared" si="1103"/>
        <v>654</v>
      </c>
      <c r="M197" s="53">
        <f t="shared" si="1119"/>
        <v>1019.1095925995888</v>
      </c>
      <c r="N197" s="53">
        <f t="shared" si="1120"/>
        <v>5.6252599407521</v>
      </c>
      <c r="O197" s="53">
        <f t="shared" si="1121"/>
        <v>4431.4547755480435</v>
      </c>
      <c r="P197" s="53">
        <f t="shared" si="1122"/>
        <v>711.90789694629359</v>
      </c>
      <c r="Q197" s="53">
        <f t="shared" si="1123"/>
        <v>204.38444451399297</v>
      </c>
      <c r="S197" s="53">
        <v>13070007</v>
      </c>
      <c r="T197" s="53">
        <f>SUM(M11,M14,M221,M289,M291,M292,M657,M726,M806,M813,M854,M968,M971,M1015)</f>
        <v>8906.4828782361365</v>
      </c>
      <c r="U197" s="53">
        <f t="shared" ref="U197:X197" si="1146">SUM(N11,N14,N221,N289,N291,N292,N657,N726,N806,N813,N854,N968,N971,N1015)</f>
        <v>337.25514540286497</v>
      </c>
      <c r="V197" s="53">
        <f t="shared" si="1146"/>
        <v>22752.528166640492</v>
      </c>
      <c r="W197" s="53">
        <f t="shared" si="1146"/>
        <v>777.38000962761885</v>
      </c>
      <c r="X197" s="53">
        <f t="shared" si="1146"/>
        <v>419.50209096280685</v>
      </c>
      <c r="Y197" s="53">
        <f t="shared" si="1125"/>
        <v>33193.148290869918</v>
      </c>
      <c r="AA197" s="53" t="s">
        <v>980</v>
      </c>
      <c r="AB197" s="53" t="s">
        <v>1599</v>
      </c>
      <c r="AC197" s="53">
        <v>11090103</v>
      </c>
      <c r="AD197" s="53">
        <v>926475.28280000004</v>
      </c>
      <c r="AE197" s="53">
        <v>218707.73603599999</v>
      </c>
      <c r="AF197" s="53">
        <f t="shared" si="1111"/>
        <v>0.23606429669124032</v>
      </c>
      <c r="AH197" s="58">
        <f t="shared" ref="AH197:AH201" si="1147">AH196</f>
        <v>0</v>
      </c>
      <c r="AI197" s="58">
        <f t="shared" ref="AI197:AI201" si="1148">AI196</f>
        <v>0</v>
      </c>
      <c r="AJ197" s="58">
        <f t="shared" ref="AJ197:AJ201" si="1149">AJ196</f>
        <v>0</v>
      </c>
      <c r="AK197" s="58">
        <f t="shared" ref="AK197:AK201" si="1150">AK196</f>
        <v>0</v>
      </c>
      <c r="AL197" s="58">
        <f t="shared" ref="AL197:AL201" si="1151">AL196</f>
        <v>0</v>
      </c>
      <c r="AM197" s="58">
        <f t="shared" si="832"/>
        <v>0</v>
      </c>
      <c r="AN197" s="58">
        <f t="shared" si="833"/>
        <v>0</v>
      </c>
      <c r="AO197" s="58">
        <f t="shared" si="834"/>
        <v>0</v>
      </c>
      <c r="AP197" s="58">
        <f t="shared" si="835"/>
        <v>0</v>
      </c>
      <c r="AQ197" s="58">
        <f t="shared" si="836"/>
        <v>0</v>
      </c>
      <c r="AS197" s="53">
        <v>13070007</v>
      </c>
      <c r="AT197" s="80">
        <f t="shared" si="1126"/>
        <v>103.27048801269632</v>
      </c>
      <c r="AU197" s="80">
        <f t="shared" si="1127"/>
        <v>0</v>
      </c>
      <c r="AV197" s="80">
        <f t="shared" si="1128"/>
        <v>61.146672911606984</v>
      </c>
      <c r="AW197" s="80">
        <f t="shared" si="1129"/>
        <v>0</v>
      </c>
      <c r="AX197" s="80">
        <f t="shared" si="1130"/>
        <v>48.08853609961497</v>
      </c>
      <c r="AY197" s="80">
        <f t="shared" si="1131"/>
        <v>212.50569702391826</v>
      </c>
      <c r="BA197" s="53" t="s">
        <v>975</v>
      </c>
      <c r="BB197" s="53">
        <v>11130204</v>
      </c>
      <c r="BC197" s="53">
        <v>1505</v>
      </c>
      <c r="BD197" s="53">
        <v>1388</v>
      </c>
      <c r="BE197" s="53">
        <f t="shared" si="1132"/>
        <v>0.92225913621262456</v>
      </c>
      <c r="BF197" s="53">
        <f t="shared" si="1105"/>
        <v>177</v>
      </c>
      <c r="BG197" s="53">
        <f t="shared" si="1105"/>
        <v>0</v>
      </c>
      <c r="BH197" s="53">
        <f t="shared" si="1133"/>
        <v>163.23986710963456</v>
      </c>
      <c r="BI197" s="53">
        <f t="shared" si="1134"/>
        <v>0</v>
      </c>
      <c r="BK197" s="53">
        <v>13070007</v>
      </c>
      <c r="BL197" s="53">
        <f>SUM(BH9,BH86,BH198,BH263,BH588,BH640,BH715,BH878,BH910,BH951)</f>
        <v>2.6825633383010432E-3</v>
      </c>
      <c r="BM197" s="53">
        <f>SUM(BI9,BI86,BI198,BI263,BI588,BI640,BI715,BI878,BI910,BI951)</f>
        <v>1.9597239333760363</v>
      </c>
      <c r="BO197" s="54" t="s">
        <v>972</v>
      </c>
      <c r="BP197" s="53">
        <v>12090105</v>
      </c>
      <c r="BQ197" s="53">
        <v>635940.24419999996</v>
      </c>
      <c r="BR197" s="53">
        <v>300541.50790000003</v>
      </c>
      <c r="BS197" s="53">
        <f t="shared" si="1135"/>
        <v>0.47259394359933171</v>
      </c>
      <c r="BT197" s="53">
        <f>BT196</f>
        <v>3866</v>
      </c>
      <c r="BU197" s="53">
        <f t="shared" ref="BU197:BU200" si="1152">BU196</f>
        <v>0</v>
      </c>
      <c r="BV197" s="53">
        <f t="shared" ref="BV197:BV200" si="1153">BV196</f>
        <v>38</v>
      </c>
      <c r="BW197" s="53">
        <f t="shared" si="1136"/>
        <v>1827.0481859550164</v>
      </c>
      <c r="BX197" s="53">
        <f t="shared" si="1137"/>
        <v>0</v>
      </c>
      <c r="BY197" s="53">
        <f t="shared" si="1138"/>
        <v>17.958569856774606</v>
      </c>
      <c r="CA197" s="53">
        <v>13070007</v>
      </c>
      <c r="CB197" s="53">
        <f>SUM(BW9,BW95,BW215,BW290,BW646,BW702,BW786,BW828,BW962,BW997,BW1041)</f>
        <v>1456.6678614705713</v>
      </c>
      <c r="CC197" s="53">
        <f t="shared" ref="CC197:CD197" si="1154">SUM(BX9,BX95,BX215,BX290,BX646,BX702,BX786,BX828,BX962,BX997,BX1041)</f>
        <v>3.0216373770903528</v>
      </c>
      <c r="CD197" s="53">
        <f t="shared" si="1154"/>
        <v>18.556019669416393</v>
      </c>
      <c r="CF197" s="46">
        <v>13070007</v>
      </c>
      <c r="CG197" s="61">
        <f t="shared" si="1140"/>
        <v>9009.7560488121708</v>
      </c>
      <c r="CH197" s="61">
        <f t="shared" si="1141"/>
        <v>339.21486933624101</v>
      </c>
      <c r="CI197" s="61">
        <f t="shared" si="1142"/>
        <v>24270.34270102267</v>
      </c>
      <c r="CJ197" s="61">
        <f t="shared" si="1143"/>
        <v>780.40164700470916</v>
      </c>
      <c r="CK197" s="61">
        <f t="shared" si="1144"/>
        <v>486.14664673183825</v>
      </c>
      <c r="CL197" s="61">
        <f t="shared" si="1145"/>
        <v>34885.861912907625</v>
      </c>
    </row>
    <row r="198" spans="1:90" x14ac:dyDescent="0.3">
      <c r="A198" s="53" t="s">
        <v>970</v>
      </c>
      <c r="B198" s="53" t="s">
        <v>1574</v>
      </c>
      <c r="C198" s="53">
        <v>12100202</v>
      </c>
      <c r="D198" s="51">
        <v>134606.000436</v>
      </c>
      <c r="E198" s="53">
        <v>105625.79130500001</v>
      </c>
      <c r="F198" s="53">
        <f t="shared" si="1109"/>
        <v>0.78470343790670039</v>
      </c>
      <c r="H198" s="53">
        <f>Input!P145</f>
        <v>4445</v>
      </c>
      <c r="I198" s="53">
        <f>Input!Q145</f>
        <v>1620</v>
      </c>
      <c r="J198" s="53">
        <f>Input!R145</f>
        <v>0</v>
      </c>
      <c r="K198" s="53">
        <f>Input!S145</f>
        <v>5879</v>
      </c>
      <c r="L198" s="53">
        <f>Input!T145</f>
        <v>34</v>
      </c>
      <c r="M198" s="53">
        <f t="shared" si="1119"/>
        <v>3488.0067814952831</v>
      </c>
      <c r="N198" s="53">
        <f t="shared" si="1120"/>
        <v>1271.2195694088546</v>
      </c>
      <c r="O198" s="53">
        <f t="shared" si="1121"/>
        <v>0</v>
      </c>
      <c r="P198" s="53">
        <f t="shared" si="1122"/>
        <v>4613.2715114534913</v>
      </c>
      <c r="Q198" s="53">
        <f t="shared" si="1123"/>
        <v>26.679916888827812</v>
      </c>
      <c r="S198" s="53">
        <v>13070008</v>
      </c>
      <c r="T198" s="53">
        <f>SUM(M222,M226,M807,M814,M833,M935,M972)</f>
        <v>1421.565363181556</v>
      </c>
      <c r="U198" s="53">
        <f t="shared" ref="U198:X198" si="1155">SUM(N222,N226,N807,N814,N833,N935,N972)</f>
        <v>29.383594007427622</v>
      </c>
      <c r="V198" s="53">
        <f t="shared" si="1155"/>
        <v>10070.11972298746</v>
      </c>
      <c r="W198" s="53">
        <f t="shared" si="1155"/>
        <v>63.20622565704322</v>
      </c>
      <c r="X198" s="53">
        <f t="shared" si="1155"/>
        <v>299.46655203393902</v>
      </c>
      <c r="Y198" s="53">
        <f t="shared" si="1125"/>
        <v>11883.741457867423</v>
      </c>
      <c r="AA198" s="53" t="s">
        <v>980</v>
      </c>
      <c r="AB198" s="53" t="s">
        <v>1599</v>
      </c>
      <c r="AC198" s="53">
        <v>11090104</v>
      </c>
      <c r="AD198" s="53">
        <v>926475.28280000004</v>
      </c>
      <c r="AE198" s="51">
        <v>155094.201226</v>
      </c>
      <c r="AF198" s="53">
        <f t="shared" si="1111"/>
        <v>0.16740241656234287</v>
      </c>
      <c r="AH198" s="58">
        <f t="shared" si="1147"/>
        <v>0</v>
      </c>
      <c r="AI198" s="58">
        <f t="shared" si="1148"/>
        <v>0</v>
      </c>
      <c r="AJ198" s="58">
        <f t="shared" si="1149"/>
        <v>0</v>
      </c>
      <c r="AK198" s="58">
        <f t="shared" si="1150"/>
        <v>0</v>
      </c>
      <c r="AL198" s="58">
        <f t="shared" si="1151"/>
        <v>0</v>
      </c>
      <c r="AM198" s="58">
        <f t="shared" si="832"/>
        <v>0</v>
      </c>
      <c r="AN198" s="58">
        <f t="shared" si="833"/>
        <v>0</v>
      </c>
      <c r="AO198" s="58">
        <f t="shared" si="834"/>
        <v>0</v>
      </c>
      <c r="AP198" s="58">
        <f t="shared" si="835"/>
        <v>0</v>
      </c>
      <c r="AQ198" s="58">
        <f t="shared" si="836"/>
        <v>0</v>
      </c>
      <c r="AS198" s="53">
        <v>13070008</v>
      </c>
      <c r="AT198" s="80">
        <f t="shared" si="1126"/>
        <v>60.184023919420035</v>
      </c>
      <c r="AU198" s="80">
        <f t="shared" si="1127"/>
        <v>0</v>
      </c>
      <c r="AV198" s="80">
        <f t="shared" si="1128"/>
        <v>272.50548572688035</v>
      </c>
      <c r="AW198" s="80">
        <f t="shared" si="1129"/>
        <v>0</v>
      </c>
      <c r="AX198" s="80">
        <f t="shared" si="1130"/>
        <v>21.261780382399646</v>
      </c>
      <c r="AY198" s="80">
        <f t="shared" si="1131"/>
        <v>353.95129002870004</v>
      </c>
      <c r="BA198" s="53" t="s">
        <v>976</v>
      </c>
      <c r="BB198" s="53">
        <v>13070007</v>
      </c>
      <c r="BC198" s="53">
        <v>4375</v>
      </c>
      <c r="BD198" s="53">
        <v>4375</v>
      </c>
      <c r="BE198" s="53">
        <f t="shared" si="1132"/>
        <v>1</v>
      </c>
      <c r="BF198" s="53">
        <v>0</v>
      </c>
      <c r="BG198" s="53">
        <v>0</v>
      </c>
      <c r="BH198" s="53">
        <f t="shared" si="1133"/>
        <v>0</v>
      </c>
      <c r="BI198" s="53">
        <f t="shared" si="1134"/>
        <v>0</v>
      </c>
      <c r="BK198" s="53">
        <v>13070008</v>
      </c>
      <c r="BL198" s="53">
        <f>SUM(BH201,BH716,BH879)</f>
        <v>0.93084947839046195</v>
      </c>
      <c r="BM198" s="53">
        <f>SUM(BI201,BI716,BI879)</f>
        <v>0</v>
      </c>
      <c r="BO198" s="54" t="s">
        <v>972</v>
      </c>
      <c r="BP198" s="53">
        <v>12090106</v>
      </c>
      <c r="BQ198" s="53">
        <v>635940.24419999996</v>
      </c>
      <c r="BR198" s="53">
        <v>131742.87169999999</v>
      </c>
      <c r="BS198" s="53">
        <f t="shared" si="1135"/>
        <v>0.20716234410629236</v>
      </c>
      <c r="BT198" s="53">
        <f>BT197</f>
        <v>3866</v>
      </c>
      <c r="BU198" s="53">
        <f t="shared" si="1152"/>
        <v>0</v>
      </c>
      <c r="BV198" s="53">
        <f t="shared" si="1153"/>
        <v>38</v>
      </c>
      <c r="BW198" s="53">
        <f t="shared" si="1136"/>
        <v>800.88962231492633</v>
      </c>
      <c r="BX198" s="53">
        <f t="shared" si="1137"/>
        <v>0</v>
      </c>
      <c r="BY198" s="53">
        <f t="shared" si="1138"/>
        <v>7.8721690760391096</v>
      </c>
      <c r="CA198" s="53">
        <v>13070008</v>
      </c>
      <c r="CB198" s="53">
        <f>SUM(BW216,BW220,BW787,BW813,BW927,BW963)</f>
        <v>578.31060814508407</v>
      </c>
      <c r="CC198" s="53">
        <f t="shared" ref="CC198:CD198" si="1156">SUM(BX216,BX220,BX787,BX813,BX927,BX963)</f>
        <v>1.0836039435177424E-2</v>
      </c>
      <c r="CD198" s="53">
        <f t="shared" si="1156"/>
        <v>8.4386664657380042</v>
      </c>
      <c r="CF198" s="46">
        <v>13070008</v>
      </c>
      <c r="CG198" s="61">
        <f t="shared" si="1140"/>
        <v>1482.6802365793665</v>
      </c>
      <c r="CH198" s="61">
        <f t="shared" si="1141"/>
        <v>29.383594007427622</v>
      </c>
      <c r="CI198" s="61">
        <f t="shared" si="1142"/>
        <v>10920.935816859424</v>
      </c>
      <c r="CJ198" s="61">
        <f t="shared" si="1143"/>
        <v>63.217061696478396</v>
      </c>
      <c r="CK198" s="61">
        <f t="shared" si="1144"/>
        <v>329.16699888207665</v>
      </c>
      <c r="CL198" s="61">
        <f t="shared" si="1145"/>
        <v>12825.383708024772</v>
      </c>
    </row>
    <row r="199" spans="1:90" x14ac:dyDescent="0.3">
      <c r="A199" s="53" t="s">
        <v>970</v>
      </c>
      <c r="B199" s="53" t="s">
        <v>1574</v>
      </c>
      <c r="C199" s="53">
        <v>12100203</v>
      </c>
      <c r="D199" s="51">
        <v>134606.000436</v>
      </c>
      <c r="E199" s="53">
        <v>17869.552146000002</v>
      </c>
      <c r="F199" s="53">
        <f t="shared" si="1109"/>
        <v>0.13275449896824093</v>
      </c>
      <c r="H199" s="53">
        <f>H198</f>
        <v>4445</v>
      </c>
      <c r="I199" s="53">
        <f t="shared" ref="I199:I200" si="1157">I198</f>
        <v>1620</v>
      </c>
      <c r="J199" s="53">
        <f t="shared" ref="J199:J200" si="1158">J198</f>
        <v>0</v>
      </c>
      <c r="K199" s="53">
        <f t="shared" ref="K199:K200" si="1159">K198</f>
        <v>5879</v>
      </c>
      <c r="L199" s="53">
        <f t="shared" ref="L199:L200" si="1160">L198</f>
        <v>34</v>
      </c>
      <c r="M199" s="53">
        <f t="shared" si="1119"/>
        <v>590.09374791383095</v>
      </c>
      <c r="N199" s="53">
        <f t="shared" si="1120"/>
        <v>215.0622883285503</v>
      </c>
      <c r="O199" s="53">
        <f t="shared" si="1121"/>
        <v>0</v>
      </c>
      <c r="P199" s="53">
        <f t="shared" si="1122"/>
        <v>780.4636994342884</v>
      </c>
      <c r="Q199" s="53">
        <f t="shared" si="1123"/>
        <v>4.5136529649201913</v>
      </c>
      <c r="S199" s="53">
        <v>13070009</v>
      </c>
      <c r="T199" s="53">
        <f>SUM(M808,M815)</f>
        <v>1059.0691457707333</v>
      </c>
      <c r="U199" s="53">
        <f t="shared" ref="U199:X199" si="1161">SUM(N808,N815)</f>
        <v>28.039694323831817</v>
      </c>
      <c r="V199" s="53">
        <f t="shared" si="1161"/>
        <v>7609.7985389199766</v>
      </c>
      <c r="W199" s="53">
        <f t="shared" si="1161"/>
        <v>11.240802064081723</v>
      </c>
      <c r="X199" s="53">
        <f t="shared" si="1161"/>
        <v>144.43572582485169</v>
      </c>
      <c r="Y199" s="53">
        <f t="shared" si="1125"/>
        <v>8852.5839069034737</v>
      </c>
      <c r="AA199" s="53" t="s">
        <v>980</v>
      </c>
      <c r="AB199" s="53" t="s">
        <v>1599</v>
      </c>
      <c r="AC199" s="53">
        <v>11100101</v>
      </c>
      <c r="AD199" s="53">
        <v>926475.28280000004</v>
      </c>
      <c r="AE199" s="53">
        <v>31259.022810999999</v>
      </c>
      <c r="AF199" s="53">
        <f t="shared" si="1111"/>
        <v>3.3739726673040607E-2</v>
      </c>
      <c r="AH199" s="58">
        <f t="shared" si="1147"/>
        <v>0</v>
      </c>
      <c r="AI199" s="58">
        <f t="shared" si="1148"/>
        <v>0</v>
      </c>
      <c r="AJ199" s="58">
        <f t="shared" si="1149"/>
        <v>0</v>
      </c>
      <c r="AK199" s="58">
        <f t="shared" si="1150"/>
        <v>0</v>
      </c>
      <c r="AL199" s="58">
        <f t="shared" si="1151"/>
        <v>0</v>
      </c>
      <c r="AM199" s="58">
        <f t="shared" si="832"/>
        <v>0</v>
      </c>
      <c r="AN199" s="58">
        <f t="shared" si="833"/>
        <v>0</v>
      </c>
      <c r="AO199" s="58">
        <f t="shared" si="834"/>
        <v>0</v>
      </c>
      <c r="AP199" s="58">
        <f t="shared" si="835"/>
        <v>0</v>
      </c>
      <c r="AQ199" s="58">
        <f t="shared" si="836"/>
        <v>0</v>
      </c>
      <c r="AS199" s="53">
        <v>13070009</v>
      </c>
      <c r="AT199" s="80">
        <f t="shared" si="1126"/>
        <v>141.74692747246769</v>
      </c>
      <c r="AU199" s="80">
        <f t="shared" si="1127"/>
        <v>0</v>
      </c>
      <c r="AV199" s="80">
        <f t="shared" si="1128"/>
        <v>35.615531796243452</v>
      </c>
      <c r="AW199" s="80">
        <f t="shared" si="1129"/>
        <v>0</v>
      </c>
      <c r="AX199" s="80">
        <f t="shared" si="1130"/>
        <v>9.4974751456649216</v>
      </c>
      <c r="AY199" s="80">
        <f t="shared" si="1131"/>
        <v>186.85993441437608</v>
      </c>
      <c r="BA199" s="53" t="s">
        <v>977</v>
      </c>
      <c r="BB199" s="53">
        <v>12090102</v>
      </c>
      <c r="BC199" s="53">
        <v>3719</v>
      </c>
      <c r="BD199" s="53">
        <v>5</v>
      </c>
      <c r="BE199" s="53">
        <f t="shared" si="1132"/>
        <v>1.3444474321054048E-3</v>
      </c>
      <c r="BF199" s="53">
        <f>Input!P165</f>
        <v>0</v>
      </c>
      <c r="BG199" s="53">
        <f>Input!Q165</f>
        <v>0</v>
      </c>
      <c r="BH199" s="53">
        <f t="shared" si="1133"/>
        <v>0</v>
      </c>
      <c r="BI199" s="53">
        <f t="shared" si="1134"/>
        <v>0</v>
      </c>
      <c r="BK199" s="53">
        <v>13070009</v>
      </c>
      <c r="BL199" s="53">
        <f>BH717</f>
        <v>0</v>
      </c>
      <c r="BM199" s="53">
        <f>BI717</f>
        <v>0</v>
      </c>
      <c r="BO199" s="54" t="s">
        <v>972</v>
      </c>
      <c r="BP199" s="53">
        <v>12090109</v>
      </c>
      <c r="BQ199" s="53">
        <v>635940.24419999996</v>
      </c>
      <c r="BR199" s="53">
        <v>635.87091450000003</v>
      </c>
      <c r="BS199" s="53">
        <f t="shared" si="1135"/>
        <v>9.9989098079476444E-4</v>
      </c>
      <c r="BT199" s="53">
        <f>BT198</f>
        <v>3866</v>
      </c>
      <c r="BU199" s="53">
        <f t="shared" si="1152"/>
        <v>0</v>
      </c>
      <c r="BV199" s="53">
        <f t="shared" si="1153"/>
        <v>38</v>
      </c>
      <c r="BW199" s="53">
        <f t="shared" si="1136"/>
        <v>3.8655785317525595</v>
      </c>
      <c r="BX199" s="53">
        <f t="shared" si="1137"/>
        <v>0</v>
      </c>
      <c r="BY199" s="53">
        <f t="shared" si="1138"/>
        <v>3.799585727020105E-2</v>
      </c>
      <c r="CA199" s="53">
        <v>13070009</v>
      </c>
      <c r="CB199" s="53">
        <f>BW788</f>
        <v>913.9600256342876</v>
      </c>
      <c r="CC199" s="53">
        <f t="shared" ref="CC199:CD199" si="1162">BX788</f>
        <v>0</v>
      </c>
      <c r="CD199" s="53">
        <f t="shared" si="1162"/>
        <v>6.0903600108904099</v>
      </c>
      <c r="CF199" s="46">
        <v>13070009</v>
      </c>
      <c r="CG199" s="61">
        <f t="shared" si="1140"/>
        <v>1200.8160732432009</v>
      </c>
      <c r="CH199" s="61">
        <f t="shared" si="1141"/>
        <v>28.039694323831817</v>
      </c>
      <c r="CI199" s="61">
        <f t="shared" si="1142"/>
        <v>8559.3740963505079</v>
      </c>
      <c r="CJ199" s="61">
        <f t="shared" si="1143"/>
        <v>11.240802064081723</v>
      </c>
      <c r="CK199" s="61">
        <f t="shared" si="1144"/>
        <v>160.02356098140703</v>
      </c>
      <c r="CL199" s="61">
        <f t="shared" si="1145"/>
        <v>9959.4942269630283</v>
      </c>
    </row>
    <row r="200" spans="1:90" x14ac:dyDescent="0.3">
      <c r="A200" s="53" t="s">
        <v>970</v>
      </c>
      <c r="B200" s="53" t="s">
        <v>1574</v>
      </c>
      <c r="C200" s="53">
        <v>12100304</v>
      </c>
      <c r="D200" s="51">
        <v>134606.000436</v>
      </c>
      <c r="E200" s="53">
        <v>11110.656985</v>
      </c>
      <c r="F200" s="53">
        <f t="shared" si="1109"/>
        <v>8.2542063125058768E-2</v>
      </c>
      <c r="H200" s="53">
        <f>H199</f>
        <v>4445</v>
      </c>
      <c r="I200" s="53">
        <f t="shared" si="1157"/>
        <v>1620</v>
      </c>
      <c r="J200" s="53">
        <f t="shared" si="1158"/>
        <v>0</v>
      </c>
      <c r="K200" s="53">
        <f t="shared" si="1159"/>
        <v>5879</v>
      </c>
      <c r="L200" s="53">
        <f t="shared" si="1160"/>
        <v>34</v>
      </c>
      <c r="M200" s="53">
        <f t="shared" si="1119"/>
        <v>366.89947059088621</v>
      </c>
      <c r="N200" s="53">
        <f t="shared" si="1120"/>
        <v>133.71814226259519</v>
      </c>
      <c r="O200" s="53">
        <f t="shared" si="1121"/>
        <v>0</v>
      </c>
      <c r="P200" s="53">
        <f t="shared" si="1122"/>
        <v>485.26478911222051</v>
      </c>
      <c r="Q200" s="53">
        <f t="shared" si="1123"/>
        <v>2.8064301462519983</v>
      </c>
      <c r="S200" s="53">
        <v>13070010</v>
      </c>
      <c r="T200" s="53">
        <f>SUM(M809,M936)</f>
        <v>408.09397993092421</v>
      </c>
      <c r="U200" s="53">
        <f t="shared" ref="U200:X200" si="1163">SUM(N809,N936)</f>
        <v>10.518562124765392</v>
      </c>
      <c r="V200" s="53">
        <f t="shared" si="1163"/>
        <v>2650.8077638335012</v>
      </c>
      <c r="W200" s="53">
        <f t="shared" si="1163"/>
        <v>3.9782007461233135</v>
      </c>
      <c r="X200" s="53">
        <f t="shared" si="1163"/>
        <v>88.073956596565779</v>
      </c>
      <c r="Y200" s="53">
        <f t="shared" si="1125"/>
        <v>3161.4724632318798</v>
      </c>
      <c r="AA200" s="53" t="s">
        <v>980</v>
      </c>
      <c r="AB200" s="53" t="s">
        <v>1599</v>
      </c>
      <c r="AC200" s="53">
        <v>11100103</v>
      </c>
      <c r="AD200" s="53">
        <v>926475.28280000004</v>
      </c>
      <c r="AE200" s="53">
        <v>510894.50951900001</v>
      </c>
      <c r="AF200" s="53">
        <f t="shared" si="1111"/>
        <v>0.55143889859098139</v>
      </c>
      <c r="AH200" s="58">
        <f t="shared" si="1147"/>
        <v>0</v>
      </c>
      <c r="AI200" s="58">
        <f t="shared" si="1148"/>
        <v>0</v>
      </c>
      <c r="AJ200" s="58">
        <f t="shared" si="1149"/>
        <v>0</v>
      </c>
      <c r="AK200" s="58">
        <f t="shared" si="1150"/>
        <v>0</v>
      </c>
      <c r="AL200" s="58">
        <f t="shared" si="1151"/>
        <v>0</v>
      </c>
      <c r="AM200" s="58">
        <f t="shared" si="832"/>
        <v>0</v>
      </c>
      <c r="AN200" s="58">
        <f t="shared" si="833"/>
        <v>0</v>
      </c>
      <c r="AO200" s="58">
        <f t="shared" si="834"/>
        <v>0</v>
      </c>
      <c r="AP200" s="58">
        <f t="shared" si="835"/>
        <v>0</v>
      </c>
      <c r="AQ200" s="58">
        <f t="shared" si="836"/>
        <v>0</v>
      </c>
      <c r="AS200" s="53">
        <v>13070010</v>
      </c>
      <c r="AT200" s="80">
        <f t="shared" si="1126"/>
        <v>174.6134404580049</v>
      </c>
      <c r="AU200" s="80">
        <f t="shared" si="1127"/>
        <v>0</v>
      </c>
      <c r="AV200" s="80">
        <f t="shared" si="1128"/>
        <v>24.41730391367765</v>
      </c>
      <c r="AW200" s="80">
        <f t="shared" si="1129"/>
        <v>0</v>
      </c>
      <c r="AX200" s="80">
        <f t="shared" si="1130"/>
        <v>6.1405951723890004E-2</v>
      </c>
      <c r="AY200" s="80">
        <f t="shared" si="1131"/>
        <v>199.09215032340643</v>
      </c>
      <c r="BA200" s="53" t="s">
        <v>977</v>
      </c>
      <c r="BB200" s="53">
        <v>13040301</v>
      </c>
      <c r="BC200" s="53">
        <v>3719</v>
      </c>
      <c r="BD200" s="53">
        <v>3540</v>
      </c>
      <c r="BE200" s="53">
        <f t="shared" si="1132"/>
        <v>0.95186878193062652</v>
      </c>
      <c r="BF200" s="53">
        <f t="shared" ref="BF200:BG203" si="1164">BF199</f>
        <v>0</v>
      </c>
      <c r="BG200" s="53">
        <f t="shared" si="1164"/>
        <v>0</v>
      </c>
      <c r="BH200" s="53">
        <f t="shared" si="1133"/>
        <v>0</v>
      </c>
      <c r="BI200" s="53">
        <f t="shared" si="1134"/>
        <v>0</v>
      </c>
      <c r="BK200" s="53">
        <v>13070010</v>
      </c>
      <c r="BL200" s="53">
        <f>SUM(BH718,BH846)</f>
        <v>4.1666666666666664E-2</v>
      </c>
      <c r="BM200" s="53">
        <f>SUM(BI718,BI846)</f>
        <v>0</v>
      </c>
      <c r="BO200" s="54" t="s">
        <v>972</v>
      </c>
      <c r="BP200" s="53">
        <v>12090110</v>
      </c>
      <c r="BQ200" s="53">
        <v>635940.24419999996</v>
      </c>
      <c r="BR200" s="53">
        <v>198846.5673</v>
      </c>
      <c r="BS200" s="53">
        <f t="shared" si="1135"/>
        <v>0.31268121354726491</v>
      </c>
      <c r="BT200" s="53">
        <f>BT199</f>
        <v>3866</v>
      </c>
      <c r="BU200" s="53">
        <f t="shared" si="1152"/>
        <v>0</v>
      </c>
      <c r="BV200" s="53">
        <f t="shared" si="1153"/>
        <v>38</v>
      </c>
      <c r="BW200" s="53">
        <f t="shared" si="1136"/>
        <v>1208.8255715737262</v>
      </c>
      <c r="BX200" s="53">
        <f t="shared" si="1137"/>
        <v>0</v>
      </c>
      <c r="BY200" s="53">
        <f t="shared" si="1138"/>
        <v>11.881886114796067</v>
      </c>
      <c r="CA200" s="53">
        <v>13070010</v>
      </c>
      <c r="CB200" s="53">
        <f>SUM(BW789,BW928)</f>
        <v>302.37858433800864</v>
      </c>
      <c r="CC200" s="53">
        <f t="shared" ref="CC200:CD200" si="1165">SUM(BX789,BX928)</f>
        <v>0</v>
      </c>
      <c r="CD200" s="53">
        <f t="shared" si="1165"/>
        <v>2.014961690390995</v>
      </c>
      <c r="CF200" s="46">
        <v>13070010</v>
      </c>
      <c r="CG200" s="61">
        <f t="shared" si="1140"/>
        <v>582.74908705559574</v>
      </c>
      <c r="CH200" s="61">
        <f t="shared" si="1141"/>
        <v>10.518562124765392</v>
      </c>
      <c r="CI200" s="61">
        <f t="shared" si="1142"/>
        <v>2977.6036520851876</v>
      </c>
      <c r="CJ200" s="61">
        <f t="shared" si="1143"/>
        <v>3.9782007461233135</v>
      </c>
      <c r="CK200" s="61">
        <f t="shared" si="1144"/>
        <v>90.150324238680653</v>
      </c>
      <c r="CL200" s="61">
        <f t="shared" si="1145"/>
        <v>3664.9998262503527</v>
      </c>
    </row>
    <row r="201" spans="1:90" x14ac:dyDescent="0.3">
      <c r="A201" s="53" t="s">
        <v>970</v>
      </c>
      <c r="B201" s="53" t="s">
        <v>1581</v>
      </c>
      <c r="C201" s="53">
        <v>12100201</v>
      </c>
      <c r="D201" s="51">
        <v>360265.85270039999</v>
      </c>
      <c r="E201" s="53">
        <v>105092.923047</v>
      </c>
      <c r="F201" s="53">
        <f t="shared" si="1109"/>
        <v>0.29170936479066234</v>
      </c>
      <c r="H201" s="53">
        <f>Input!P147</f>
        <v>4175</v>
      </c>
      <c r="I201" s="53">
        <f>Input!Q147</f>
        <v>0</v>
      </c>
      <c r="J201" s="53">
        <f>Input!R147</f>
        <v>0</v>
      </c>
      <c r="K201" s="53">
        <f>Input!S147</f>
        <v>0</v>
      </c>
      <c r="L201" s="53">
        <f>Input!T147</f>
        <v>46</v>
      </c>
      <c r="M201" s="53">
        <f t="shared" si="1119"/>
        <v>1217.8865980010153</v>
      </c>
      <c r="N201" s="53">
        <f t="shared" si="1120"/>
        <v>0</v>
      </c>
      <c r="O201" s="53">
        <f t="shared" si="1121"/>
        <v>0</v>
      </c>
      <c r="P201" s="53">
        <f t="shared" si="1122"/>
        <v>0</v>
      </c>
      <c r="Q201" s="53">
        <f t="shared" si="1123"/>
        <v>13.418630780370467</v>
      </c>
      <c r="S201" s="53">
        <v>13070011</v>
      </c>
      <c r="T201" s="53">
        <f>SUM(M227,M834,M993)</f>
        <v>523.72663865033678</v>
      </c>
      <c r="U201" s="53">
        <f t="shared" ref="U201:X201" si="1166">SUM(N227,N834,N993)</f>
        <v>10.154157757956639</v>
      </c>
      <c r="V201" s="53">
        <f t="shared" si="1166"/>
        <v>694.52645528739629</v>
      </c>
      <c r="W201" s="53">
        <f t="shared" si="1166"/>
        <v>0</v>
      </c>
      <c r="X201" s="53">
        <f t="shared" si="1166"/>
        <v>231.07893197773097</v>
      </c>
      <c r="Y201" s="53">
        <f t="shared" si="1125"/>
        <v>1459.4861836734208</v>
      </c>
      <c r="AA201" s="53" t="s">
        <v>980</v>
      </c>
      <c r="AB201" s="53" t="s">
        <v>1599</v>
      </c>
      <c r="AC201" s="53">
        <v>11100104</v>
      </c>
      <c r="AD201" s="53">
        <v>926475.28280000004</v>
      </c>
      <c r="AE201" s="53">
        <v>7715.5830343600001</v>
      </c>
      <c r="AF201" s="53">
        <f t="shared" si="1111"/>
        <v>8.327888695575247E-3</v>
      </c>
      <c r="AH201" s="58">
        <f t="shared" si="1147"/>
        <v>0</v>
      </c>
      <c r="AI201" s="58">
        <f t="shared" si="1148"/>
        <v>0</v>
      </c>
      <c r="AJ201" s="58">
        <f t="shared" si="1149"/>
        <v>0</v>
      </c>
      <c r="AK201" s="58">
        <f t="shared" si="1150"/>
        <v>0</v>
      </c>
      <c r="AL201" s="58">
        <f t="shared" si="1151"/>
        <v>0</v>
      </c>
      <c r="AM201" s="58">
        <f t="shared" si="832"/>
        <v>0</v>
      </c>
      <c r="AN201" s="58">
        <f t="shared" si="833"/>
        <v>0</v>
      </c>
      <c r="AO201" s="58">
        <f t="shared" si="834"/>
        <v>0</v>
      </c>
      <c r="AP201" s="58">
        <f t="shared" si="835"/>
        <v>0</v>
      </c>
      <c r="AQ201" s="58">
        <f t="shared" si="836"/>
        <v>0</v>
      </c>
      <c r="AS201" s="53">
        <v>13070011</v>
      </c>
      <c r="AT201" s="80">
        <f t="shared" si="1126"/>
        <v>2582.411976571012</v>
      </c>
      <c r="AU201" s="80">
        <f t="shared" si="1127"/>
        <v>163.4988718809025</v>
      </c>
      <c r="AV201" s="80">
        <f t="shared" si="1128"/>
        <v>159.8900347278657</v>
      </c>
      <c r="AW201" s="80">
        <f t="shared" si="1129"/>
        <v>0</v>
      </c>
      <c r="AX201" s="80">
        <f t="shared" si="1130"/>
        <v>17.76913814256001</v>
      </c>
      <c r="AY201" s="80">
        <f t="shared" si="1131"/>
        <v>2923.5700213223408</v>
      </c>
      <c r="BA201" s="53" t="s">
        <v>977</v>
      </c>
      <c r="BB201" s="53">
        <v>13070008</v>
      </c>
      <c r="BC201" s="53">
        <v>3719</v>
      </c>
      <c r="BD201" s="53">
        <v>78</v>
      </c>
      <c r="BE201" s="53">
        <f t="shared" si="1132"/>
        <v>2.0973379940844313E-2</v>
      </c>
      <c r="BF201" s="53">
        <f t="shared" si="1164"/>
        <v>0</v>
      </c>
      <c r="BG201" s="53">
        <f t="shared" si="1164"/>
        <v>0</v>
      </c>
      <c r="BH201" s="53">
        <f t="shared" si="1133"/>
        <v>0</v>
      </c>
      <c r="BI201" s="53">
        <f t="shared" si="1134"/>
        <v>0</v>
      </c>
      <c r="BK201" s="53">
        <v>13070011</v>
      </c>
      <c r="BL201" s="53">
        <f>SUM(BH202,BH741,BH891)</f>
        <v>0</v>
      </c>
      <c r="BM201" s="53">
        <f>SUM(BI202,BI741,BI891)</f>
        <v>0</v>
      </c>
      <c r="BO201" s="54" t="s">
        <v>973</v>
      </c>
      <c r="BP201" s="53">
        <v>11130201</v>
      </c>
      <c r="BQ201" s="53">
        <v>567111.41009999998</v>
      </c>
      <c r="BR201" s="53">
        <v>110383.62390000001</v>
      </c>
      <c r="BS201" s="53">
        <f t="shared" si="1135"/>
        <v>0.19464186742519574</v>
      </c>
      <c r="BT201" s="53">
        <v>0</v>
      </c>
      <c r="BU201" s="53">
        <v>1</v>
      </c>
      <c r="BV201" s="53">
        <v>2</v>
      </c>
      <c r="BW201" s="53">
        <f t="shared" si="1136"/>
        <v>0</v>
      </c>
      <c r="BX201" s="53">
        <f t="shared" si="1137"/>
        <v>0.19464186742519574</v>
      </c>
      <c r="BY201" s="53">
        <f t="shared" si="1138"/>
        <v>0.38928373485039147</v>
      </c>
      <c r="CA201" s="53">
        <v>13070011</v>
      </c>
      <c r="CB201" s="53">
        <f>SUM(BW221,BW814,BW975)</f>
        <v>30.795733109626816</v>
      </c>
      <c r="CC201" s="53">
        <f t="shared" ref="CC201:CD201" si="1167">SUM(BX221,BX814,BX975)</f>
        <v>0</v>
      </c>
      <c r="CD201" s="53">
        <f t="shared" si="1167"/>
        <v>1.7734580536331528</v>
      </c>
      <c r="CF201" s="46">
        <v>13070011</v>
      </c>
      <c r="CG201" s="61">
        <f t="shared" si="1140"/>
        <v>3106.138615221349</v>
      </c>
      <c r="CH201" s="61">
        <f t="shared" si="1141"/>
        <v>173.65302963885915</v>
      </c>
      <c r="CI201" s="61">
        <f t="shared" si="1142"/>
        <v>885.21222312488885</v>
      </c>
      <c r="CJ201" s="61">
        <f t="shared" si="1143"/>
        <v>0</v>
      </c>
      <c r="CK201" s="61">
        <f t="shared" si="1144"/>
        <v>250.62152817392413</v>
      </c>
      <c r="CL201" s="61">
        <f t="shared" si="1145"/>
        <v>4415.625396159021</v>
      </c>
    </row>
    <row r="202" spans="1:90" x14ac:dyDescent="0.3">
      <c r="A202" s="53" t="s">
        <v>970</v>
      </c>
      <c r="B202" s="53" t="s">
        <v>1581</v>
      </c>
      <c r="C202" s="53">
        <v>12100202</v>
      </c>
      <c r="D202" s="51">
        <v>360265.85270039999</v>
      </c>
      <c r="E202" s="53">
        <v>146609.971842</v>
      </c>
      <c r="F202" s="53">
        <f t="shared" si="1109"/>
        <v>0.40694939790455814</v>
      </c>
      <c r="H202" s="53">
        <f>H201</f>
        <v>4175</v>
      </c>
      <c r="I202" s="53">
        <f t="shared" ref="I202:I204" si="1168">I201</f>
        <v>0</v>
      </c>
      <c r="J202" s="53">
        <f t="shared" ref="J202:J204" si="1169">J201</f>
        <v>0</v>
      </c>
      <c r="K202" s="53">
        <f t="shared" ref="K202:K204" si="1170">K201</f>
        <v>0</v>
      </c>
      <c r="L202" s="53">
        <f t="shared" ref="L202:L204" si="1171">L201</f>
        <v>46</v>
      </c>
      <c r="M202" s="53">
        <f t="shared" si="1119"/>
        <v>1699.0137362515302</v>
      </c>
      <c r="N202" s="53">
        <f t="shared" si="1120"/>
        <v>0</v>
      </c>
      <c r="O202" s="53">
        <f t="shared" si="1121"/>
        <v>0</v>
      </c>
      <c r="P202" s="53">
        <f t="shared" si="1122"/>
        <v>0</v>
      </c>
      <c r="Q202" s="53">
        <f t="shared" si="1123"/>
        <v>18.719672303609673</v>
      </c>
      <c r="S202" s="53">
        <v>13070012</v>
      </c>
      <c r="T202" s="53">
        <f>SUM(M228,M937,M994)</f>
        <v>263.38308672750964</v>
      </c>
      <c r="U202" s="53">
        <f t="shared" ref="U202:X202" si="1172">SUM(N228,N937,N994)</f>
        <v>1.0980089242203812</v>
      </c>
      <c r="V202" s="53">
        <f t="shared" si="1172"/>
        <v>11.346456604647242</v>
      </c>
      <c r="W202" s="53">
        <f t="shared" si="1172"/>
        <v>0</v>
      </c>
      <c r="X202" s="53">
        <f t="shared" si="1172"/>
        <v>148.60525024726692</v>
      </c>
      <c r="Y202" s="53">
        <f t="shared" si="1125"/>
        <v>424.43280250364421</v>
      </c>
      <c r="AA202" s="53" t="s">
        <v>980</v>
      </c>
      <c r="AB202" s="53" t="s">
        <v>1609</v>
      </c>
      <c r="AC202" s="53">
        <v>11090102</v>
      </c>
      <c r="AD202" s="53">
        <v>450948.8664</v>
      </c>
      <c r="AE202" s="51">
        <v>2804.2301536599998</v>
      </c>
      <c r="AF202" s="53">
        <f t="shared" si="1111"/>
        <v>6.2185102626970473E-3</v>
      </c>
      <c r="AH202" s="58">
        <f>Input!P177</f>
        <v>144</v>
      </c>
      <c r="AI202" s="58">
        <f>Input!Q177</f>
        <v>0</v>
      </c>
      <c r="AJ202" s="58">
        <f>Input!R177</f>
        <v>37245</v>
      </c>
      <c r="AK202" s="58">
        <f>Input!S177</f>
        <v>0</v>
      </c>
      <c r="AL202" s="58">
        <f>Input!T177</f>
        <v>1287</v>
      </c>
      <c r="AM202" s="58">
        <f t="shared" si="832"/>
        <v>0.89546547782837482</v>
      </c>
      <c r="AN202" s="58">
        <f t="shared" si="833"/>
        <v>0</v>
      </c>
      <c r="AO202" s="58">
        <f t="shared" si="834"/>
        <v>231.60841473415152</v>
      </c>
      <c r="AP202" s="58">
        <f t="shared" si="835"/>
        <v>0</v>
      </c>
      <c r="AQ202" s="58">
        <f t="shared" si="836"/>
        <v>8.0032227080910996</v>
      </c>
      <c r="AS202" s="53">
        <v>13070012</v>
      </c>
      <c r="AT202" s="80">
        <f t="shared" si="1126"/>
        <v>416.08224530357427</v>
      </c>
      <c r="AU202" s="80">
        <f t="shared" si="1127"/>
        <v>28.501128137257879</v>
      </c>
      <c r="AV202" s="80">
        <f t="shared" si="1128"/>
        <v>20.989795546559399</v>
      </c>
      <c r="AW202" s="80">
        <f t="shared" si="1129"/>
        <v>0</v>
      </c>
      <c r="AX202" s="80">
        <f t="shared" si="1130"/>
        <v>2.6719807628679262</v>
      </c>
      <c r="AY202" s="80">
        <f t="shared" si="1131"/>
        <v>468.24514975025943</v>
      </c>
      <c r="BA202" s="53" t="s">
        <v>977</v>
      </c>
      <c r="BB202" s="53">
        <v>13070011</v>
      </c>
      <c r="BC202" s="53">
        <v>3719</v>
      </c>
      <c r="BD202" s="53">
        <v>88</v>
      </c>
      <c r="BE202" s="53">
        <f t="shared" si="1132"/>
        <v>2.3662274805055124E-2</v>
      </c>
      <c r="BF202" s="53">
        <f t="shared" si="1164"/>
        <v>0</v>
      </c>
      <c r="BG202" s="53">
        <f t="shared" si="1164"/>
        <v>0</v>
      </c>
      <c r="BH202" s="53">
        <f t="shared" si="1133"/>
        <v>0</v>
      </c>
      <c r="BI202" s="53">
        <f t="shared" si="1134"/>
        <v>0</v>
      </c>
      <c r="BK202" s="53">
        <v>13070012</v>
      </c>
      <c r="BL202" s="53">
        <f>SUM(BH203,BH847,BH892)</f>
        <v>0</v>
      </c>
      <c r="BM202" s="53">
        <f>SUM(BI203,BI847,BI892)</f>
        <v>0</v>
      </c>
      <c r="BO202" s="54" t="s">
        <v>973</v>
      </c>
      <c r="BP202" s="53">
        <v>11130210</v>
      </c>
      <c r="BQ202" s="53">
        <v>567111.41009999998</v>
      </c>
      <c r="BR202" s="53">
        <v>68654.419450000001</v>
      </c>
      <c r="BS202" s="53">
        <f t="shared" si="1135"/>
        <v>0.12105984508034148</v>
      </c>
      <c r="BT202" s="53">
        <f>BT201</f>
        <v>0</v>
      </c>
      <c r="BU202" s="53">
        <f t="shared" ref="BU202:BU204" si="1173">BU201</f>
        <v>1</v>
      </c>
      <c r="BV202" s="53">
        <f t="shared" ref="BV202:BV204" si="1174">BV201</f>
        <v>2</v>
      </c>
      <c r="BW202" s="53">
        <f t="shared" si="1136"/>
        <v>0</v>
      </c>
      <c r="BX202" s="53">
        <f t="shared" si="1137"/>
        <v>0.12105984508034148</v>
      </c>
      <c r="BY202" s="53">
        <f t="shared" si="1138"/>
        <v>0.24211969016068297</v>
      </c>
      <c r="CA202" s="53">
        <v>13070012</v>
      </c>
      <c r="CB202" s="53">
        <f>SUM(BW222,BW929,BW976)</f>
        <v>2.7368054692340422</v>
      </c>
      <c r="CC202" s="53">
        <f t="shared" ref="CC202:CD202" si="1175">SUM(BX222,BX929,BX976)</f>
        <v>0</v>
      </c>
      <c r="CD202" s="53">
        <f t="shared" si="1175"/>
        <v>2.2059068660155381</v>
      </c>
      <c r="CF202" s="46">
        <v>13070012</v>
      </c>
      <c r="CG202" s="61">
        <f t="shared" si="1140"/>
        <v>679.4653320310839</v>
      </c>
      <c r="CH202" s="61">
        <f t="shared" si="1141"/>
        <v>29.59913706147826</v>
      </c>
      <c r="CI202" s="61">
        <f t="shared" si="1142"/>
        <v>35.073057620440686</v>
      </c>
      <c r="CJ202" s="61">
        <f t="shared" si="1143"/>
        <v>0</v>
      </c>
      <c r="CK202" s="61">
        <f t="shared" si="1144"/>
        <v>153.48313787615038</v>
      </c>
      <c r="CL202" s="61">
        <f t="shared" si="1145"/>
        <v>897.62066458915319</v>
      </c>
    </row>
    <row r="203" spans="1:90" x14ac:dyDescent="0.3">
      <c r="A203" s="53" t="s">
        <v>970</v>
      </c>
      <c r="B203" s="53" t="s">
        <v>1581</v>
      </c>
      <c r="C203" s="53">
        <v>12100203</v>
      </c>
      <c r="D203" s="51">
        <v>360265.85270039999</v>
      </c>
      <c r="E203" s="53">
        <v>46252.253915499998</v>
      </c>
      <c r="F203" s="53">
        <f t="shared" si="1109"/>
        <v>0.12838367435829048</v>
      </c>
      <c r="H203" s="53">
        <f>H202</f>
        <v>4175</v>
      </c>
      <c r="I203" s="53">
        <f t="shared" si="1168"/>
        <v>0</v>
      </c>
      <c r="J203" s="53">
        <f t="shared" si="1169"/>
        <v>0</v>
      </c>
      <c r="K203" s="53">
        <f t="shared" si="1170"/>
        <v>0</v>
      </c>
      <c r="L203" s="53">
        <f t="shared" si="1171"/>
        <v>46</v>
      </c>
      <c r="M203" s="53">
        <f t="shared" si="1119"/>
        <v>536.00184044586274</v>
      </c>
      <c r="N203" s="53">
        <f t="shared" si="1120"/>
        <v>0</v>
      </c>
      <c r="O203" s="53">
        <f t="shared" si="1121"/>
        <v>0</v>
      </c>
      <c r="P203" s="53">
        <f t="shared" si="1122"/>
        <v>0</v>
      </c>
      <c r="Q203" s="53">
        <f t="shared" si="1123"/>
        <v>5.9056490204813619</v>
      </c>
      <c r="S203" s="53">
        <v>13080001</v>
      </c>
      <c r="T203" s="53">
        <f>SUM(M300,M597,M601,M995)</f>
        <v>137.72571353914896</v>
      </c>
      <c r="U203" s="53">
        <f t="shared" ref="U203:X203" si="1176">SUM(N300,N597,N601,N995)</f>
        <v>0</v>
      </c>
      <c r="V203" s="53">
        <f t="shared" si="1176"/>
        <v>916.4598585844227</v>
      </c>
      <c r="W203" s="53">
        <f t="shared" si="1176"/>
        <v>0</v>
      </c>
      <c r="X203" s="53">
        <f t="shared" si="1176"/>
        <v>134.89293557205644</v>
      </c>
      <c r="Y203" s="53">
        <f t="shared" si="1125"/>
        <v>1189.0785076956281</v>
      </c>
      <c r="AA203" s="53" t="s">
        <v>980</v>
      </c>
      <c r="AB203" s="53" t="s">
        <v>1609</v>
      </c>
      <c r="AC203" s="53">
        <v>11090103</v>
      </c>
      <c r="AD203" s="53">
        <v>450948.8664</v>
      </c>
      <c r="AE203" s="53">
        <v>154075.850026</v>
      </c>
      <c r="AF203" s="53">
        <f t="shared" si="1111"/>
        <v>0.34167033450158818</v>
      </c>
      <c r="AH203" s="58">
        <f t="shared" ref="AH203:AH206" si="1177">AH202</f>
        <v>144</v>
      </c>
      <c r="AI203" s="58">
        <f t="shared" ref="AI203:AI206" si="1178">AI202</f>
        <v>0</v>
      </c>
      <c r="AJ203" s="58">
        <f t="shared" ref="AJ203:AJ206" si="1179">AJ202</f>
        <v>37245</v>
      </c>
      <c r="AK203" s="58">
        <f t="shared" ref="AK203:AK206" si="1180">AK202</f>
        <v>0</v>
      </c>
      <c r="AL203" s="58">
        <f t="shared" ref="AL203:AL206" si="1181">AL202</f>
        <v>1287</v>
      </c>
      <c r="AM203" s="58">
        <f t="shared" si="832"/>
        <v>49.200528168228701</v>
      </c>
      <c r="AN203" s="58">
        <f t="shared" si="833"/>
        <v>0</v>
      </c>
      <c r="AO203" s="58">
        <f t="shared" si="834"/>
        <v>12725.511608511652</v>
      </c>
      <c r="AP203" s="58">
        <f t="shared" si="835"/>
        <v>0</v>
      </c>
      <c r="AQ203" s="58">
        <f t="shared" si="836"/>
        <v>439.729720503544</v>
      </c>
      <c r="AS203" s="53">
        <v>13080001</v>
      </c>
      <c r="AT203" s="80">
        <f t="shared" si="1126"/>
        <v>49.231179033288292</v>
      </c>
      <c r="AU203" s="80">
        <f t="shared" si="1127"/>
        <v>0</v>
      </c>
      <c r="AV203" s="80">
        <f t="shared" si="1128"/>
        <v>4.7611274051907078</v>
      </c>
      <c r="AW203" s="80">
        <f t="shared" si="1129"/>
        <v>0</v>
      </c>
      <c r="AX203" s="80">
        <f t="shared" si="1130"/>
        <v>26.844911763707291</v>
      </c>
      <c r="AY203" s="80">
        <f t="shared" si="1131"/>
        <v>80.837218202186293</v>
      </c>
      <c r="BA203" s="53" t="s">
        <v>977</v>
      </c>
      <c r="BB203" s="53">
        <v>13070012</v>
      </c>
      <c r="BC203" s="53">
        <v>3719</v>
      </c>
      <c r="BD203" s="53">
        <v>8</v>
      </c>
      <c r="BE203" s="53">
        <f t="shared" si="1132"/>
        <v>2.1511158913686476E-3</v>
      </c>
      <c r="BF203" s="53">
        <f t="shared" si="1164"/>
        <v>0</v>
      </c>
      <c r="BG203" s="53">
        <f t="shared" si="1164"/>
        <v>0</v>
      </c>
      <c r="BH203" s="53">
        <f t="shared" si="1133"/>
        <v>0</v>
      </c>
      <c r="BI203" s="53">
        <f t="shared" si="1134"/>
        <v>0</v>
      </c>
      <c r="BK203" s="53">
        <v>13080001</v>
      </c>
      <c r="BL203" s="53">
        <f>SUM(BH269,BH532,BH613,BH893)</f>
        <v>14.940306756238506</v>
      </c>
      <c r="BM203" s="53">
        <f>SUM(BI269,BI532,BI613,BI893)</f>
        <v>0</v>
      </c>
      <c r="BO203" s="54" t="s">
        <v>973</v>
      </c>
      <c r="BP203" s="53">
        <v>12030103</v>
      </c>
      <c r="BQ203" s="53">
        <v>567111.41009999998</v>
      </c>
      <c r="BR203" s="53">
        <v>387286.6507</v>
      </c>
      <c r="BS203" s="53">
        <f t="shared" si="1135"/>
        <v>0.68291105381164685</v>
      </c>
      <c r="BT203" s="53">
        <f>BT202</f>
        <v>0</v>
      </c>
      <c r="BU203" s="53">
        <f t="shared" si="1173"/>
        <v>1</v>
      </c>
      <c r="BV203" s="53">
        <f t="shared" si="1174"/>
        <v>2</v>
      </c>
      <c r="BW203" s="53">
        <f t="shared" si="1136"/>
        <v>0</v>
      </c>
      <c r="BX203" s="53">
        <f t="shared" si="1137"/>
        <v>0.68291105381164685</v>
      </c>
      <c r="BY203" s="53">
        <f t="shared" si="1138"/>
        <v>1.3658221076232937</v>
      </c>
      <c r="CA203" s="53">
        <v>13080001</v>
      </c>
      <c r="CB203" s="53">
        <f>SUM(BW298,BW589,BW673,BW977)</f>
        <v>194.71619761626971</v>
      </c>
      <c r="CC203" s="53">
        <f t="shared" ref="CC203:CD203" si="1182">SUM(BX298,BX589,BX673,BX977)</f>
        <v>0</v>
      </c>
      <c r="CD203" s="53">
        <f t="shared" si="1182"/>
        <v>100.16304823447375</v>
      </c>
      <c r="CF203" s="46">
        <v>13080001</v>
      </c>
      <c r="CG203" s="61">
        <f t="shared" si="1140"/>
        <v>201.89719932867575</v>
      </c>
      <c r="CH203" s="61">
        <f t="shared" si="1141"/>
        <v>0</v>
      </c>
      <c r="CI203" s="61">
        <f t="shared" si="1142"/>
        <v>1115.9371836058831</v>
      </c>
      <c r="CJ203" s="61">
        <f t="shared" si="1143"/>
        <v>0</v>
      </c>
      <c r="CK203" s="61">
        <f t="shared" si="1144"/>
        <v>261.90089557023748</v>
      </c>
      <c r="CL203" s="61">
        <f t="shared" si="1145"/>
        <v>1579.7352785047963</v>
      </c>
    </row>
    <row r="204" spans="1:90" x14ac:dyDescent="0.3">
      <c r="A204" s="53" t="s">
        <v>970</v>
      </c>
      <c r="B204" s="53" t="s">
        <v>1581</v>
      </c>
      <c r="C204" s="53">
        <v>12100304</v>
      </c>
      <c r="D204" s="51">
        <v>360265.85270039999</v>
      </c>
      <c r="E204" s="53">
        <v>62310.703895899998</v>
      </c>
      <c r="F204" s="53">
        <f t="shared" si="1109"/>
        <v>0.17295756294648909</v>
      </c>
      <c r="H204" s="53">
        <f>H203</f>
        <v>4175</v>
      </c>
      <c r="I204" s="53">
        <f t="shared" si="1168"/>
        <v>0</v>
      </c>
      <c r="J204" s="53">
        <f t="shared" si="1169"/>
        <v>0</v>
      </c>
      <c r="K204" s="53">
        <f t="shared" si="1170"/>
        <v>0</v>
      </c>
      <c r="L204" s="53">
        <f t="shared" si="1171"/>
        <v>46</v>
      </c>
      <c r="M204" s="53">
        <f t="shared" si="1119"/>
        <v>722.09782530159191</v>
      </c>
      <c r="N204" s="53">
        <f t="shared" si="1120"/>
        <v>0</v>
      </c>
      <c r="O204" s="53">
        <f t="shared" si="1121"/>
        <v>0</v>
      </c>
      <c r="P204" s="53">
        <f t="shared" si="1122"/>
        <v>0</v>
      </c>
      <c r="Q204" s="53">
        <f t="shared" si="1123"/>
        <v>7.9560478955384983</v>
      </c>
      <c r="S204" s="53">
        <v>13080002</v>
      </c>
      <c r="T204" s="53">
        <f>SUM(M271,M685,M1022)</f>
        <v>348.19507237634321</v>
      </c>
      <c r="U204" s="53">
        <f t="shared" ref="U204:X204" si="1183">SUM(N271,N685,N1022)</f>
        <v>0</v>
      </c>
      <c r="V204" s="53">
        <f t="shared" si="1183"/>
        <v>831.33377439791025</v>
      </c>
      <c r="W204" s="53">
        <f t="shared" si="1183"/>
        <v>46.563595428250942</v>
      </c>
      <c r="X204" s="53">
        <f t="shared" si="1183"/>
        <v>119.4766948965236</v>
      </c>
      <c r="Y204" s="53">
        <f t="shared" si="1125"/>
        <v>1345.569137099028</v>
      </c>
      <c r="AA204" s="53" t="s">
        <v>980</v>
      </c>
      <c r="AB204" s="53" t="s">
        <v>1609</v>
      </c>
      <c r="AC204" s="53">
        <v>11090104</v>
      </c>
      <c r="AD204" s="53">
        <v>450948.8664</v>
      </c>
      <c r="AE204" s="53">
        <v>117253.443772</v>
      </c>
      <c r="AF204" s="53">
        <f t="shared" si="1111"/>
        <v>0.26001494295362976</v>
      </c>
      <c r="AH204" s="58">
        <f t="shared" si="1177"/>
        <v>144</v>
      </c>
      <c r="AI204" s="58">
        <f t="shared" si="1178"/>
        <v>0</v>
      </c>
      <c r="AJ204" s="58">
        <f t="shared" si="1179"/>
        <v>37245</v>
      </c>
      <c r="AK204" s="58">
        <f t="shared" si="1180"/>
        <v>0</v>
      </c>
      <c r="AL204" s="58">
        <f t="shared" si="1181"/>
        <v>1287</v>
      </c>
      <c r="AM204" s="58">
        <f t="shared" si="832"/>
        <v>37.442151785322686</v>
      </c>
      <c r="AN204" s="58">
        <f t="shared" si="833"/>
        <v>0</v>
      </c>
      <c r="AO204" s="58">
        <f t="shared" si="834"/>
        <v>9684.2565503079404</v>
      </c>
      <c r="AP204" s="58">
        <f t="shared" si="835"/>
        <v>0</v>
      </c>
      <c r="AQ204" s="58">
        <f t="shared" si="836"/>
        <v>334.6392315813215</v>
      </c>
      <c r="AS204" s="53">
        <v>13080002</v>
      </c>
      <c r="AT204" s="80">
        <f t="shared" si="1126"/>
        <v>353.57385398726967</v>
      </c>
      <c r="AU204" s="80">
        <f t="shared" si="1127"/>
        <v>0</v>
      </c>
      <c r="AV204" s="80">
        <f t="shared" si="1128"/>
        <v>19.326206628559962</v>
      </c>
      <c r="AW204" s="80">
        <f t="shared" si="1129"/>
        <v>0</v>
      </c>
      <c r="AX204" s="80">
        <f t="shared" si="1130"/>
        <v>57.124463567623692</v>
      </c>
      <c r="AY204" s="80">
        <f t="shared" si="1131"/>
        <v>430.02452418345337</v>
      </c>
      <c r="BA204" s="53" t="s">
        <v>978</v>
      </c>
      <c r="BB204" s="53">
        <v>11130104</v>
      </c>
      <c r="BC204" s="53">
        <v>6059</v>
      </c>
      <c r="BD204" s="53">
        <v>1</v>
      </c>
      <c r="BE204" s="53">
        <f t="shared" si="1132"/>
        <v>1.6504373659019642E-4</v>
      </c>
      <c r="BF204" s="53">
        <f>Input!P168</f>
        <v>5</v>
      </c>
      <c r="BG204" s="53">
        <f>Input!Q168</f>
        <v>0</v>
      </c>
      <c r="BH204" s="53">
        <f t="shared" si="1133"/>
        <v>8.2521868295098208E-4</v>
      </c>
      <c r="BI204" s="53">
        <f t="shared" si="1134"/>
        <v>0</v>
      </c>
      <c r="BK204" s="53">
        <v>13080002</v>
      </c>
      <c r="BL204" s="53">
        <f>SUM(BH247,BH614,BH919)</f>
        <v>203.62222052518717</v>
      </c>
      <c r="BM204" s="53">
        <f>SUM(BI247,BI614,BI919)</f>
        <v>7.8851316798772695</v>
      </c>
      <c r="BO204" s="54" t="s">
        <v>973</v>
      </c>
      <c r="BP204" s="53">
        <v>12030104</v>
      </c>
      <c r="BQ204" s="53">
        <v>567111.41009999998</v>
      </c>
      <c r="BR204" s="53">
        <v>786.71602719999998</v>
      </c>
      <c r="BS204" s="53">
        <f t="shared" si="1135"/>
        <v>1.3872336426122632E-3</v>
      </c>
      <c r="BT204" s="53">
        <f>BT203</f>
        <v>0</v>
      </c>
      <c r="BU204" s="53">
        <f t="shared" si="1173"/>
        <v>1</v>
      </c>
      <c r="BV204" s="53">
        <f t="shared" si="1174"/>
        <v>2</v>
      </c>
      <c r="BW204" s="53">
        <f t="shared" si="1136"/>
        <v>0</v>
      </c>
      <c r="BX204" s="53">
        <f t="shared" si="1137"/>
        <v>1.3872336426122632E-3</v>
      </c>
      <c r="BY204" s="53">
        <f t="shared" si="1138"/>
        <v>2.7744672852245264E-3</v>
      </c>
      <c r="CA204" s="53">
        <v>13080002</v>
      </c>
      <c r="CB204" s="53">
        <f>SUM(BW273,BW674,BW1006)</f>
        <v>89.015732281869489</v>
      </c>
      <c r="CC204" s="53">
        <f t="shared" ref="CC204:CD204" si="1184">SUM(BX273,BX674,BX1006)</f>
        <v>0</v>
      </c>
      <c r="CD204" s="53">
        <f t="shared" si="1184"/>
        <v>87.088793325673151</v>
      </c>
      <c r="CF204" s="46">
        <v>13080002</v>
      </c>
      <c r="CG204" s="61">
        <f t="shared" si="1140"/>
        <v>905.39114688879999</v>
      </c>
      <c r="CH204" s="61">
        <f t="shared" si="1141"/>
        <v>7.8851316798772695</v>
      </c>
      <c r="CI204" s="61">
        <f t="shared" si="1142"/>
        <v>939.67571330833971</v>
      </c>
      <c r="CJ204" s="61">
        <f t="shared" si="1143"/>
        <v>46.563595428250942</v>
      </c>
      <c r="CK204" s="61">
        <f t="shared" si="1144"/>
        <v>263.68995178982044</v>
      </c>
      <c r="CL204" s="61">
        <f t="shared" si="1145"/>
        <v>2163.2055390950882</v>
      </c>
    </row>
    <row r="205" spans="1:90" x14ac:dyDescent="0.3">
      <c r="A205" s="53" t="s">
        <v>971</v>
      </c>
      <c r="B205" s="53" t="s">
        <v>1581</v>
      </c>
      <c r="C205" s="53">
        <v>12070201</v>
      </c>
      <c r="D205" s="51">
        <v>536373.46057261701</v>
      </c>
      <c r="E205" s="53">
        <v>516308.88722199999</v>
      </c>
      <c r="F205" s="53">
        <f t="shared" si="1109"/>
        <v>0.96259215858816605</v>
      </c>
      <c r="H205" s="53">
        <f>Input!P149</f>
        <v>730</v>
      </c>
      <c r="I205" s="53">
        <f>Input!Q149</f>
        <v>8</v>
      </c>
      <c r="J205" s="53">
        <f>Input!R149</f>
        <v>16116</v>
      </c>
      <c r="K205" s="53">
        <f>Input!S149</f>
        <v>21</v>
      </c>
      <c r="L205" s="53">
        <f>Input!T149</f>
        <v>904</v>
      </c>
      <c r="M205" s="53">
        <f t="shared" si="1119"/>
        <v>702.69227576936123</v>
      </c>
      <c r="N205" s="53">
        <f t="shared" si="1120"/>
        <v>7.7007372687053284</v>
      </c>
      <c r="O205" s="53">
        <f t="shared" si="1121"/>
        <v>15513.135227806884</v>
      </c>
      <c r="P205" s="53">
        <f t="shared" si="1122"/>
        <v>20.214435330351488</v>
      </c>
      <c r="Q205" s="53">
        <f t="shared" si="1123"/>
        <v>870.18331136370216</v>
      </c>
      <c r="S205" s="53">
        <v>13080003</v>
      </c>
      <c r="T205" s="53">
        <f>SUM(M542,M1026)</f>
        <v>186.30452410914734</v>
      </c>
      <c r="U205" s="53">
        <f t="shared" ref="U205:X205" si="1185">SUM(N542,N1026)</f>
        <v>0</v>
      </c>
      <c r="V205" s="53">
        <f t="shared" si="1185"/>
        <v>99.670276427682708</v>
      </c>
      <c r="W205" s="53">
        <f t="shared" si="1185"/>
        <v>12.408639348218806</v>
      </c>
      <c r="X205" s="53">
        <f t="shared" si="1185"/>
        <v>60.924890412917954</v>
      </c>
      <c r="Y205" s="53">
        <f t="shared" si="1125"/>
        <v>359.30833029796679</v>
      </c>
      <c r="AA205" s="53" t="s">
        <v>980</v>
      </c>
      <c r="AB205" s="53" t="s">
        <v>1609</v>
      </c>
      <c r="AC205" s="53">
        <v>11100101</v>
      </c>
      <c r="AD205" s="53">
        <v>450948.8664</v>
      </c>
      <c r="AE205" s="53">
        <v>1696.3819628599999</v>
      </c>
      <c r="AF205" s="53">
        <f t="shared" si="1111"/>
        <v>3.7618055820884972E-3</v>
      </c>
      <c r="AH205" s="58">
        <f t="shared" si="1177"/>
        <v>144</v>
      </c>
      <c r="AI205" s="58">
        <f t="shared" si="1178"/>
        <v>0</v>
      </c>
      <c r="AJ205" s="58">
        <f t="shared" si="1179"/>
        <v>37245</v>
      </c>
      <c r="AK205" s="58">
        <f t="shared" si="1180"/>
        <v>0</v>
      </c>
      <c r="AL205" s="58">
        <f t="shared" si="1181"/>
        <v>1287</v>
      </c>
      <c r="AM205" s="58">
        <f t="shared" si="832"/>
        <v>0.54170000382074357</v>
      </c>
      <c r="AN205" s="58">
        <f t="shared" si="833"/>
        <v>0</v>
      </c>
      <c r="AO205" s="58">
        <f t="shared" si="834"/>
        <v>140.10844890488607</v>
      </c>
      <c r="AP205" s="58">
        <f t="shared" si="835"/>
        <v>0</v>
      </c>
      <c r="AQ205" s="58">
        <f t="shared" si="836"/>
        <v>4.8414437841478959</v>
      </c>
      <c r="AS205" s="53">
        <v>13080003</v>
      </c>
      <c r="AT205" s="80">
        <f t="shared" si="1126"/>
        <v>426.04452349021074</v>
      </c>
      <c r="AU205" s="80">
        <f t="shared" si="1127"/>
        <v>0</v>
      </c>
      <c r="AV205" s="80">
        <f t="shared" si="1128"/>
        <v>1034.8145077849958</v>
      </c>
      <c r="AW205" s="80">
        <f t="shared" si="1129"/>
        <v>0</v>
      </c>
      <c r="AX205" s="80">
        <f t="shared" si="1130"/>
        <v>106.29615388857617</v>
      </c>
      <c r="AY205" s="80">
        <f t="shared" si="1131"/>
        <v>1567.1551851637828</v>
      </c>
      <c r="BA205" s="53" t="s">
        <v>978</v>
      </c>
      <c r="BB205" s="53">
        <v>12050003</v>
      </c>
      <c r="BC205" s="53">
        <v>6059</v>
      </c>
      <c r="BD205" s="53">
        <v>356</v>
      </c>
      <c r="BE205" s="53">
        <f t="shared" si="1132"/>
        <v>5.8755570226109922E-2</v>
      </c>
      <c r="BF205" s="53">
        <f t="shared" ref="BF205:BG207" si="1186">BF204</f>
        <v>5</v>
      </c>
      <c r="BG205" s="53">
        <f t="shared" si="1186"/>
        <v>0</v>
      </c>
      <c r="BH205" s="53">
        <f t="shared" si="1133"/>
        <v>0.29377785113054961</v>
      </c>
      <c r="BI205" s="53">
        <f t="shared" si="1134"/>
        <v>0</v>
      </c>
      <c r="BK205" s="53">
        <v>13080003</v>
      </c>
      <c r="BL205" s="53">
        <f>SUM(BH483,BH814,BH920,BH969)</f>
        <v>5.5160083978480517E-2</v>
      </c>
      <c r="BM205" s="53">
        <f>SUM(BI483,BI814,BI920,BI969)</f>
        <v>0</v>
      </c>
      <c r="BO205" s="54" t="s">
        <v>974</v>
      </c>
      <c r="BP205" s="53">
        <v>12060203</v>
      </c>
      <c r="BQ205" s="53">
        <v>676311.07050000003</v>
      </c>
      <c r="BR205" s="53">
        <v>66038.326719999997</v>
      </c>
      <c r="BS205" s="53">
        <f t="shared" si="1135"/>
        <v>9.7644899810936922E-2</v>
      </c>
      <c r="BT205" s="53">
        <f>Input!R156</f>
        <v>144</v>
      </c>
      <c r="BU205" s="53">
        <f>Input!S156</f>
        <v>0</v>
      </c>
      <c r="BV205" s="53">
        <f>Input!T156</f>
        <v>0</v>
      </c>
      <c r="BW205" s="53">
        <f t="shared" si="1136"/>
        <v>14.060865572774917</v>
      </c>
      <c r="BX205" s="53">
        <f t="shared" si="1137"/>
        <v>0</v>
      </c>
      <c r="BY205" s="53">
        <f t="shared" si="1138"/>
        <v>0</v>
      </c>
      <c r="CA205" s="53">
        <v>13080003</v>
      </c>
      <c r="CB205" s="53">
        <f>SUM(BW533,BW892,BW1007,BW1060)</f>
        <v>43.676734142400342</v>
      </c>
      <c r="CC205" s="53">
        <f t="shared" ref="CC205:CD205" si="1187">SUM(BX533,BX892,BX1007,BX1060)</f>
        <v>0</v>
      </c>
      <c r="CD205" s="53">
        <f t="shared" si="1187"/>
        <v>25.254338242923886</v>
      </c>
      <c r="CF205" s="46">
        <v>13080003</v>
      </c>
      <c r="CG205" s="61">
        <f t="shared" si="1140"/>
        <v>612.40420768333661</v>
      </c>
      <c r="CH205" s="61">
        <f t="shared" si="1141"/>
        <v>0</v>
      </c>
      <c r="CI205" s="61">
        <f t="shared" si="1142"/>
        <v>1178.1615183550789</v>
      </c>
      <c r="CJ205" s="61">
        <f t="shared" si="1143"/>
        <v>12.408639348218806</v>
      </c>
      <c r="CK205" s="61">
        <f t="shared" si="1144"/>
        <v>192.47538254441801</v>
      </c>
      <c r="CL205" s="61">
        <f t="shared" si="1145"/>
        <v>1995.4497479310523</v>
      </c>
    </row>
    <row r="206" spans="1:90" x14ac:dyDescent="0.3">
      <c r="A206" s="53" t="s">
        <v>971</v>
      </c>
      <c r="B206" s="53" t="s">
        <v>1581</v>
      </c>
      <c r="C206" s="53">
        <v>12070202</v>
      </c>
      <c r="D206" s="51">
        <v>536373.46057261701</v>
      </c>
      <c r="E206" s="53">
        <v>973.45718731700003</v>
      </c>
      <c r="F206" s="53">
        <f t="shared" si="1109"/>
        <v>1.8148869376903266E-3</v>
      </c>
      <c r="H206" s="53">
        <f>H205</f>
        <v>730</v>
      </c>
      <c r="I206" s="53">
        <f t="shared" ref="I206:I207" si="1188">I205</f>
        <v>8</v>
      </c>
      <c r="J206" s="53">
        <f t="shared" ref="J206:J207" si="1189">J205</f>
        <v>16116</v>
      </c>
      <c r="K206" s="53">
        <f t="shared" ref="K206:K207" si="1190">K205</f>
        <v>21</v>
      </c>
      <c r="L206" s="53">
        <f t="shared" ref="L206:L207" si="1191">L205</f>
        <v>904</v>
      </c>
      <c r="M206" s="53">
        <f t="shared" si="1119"/>
        <v>1.3248674645139384</v>
      </c>
      <c r="N206" s="53">
        <f t="shared" si="1120"/>
        <v>1.4519095501522613E-2</v>
      </c>
      <c r="O206" s="53">
        <f t="shared" si="1121"/>
        <v>29.248717887817303</v>
      </c>
      <c r="P206" s="53">
        <f t="shared" si="1122"/>
        <v>3.8112625691496857E-2</v>
      </c>
      <c r="Q206" s="53">
        <f t="shared" si="1123"/>
        <v>1.6406577916720553</v>
      </c>
      <c r="S206" s="53">
        <v>13090001</v>
      </c>
      <c r="T206" s="53">
        <f>SUM(M482,M543,M901)</f>
        <v>1157.0209838822075</v>
      </c>
      <c r="U206" s="53">
        <f t="shared" ref="U206:X206" si="1192">SUM(N482,N543,N901)</f>
        <v>33.680281753550332</v>
      </c>
      <c r="V206" s="53">
        <f t="shared" si="1192"/>
        <v>54.040972235516676</v>
      </c>
      <c r="W206" s="53">
        <f t="shared" si="1192"/>
        <v>89.533138224891388</v>
      </c>
      <c r="X206" s="53">
        <f t="shared" si="1192"/>
        <v>503.04028469353398</v>
      </c>
      <c r="Y206" s="53">
        <f t="shared" si="1125"/>
        <v>1837.3156607896999</v>
      </c>
      <c r="AA206" s="53" t="s">
        <v>980</v>
      </c>
      <c r="AB206" s="53" t="s">
        <v>1609</v>
      </c>
      <c r="AC206" s="53">
        <v>11100103</v>
      </c>
      <c r="AD206" s="53">
        <v>450948.8664</v>
      </c>
      <c r="AE206" s="51">
        <v>175118.96049</v>
      </c>
      <c r="AF206" s="53">
        <f t="shared" si="1111"/>
        <v>0.38833440671001984</v>
      </c>
      <c r="AH206" s="58">
        <f t="shared" si="1177"/>
        <v>144</v>
      </c>
      <c r="AI206" s="58">
        <f t="shared" si="1178"/>
        <v>0</v>
      </c>
      <c r="AJ206" s="58">
        <f t="shared" si="1179"/>
        <v>37245</v>
      </c>
      <c r="AK206" s="58">
        <f t="shared" si="1180"/>
        <v>0</v>
      </c>
      <c r="AL206" s="58">
        <f t="shared" si="1181"/>
        <v>1287</v>
      </c>
      <c r="AM206" s="58">
        <f t="shared" ref="AM206:AM269" si="1193">AF206*AH206</f>
        <v>55.920154566242857</v>
      </c>
      <c r="AN206" s="58">
        <f t="shared" ref="AN206:AN269" si="1194">AF206*AI206</f>
        <v>0</v>
      </c>
      <c r="AO206" s="58">
        <f t="shared" ref="AO206:AO269" si="1195">AF206*AJ206</f>
        <v>14463.514977914689</v>
      </c>
      <c r="AP206" s="58">
        <f t="shared" ref="AP206:AP269" si="1196">AK206*AF206</f>
        <v>0</v>
      </c>
      <c r="AQ206" s="58">
        <f t="shared" ref="AQ206:AQ269" si="1197">AL206*AF206</f>
        <v>499.78638143579553</v>
      </c>
      <c r="AS206" s="53">
        <v>13090001</v>
      </c>
      <c r="AT206" s="80">
        <f t="shared" si="1126"/>
        <v>728.48667703208741</v>
      </c>
      <c r="AU206" s="80">
        <f t="shared" si="1127"/>
        <v>0</v>
      </c>
      <c r="AV206" s="80">
        <f t="shared" si="1128"/>
        <v>4243.1854917410847</v>
      </c>
      <c r="AW206" s="80">
        <f t="shared" si="1129"/>
        <v>0</v>
      </c>
      <c r="AX206" s="80">
        <f t="shared" si="1130"/>
        <v>440.22120526033092</v>
      </c>
      <c r="AY206" s="80">
        <f t="shared" si="1131"/>
        <v>5411.8933740335033</v>
      </c>
      <c r="BA206" s="53" t="s">
        <v>978</v>
      </c>
      <c r="BB206" s="53">
        <v>12050006</v>
      </c>
      <c r="BC206" s="53">
        <v>6059</v>
      </c>
      <c r="BD206" s="53">
        <v>4454</v>
      </c>
      <c r="BE206" s="53">
        <f t="shared" si="1132"/>
        <v>0.73510480277273482</v>
      </c>
      <c r="BF206" s="53">
        <f t="shared" si="1186"/>
        <v>5</v>
      </c>
      <c r="BG206" s="53">
        <f t="shared" si="1186"/>
        <v>0</v>
      </c>
      <c r="BH206" s="53">
        <f t="shared" si="1133"/>
        <v>3.675524013863674</v>
      </c>
      <c r="BI206" s="53">
        <f t="shared" si="1134"/>
        <v>0</v>
      </c>
      <c r="BK206" s="53">
        <v>13090001</v>
      </c>
      <c r="BL206" s="53">
        <f>SUM(BH420,BH484,BH815)</f>
        <v>173.90584479041226</v>
      </c>
      <c r="BM206" s="53">
        <f>SUM(BI420,BI484,BI815)</f>
        <v>0</v>
      </c>
      <c r="BO206" s="54" t="s">
        <v>974</v>
      </c>
      <c r="BP206" s="53">
        <v>12060204</v>
      </c>
      <c r="BQ206" s="53">
        <v>676311.07050000003</v>
      </c>
      <c r="BR206" s="53">
        <v>3889.8593249999999</v>
      </c>
      <c r="BS206" s="53">
        <f t="shared" si="1135"/>
        <v>5.7515831023203685E-3</v>
      </c>
      <c r="BT206" s="53">
        <f>BT205</f>
        <v>144</v>
      </c>
      <c r="BU206" s="53">
        <f t="shared" ref="BU206:BU209" si="1198">BU205</f>
        <v>0</v>
      </c>
      <c r="BV206" s="53">
        <f t="shared" ref="BV206:BV209" si="1199">BV205</f>
        <v>0</v>
      </c>
      <c r="BW206" s="53">
        <f t="shared" si="1136"/>
        <v>0.82822796673413301</v>
      </c>
      <c r="BX206" s="53">
        <f t="shared" si="1137"/>
        <v>0</v>
      </c>
      <c r="BY206" s="53">
        <f t="shared" si="1138"/>
        <v>0</v>
      </c>
      <c r="CA206" s="53">
        <v>13090001</v>
      </c>
      <c r="CB206" s="53">
        <f>SUM(BW467,BW534,BW893,BW1061)</f>
        <v>0.17936928663513446</v>
      </c>
      <c r="CC206" s="53">
        <f t="shared" ref="CC206:CD206" si="1200">SUM(BX467,BX534,BX893,BX1061)</f>
        <v>0</v>
      </c>
      <c r="CD206" s="53">
        <f t="shared" si="1200"/>
        <v>34.369612929792439</v>
      </c>
      <c r="CF206" s="46">
        <v>13090001</v>
      </c>
      <c r="CG206" s="61">
        <f t="shared" si="1140"/>
        <v>2059.4135057047069</v>
      </c>
      <c r="CH206" s="61">
        <f t="shared" si="1141"/>
        <v>33.680281753550332</v>
      </c>
      <c r="CI206" s="61">
        <f t="shared" si="1142"/>
        <v>4297.4058332632367</v>
      </c>
      <c r="CJ206" s="61">
        <f t="shared" si="1143"/>
        <v>89.533138224891388</v>
      </c>
      <c r="CK206" s="61">
        <f t="shared" si="1144"/>
        <v>977.63110288365726</v>
      </c>
      <c r="CL206" s="61">
        <f t="shared" si="1145"/>
        <v>7457.6638618300422</v>
      </c>
    </row>
    <row r="207" spans="1:90" x14ac:dyDescent="0.3">
      <c r="A207" s="53" t="s">
        <v>971</v>
      </c>
      <c r="B207" s="53" t="s">
        <v>1581</v>
      </c>
      <c r="C207" s="53">
        <v>12090107</v>
      </c>
      <c r="D207" s="51">
        <v>536373.46057261701</v>
      </c>
      <c r="E207" s="53">
        <v>19091.116163300001</v>
      </c>
      <c r="F207" s="53">
        <f t="shared" si="1109"/>
        <v>3.5592954474143575E-2</v>
      </c>
      <c r="H207" s="53">
        <f>H206</f>
        <v>730</v>
      </c>
      <c r="I207" s="53">
        <f t="shared" si="1188"/>
        <v>8</v>
      </c>
      <c r="J207" s="53">
        <f t="shared" si="1189"/>
        <v>16116</v>
      </c>
      <c r="K207" s="53">
        <f t="shared" si="1190"/>
        <v>21</v>
      </c>
      <c r="L207" s="53">
        <f t="shared" si="1191"/>
        <v>904</v>
      </c>
      <c r="M207" s="53">
        <f t="shared" si="1119"/>
        <v>25.982856766124808</v>
      </c>
      <c r="N207" s="53">
        <f t="shared" si="1120"/>
        <v>0.2847436357931486</v>
      </c>
      <c r="O207" s="53">
        <f t="shared" si="1121"/>
        <v>573.61605430529789</v>
      </c>
      <c r="P207" s="53">
        <f t="shared" si="1122"/>
        <v>0.74745204395701503</v>
      </c>
      <c r="Q207" s="53">
        <f t="shared" si="1123"/>
        <v>32.176030844625792</v>
      </c>
      <c r="S207" s="53">
        <v>13090002</v>
      </c>
      <c r="T207" s="53">
        <f>SUM(M145,M483)</f>
        <v>387.43535950624306</v>
      </c>
      <c r="U207" s="53">
        <f t="shared" ref="U207:X207" si="1201">SUM(N145,N483)</f>
        <v>8.8728444346979565</v>
      </c>
      <c r="V207" s="53">
        <f t="shared" si="1201"/>
        <v>1.3372947353731368</v>
      </c>
      <c r="W207" s="53">
        <f t="shared" si="1201"/>
        <v>7.2383730914641218</v>
      </c>
      <c r="X207" s="53">
        <f t="shared" si="1201"/>
        <v>8.2979093874760679</v>
      </c>
      <c r="Y207" s="53">
        <f t="shared" si="1125"/>
        <v>413.18178115525433</v>
      </c>
      <c r="AA207" s="53" t="s">
        <v>780</v>
      </c>
      <c r="AB207" s="53" t="s">
        <v>1613</v>
      </c>
      <c r="AC207" s="53">
        <v>12030102</v>
      </c>
      <c r="AD207" s="53">
        <v>562642.76890000002</v>
      </c>
      <c r="AE207" s="53">
        <v>82113.310365199999</v>
      </c>
      <c r="AF207" s="53">
        <f t="shared" si="1111"/>
        <v>0.1459421766420928</v>
      </c>
      <c r="AH207" s="58">
        <f>Input!P180</f>
        <v>271</v>
      </c>
      <c r="AI207" s="58">
        <f>Input!Q180</f>
        <v>811</v>
      </c>
      <c r="AJ207" s="58">
        <f>Input!R180</f>
        <v>1485</v>
      </c>
      <c r="AK207" s="58">
        <f>Input!S180</f>
        <v>0</v>
      </c>
      <c r="AL207" s="58">
        <f>Input!T180</f>
        <v>108</v>
      </c>
      <c r="AM207" s="58">
        <f t="shared" si="1193"/>
        <v>39.550329870007147</v>
      </c>
      <c r="AN207" s="58">
        <f t="shared" si="1194"/>
        <v>118.35910525673727</v>
      </c>
      <c r="AO207" s="58">
        <f t="shared" si="1195"/>
        <v>216.72413231350782</v>
      </c>
      <c r="AP207" s="58">
        <f t="shared" si="1196"/>
        <v>0</v>
      </c>
      <c r="AQ207" s="58">
        <f t="shared" si="1197"/>
        <v>15.761755077346022</v>
      </c>
      <c r="AS207" s="53">
        <v>13090002</v>
      </c>
      <c r="AT207" s="80">
        <f t="shared" si="1126"/>
        <v>0.63495169708008448</v>
      </c>
      <c r="AU207" s="80">
        <f t="shared" si="1127"/>
        <v>0</v>
      </c>
      <c r="AV207" s="80">
        <f t="shared" si="1128"/>
        <v>0</v>
      </c>
      <c r="AW207" s="80">
        <f t="shared" si="1129"/>
        <v>0</v>
      </c>
      <c r="AX207" s="80">
        <f t="shared" si="1130"/>
        <v>0.65729223528983916</v>
      </c>
      <c r="AY207" s="80">
        <f t="shared" si="1131"/>
        <v>1.2922439323699235</v>
      </c>
      <c r="BA207" s="53" t="s">
        <v>978</v>
      </c>
      <c r="BB207" s="53">
        <v>12050007</v>
      </c>
      <c r="BC207" s="53">
        <v>6059</v>
      </c>
      <c r="BD207" s="53">
        <v>1248</v>
      </c>
      <c r="BE207" s="53">
        <f t="shared" si="1132"/>
        <v>0.20597458326456511</v>
      </c>
      <c r="BF207" s="53">
        <f t="shared" si="1186"/>
        <v>5</v>
      </c>
      <c r="BG207" s="53">
        <f t="shared" si="1186"/>
        <v>0</v>
      </c>
      <c r="BH207" s="53">
        <f t="shared" si="1133"/>
        <v>1.0298729163228255</v>
      </c>
      <c r="BI207" s="53">
        <f t="shared" si="1134"/>
        <v>0</v>
      </c>
      <c r="BK207" s="53">
        <v>13090002</v>
      </c>
      <c r="BL207" s="53">
        <f>SUM(BH118,BH421)</f>
        <v>5.0440841076501508E-3</v>
      </c>
      <c r="BM207" s="53">
        <f>SUM(BI118,BI421)</f>
        <v>0</v>
      </c>
      <c r="BO207" s="54" t="s">
        <v>974</v>
      </c>
      <c r="BP207" s="53">
        <v>12070201</v>
      </c>
      <c r="BQ207" s="53">
        <v>676311.07050000003</v>
      </c>
      <c r="BR207" s="53">
        <v>323115.95449999999</v>
      </c>
      <c r="BS207" s="53">
        <f t="shared" si="1135"/>
        <v>0.47776233244432748</v>
      </c>
      <c r="BT207" s="53">
        <f>BT206</f>
        <v>144</v>
      </c>
      <c r="BU207" s="53">
        <f t="shared" si="1198"/>
        <v>0</v>
      </c>
      <c r="BV207" s="53">
        <f t="shared" si="1199"/>
        <v>0</v>
      </c>
      <c r="BW207" s="53">
        <f t="shared" si="1136"/>
        <v>68.797775871983163</v>
      </c>
      <c r="BX207" s="53">
        <f t="shared" si="1137"/>
        <v>0</v>
      </c>
      <c r="BY207" s="53">
        <f t="shared" si="1138"/>
        <v>0</v>
      </c>
      <c r="CA207" s="53">
        <v>13090002</v>
      </c>
      <c r="CB207" s="53">
        <f>SUM(BW131,BW468)</f>
        <v>6.3686930235505493E-2</v>
      </c>
      <c r="CC207" s="53">
        <f t="shared" ref="CC207:CD207" si="1202">SUM(BX131,BX468)</f>
        <v>0</v>
      </c>
      <c r="CD207" s="53">
        <f t="shared" si="1202"/>
        <v>0.12737386047101099</v>
      </c>
      <c r="CF207" s="46">
        <v>13090002</v>
      </c>
      <c r="CG207" s="61">
        <f t="shared" si="1140"/>
        <v>388.0753552874308</v>
      </c>
      <c r="CH207" s="61">
        <f t="shared" si="1141"/>
        <v>8.8728444346979565</v>
      </c>
      <c r="CI207" s="61">
        <f t="shared" si="1142"/>
        <v>1.4009816656086422</v>
      </c>
      <c r="CJ207" s="61">
        <f t="shared" si="1143"/>
        <v>7.2383730914641218</v>
      </c>
      <c r="CK207" s="61">
        <f t="shared" si="1144"/>
        <v>9.0825754832369174</v>
      </c>
      <c r="CL207" s="61">
        <f>SUM(CG207,CH207,CI207,CJ207,CK207)</f>
        <v>414.67012996243841</v>
      </c>
    </row>
    <row r="208" spans="1:90" x14ac:dyDescent="0.3">
      <c r="A208" s="53" t="s">
        <v>972</v>
      </c>
      <c r="B208" s="53" t="s">
        <v>1575</v>
      </c>
      <c r="C208" s="53">
        <v>12090105</v>
      </c>
      <c r="D208" s="51">
        <v>237133.32812602</v>
      </c>
      <c r="E208" s="53">
        <v>52138.735929199996</v>
      </c>
      <c r="F208" s="53">
        <f t="shared" si="1109"/>
        <v>0.21987097444814613</v>
      </c>
      <c r="H208" s="53">
        <f>Input!P150</f>
        <v>16</v>
      </c>
      <c r="I208" s="53">
        <f>Input!Q150</f>
        <v>0</v>
      </c>
      <c r="J208" s="53">
        <f>Input!R150</f>
        <v>0</v>
      </c>
      <c r="K208" s="53">
        <f>Input!S150</f>
        <v>0</v>
      </c>
      <c r="L208" s="53">
        <f>Input!T150</f>
        <v>204</v>
      </c>
      <c r="M208" s="53">
        <f t="shared" si="1119"/>
        <v>3.517935591170338</v>
      </c>
      <c r="N208" s="53">
        <f t="shared" si="1120"/>
        <v>0</v>
      </c>
      <c r="O208" s="53">
        <f t="shared" si="1121"/>
        <v>0</v>
      </c>
      <c r="P208" s="53">
        <f t="shared" si="1122"/>
        <v>0</v>
      </c>
      <c r="Q208" s="53">
        <f t="shared" si="1123"/>
        <v>44.853678787421813</v>
      </c>
      <c r="AA208" s="53" t="s">
        <v>780</v>
      </c>
      <c r="AB208" s="53" t="s">
        <v>1613</v>
      </c>
      <c r="AC208" s="53">
        <v>12030103</v>
      </c>
      <c r="AD208" s="53">
        <v>562642.76890000002</v>
      </c>
      <c r="AE208" s="51">
        <v>75139.3577277</v>
      </c>
      <c r="AF208" s="53">
        <f t="shared" si="1111"/>
        <v>0.13354718460987583</v>
      </c>
      <c r="AH208" s="58">
        <f t="shared" ref="AH208:AH212" si="1203">AH207</f>
        <v>271</v>
      </c>
      <c r="AI208" s="58">
        <f t="shared" ref="AI208:AI212" si="1204">AI207</f>
        <v>811</v>
      </c>
      <c r="AJ208" s="58">
        <f t="shared" ref="AJ208:AJ212" si="1205">AJ207</f>
        <v>1485</v>
      </c>
      <c r="AK208" s="58">
        <f t="shared" ref="AK208:AK212" si="1206">AK207</f>
        <v>0</v>
      </c>
      <c r="AL208" s="58">
        <f t="shared" ref="AL208:AL212" si="1207">AL207</f>
        <v>108</v>
      </c>
      <c r="AM208" s="58">
        <f t="shared" si="1193"/>
        <v>36.191287029276353</v>
      </c>
      <c r="AN208" s="58">
        <f t="shared" si="1194"/>
        <v>108.3067667186093</v>
      </c>
      <c r="AO208" s="58">
        <f t="shared" si="1195"/>
        <v>198.3175691456656</v>
      </c>
      <c r="AP208" s="58">
        <f t="shared" si="1196"/>
        <v>0</v>
      </c>
      <c r="AQ208" s="58">
        <f t="shared" si="1197"/>
        <v>14.42309593786659</v>
      </c>
      <c r="BA208" s="54" t="s">
        <v>979</v>
      </c>
      <c r="BB208" s="53">
        <v>13040201</v>
      </c>
      <c r="BC208" s="53">
        <v>2398</v>
      </c>
      <c r="BD208" s="53">
        <v>3</v>
      </c>
      <c r="BE208" s="53">
        <f t="shared" si="1132"/>
        <v>1.2510425354462051E-3</v>
      </c>
      <c r="BF208" s="53">
        <f>Input!P173</f>
        <v>7</v>
      </c>
      <c r="BG208" s="53">
        <f>Input!Q173</f>
        <v>0</v>
      </c>
      <c r="BH208" s="53">
        <f t="shared" si="1133"/>
        <v>8.7572977481234354E-3</v>
      </c>
      <c r="BI208" s="53">
        <f t="shared" si="1134"/>
        <v>0</v>
      </c>
      <c r="BO208" s="54" t="s">
        <v>974</v>
      </c>
      <c r="BP208" s="53">
        <v>12070202</v>
      </c>
      <c r="BQ208" s="53">
        <v>676311.07050000003</v>
      </c>
      <c r="BR208" s="53">
        <v>275979.8272</v>
      </c>
      <c r="BS208" s="53">
        <f t="shared" si="1135"/>
        <v>0.40806640499905877</v>
      </c>
      <c r="BT208" s="53">
        <f>BT207</f>
        <v>144</v>
      </c>
      <c r="BU208" s="53">
        <f t="shared" si="1198"/>
        <v>0</v>
      </c>
      <c r="BV208" s="53">
        <f t="shared" si="1199"/>
        <v>0</v>
      </c>
      <c r="BW208" s="53">
        <f t="shared" si="1136"/>
        <v>58.761562319864467</v>
      </c>
      <c r="BX208" s="53">
        <f t="shared" si="1137"/>
        <v>0</v>
      </c>
      <c r="BY208" s="53">
        <f t="shared" si="1138"/>
        <v>0</v>
      </c>
    </row>
    <row r="209" spans="1:77" x14ac:dyDescent="0.3">
      <c r="A209" s="53" t="s">
        <v>972</v>
      </c>
      <c r="B209" s="53" t="s">
        <v>1575</v>
      </c>
      <c r="C209" s="53">
        <v>12090106</v>
      </c>
      <c r="D209" s="51">
        <v>237133.32812602</v>
      </c>
      <c r="E209" s="53">
        <v>7038.4035203499998</v>
      </c>
      <c r="F209" s="53">
        <f t="shared" si="1109"/>
        <v>2.9681207512971663E-2</v>
      </c>
      <c r="H209" s="53">
        <f>H208</f>
        <v>16</v>
      </c>
      <c r="I209" s="53">
        <f t="shared" ref="I209:I211" si="1208">I208</f>
        <v>0</v>
      </c>
      <c r="J209" s="53">
        <f t="shared" ref="J209:J211" si="1209">J208</f>
        <v>0</v>
      </c>
      <c r="K209" s="53">
        <f t="shared" ref="K209:K211" si="1210">K208</f>
        <v>0</v>
      </c>
      <c r="L209" s="53">
        <f t="shared" ref="L209:L211" si="1211">L208</f>
        <v>204</v>
      </c>
      <c r="M209" s="53">
        <f t="shared" si="1119"/>
        <v>0.4748993202075466</v>
      </c>
      <c r="N209" s="53">
        <f t="shared" si="1120"/>
        <v>0</v>
      </c>
      <c r="O209" s="53">
        <f t="shared" si="1121"/>
        <v>0</v>
      </c>
      <c r="P209" s="53">
        <f t="shared" si="1122"/>
        <v>0</v>
      </c>
      <c r="Q209" s="53">
        <f t="shared" si="1123"/>
        <v>6.0549663326462193</v>
      </c>
      <c r="AA209" s="53" t="s">
        <v>780</v>
      </c>
      <c r="AB209" s="53" t="s">
        <v>1613</v>
      </c>
      <c r="AC209" s="53">
        <v>12030104</v>
      </c>
      <c r="AD209" s="53">
        <v>562642.76890000002</v>
      </c>
      <c r="AE209" s="53">
        <v>5962.6848909999999</v>
      </c>
      <c r="AF209" s="53">
        <f t="shared" si="1111"/>
        <v>1.0597638893782289E-2</v>
      </c>
      <c r="AH209" s="58">
        <f t="shared" si="1203"/>
        <v>271</v>
      </c>
      <c r="AI209" s="58">
        <f t="shared" si="1204"/>
        <v>811</v>
      </c>
      <c r="AJ209" s="58">
        <f t="shared" si="1205"/>
        <v>1485</v>
      </c>
      <c r="AK209" s="58">
        <f t="shared" si="1206"/>
        <v>0</v>
      </c>
      <c r="AL209" s="58">
        <f t="shared" si="1207"/>
        <v>108</v>
      </c>
      <c r="AM209" s="58">
        <f t="shared" si="1193"/>
        <v>2.8719601402150001</v>
      </c>
      <c r="AN209" s="58">
        <f t="shared" si="1194"/>
        <v>8.5946851428574362</v>
      </c>
      <c r="AO209" s="58">
        <f t="shared" si="1195"/>
        <v>15.7374937572667</v>
      </c>
      <c r="AP209" s="58">
        <f t="shared" si="1196"/>
        <v>0</v>
      </c>
      <c r="AQ209" s="58">
        <f t="shared" si="1197"/>
        <v>1.1445450005284872</v>
      </c>
      <c r="BA209" s="54" t="s">
        <v>979</v>
      </c>
      <c r="BB209" s="53">
        <v>13050004</v>
      </c>
      <c r="BC209" s="53">
        <v>2398</v>
      </c>
      <c r="BD209" s="53">
        <v>2317</v>
      </c>
      <c r="BE209" s="53">
        <f t="shared" si="1132"/>
        <v>0.96622185154295248</v>
      </c>
      <c r="BF209" s="53">
        <f t="shared" ref="BF209:BG212" si="1212">BF208</f>
        <v>7</v>
      </c>
      <c r="BG209" s="53">
        <f t="shared" si="1212"/>
        <v>0</v>
      </c>
      <c r="BH209" s="53">
        <f t="shared" si="1133"/>
        <v>6.7635529608006673</v>
      </c>
      <c r="BI209" s="53">
        <f t="shared" si="1134"/>
        <v>0</v>
      </c>
      <c r="BO209" s="54" t="s">
        <v>974</v>
      </c>
      <c r="BP209" s="53">
        <v>12070203</v>
      </c>
      <c r="BQ209" s="53">
        <v>676311.07050000003</v>
      </c>
      <c r="BR209" s="53">
        <v>7287.1027530000001</v>
      </c>
      <c r="BS209" s="53">
        <f t="shared" si="1135"/>
        <v>1.0774779640399218E-2</v>
      </c>
      <c r="BT209" s="53">
        <f>BT208</f>
        <v>144</v>
      </c>
      <c r="BU209" s="53">
        <f t="shared" si="1198"/>
        <v>0</v>
      </c>
      <c r="BV209" s="53">
        <f t="shared" si="1199"/>
        <v>0</v>
      </c>
      <c r="BW209" s="53">
        <f t="shared" si="1136"/>
        <v>1.5515682682174874</v>
      </c>
      <c r="BX209" s="53">
        <f t="shared" si="1137"/>
        <v>0</v>
      </c>
      <c r="BY209" s="53">
        <f t="shared" si="1138"/>
        <v>0</v>
      </c>
    </row>
    <row r="210" spans="1:77" x14ac:dyDescent="0.3">
      <c r="A210" s="53" t="s">
        <v>972</v>
      </c>
      <c r="B210" s="53" t="s">
        <v>1575</v>
      </c>
      <c r="C210" s="53">
        <v>12090109</v>
      </c>
      <c r="D210" s="51">
        <v>237133.32812602</v>
      </c>
      <c r="E210" s="53">
        <v>635.87471146999997</v>
      </c>
      <c r="F210" s="53">
        <f t="shared" si="1109"/>
        <v>2.6815071356485008E-3</v>
      </c>
      <c r="H210" s="53">
        <f>H209</f>
        <v>16</v>
      </c>
      <c r="I210" s="53">
        <f t="shared" si="1208"/>
        <v>0</v>
      </c>
      <c r="J210" s="53">
        <f t="shared" si="1209"/>
        <v>0</v>
      </c>
      <c r="K210" s="53">
        <f t="shared" si="1210"/>
        <v>0</v>
      </c>
      <c r="L210" s="53">
        <f t="shared" si="1211"/>
        <v>204</v>
      </c>
      <c r="M210" s="53">
        <f t="shared" si="1119"/>
        <v>4.2904114170376012E-2</v>
      </c>
      <c r="N210" s="53">
        <f t="shared" si="1120"/>
        <v>0</v>
      </c>
      <c r="O210" s="53">
        <f t="shared" si="1121"/>
        <v>0</v>
      </c>
      <c r="P210" s="53">
        <f t="shared" si="1122"/>
        <v>0</v>
      </c>
      <c r="Q210" s="53">
        <f t="shared" si="1123"/>
        <v>0.54702745567229416</v>
      </c>
      <c r="AA210" s="53" t="s">
        <v>780</v>
      </c>
      <c r="AB210" s="53" t="s">
        <v>1613</v>
      </c>
      <c r="AC210" s="53">
        <v>12030105</v>
      </c>
      <c r="AD210" s="53">
        <v>562642.76890000002</v>
      </c>
      <c r="AE210" s="53">
        <v>300432.25011800003</v>
      </c>
      <c r="AF210" s="53">
        <f t="shared" si="1111"/>
        <v>0.53396625127763198</v>
      </c>
      <c r="AH210" s="58">
        <f t="shared" si="1203"/>
        <v>271</v>
      </c>
      <c r="AI210" s="58">
        <f t="shared" si="1204"/>
        <v>811</v>
      </c>
      <c r="AJ210" s="58">
        <f t="shared" si="1205"/>
        <v>1485</v>
      </c>
      <c r="AK210" s="58">
        <f t="shared" si="1206"/>
        <v>0</v>
      </c>
      <c r="AL210" s="58">
        <f t="shared" si="1207"/>
        <v>108</v>
      </c>
      <c r="AM210" s="58">
        <f t="shared" si="1193"/>
        <v>144.70485409623828</v>
      </c>
      <c r="AN210" s="58">
        <f t="shared" si="1194"/>
        <v>433.04662978615954</v>
      </c>
      <c r="AO210" s="58">
        <f t="shared" si="1195"/>
        <v>792.93988314728347</v>
      </c>
      <c r="AP210" s="58">
        <f t="shared" si="1196"/>
        <v>0</v>
      </c>
      <c r="AQ210" s="58">
        <f t="shared" si="1197"/>
        <v>57.66835513798425</v>
      </c>
      <c r="BA210" s="54" t="s">
        <v>979</v>
      </c>
      <c r="BB210" s="53">
        <v>13060011</v>
      </c>
      <c r="BC210" s="53">
        <v>2398</v>
      </c>
      <c r="BD210" s="53">
        <v>5</v>
      </c>
      <c r="BE210" s="53">
        <f t="shared" si="1132"/>
        <v>2.0850708924103419E-3</v>
      </c>
      <c r="BF210" s="53">
        <f t="shared" si="1212"/>
        <v>7</v>
      </c>
      <c r="BG210" s="53">
        <f t="shared" si="1212"/>
        <v>0</v>
      </c>
      <c r="BH210" s="53">
        <f t="shared" si="1133"/>
        <v>1.4595496246872394E-2</v>
      </c>
      <c r="BI210" s="53">
        <f t="shared" si="1134"/>
        <v>0</v>
      </c>
      <c r="BO210" s="54" t="s">
        <v>975</v>
      </c>
      <c r="BP210" s="53">
        <v>11130101</v>
      </c>
      <c r="BQ210" s="53">
        <v>576974.86609999998</v>
      </c>
      <c r="BR210" s="53">
        <v>13356.37048</v>
      </c>
      <c r="BS210" s="53">
        <f t="shared" si="1135"/>
        <v>2.3148964131281768E-2</v>
      </c>
      <c r="BT210" s="53">
        <f>Input!R159</f>
        <v>1080</v>
      </c>
      <c r="BU210" s="53">
        <f>Input!S159</f>
        <v>0</v>
      </c>
      <c r="BV210" s="53">
        <f>Input!T159</f>
        <v>69</v>
      </c>
      <c r="BW210" s="53">
        <f t="shared" si="1136"/>
        <v>25.000881261784308</v>
      </c>
      <c r="BX210" s="53">
        <f t="shared" si="1137"/>
        <v>0</v>
      </c>
      <c r="BY210" s="53">
        <f t="shared" si="1138"/>
        <v>1.597278525058442</v>
      </c>
    </row>
    <row r="211" spans="1:77" x14ac:dyDescent="0.3">
      <c r="A211" s="53" t="s">
        <v>972</v>
      </c>
      <c r="B211" s="53" t="s">
        <v>1575</v>
      </c>
      <c r="C211" s="53">
        <v>12090110</v>
      </c>
      <c r="D211" s="51">
        <v>237133.32812602</v>
      </c>
      <c r="E211" s="53">
        <v>177320.31396500001</v>
      </c>
      <c r="F211" s="53">
        <f t="shared" si="1109"/>
        <v>0.74776631090323376</v>
      </c>
      <c r="H211" s="53">
        <f>H210</f>
        <v>16</v>
      </c>
      <c r="I211" s="53">
        <f t="shared" si="1208"/>
        <v>0</v>
      </c>
      <c r="J211" s="53">
        <f t="shared" si="1209"/>
        <v>0</v>
      </c>
      <c r="K211" s="53">
        <f t="shared" si="1210"/>
        <v>0</v>
      </c>
      <c r="L211" s="53">
        <f t="shared" si="1211"/>
        <v>204</v>
      </c>
      <c r="M211" s="53">
        <f t="shared" si="1119"/>
        <v>11.96426097445174</v>
      </c>
      <c r="N211" s="53">
        <f t="shared" si="1120"/>
        <v>0</v>
      </c>
      <c r="O211" s="53">
        <f t="shared" si="1121"/>
        <v>0</v>
      </c>
      <c r="P211" s="53">
        <f t="shared" si="1122"/>
        <v>0</v>
      </c>
      <c r="Q211" s="53">
        <f t="shared" si="1123"/>
        <v>152.54432742425968</v>
      </c>
      <c r="AA211" s="53" t="s">
        <v>780</v>
      </c>
      <c r="AB211" s="53" t="s">
        <v>1613</v>
      </c>
      <c r="AC211" s="53">
        <v>12030106</v>
      </c>
      <c r="AD211" s="53">
        <v>562642.76890000002</v>
      </c>
      <c r="AE211" s="51">
        <v>98839.789724100003</v>
      </c>
      <c r="AF211" s="53">
        <f t="shared" si="1111"/>
        <v>0.1756705945360991</v>
      </c>
      <c r="AH211" s="58">
        <f t="shared" si="1203"/>
        <v>271</v>
      </c>
      <c r="AI211" s="58">
        <f t="shared" si="1204"/>
        <v>811</v>
      </c>
      <c r="AJ211" s="58">
        <f t="shared" si="1205"/>
        <v>1485</v>
      </c>
      <c r="AK211" s="58">
        <f t="shared" si="1206"/>
        <v>0</v>
      </c>
      <c r="AL211" s="58">
        <f t="shared" si="1207"/>
        <v>108</v>
      </c>
      <c r="AM211" s="58">
        <f t="shared" si="1193"/>
        <v>47.606731119282856</v>
      </c>
      <c r="AN211" s="58">
        <f t="shared" si="1194"/>
        <v>142.46885216877638</v>
      </c>
      <c r="AO211" s="58">
        <f t="shared" si="1195"/>
        <v>260.87083288610717</v>
      </c>
      <c r="AP211" s="58">
        <f t="shared" si="1196"/>
        <v>0</v>
      </c>
      <c r="AQ211" s="58">
        <f t="shared" si="1197"/>
        <v>18.972424209898701</v>
      </c>
      <c r="BA211" s="54" t="s">
        <v>979</v>
      </c>
      <c r="BB211" s="53">
        <v>13070001</v>
      </c>
      <c r="BC211" s="53">
        <v>2398</v>
      </c>
      <c r="BD211" s="53">
        <v>7</v>
      </c>
      <c r="BE211" s="53">
        <f t="shared" si="1132"/>
        <v>2.9190992493744786E-3</v>
      </c>
      <c r="BF211" s="53">
        <f t="shared" si="1212"/>
        <v>7</v>
      </c>
      <c r="BG211" s="53">
        <f t="shared" si="1212"/>
        <v>0</v>
      </c>
      <c r="BH211" s="53">
        <f t="shared" si="1133"/>
        <v>2.0433694745621352E-2</v>
      </c>
      <c r="BI211" s="53">
        <f t="shared" si="1134"/>
        <v>0</v>
      </c>
      <c r="BO211" s="54" t="s">
        <v>975</v>
      </c>
      <c r="BP211" s="53">
        <v>11130103</v>
      </c>
      <c r="BQ211" s="53">
        <v>576974.86609999998</v>
      </c>
      <c r="BR211" s="53">
        <v>89831.698420000001</v>
      </c>
      <c r="BS211" s="53">
        <f t="shared" si="1135"/>
        <v>0.15569430090986072</v>
      </c>
      <c r="BT211" s="53">
        <f>BT210</f>
        <v>1080</v>
      </c>
      <c r="BU211" s="53">
        <f t="shared" ref="BU211:BU214" si="1213">BU210</f>
        <v>0</v>
      </c>
      <c r="BV211" s="53">
        <f t="shared" ref="BV211:BV214" si="1214">BV210</f>
        <v>69</v>
      </c>
      <c r="BW211" s="53">
        <f t="shared" si="1136"/>
        <v>168.14984498264957</v>
      </c>
      <c r="BX211" s="53">
        <f t="shared" si="1137"/>
        <v>0</v>
      </c>
      <c r="BY211" s="53">
        <f t="shared" si="1138"/>
        <v>10.74290676278039</v>
      </c>
    </row>
    <row r="212" spans="1:77" x14ac:dyDescent="0.3">
      <c r="A212" s="53" t="s">
        <v>973</v>
      </c>
      <c r="B212" s="53" t="s">
        <v>1581</v>
      </c>
      <c r="C212" s="53">
        <v>11130201</v>
      </c>
      <c r="D212" s="51">
        <v>565635.86073165503</v>
      </c>
      <c r="E212" s="53">
        <v>109449.137408</v>
      </c>
      <c r="F212" s="53">
        <f t="shared" si="1109"/>
        <v>0.19349752200369078</v>
      </c>
      <c r="H212" s="53">
        <f>Input!P154</f>
        <v>4466</v>
      </c>
      <c r="I212" s="53">
        <f>Input!Q154</f>
        <v>3</v>
      </c>
      <c r="J212" s="53">
        <f>Input!R154</f>
        <v>0</v>
      </c>
      <c r="K212" s="53">
        <f>Input!S154</f>
        <v>268</v>
      </c>
      <c r="L212" s="53">
        <f>Input!T154</f>
        <v>152</v>
      </c>
      <c r="M212" s="53">
        <f t="shared" si="1119"/>
        <v>864.15993326848297</v>
      </c>
      <c r="N212" s="53">
        <f t="shared" si="1120"/>
        <v>0.58049256601107235</v>
      </c>
      <c r="O212" s="53">
        <f t="shared" si="1121"/>
        <v>0</v>
      </c>
      <c r="P212" s="53">
        <f t="shared" si="1122"/>
        <v>51.857335896989127</v>
      </c>
      <c r="Q212" s="53">
        <f t="shared" si="1123"/>
        <v>29.411623344560997</v>
      </c>
      <c r="AA212" s="53" t="s">
        <v>780</v>
      </c>
      <c r="AB212" s="53" t="s">
        <v>1613</v>
      </c>
      <c r="AC212" s="53">
        <v>12030109</v>
      </c>
      <c r="AD212" s="53">
        <v>562642.76890000002</v>
      </c>
      <c r="AE212" s="53">
        <v>155.37610088599999</v>
      </c>
      <c r="AF212" s="53">
        <f t="shared" si="1111"/>
        <v>2.7615408830325764E-4</v>
      </c>
      <c r="AH212" s="58">
        <f t="shared" si="1203"/>
        <v>271</v>
      </c>
      <c r="AI212" s="58">
        <f t="shared" si="1204"/>
        <v>811</v>
      </c>
      <c r="AJ212" s="58">
        <f t="shared" si="1205"/>
        <v>1485</v>
      </c>
      <c r="AK212" s="58">
        <f t="shared" si="1206"/>
        <v>0</v>
      </c>
      <c r="AL212" s="58">
        <f t="shared" si="1207"/>
        <v>108</v>
      </c>
      <c r="AM212" s="58">
        <f t="shared" si="1193"/>
        <v>7.4837757930182824E-2</v>
      </c>
      <c r="AN212" s="58">
        <f t="shared" si="1194"/>
        <v>0.22396096561394194</v>
      </c>
      <c r="AO212" s="58">
        <f t="shared" si="1195"/>
        <v>0.41008882113033757</v>
      </c>
      <c r="AP212" s="58">
        <f t="shared" si="1196"/>
        <v>0</v>
      </c>
      <c r="AQ212" s="58">
        <f t="shared" si="1197"/>
        <v>2.9824641536751826E-2</v>
      </c>
      <c r="BA212" s="54" t="s">
        <v>979</v>
      </c>
      <c r="BB212" s="53">
        <v>13070002</v>
      </c>
      <c r="BC212" s="53">
        <v>2398</v>
      </c>
      <c r="BD212" s="53">
        <v>46</v>
      </c>
      <c r="BE212" s="53">
        <f t="shared" si="1132"/>
        <v>1.9182652210175146E-2</v>
      </c>
      <c r="BF212" s="53">
        <f t="shared" si="1212"/>
        <v>7</v>
      </c>
      <c r="BG212" s="53">
        <f t="shared" si="1212"/>
        <v>0</v>
      </c>
      <c r="BH212" s="53">
        <f t="shared" si="1133"/>
        <v>0.13427856547122602</v>
      </c>
      <c r="BI212" s="53">
        <f t="shared" si="1134"/>
        <v>0</v>
      </c>
      <c r="BO212" s="54" t="s">
        <v>975</v>
      </c>
      <c r="BP212" s="53">
        <v>11130104</v>
      </c>
      <c r="BQ212" s="53">
        <v>576974.86609999998</v>
      </c>
      <c r="BR212" s="53">
        <v>187427.13250000001</v>
      </c>
      <c r="BS212" s="53">
        <f t="shared" si="1135"/>
        <v>0.32484453571936972</v>
      </c>
      <c r="BT212" s="53">
        <f>BT211</f>
        <v>1080</v>
      </c>
      <c r="BU212" s="53">
        <f t="shared" si="1213"/>
        <v>0</v>
      </c>
      <c r="BV212" s="53">
        <f t="shared" si="1214"/>
        <v>69</v>
      </c>
      <c r="BW212" s="53">
        <f t="shared" si="1136"/>
        <v>350.83209857691929</v>
      </c>
      <c r="BX212" s="53">
        <f t="shared" si="1137"/>
        <v>0</v>
      </c>
      <c r="BY212" s="53">
        <f t="shared" si="1138"/>
        <v>22.41427296463651</v>
      </c>
    </row>
    <row r="213" spans="1:77" x14ac:dyDescent="0.3">
      <c r="A213" s="53" t="s">
        <v>973</v>
      </c>
      <c r="B213" s="53" t="s">
        <v>1581</v>
      </c>
      <c r="C213" s="53">
        <v>11130210</v>
      </c>
      <c r="D213" s="51">
        <v>565635.86073165503</v>
      </c>
      <c r="E213" s="53">
        <v>68113.356590199997</v>
      </c>
      <c r="F213" s="53">
        <f t="shared" si="1109"/>
        <v>0.12041909171404862</v>
      </c>
      <c r="H213" s="53">
        <f>H212</f>
        <v>4466</v>
      </c>
      <c r="I213" s="53">
        <f t="shared" ref="I213:I215" si="1215">I212</f>
        <v>3</v>
      </c>
      <c r="J213" s="53">
        <f t="shared" ref="J213:J215" si="1216">J212</f>
        <v>0</v>
      </c>
      <c r="K213" s="53">
        <f t="shared" ref="K213:K215" si="1217">K212</f>
        <v>268</v>
      </c>
      <c r="L213" s="53">
        <f t="shared" ref="L213:L215" si="1218">L212</f>
        <v>152</v>
      </c>
      <c r="M213" s="53">
        <f t="shared" si="1119"/>
        <v>537.79166359494116</v>
      </c>
      <c r="N213" s="53">
        <f t="shared" si="1120"/>
        <v>0.36125727514214584</v>
      </c>
      <c r="O213" s="53">
        <f t="shared" si="1121"/>
        <v>0</v>
      </c>
      <c r="P213" s="53">
        <f t="shared" si="1122"/>
        <v>32.272316579365032</v>
      </c>
      <c r="Q213" s="53">
        <f t="shared" si="1123"/>
        <v>18.30370194053539</v>
      </c>
      <c r="AA213" s="53" t="s">
        <v>981</v>
      </c>
      <c r="AB213" s="73" t="s">
        <v>1599</v>
      </c>
      <c r="AC213" s="53">
        <v>12080004</v>
      </c>
      <c r="AD213" s="53">
        <v>1</v>
      </c>
      <c r="AE213" s="53">
        <v>1</v>
      </c>
      <c r="AF213" s="53">
        <f t="shared" si="1111"/>
        <v>1</v>
      </c>
      <c r="AH213" s="53">
        <f>Input!P181</f>
        <v>6</v>
      </c>
      <c r="AI213" s="53">
        <f>Input!Q181</f>
        <v>0</v>
      </c>
      <c r="AJ213" s="53">
        <f>Input!R181</f>
        <v>0</v>
      </c>
      <c r="AK213" s="53">
        <f>Input!S181</f>
        <v>0</v>
      </c>
      <c r="AL213" s="53">
        <f>Input!T181</f>
        <v>8</v>
      </c>
      <c r="AM213" s="58">
        <f t="shared" si="1193"/>
        <v>6</v>
      </c>
      <c r="AN213" s="58">
        <f t="shared" si="1194"/>
        <v>0</v>
      </c>
      <c r="AO213" s="58">
        <f t="shared" si="1195"/>
        <v>0</v>
      </c>
      <c r="AP213" s="58">
        <f t="shared" si="1196"/>
        <v>0</v>
      </c>
      <c r="AQ213" s="58">
        <f t="shared" si="1197"/>
        <v>8</v>
      </c>
      <c r="BA213" s="54" t="s">
        <v>979</v>
      </c>
      <c r="BB213" s="53">
        <v>13070004</v>
      </c>
      <c r="BC213" s="53">
        <v>2398</v>
      </c>
      <c r="BD213" s="53">
        <v>20</v>
      </c>
      <c r="BE213" s="53">
        <f t="shared" si="1132"/>
        <v>8.3402835696413675E-3</v>
      </c>
      <c r="BF213" s="53"/>
      <c r="BG213" s="53"/>
      <c r="BH213" s="53">
        <f t="shared" si="1133"/>
        <v>0</v>
      </c>
      <c r="BI213" s="53">
        <f t="shared" si="1134"/>
        <v>0</v>
      </c>
      <c r="BO213" s="54" t="s">
        <v>975</v>
      </c>
      <c r="BP213" s="53">
        <v>11130105</v>
      </c>
      <c r="BQ213" s="53">
        <v>576974.86609999998</v>
      </c>
      <c r="BR213" s="53">
        <v>43126.364589999997</v>
      </c>
      <c r="BS213" s="53">
        <f t="shared" si="1135"/>
        <v>7.4745655528304131E-2</v>
      </c>
      <c r="BT213" s="53">
        <f>BT212</f>
        <v>1080</v>
      </c>
      <c r="BU213" s="53">
        <f t="shared" si="1213"/>
        <v>0</v>
      </c>
      <c r="BV213" s="53">
        <f t="shared" si="1214"/>
        <v>69</v>
      </c>
      <c r="BW213" s="53">
        <f t="shared" si="1136"/>
        <v>80.725307970568466</v>
      </c>
      <c r="BX213" s="53">
        <f t="shared" si="1137"/>
        <v>0</v>
      </c>
      <c r="BY213" s="53">
        <f t="shared" si="1138"/>
        <v>5.1574502314529846</v>
      </c>
    </row>
    <row r="214" spans="1:77" x14ac:dyDescent="0.3">
      <c r="A214" s="53" t="s">
        <v>973</v>
      </c>
      <c r="B214" s="53" t="s">
        <v>1581</v>
      </c>
      <c r="C214" s="53">
        <v>12030103</v>
      </c>
      <c r="D214" s="51">
        <v>565635.86073165503</v>
      </c>
      <c r="E214" s="53">
        <v>387286.65070300002</v>
      </c>
      <c r="F214" s="53">
        <f t="shared" si="1109"/>
        <v>0.68469253381856177</v>
      </c>
      <c r="H214" s="53">
        <f t="shared" ref="H214:H215" si="1219">H213</f>
        <v>4466</v>
      </c>
      <c r="I214" s="53">
        <f t="shared" si="1215"/>
        <v>3</v>
      </c>
      <c r="J214" s="53">
        <f t="shared" si="1216"/>
        <v>0</v>
      </c>
      <c r="K214" s="53">
        <f t="shared" si="1217"/>
        <v>268</v>
      </c>
      <c r="L214" s="53">
        <f t="shared" si="1218"/>
        <v>152</v>
      </c>
      <c r="M214" s="53">
        <f t="shared" si="1119"/>
        <v>3057.8368560336967</v>
      </c>
      <c r="N214" s="53">
        <f t="shared" si="1120"/>
        <v>2.0540776014556852</v>
      </c>
      <c r="O214" s="53">
        <f t="shared" si="1121"/>
        <v>0</v>
      </c>
      <c r="P214" s="53">
        <f t="shared" si="1122"/>
        <v>183.49759906337457</v>
      </c>
      <c r="Q214" s="53">
        <f t="shared" si="1123"/>
        <v>104.07326514042138</v>
      </c>
      <c r="AA214" s="53" t="s">
        <v>981</v>
      </c>
      <c r="AB214" s="53" t="s">
        <v>1600</v>
      </c>
      <c r="AC214" s="53">
        <v>12050004</v>
      </c>
      <c r="AD214" s="53">
        <v>407227.1139</v>
      </c>
      <c r="AE214" s="53">
        <v>2529.9126336600002</v>
      </c>
      <c r="AF214" s="53">
        <f t="shared" si="1111"/>
        <v>6.2125348418751256E-3</v>
      </c>
      <c r="AH214" s="53">
        <f>Input!P182</f>
        <v>3</v>
      </c>
      <c r="AI214" s="53">
        <f>Input!Q182</f>
        <v>0</v>
      </c>
      <c r="AJ214" s="53">
        <f>Input!R182</f>
        <v>1859</v>
      </c>
      <c r="AK214" s="53">
        <f>Input!S182</f>
        <v>0</v>
      </c>
      <c r="AL214" s="53">
        <f>Input!T182</f>
        <v>11</v>
      </c>
      <c r="AM214" s="58">
        <f t="shared" si="1193"/>
        <v>1.8637604525625379E-2</v>
      </c>
      <c r="AN214" s="58">
        <f t="shared" si="1194"/>
        <v>0</v>
      </c>
      <c r="AO214" s="58">
        <f t="shared" si="1195"/>
        <v>11.549102271045859</v>
      </c>
      <c r="AP214" s="58">
        <f t="shared" si="1196"/>
        <v>0</v>
      </c>
      <c r="AQ214" s="58">
        <f t="shared" si="1197"/>
        <v>6.8337883260626384E-2</v>
      </c>
      <c r="BA214" s="54" t="s">
        <v>980</v>
      </c>
      <c r="BB214" s="53">
        <v>11090103</v>
      </c>
      <c r="BC214" s="53">
        <v>6703</v>
      </c>
      <c r="BD214" s="53">
        <v>6126</v>
      </c>
      <c r="BE214" s="53">
        <f t="shared" si="1132"/>
        <v>0.91391914068327618</v>
      </c>
      <c r="BF214" s="53">
        <v>0</v>
      </c>
      <c r="BG214" s="53">
        <v>0</v>
      </c>
      <c r="BH214" s="53">
        <f t="shared" si="1133"/>
        <v>0</v>
      </c>
      <c r="BI214" s="53">
        <f t="shared" si="1134"/>
        <v>0</v>
      </c>
      <c r="BO214" s="54" t="s">
        <v>975</v>
      </c>
      <c r="BP214" s="53">
        <v>11130204</v>
      </c>
      <c r="BQ214" s="53">
        <v>576974.86609999998</v>
      </c>
      <c r="BR214" s="53">
        <v>243233.30009999999</v>
      </c>
      <c r="BS214" s="53">
        <f t="shared" si="1135"/>
        <v>0.42156654369385188</v>
      </c>
      <c r="BT214" s="53">
        <f>BT213</f>
        <v>1080</v>
      </c>
      <c r="BU214" s="53">
        <f t="shared" si="1213"/>
        <v>0</v>
      </c>
      <c r="BV214" s="53">
        <f t="shared" si="1214"/>
        <v>69</v>
      </c>
      <c r="BW214" s="53">
        <f t="shared" si="1136"/>
        <v>455.29186718936</v>
      </c>
      <c r="BX214" s="53">
        <f t="shared" si="1137"/>
        <v>0</v>
      </c>
      <c r="BY214" s="53">
        <f t="shared" si="1138"/>
        <v>29.088091514875781</v>
      </c>
    </row>
    <row r="215" spans="1:77" x14ac:dyDescent="0.3">
      <c r="A215" s="53" t="s">
        <v>973</v>
      </c>
      <c r="B215" s="53" t="s">
        <v>1581</v>
      </c>
      <c r="C215" s="53">
        <v>12030104</v>
      </c>
      <c r="D215" s="51">
        <v>565635.86073165503</v>
      </c>
      <c r="E215" s="53">
        <v>786.71603045500001</v>
      </c>
      <c r="F215" s="53">
        <f t="shared" si="1109"/>
        <v>1.3908524636987757E-3</v>
      </c>
      <c r="H215" s="53">
        <f t="shared" si="1219"/>
        <v>4466</v>
      </c>
      <c r="I215" s="53">
        <f t="shared" si="1215"/>
        <v>3</v>
      </c>
      <c r="J215" s="53">
        <f t="shared" si="1216"/>
        <v>0</v>
      </c>
      <c r="K215" s="53">
        <f t="shared" si="1217"/>
        <v>268</v>
      </c>
      <c r="L215" s="53">
        <f t="shared" si="1218"/>
        <v>152</v>
      </c>
      <c r="M215" s="53">
        <f t="shared" si="1119"/>
        <v>6.2115471028787326</v>
      </c>
      <c r="N215" s="53">
        <f t="shared" si="1120"/>
        <v>4.1725573910963275E-3</v>
      </c>
      <c r="O215" s="53">
        <f t="shared" si="1121"/>
        <v>0</v>
      </c>
      <c r="P215" s="53">
        <f t="shared" si="1122"/>
        <v>0.3727484602712719</v>
      </c>
      <c r="Q215" s="53">
        <f t="shared" si="1123"/>
        <v>0.2114095744822139</v>
      </c>
      <c r="AA215" s="53" t="s">
        <v>981</v>
      </c>
      <c r="AB215" s="53" t="s">
        <v>1600</v>
      </c>
      <c r="AC215" s="53">
        <v>12080002</v>
      </c>
      <c r="AD215" s="53">
        <v>407227.1139</v>
      </c>
      <c r="AE215" s="53">
        <v>229946.098726</v>
      </c>
      <c r="AF215" s="53">
        <f t="shared" si="1111"/>
        <v>0.5646630366131915</v>
      </c>
      <c r="AH215" s="58">
        <f t="shared" ref="AH215:AH217" si="1220">AH214</f>
        <v>3</v>
      </c>
      <c r="AI215" s="58">
        <f t="shared" ref="AI215:AI217" si="1221">AI214</f>
        <v>0</v>
      </c>
      <c r="AJ215" s="58">
        <f t="shared" ref="AJ215:AJ217" si="1222">AJ214</f>
        <v>1859</v>
      </c>
      <c r="AK215" s="58">
        <f t="shared" ref="AK215:AK217" si="1223">AK214</f>
        <v>0</v>
      </c>
      <c r="AL215" s="58">
        <f t="shared" ref="AL215:AL217" si="1224">AL214</f>
        <v>11</v>
      </c>
      <c r="AM215" s="58">
        <f t="shared" si="1193"/>
        <v>1.6939891098395745</v>
      </c>
      <c r="AN215" s="58">
        <f t="shared" si="1194"/>
        <v>0</v>
      </c>
      <c r="AO215" s="58">
        <f t="shared" si="1195"/>
        <v>1049.708585063923</v>
      </c>
      <c r="AP215" s="58">
        <f t="shared" si="1196"/>
        <v>0</v>
      </c>
      <c r="AQ215" s="58">
        <f t="shared" si="1197"/>
        <v>6.2112934027451061</v>
      </c>
      <c r="BA215" s="54" t="s">
        <v>980</v>
      </c>
      <c r="BB215" s="53">
        <v>11090104</v>
      </c>
      <c r="BC215" s="53">
        <v>6703</v>
      </c>
      <c r="BD215" s="53">
        <v>274</v>
      </c>
      <c r="BE215" s="53">
        <f t="shared" si="1132"/>
        <v>4.0877219155601968E-2</v>
      </c>
      <c r="BF215" s="53">
        <f t="shared" ref="BF215:BG218" si="1225">BF214</f>
        <v>0</v>
      </c>
      <c r="BG215" s="53">
        <f t="shared" si="1225"/>
        <v>0</v>
      </c>
      <c r="BH215" s="53">
        <f t="shared" si="1133"/>
        <v>0</v>
      </c>
      <c r="BI215" s="53">
        <f t="shared" si="1134"/>
        <v>0</v>
      </c>
      <c r="BO215" s="54" t="s">
        <v>976</v>
      </c>
      <c r="BP215" s="53">
        <v>13070007</v>
      </c>
      <c r="BQ215" s="53">
        <v>502777.94839999999</v>
      </c>
      <c r="BR215" s="53">
        <v>497329.82669999998</v>
      </c>
      <c r="BS215" s="53">
        <f t="shared" si="1135"/>
        <v>0.98916396051708777</v>
      </c>
      <c r="BT215" s="53">
        <v>0</v>
      </c>
      <c r="BU215" s="53">
        <v>1</v>
      </c>
      <c r="BV215" s="53">
        <v>2</v>
      </c>
      <c r="BW215" s="53">
        <f t="shared" si="1136"/>
        <v>0</v>
      </c>
      <c r="BX215" s="53">
        <f t="shared" si="1137"/>
        <v>0.98916396051708777</v>
      </c>
      <c r="BY215" s="53">
        <f t="shared" si="1138"/>
        <v>1.9783279210341755</v>
      </c>
    </row>
    <row r="216" spans="1:77" x14ac:dyDescent="0.3">
      <c r="A216" s="53" t="s">
        <v>974</v>
      </c>
      <c r="B216" s="53" t="s">
        <v>1581</v>
      </c>
      <c r="C216" s="53">
        <v>12060203</v>
      </c>
      <c r="D216" s="51">
        <v>676311.03367272997</v>
      </c>
      <c r="E216" s="53">
        <v>66038.319326900004</v>
      </c>
      <c r="F216" s="53">
        <f t="shared" si="1109"/>
        <v>9.7644894196501089E-2</v>
      </c>
      <c r="H216" s="53">
        <f>Input!P157</f>
        <v>1502</v>
      </c>
      <c r="I216" s="53">
        <f>Input!Q157</f>
        <v>0</v>
      </c>
      <c r="J216" s="53">
        <f>Input!R157</f>
        <v>96</v>
      </c>
      <c r="K216" s="53">
        <f>Input!S157</f>
        <v>0</v>
      </c>
      <c r="L216" s="53">
        <f>Input!T157</f>
        <v>183</v>
      </c>
      <c r="M216" s="53">
        <f t="shared" si="1119"/>
        <v>146.66263108314465</v>
      </c>
      <c r="N216" s="53">
        <f t="shared" si="1120"/>
        <v>0</v>
      </c>
      <c r="O216" s="53">
        <f t="shared" si="1121"/>
        <v>9.373909842864105</v>
      </c>
      <c r="P216" s="53">
        <f t="shared" si="1122"/>
        <v>0</v>
      </c>
      <c r="Q216" s="53">
        <f t="shared" si="1123"/>
        <v>17.869015637959698</v>
      </c>
      <c r="AA216" s="53" t="s">
        <v>981</v>
      </c>
      <c r="AB216" s="53" t="s">
        <v>1600</v>
      </c>
      <c r="AC216" s="53">
        <v>12080004</v>
      </c>
      <c r="AD216" s="53">
        <v>407227.1139</v>
      </c>
      <c r="AE216" s="51">
        <v>6666.8089250900002</v>
      </c>
      <c r="AF216" s="53">
        <f t="shared" si="1111"/>
        <v>1.6371230444952943E-2</v>
      </c>
      <c r="AH216" s="58">
        <f t="shared" si="1220"/>
        <v>3</v>
      </c>
      <c r="AI216" s="58">
        <f t="shared" si="1221"/>
        <v>0</v>
      </c>
      <c r="AJ216" s="58">
        <f t="shared" si="1222"/>
        <v>1859</v>
      </c>
      <c r="AK216" s="58">
        <f t="shared" si="1223"/>
        <v>0</v>
      </c>
      <c r="AL216" s="58">
        <f t="shared" si="1224"/>
        <v>11</v>
      </c>
      <c r="AM216" s="58">
        <f t="shared" si="1193"/>
        <v>4.9113691334858829E-2</v>
      </c>
      <c r="AN216" s="58">
        <f t="shared" si="1194"/>
        <v>0</v>
      </c>
      <c r="AO216" s="58">
        <f t="shared" si="1195"/>
        <v>30.434117397167523</v>
      </c>
      <c r="AP216" s="58">
        <f t="shared" si="1196"/>
        <v>0</v>
      </c>
      <c r="AQ216" s="58">
        <f t="shared" si="1197"/>
        <v>0.18008353489448237</v>
      </c>
      <c r="BA216" s="54" t="s">
        <v>980</v>
      </c>
      <c r="BB216" s="53">
        <v>11100101</v>
      </c>
      <c r="BC216" s="53">
        <v>6703</v>
      </c>
      <c r="BD216" s="53">
        <v>31</v>
      </c>
      <c r="BE216" s="53">
        <f t="shared" si="1132"/>
        <v>4.6247948679695658E-3</v>
      </c>
      <c r="BF216" s="53">
        <f t="shared" si="1225"/>
        <v>0</v>
      </c>
      <c r="BG216" s="53">
        <f t="shared" si="1225"/>
        <v>0</v>
      </c>
      <c r="BH216" s="53">
        <f t="shared" si="1133"/>
        <v>0</v>
      </c>
      <c r="BI216" s="53">
        <f t="shared" si="1134"/>
        <v>0</v>
      </c>
      <c r="BO216" s="54" t="s">
        <v>976</v>
      </c>
      <c r="BP216" s="53">
        <v>13070008</v>
      </c>
      <c r="BQ216" s="53">
        <v>502777.94839999999</v>
      </c>
      <c r="BR216" s="53">
        <v>5448.1216759999998</v>
      </c>
      <c r="BS216" s="53">
        <f t="shared" si="1135"/>
        <v>1.0836039435177424E-2</v>
      </c>
      <c r="BT216" s="53">
        <f>BT215</f>
        <v>0</v>
      </c>
      <c r="BU216" s="53">
        <f t="shared" ref="BU216" si="1226">BU215</f>
        <v>1</v>
      </c>
      <c r="BV216" s="53">
        <f t="shared" ref="BV216" si="1227">BV215</f>
        <v>2</v>
      </c>
      <c r="BW216" s="53">
        <f t="shared" si="1136"/>
        <v>0</v>
      </c>
      <c r="BX216" s="53">
        <f t="shared" si="1137"/>
        <v>1.0836039435177424E-2</v>
      </c>
      <c r="BY216" s="53">
        <f t="shared" si="1138"/>
        <v>2.1672078870354848E-2</v>
      </c>
    </row>
    <row r="217" spans="1:77" x14ac:dyDescent="0.3">
      <c r="A217" s="53" t="s">
        <v>974</v>
      </c>
      <c r="B217" s="53" t="s">
        <v>1581</v>
      </c>
      <c r="C217" s="53">
        <v>12060204</v>
      </c>
      <c r="D217" s="51">
        <v>676311.03367272997</v>
      </c>
      <c r="E217" s="53">
        <v>3889.8548856699999</v>
      </c>
      <c r="F217" s="53">
        <f t="shared" si="1109"/>
        <v>5.7515768514761782E-3</v>
      </c>
      <c r="H217" s="53">
        <f>H216</f>
        <v>1502</v>
      </c>
      <c r="I217" s="53">
        <f t="shared" ref="I217:I220" si="1228">I216</f>
        <v>0</v>
      </c>
      <c r="J217" s="53">
        <f t="shared" ref="J217:J220" si="1229">J216</f>
        <v>96</v>
      </c>
      <c r="K217" s="53">
        <f t="shared" ref="K217:K220" si="1230">K216</f>
        <v>0</v>
      </c>
      <c r="L217" s="53">
        <f t="shared" ref="L217:L220" si="1231">L216</f>
        <v>183</v>
      </c>
      <c r="M217" s="53">
        <f t="shared" si="1119"/>
        <v>8.6388684309172188</v>
      </c>
      <c r="N217" s="53">
        <f t="shared" si="1120"/>
        <v>0</v>
      </c>
      <c r="O217" s="53">
        <f t="shared" si="1121"/>
        <v>0.55215137774171308</v>
      </c>
      <c r="P217" s="53">
        <f t="shared" si="1122"/>
        <v>0</v>
      </c>
      <c r="Q217" s="53">
        <f t="shared" si="1123"/>
        <v>1.0525385638201405</v>
      </c>
      <c r="AA217" s="53" t="s">
        <v>981</v>
      </c>
      <c r="AB217" s="53" t="s">
        <v>1600</v>
      </c>
      <c r="AC217" s="53">
        <v>12080006</v>
      </c>
      <c r="AD217" s="53">
        <v>407227.1139</v>
      </c>
      <c r="AE217" s="51">
        <v>168084.293611</v>
      </c>
      <c r="AF217" s="53">
        <f t="shared" si="1111"/>
        <v>0.41275319808954403</v>
      </c>
      <c r="AH217" s="58">
        <f t="shared" si="1220"/>
        <v>3</v>
      </c>
      <c r="AI217" s="58">
        <f t="shared" si="1221"/>
        <v>0</v>
      </c>
      <c r="AJ217" s="58">
        <f t="shared" si="1222"/>
        <v>1859</v>
      </c>
      <c r="AK217" s="58">
        <f t="shared" si="1223"/>
        <v>0</v>
      </c>
      <c r="AL217" s="58">
        <f t="shared" si="1224"/>
        <v>11</v>
      </c>
      <c r="AM217" s="58">
        <f t="shared" si="1193"/>
        <v>1.2382595942686321</v>
      </c>
      <c r="AN217" s="58">
        <f t="shared" si="1194"/>
        <v>0</v>
      </c>
      <c r="AO217" s="58">
        <f t="shared" si="1195"/>
        <v>767.30819524846231</v>
      </c>
      <c r="AP217" s="58">
        <f t="shared" si="1196"/>
        <v>0</v>
      </c>
      <c r="AQ217" s="58">
        <f t="shared" si="1197"/>
        <v>4.5402851789849841</v>
      </c>
      <c r="BA217" s="54" t="s">
        <v>980</v>
      </c>
      <c r="BB217" s="53">
        <v>11100103</v>
      </c>
      <c r="BC217" s="53">
        <v>6703</v>
      </c>
      <c r="BD217" s="53">
        <v>258</v>
      </c>
      <c r="BE217" s="53">
        <f t="shared" si="1132"/>
        <v>3.8490228256004774E-2</v>
      </c>
      <c r="BF217" s="53">
        <f t="shared" si="1225"/>
        <v>0</v>
      </c>
      <c r="BG217" s="53">
        <f t="shared" si="1225"/>
        <v>0</v>
      </c>
      <c r="BH217" s="53">
        <f t="shared" si="1133"/>
        <v>0</v>
      </c>
      <c r="BI217" s="53">
        <f t="shared" si="1134"/>
        <v>0</v>
      </c>
      <c r="BO217" s="54" t="s">
        <v>977</v>
      </c>
      <c r="BP217" s="53">
        <v>12090102</v>
      </c>
      <c r="BQ217" s="53">
        <v>1796846.3130000001</v>
      </c>
      <c r="BR217" s="53">
        <v>43878.039299999997</v>
      </c>
      <c r="BS217" s="53">
        <f t="shared" si="1135"/>
        <v>2.4419472596263158E-2</v>
      </c>
      <c r="BT217" s="53">
        <f>Input!R165</f>
        <v>84</v>
      </c>
      <c r="BU217" s="53">
        <f>Input!S165</f>
        <v>0</v>
      </c>
      <c r="BV217" s="53">
        <f>Input!T165</f>
        <v>4</v>
      </c>
      <c r="BW217" s="53">
        <f t="shared" si="1136"/>
        <v>2.0512356980861051</v>
      </c>
      <c r="BX217" s="53">
        <f t="shared" si="1137"/>
        <v>0</v>
      </c>
      <c r="BY217" s="53">
        <f t="shared" si="1138"/>
        <v>9.7677890385052632E-2</v>
      </c>
    </row>
    <row r="218" spans="1:77" x14ac:dyDescent="0.3">
      <c r="A218" s="53" t="s">
        <v>974</v>
      </c>
      <c r="B218" s="53" t="s">
        <v>1581</v>
      </c>
      <c r="C218" s="53">
        <v>12070201</v>
      </c>
      <c r="D218" s="51">
        <v>676311.03367272997</v>
      </c>
      <c r="E218" s="53">
        <v>323115.91768800002</v>
      </c>
      <c r="F218" s="53">
        <f t="shared" si="1109"/>
        <v>0.47776230402941688</v>
      </c>
      <c r="H218" s="53">
        <f>H217</f>
        <v>1502</v>
      </c>
      <c r="I218" s="53">
        <f t="shared" si="1228"/>
        <v>0</v>
      </c>
      <c r="J218" s="53">
        <f t="shared" si="1229"/>
        <v>96</v>
      </c>
      <c r="K218" s="53">
        <f t="shared" si="1230"/>
        <v>0</v>
      </c>
      <c r="L218" s="53">
        <f t="shared" si="1231"/>
        <v>183</v>
      </c>
      <c r="M218" s="53">
        <f t="shared" si="1119"/>
        <v>717.5989806521842</v>
      </c>
      <c r="N218" s="53">
        <f t="shared" si="1120"/>
        <v>0</v>
      </c>
      <c r="O218" s="53">
        <f t="shared" si="1121"/>
        <v>45.865181186824017</v>
      </c>
      <c r="P218" s="53">
        <f t="shared" si="1122"/>
        <v>0</v>
      </c>
      <c r="Q218" s="53">
        <f t="shared" si="1123"/>
        <v>87.430501637383287</v>
      </c>
      <c r="AA218" s="53" t="s">
        <v>982</v>
      </c>
      <c r="AB218" s="53" t="s">
        <v>1599</v>
      </c>
      <c r="AC218" s="53">
        <v>11090101</v>
      </c>
      <c r="AD218" s="53">
        <v>939377.0111</v>
      </c>
      <c r="AE218" s="53">
        <v>42126.228221799996</v>
      </c>
      <c r="AF218" s="53">
        <f t="shared" si="1111"/>
        <v>4.4844857521551068E-2</v>
      </c>
      <c r="AH218" s="58">
        <f>Input!P185</f>
        <v>14</v>
      </c>
      <c r="AI218" s="58">
        <f>Input!Q185</f>
        <v>0</v>
      </c>
      <c r="AJ218" s="58">
        <f>Input!R185</f>
        <v>8884</v>
      </c>
      <c r="AK218" s="58">
        <f>Input!S185</f>
        <v>0</v>
      </c>
      <c r="AL218" s="58">
        <f>Input!T185</f>
        <v>838</v>
      </c>
      <c r="AM218" s="58">
        <f t="shared" si="1193"/>
        <v>0.6278280053017149</v>
      </c>
      <c r="AN218" s="58">
        <f t="shared" si="1194"/>
        <v>0</v>
      </c>
      <c r="AO218" s="58">
        <f t="shared" si="1195"/>
        <v>398.40171422145971</v>
      </c>
      <c r="AP218" s="58">
        <f t="shared" si="1196"/>
        <v>0</v>
      </c>
      <c r="AQ218" s="58">
        <f t="shared" si="1197"/>
        <v>37.579990603059798</v>
      </c>
      <c r="BA218" s="54" t="s">
        <v>980</v>
      </c>
      <c r="BB218" s="53">
        <v>11100104</v>
      </c>
      <c r="BC218" s="53">
        <v>6703</v>
      </c>
      <c r="BD218" s="53">
        <v>14</v>
      </c>
      <c r="BE218" s="53">
        <f t="shared" si="1132"/>
        <v>2.088617037147546E-3</v>
      </c>
      <c r="BF218" s="53">
        <f t="shared" si="1225"/>
        <v>0</v>
      </c>
      <c r="BG218" s="53">
        <f t="shared" si="1225"/>
        <v>0</v>
      </c>
      <c r="BH218" s="53">
        <f t="shared" si="1133"/>
        <v>0</v>
      </c>
      <c r="BI218" s="53">
        <f t="shared" si="1134"/>
        <v>0</v>
      </c>
      <c r="BO218" s="54" t="s">
        <v>977</v>
      </c>
      <c r="BP218" s="53">
        <v>12090103</v>
      </c>
      <c r="BQ218" s="53">
        <v>1796846.3130000001</v>
      </c>
      <c r="BR218" s="53">
        <v>4941.5767489999998</v>
      </c>
      <c r="BS218" s="53">
        <f t="shared" si="1135"/>
        <v>2.7501387921984176E-3</v>
      </c>
      <c r="BT218" s="53">
        <f>BT217</f>
        <v>84</v>
      </c>
      <c r="BU218" s="53">
        <f t="shared" ref="BU218:BU222" si="1232">BU217</f>
        <v>0</v>
      </c>
      <c r="BV218" s="53">
        <f t="shared" ref="BV218:BV222" si="1233">BV217</f>
        <v>4</v>
      </c>
      <c r="BW218" s="53">
        <f t="shared" si="1136"/>
        <v>0.23101165854466707</v>
      </c>
      <c r="BX218" s="53">
        <f t="shared" si="1137"/>
        <v>0</v>
      </c>
      <c r="BY218" s="53">
        <f t="shared" si="1138"/>
        <v>1.100055516879367E-2</v>
      </c>
    </row>
    <row r="219" spans="1:77" x14ac:dyDescent="0.3">
      <c r="A219" s="53" t="s">
        <v>974</v>
      </c>
      <c r="B219" s="53" t="s">
        <v>1581</v>
      </c>
      <c r="C219" s="53">
        <v>12070202</v>
      </c>
      <c r="D219" s="51">
        <v>676311.03367272997</v>
      </c>
      <c r="E219" s="53">
        <v>275979.83529199997</v>
      </c>
      <c r="F219" s="53">
        <f t="shared" si="1109"/>
        <v>0.40806643918447127</v>
      </c>
      <c r="H219" s="53">
        <f>H218</f>
        <v>1502</v>
      </c>
      <c r="I219" s="53">
        <f t="shared" si="1228"/>
        <v>0</v>
      </c>
      <c r="J219" s="53">
        <f t="shared" si="1229"/>
        <v>96</v>
      </c>
      <c r="K219" s="53">
        <f t="shared" si="1230"/>
        <v>0</v>
      </c>
      <c r="L219" s="53">
        <f t="shared" si="1231"/>
        <v>183</v>
      </c>
      <c r="M219" s="53">
        <f t="shared" si="1119"/>
        <v>612.91579165507585</v>
      </c>
      <c r="N219" s="53">
        <f t="shared" si="1120"/>
        <v>0</v>
      </c>
      <c r="O219" s="53">
        <f t="shared" si="1121"/>
        <v>39.174378161709242</v>
      </c>
      <c r="P219" s="53">
        <f t="shared" si="1122"/>
        <v>0</v>
      </c>
      <c r="Q219" s="53">
        <f t="shared" si="1123"/>
        <v>74.676158370758245</v>
      </c>
      <c r="AA219" s="53" t="s">
        <v>982</v>
      </c>
      <c r="AB219" s="53" t="s">
        <v>1599</v>
      </c>
      <c r="AC219" s="53">
        <v>11120101</v>
      </c>
      <c r="AD219" s="53">
        <v>939377.0111</v>
      </c>
      <c r="AE219" s="51">
        <v>454386.28086200001</v>
      </c>
      <c r="AF219" s="53">
        <f t="shared" si="1111"/>
        <v>0.48371024146090053</v>
      </c>
      <c r="AH219" s="58">
        <f t="shared" ref="AH219:AH221" si="1234">AH218</f>
        <v>14</v>
      </c>
      <c r="AI219" s="58">
        <f t="shared" ref="AI219:AI221" si="1235">AI218</f>
        <v>0</v>
      </c>
      <c r="AJ219" s="58">
        <f t="shared" ref="AJ219:AJ221" si="1236">AJ218</f>
        <v>8884</v>
      </c>
      <c r="AK219" s="58">
        <f t="shared" ref="AK219:AK221" si="1237">AK218</f>
        <v>0</v>
      </c>
      <c r="AL219" s="58">
        <f t="shared" ref="AL219:AL221" si="1238">AL218</f>
        <v>838</v>
      </c>
      <c r="AM219" s="58">
        <f t="shared" si="1193"/>
        <v>6.7719433804526075</v>
      </c>
      <c r="AN219" s="58">
        <f t="shared" si="1194"/>
        <v>0</v>
      </c>
      <c r="AO219" s="58">
        <f t="shared" si="1195"/>
        <v>4297.2817851386399</v>
      </c>
      <c r="AP219" s="58">
        <f t="shared" si="1196"/>
        <v>0</v>
      </c>
      <c r="AQ219" s="58">
        <f t="shared" si="1197"/>
        <v>405.34918234423463</v>
      </c>
      <c r="BA219" s="54" t="s">
        <v>780</v>
      </c>
      <c r="BB219" s="53">
        <v>12030102</v>
      </c>
      <c r="BC219" s="53">
        <v>2368132</v>
      </c>
      <c r="BD219" s="53">
        <v>278330</v>
      </c>
      <c r="BE219" s="53">
        <f t="shared" si="1132"/>
        <v>0.11753145517226235</v>
      </c>
      <c r="BF219" s="53">
        <f>Input!P178</f>
        <v>43</v>
      </c>
      <c r="BG219" s="53">
        <f>Input!Q178</f>
        <v>0</v>
      </c>
      <c r="BH219" s="53">
        <f t="shared" si="1133"/>
        <v>5.0538525724072807</v>
      </c>
      <c r="BI219" s="53">
        <f t="shared" si="1134"/>
        <v>0</v>
      </c>
      <c r="BO219" s="54" t="s">
        <v>977</v>
      </c>
      <c r="BP219" s="53">
        <v>13040301</v>
      </c>
      <c r="BQ219" s="53">
        <v>1796846.3130000001</v>
      </c>
      <c r="BR219" s="53">
        <v>671354.19019999995</v>
      </c>
      <c r="BS219" s="53">
        <f t="shared" si="1135"/>
        <v>0.37362916646950867</v>
      </c>
      <c r="BT219" s="53">
        <f>BT218</f>
        <v>84</v>
      </c>
      <c r="BU219" s="53">
        <f t="shared" si="1232"/>
        <v>0</v>
      </c>
      <c r="BV219" s="53">
        <f t="shared" si="1233"/>
        <v>4</v>
      </c>
      <c r="BW219" s="53">
        <f t="shared" si="1136"/>
        <v>31.384849983438727</v>
      </c>
      <c r="BX219" s="53">
        <f t="shared" si="1137"/>
        <v>0</v>
      </c>
      <c r="BY219" s="53">
        <f t="shared" si="1138"/>
        <v>1.4945166658780347</v>
      </c>
    </row>
    <row r="220" spans="1:77" x14ac:dyDescent="0.3">
      <c r="A220" s="53" t="s">
        <v>974</v>
      </c>
      <c r="B220" s="53" t="s">
        <v>1581</v>
      </c>
      <c r="C220" s="53">
        <v>12070203</v>
      </c>
      <c r="D220" s="51">
        <v>676311.03367272997</v>
      </c>
      <c r="E220" s="53">
        <v>7287.1064801599996</v>
      </c>
      <c r="F220" s="53">
        <f t="shared" si="1109"/>
        <v>1.0774785738134599E-2</v>
      </c>
      <c r="H220" s="53">
        <f>H219</f>
        <v>1502</v>
      </c>
      <c r="I220" s="53">
        <f t="shared" si="1228"/>
        <v>0</v>
      </c>
      <c r="J220" s="53">
        <f t="shared" si="1229"/>
        <v>96</v>
      </c>
      <c r="K220" s="53">
        <f t="shared" si="1230"/>
        <v>0</v>
      </c>
      <c r="L220" s="53">
        <f t="shared" si="1231"/>
        <v>183</v>
      </c>
      <c r="M220" s="53">
        <f t="shared" si="1119"/>
        <v>16.183728178678166</v>
      </c>
      <c r="N220" s="53">
        <f t="shared" si="1120"/>
        <v>0</v>
      </c>
      <c r="O220" s="53">
        <f t="shared" si="1121"/>
        <v>1.0343794308609215</v>
      </c>
      <c r="P220" s="53">
        <f t="shared" si="1122"/>
        <v>0</v>
      </c>
      <c r="Q220" s="53">
        <f t="shared" si="1123"/>
        <v>1.9717857900786315</v>
      </c>
      <c r="AA220" s="53" t="s">
        <v>982</v>
      </c>
      <c r="AB220" s="53" t="s">
        <v>1599</v>
      </c>
      <c r="AC220" s="53">
        <v>11120102</v>
      </c>
      <c r="AD220" s="53">
        <v>939377.0111</v>
      </c>
      <c r="AE220" s="53">
        <v>436617.55388700002</v>
      </c>
      <c r="AF220" s="53">
        <f t="shared" si="1111"/>
        <v>0.46479480413910251</v>
      </c>
      <c r="AH220" s="58">
        <f t="shared" si="1234"/>
        <v>14</v>
      </c>
      <c r="AI220" s="58">
        <f t="shared" si="1235"/>
        <v>0</v>
      </c>
      <c r="AJ220" s="58">
        <f t="shared" si="1236"/>
        <v>8884</v>
      </c>
      <c r="AK220" s="58">
        <f t="shared" si="1237"/>
        <v>0</v>
      </c>
      <c r="AL220" s="58">
        <f t="shared" si="1238"/>
        <v>838</v>
      </c>
      <c r="AM220" s="58">
        <f t="shared" si="1193"/>
        <v>6.5071272579474355</v>
      </c>
      <c r="AN220" s="58">
        <f t="shared" si="1194"/>
        <v>0</v>
      </c>
      <c r="AO220" s="58">
        <f t="shared" si="1195"/>
        <v>4129.2370399717865</v>
      </c>
      <c r="AP220" s="58">
        <f t="shared" si="1196"/>
        <v>0</v>
      </c>
      <c r="AQ220" s="58">
        <f t="shared" si="1197"/>
        <v>389.49804586856789</v>
      </c>
      <c r="BA220" s="54" t="s">
        <v>780</v>
      </c>
      <c r="BB220" s="53">
        <v>12030103</v>
      </c>
      <c r="BC220" s="53">
        <v>2368132</v>
      </c>
      <c r="BD220" s="53">
        <v>300365</v>
      </c>
      <c r="BE220" s="53">
        <f t="shared" si="1132"/>
        <v>0.12683625743835225</v>
      </c>
      <c r="BF220" s="53">
        <f t="shared" ref="BF220:BG223" si="1239">BF219</f>
        <v>43</v>
      </c>
      <c r="BG220" s="53">
        <f t="shared" si="1239"/>
        <v>0</v>
      </c>
      <c r="BH220" s="53">
        <f t="shared" si="1133"/>
        <v>5.4539590698491471</v>
      </c>
      <c r="BI220" s="53">
        <f t="shared" si="1134"/>
        <v>0</v>
      </c>
      <c r="BO220" s="54" t="s">
        <v>977</v>
      </c>
      <c r="BP220" s="53">
        <v>13070008</v>
      </c>
      <c r="BQ220" s="53">
        <v>1796846.3130000001</v>
      </c>
      <c r="BR220" s="53">
        <v>419919.32900000003</v>
      </c>
      <c r="BS220" s="53">
        <f t="shared" si="1135"/>
        <v>0.23369796624337119</v>
      </c>
      <c r="BT220" s="53">
        <f>BT219</f>
        <v>84</v>
      </c>
      <c r="BU220" s="53">
        <f t="shared" si="1232"/>
        <v>0</v>
      </c>
      <c r="BV220" s="53">
        <f t="shared" si="1233"/>
        <v>4</v>
      </c>
      <c r="BW220" s="53">
        <f t="shared" si="1136"/>
        <v>19.630629164443182</v>
      </c>
      <c r="BX220" s="53">
        <f t="shared" si="1137"/>
        <v>0</v>
      </c>
      <c r="BY220" s="53">
        <f t="shared" si="1138"/>
        <v>0.93479186497348477</v>
      </c>
    </row>
    <row r="221" spans="1:77" x14ac:dyDescent="0.3">
      <c r="A221" s="53" t="s">
        <v>976</v>
      </c>
      <c r="B221" s="53" t="s">
        <v>1579</v>
      </c>
      <c r="C221" s="53">
        <v>13070007</v>
      </c>
      <c r="D221" s="51">
        <v>476625.54382819001</v>
      </c>
      <c r="E221" s="53">
        <v>473450.15044200001</v>
      </c>
      <c r="F221" s="53">
        <f t="shared" si="1109"/>
        <v>0.9933377607908177</v>
      </c>
      <c r="H221" s="53">
        <f>Input!P160</f>
        <v>1240</v>
      </c>
      <c r="I221" s="53">
        <f>Input!Q160</f>
        <v>0</v>
      </c>
      <c r="J221" s="53">
        <f>Input!R160</f>
        <v>0</v>
      </c>
      <c r="K221" s="53">
        <f>Input!S160</f>
        <v>748</v>
      </c>
      <c r="L221" s="53">
        <f>Input!T160</f>
        <v>82</v>
      </c>
      <c r="M221" s="53">
        <f t="shared" si="1119"/>
        <v>1231.7388233806139</v>
      </c>
      <c r="N221" s="53">
        <f t="shared" si="1120"/>
        <v>0</v>
      </c>
      <c r="O221" s="53">
        <f t="shared" si="1121"/>
        <v>0</v>
      </c>
      <c r="P221" s="53">
        <f t="shared" si="1122"/>
        <v>743.01664507153168</v>
      </c>
      <c r="Q221" s="53">
        <f t="shared" si="1123"/>
        <v>81.453696384847049</v>
      </c>
      <c r="AA221" s="53" t="s">
        <v>982</v>
      </c>
      <c r="AB221" s="53" t="s">
        <v>1599</v>
      </c>
      <c r="AC221" s="53">
        <v>11120104</v>
      </c>
      <c r="AD221" s="53">
        <v>939377.0111</v>
      </c>
      <c r="AE221" s="53">
        <v>6246.94814916</v>
      </c>
      <c r="AF221" s="53">
        <f t="shared" si="1111"/>
        <v>6.6500968996940782E-3</v>
      </c>
      <c r="AH221" s="58">
        <f t="shared" si="1234"/>
        <v>14</v>
      </c>
      <c r="AI221" s="58">
        <f t="shared" si="1235"/>
        <v>0</v>
      </c>
      <c r="AJ221" s="58">
        <f t="shared" si="1236"/>
        <v>8884</v>
      </c>
      <c r="AK221" s="58">
        <f t="shared" si="1237"/>
        <v>0</v>
      </c>
      <c r="AL221" s="58">
        <f t="shared" si="1238"/>
        <v>838</v>
      </c>
      <c r="AM221" s="58">
        <f t="shared" si="1193"/>
        <v>9.3101356595717097E-2</v>
      </c>
      <c r="AN221" s="58">
        <f t="shared" si="1194"/>
        <v>0</v>
      </c>
      <c r="AO221" s="58">
        <f t="shared" si="1195"/>
        <v>59.079460856882193</v>
      </c>
      <c r="AP221" s="58">
        <f t="shared" si="1196"/>
        <v>0</v>
      </c>
      <c r="AQ221" s="58">
        <f t="shared" si="1197"/>
        <v>5.5727812019436378</v>
      </c>
      <c r="BA221" s="54" t="s">
        <v>780</v>
      </c>
      <c r="BB221" s="53">
        <v>12030104</v>
      </c>
      <c r="BC221" s="53">
        <v>2368132</v>
      </c>
      <c r="BD221" s="53">
        <v>26265</v>
      </c>
      <c r="BE221" s="53">
        <f t="shared" si="1132"/>
        <v>1.1091020264073118E-2</v>
      </c>
      <c r="BF221" s="53">
        <f t="shared" si="1239"/>
        <v>43</v>
      </c>
      <c r="BG221" s="53">
        <f t="shared" si="1239"/>
        <v>0</v>
      </c>
      <c r="BH221" s="53">
        <f t="shared" si="1133"/>
        <v>0.47691387135514407</v>
      </c>
      <c r="BI221" s="53">
        <f t="shared" si="1134"/>
        <v>0</v>
      </c>
      <c r="BO221" s="54" t="s">
        <v>977</v>
      </c>
      <c r="BP221" s="53">
        <v>13070011</v>
      </c>
      <c r="BQ221" s="53">
        <v>1796846.3130000001</v>
      </c>
      <c r="BR221" s="53">
        <v>608182.0307</v>
      </c>
      <c r="BS221" s="53">
        <f t="shared" si="1135"/>
        <v>0.3384719251167253</v>
      </c>
      <c r="BT221" s="53">
        <f>BT220</f>
        <v>84</v>
      </c>
      <c r="BU221" s="53">
        <f t="shared" si="1232"/>
        <v>0</v>
      </c>
      <c r="BV221" s="53">
        <f t="shared" si="1233"/>
        <v>4</v>
      </c>
      <c r="BW221" s="53">
        <f t="shared" si="1136"/>
        <v>28.431641709804925</v>
      </c>
      <c r="BX221" s="53">
        <f t="shared" si="1137"/>
        <v>0</v>
      </c>
      <c r="BY221" s="53">
        <f t="shared" si="1138"/>
        <v>1.3538877004669012</v>
      </c>
    </row>
    <row r="222" spans="1:77" x14ac:dyDescent="0.3">
      <c r="A222" s="53" t="s">
        <v>976</v>
      </c>
      <c r="B222" s="53" t="s">
        <v>1579</v>
      </c>
      <c r="C222" s="53">
        <v>13070008</v>
      </c>
      <c r="D222" s="51">
        <v>476625.54382819001</v>
      </c>
      <c r="E222" s="53">
        <v>3175.39338619</v>
      </c>
      <c r="F222" s="53">
        <f t="shared" si="1109"/>
        <v>6.6622392091822908E-3</v>
      </c>
      <c r="H222" s="53">
        <f>H221</f>
        <v>1240</v>
      </c>
      <c r="I222" s="53">
        <f t="shared" ref="I222" si="1240">I221</f>
        <v>0</v>
      </c>
      <c r="J222" s="53">
        <f t="shared" ref="J222" si="1241">J221</f>
        <v>0</v>
      </c>
      <c r="K222" s="53">
        <f t="shared" ref="K222" si="1242">K221</f>
        <v>748</v>
      </c>
      <c r="L222" s="53">
        <f t="shared" ref="L222" si="1243">L221</f>
        <v>82</v>
      </c>
      <c r="M222" s="53">
        <f t="shared" si="1119"/>
        <v>8.2611766193860401</v>
      </c>
      <c r="N222" s="53">
        <f t="shared" si="1120"/>
        <v>0</v>
      </c>
      <c r="O222" s="53">
        <f t="shared" si="1121"/>
        <v>0</v>
      </c>
      <c r="P222" s="53">
        <f t="shared" si="1122"/>
        <v>4.9833549284683532</v>
      </c>
      <c r="Q222" s="53">
        <f t="shared" si="1123"/>
        <v>0.5463036151529479</v>
      </c>
      <c r="AA222" s="53" t="s">
        <v>983</v>
      </c>
      <c r="AB222" s="53" t="s">
        <v>1607</v>
      </c>
      <c r="AC222" s="53">
        <v>11140301</v>
      </c>
      <c r="AD222" s="53">
        <v>41032.988299999997</v>
      </c>
      <c r="AE222" s="53">
        <v>41023.367437499997</v>
      </c>
      <c r="AF222" s="53">
        <f t="shared" si="1111"/>
        <v>0.99976553346712993</v>
      </c>
      <c r="AH222" s="58">
        <f>Input!P187</f>
        <v>39</v>
      </c>
      <c r="AI222" s="58">
        <f>Input!Q187</f>
        <v>0</v>
      </c>
      <c r="AJ222" s="58">
        <f>Input!R187</f>
        <v>0</v>
      </c>
      <c r="AK222" s="58">
        <f>Input!S187</f>
        <v>0</v>
      </c>
      <c r="AL222" s="58">
        <f>Input!T187</f>
        <v>0</v>
      </c>
      <c r="AM222" s="58">
        <f t="shared" si="1193"/>
        <v>38.990855805218068</v>
      </c>
      <c r="AN222" s="58">
        <f t="shared" si="1194"/>
        <v>0</v>
      </c>
      <c r="AO222" s="58">
        <f t="shared" si="1195"/>
        <v>0</v>
      </c>
      <c r="AP222" s="58">
        <f t="shared" si="1196"/>
        <v>0</v>
      </c>
      <c r="AQ222" s="58">
        <f t="shared" si="1197"/>
        <v>0</v>
      </c>
      <c r="BA222" s="54" t="s">
        <v>780</v>
      </c>
      <c r="BB222" s="53">
        <v>12030105</v>
      </c>
      <c r="BC222" s="53">
        <v>2368132</v>
      </c>
      <c r="BD222" s="53">
        <v>1263897</v>
      </c>
      <c r="BE222" s="53">
        <f t="shared" si="1132"/>
        <v>0.53371053640590982</v>
      </c>
      <c r="BF222" s="53">
        <f t="shared" si="1239"/>
        <v>43</v>
      </c>
      <c r="BG222" s="53">
        <f t="shared" si="1239"/>
        <v>0</v>
      </c>
      <c r="BH222" s="53">
        <f t="shared" si="1133"/>
        <v>22.949553065454122</v>
      </c>
      <c r="BI222" s="53">
        <f t="shared" si="1134"/>
        <v>0</v>
      </c>
      <c r="BO222" s="54" t="s">
        <v>977</v>
      </c>
      <c r="BP222" s="53">
        <v>13070012</v>
      </c>
      <c r="BQ222" s="53">
        <v>1796846.3130000001</v>
      </c>
      <c r="BR222" s="53">
        <v>48571.147210000003</v>
      </c>
      <c r="BS222" s="53">
        <f t="shared" si="1135"/>
        <v>2.7031330870421526E-2</v>
      </c>
      <c r="BT222" s="53">
        <f>BT221</f>
        <v>84</v>
      </c>
      <c r="BU222" s="53">
        <f t="shared" si="1232"/>
        <v>0</v>
      </c>
      <c r="BV222" s="53">
        <f t="shared" si="1233"/>
        <v>4</v>
      </c>
      <c r="BW222" s="53">
        <f t="shared" si="1136"/>
        <v>2.2706317931154083</v>
      </c>
      <c r="BX222" s="53">
        <f t="shared" si="1137"/>
        <v>0</v>
      </c>
      <c r="BY222" s="53">
        <f t="shared" si="1138"/>
        <v>0.1081253234816861</v>
      </c>
    </row>
    <row r="223" spans="1:77" x14ac:dyDescent="0.3">
      <c r="A223" s="53" t="s">
        <v>977</v>
      </c>
      <c r="B223" s="53" t="s">
        <v>1575</v>
      </c>
      <c r="C223" s="53">
        <v>12090102</v>
      </c>
      <c r="D223" s="51">
        <v>1796846.3060309601</v>
      </c>
      <c r="E223" s="53">
        <v>43878.037901299998</v>
      </c>
      <c r="F223" s="53">
        <f t="shared" si="1109"/>
        <v>2.4419471912554312E-2</v>
      </c>
      <c r="H223" s="53">
        <f>Input!P164</f>
        <v>1330</v>
      </c>
      <c r="I223" s="53">
        <f>Input!Q164</f>
        <v>30</v>
      </c>
      <c r="J223" s="53">
        <f>Input!R164</f>
        <v>279</v>
      </c>
      <c r="K223" s="53">
        <f>Input!S164</f>
        <v>0</v>
      </c>
      <c r="L223" s="53">
        <f>Input!T164</f>
        <v>613</v>
      </c>
      <c r="M223" s="53">
        <f t="shared" si="1119"/>
        <v>32.477897643697233</v>
      </c>
      <c r="N223" s="53">
        <f t="shared" si="1120"/>
        <v>0.7325841573766293</v>
      </c>
      <c r="O223" s="53">
        <f t="shared" si="1121"/>
        <v>6.8130326636026526</v>
      </c>
      <c r="P223" s="53">
        <f t="shared" si="1122"/>
        <v>0</v>
      </c>
      <c r="Q223" s="53">
        <f t="shared" si="1123"/>
        <v>14.969136282395793</v>
      </c>
      <c r="AA223" s="53" t="s">
        <v>983</v>
      </c>
      <c r="AB223" s="53" t="s">
        <v>1607</v>
      </c>
      <c r="AC223" s="53">
        <v>11140302</v>
      </c>
      <c r="AD223" s="53">
        <v>41032.988299999997</v>
      </c>
      <c r="AE223" s="51">
        <v>9.6208590464999997</v>
      </c>
      <c r="AF223" s="53">
        <f t="shared" si="1111"/>
        <v>2.3446644870610118E-4</v>
      </c>
      <c r="AH223" s="58">
        <f t="shared" ref="AH223" si="1244">AH222</f>
        <v>39</v>
      </c>
      <c r="AI223" s="58">
        <f t="shared" ref="AI223" si="1245">AI222</f>
        <v>0</v>
      </c>
      <c r="AJ223" s="58">
        <f t="shared" ref="AJ223" si="1246">AJ222</f>
        <v>0</v>
      </c>
      <c r="AK223" s="58">
        <f t="shared" ref="AK223" si="1247">AK222</f>
        <v>0</v>
      </c>
      <c r="AL223" s="58">
        <f t="shared" ref="AL223" si="1248">AL222</f>
        <v>0</v>
      </c>
      <c r="AM223" s="58">
        <f t="shared" si="1193"/>
        <v>9.1441914995379452E-3</v>
      </c>
      <c r="AN223" s="58">
        <f t="shared" si="1194"/>
        <v>0</v>
      </c>
      <c r="AO223" s="58">
        <f t="shared" si="1195"/>
        <v>0</v>
      </c>
      <c r="AP223" s="58">
        <f t="shared" si="1196"/>
        <v>0</v>
      </c>
      <c r="AQ223" s="58">
        <f t="shared" si="1197"/>
        <v>0</v>
      </c>
      <c r="BA223" s="54" t="s">
        <v>780</v>
      </c>
      <c r="BB223" s="53">
        <v>12030106</v>
      </c>
      <c r="BC223" s="53">
        <v>2368132</v>
      </c>
      <c r="BD223" s="53">
        <v>499275</v>
      </c>
      <c r="BE223" s="53">
        <f t="shared" si="1132"/>
        <v>0.21083073071940248</v>
      </c>
      <c r="BF223" s="53">
        <f t="shared" si="1239"/>
        <v>43</v>
      </c>
      <c r="BG223" s="53">
        <f t="shared" si="1239"/>
        <v>0</v>
      </c>
      <c r="BH223" s="53">
        <f t="shared" si="1133"/>
        <v>9.065721420934306</v>
      </c>
      <c r="BI223" s="53">
        <f t="shared" si="1134"/>
        <v>0</v>
      </c>
      <c r="BO223" s="54" t="s">
        <v>978</v>
      </c>
      <c r="BP223" s="53">
        <v>11130104</v>
      </c>
      <c r="BQ223" s="53">
        <v>577077.86259999999</v>
      </c>
      <c r="BR223" s="53">
        <v>2204.913564</v>
      </c>
      <c r="BS223" s="53">
        <f t="shared" si="1135"/>
        <v>3.8208250686759234E-3</v>
      </c>
      <c r="BT223" s="53">
        <f>Input!R168</f>
        <v>8464</v>
      </c>
      <c r="BU223" s="53">
        <f>Input!S168</f>
        <v>0</v>
      </c>
      <c r="BV223" s="53">
        <f>Input!T168</f>
        <v>47</v>
      </c>
      <c r="BW223" s="53">
        <f t="shared" si="1136"/>
        <v>32.339463381273013</v>
      </c>
      <c r="BX223" s="53">
        <f t="shared" si="1137"/>
        <v>0</v>
      </c>
      <c r="BY223" s="53">
        <f t="shared" si="1138"/>
        <v>0.17957877822776841</v>
      </c>
    </row>
    <row r="224" spans="1:77" x14ac:dyDescent="0.3">
      <c r="A224" s="53" t="s">
        <v>977</v>
      </c>
      <c r="B224" s="53" t="s">
        <v>1575</v>
      </c>
      <c r="C224" s="53">
        <v>12090103</v>
      </c>
      <c r="D224" s="51">
        <v>1796846.3060309601</v>
      </c>
      <c r="E224" s="53">
        <v>4941.5760886600001</v>
      </c>
      <c r="F224" s="53">
        <f t="shared" si="1109"/>
        <v>2.7501384353653536E-3</v>
      </c>
      <c r="H224" s="53">
        <f>H223</f>
        <v>1330</v>
      </c>
      <c r="I224" s="53">
        <f t="shared" ref="I224:I228" si="1249">I223</f>
        <v>30</v>
      </c>
      <c r="J224" s="53">
        <f t="shared" ref="J224:J228" si="1250">J223</f>
        <v>279</v>
      </c>
      <c r="K224" s="53">
        <f t="shared" ref="K224:K228" si="1251">K223</f>
        <v>0</v>
      </c>
      <c r="L224" s="53">
        <f t="shared" ref="L224:L228" si="1252">L223</f>
        <v>613</v>
      </c>
      <c r="M224" s="53">
        <f t="shared" si="1119"/>
        <v>3.6576841190359204</v>
      </c>
      <c r="N224" s="53">
        <f t="shared" si="1120"/>
        <v>8.2504153060960608E-2</v>
      </c>
      <c r="O224" s="53">
        <f t="shared" si="1121"/>
        <v>0.76728862346693372</v>
      </c>
      <c r="P224" s="53">
        <f t="shared" si="1122"/>
        <v>0</v>
      </c>
      <c r="Q224" s="53">
        <f t="shared" si="1123"/>
        <v>1.6858348608789617</v>
      </c>
      <c r="AA224" s="53" t="s">
        <v>716</v>
      </c>
      <c r="AB224" s="53" t="s">
        <v>1613</v>
      </c>
      <c r="AC224" s="53">
        <v>12030103</v>
      </c>
      <c r="AD224" s="53">
        <v>300713.62569999998</v>
      </c>
      <c r="AE224" s="53">
        <v>272671.45494000003</v>
      </c>
      <c r="AF224" s="53">
        <f t="shared" si="1111"/>
        <v>0.90674792106701685</v>
      </c>
      <c r="AH224" s="53">
        <f>Input!P190</f>
        <v>455</v>
      </c>
      <c r="AI224" s="53">
        <f>Input!Q190</f>
        <v>10</v>
      </c>
      <c r="AJ224" s="53">
        <f>Input!R190</f>
        <v>0</v>
      </c>
      <c r="AK224" s="53">
        <f>Input!S190</f>
        <v>0</v>
      </c>
      <c r="AL224" s="53">
        <f>Input!T190</f>
        <v>177</v>
      </c>
      <c r="AM224" s="58">
        <f t="shared" si="1193"/>
        <v>412.57030408549269</v>
      </c>
      <c r="AN224" s="58">
        <f t="shared" si="1194"/>
        <v>9.067479210670168</v>
      </c>
      <c r="AO224" s="58">
        <f t="shared" si="1195"/>
        <v>0</v>
      </c>
      <c r="AP224" s="58">
        <f t="shared" si="1196"/>
        <v>0</v>
      </c>
      <c r="AQ224" s="58">
        <f t="shared" si="1197"/>
        <v>160.49438202886199</v>
      </c>
      <c r="BA224" s="54" t="s">
        <v>981</v>
      </c>
      <c r="BB224" s="53">
        <v>12080002</v>
      </c>
      <c r="BC224" s="53">
        <v>13833</v>
      </c>
      <c r="BD224" s="53">
        <v>3596</v>
      </c>
      <c r="BE224" s="53">
        <f t="shared" si="1132"/>
        <v>0.25995807127882598</v>
      </c>
      <c r="BF224" s="53">
        <f>Input!P184</f>
        <v>3</v>
      </c>
      <c r="BG224" s="53">
        <f>Input!Q184</f>
        <v>0</v>
      </c>
      <c r="BH224" s="53">
        <f t="shared" si="1133"/>
        <v>0.77987421383647793</v>
      </c>
      <c r="BI224" s="53">
        <f t="shared" si="1134"/>
        <v>0</v>
      </c>
      <c r="BO224" s="54" t="s">
        <v>978</v>
      </c>
      <c r="BP224" s="53">
        <v>12050003</v>
      </c>
      <c r="BQ224" s="53">
        <v>577077.86259999999</v>
      </c>
      <c r="BR224" s="53">
        <v>69696.530190000005</v>
      </c>
      <c r="BS224" s="53">
        <f t="shared" si="1135"/>
        <v>0.12077491566906626</v>
      </c>
      <c r="BT224" s="53">
        <f>BT223</f>
        <v>8464</v>
      </c>
      <c r="BU224" s="53">
        <f t="shared" ref="BU224:BU226" si="1253">BU223</f>
        <v>0</v>
      </c>
      <c r="BV224" s="53">
        <f t="shared" ref="BV224:BV226" si="1254">BV223</f>
        <v>47</v>
      </c>
      <c r="BW224" s="53">
        <f t="shared" si="1136"/>
        <v>1022.2388862229768</v>
      </c>
      <c r="BX224" s="53">
        <f t="shared" si="1137"/>
        <v>0</v>
      </c>
      <c r="BY224" s="53">
        <f t="shared" si="1138"/>
        <v>5.6764210364461141</v>
      </c>
    </row>
    <row r="225" spans="1:77" x14ac:dyDescent="0.3">
      <c r="A225" s="53" t="s">
        <v>977</v>
      </c>
      <c r="B225" s="53" t="s">
        <v>1575</v>
      </c>
      <c r="C225" s="53">
        <v>13040301</v>
      </c>
      <c r="D225" s="51">
        <v>1796846.3060309601</v>
      </c>
      <c r="E225" s="53">
        <v>671354.19068600005</v>
      </c>
      <c r="F225" s="53">
        <f t="shared" si="1109"/>
        <v>0.37362916818909747</v>
      </c>
      <c r="H225" s="53">
        <f>H224</f>
        <v>1330</v>
      </c>
      <c r="I225" s="53">
        <f t="shared" si="1249"/>
        <v>30</v>
      </c>
      <c r="J225" s="53">
        <f t="shared" si="1250"/>
        <v>279</v>
      </c>
      <c r="K225" s="53">
        <f t="shared" si="1251"/>
        <v>0</v>
      </c>
      <c r="L225" s="53">
        <f t="shared" si="1252"/>
        <v>613</v>
      </c>
      <c r="M225" s="53">
        <f t="shared" si="1119"/>
        <v>496.92679369149965</v>
      </c>
      <c r="N225" s="53">
        <f t="shared" si="1120"/>
        <v>11.208875045672924</v>
      </c>
      <c r="O225" s="53">
        <f t="shared" si="1121"/>
        <v>104.2425379247582</v>
      </c>
      <c r="P225" s="53">
        <f t="shared" si="1122"/>
        <v>0</v>
      </c>
      <c r="Q225" s="53">
        <f t="shared" si="1123"/>
        <v>229.03468009991676</v>
      </c>
      <c r="AA225" s="53" t="s">
        <v>716</v>
      </c>
      <c r="AB225" s="53" t="s">
        <v>1613</v>
      </c>
      <c r="AC225" s="53">
        <v>12030104</v>
      </c>
      <c r="AD225" s="53">
        <v>300713.62569999998</v>
      </c>
      <c r="AE225" s="51">
        <v>27982.082557400001</v>
      </c>
      <c r="AF225" s="53">
        <f t="shared" si="1111"/>
        <v>9.3052260243490531E-2</v>
      </c>
      <c r="AH225" s="58">
        <f t="shared" ref="AH225:AH226" si="1255">AH224</f>
        <v>455</v>
      </c>
      <c r="AI225" s="58">
        <f t="shared" ref="AI225:AI226" si="1256">AI224</f>
        <v>10</v>
      </c>
      <c r="AJ225" s="58">
        <f t="shared" ref="AJ225:AJ226" si="1257">AJ224</f>
        <v>0</v>
      </c>
      <c r="AK225" s="58">
        <f t="shared" ref="AK225:AK226" si="1258">AK224</f>
        <v>0</v>
      </c>
      <c r="AL225" s="58">
        <f t="shared" ref="AL225:AL226" si="1259">AL224</f>
        <v>177</v>
      </c>
      <c r="AM225" s="58">
        <f t="shared" si="1193"/>
        <v>42.338778410788194</v>
      </c>
      <c r="AN225" s="58">
        <f t="shared" si="1194"/>
        <v>0.93052260243490537</v>
      </c>
      <c r="AO225" s="58">
        <f t="shared" si="1195"/>
        <v>0</v>
      </c>
      <c r="AP225" s="58">
        <f t="shared" si="1196"/>
        <v>0</v>
      </c>
      <c r="AQ225" s="58">
        <f t="shared" si="1197"/>
        <v>16.470250063097826</v>
      </c>
      <c r="BA225" s="54" t="s">
        <v>981</v>
      </c>
      <c r="BB225" s="53">
        <v>12080004</v>
      </c>
      <c r="BC225" s="53">
        <v>13833</v>
      </c>
      <c r="BD225" s="53">
        <v>52</v>
      </c>
      <c r="BE225" s="53">
        <f t="shared" si="1132"/>
        <v>3.7591267259452035E-3</v>
      </c>
      <c r="BF225" s="53">
        <f>BF224</f>
        <v>3</v>
      </c>
      <c r="BG225" s="53">
        <f>BG224</f>
        <v>0</v>
      </c>
      <c r="BH225" s="53">
        <f t="shared" si="1133"/>
        <v>1.1277380177835611E-2</v>
      </c>
      <c r="BI225" s="53">
        <f t="shared" si="1134"/>
        <v>0</v>
      </c>
      <c r="BO225" s="54" t="s">
        <v>978</v>
      </c>
      <c r="BP225" s="53">
        <v>12050006</v>
      </c>
      <c r="BQ225" s="53">
        <v>577077.86259999999</v>
      </c>
      <c r="BR225" s="53">
        <v>329223.6985</v>
      </c>
      <c r="BS225" s="53">
        <f t="shared" si="1135"/>
        <v>0.5705013479752914</v>
      </c>
      <c r="BT225" s="53">
        <f>BT224</f>
        <v>8464</v>
      </c>
      <c r="BU225" s="53">
        <f t="shared" si="1253"/>
        <v>0</v>
      </c>
      <c r="BV225" s="53">
        <f t="shared" si="1254"/>
        <v>47</v>
      </c>
      <c r="BW225" s="53">
        <f t="shared" si="1136"/>
        <v>4828.723409262866</v>
      </c>
      <c r="BX225" s="53">
        <f t="shared" si="1137"/>
        <v>0</v>
      </c>
      <c r="BY225" s="53">
        <f t="shared" si="1138"/>
        <v>26.813563354838696</v>
      </c>
    </row>
    <row r="226" spans="1:77" x14ac:dyDescent="0.3">
      <c r="A226" s="53" t="s">
        <v>977</v>
      </c>
      <c r="B226" s="53" t="s">
        <v>1575</v>
      </c>
      <c r="C226" s="53">
        <v>13070008</v>
      </c>
      <c r="D226" s="51">
        <v>1796846.3060309601</v>
      </c>
      <c r="E226" s="53">
        <v>419919.32506599999</v>
      </c>
      <c r="F226" s="53">
        <f t="shared" si="1109"/>
        <v>0.23369796496037357</v>
      </c>
      <c r="H226" s="53">
        <f>H225</f>
        <v>1330</v>
      </c>
      <c r="I226" s="53">
        <f t="shared" si="1249"/>
        <v>30</v>
      </c>
      <c r="J226" s="53">
        <f t="shared" si="1250"/>
        <v>279</v>
      </c>
      <c r="K226" s="53">
        <f t="shared" si="1251"/>
        <v>0</v>
      </c>
      <c r="L226" s="53">
        <f t="shared" si="1252"/>
        <v>613</v>
      </c>
      <c r="M226" s="53">
        <f t="shared" si="1119"/>
        <v>310.81829339729683</v>
      </c>
      <c r="N226" s="53">
        <f t="shared" si="1120"/>
        <v>7.0109389488112068</v>
      </c>
      <c r="O226" s="53">
        <f t="shared" si="1121"/>
        <v>65.201732223944219</v>
      </c>
      <c r="P226" s="53">
        <f t="shared" si="1122"/>
        <v>0</v>
      </c>
      <c r="Q226" s="53">
        <f t="shared" si="1123"/>
        <v>143.256852520709</v>
      </c>
      <c r="AA226" s="53" t="s">
        <v>716</v>
      </c>
      <c r="AB226" s="53" t="s">
        <v>1613</v>
      </c>
      <c r="AC226" s="53">
        <v>12030105</v>
      </c>
      <c r="AD226" s="53">
        <v>300713.62569999998</v>
      </c>
      <c r="AE226" s="53">
        <v>60.088237827100002</v>
      </c>
      <c r="AF226" s="53">
        <f t="shared" si="1111"/>
        <v>1.9981880663779981E-4</v>
      </c>
      <c r="AH226" s="58">
        <f t="shared" si="1255"/>
        <v>455</v>
      </c>
      <c r="AI226" s="58">
        <f t="shared" si="1256"/>
        <v>10</v>
      </c>
      <c r="AJ226" s="58">
        <f t="shared" si="1257"/>
        <v>0</v>
      </c>
      <c r="AK226" s="58">
        <f t="shared" si="1258"/>
        <v>0</v>
      </c>
      <c r="AL226" s="58">
        <f t="shared" si="1259"/>
        <v>177</v>
      </c>
      <c r="AM226" s="58">
        <f t="shared" si="1193"/>
        <v>9.0917557020198908E-2</v>
      </c>
      <c r="AN226" s="58">
        <f t="shared" si="1194"/>
        <v>1.9981880663779983E-3</v>
      </c>
      <c r="AO226" s="58">
        <f t="shared" si="1195"/>
        <v>0</v>
      </c>
      <c r="AP226" s="58">
        <f t="shared" si="1196"/>
        <v>0</v>
      </c>
      <c r="AQ226" s="58">
        <f t="shared" si="1197"/>
        <v>3.5367928774890568E-2</v>
      </c>
      <c r="BA226" s="54" t="s">
        <v>981</v>
      </c>
      <c r="BB226" s="53">
        <v>12080006</v>
      </c>
      <c r="BC226" s="53">
        <v>13833</v>
      </c>
      <c r="BD226" s="53">
        <v>10185</v>
      </c>
      <c r="BE226" s="53">
        <f t="shared" si="1132"/>
        <v>0.73628280199522878</v>
      </c>
      <c r="BF226" s="53">
        <f>BF225</f>
        <v>3</v>
      </c>
      <c r="BG226" s="53">
        <f>BG225</f>
        <v>0</v>
      </c>
      <c r="BH226" s="53">
        <f t="shared" si="1133"/>
        <v>2.2088484059856865</v>
      </c>
      <c r="BI226" s="53">
        <f t="shared" si="1134"/>
        <v>0</v>
      </c>
      <c r="BO226" s="54" t="s">
        <v>978</v>
      </c>
      <c r="BP226" s="53">
        <v>12050007</v>
      </c>
      <c r="BQ226" s="53">
        <v>577077.86259999999</v>
      </c>
      <c r="BR226" s="53">
        <v>175952.72039999999</v>
      </c>
      <c r="BS226" s="53">
        <f t="shared" si="1135"/>
        <v>0.30490291138054132</v>
      </c>
      <c r="BT226" s="53">
        <f>BT225</f>
        <v>8464</v>
      </c>
      <c r="BU226" s="53">
        <f t="shared" si="1253"/>
        <v>0</v>
      </c>
      <c r="BV226" s="53">
        <f t="shared" si="1254"/>
        <v>47</v>
      </c>
      <c r="BW226" s="53">
        <f t="shared" si="1136"/>
        <v>2580.6982419249016</v>
      </c>
      <c r="BX226" s="53">
        <f t="shared" si="1137"/>
        <v>0</v>
      </c>
      <c r="BY226" s="53">
        <f t="shared" si="1138"/>
        <v>14.330436834885441</v>
      </c>
    </row>
    <row r="227" spans="1:77" x14ac:dyDescent="0.3">
      <c r="A227" s="53" t="s">
        <v>977</v>
      </c>
      <c r="B227" s="53" t="s">
        <v>1575</v>
      </c>
      <c r="C227" s="53">
        <v>13070011</v>
      </c>
      <c r="D227" s="51">
        <v>1796846.3060309601</v>
      </c>
      <c r="E227" s="53">
        <v>608182.02860800002</v>
      </c>
      <c r="F227" s="53">
        <f t="shared" si="1109"/>
        <v>0.3384719252652213</v>
      </c>
      <c r="H227" s="53">
        <f>H226</f>
        <v>1330</v>
      </c>
      <c r="I227" s="53">
        <f t="shared" si="1249"/>
        <v>30</v>
      </c>
      <c r="J227" s="53">
        <f t="shared" si="1250"/>
        <v>279</v>
      </c>
      <c r="K227" s="53">
        <f t="shared" si="1251"/>
        <v>0</v>
      </c>
      <c r="L227" s="53">
        <f t="shared" si="1252"/>
        <v>613</v>
      </c>
      <c r="M227" s="53">
        <f t="shared" si="1119"/>
        <v>450.16766060274432</v>
      </c>
      <c r="N227" s="53">
        <f t="shared" si="1120"/>
        <v>10.154157757956639</v>
      </c>
      <c r="O227" s="53">
        <f t="shared" si="1121"/>
        <v>94.433667148996747</v>
      </c>
      <c r="P227" s="53">
        <f t="shared" si="1122"/>
        <v>0</v>
      </c>
      <c r="Q227" s="53">
        <f t="shared" si="1123"/>
        <v>207.48329018758065</v>
      </c>
      <c r="AA227" s="53" t="s">
        <v>985</v>
      </c>
      <c r="AB227" s="53" t="s">
        <v>1594</v>
      </c>
      <c r="AC227" s="53">
        <v>11130204</v>
      </c>
      <c r="AD227" s="53">
        <v>1090.788493</v>
      </c>
      <c r="AE227" s="53">
        <v>933.13152107999997</v>
      </c>
      <c r="AF227" s="53">
        <f t="shared" si="1111"/>
        <v>0.85546513102059274</v>
      </c>
      <c r="AH227" s="58">
        <v>0</v>
      </c>
      <c r="AI227" s="58">
        <v>0</v>
      </c>
      <c r="AJ227" s="58">
        <v>0</v>
      </c>
      <c r="AK227" s="58">
        <v>0</v>
      </c>
      <c r="AL227" s="58">
        <v>0</v>
      </c>
      <c r="AM227" s="58">
        <f t="shared" si="1193"/>
        <v>0</v>
      </c>
      <c r="AN227" s="58">
        <f t="shared" si="1194"/>
        <v>0</v>
      </c>
      <c r="AO227" s="58">
        <f t="shared" si="1195"/>
        <v>0</v>
      </c>
      <c r="AP227" s="58">
        <f t="shared" si="1196"/>
        <v>0</v>
      </c>
      <c r="AQ227" s="58">
        <f t="shared" si="1197"/>
        <v>0</v>
      </c>
      <c r="BA227" s="54" t="s">
        <v>982</v>
      </c>
      <c r="BB227" s="53">
        <v>11090101</v>
      </c>
      <c r="BC227" s="53">
        <v>19372</v>
      </c>
      <c r="BD227" s="53">
        <v>13</v>
      </c>
      <c r="BE227" s="53">
        <f t="shared" si="1132"/>
        <v>6.7107164980384059E-4</v>
      </c>
      <c r="BF227" s="53">
        <v>0</v>
      </c>
      <c r="BG227" s="53">
        <v>0</v>
      </c>
      <c r="BH227" s="53">
        <f t="shared" si="1133"/>
        <v>0</v>
      </c>
      <c r="BI227" s="53">
        <f t="shared" si="1134"/>
        <v>0</v>
      </c>
      <c r="BO227" s="54" t="s">
        <v>979</v>
      </c>
      <c r="BP227" s="53">
        <v>13040201</v>
      </c>
      <c r="BQ227" s="53">
        <v>2440148.236</v>
      </c>
      <c r="BR227" s="53">
        <v>35893.532550000004</v>
      </c>
      <c r="BS227" s="53">
        <f t="shared" si="1135"/>
        <v>1.4709570517256068E-2</v>
      </c>
      <c r="BT227" s="53">
        <f>Input!R173</f>
        <v>629</v>
      </c>
      <c r="BU227" s="53">
        <f>Input!S173</f>
        <v>0</v>
      </c>
      <c r="BV227" s="53">
        <f>Input!T173</f>
        <v>68</v>
      </c>
      <c r="BW227" s="53">
        <f t="shared" si="1136"/>
        <v>9.2523198553540666</v>
      </c>
      <c r="BX227" s="53">
        <f t="shared" si="1137"/>
        <v>0</v>
      </c>
      <c r="BY227" s="53">
        <f t="shared" si="1138"/>
        <v>1.0002507951734125</v>
      </c>
    </row>
    <row r="228" spans="1:77" x14ac:dyDescent="0.3">
      <c r="A228" s="53" t="s">
        <v>977</v>
      </c>
      <c r="B228" s="53" t="s">
        <v>1575</v>
      </c>
      <c r="C228" s="53">
        <v>13070012</v>
      </c>
      <c r="D228" s="51">
        <v>1796846.3060309601</v>
      </c>
      <c r="E228" s="53">
        <v>48571.147681000002</v>
      </c>
      <c r="F228" s="53">
        <f t="shared" si="1109"/>
        <v>2.7031331237388042E-2</v>
      </c>
      <c r="H228" s="53">
        <f>H227</f>
        <v>1330</v>
      </c>
      <c r="I228" s="53">
        <f t="shared" si="1249"/>
        <v>30</v>
      </c>
      <c r="J228" s="53">
        <f t="shared" si="1250"/>
        <v>279</v>
      </c>
      <c r="K228" s="53">
        <f t="shared" si="1251"/>
        <v>0</v>
      </c>
      <c r="L228" s="53">
        <f t="shared" si="1252"/>
        <v>613</v>
      </c>
      <c r="M228" s="53">
        <f t="shared" si="1119"/>
        <v>35.951670545726095</v>
      </c>
      <c r="N228" s="53">
        <f t="shared" si="1120"/>
        <v>0.81093993712164125</v>
      </c>
      <c r="O228" s="53">
        <f t="shared" si="1121"/>
        <v>7.5417414152312636</v>
      </c>
      <c r="P228" s="53">
        <f t="shared" si="1122"/>
        <v>0</v>
      </c>
      <c r="Q228" s="53">
        <f t="shared" si="1123"/>
        <v>16.57020604851887</v>
      </c>
      <c r="AA228" s="53" t="s">
        <v>985</v>
      </c>
      <c r="AB228" s="53" t="s">
        <v>1594</v>
      </c>
      <c r="AC228" s="53">
        <v>11130205</v>
      </c>
      <c r="AD228" s="53">
        <v>1090.788493</v>
      </c>
      <c r="AE228" s="51">
        <v>157.656971441</v>
      </c>
      <c r="AF228" s="53">
        <f t="shared" si="1111"/>
        <v>0.14453486854027528</v>
      </c>
      <c r="AH228" s="58">
        <f t="shared" ref="AH228" si="1260">AH227</f>
        <v>0</v>
      </c>
      <c r="AI228" s="58">
        <f t="shared" ref="AI228" si="1261">AI227</f>
        <v>0</v>
      </c>
      <c r="AJ228" s="58">
        <f t="shared" ref="AJ228" si="1262">AJ227</f>
        <v>0</v>
      </c>
      <c r="AK228" s="58">
        <f t="shared" ref="AK228" si="1263">AK227</f>
        <v>0</v>
      </c>
      <c r="AL228" s="58">
        <f t="shared" ref="AL228" si="1264">AL227</f>
        <v>0</v>
      </c>
      <c r="AM228" s="58">
        <f t="shared" si="1193"/>
        <v>0</v>
      </c>
      <c r="AN228" s="58">
        <f t="shared" si="1194"/>
        <v>0</v>
      </c>
      <c r="AO228" s="58">
        <f t="shared" si="1195"/>
        <v>0</v>
      </c>
      <c r="AP228" s="58">
        <f t="shared" si="1196"/>
        <v>0</v>
      </c>
      <c r="AQ228" s="58">
        <f t="shared" si="1197"/>
        <v>0</v>
      </c>
      <c r="BA228" s="54" t="s">
        <v>982</v>
      </c>
      <c r="BB228" s="53">
        <v>11120101</v>
      </c>
      <c r="BC228" s="53">
        <v>19372</v>
      </c>
      <c r="BD228" s="53">
        <v>18773</v>
      </c>
      <c r="BE228" s="53">
        <f t="shared" si="1132"/>
        <v>0.96907908321288461</v>
      </c>
      <c r="BF228" s="53">
        <f t="shared" ref="BF228:BG230" si="1265">BF227</f>
        <v>0</v>
      </c>
      <c r="BG228" s="53">
        <f t="shared" si="1265"/>
        <v>0</v>
      </c>
      <c r="BH228" s="53">
        <f t="shared" si="1133"/>
        <v>0</v>
      </c>
      <c r="BI228" s="53">
        <f t="shared" si="1134"/>
        <v>0</v>
      </c>
      <c r="BO228" s="54" t="s">
        <v>979</v>
      </c>
      <c r="BP228" s="53">
        <v>13050004</v>
      </c>
      <c r="BQ228" s="53">
        <v>2440148.236</v>
      </c>
      <c r="BR228" s="53">
        <v>983772.37439999997</v>
      </c>
      <c r="BS228" s="53">
        <f t="shared" si="1135"/>
        <v>0.40316090632782359</v>
      </c>
      <c r="BT228" s="53">
        <f>BT227</f>
        <v>629</v>
      </c>
      <c r="BU228" s="53">
        <f t="shared" ref="BU228:BU232" si="1266">BU227</f>
        <v>0</v>
      </c>
      <c r="BV228" s="53">
        <f t="shared" ref="BV228:BV232" si="1267">BV227</f>
        <v>68</v>
      </c>
      <c r="BW228" s="53">
        <f t="shared" si="1136"/>
        <v>253.58821008020104</v>
      </c>
      <c r="BX228" s="53">
        <f t="shared" si="1137"/>
        <v>0</v>
      </c>
      <c r="BY228" s="53">
        <f t="shared" si="1138"/>
        <v>27.414941630292002</v>
      </c>
    </row>
    <row r="229" spans="1:77" x14ac:dyDescent="0.3">
      <c r="A229" s="53" t="s">
        <v>978</v>
      </c>
      <c r="B229" s="53" t="s">
        <v>1578</v>
      </c>
      <c r="C229" s="53">
        <v>11130104</v>
      </c>
      <c r="D229" s="51">
        <v>445398.77361535002</v>
      </c>
      <c r="E229" s="53">
        <v>2204.9125215499998</v>
      </c>
      <c r="F229" s="53">
        <f t="shared" si="1109"/>
        <v>4.9504234231551349E-3</v>
      </c>
      <c r="H229" s="53">
        <f>Input!P167</f>
        <v>395</v>
      </c>
      <c r="I229" s="53">
        <f>Input!Q167</f>
        <v>0</v>
      </c>
      <c r="J229" s="53">
        <f>Input!R167</f>
        <v>155860</v>
      </c>
      <c r="K229" s="53">
        <f>Input!S167</f>
        <v>185</v>
      </c>
      <c r="L229" s="53">
        <f>Input!T167</f>
        <v>58</v>
      </c>
      <c r="M229" s="53">
        <f t="shared" si="1119"/>
        <v>1.9554172521462783</v>
      </c>
      <c r="N229" s="53">
        <f t="shared" si="1120"/>
        <v>0</v>
      </c>
      <c r="O229" s="53">
        <f t="shared" si="1121"/>
        <v>771.57299473295927</v>
      </c>
      <c r="P229" s="53">
        <f t="shared" si="1122"/>
        <v>0.91582833328369995</v>
      </c>
      <c r="Q229" s="53">
        <f t="shared" si="1123"/>
        <v>0.28712455854299784</v>
      </c>
      <c r="AA229" s="53" t="s">
        <v>985</v>
      </c>
      <c r="AB229" s="53" t="s">
        <v>1599</v>
      </c>
      <c r="AC229" s="53">
        <v>11130104</v>
      </c>
      <c r="AD229" s="53">
        <v>170393.95170000001</v>
      </c>
      <c r="AE229" s="53">
        <v>65786.576155300005</v>
      </c>
      <c r="AF229" s="53">
        <f t="shared" si="1111"/>
        <v>0.38608516029445428</v>
      </c>
      <c r="AH229" s="58">
        <f>Input!P193</f>
        <v>22</v>
      </c>
      <c r="AI229" s="58">
        <f>Input!Q193</f>
        <v>0</v>
      </c>
      <c r="AJ229" s="58">
        <f>Input!R193</f>
        <v>34</v>
      </c>
      <c r="AK229" s="58">
        <f>Input!S193</f>
        <v>0</v>
      </c>
      <c r="AL229" s="58">
        <f>Input!T193</f>
        <v>46</v>
      </c>
      <c r="AM229" s="58">
        <f t="shared" si="1193"/>
        <v>8.4938735264779943</v>
      </c>
      <c r="AN229" s="58">
        <f t="shared" si="1194"/>
        <v>0</v>
      </c>
      <c r="AO229" s="58">
        <f t="shared" si="1195"/>
        <v>13.126895450011446</v>
      </c>
      <c r="AP229" s="58">
        <f t="shared" si="1196"/>
        <v>0</v>
      </c>
      <c r="AQ229" s="58">
        <f t="shared" si="1197"/>
        <v>17.759917373544898</v>
      </c>
      <c r="BA229" s="54" t="s">
        <v>982</v>
      </c>
      <c r="BB229" s="53">
        <v>11120102</v>
      </c>
      <c r="BC229" s="53">
        <v>19372</v>
      </c>
      <c r="BD229" s="53">
        <v>574</v>
      </c>
      <c r="BE229" s="53">
        <f t="shared" si="1132"/>
        <v>2.9630394383646501E-2</v>
      </c>
      <c r="BF229" s="53">
        <f t="shared" si="1265"/>
        <v>0</v>
      </c>
      <c r="BG229" s="53">
        <f t="shared" si="1265"/>
        <v>0</v>
      </c>
      <c r="BH229" s="53">
        <f t="shared" si="1133"/>
        <v>0</v>
      </c>
      <c r="BI229" s="53">
        <f t="shared" si="1134"/>
        <v>0</v>
      </c>
      <c r="BO229" s="54" t="s">
        <v>979</v>
      </c>
      <c r="BP229" s="53">
        <v>13060011</v>
      </c>
      <c r="BQ229" s="53">
        <v>2440148.236</v>
      </c>
      <c r="BR229" s="53">
        <v>45670.019050000003</v>
      </c>
      <c r="BS229" s="53">
        <f t="shared" si="1135"/>
        <v>1.8716083874012645E-2</v>
      </c>
      <c r="BT229" s="53">
        <f>BT228</f>
        <v>629</v>
      </c>
      <c r="BU229" s="53">
        <f t="shared" si="1266"/>
        <v>0</v>
      </c>
      <c r="BV229" s="53">
        <f t="shared" si="1267"/>
        <v>68</v>
      </c>
      <c r="BW229" s="53">
        <f t="shared" si="1136"/>
        <v>11.772416756753953</v>
      </c>
      <c r="BX229" s="53">
        <f t="shared" si="1137"/>
        <v>0</v>
      </c>
      <c r="BY229" s="53">
        <f t="shared" si="1138"/>
        <v>1.2726937034328598</v>
      </c>
    </row>
    <row r="230" spans="1:77" x14ac:dyDescent="0.3">
      <c r="A230" s="53" t="s">
        <v>978</v>
      </c>
      <c r="B230" s="53" t="s">
        <v>1578</v>
      </c>
      <c r="C230" s="53">
        <v>12050003</v>
      </c>
      <c r="D230" s="51">
        <v>445398.77361535002</v>
      </c>
      <c r="E230" s="53">
        <v>50303.949148799999</v>
      </c>
      <c r="F230" s="53">
        <f t="shared" si="1109"/>
        <v>0.11294137327877533</v>
      </c>
      <c r="H230" s="53">
        <f>H229</f>
        <v>395</v>
      </c>
      <c r="I230" s="53">
        <f t="shared" ref="I230:I232" si="1268">I229</f>
        <v>0</v>
      </c>
      <c r="J230" s="53">
        <f t="shared" ref="J230:J232" si="1269">J229</f>
        <v>155860</v>
      </c>
      <c r="K230" s="53">
        <f t="shared" ref="K230:K232" si="1270">K229</f>
        <v>185</v>
      </c>
      <c r="L230" s="53">
        <f t="shared" ref="L230:L232" si="1271">L229</f>
        <v>58</v>
      </c>
      <c r="M230" s="53">
        <f t="shared" si="1119"/>
        <v>44.61184244511626</v>
      </c>
      <c r="N230" s="53">
        <f t="shared" si="1120"/>
        <v>0</v>
      </c>
      <c r="O230" s="53">
        <f t="shared" si="1121"/>
        <v>17603.042439229925</v>
      </c>
      <c r="P230" s="53">
        <f t="shared" si="1122"/>
        <v>20.894154056573438</v>
      </c>
      <c r="Q230" s="53">
        <f t="shared" si="1123"/>
        <v>6.5505996501689694</v>
      </c>
      <c r="AA230" s="53" t="s">
        <v>985</v>
      </c>
      <c r="AB230" s="53" t="s">
        <v>1599</v>
      </c>
      <c r="AC230" s="53">
        <v>12050006</v>
      </c>
      <c r="AD230" s="53">
        <v>170393.95170000001</v>
      </c>
      <c r="AE230" s="53">
        <v>6827.31948594</v>
      </c>
      <c r="AF230" s="53">
        <f t="shared" si="1111"/>
        <v>4.0067851105186854E-2</v>
      </c>
      <c r="AH230" s="58">
        <f t="shared" ref="AH230:AH231" si="1272">AH229</f>
        <v>22</v>
      </c>
      <c r="AI230" s="58">
        <f t="shared" ref="AI230:AI231" si="1273">AI229</f>
        <v>0</v>
      </c>
      <c r="AJ230" s="58">
        <f t="shared" ref="AJ230:AJ231" si="1274">AJ229</f>
        <v>34</v>
      </c>
      <c r="AK230" s="58">
        <f t="shared" ref="AK230:AK231" si="1275">AK229</f>
        <v>0</v>
      </c>
      <c r="AL230" s="58">
        <f t="shared" ref="AL230:AL231" si="1276">AL229</f>
        <v>46</v>
      </c>
      <c r="AM230" s="58">
        <f t="shared" si="1193"/>
        <v>0.88149272431411074</v>
      </c>
      <c r="AN230" s="58">
        <f t="shared" si="1194"/>
        <v>0</v>
      </c>
      <c r="AO230" s="58">
        <f t="shared" si="1195"/>
        <v>1.362306937576353</v>
      </c>
      <c r="AP230" s="58">
        <f t="shared" si="1196"/>
        <v>0</v>
      </c>
      <c r="AQ230" s="58">
        <f t="shared" si="1197"/>
        <v>1.8431211508385952</v>
      </c>
      <c r="BA230" s="54" t="s">
        <v>982</v>
      </c>
      <c r="BB230" s="53">
        <v>11120104</v>
      </c>
      <c r="BC230" s="53">
        <v>19372</v>
      </c>
      <c r="BD230" s="53">
        <v>12</v>
      </c>
      <c r="BE230" s="53">
        <f t="shared" si="1132"/>
        <v>6.1945075366508359E-4</v>
      </c>
      <c r="BF230" s="53">
        <f t="shared" si="1265"/>
        <v>0</v>
      </c>
      <c r="BG230" s="53">
        <f t="shared" si="1265"/>
        <v>0</v>
      </c>
      <c r="BH230" s="53">
        <f t="shared" si="1133"/>
        <v>0</v>
      </c>
      <c r="BI230" s="53">
        <f t="shared" si="1134"/>
        <v>0</v>
      </c>
      <c r="BO230" s="54" t="s">
        <v>979</v>
      </c>
      <c r="BP230" s="53">
        <v>13070001</v>
      </c>
      <c r="BQ230" s="53">
        <v>2440148.236</v>
      </c>
      <c r="BR230" s="53">
        <v>296985.69410000002</v>
      </c>
      <c r="BS230" s="53">
        <f t="shared" si="1135"/>
        <v>0.12170805433805622</v>
      </c>
      <c r="BT230" s="53">
        <f>BT229</f>
        <v>629</v>
      </c>
      <c r="BU230" s="53">
        <f t="shared" si="1266"/>
        <v>0</v>
      </c>
      <c r="BV230" s="53">
        <f t="shared" si="1267"/>
        <v>68</v>
      </c>
      <c r="BW230" s="53">
        <f t="shared" si="1136"/>
        <v>76.554366178637366</v>
      </c>
      <c r="BX230" s="53">
        <f t="shared" si="1137"/>
        <v>0</v>
      </c>
      <c r="BY230" s="53">
        <f t="shared" si="1138"/>
        <v>8.2761476949878237</v>
      </c>
    </row>
    <row r="231" spans="1:77" x14ac:dyDescent="0.3">
      <c r="A231" s="53" t="s">
        <v>978</v>
      </c>
      <c r="B231" s="53" t="s">
        <v>1578</v>
      </c>
      <c r="C231" s="53">
        <v>12050006</v>
      </c>
      <c r="D231" s="51">
        <v>445398.77361535002</v>
      </c>
      <c r="E231" s="53">
        <v>263068.71048900002</v>
      </c>
      <c r="F231" s="53">
        <f t="shared" si="1109"/>
        <v>0.59063636020737742</v>
      </c>
      <c r="H231" s="53">
        <f>H230</f>
        <v>395</v>
      </c>
      <c r="I231" s="53">
        <f t="shared" si="1268"/>
        <v>0</v>
      </c>
      <c r="J231" s="53">
        <f t="shared" si="1269"/>
        <v>155860</v>
      </c>
      <c r="K231" s="53">
        <f t="shared" si="1270"/>
        <v>185</v>
      </c>
      <c r="L231" s="53">
        <f t="shared" si="1271"/>
        <v>58</v>
      </c>
      <c r="M231" s="53">
        <f t="shared" si="1119"/>
        <v>233.30136228191409</v>
      </c>
      <c r="N231" s="53">
        <f t="shared" si="1120"/>
        <v>0</v>
      </c>
      <c r="O231" s="53">
        <f t="shared" si="1121"/>
        <v>92056.583101921846</v>
      </c>
      <c r="P231" s="53">
        <f t="shared" si="1122"/>
        <v>109.26772663836482</v>
      </c>
      <c r="Q231" s="53">
        <f t="shared" si="1123"/>
        <v>34.256908892027887</v>
      </c>
      <c r="AA231" s="53" t="s">
        <v>985</v>
      </c>
      <c r="AB231" s="53" t="s">
        <v>1599</v>
      </c>
      <c r="AC231" s="53">
        <v>12050007</v>
      </c>
      <c r="AD231" s="53">
        <v>170393.95170000001</v>
      </c>
      <c r="AE231" s="53">
        <v>97780.056056300004</v>
      </c>
      <c r="AF231" s="53">
        <f t="shared" si="1111"/>
        <v>0.57384698858592176</v>
      </c>
      <c r="AH231" s="58">
        <f t="shared" si="1272"/>
        <v>22</v>
      </c>
      <c r="AI231" s="58">
        <f t="shared" si="1273"/>
        <v>0</v>
      </c>
      <c r="AJ231" s="58">
        <f t="shared" si="1274"/>
        <v>34</v>
      </c>
      <c r="AK231" s="58">
        <f t="shared" si="1275"/>
        <v>0</v>
      </c>
      <c r="AL231" s="58">
        <f t="shared" si="1276"/>
        <v>46</v>
      </c>
      <c r="AM231" s="58">
        <f t="shared" si="1193"/>
        <v>12.624633748890279</v>
      </c>
      <c r="AN231" s="58">
        <f t="shared" si="1194"/>
        <v>0</v>
      </c>
      <c r="AO231" s="58">
        <f t="shared" si="1195"/>
        <v>19.51079761192134</v>
      </c>
      <c r="AP231" s="58">
        <f t="shared" si="1196"/>
        <v>0</v>
      </c>
      <c r="AQ231" s="58">
        <f t="shared" si="1197"/>
        <v>26.396961474952402</v>
      </c>
      <c r="BA231" s="54" t="s">
        <v>983</v>
      </c>
      <c r="BB231" s="53">
        <v>11140301</v>
      </c>
      <c r="BC231" s="53">
        <v>5233</v>
      </c>
      <c r="BD231" s="53">
        <v>5233</v>
      </c>
      <c r="BE231" s="53">
        <f t="shared" si="1132"/>
        <v>1</v>
      </c>
      <c r="BF231" s="53">
        <f>Input!P188</f>
        <v>13</v>
      </c>
      <c r="BG231" s="53">
        <f>Input!Q188</f>
        <v>0</v>
      </c>
      <c r="BH231" s="53">
        <f t="shared" si="1133"/>
        <v>13</v>
      </c>
      <c r="BI231" s="53">
        <f t="shared" si="1134"/>
        <v>0</v>
      </c>
      <c r="BO231" s="54" t="s">
        <v>979</v>
      </c>
      <c r="BP231" s="53">
        <v>13070002</v>
      </c>
      <c r="BQ231" s="53">
        <v>2440148.236</v>
      </c>
      <c r="BR231" s="53">
        <v>475128.88089999999</v>
      </c>
      <c r="BS231" s="53">
        <f t="shared" si="1135"/>
        <v>0.19471312188756715</v>
      </c>
      <c r="BT231" s="53">
        <f>BT230</f>
        <v>629</v>
      </c>
      <c r="BU231" s="53">
        <f t="shared" si="1266"/>
        <v>0</v>
      </c>
      <c r="BV231" s="53">
        <f t="shared" si="1267"/>
        <v>68</v>
      </c>
      <c r="BW231" s="53">
        <f t="shared" si="1136"/>
        <v>122.47455366727974</v>
      </c>
      <c r="BX231" s="53">
        <f t="shared" si="1137"/>
        <v>0</v>
      </c>
      <c r="BY231" s="53">
        <f t="shared" si="1138"/>
        <v>13.240492288354567</v>
      </c>
    </row>
    <row r="232" spans="1:77" x14ac:dyDescent="0.3">
      <c r="A232" s="53" t="s">
        <v>978</v>
      </c>
      <c r="B232" s="53" t="s">
        <v>1578</v>
      </c>
      <c r="C232" s="53">
        <v>12050007</v>
      </c>
      <c r="D232" s="51">
        <v>445398.77361535002</v>
      </c>
      <c r="E232" s="53">
        <v>129821.201456</v>
      </c>
      <c r="F232" s="53">
        <f t="shared" si="1109"/>
        <v>0.29147184309069213</v>
      </c>
      <c r="H232" s="53">
        <f>H231</f>
        <v>395</v>
      </c>
      <c r="I232" s="53">
        <f t="shared" si="1268"/>
        <v>0</v>
      </c>
      <c r="J232" s="53">
        <f t="shared" si="1269"/>
        <v>155860</v>
      </c>
      <c r="K232" s="53">
        <f t="shared" si="1270"/>
        <v>185</v>
      </c>
      <c r="L232" s="53">
        <f t="shared" si="1271"/>
        <v>58</v>
      </c>
      <c r="M232" s="53">
        <f t="shared" si="1119"/>
        <v>115.13137802082339</v>
      </c>
      <c r="N232" s="53">
        <f t="shared" si="1120"/>
        <v>0</v>
      </c>
      <c r="O232" s="53">
        <f t="shared" si="1121"/>
        <v>45428.801464115277</v>
      </c>
      <c r="P232" s="53">
        <f t="shared" si="1122"/>
        <v>53.922290971778047</v>
      </c>
      <c r="Q232" s="53">
        <f t="shared" si="1123"/>
        <v>16.905366899260144</v>
      </c>
      <c r="AA232" s="53" t="s">
        <v>988</v>
      </c>
      <c r="AB232" s="53" t="s">
        <v>1614</v>
      </c>
      <c r="AC232" s="53">
        <v>12110105</v>
      </c>
      <c r="AD232" s="53">
        <v>18476.648949999999</v>
      </c>
      <c r="AE232" s="51">
        <v>18476.6489483</v>
      </c>
      <c r="AF232" s="53">
        <f t="shared" si="1111"/>
        <v>0.99999999990799204</v>
      </c>
      <c r="AH232" s="58">
        <f>Input!P203</f>
        <v>0</v>
      </c>
      <c r="AI232" s="58">
        <f>Input!Q203</f>
        <v>0</v>
      </c>
      <c r="AJ232" s="58">
        <f>Input!R203</f>
        <v>0</v>
      </c>
      <c r="AK232" s="58">
        <f>Input!S203</f>
        <v>0</v>
      </c>
      <c r="AL232" s="58">
        <f>Input!T203</f>
        <v>2</v>
      </c>
      <c r="AM232" s="58">
        <f t="shared" si="1193"/>
        <v>0</v>
      </c>
      <c r="AN232" s="58">
        <f t="shared" si="1194"/>
        <v>0</v>
      </c>
      <c r="AO232" s="58">
        <f t="shared" si="1195"/>
        <v>0</v>
      </c>
      <c r="AP232" s="58">
        <f t="shared" si="1196"/>
        <v>0</v>
      </c>
      <c r="AQ232" s="58">
        <f t="shared" si="1197"/>
        <v>1.9999999998159841</v>
      </c>
      <c r="BA232" s="54" t="s">
        <v>716</v>
      </c>
      <c r="BB232" s="53">
        <v>12030103</v>
      </c>
      <c r="BC232" s="53">
        <v>663438</v>
      </c>
      <c r="BD232" s="53">
        <v>588263</v>
      </c>
      <c r="BE232" s="53">
        <f t="shared" si="1132"/>
        <v>0.88668873353651734</v>
      </c>
      <c r="BF232" s="53">
        <v>0</v>
      </c>
      <c r="BG232" s="53">
        <v>0</v>
      </c>
      <c r="BH232" s="53">
        <f t="shared" si="1133"/>
        <v>0</v>
      </c>
      <c r="BI232" s="53">
        <f t="shared" si="1134"/>
        <v>0</v>
      </c>
      <c r="BO232" s="54" t="s">
        <v>979</v>
      </c>
      <c r="BP232" s="53">
        <v>13070004</v>
      </c>
      <c r="BQ232" s="53">
        <v>2440148.236</v>
      </c>
      <c r="BR232" s="53">
        <v>602697.73459999997</v>
      </c>
      <c r="BS232" s="53">
        <f t="shared" si="1135"/>
        <v>0.24699226289135984</v>
      </c>
      <c r="BT232" s="53">
        <f>BT231</f>
        <v>629</v>
      </c>
      <c r="BU232" s="53">
        <f t="shared" si="1266"/>
        <v>0</v>
      </c>
      <c r="BV232" s="53">
        <f t="shared" si="1267"/>
        <v>68</v>
      </c>
      <c r="BW232" s="53">
        <f t="shared" si="1136"/>
        <v>155.35813335866533</v>
      </c>
      <c r="BX232" s="53">
        <f t="shared" si="1137"/>
        <v>0</v>
      </c>
      <c r="BY232" s="53">
        <f t="shared" si="1138"/>
        <v>16.795473876612469</v>
      </c>
    </row>
    <row r="233" spans="1:77" x14ac:dyDescent="0.3">
      <c r="A233" s="53" t="s">
        <v>979</v>
      </c>
      <c r="B233" s="53" t="s">
        <v>1575</v>
      </c>
      <c r="C233" s="53">
        <v>13050004</v>
      </c>
      <c r="D233" s="51">
        <v>225100.143121</v>
      </c>
      <c r="E233" s="53">
        <v>56291.304898000002</v>
      </c>
      <c r="F233" s="53">
        <f t="shared" si="1109"/>
        <v>0.25007227502179447</v>
      </c>
      <c r="H233" s="53">
        <f>Input!P171</f>
        <v>6</v>
      </c>
      <c r="I233" s="53">
        <f>Input!Q171</f>
        <v>0</v>
      </c>
      <c r="J233" s="53">
        <f>Input!R171</f>
        <v>629</v>
      </c>
      <c r="K233" s="53">
        <f>Input!S171</f>
        <v>0</v>
      </c>
      <c r="L233" s="53">
        <f>Input!T171</f>
        <v>20</v>
      </c>
      <c r="M233" s="53">
        <f t="shared" si="1119"/>
        <v>1.5004336501307667</v>
      </c>
      <c r="N233" s="53">
        <f t="shared" si="1120"/>
        <v>0</v>
      </c>
      <c r="O233" s="53">
        <f t="shared" si="1121"/>
        <v>157.29546098870873</v>
      </c>
      <c r="P233" s="53">
        <f t="shared" si="1122"/>
        <v>0</v>
      </c>
      <c r="Q233" s="53">
        <f t="shared" si="1123"/>
        <v>5.0014455004358895</v>
      </c>
      <c r="AA233" s="53" t="s">
        <v>812</v>
      </c>
      <c r="AB233" s="53" t="s">
        <v>1599</v>
      </c>
      <c r="AC233" s="53">
        <v>12080005</v>
      </c>
      <c r="AD233" s="53">
        <v>575255.00300000003</v>
      </c>
      <c r="AE233" s="53">
        <v>396762.25594300003</v>
      </c>
      <c r="AF233" s="53">
        <f t="shared" si="1111"/>
        <v>0.68971543728234208</v>
      </c>
      <c r="AH233" s="58">
        <f>Input!P207</f>
        <v>20</v>
      </c>
      <c r="AI233" s="58">
        <f>Input!Q207</f>
        <v>84</v>
      </c>
      <c r="AJ233" s="58">
        <f>Input!R207</f>
        <v>0</v>
      </c>
      <c r="AK233" s="58">
        <f>Input!S207</f>
        <v>452</v>
      </c>
      <c r="AL233" s="58">
        <f>Input!T207</f>
        <v>5</v>
      </c>
      <c r="AM233" s="58">
        <f t="shared" si="1193"/>
        <v>13.794308745646841</v>
      </c>
      <c r="AN233" s="58">
        <f t="shared" si="1194"/>
        <v>57.936096731716738</v>
      </c>
      <c r="AO233" s="58">
        <f t="shared" si="1195"/>
        <v>0</v>
      </c>
      <c r="AP233" s="58">
        <f t="shared" si="1196"/>
        <v>311.75137765161861</v>
      </c>
      <c r="AQ233" s="58">
        <f t="shared" si="1197"/>
        <v>3.4485771864117103</v>
      </c>
      <c r="BA233" s="54" t="s">
        <v>716</v>
      </c>
      <c r="BB233" s="53">
        <v>12030104</v>
      </c>
      <c r="BC233" s="53">
        <v>663438</v>
      </c>
      <c r="BD233" s="53">
        <v>74564</v>
      </c>
      <c r="BE233" s="53">
        <f t="shared" si="1132"/>
        <v>0.11239030625318418</v>
      </c>
      <c r="BF233" s="53">
        <f>BF232</f>
        <v>0</v>
      </c>
      <c r="BG233" s="53">
        <f>BG232</f>
        <v>0</v>
      </c>
      <c r="BH233" s="53">
        <f t="shared" si="1133"/>
        <v>0</v>
      </c>
      <c r="BI233" s="53">
        <f t="shared" si="1134"/>
        <v>0</v>
      </c>
      <c r="BO233" s="54" t="s">
        <v>980</v>
      </c>
      <c r="BP233" s="53">
        <v>11090102</v>
      </c>
      <c r="BQ233" s="53">
        <v>927001.5784</v>
      </c>
      <c r="BR233" s="53">
        <v>2804.2301539999999</v>
      </c>
      <c r="BS233" s="53">
        <f t="shared" si="1135"/>
        <v>3.0250543465525559E-3</v>
      </c>
      <c r="BT233" s="53">
        <v>0</v>
      </c>
      <c r="BU233" s="53">
        <v>1</v>
      </c>
      <c r="BV233" s="53">
        <v>2</v>
      </c>
      <c r="BW233" s="53">
        <f t="shared" si="1136"/>
        <v>0</v>
      </c>
      <c r="BX233" s="53">
        <f t="shared" si="1137"/>
        <v>3.0250543465525559E-3</v>
      </c>
      <c r="BY233" s="53">
        <f t="shared" si="1138"/>
        <v>6.0501086931051117E-3</v>
      </c>
    </row>
    <row r="234" spans="1:77" x14ac:dyDescent="0.3">
      <c r="A234" s="53" t="s">
        <v>979</v>
      </c>
      <c r="B234" s="53" t="s">
        <v>1575</v>
      </c>
      <c r="C234" s="53">
        <v>13070004</v>
      </c>
      <c r="D234" s="51">
        <v>225100.143121</v>
      </c>
      <c r="E234" s="53">
        <v>168808.838223</v>
      </c>
      <c r="F234" s="53">
        <f t="shared" si="1109"/>
        <v>0.74992772497820559</v>
      </c>
      <c r="H234" s="53">
        <f>H233</f>
        <v>6</v>
      </c>
      <c r="I234" s="53">
        <f t="shared" ref="I234" si="1277">I233</f>
        <v>0</v>
      </c>
      <c r="J234" s="53">
        <f t="shared" ref="J234" si="1278">J233</f>
        <v>629</v>
      </c>
      <c r="K234" s="53">
        <f t="shared" ref="K234" si="1279">K233</f>
        <v>0</v>
      </c>
      <c r="L234" s="53">
        <f t="shared" ref="L234" si="1280">L233</f>
        <v>20</v>
      </c>
      <c r="M234" s="53">
        <f t="shared" si="1119"/>
        <v>4.4995663498692338</v>
      </c>
      <c r="N234" s="53">
        <f t="shared" si="1120"/>
        <v>0</v>
      </c>
      <c r="O234" s="53">
        <f t="shared" si="1121"/>
        <v>471.70453901129133</v>
      </c>
      <c r="P234" s="53">
        <f t="shared" si="1122"/>
        <v>0</v>
      </c>
      <c r="Q234" s="53">
        <f t="shared" si="1123"/>
        <v>14.998554499564111</v>
      </c>
      <c r="S234" s="53"/>
      <c r="T234" s="53"/>
      <c r="U234" s="53"/>
      <c r="V234" s="53"/>
      <c r="W234" s="53"/>
      <c r="X234" s="53"/>
      <c r="Y234" s="53"/>
      <c r="AA234" s="53" t="s">
        <v>812</v>
      </c>
      <c r="AB234" s="53" t="s">
        <v>1599</v>
      </c>
      <c r="AC234" s="53">
        <v>13070007</v>
      </c>
      <c r="AD234" s="53">
        <v>575255.00300000003</v>
      </c>
      <c r="AE234" s="53">
        <v>178492.74707300001</v>
      </c>
      <c r="AF234" s="53">
        <f t="shared" si="1111"/>
        <v>0.31028456274547167</v>
      </c>
      <c r="AH234" s="58">
        <f t="shared" ref="AH234" si="1281">AH233</f>
        <v>20</v>
      </c>
      <c r="AI234" s="58">
        <f t="shared" ref="AI234" si="1282">AI233</f>
        <v>84</v>
      </c>
      <c r="AJ234" s="58">
        <f t="shared" ref="AJ234" si="1283">AJ233</f>
        <v>0</v>
      </c>
      <c r="AK234" s="58">
        <f t="shared" ref="AK234" si="1284">AK233</f>
        <v>452</v>
      </c>
      <c r="AL234" s="58">
        <f t="shared" ref="AL234" si="1285">AL233</f>
        <v>5</v>
      </c>
      <c r="AM234" s="58">
        <f t="shared" si="1193"/>
        <v>6.2056912549094339</v>
      </c>
      <c r="AN234" s="58">
        <f t="shared" si="1194"/>
        <v>26.063903270619619</v>
      </c>
      <c r="AO234" s="58">
        <f t="shared" si="1195"/>
        <v>0</v>
      </c>
      <c r="AP234" s="58">
        <f t="shared" si="1196"/>
        <v>140.24862236095319</v>
      </c>
      <c r="AQ234" s="58">
        <f t="shared" si="1197"/>
        <v>1.5514228137273585</v>
      </c>
      <c r="BA234" s="54" t="s">
        <v>716</v>
      </c>
      <c r="BB234" s="53">
        <v>12030105</v>
      </c>
      <c r="BC234" s="53">
        <v>663438</v>
      </c>
      <c r="BD234" s="53">
        <v>611</v>
      </c>
      <c r="BE234" s="53">
        <f t="shared" si="1132"/>
        <v>9.2096021029847554E-4</v>
      </c>
      <c r="BF234" s="53">
        <f>BF233</f>
        <v>0</v>
      </c>
      <c r="BG234" s="53">
        <f>BG233</f>
        <v>0</v>
      </c>
      <c r="BH234" s="53">
        <f t="shared" si="1133"/>
        <v>0</v>
      </c>
      <c r="BI234" s="53">
        <f t="shared" si="1134"/>
        <v>0</v>
      </c>
      <c r="BO234" s="54" t="s">
        <v>980</v>
      </c>
      <c r="BP234" s="53">
        <v>11090103</v>
      </c>
      <c r="BQ234" s="53">
        <v>927001.5784</v>
      </c>
      <c r="BR234" s="53">
        <v>218707.736</v>
      </c>
      <c r="BS234" s="53">
        <f t="shared" si="1135"/>
        <v>0.23593027357891713</v>
      </c>
      <c r="BT234" s="53">
        <f>BT233</f>
        <v>0</v>
      </c>
      <c r="BU234" s="53">
        <f t="shared" ref="BU234:BU238" si="1286">BU233</f>
        <v>1</v>
      </c>
      <c r="BV234" s="53">
        <f t="shared" ref="BV234:BV238" si="1287">BV233</f>
        <v>2</v>
      </c>
      <c r="BW234" s="53">
        <f t="shared" si="1136"/>
        <v>0</v>
      </c>
      <c r="BX234" s="53">
        <f t="shared" si="1137"/>
        <v>0.23593027357891713</v>
      </c>
      <c r="BY234" s="53">
        <f t="shared" si="1138"/>
        <v>0.47186054715783426</v>
      </c>
    </row>
    <row r="235" spans="1:77" x14ac:dyDescent="0.3">
      <c r="A235" s="53" t="s">
        <v>980</v>
      </c>
      <c r="B235" s="53" t="s">
        <v>1578</v>
      </c>
      <c r="C235" s="53">
        <v>11090102</v>
      </c>
      <c r="D235" s="51">
        <v>927001.57460855995</v>
      </c>
      <c r="E235" s="53">
        <v>2804.2304827900002</v>
      </c>
      <c r="F235" s="53">
        <f t="shared" si="1109"/>
        <v>3.0250547136062068E-3</v>
      </c>
      <c r="H235" s="53">
        <f>Input!P176</f>
        <v>2415</v>
      </c>
      <c r="I235" s="53">
        <f>Input!Q176</f>
        <v>0</v>
      </c>
      <c r="J235" s="53">
        <f>Input!R176</f>
        <v>370693</v>
      </c>
      <c r="K235" s="53">
        <f>Input!S176</f>
        <v>0</v>
      </c>
      <c r="L235" s="53">
        <f>Input!T176</f>
        <v>5542</v>
      </c>
      <c r="M235" s="53">
        <f t="shared" si="1119"/>
        <v>7.3055071333589892</v>
      </c>
      <c r="N235" s="53">
        <f t="shared" si="1120"/>
        <v>0</v>
      </c>
      <c r="O235" s="53">
        <f t="shared" si="1121"/>
        <v>1121.3666069508256</v>
      </c>
      <c r="P235" s="53">
        <f t="shared" si="1122"/>
        <v>0</v>
      </c>
      <c r="Q235" s="53">
        <f t="shared" si="1123"/>
        <v>16.764853222805598</v>
      </c>
      <c r="AA235" s="53" t="s">
        <v>724</v>
      </c>
      <c r="AB235" s="53" t="s">
        <v>1607</v>
      </c>
      <c r="AC235" s="53">
        <v>12030105</v>
      </c>
      <c r="AD235" s="53">
        <v>92.221124209999999</v>
      </c>
      <c r="AE235" s="53">
        <v>92.221124214</v>
      </c>
      <c r="AF235" s="53">
        <f t="shared" si="1111"/>
        <v>1.000000000043374</v>
      </c>
      <c r="AH235" s="58">
        <v>0</v>
      </c>
      <c r="AI235" s="58">
        <v>0</v>
      </c>
      <c r="AJ235" s="58">
        <v>0</v>
      </c>
      <c r="AK235" s="58">
        <v>0</v>
      </c>
      <c r="AL235" s="58">
        <v>0</v>
      </c>
      <c r="AM235" s="58">
        <f t="shared" si="1193"/>
        <v>0</v>
      </c>
      <c r="AN235" s="58">
        <f t="shared" si="1194"/>
        <v>0</v>
      </c>
      <c r="AO235" s="58">
        <f t="shared" si="1195"/>
        <v>0</v>
      </c>
      <c r="AP235" s="58">
        <f t="shared" si="1196"/>
        <v>0</v>
      </c>
      <c r="AQ235" s="58">
        <f t="shared" si="1197"/>
        <v>0</v>
      </c>
      <c r="BA235" s="54" t="s">
        <v>984</v>
      </c>
      <c r="BB235" s="53">
        <v>12100101</v>
      </c>
      <c r="BC235" s="53">
        <v>20097</v>
      </c>
      <c r="BD235" s="53">
        <v>3314</v>
      </c>
      <c r="BE235" s="53">
        <f t="shared" si="1132"/>
        <v>0.16490023386575112</v>
      </c>
      <c r="BF235" s="53">
        <f>Input!P192</f>
        <v>33</v>
      </c>
      <c r="BG235" s="53">
        <f>Input!Q192</f>
        <v>0</v>
      </c>
      <c r="BH235" s="53">
        <f t="shared" si="1133"/>
        <v>5.4417077175697868</v>
      </c>
      <c r="BI235" s="53">
        <f t="shared" si="1134"/>
        <v>0</v>
      </c>
      <c r="BO235" s="54" t="s">
        <v>980</v>
      </c>
      <c r="BP235" s="53">
        <v>11090104</v>
      </c>
      <c r="BQ235" s="53">
        <v>927001.5784</v>
      </c>
      <c r="BR235" s="53">
        <v>155094.20120000001</v>
      </c>
      <c r="BS235" s="53">
        <f t="shared" si="1135"/>
        <v>0.16730737553617958</v>
      </c>
      <c r="BT235" s="53">
        <f>BT234</f>
        <v>0</v>
      </c>
      <c r="BU235" s="53">
        <f t="shared" si="1286"/>
        <v>1</v>
      </c>
      <c r="BV235" s="53">
        <f t="shared" si="1287"/>
        <v>2</v>
      </c>
      <c r="BW235" s="53">
        <f t="shared" si="1136"/>
        <v>0</v>
      </c>
      <c r="BX235" s="53">
        <f t="shared" si="1137"/>
        <v>0.16730737553617958</v>
      </c>
      <c r="BY235" s="53">
        <f t="shared" si="1138"/>
        <v>0.33461475107235916</v>
      </c>
    </row>
    <row r="236" spans="1:77" x14ac:dyDescent="0.3">
      <c r="A236" s="53" t="s">
        <v>980</v>
      </c>
      <c r="B236" s="53" t="s">
        <v>1578</v>
      </c>
      <c r="C236" s="53">
        <v>11090103</v>
      </c>
      <c r="D236" s="51">
        <v>927001.57460855995</v>
      </c>
      <c r="E236" s="53">
        <v>218707.73677799999</v>
      </c>
      <c r="F236" s="53">
        <f t="shared" si="1109"/>
        <v>0.23593027538313788</v>
      </c>
      <c r="H236" s="53">
        <f>H235</f>
        <v>2415</v>
      </c>
      <c r="I236" s="53">
        <f t="shared" ref="I236:I240" si="1288">I235</f>
        <v>0</v>
      </c>
      <c r="J236" s="53">
        <f t="shared" ref="J236:J240" si="1289">J235</f>
        <v>370693</v>
      </c>
      <c r="K236" s="53">
        <f t="shared" ref="K236:K240" si="1290">K235</f>
        <v>0</v>
      </c>
      <c r="L236" s="53">
        <f t="shared" ref="L236:L240" si="1291">L235</f>
        <v>5542</v>
      </c>
      <c r="M236" s="53">
        <f t="shared" si="1119"/>
        <v>569.771615050278</v>
      </c>
      <c r="N236" s="53">
        <f t="shared" si="1120"/>
        <v>0</v>
      </c>
      <c r="O236" s="53">
        <f t="shared" si="1121"/>
        <v>87457.701572601523</v>
      </c>
      <c r="P236" s="53">
        <f t="shared" si="1122"/>
        <v>0</v>
      </c>
      <c r="Q236" s="53">
        <f t="shared" si="1123"/>
        <v>1307.5255861733501</v>
      </c>
      <c r="AA236" s="53" t="s">
        <v>724</v>
      </c>
      <c r="AB236" s="53" t="s">
        <v>1613</v>
      </c>
      <c r="AC236" s="53">
        <v>12030102</v>
      </c>
      <c r="AD236" s="53">
        <v>567735.57680000004</v>
      </c>
      <c r="AE236" s="51">
        <v>30248.657910800001</v>
      </c>
      <c r="AF236" s="53">
        <f t="shared" si="1111"/>
        <v>5.3279482820672158E-2</v>
      </c>
      <c r="AH236" s="58">
        <f>Input!P216</f>
        <v>2530</v>
      </c>
      <c r="AI236" s="58">
        <f>Input!Q216</f>
        <v>224</v>
      </c>
      <c r="AJ236" s="58">
        <f>Input!R216</f>
        <v>68</v>
      </c>
      <c r="AK236" s="58">
        <f>Input!S216</f>
        <v>0</v>
      </c>
      <c r="AL236" s="58">
        <f>Input!T216</f>
        <v>15</v>
      </c>
      <c r="AM236" s="58">
        <f t="shared" si="1193"/>
        <v>134.79709153630057</v>
      </c>
      <c r="AN236" s="58">
        <f t="shared" si="1194"/>
        <v>11.934604151830563</v>
      </c>
      <c r="AO236" s="58">
        <f t="shared" si="1195"/>
        <v>3.6230048318057069</v>
      </c>
      <c r="AP236" s="58">
        <f t="shared" si="1196"/>
        <v>0</v>
      </c>
      <c r="AQ236" s="58">
        <f t="shared" si="1197"/>
        <v>0.79919224231008235</v>
      </c>
      <c r="BA236" s="54" t="s">
        <v>984</v>
      </c>
      <c r="BB236" s="53">
        <v>12100202</v>
      </c>
      <c r="BC236" s="53">
        <v>20097</v>
      </c>
      <c r="BD236" s="53">
        <v>3062</v>
      </c>
      <c r="BE236" s="53">
        <f t="shared" si="1132"/>
        <v>0.15236104891277305</v>
      </c>
      <c r="BF236" s="53">
        <f t="shared" ref="BF236:BG239" si="1292">BF235</f>
        <v>33</v>
      </c>
      <c r="BG236" s="53">
        <f t="shared" si="1292"/>
        <v>0</v>
      </c>
      <c r="BH236" s="53">
        <f t="shared" si="1133"/>
        <v>5.027914614121511</v>
      </c>
      <c r="BI236" s="53">
        <f t="shared" si="1134"/>
        <v>0</v>
      </c>
      <c r="BO236" s="54" t="s">
        <v>980</v>
      </c>
      <c r="BP236" s="53">
        <v>11100101</v>
      </c>
      <c r="BQ236" s="53">
        <v>927001.5784</v>
      </c>
      <c r="BR236" s="53">
        <v>31259.022809999999</v>
      </c>
      <c r="BS236" s="53">
        <f t="shared" si="1135"/>
        <v>3.372057128959037E-2</v>
      </c>
      <c r="BT236" s="53">
        <f>BT235</f>
        <v>0</v>
      </c>
      <c r="BU236" s="53">
        <f t="shared" si="1286"/>
        <v>1</v>
      </c>
      <c r="BV236" s="53">
        <f t="shared" si="1287"/>
        <v>2</v>
      </c>
      <c r="BW236" s="53">
        <f t="shared" si="1136"/>
        <v>0</v>
      </c>
      <c r="BX236" s="53">
        <f t="shared" si="1137"/>
        <v>3.372057128959037E-2</v>
      </c>
      <c r="BY236" s="53">
        <f t="shared" si="1138"/>
        <v>6.7441142579180741E-2</v>
      </c>
    </row>
    <row r="237" spans="1:77" x14ac:dyDescent="0.3">
      <c r="A237" s="53" t="s">
        <v>980</v>
      </c>
      <c r="B237" s="53" t="s">
        <v>1578</v>
      </c>
      <c r="C237" s="53">
        <v>11090104</v>
      </c>
      <c r="D237" s="51">
        <v>927001.57460855995</v>
      </c>
      <c r="E237" s="53">
        <v>155094.201413</v>
      </c>
      <c r="F237" s="53">
        <f t="shared" si="1109"/>
        <v>0.16730737645024046</v>
      </c>
      <c r="H237" s="53">
        <f>H236</f>
        <v>2415</v>
      </c>
      <c r="I237" s="53">
        <f t="shared" si="1288"/>
        <v>0</v>
      </c>
      <c r="J237" s="53">
        <f t="shared" si="1289"/>
        <v>370693</v>
      </c>
      <c r="K237" s="53">
        <f t="shared" si="1290"/>
        <v>0</v>
      </c>
      <c r="L237" s="53">
        <f t="shared" si="1291"/>
        <v>5542</v>
      </c>
      <c r="M237" s="53">
        <f t="shared" si="1119"/>
        <v>404.04731412733071</v>
      </c>
      <c r="N237" s="53">
        <f t="shared" si="1120"/>
        <v>0</v>
      </c>
      <c r="O237" s="53">
        <f t="shared" si="1121"/>
        <v>62019.673298468988</v>
      </c>
      <c r="P237" s="53">
        <f t="shared" si="1122"/>
        <v>0</v>
      </c>
      <c r="Q237" s="53">
        <f t="shared" si="1123"/>
        <v>927.21748028723266</v>
      </c>
      <c r="AA237" s="53" t="s">
        <v>724</v>
      </c>
      <c r="AB237" s="53" t="s">
        <v>1613</v>
      </c>
      <c r="AC237" s="53">
        <v>12030105</v>
      </c>
      <c r="AD237" s="53">
        <v>567735.57680000004</v>
      </c>
      <c r="AE237" s="53">
        <v>181622.175441</v>
      </c>
      <c r="AF237" s="53">
        <f t="shared" si="1111"/>
        <v>0.31990627831481</v>
      </c>
      <c r="AH237" s="58">
        <f t="shared" ref="AH237:AH239" si="1293">AH236</f>
        <v>2530</v>
      </c>
      <c r="AI237" s="58">
        <f t="shared" ref="AI237:AI239" si="1294">AI236</f>
        <v>224</v>
      </c>
      <c r="AJ237" s="58">
        <f t="shared" ref="AJ237:AJ239" si="1295">AJ236</f>
        <v>68</v>
      </c>
      <c r="AK237" s="58">
        <f t="shared" ref="AK237:AK239" si="1296">AK236</f>
        <v>0</v>
      </c>
      <c r="AL237" s="58">
        <f t="shared" ref="AL237:AL239" si="1297">AL236</f>
        <v>15</v>
      </c>
      <c r="AM237" s="58">
        <f t="shared" si="1193"/>
        <v>809.36288413646935</v>
      </c>
      <c r="AN237" s="58">
        <f t="shared" si="1194"/>
        <v>71.659006342517443</v>
      </c>
      <c r="AO237" s="58">
        <f t="shared" si="1195"/>
        <v>21.75362692540708</v>
      </c>
      <c r="AP237" s="58">
        <f t="shared" si="1196"/>
        <v>0</v>
      </c>
      <c r="AQ237" s="58">
        <f t="shared" si="1197"/>
        <v>4.7985941747221501</v>
      </c>
      <c r="BA237" s="54" t="s">
        <v>984</v>
      </c>
      <c r="BB237" s="53">
        <v>12100204</v>
      </c>
      <c r="BC237" s="53">
        <v>20097</v>
      </c>
      <c r="BD237" s="53">
        <v>13273</v>
      </c>
      <c r="BE237" s="53">
        <f t="shared" si="1132"/>
        <v>0.660446832860626</v>
      </c>
      <c r="BF237" s="53">
        <f t="shared" si="1292"/>
        <v>33</v>
      </c>
      <c r="BG237" s="53">
        <f t="shared" si="1292"/>
        <v>0</v>
      </c>
      <c r="BH237" s="53">
        <f t="shared" si="1133"/>
        <v>21.794745484400657</v>
      </c>
      <c r="BI237" s="53">
        <f t="shared" si="1134"/>
        <v>0</v>
      </c>
      <c r="BO237" s="54" t="s">
        <v>980</v>
      </c>
      <c r="BP237" s="53">
        <v>11100103</v>
      </c>
      <c r="BQ237" s="53">
        <v>927001.5784</v>
      </c>
      <c r="BR237" s="53">
        <v>511420.8052</v>
      </c>
      <c r="BS237" s="53">
        <f t="shared" si="1135"/>
        <v>0.5516935646244634</v>
      </c>
      <c r="BT237" s="53">
        <f>BT236</f>
        <v>0</v>
      </c>
      <c r="BU237" s="53">
        <f t="shared" si="1286"/>
        <v>1</v>
      </c>
      <c r="BV237" s="53">
        <f t="shared" si="1287"/>
        <v>2</v>
      </c>
      <c r="BW237" s="53">
        <f t="shared" si="1136"/>
        <v>0</v>
      </c>
      <c r="BX237" s="53">
        <f t="shared" si="1137"/>
        <v>0.5516935646244634</v>
      </c>
      <c r="BY237" s="53">
        <f t="shared" si="1138"/>
        <v>1.1033871292489268</v>
      </c>
    </row>
    <row r="238" spans="1:77" x14ac:dyDescent="0.3">
      <c r="A238" s="53" t="s">
        <v>980</v>
      </c>
      <c r="B238" s="53" t="s">
        <v>1578</v>
      </c>
      <c r="C238" s="53">
        <v>11100101</v>
      </c>
      <c r="D238" s="51">
        <v>927001.57460855995</v>
      </c>
      <c r="E238" s="53">
        <v>31259.017833499998</v>
      </c>
      <c r="F238" s="53">
        <f t="shared" si="1109"/>
        <v>3.3720566059124095E-2</v>
      </c>
      <c r="H238" s="53">
        <f>H237</f>
        <v>2415</v>
      </c>
      <c r="I238" s="53">
        <f t="shared" si="1288"/>
        <v>0</v>
      </c>
      <c r="J238" s="53">
        <f t="shared" si="1289"/>
        <v>370693</v>
      </c>
      <c r="K238" s="53">
        <f t="shared" si="1290"/>
        <v>0</v>
      </c>
      <c r="L238" s="53">
        <f t="shared" si="1291"/>
        <v>5542</v>
      </c>
      <c r="M238" s="53">
        <f t="shared" si="1119"/>
        <v>81.43516703278469</v>
      </c>
      <c r="N238" s="53">
        <f t="shared" si="1120"/>
        <v>0</v>
      </c>
      <c r="O238" s="53">
        <f t="shared" si="1121"/>
        <v>12499.977794154887</v>
      </c>
      <c r="P238" s="53">
        <f t="shared" si="1122"/>
        <v>0</v>
      </c>
      <c r="Q238" s="53">
        <f t="shared" si="1123"/>
        <v>186.87937709966573</v>
      </c>
      <c r="AA238" s="53" t="s">
        <v>724</v>
      </c>
      <c r="AB238" s="53" t="s">
        <v>1613</v>
      </c>
      <c r="AC238" s="53">
        <v>12030108</v>
      </c>
      <c r="AD238" s="53">
        <v>567735.57680000004</v>
      </c>
      <c r="AE238" s="53">
        <v>8443.2075442299993</v>
      </c>
      <c r="AF238" s="53">
        <f t="shared" si="1111"/>
        <v>1.4871725305325271E-2</v>
      </c>
      <c r="AH238" s="58">
        <f t="shared" si="1293"/>
        <v>2530</v>
      </c>
      <c r="AI238" s="58">
        <f t="shared" si="1294"/>
        <v>224</v>
      </c>
      <c r="AJ238" s="58">
        <f t="shared" si="1295"/>
        <v>68</v>
      </c>
      <c r="AK238" s="58">
        <f t="shared" si="1296"/>
        <v>0</v>
      </c>
      <c r="AL238" s="58">
        <f t="shared" si="1297"/>
        <v>15</v>
      </c>
      <c r="AM238" s="58">
        <f t="shared" si="1193"/>
        <v>37.625465022472937</v>
      </c>
      <c r="AN238" s="58">
        <f t="shared" si="1194"/>
        <v>3.3312664683928608</v>
      </c>
      <c r="AO238" s="58">
        <f t="shared" si="1195"/>
        <v>1.0112773207621184</v>
      </c>
      <c r="AP238" s="58">
        <f t="shared" si="1196"/>
        <v>0</v>
      </c>
      <c r="AQ238" s="58">
        <f t="shared" si="1197"/>
        <v>0.22307587957987907</v>
      </c>
      <c r="BA238" s="54" t="s">
        <v>984</v>
      </c>
      <c r="BB238" s="53">
        <v>12100303</v>
      </c>
      <c r="BC238" s="53">
        <v>20097</v>
      </c>
      <c r="BD238" s="53">
        <v>444</v>
      </c>
      <c r="BE238" s="53">
        <f t="shared" si="1132"/>
        <v>2.2092849679056576E-2</v>
      </c>
      <c r="BF238" s="53">
        <f t="shared" si="1292"/>
        <v>33</v>
      </c>
      <c r="BG238" s="53">
        <f t="shared" si="1292"/>
        <v>0</v>
      </c>
      <c r="BH238" s="53">
        <f t="shared" si="1133"/>
        <v>0.72906403940886699</v>
      </c>
      <c r="BI238" s="53">
        <f t="shared" si="1134"/>
        <v>0</v>
      </c>
      <c r="BO238" s="54" t="s">
        <v>980</v>
      </c>
      <c r="BP238" s="53">
        <v>11100104</v>
      </c>
      <c r="BQ238" s="53">
        <v>927001.5784</v>
      </c>
      <c r="BR238" s="53">
        <v>7715.5830340000002</v>
      </c>
      <c r="BS238" s="53">
        <f t="shared" si="1135"/>
        <v>8.3231606221394541E-3</v>
      </c>
      <c r="BT238" s="53">
        <f>BT237</f>
        <v>0</v>
      </c>
      <c r="BU238" s="53">
        <f t="shared" si="1286"/>
        <v>1</v>
      </c>
      <c r="BV238" s="53">
        <f t="shared" si="1287"/>
        <v>2</v>
      </c>
      <c r="BW238" s="53">
        <f t="shared" si="1136"/>
        <v>0</v>
      </c>
      <c r="BX238" s="53">
        <f t="shared" si="1137"/>
        <v>8.3231606221394541E-3</v>
      </c>
      <c r="BY238" s="53">
        <f t="shared" si="1138"/>
        <v>1.6646321244278908E-2</v>
      </c>
    </row>
    <row r="239" spans="1:77" x14ac:dyDescent="0.3">
      <c r="A239" s="53" t="s">
        <v>980</v>
      </c>
      <c r="B239" s="53" t="s">
        <v>1578</v>
      </c>
      <c r="C239" s="53">
        <v>11100103</v>
      </c>
      <c r="D239" s="51">
        <v>927001.57460855995</v>
      </c>
      <c r="E239" s="53">
        <v>511420.80508199998</v>
      </c>
      <c r="F239" s="53">
        <f t="shared" si="1109"/>
        <v>0.55169356675360015</v>
      </c>
      <c r="H239" s="53">
        <f>H238</f>
        <v>2415</v>
      </c>
      <c r="I239" s="53">
        <f t="shared" si="1288"/>
        <v>0</v>
      </c>
      <c r="J239" s="53">
        <f t="shared" si="1289"/>
        <v>370693</v>
      </c>
      <c r="K239" s="53">
        <f t="shared" si="1290"/>
        <v>0</v>
      </c>
      <c r="L239" s="53">
        <f t="shared" si="1291"/>
        <v>5542</v>
      </c>
      <c r="M239" s="53">
        <f t="shared" si="1119"/>
        <v>1332.3399637099444</v>
      </c>
      <c r="N239" s="53">
        <f t="shared" si="1120"/>
        <v>0</v>
      </c>
      <c r="O239" s="53">
        <f t="shared" si="1121"/>
        <v>204508.94334059229</v>
      </c>
      <c r="P239" s="53">
        <f t="shared" si="1122"/>
        <v>0</v>
      </c>
      <c r="Q239" s="53">
        <f t="shared" si="1123"/>
        <v>3057.4857469484518</v>
      </c>
      <c r="AA239" s="53" t="s">
        <v>724</v>
      </c>
      <c r="AB239" s="53" t="s">
        <v>1613</v>
      </c>
      <c r="AC239" s="53">
        <v>12030109</v>
      </c>
      <c r="AD239" s="53">
        <v>567735.57680000004</v>
      </c>
      <c r="AE239" s="53">
        <v>347421.53587999998</v>
      </c>
      <c r="AF239" s="53">
        <f t="shared" si="1111"/>
        <v>0.61194251351697215</v>
      </c>
      <c r="AH239" s="58">
        <f t="shared" si="1293"/>
        <v>2530</v>
      </c>
      <c r="AI239" s="58">
        <f t="shared" si="1294"/>
        <v>224</v>
      </c>
      <c r="AJ239" s="58">
        <f t="shared" si="1295"/>
        <v>68</v>
      </c>
      <c r="AK239" s="58">
        <f t="shared" si="1296"/>
        <v>0</v>
      </c>
      <c r="AL239" s="58">
        <f t="shared" si="1297"/>
        <v>15</v>
      </c>
      <c r="AM239" s="58">
        <f t="shared" si="1193"/>
        <v>1548.2145591979395</v>
      </c>
      <c r="AN239" s="58">
        <f t="shared" si="1194"/>
        <v>137.07512302780177</v>
      </c>
      <c r="AO239" s="58">
        <f t="shared" si="1195"/>
        <v>41.612090919154106</v>
      </c>
      <c r="AP239" s="58">
        <f t="shared" si="1196"/>
        <v>0</v>
      </c>
      <c r="AQ239" s="58">
        <f t="shared" si="1197"/>
        <v>9.1791377027545824</v>
      </c>
      <c r="BA239" s="54" t="s">
        <v>984</v>
      </c>
      <c r="BB239" s="53">
        <v>12100402</v>
      </c>
      <c r="BC239" s="53">
        <v>20097</v>
      </c>
      <c r="BD239" s="53">
        <v>4</v>
      </c>
      <c r="BE239" s="53">
        <f t="shared" si="1132"/>
        <v>1.9903468179330248E-4</v>
      </c>
      <c r="BF239" s="53">
        <f t="shared" si="1292"/>
        <v>33</v>
      </c>
      <c r="BG239" s="53">
        <f t="shared" si="1292"/>
        <v>0</v>
      </c>
      <c r="BH239" s="53">
        <f t="shared" si="1133"/>
        <v>6.5681444991789817E-3</v>
      </c>
      <c r="BI239" s="53">
        <f t="shared" si="1134"/>
        <v>0</v>
      </c>
      <c r="BO239" s="54" t="s">
        <v>780</v>
      </c>
      <c r="BP239" s="53">
        <v>12030102</v>
      </c>
      <c r="BQ239" s="53">
        <v>581409.27619999996</v>
      </c>
      <c r="BR239" s="53">
        <v>82113.310370000007</v>
      </c>
      <c r="BS239" s="53">
        <f t="shared" si="1135"/>
        <v>0.14123151062652414</v>
      </c>
      <c r="BT239" s="53">
        <f>Input!R178</f>
        <v>270</v>
      </c>
      <c r="BU239" s="53">
        <f>Input!S178</f>
        <v>0</v>
      </c>
      <c r="BV239" s="53">
        <f>Input!T178</f>
        <v>651</v>
      </c>
      <c r="BW239" s="53">
        <f t="shared" si="1136"/>
        <v>38.132507869161522</v>
      </c>
      <c r="BX239" s="53">
        <f t="shared" si="1137"/>
        <v>0</v>
      </c>
      <c r="BY239" s="53">
        <f t="shared" si="1138"/>
        <v>91.94171341786722</v>
      </c>
    </row>
    <row r="240" spans="1:77" x14ac:dyDescent="0.3">
      <c r="A240" s="53" t="s">
        <v>980</v>
      </c>
      <c r="B240" s="53" t="s">
        <v>1578</v>
      </c>
      <c r="C240" s="53">
        <v>11100104</v>
      </c>
      <c r="D240" s="51">
        <v>927001.57460855995</v>
      </c>
      <c r="E240" s="53">
        <v>7715.5830192699996</v>
      </c>
      <c r="F240" s="53">
        <f t="shared" si="1109"/>
        <v>8.3231606402912727E-3</v>
      </c>
      <c r="H240" s="53">
        <f>H239</f>
        <v>2415</v>
      </c>
      <c r="I240" s="53">
        <f t="shared" si="1288"/>
        <v>0</v>
      </c>
      <c r="J240" s="53">
        <f t="shared" si="1289"/>
        <v>370693</v>
      </c>
      <c r="K240" s="53">
        <f t="shared" si="1290"/>
        <v>0</v>
      </c>
      <c r="L240" s="53">
        <f t="shared" si="1291"/>
        <v>5542</v>
      </c>
      <c r="M240" s="53">
        <f t="shared" si="1119"/>
        <v>20.100432946303425</v>
      </c>
      <c r="N240" s="53">
        <f t="shared" si="1120"/>
        <v>0</v>
      </c>
      <c r="O240" s="53">
        <f t="shared" si="1121"/>
        <v>3085.3373872314928</v>
      </c>
      <c r="P240" s="53">
        <f t="shared" si="1122"/>
        <v>0</v>
      </c>
      <c r="Q240" s="53">
        <f t="shared" si="1123"/>
        <v>46.126956268494233</v>
      </c>
      <c r="AA240" s="53" t="s">
        <v>993</v>
      </c>
      <c r="AB240" s="53" t="s">
        <v>1597</v>
      </c>
      <c r="AC240" s="53">
        <v>12070101</v>
      </c>
      <c r="AD240" s="53">
        <v>72207.485220000002</v>
      </c>
      <c r="AE240" s="51">
        <v>72207.485217399997</v>
      </c>
      <c r="AF240" s="53">
        <f t="shared" si="1111"/>
        <v>0.99999999996399258</v>
      </c>
      <c r="AH240" s="58">
        <f>Input!P218</f>
        <v>89</v>
      </c>
      <c r="AI240" s="58">
        <f>Input!Q218</f>
        <v>0</v>
      </c>
      <c r="AJ240" s="58">
        <f>Input!R218</f>
        <v>6246</v>
      </c>
      <c r="AK240" s="58">
        <f>Input!S218</f>
        <v>0</v>
      </c>
      <c r="AL240" s="58">
        <f>Input!T218</f>
        <v>267</v>
      </c>
      <c r="AM240" s="58">
        <f t="shared" si="1193"/>
        <v>88.999999996795339</v>
      </c>
      <c r="AN240" s="58">
        <f t="shared" si="1194"/>
        <v>0</v>
      </c>
      <c r="AO240" s="58">
        <f t="shared" si="1195"/>
        <v>6245.9999997750974</v>
      </c>
      <c r="AP240" s="58">
        <f t="shared" si="1196"/>
        <v>0</v>
      </c>
      <c r="AQ240" s="58">
        <f t="shared" si="1197"/>
        <v>266.99999999038602</v>
      </c>
      <c r="BA240" s="54" t="s">
        <v>985</v>
      </c>
      <c r="BB240" s="53">
        <v>11130104</v>
      </c>
      <c r="BC240" s="53">
        <v>2444</v>
      </c>
      <c r="BD240" s="53">
        <v>195</v>
      </c>
      <c r="BE240" s="53">
        <f t="shared" si="1132"/>
        <v>7.9787234042553196E-2</v>
      </c>
      <c r="BF240" s="53">
        <f>Input!P195</f>
        <v>54</v>
      </c>
      <c r="BG240" s="53">
        <f>Input!Q195</f>
        <v>0</v>
      </c>
      <c r="BH240" s="53">
        <f t="shared" si="1133"/>
        <v>4.3085106382978724</v>
      </c>
      <c r="BI240" s="53">
        <f t="shared" si="1134"/>
        <v>0</v>
      </c>
      <c r="BO240" s="54" t="s">
        <v>780</v>
      </c>
      <c r="BP240" s="53">
        <v>12030103</v>
      </c>
      <c r="BQ240" s="53">
        <v>581409.27619999996</v>
      </c>
      <c r="BR240" s="53">
        <v>75139.357730000003</v>
      </c>
      <c r="BS240" s="53">
        <f t="shared" si="1135"/>
        <v>0.12923659942458965</v>
      </c>
      <c r="BT240" s="53">
        <f>BT239</f>
        <v>270</v>
      </c>
      <c r="BU240" s="53">
        <f t="shared" ref="BU240:BU244" si="1298">BU239</f>
        <v>0</v>
      </c>
      <c r="BV240" s="53">
        <f t="shared" ref="BV240:BV244" si="1299">BV239</f>
        <v>651</v>
      </c>
      <c r="BW240" s="53">
        <f t="shared" si="1136"/>
        <v>34.893881844639203</v>
      </c>
      <c r="BX240" s="53">
        <f t="shared" si="1137"/>
        <v>0</v>
      </c>
      <c r="BY240" s="53">
        <f t="shared" si="1138"/>
        <v>84.13302622540786</v>
      </c>
    </row>
    <row r="241" spans="1:77" x14ac:dyDescent="0.3">
      <c r="A241" s="53" t="s">
        <v>780</v>
      </c>
      <c r="B241" s="53" t="s">
        <v>1581</v>
      </c>
      <c r="C241" s="53">
        <v>12030102</v>
      </c>
      <c r="D241" s="51">
        <v>581409.27726349095</v>
      </c>
      <c r="E241" s="53">
        <v>82113.310365600002</v>
      </c>
      <c r="F241" s="53">
        <f t="shared" si="1109"/>
        <v>0.1412315103606212</v>
      </c>
      <c r="H241" s="53">
        <f>Input!P179</f>
        <v>651</v>
      </c>
      <c r="I241" s="53">
        <f>Input!Q179</f>
        <v>28</v>
      </c>
      <c r="J241" s="53">
        <f>Input!R179</f>
        <v>1013</v>
      </c>
      <c r="K241" s="53">
        <f>Input!S179</f>
        <v>21</v>
      </c>
      <c r="L241" s="53">
        <f>Input!T179</f>
        <v>0</v>
      </c>
      <c r="M241" s="53">
        <f t="shared" si="1119"/>
        <v>91.941713244764401</v>
      </c>
      <c r="N241" s="53">
        <f t="shared" si="1120"/>
        <v>3.9544822900973937</v>
      </c>
      <c r="O241" s="53">
        <f t="shared" si="1121"/>
        <v>143.06751999530928</v>
      </c>
      <c r="P241" s="53">
        <f t="shared" si="1122"/>
        <v>2.9658617175730453</v>
      </c>
      <c r="Q241" s="53">
        <f t="shared" si="1123"/>
        <v>0</v>
      </c>
      <c r="AA241" s="53" t="s">
        <v>892</v>
      </c>
      <c r="AB241" s="73" t="s">
        <v>1595</v>
      </c>
      <c r="AC241" s="53">
        <v>11140101</v>
      </c>
      <c r="AD241" s="53">
        <v>1</v>
      </c>
      <c r="AE241" s="53">
        <v>1</v>
      </c>
      <c r="AF241" s="53">
        <f t="shared" si="1111"/>
        <v>1</v>
      </c>
      <c r="AH241" s="53">
        <f>Input!P222</f>
        <v>109</v>
      </c>
      <c r="AI241" s="53">
        <f>Input!Q222</f>
        <v>0</v>
      </c>
      <c r="AJ241" s="53">
        <f>Input!R222</f>
        <v>0</v>
      </c>
      <c r="AK241" s="53">
        <f>Input!S222</f>
        <v>0</v>
      </c>
      <c r="AL241" s="53">
        <f>Input!T222</f>
        <v>0</v>
      </c>
      <c r="AM241" s="58">
        <f t="shared" si="1193"/>
        <v>109</v>
      </c>
      <c r="AN241" s="58">
        <f t="shared" si="1194"/>
        <v>0</v>
      </c>
      <c r="AO241" s="58">
        <f t="shared" si="1195"/>
        <v>0</v>
      </c>
      <c r="AP241" s="58">
        <f t="shared" si="1196"/>
        <v>0</v>
      </c>
      <c r="AQ241" s="58">
        <f t="shared" si="1197"/>
        <v>0</v>
      </c>
      <c r="BA241" s="54" t="s">
        <v>985</v>
      </c>
      <c r="BB241" s="53">
        <v>11130204</v>
      </c>
      <c r="BC241" s="53">
        <v>2444</v>
      </c>
      <c r="BD241" s="53">
        <v>17</v>
      </c>
      <c r="BE241" s="53">
        <f t="shared" si="1132"/>
        <v>6.9558101472995092E-3</v>
      </c>
      <c r="BF241" s="53">
        <f t="shared" ref="BF241:BG244" si="1300">BF240</f>
        <v>54</v>
      </c>
      <c r="BG241" s="53">
        <f t="shared" si="1300"/>
        <v>0</v>
      </c>
      <c r="BH241" s="53">
        <f t="shared" si="1133"/>
        <v>0.37561374795417352</v>
      </c>
      <c r="BI241" s="53">
        <f t="shared" si="1134"/>
        <v>0</v>
      </c>
      <c r="BO241" s="54" t="s">
        <v>780</v>
      </c>
      <c r="BP241" s="53">
        <v>12030104</v>
      </c>
      <c r="BQ241" s="53">
        <v>581409.27619999996</v>
      </c>
      <c r="BR241" s="53">
        <v>5962.6848909999999</v>
      </c>
      <c r="BS241" s="53">
        <f t="shared" si="1135"/>
        <v>1.0255572339628248E-2</v>
      </c>
      <c r="BT241" s="53">
        <f>BT240</f>
        <v>270</v>
      </c>
      <c r="BU241" s="53">
        <f t="shared" si="1298"/>
        <v>0</v>
      </c>
      <c r="BV241" s="53">
        <f t="shared" si="1299"/>
        <v>651</v>
      </c>
      <c r="BW241" s="53">
        <f t="shared" si="1136"/>
        <v>2.7690045316996272</v>
      </c>
      <c r="BX241" s="53">
        <f t="shared" si="1137"/>
        <v>0</v>
      </c>
      <c r="BY241" s="53">
        <f t="shared" si="1138"/>
        <v>6.6763775930979898</v>
      </c>
    </row>
    <row r="242" spans="1:77" x14ac:dyDescent="0.3">
      <c r="A242" s="53" t="s">
        <v>780</v>
      </c>
      <c r="B242" s="53" t="s">
        <v>1581</v>
      </c>
      <c r="C242" s="53">
        <v>12030103</v>
      </c>
      <c r="D242" s="51">
        <v>581409.27726349095</v>
      </c>
      <c r="E242" s="53">
        <v>75139.357723099994</v>
      </c>
      <c r="F242" s="53">
        <f t="shared" si="1109"/>
        <v>0.12923659917632743</v>
      </c>
      <c r="H242" s="53">
        <f>H241</f>
        <v>651</v>
      </c>
      <c r="I242" s="53">
        <f t="shared" ref="I242:I246" si="1301">I241</f>
        <v>28</v>
      </c>
      <c r="J242" s="53">
        <f t="shared" ref="J242:J246" si="1302">J241</f>
        <v>1013</v>
      </c>
      <c r="K242" s="53">
        <f t="shared" ref="K242:K246" si="1303">K241</f>
        <v>21</v>
      </c>
      <c r="L242" s="53">
        <f t="shared" ref="L242:L246" si="1304">L241</f>
        <v>0</v>
      </c>
      <c r="M242" s="53">
        <f t="shared" si="1119"/>
        <v>84.13302606378916</v>
      </c>
      <c r="N242" s="53">
        <f t="shared" si="1120"/>
        <v>3.618624776937168</v>
      </c>
      <c r="O242" s="53">
        <f t="shared" si="1121"/>
        <v>130.91667496561968</v>
      </c>
      <c r="P242" s="53">
        <f t="shared" si="1122"/>
        <v>2.7139685827028761</v>
      </c>
      <c r="Q242" s="53">
        <f t="shared" si="1123"/>
        <v>0</v>
      </c>
      <c r="AA242" s="53" t="s">
        <v>892</v>
      </c>
      <c r="AB242" s="53" t="s">
        <v>1613</v>
      </c>
      <c r="AC242" s="53">
        <v>11140101</v>
      </c>
      <c r="AD242" s="53">
        <v>530354.83129999996</v>
      </c>
      <c r="AE242" s="53">
        <v>407486.02331399999</v>
      </c>
      <c r="AF242" s="53">
        <f t="shared" si="1111"/>
        <v>0.76832716375030408</v>
      </c>
      <c r="AH242" s="58">
        <f t="shared" ref="AH242:AH244" si="1305">AH241</f>
        <v>109</v>
      </c>
      <c r="AI242" s="58">
        <f t="shared" ref="AI242:AI244" si="1306">AI241</f>
        <v>0</v>
      </c>
      <c r="AJ242" s="58">
        <f t="shared" ref="AJ242:AJ244" si="1307">AJ241</f>
        <v>0</v>
      </c>
      <c r="AK242" s="58">
        <f t="shared" ref="AK242:AK244" si="1308">AK241</f>
        <v>0</v>
      </c>
      <c r="AL242" s="58">
        <f t="shared" ref="AL242:AL244" si="1309">AL241</f>
        <v>0</v>
      </c>
      <c r="AM242" s="58">
        <f t="shared" si="1193"/>
        <v>83.747660848783141</v>
      </c>
      <c r="AN242" s="58">
        <f t="shared" si="1194"/>
        <v>0</v>
      </c>
      <c r="AO242" s="58">
        <f t="shared" si="1195"/>
        <v>0</v>
      </c>
      <c r="AP242" s="58">
        <f t="shared" si="1196"/>
        <v>0</v>
      </c>
      <c r="AQ242" s="58">
        <f t="shared" si="1197"/>
        <v>0</v>
      </c>
      <c r="BA242" s="54" t="s">
        <v>985</v>
      </c>
      <c r="BB242" s="53">
        <v>11130205</v>
      </c>
      <c r="BC242" s="53">
        <v>2444</v>
      </c>
      <c r="BD242" s="53">
        <v>30</v>
      </c>
      <c r="BE242" s="53">
        <f t="shared" si="1132"/>
        <v>1.2274959083469721E-2</v>
      </c>
      <c r="BF242" s="53">
        <f t="shared" si="1300"/>
        <v>54</v>
      </c>
      <c r="BG242" s="53">
        <f t="shared" si="1300"/>
        <v>0</v>
      </c>
      <c r="BH242" s="53">
        <f t="shared" si="1133"/>
        <v>0.66284779050736498</v>
      </c>
      <c r="BI242" s="53">
        <f t="shared" si="1134"/>
        <v>0</v>
      </c>
      <c r="BO242" s="54" t="s">
        <v>780</v>
      </c>
      <c r="BP242" s="53">
        <v>12030105</v>
      </c>
      <c r="BQ242" s="53">
        <v>581409.27619999996</v>
      </c>
      <c r="BR242" s="53">
        <v>300432.2501</v>
      </c>
      <c r="BS242" s="53">
        <f t="shared" si="1135"/>
        <v>0.51673109184562405</v>
      </c>
      <c r="BT242" s="53">
        <f>BT241</f>
        <v>270</v>
      </c>
      <c r="BU242" s="53">
        <f t="shared" si="1298"/>
        <v>0</v>
      </c>
      <c r="BV242" s="53">
        <f t="shared" si="1299"/>
        <v>651</v>
      </c>
      <c r="BW242" s="53">
        <f t="shared" si="1136"/>
        <v>139.51739479831849</v>
      </c>
      <c r="BX242" s="53">
        <f t="shared" si="1137"/>
        <v>0</v>
      </c>
      <c r="BY242" s="53">
        <f t="shared" si="1138"/>
        <v>336.39194079150127</v>
      </c>
    </row>
    <row r="243" spans="1:77" x14ac:dyDescent="0.3">
      <c r="A243" s="53" t="s">
        <v>780</v>
      </c>
      <c r="B243" s="53" t="s">
        <v>1581</v>
      </c>
      <c r="C243" s="53">
        <v>12030104</v>
      </c>
      <c r="D243" s="51">
        <v>581409.27726349095</v>
      </c>
      <c r="E243" s="53">
        <v>5962.6848207000003</v>
      </c>
      <c r="F243" s="53">
        <f t="shared" si="1109"/>
        <v>1.0255572199956056E-2</v>
      </c>
      <c r="H243" s="53">
        <f>H242</f>
        <v>651</v>
      </c>
      <c r="I243" s="53">
        <f t="shared" si="1301"/>
        <v>28</v>
      </c>
      <c r="J243" s="53">
        <f t="shared" si="1302"/>
        <v>1013</v>
      </c>
      <c r="K243" s="53">
        <f t="shared" si="1303"/>
        <v>21</v>
      </c>
      <c r="L243" s="53">
        <f t="shared" si="1304"/>
        <v>0</v>
      </c>
      <c r="M243" s="53">
        <f t="shared" si="1119"/>
        <v>6.6763775021713929</v>
      </c>
      <c r="N243" s="53">
        <f t="shared" si="1120"/>
        <v>0.28715602159876957</v>
      </c>
      <c r="O243" s="53">
        <f t="shared" si="1121"/>
        <v>10.388894638555485</v>
      </c>
      <c r="P243" s="53">
        <f t="shared" si="1122"/>
        <v>0.21536701619907717</v>
      </c>
      <c r="Q243" s="53">
        <f t="shared" si="1123"/>
        <v>0</v>
      </c>
      <c r="AA243" s="53" t="s">
        <v>892</v>
      </c>
      <c r="AB243" s="53" t="s">
        <v>1613</v>
      </c>
      <c r="AC243" s="53">
        <v>11140301</v>
      </c>
      <c r="AD243" s="53">
        <v>530354.83129999996</v>
      </c>
      <c r="AE243" s="53">
        <v>94736.2182263</v>
      </c>
      <c r="AF243" s="53">
        <f t="shared" si="1111"/>
        <v>0.17862799136586277</v>
      </c>
      <c r="AH243" s="58">
        <f t="shared" si="1305"/>
        <v>109</v>
      </c>
      <c r="AI243" s="58">
        <f t="shared" si="1306"/>
        <v>0</v>
      </c>
      <c r="AJ243" s="58">
        <f t="shared" si="1307"/>
        <v>0</v>
      </c>
      <c r="AK243" s="58">
        <f t="shared" si="1308"/>
        <v>0</v>
      </c>
      <c r="AL243" s="58">
        <f t="shared" si="1309"/>
        <v>0</v>
      </c>
      <c r="AM243" s="58">
        <f t="shared" si="1193"/>
        <v>19.470451058879043</v>
      </c>
      <c r="AN243" s="58">
        <f t="shared" si="1194"/>
        <v>0</v>
      </c>
      <c r="AO243" s="58">
        <f t="shared" si="1195"/>
        <v>0</v>
      </c>
      <c r="AP243" s="58">
        <f t="shared" si="1196"/>
        <v>0</v>
      </c>
      <c r="AQ243" s="58">
        <f t="shared" si="1197"/>
        <v>0</v>
      </c>
      <c r="BA243" s="54" t="s">
        <v>985</v>
      </c>
      <c r="BB243" s="53">
        <v>12050006</v>
      </c>
      <c r="BC243" s="53">
        <v>2444</v>
      </c>
      <c r="BD243" s="53">
        <v>2</v>
      </c>
      <c r="BE243" s="53">
        <f t="shared" si="1132"/>
        <v>8.1833060556464816E-4</v>
      </c>
      <c r="BF243" s="53">
        <f t="shared" si="1300"/>
        <v>54</v>
      </c>
      <c r="BG243" s="53">
        <f t="shared" si="1300"/>
        <v>0</v>
      </c>
      <c r="BH243" s="53">
        <f t="shared" si="1133"/>
        <v>4.4189852700491E-2</v>
      </c>
      <c r="BI243" s="53">
        <f t="shared" si="1134"/>
        <v>0</v>
      </c>
      <c r="BO243" s="54" t="s">
        <v>780</v>
      </c>
      <c r="BP243" s="53">
        <v>12030106</v>
      </c>
      <c r="BQ243" s="53">
        <v>581409.27619999996</v>
      </c>
      <c r="BR243" s="53">
        <v>117606.29700000001</v>
      </c>
      <c r="BS243" s="53">
        <f t="shared" si="1135"/>
        <v>0.20227798525791738</v>
      </c>
      <c r="BT243" s="53">
        <f>BT242</f>
        <v>270</v>
      </c>
      <c r="BU243" s="53">
        <f t="shared" si="1298"/>
        <v>0</v>
      </c>
      <c r="BV243" s="53">
        <f t="shared" si="1299"/>
        <v>651</v>
      </c>
      <c r="BW243" s="53">
        <f t="shared" si="1136"/>
        <v>54.615056019637692</v>
      </c>
      <c r="BX243" s="53">
        <f t="shared" si="1137"/>
        <v>0</v>
      </c>
      <c r="BY243" s="53">
        <f t="shared" si="1138"/>
        <v>131.68296840290421</v>
      </c>
    </row>
    <row r="244" spans="1:77" x14ac:dyDescent="0.3">
      <c r="A244" s="53" t="s">
        <v>780</v>
      </c>
      <c r="B244" s="53" t="s">
        <v>1581</v>
      </c>
      <c r="C244" s="53">
        <v>12030105</v>
      </c>
      <c r="D244" s="51">
        <v>581409.27726349095</v>
      </c>
      <c r="E244" s="53">
        <v>300432.25070099998</v>
      </c>
      <c r="F244" s="53">
        <f t="shared" si="1109"/>
        <v>0.51673109193413513</v>
      </c>
      <c r="H244" s="53">
        <f>H243</f>
        <v>651</v>
      </c>
      <c r="I244" s="53">
        <f t="shared" si="1301"/>
        <v>28</v>
      </c>
      <c r="J244" s="53">
        <f t="shared" si="1302"/>
        <v>1013</v>
      </c>
      <c r="K244" s="53">
        <f t="shared" si="1303"/>
        <v>21</v>
      </c>
      <c r="L244" s="53">
        <f t="shared" si="1304"/>
        <v>0</v>
      </c>
      <c r="M244" s="53">
        <f t="shared" si="1119"/>
        <v>336.39194084912197</v>
      </c>
      <c r="N244" s="53">
        <f t="shared" si="1120"/>
        <v>14.468470574155784</v>
      </c>
      <c r="O244" s="53">
        <f t="shared" si="1121"/>
        <v>523.44859612927894</v>
      </c>
      <c r="P244" s="53">
        <f t="shared" si="1122"/>
        <v>10.851352930616837</v>
      </c>
      <c r="Q244" s="53">
        <f t="shared" si="1123"/>
        <v>0</v>
      </c>
      <c r="S244" s="53"/>
      <c r="T244" s="53"/>
      <c r="U244" s="53"/>
      <c r="V244" s="53"/>
      <c r="W244" s="53"/>
      <c r="X244" s="53"/>
      <c r="Y244" s="53"/>
      <c r="AA244" s="53" t="s">
        <v>892</v>
      </c>
      <c r="AB244" s="53" t="s">
        <v>1613</v>
      </c>
      <c r="AC244" s="53">
        <v>12030106</v>
      </c>
      <c r="AD244" s="53">
        <v>530354.83129999996</v>
      </c>
      <c r="AE244" s="51">
        <v>28132.5897195</v>
      </c>
      <c r="AF244" s="53">
        <f t="shared" si="1111"/>
        <v>5.3044844808034848E-2</v>
      </c>
      <c r="AH244" s="58">
        <f t="shared" si="1305"/>
        <v>109</v>
      </c>
      <c r="AI244" s="58">
        <f t="shared" si="1306"/>
        <v>0</v>
      </c>
      <c r="AJ244" s="58">
        <f t="shared" si="1307"/>
        <v>0</v>
      </c>
      <c r="AK244" s="58">
        <f t="shared" si="1308"/>
        <v>0</v>
      </c>
      <c r="AL244" s="58">
        <f t="shared" si="1309"/>
        <v>0</v>
      </c>
      <c r="AM244" s="58">
        <f t="shared" si="1193"/>
        <v>5.7818880840757982</v>
      </c>
      <c r="AN244" s="58">
        <f t="shared" si="1194"/>
        <v>0</v>
      </c>
      <c r="AO244" s="58">
        <f t="shared" si="1195"/>
        <v>0</v>
      </c>
      <c r="AP244" s="58">
        <f t="shared" si="1196"/>
        <v>0</v>
      </c>
      <c r="AQ244" s="58">
        <f t="shared" si="1197"/>
        <v>0</v>
      </c>
      <c r="BA244" s="54" t="s">
        <v>985</v>
      </c>
      <c r="BB244" s="53">
        <v>12050007</v>
      </c>
      <c r="BC244" s="53">
        <v>2444</v>
      </c>
      <c r="BD244" s="53">
        <v>2200</v>
      </c>
      <c r="BE244" s="53">
        <f t="shared" si="1132"/>
        <v>0.90016366612111298</v>
      </c>
      <c r="BF244" s="53">
        <f t="shared" si="1300"/>
        <v>54</v>
      </c>
      <c r="BG244" s="53">
        <f t="shared" si="1300"/>
        <v>0</v>
      </c>
      <c r="BH244" s="53">
        <f t="shared" si="1133"/>
        <v>48.608837970540101</v>
      </c>
      <c r="BI244" s="53">
        <f t="shared" si="1134"/>
        <v>0</v>
      </c>
      <c r="BO244" s="54" t="s">
        <v>780</v>
      </c>
      <c r="BP244" s="53">
        <v>12030109</v>
      </c>
      <c r="BQ244" s="53">
        <v>581409.27619999996</v>
      </c>
      <c r="BR244" s="53">
        <v>155.37610090000001</v>
      </c>
      <c r="BS244" s="53">
        <f t="shared" si="1135"/>
        <v>2.6724049178491593E-4</v>
      </c>
      <c r="BT244" s="53">
        <f>BT243</f>
        <v>270</v>
      </c>
      <c r="BU244" s="53">
        <f t="shared" si="1298"/>
        <v>0</v>
      </c>
      <c r="BV244" s="53">
        <f t="shared" si="1299"/>
        <v>651</v>
      </c>
      <c r="BW244" s="53">
        <f t="shared" si="1136"/>
        <v>7.2154932781927306E-2</v>
      </c>
      <c r="BX244" s="53">
        <f t="shared" si="1137"/>
        <v>0</v>
      </c>
      <c r="BY244" s="53">
        <f t="shared" si="1138"/>
        <v>0.17397356015198026</v>
      </c>
    </row>
    <row r="245" spans="1:77" x14ac:dyDescent="0.3">
      <c r="A245" s="53" t="s">
        <v>780</v>
      </c>
      <c r="B245" s="53" t="s">
        <v>1581</v>
      </c>
      <c r="C245" s="53">
        <v>12030106</v>
      </c>
      <c r="D245" s="51">
        <v>581409.27726349095</v>
      </c>
      <c r="E245" s="53">
        <v>117606.29707499999</v>
      </c>
      <c r="F245" s="53">
        <f t="shared" si="1109"/>
        <v>0.20227798501691532</v>
      </c>
      <c r="H245" s="53">
        <f>H244</f>
        <v>651</v>
      </c>
      <c r="I245" s="53">
        <f t="shared" si="1301"/>
        <v>28</v>
      </c>
      <c r="J245" s="53">
        <f t="shared" si="1302"/>
        <v>1013</v>
      </c>
      <c r="K245" s="53">
        <f t="shared" si="1303"/>
        <v>21</v>
      </c>
      <c r="L245" s="53">
        <f t="shared" si="1304"/>
        <v>0</v>
      </c>
      <c r="M245" s="53">
        <f t="shared" si="1119"/>
        <v>131.68296824601188</v>
      </c>
      <c r="N245" s="53">
        <f t="shared" si="1120"/>
        <v>5.6637835804736287</v>
      </c>
      <c r="O245" s="53">
        <f t="shared" si="1121"/>
        <v>204.90759882213521</v>
      </c>
      <c r="P245" s="53">
        <f t="shared" si="1122"/>
        <v>4.247837685355222</v>
      </c>
      <c r="Q245" s="53">
        <f t="shared" si="1123"/>
        <v>0</v>
      </c>
      <c r="AA245" s="53" t="s">
        <v>730</v>
      </c>
      <c r="AB245" s="53" t="s">
        <v>1608</v>
      </c>
      <c r="AC245" s="53">
        <v>12070102</v>
      </c>
      <c r="AD245" s="53">
        <v>231203.02979999999</v>
      </c>
      <c r="AE245" s="51">
        <v>137.05942517099999</v>
      </c>
      <c r="AF245" s="53">
        <f t="shared" si="1111"/>
        <v>5.9280981434180148E-4</v>
      </c>
      <c r="AH245" s="58">
        <f>Input!P229</f>
        <v>2</v>
      </c>
      <c r="AI245" s="58">
        <f>Input!Q229</f>
        <v>0</v>
      </c>
      <c r="AJ245" s="58">
        <f>Input!R229</f>
        <v>0</v>
      </c>
      <c r="AK245" s="58">
        <f>Input!S229</f>
        <v>0</v>
      </c>
      <c r="AL245" s="58">
        <f>Input!T229</f>
        <v>0</v>
      </c>
      <c r="AM245" s="58">
        <f t="shared" si="1193"/>
        <v>1.185619628683603E-3</v>
      </c>
      <c r="AN245" s="58">
        <f t="shared" si="1194"/>
        <v>0</v>
      </c>
      <c r="AO245" s="58">
        <f t="shared" si="1195"/>
        <v>0</v>
      </c>
      <c r="AP245" s="58">
        <f t="shared" si="1196"/>
        <v>0</v>
      </c>
      <c r="AQ245" s="58">
        <f t="shared" si="1197"/>
        <v>0</v>
      </c>
      <c r="BA245" s="54" t="s">
        <v>986</v>
      </c>
      <c r="BB245" s="53">
        <v>12110103</v>
      </c>
      <c r="BC245" s="53">
        <v>9996</v>
      </c>
      <c r="BD245" s="53">
        <v>9788</v>
      </c>
      <c r="BE245" s="53">
        <f t="shared" si="1132"/>
        <v>0.97919167667066831</v>
      </c>
      <c r="BF245" s="53">
        <f>Input!P198</f>
        <v>5</v>
      </c>
      <c r="BG245" s="53">
        <f>Input!Q198</f>
        <v>0</v>
      </c>
      <c r="BH245" s="53">
        <f t="shared" si="1133"/>
        <v>4.8959583833533413</v>
      </c>
      <c r="BI245" s="53">
        <f t="shared" si="1134"/>
        <v>0</v>
      </c>
      <c r="BO245" s="54" t="s">
        <v>981</v>
      </c>
      <c r="BP245" s="53">
        <v>12050004</v>
      </c>
      <c r="BQ245" s="53">
        <v>577377.47900000005</v>
      </c>
      <c r="BR245" s="53">
        <v>2529.9126339999998</v>
      </c>
      <c r="BS245" s="53">
        <f t="shared" si="1135"/>
        <v>4.3817307152016569E-3</v>
      </c>
      <c r="BT245" s="53">
        <f>Input!R184</f>
        <v>0</v>
      </c>
      <c r="BU245" s="53">
        <f>Input!S184</f>
        <v>0</v>
      </c>
      <c r="BV245" s="53">
        <f>Input!T184</f>
        <v>0</v>
      </c>
      <c r="BW245" s="53">
        <f t="shared" si="1136"/>
        <v>0</v>
      </c>
      <c r="BX245" s="53">
        <f t="shared" si="1137"/>
        <v>0</v>
      </c>
      <c r="BY245" s="53">
        <f t="shared" si="1138"/>
        <v>0</v>
      </c>
    </row>
    <row r="246" spans="1:77" x14ac:dyDescent="0.3">
      <c r="A246" s="53" t="s">
        <v>780</v>
      </c>
      <c r="B246" s="53" t="s">
        <v>1581</v>
      </c>
      <c r="C246" s="53">
        <v>12030109</v>
      </c>
      <c r="D246" s="51">
        <v>581409.27726349095</v>
      </c>
      <c r="E246" s="53">
        <v>155.376578091</v>
      </c>
      <c r="F246" s="53">
        <f t="shared" si="1109"/>
        <v>2.6724131204494754E-4</v>
      </c>
      <c r="H246" s="53">
        <f>H245</f>
        <v>651</v>
      </c>
      <c r="I246" s="53">
        <f t="shared" si="1301"/>
        <v>28</v>
      </c>
      <c r="J246" s="53">
        <f t="shared" si="1302"/>
        <v>1013</v>
      </c>
      <c r="K246" s="53">
        <f t="shared" si="1303"/>
        <v>21</v>
      </c>
      <c r="L246" s="53">
        <f t="shared" si="1304"/>
        <v>0</v>
      </c>
      <c r="M246" s="53">
        <f t="shared" si="1119"/>
        <v>0.17397409414126086</v>
      </c>
      <c r="N246" s="53">
        <f t="shared" si="1120"/>
        <v>7.4827567372585313E-3</v>
      </c>
      <c r="O246" s="53">
        <f t="shared" si="1121"/>
        <v>0.27071544910153184</v>
      </c>
      <c r="P246" s="53">
        <f t="shared" si="1122"/>
        <v>5.6120675529438982E-3</v>
      </c>
      <c r="Q246" s="53">
        <f t="shared" si="1123"/>
        <v>0</v>
      </c>
      <c r="AA246" s="53" t="s">
        <v>730</v>
      </c>
      <c r="AB246" s="53" t="s">
        <v>1608</v>
      </c>
      <c r="AC246" s="53">
        <v>12090301</v>
      </c>
      <c r="AD246" s="53">
        <v>231203.02979999999</v>
      </c>
      <c r="AE246" s="53">
        <v>196750.10505000001</v>
      </c>
      <c r="AF246" s="53">
        <f t="shared" si="1111"/>
        <v>0.85098411219003856</v>
      </c>
      <c r="AH246" s="58">
        <f t="shared" ref="AH246:AH248" si="1310">AH245</f>
        <v>2</v>
      </c>
      <c r="AI246" s="58">
        <f t="shared" ref="AI246:AI248" si="1311">AI245</f>
        <v>0</v>
      </c>
      <c r="AJ246" s="58">
        <f t="shared" ref="AJ246:AJ248" si="1312">AJ245</f>
        <v>0</v>
      </c>
      <c r="AK246" s="58">
        <f t="shared" ref="AK246:AK248" si="1313">AK245</f>
        <v>0</v>
      </c>
      <c r="AL246" s="58">
        <f t="shared" ref="AL246:AL248" si="1314">AL245</f>
        <v>0</v>
      </c>
      <c r="AM246" s="58">
        <f t="shared" si="1193"/>
        <v>1.7019682243800771</v>
      </c>
      <c r="AN246" s="58">
        <f t="shared" si="1194"/>
        <v>0</v>
      </c>
      <c r="AO246" s="58">
        <f t="shared" si="1195"/>
        <v>0</v>
      </c>
      <c r="AP246" s="58">
        <f t="shared" si="1196"/>
        <v>0</v>
      </c>
      <c r="AQ246" s="58">
        <f t="shared" si="1197"/>
        <v>0</v>
      </c>
      <c r="BA246" s="54" t="s">
        <v>986</v>
      </c>
      <c r="BB246" s="53">
        <v>12110104</v>
      </c>
      <c r="BC246" s="53">
        <v>9996</v>
      </c>
      <c r="BD246" s="53">
        <v>184</v>
      </c>
      <c r="BE246" s="53">
        <f t="shared" si="1132"/>
        <v>1.8407362945178071E-2</v>
      </c>
      <c r="BF246" s="53">
        <f>BF245</f>
        <v>5</v>
      </c>
      <c r="BG246" s="53">
        <f>BG245</f>
        <v>0</v>
      </c>
      <c r="BH246" s="53">
        <f t="shared" si="1133"/>
        <v>9.2036814725890356E-2</v>
      </c>
      <c r="BI246" s="53">
        <f t="shared" si="1134"/>
        <v>0</v>
      </c>
      <c r="BO246" s="54" t="s">
        <v>981</v>
      </c>
      <c r="BP246" s="53">
        <v>12080002</v>
      </c>
      <c r="BQ246" s="53">
        <v>577377.47900000005</v>
      </c>
      <c r="BR246" s="53">
        <v>265035.78120000003</v>
      </c>
      <c r="BS246" s="53">
        <f t="shared" si="1135"/>
        <v>0.45903380516163156</v>
      </c>
      <c r="BT246" s="53">
        <f>BT245</f>
        <v>0</v>
      </c>
      <c r="BU246" s="53">
        <f t="shared" ref="BU246:BU248" si="1315">BU245</f>
        <v>0</v>
      </c>
      <c r="BV246" s="53">
        <f t="shared" ref="BV246:BV248" si="1316">BV245</f>
        <v>0</v>
      </c>
      <c r="BW246" s="53">
        <f t="shared" si="1136"/>
        <v>0</v>
      </c>
      <c r="BX246" s="53">
        <f t="shared" si="1137"/>
        <v>0</v>
      </c>
      <c r="BY246" s="53">
        <f t="shared" si="1138"/>
        <v>0</v>
      </c>
    </row>
    <row r="247" spans="1:77" x14ac:dyDescent="0.3">
      <c r="A247" s="53" t="s">
        <v>981</v>
      </c>
      <c r="B247" s="53" t="s">
        <v>1578</v>
      </c>
      <c r="C247" s="53">
        <v>12050004</v>
      </c>
      <c r="D247" s="51">
        <v>541323.33471919002</v>
      </c>
      <c r="E247" s="53">
        <v>2529.9151313900002</v>
      </c>
      <c r="F247" s="53">
        <f t="shared" si="1109"/>
        <v>4.6735748657544696E-3</v>
      </c>
      <c r="H247" s="53">
        <f>Input!P183</f>
        <v>2178</v>
      </c>
      <c r="I247" s="53">
        <f>Input!Q183</f>
        <v>28</v>
      </c>
      <c r="J247" s="53">
        <f>Input!R183</f>
        <v>133800</v>
      </c>
      <c r="K247" s="53">
        <f>Input!S183</f>
        <v>0</v>
      </c>
      <c r="L247" s="53">
        <f>Input!T183</f>
        <v>155</v>
      </c>
      <c r="M247" s="53">
        <f t="shared" si="1119"/>
        <v>10.179046057613235</v>
      </c>
      <c r="N247" s="53">
        <f t="shared" si="1120"/>
        <v>0.13086009624112516</v>
      </c>
      <c r="O247" s="53">
        <f t="shared" si="1121"/>
        <v>625.32431703794805</v>
      </c>
      <c r="P247" s="53">
        <f t="shared" si="1122"/>
        <v>0</v>
      </c>
      <c r="Q247" s="53">
        <f t="shared" si="1123"/>
        <v>0.72440410419194279</v>
      </c>
      <c r="AA247" s="53" t="s">
        <v>730</v>
      </c>
      <c r="AB247" s="53" t="s">
        <v>1608</v>
      </c>
      <c r="AC247" s="53">
        <v>12100102</v>
      </c>
      <c r="AD247" s="53">
        <v>231203.02979999999</v>
      </c>
      <c r="AE247" s="53">
        <v>2599.5239618800001</v>
      </c>
      <c r="AF247" s="53">
        <f t="shared" si="1111"/>
        <v>1.124346841011856E-2</v>
      </c>
      <c r="AH247" s="58">
        <f t="shared" si="1310"/>
        <v>2</v>
      </c>
      <c r="AI247" s="58">
        <f t="shared" si="1311"/>
        <v>0</v>
      </c>
      <c r="AJ247" s="58">
        <f t="shared" si="1312"/>
        <v>0</v>
      </c>
      <c r="AK247" s="58">
        <f t="shared" si="1313"/>
        <v>0</v>
      </c>
      <c r="AL247" s="58">
        <f t="shared" si="1314"/>
        <v>0</v>
      </c>
      <c r="AM247" s="58">
        <f t="shared" si="1193"/>
        <v>2.248693682023712E-2</v>
      </c>
      <c r="AN247" s="58">
        <f t="shared" si="1194"/>
        <v>0</v>
      </c>
      <c r="AO247" s="58">
        <f t="shared" si="1195"/>
        <v>0</v>
      </c>
      <c r="AP247" s="58">
        <f t="shared" si="1196"/>
        <v>0</v>
      </c>
      <c r="AQ247" s="58">
        <f t="shared" si="1197"/>
        <v>0</v>
      </c>
      <c r="BA247" s="54" t="s">
        <v>986</v>
      </c>
      <c r="BB247" s="53">
        <v>13080002</v>
      </c>
      <c r="BC247" s="53">
        <v>9996</v>
      </c>
      <c r="BD247" s="53">
        <v>24</v>
      </c>
      <c r="BE247" s="53">
        <f t="shared" si="1132"/>
        <v>2.4009603841536613E-3</v>
      </c>
      <c r="BF247" s="53">
        <f>BF246</f>
        <v>5</v>
      </c>
      <c r="BG247" s="53">
        <f>BG246</f>
        <v>0</v>
      </c>
      <c r="BH247" s="53">
        <f t="shared" si="1133"/>
        <v>1.2004801920768306E-2</v>
      </c>
      <c r="BI247" s="53">
        <f t="shared" si="1134"/>
        <v>0</v>
      </c>
      <c r="BO247" s="54" t="s">
        <v>981</v>
      </c>
      <c r="BP247" s="53">
        <v>12080004</v>
      </c>
      <c r="BQ247" s="53">
        <v>577377.47900000005</v>
      </c>
      <c r="BR247" s="53">
        <v>37575.219250000002</v>
      </c>
      <c r="BS247" s="53">
        <f t="shared" si="1135"/>
        <v>6.5079121747317059E-2</v>
      </c>
      <c r="BT247" s="53">
        <f>BT246</f>
        <v>0</v>
      </c>
      <c r="BU247" s="53">
        <f t="shared" si="1315"/>
        <v>0</v>
      </c>
      <c r="BV247" s="53">
        <f t="shared" si="1316"/>
        <v>0</v>
      </c>
      <c r="BW247" s="53">
        <f t="shared" si="1136"/>
        <v>0</v>
      </c>
      <c r="BX247" s="53">
        <f t="shared" si="1137"/>
        <v>0</v>
      </c>
      <c r="BY247" s="53">
        <f t="shared" si="1138"/>
        <v>0</v>
      </c>
    </row>
    <row r="248" spans="1:77" x14ac:dyDescent="0.3">
      <c r="A248" s="53" t="s">
        <v>981</v>
      </c>
      <c r="B248" s="53" t="s">
        <v>1578</v>
      </c>
      <c r="C248" s="53">
        <v>12080002</v>
      </c>
      <c r="D248" s="51">
        <v>541323.33471919002</v>
      </c>
      <c r="E248" s="53">
        <v>228981.63415500001</v>
      </c>
      <c r="F248" s="53">
        <f t="shared" si="1109"/>
        <v>0.42300344261675621</v>
      </c>
      <c r="H248" s="53">
        <f>H247</f>
        <v>2178</v>
      </c>
      <c r="I248" s="53">
        <f t="shared" ref="I248:I250" si="1317">I247</f>
        <v>28</v>
      </c>
      <c r="J248" s="53">
        <f t="shared" ref="J248:J250" si="1318">J247</f>
        <v>133800</v>
      </c>
      <c r="K248" s="53">
        <f t="shared" ref="K248:K250" si="1319">K247</f>
        <v>0</v>
      </c>
      <c r="L248" s="53">
        <f t="shared" ref="L248:L250" si="1320">L247</f>
        <v>155</v>
      </c>
      <c r="M248" s="53">
        <f t="shared" si="1119"/>
        <v>921.30149801929497</v>
      </c>
      <c r="N248" s="53">
        <f t="shared" si="1120"/>
        <v>11.844096393269174</v>
      </c>
      <c r="O248" s="53">
        <f t="shared" si="1121"/>
        <v>56597.860622121982</v>
      </c>
      <c r="P248" s="53">
        <f t="shared" si="1122"/>
        <v>0</v>
      </c>
      <c r="Q248" s="53">
        <f t="shared" si="1123"/>
        <v>65.56553360559721</v>
      </c>
      <c r="AA248" s="53" t="s">
        <v>730</v>
      </c>
      <c r="AB248" s="53" t="s">
        <v>1608</v>
      </c>
      <c r="AC248" s="53">
        <v>12100202</v>
      </c>
      <c r="AD248" s="53">
        <v>231203.02979999999</v>
      </c>
      <c r="AE248" s="53">
        <v>31716.341366699999</v>
      </c>
      <c r="AF248" s="53">
        <f t="shared" si="1111"/>
        <v>0.13717960960172504</v>
      </c>
      <c r="AH248" s="58">
        <f t="shared" si="1310"/>
        <v>2</v>
      </c>
      <c r="AI248" s="58">
        <f t="shared" si="1311"/>
        <v>0</v>
      </c>
      <c r="AJ248" s="58">
        <f t="shared" si="1312"/>
        <v>0</v>
      </c>
      <c r="AK248" s="58">
        <f t="shared" si="1313"/>
        <v>0</v>
      </c>
      <c r="AL248" s="58">
        <f t="shared" si="1314"/>
        <v>0</v>
      </c>
      <c r="AM248" s="58">
        <f t="shared" si="1193"/>
        <v>0.27435921920345008</v>
      </c>
      <c r="AN248" s="58">
        <f t="shared" si="1194"/>
        <v>0</v>
      </c>
      <c r="AO248" s="58">
        <f t="shared" si="1195"/>
        <v>0</v>
      </c>
      <c r="AP248" s="58">
        <f t="shared" si="1196"/>
        <v>0</v>
      </c>
      <c r="AQ248" s="58">
        <f t="shared" si="1197"/>
        <v>0</v>
      </c>
      <c r="BA248" s="54" t="s">
        <v>987</v>
      </c>
      <c r="BB248" s="53">
        <v>11120103</v>
      </c>
      <c r="BC248" s="53">
        <v>3677</v>
      </c>
      <c r="BD248" s="53">
        <v>64</v>
      </c>
      <c r="BE248" s="53">
        <f t="shared" si="1132"/>
        <v>1.7405493608920315E-2</v>
      </c>
      <c r="BF248" s="53">
        <f>Input!P200</f>
        <v>2</v>
      </c>
      <c r="BG248" s="53">
        <f>Input!Q200</f>
        <v>0</v>
      </c>
      <c r="BH248" s="53">
        <f t="shared" si="1133"/>
        <v>3.4810987217840629E-2</v>
      </c>
      <c r="BI248" s="53">
        <f t="shared" si="1134"/>
        <v>0</v>
      </c>
      <c r="BO248" s="54" t="s">
        <v>981</v>
      </c>
      <c r="BP248" s="53">
        <v>12080006</v>
      </c>
      <c r="BQ248" s="53">
        <v>577377.47900000005</v>
      </c>
      <c r="BR248" s="53">
        <v>272236.56589999999</v>
      </c>
      <c r="BS248" s="53">
        <f t="shared" si="1135"/>
        <v>0.47150534234813818</v>
      </c>
      <c r="BT248" s="53">
        <f>BT247</f>
        <v>0</v>
      </c>
      <c r="BU248" s="53">
        <f t="shared" si="1315"/>
        <v>0</v>
      </c>
      <c r="BV248" s="53">
        <f t="shared" si="1316"/>
        <v>0</v>
      </c>
      <c r="BW248" s="53">
        <f t="shared" si="1136"/>
        <v>0</v>
      </c>
      <c r="BX248" s="53">
        <f t="shared" si="1137"/>
        <v>0</v>
      </c>
      <c r="BY248" s="53">
        <f t="shared" si="1138"/>
        <v>0</v>
      </c>
    </row>
    <row r="249" spans="1:77" x14ac:dyDescent="0.3">
      <c r="A249" s="53" t="s">
        <v>981</v>
      </c>
      <c r="B249" s="53" t="s">
        <v>1578</v>
      </c>
      <c r="C249" s="53">
        <v>12080004</v>
      </c>
      <c r="D249" s="51">
        <v>541323.33471919002</v>
      </c>
      <c r="E249" s="53">
        <v>37575.2196988</v>
      </c>
      <c r="F249" s="53">
        <f t="shared" si="1109"/>
        <v>6.9413633754199858E-2</v>
      </c>
      <c r="H249" s="53">
        <f>H248</f>
        <v>2178</v>
      </c>
      <c r="I249" s="53">
        <f t="shared" si="1317"/>
        <v>28</v>
      </c>
      <c r="J249" s="53">
        <f t="shared" si="1318"/>
        <v>133800</v>
      </c>
      <c r="K249" s="53">
        <f t="shared" si="1319"/>
        <v>0</v>
      </c>
      <c r="L249" s="53">
        <f t="shared" si="1320"/>
        <v>155</v>
      </c>
      <c r="M249" s="53">
        <f t="shared" si="1119"/>
        <v>151.18289431664729</v>
      </c>
      <c r="N249" s="53">
        <f t="shared" si="1120"/>
        <v>1.9435817451175961</v>
      </c>
      <c r="O249" s="53">
        <f t="shared" si="1121"/>
        <v>9287.5441963119411</v>
      </c>
      <c r="P249" s="53">
        <f t="shared" si="1122"/>
        <v>0</v>
      </c>
      <c r="Q249" s="53">
        <f t="shared" si="1123"/>
        <v>10.759113231900978</v>
      </c>
      <c r="AA249" s="53" t="s">
        <v>730</v>
      </c>
      <c r="AB249" s="53" t="s">
        <v>1611</v>
      </c>
      <c r="AC249" s="53">
        <v>12070102</v>
      </c>
      <c r="AD249" s="53">
        <v>299424.7941</v>
      </c>
      <c r="AE249" s="53">
        <v>307.77990802300002</v>
      </c>
      <c r="AF249" s="53">
        <f t="shared" si="1111"/>
        <v>1.0279038813339207E-3</v>
      </c>
      <c r="AH249" s="58">
        <f>Input!P230</f>
        <v>25</v>
      </c>
      <c r="AI249" s="58">
        <f>Input!Q230</f>
        <v>0</v>
      </c>
      <c r="AJ249" s="58">
        <f>Input!R230</f>
        <v>0</v>
      </c>
      <c r="AK249" s="58">
        <f>Input!S230</f>
        <v>0</v>
      </c>
      <c r="AL249" s="58">
        <f>Input!T230</f>
        <v>13</v>
      </c>
      <c r="AM249" s="58">
        <f t="shared" si="1193"/>
        <v>2.5697597033348018E-2</v>
      </c>
      <c r="AN249" s="58">
        <f t="shared" si="1194"/>
        <v>0</v>
      </c>
      <c r="AO249" s="58">
        <f t="shared" si="1195"/>
        <v>0</v>
      </c>
      <c r="AP249" s="58">
        <f t="shared" si="1196"/>
        <v>0</v>
      </c>
      <c r="AQ249" s="58">
        <f t="shared" si="1197"/>
        <v>1.3362750457340969E-2</v>
      </c>
      <c r="BA249" s="54" t="s">
        <v>987</v>
      </c>
      <c r="BB249" s="53">
        <v>11120105</v>
      </c>
      <c r="BC249" s="53">
        <v>3677</v>
      </c>
      <c r="BD249" s="53">
        <v>90</v>
      </c>
      <c r="BE249" s="53">
        <f t="shared" si="1132"/>
        <v>2.4476475387544192E-2</v>
      </c>
      <c r="BF249" s="53">
        <f t="shared" ref="BF249:BG252" si="1321">BF248</f>
        <v>2</v>
      </c>
      <c r="BG249" s="53">
        <f t="shared" si="1321"/>
        <v>0</v>
      </c>
      <c r="BH249" s="53">
        <f t="shared" si="1133"/>
        <v>4.8952950775088384E-2</v>
      </c>
      <c r="BI249" s="53">
        <f t="shared" si="1134"/>
        <v>0</v>
      </c>
      <c r="BO249" s="54" t="s">
        <v>982</v>
      </c>
      <c r="BP249" s="53">
        <v>11090101</v>
      </c>
      <c r="BQ249" s="53">
        <v>939377.0111</v>
      </c>
      <c r="BR249" s="53">
        <v>42126.228219999997</v>
      </c>
      <c r="BS249" s="53">
        <f t="shared" si="1135"/>
        <v>4.4844857519634906E-2</v>
      </c>
      <c r="BT249" s="53">
        <v>0</v>
      </c>
      <c r="BU249" s="53">
        <v>1</v>
      </c>
      <c r="BV249" s="53">
        <v>2</v>
      </c>
      <c r="BW249" s="53">
        <f t="shared" si="1136"/>
        <v>0</v>
      </c>
      <c r="BX249" s="53">
        <f t="shared" si="1137"/>
        <v>4.4844857519634906E-2</v>
      </c>
      <c r="BY249" s="53">
        <f t="shared" si="1138"/>
        <v>8.9689715039269813E-2</v>
      </c>
    </row>
    <row r="250" spans="1:77" x14ac:dyDescent="0.3">
      <c r="A250" s="53" t="s">
        <v>981</v>
      </c>
      <c r="B250" s="53" t="s">
        <v>1578</v>
      </c>
      <c r="C250" s="53">
        <v>12080006</v>
      </c>
      <c r="D250" s="51">
        <v>541323.33471919002</v>
      </c>
      <c r="E250" s="53">
        <v>272236.565734</v>
      </c>
      <c r="F250" s="53">
        <f t="shared" si="1109"/>
        <v>0.50290934876328941</v>
      </c>
      <c r="H250" s="53">
        <f>H249</f>
        <v>2178</v>
      </c>
      <c r="I250" s="53">
        <f t="shared" si="1317"/>
        <v>28</v>
      </c>
      <c r="J250" s="53">
        <f t="shared" si="1318"/>
        <v>133800</v>
      </c>
      <c r="K250" s="53">
        <f t="shared" si="1319"/>
        <v>0</v>
      </c>
      <c r="L250" s="53">
        <f t="shared" si="1320"/>
        <v>155</v>
      </c>
      <c r="M250" s="53">
        <f t="shared" si="1119"/>
        <v>1095.3365616064443</v>
      </c>
      <c r="N250" s="53">
        <f t="shared" si="1120"/>
        <v>14.081461765372104</v>
      </c>
      <c r="O250" s="53">
        <f t="shared" si="1121"/>
        <v>67289.270864528124</v>
      </c>
      <c r="P250" s="53">
        <f t="shared" si="1122"/>
        <v>0</v>
      </c>
      <c r="Q250" s="53">
        <f t="shared" si="1123"/>
        <v>77.95094905830986</v>
      </c>
      <c r="AA250" s="53" t="s">
        <v>730</v>
      </c>
      <c r="AB250" s="53" t="s">
        <v>1611</v>
      </c>
      <c r="AC250" s="53">
        <v>12090301</v>
      </c>
      <c r="AD250" s="53">
        <v>299424.7941</v>
      </c>
      <c r="AE250" s="51">
        <v>248840.67358100001</v>
      </c>
      <c r="AF250" s="53">
        <f t="shared" si="1111"/>
        <v>0.83106235183013522</v>
      </c>
      <c r="AH250" s="58">
        <f t="shared" ref="AH250:AH252" si="1322">AH249</f>
        <v>25</v>
      </c>
      <c r="AI250" s="58">
        <f t="shared" ref="AI250:AI252" si="1323">AI249</f>
        <v>0</v>
      </c>
      <c r="AJ250" s="58">
        <f t="shared" ref="AJ250:AJ252" si="1324">AJ249</f>
        <v>0</v>
      </c>
      <c r="AK250" s="58">
        <f t="shared" ref="AK250:AK252" si="1325">AK249</f>
        <v>0</v>
      </c>
      <c r="AL250" s="58">
        <f t="shared" ref="AL250:AL252" si="1326">AL249</f>
        <v>13</v>
      </c>
      <c r="AM250" s="58">
        <f t="shared" si="1193"/>
        <v>20.776558795753381</v>
      </c>
      <c r="AN250" s="58">
        <f t="shared" si="1194"/>
        <v>0</v>
      </c>
      <c r="AO250" s="58">
        <f t="shared" si="1195"/>
        <v>0</v>
      </c>
      <c r="AP250" s="58">
        <f t="shared" si="1196"/>
        <v>0</v>
      </c>
      <c r="AQ250" s="58">
        <f t="shared" si="1197"/>
        <v>10.803810573791758</v>
      </c>
      <c r="BA250" s="54" t="s">
        <v>987</v>
      </c>
      <c r="BB250" s="53">
        <v>11120201</v>
      </c>
      <c r="BC250" s="53">
        <v>3677</v>
      </c>
      <c r="BD250" s="53">
        <v>3121</v>
      </c>
      <c r="BE250" s="53">
        <f t="shared" si="1132"/>
        <v>0.84878977427250479</v>
      </c>
      <c r="BF250" s="53">
        <f t="shared" si="1321"/>
        <v>2</v>
      </c>
      <c r="BG250" s="53">
        <f t="shared" si="1321"/>
        <v>0</v>
      </c>
      <c r="BH250" s="53">
        <f t="shared" si="1133"/>
        <v>1.6975795485450096</v>
      </c>
      <c r="BI250" s="53">
        <f t="shared" si="1134"/>
        <v>0</v>
      </c>
      <c r="BO250" s="54" t="s">
        <v>982</v>
      </c>
      <c r="BP250" s="53">
        <v>11120101</v>
      </c>
      <c r="BQ250" s="53">
        <v>939377.0111</v>
      </c>
      <c r="BR250" s="53">
        <v>454386.28090000001</v>
      </c>
      <c r="BS250" s="53">
        <f t="shared" si="1135"/>
        <v>0.48371024150135283</v>
      </c>
      <c r="BT250" s="53">
        <f>BT249</f>
        <v>0</v>
      </c>
      <c r="BU250" s="53">
        <f t="shared" ref="BU250:BU252" si="1327">BU249</f>
        <v>1</v>
      </c>
      <c r="BV250" s="53">
        <f t="shared" ref="BV250:BV252" si="1328">BV249</f>
        <v>2</v>
      </c>
      <c r="BW250" s="53">
        <f t="shared" si="1136"/>
        <v>0</v>
      </c>
      <c r="BX250" s="53">
        <f t="shared" si="1137"/>
        <v>0.48371024150135283</v>
      </c>
      <c r="BY250" s="53">
        <f t="shared" si="1138"/>
        <v>0.96742048300270567</v>
      </c>
    </row>
    <row r="251" spans="1:77" x14ac:dyDescent="0.3">
      <c r="A251" s="53" t="s">
        <v>982</v>
      </c>
      <c r="B251" s="53" t="s">
        <v>1578</v>
      </c>
      <c r="C251" s="53">
        <v>11090101</v>
      </c>
      <c r="D251" s="51">
        <v>911320.82778805995</v>
      </c>
      <c r="E251" s="53">
        <v>14070.079828399999</v>
      </c>
      <c r="F251" s="53">
        <f t="shared" si="1109"/>
        <v>1.5439216793223767E-2</v>
      </c>
      <c r="H251" s="53">
        <f>Input!P186</f>
        <v>4496</v>
      </c>
      <c r="I251" s="53">
        <f>Input!Q186</f>
        <v>3</v>
      </c>
      <c r="J251" s="53">
        <f>Input!R186</f>
        <v>273158</v>
      </c>
      <c r="K251" s="53">
        <f>Input!S186</f>
        <v>0</v>
      </c>
      <c r="L251" s="53">
        <f>Input!T186</f>
        <v>10689</v>
      </c>
      <c r="M251" s="53">
        <f t="shared" si="1119"/>
        <v>69.414718702334056</v>
      </c>
      <c r="N251" s="53">
        <f t="shared" si="1120"/>
        <v>4.6317650379671296E-2</v>
      </c>
      <c r="O251" s="53">
        <f t="shared" si="1121"/>
        <v>4217.3455808034178</v>
      </c>
      <c r="P251" s="53">
        <f t="shared" si="1122"/>
        <v>0</v>
      </c>
      <c r="Q251" s="53">
        <f t="shared" si="1123"/>
        <v>165.02978830276885</v>
      </c>
      <c r="AA251" s="53" t="s">
        <v>730</v>
      </c>
      <c r="AB251" s="53" t="s">
        <v>1611</v>
      </c>
      <c r="AC251" s="53">
        <v>12100102</v>
      </c>
      <c r="AD251" s="53">
        <v>299424.7941</v>
      </c>
      <c r="AE251" s="53">
        <v>11348.036562499999</v>
      </c>
      <c r="AF251" s="53">
        <f t="shared" si="1111"/>
        <v>3.7899455175746249E-2</v>
      </c>
      <c r="AH251" s="58">
        <f t="shared" si="1322"/>
        <v>25</v>
      </c>
      <c r="AI251" s="58">
        <f t="shared" si="1323"/>
        <v>0</v>
      </c>
      <c r="AJ251" s="58">
        <f t="shared" si="1324"/>
        <v>0</v>
      </c>
      <c r="AK251" s="58">
        <f t="shared" si="1325"/>
        <v>0</v>
      </c>
      <c r="AL251" s="58">
        <f t="shared" si="1326"/>
        <v>13</v>
      </c>
      <c r="AM251" s="58">
        <f t="shared" si="1193"/>
        <v>0.94748637939365621</v>
      </c>
      <c r="AN251" s="58">
        <f t="shared" si="1194"/>
        <v>0</v>
      </c>
      <c r="AO251" s="58">
        <f t="shared" si="1195"/>
        <v>0</v>
      </c>
      <c r="AP251" s="58">
        <f t="shared" si="1196"/>
        <v>0</v>
      </c>
      <c r="AQ251" s="58">
        <f t="shared" si="1197"/>
        <v>0.49269291728470122</v>
      </c>
      <c r="BA251" s="54" t="s">
        <v>987</v>
      </c>
      <c r="BB251" s="53">
        <v>11120202</v>
      </c>
      <c r="BC251" s="53">
        <v>3677</v>
      </c>
      <c r="BD251" s="53">
        <v>398</v>
      </c>
      <c r="BE251" s="53">
        <f t="shared" si="1132"/>
        <v>0.10824041338047322</v>
      </c>
      <c r="BF251" s="53">
        <f t="shared" si="1321"/>
        <v>2</v>
      </c>
      <c r="BG251" s="53">
        <f t="shared" si="1321"/>
        <v>0</v>
      </c>
      <c r="BH251" s="53">
        <f t="shared" si="1133"/>
        <v>0.21648082676094643</v>
      </c>
      <c r="BI251" s="53">
        <f t="shared" si="1134"/>
        <v>0</v>
      </c>
      <c r="BO251" s="54" t="s">
        <v>982</v>
      </c>
      <c r="BP251" s="53">
        <v>11120102</v>
      </c>
      <c r="BQ251" s="53">
        <v>939377.0111</v>
      </c>
      <c r="BR251" s="53">
        <v>436617.5539</v>
      </c>
      <c r="BS251" s="53">
        <f t="shared" si="1135"/>
        <v>0.46479480415294144</v>
      </c>
      <c r="BT251" s="53">
        <f>BT250</f>
        <v>0</v>
      </c>
      <c r="BU251" s="53">
        <f t="shared" si="1327"/>
        <v>1</v>
      </c>
      <c r="BV251" s="53">
        <f t="shared" si="1328"/>
        <v>2</v>
      </c>
      <c r="BW251" s="53">
        <f t="shared" si="1136"/>
        <v>0</v>
      </c>
      <c r="BX251" s="53">
        <f t="shared" si="1137"/>
        <v>0.46479480415294144</v>
      </c>
      <c r="BY251" s="53">
        <f t="shared" si="1138"/>
        <v>0.92958960830588289</v>
      </c>
    </row>
    <row r="252" spans="1:77" x14ac:dyDescent="0.3">
      <c r="A252" s="53" t="s">
        <v>982</v>
      </c>
      <c r="B252" s="53" t="s">
        <v>1578</v>
      </c>
      <c r="C252" s="53">
        <v>11120101</v>
      </c>
      <c r="D252" s="51">
        <v>911320.82778805995</v>
      </c>
      <c r="E252" s="53">
        <v>454386.29132399999</v>
      </c>
      <c r="F252" s="53">
        <f t="shared" si="1109"/>
        <v>0.4986018946004751</v>
      </c>
      <c r="H252" s="53">
        <f>H251</f>
        <v>4496</v>
      </c>
      <c r="I252" s="53">
        <f t="shared" ref="I252:I254" si="1329">I251</f>
        <v>3</v>
      </c>
      <c r="J252" s="53">
        <f t="shared" ref="J252:J254" si="1330">J251</f>
        <v>273158</v>
      </c>
      <c r="K252" s="53">
        <f t="shared" ref="K252:K254" si="1331">K251</f>
        <v>0</v>
      </c>
      <c r="L252" s="53">
        <f t="shared" ref="L252:L254" si="1332">L251</f>
        <v>10689</v>
      </c>
      <c r="M252" s="53">
        <f t="shared" si="1119"/>
        <v>2241.7141181237362</v>
      </c>
      <c r="N252" s="53">
        <f t="shared" si="1120"/>
        <v>1.4958056838014253</v>
      </c>
      <c r="O252" s="53">
        <f t="shared" si="1121"/>
        <v>136197.09632527657</v>
      </c>
      <c r="P252" s="53">
        <f t="shared" si="1122"/>
        <v>0</v>
      </c>
      <c r="Q252" s="53">
        <f t="shared" si="1123"/>
        <v>5329.5556513844786</v>
      </c>
      <c r="AA252" s="53" t="s">
        <v>730</v>
      </c>
      <c r="AB252" s="53" t="s">
        <v>1611</v>
      </c>
      <c r="AC252" s="53">
        <v>12100202</v>
      </c>
      <c r="AD252" s="53">
        <v>299424.7941</v>
      </c>
      <c r="AE252" s="53">
        <v>38928.304008799998</v>
      </c>
      <c r="AF252" s="53">
        <f t="shared" si="1111"/>
        <v>0.13001028898027386</v>
      </c>
      <c r="AH252" s="58">
        <f t="shared" si="1322"/>
        <v>25</v>
      </c>
      <c r="AI252" s="58">
        <f t="shared" si="1323"/>
        <v>0</v>
      </c>
      <c r="AJ252" s="58">
        <f t="shared" si="1324"/>
        <v>0</v>
      </c>
      <c r="AK252" s="58">
        <f t="shared" si="1325"/>
        <v>0</v>
      </c>
      <c r="AL252" s="58">
        <f t="shared" si="1326"/>
        <v>13</v>
      </c>
      <c r="AM252" s="58">
        <f t="shared" si="1193"/>
        <v>3.2502572245068464</v>
      </c>
      <c r="AN252" s="58">
        <f t="shared" si="1194"/>
        <v>0</v>
      </c>
      <c r="AO252" s="58">
        <f t="shared" si="1195"/>
        <v>0</v>
      </c>
      <c r="AP252" s="58">
        <f t="shared" si="1196"/>
        <v>0</v>
      </c>
      <c r="AQ252" s="58">
        <f t="shared" si="1197"/>
        <v>1.6901337567435601</v>
      </c>
      <c r="BA252" s="54" t="s">
        <v>987</v>
      </c>
      <c r="BB252" s="53">
        <v>11120301</v>
      </c>
      <c r="BC252" s="53">
        <v>3677</v>
      </c>
      <c r="BD252" s="53">
        <v>4</v>
      </c>
      <c r="BE252" s="53">
        <f t="shared" si="1132"/>
        <v>1.0878433505575197E-3</v>
      </c>
      <c r="BF252" s="53">
        <f t="shared" si="1321"/>
        <v>2</v>
      </c>
      <c r="BG252" s="53">
        <f t="shared" si="1321"/>
        <v>0</v>
      </c>
      <c r="BH252" s="53">
        <f t="shared" si="1133"/>
        <v>2.1756867011150393E-3</v>
      </c>
      <c r="BI252" s="53">
        <f t="shared" si="1134"/>
        <v>0</v>
      </c>
      <c r="BO252" s="54" t="s">
        <v>982</v>
      </c>
      <c r="BP252" s="53">
        <v>11120104</v>
      </c>
      <c r="BQ252" s="53">
        <v>939377.0111</v>
      </c>
      <c r="BR252" s="53">
        <v>6246.9481489999998</v>
      </c>
      <c r="BS252" s="53">
        <f t="shared" si="1135"/>
        <v>6.6500968995237527E-3</v>
      </c>
      <c r="BT252" s="53">
        <f>BT251</f>
        <v>0</v>
      </c>
      <c r="BU252" s="53">
        <f t="shared" si="1327"/>
        <v>1</v>
      </c>
      <c r="BV252" s="53">
        <f t="shared" si="1328"/>
        <v>2</v>
      </c>
      <c r="BW252" s="53">
        <f t="shared" si="1136"/>
        <v>0</v>
      </c>
      <c r="BX252" s="53">
        <f t="shared" si="1137"/>
        <v>6.6500968995237527E-3</v>
      </c>
      <c r="BY252" s="53">
        <f t="shared" si="1138"/>
        <v>1.3300193799047505E-2</v>
      </c>
    </row>
    <row r="253" spans="1:77" x14ac:dyDescent="0.3">
      <c r="A253" s="53" t="s">
        <v>982</v>
      </c>
      <c r="B253" s="53" t="s">
        <v>1578</v>
      </c>
      <c r="C253" s="53">
        <v>11120102</v>
      </c>
      <c r="D253" s="51">
        <v>911320.82778805995</v>
      </c>
      <c r="E253" s="53">
        <v>436617.50909900002</v>
      </c>
      <c r="F253" s="53">
        <f t="shared" si="1109"/>
        <v>0.47910406059603561</v>
      </c>
      <c r="H253" s="53">
        <f>H252</f>
        <v>4496</v>
      </c>
      <c r="I253" s="53">
        <f t="shared" si="1329"/>
        <v>3</v>
      </c>
      <c r="J253" s="53">
        <f t="shared" si="1330"/>
        <v>273158</v>
      </c>
      <c r="K253" s="53">
        <f t="shared" si="1331"/>
        <v>0</v>
      </c>
      <c r="L253" s="53">
        <f t="shared" si="1332"/>
        <v>10689</v>
      </c>
      <c r="M253" s="53">
        <f t="shared" si="1119"/>
        <v>2154.0518564397762</v>
      </c>
      <c r="N253" s="53">
        <f t="shared" si="1120"/>
        <v>1.4373121817881067</v>
      </c>
      <c r="O253" s="53">
        <f t="shared" si="1121"/>
        <v>130871.1069842919</v>
      </c>
      <c r="P253" s="53">
        <f t="shared" si="1122"/>
        <v>0</v>
      </c>
      <c r="Q253" s="53">
        <f t="shared" si="1123"/>
        <v>5121.1433037110246</v>
      </c>
      <c r="AA253" s="53" t="s">
        <v>730</v>
      </c>
      <c r="AB253" s="53" t="s">
        <v>1614</v>
      </c>
      <c r="AC253" s="53">
        <v>12070102</v>
      </c>
      <c r="AD253" s="53">
        <v>236378.68599999999</v>
      </c>
      <c r="AE253" s="51">
        <v>307.597011409</v>
      </c>
      <c r="AF253" s="53">
        <f t="shared" si="1111"/>
        <v>1.3012891162657535E-3</v>
      </c>
      <c r="AH253" s="58">
        <f>Input!P231</f>
        <v>111</v>
      </c>
      <c r="AI253" s="58">
        <f>Input!Q231</f>
        <v>0</v>
      </c>
      <c r="AJ253" s="58">
        <f>Input!R231</f>
        <v>0</v>
      </c>
      <c r="AK253" s="58">
        <f>Input!S231</f>
        <v>0</v>
      </c>
      <c r="AL253" s="58">
        <f>Input!T231</f>
        <v>76</v>
      </c>
      <c r="AM253" s="58">
        <f t="shared" si="1193"/>
        <v>0.14444309190549864</v>
      </c>
      <c r="AN253" s="58">
        <f t="shared" si="1194"/>
        <v>0</v>
      </c>
      <c r="AO253" s="58">
        <f t="shared" si="1195"/>
        <v>0</v>
      </c>
      <c r="AP253" s="58">
        <f t="shared" si="1196"/>
        <v>0</v>
      </c>
      <c r="AQ253" s="58">
        <f t="shared" si="1197"/>
        <v>9.8897972836197265E-2</v>
      </c>
      <c r="BA253" s="54" t="s">
        <v>988</v>
      </c>
      <c r="BB253" s="53">
        <v>12110105</v>
      </c>
      <c r="BC253" s="53">
        <v>11782</v>
      </c>
      <c r="BD253" s="53">
        <v>3124</v>
      </c>
      <c r="BE253" s="53">
        <f t="shared" si="1132"/>
        <v>0.26515022916313019</v>
      </c>
      <c r="BF253" s="53">
        <v>0</v>
      </c>
      <c r="BG253" s="53">
        <v>0</v>
      </c>
      <c r="BH253" s="53">
        <f t="shared" si="1133"/>
        <v>0</v>
      </c>
      <c r="BI253" s="53">
        <f t="shared" si="1134"/>
        <v>0</v>
      </c>
      <c r="BO253" s="54" t="s">
        <v>983</v>
      </c>
      <c r="BP253" s="53">
        <v>11140301</v>
      </c>
      <c r="BQ253" s="53">
        <v>177867.079</v>
      </c>
      <c r="BR253" s="53">
        <v>177857.45819999999</v>
      </c>
      <c r="BS253" s="53">
        <f t="shared" si="1135"/>
        <v>0.99994591017036938</v>
      </c>
      <c r="BT253" s="53">
        <f>Input!R188</f>
        <v>0</v>
      </c>
      <c r="BU253" s="53">
        <f>Input!S188</f>
        <v>0</v>
      </c>
      <c r="BV253" s="53">
        <f>Input!T188</f>
        <v>0</v>
      </c>
      <c r="BW253" s="53">
        <f t="shared" si="1136"/>
        <v>0</v>
      </c>
      <c r="BX253" s="53">
        <f t="shared" si="1137"/>
        <v>0</v>
      </c>
      <c r="BY253" s="53">
        <f t="shared" si="1138"/>
        <v>0</v>
      </c>
    </row>
    <row r="254" spans="1:77" x14ac:dyDescent="0.3">
      <c r="A254" s="53" t="s">
        <v>982</v>
      </c>
      <c r="B254" s="53" t="s">
        <v>1578</v>
      </c>
      <c r="C254" s="53">
        <v>11120104</v>
      </c>
      <c r="D254" s="51">
        <v>911320.82778805995</v>
      </c>
      <c r="E254" s="53">
        <v>6246.94753666</v>
      </c>
      <c r="F254" s="53">
        <f t="shared" si="1109"/>
        <v>6.8548280102655708E-3</v>
      </c>
      <c r="H254" s="53">
        <f>H253</f>
        <v>4496</v>
      </c>
      <c r="I254" s="53">
        <f t="shared" si="1329"/>
        <v>3</v>
      </c>
      <c r="J254" s="53">
        <f t="shared" si="1330"/>
        <v>273158</v>
      </c>
      <c r="K254" s="53">
        <f t="shared" si="1331"/>
        <v>0</v>
      </c>
      <c r="L254" s="53">
        <f t="shared" si="1332"/>
        <v>10689</v>
      </c>
      <c r="M254" s="53">
        <f t="shared" si="1119"/>
        <v>30.819306734154008</v>
      </c>
      <c r="N254" s="53">
        <f t="shared" si="1120"/>
        <v>2.0564484030796713E-2</v>
      </c>
      <c r="O254" s="53">
        <f t="shared" si="1121"/>
        <v>1872.4511096281228</v>
      </c>
      <c r="P254" s="53">
        <f t="shared" si="1122"/>
        <v>0</v>
      </c>
      <c r="Q254" s="53">
        <f t="shared" si="1123"/>
        <v>73.27125660172868</v>
      </c>
      <c r="AA254" s="53" t="s">
        <v>730</v>
      </c>
      <c r="AB254" s="53" t="s">
        <v>1614</v>
      </c>
      <c r="AC254" s="53">
        <v>12090301</v>
      </c>
      <c r="AD254" s="53">
        <v>236378.68599999999</v>
      </c>
      <c r="AE254" s="51">
        <v>202645.482013</v>
      </c>
      <c r="AF254" s="53">
        <f t="shared" si="1111"/>
        <v>0.85729168497450747</v>
      </c>
      <c r="AH254" s="58">
        <f t="shared" ref="AH254:AH256" si="1333">AH253</f>
        <v>111</v>
      </c>
      <c r="AI254" s="58">
        <f t="shared" ref="AI254:AI256" si="1334">AI253</f>
        <v>0</v>
      </c>
      <c r="AJ254" s="58">
        <f t="shared" ref="AJ254:AJ256" si="1335">AJ253</f>
        <v>0</v>
      </c>
      <c r="AK254" s="58">
        <f t="shared" ref="AK254:AK256" si="1336">AK253</f>
        <v>0</v>
      </c>
      <c r="AL254" s="58">
        <f t="shared" ref="AL254:AL256" si="1337">AL253</f>
        <v>76</v>
      </c>
      <c r="AM254" s="58">
        <f t="shared" si="1193"/>
        <v>95.159377032170326</v>
      </c>
      <c r="AN254" s="58">
        <f t="shared" si="1194"/>
        <v>0</v>
      </c>
      <c r="AO254" s="58">
        <f t="shared" si="1195"/>
        <v>0</v>
      </c>
      <c r="AP254" s="58">
        <f t="shared" si="1196"/>
        <v>0</v>
      </c>
      <c r="AQ254" s="58">
        <f t="shared" si="1197"/>
        <v>65.154168058062567</v>
      </c>
      <c r="BA254" s="54" t="s">
        <v>988</v>
      </c>
      <c r="BB254" s="53">
        <v>12110111</v>
      </c>
      <c r="BC254" s="53">
        <v>11782</v>
      </c>
      <c r="BD254" s="53">
        <v>7</v>
      </c>
      <c r="BE254" s="53">
        <f t="shared" si="1132"/>
        <v>5.9412663384824304E-4</v>
      </c>
      <c r="BF254" s="53">
        <f t="shared" ref="BF254:BG257" si="1338">BF253</f>
        <v>0</v>
      </c>
      <c r="BG254" s="53">
        <f t="shared" si="1338"/>
        <v>0</v>
      </c>
      <c r="BH254" s="53">
        <f t="shared" si="1133"/>
        <v>0</v>
      </c>
      <c r="BI254" s="53">
        <f t="shared" si="1134"/>
        <v>0</v>
      </c>
      <c r="BO254" s="54" t="s">
        <v>983</v>
      </c>
      <c r="BP254" s="53">
        <v>11140302</v>
      </c>
      <c r="BQ254" s="53">
        <v>177867.079</v>
      </c>
      <c r="BR254" s="53">
        <v>9.6208590469999997</v>
      </c>
      <c r="BS254" s="53">
        <f t="shared" si="1135"/>
        <v>5.4090161603204829E-5</v>
      </c>
      <c r="BT254" s="53">
        <f>BT253</f>
        <v>0</v>
      </c>
      <c r="BU254" s="53">
        <f t="shared" ref="BU254" si="1339">BU253</f>
        <v>0</v>
      </c>
      <c r="BV254" s="53">
        <f t="shared" ref="BV254" si="1340">BV253</f>
        <v>0</v>
      </c>
      <c r="BW254" s="53">
        <f t="shared" si="1136"/>
        <v>0</v>
      </c>
      <c r="BX254" s="53">
        <f t="shared" si="1137"/>
        <v>0</v>
      </c>
      <c r="BY254" s="53">
        <f t="shared" si="1138"/>
        <v>0</v>
      </c>
    </row>
    <row r="255" spans="1:77" x14ac:dyDescent="0.3">
      <c r="A255" s="53" t="s">
        <v>716</v>
      </c>
      <c r="B255" s="53" t="s">
        <v>1581</v>
      </c>
      <c r="C255" s="53">
        <v>12030103</v>
      </c>
      <c r="D255" s="51">
        <v>612920.11725353112</v>
      </c>
      <c r="E255" s="53">
        <v>474360.44376300002</v>
      </c>
      <c r="F255" s="53">
        <f t="shared" si="1109"/>
        <v>0.77393518406377149</v>
      </c>
      <c r="H255" s="53">
        <f>Input!P189</f>
        <v>8231</v>
      </c>
      <c r="I255" s="53">
        <f>Input!Q189</f>
        <v>0</v>
      </c>
      <c r="J255" s="53">
        <f>Input!R189</f>
        <v>0</v>
      </c>
      <c r="K255" s="53">
        <f>Input!S189</f>
        <v>2019</v>
      </c>
      <c r="L255" s="53">
        <f>Input!T189</f>
        <v>88</v>
      </c>
      <c r="M255" s="53">
        <f t="shared" si="1119"/>
        <v>6370.2605000289032</v>
      </c>
      <c r="N255" s="53">
        <f t="shared" si="1120"/>
        <v>0</v>
      </c>
      <c r="O255" s="53">
        <f t="shared" si="1121"/>
        <v>0</v>
      </c>
      <c r="P255" s="53">
        <f t="shared" si="1122"/>
        <v>1562.5751366247546</v>
      </c>
      <c r="Q255" s="53">
        <f t="shared" si="1123"/>
        <v>68.106296197611897</v>
      </c>
      <c r="AA255" s="53" t="s">
        <v>730</v>
      </c>
      <c r="AB255" s="53" t="s">
        <v>1614</v>
      </c>
      <c r="AC255" s="53">
        <v>12100102</v>
      </c>
      <c r="AD255" s="53">
        <v>236378.68599999999</v>
      </c>
      <c r="AE255" s="53">
        <v>267.57649723399999</v>
      </c>
      <c r="AF255" s="53">
        <f t="shared" si="1111"/>
        <v>1.1319823363177507E-3</v>
      </c>
      <c r="AH255" s="58">
        <f t="shared" si="1333"/>
        <v>111</v>
      </c>
      <c r="AI255" s="58">
        <f t="shared" si="1334"/>
        <v>0</v>
      </c>
      <c r="AJ255" s="58">
        <f t="shared" si="1335"/>
        <v>0</v>
      </c>
      <c r="AK255" s="58">
        <f t="shared" si="1336"/>
        <v>0</v>
      </c>
      <c r="AL255" s="58">
        <f t="shared" si="1337"/>
        <v>76</v>
      </c>
      <c r="AM255" s="58">
        <f t="shared" si="1193"/>
        <v>0.12565003933127034</v>
      </c>
      <c r="AN255" s="58">
        <f t="shared" si="1194"/>
        <v>0</v>
      </c>
      <c r="AO255" s="58">
        <f t="shared" si="1195"/>
        <v>0</v>
      </c>
      <c r="AP255" s="58">
        <f t="shared" si="1196"/>
        <v>0</v>
      </c>
      <c r="AQ255" s="58">
        <f t="shared" si="1197"/>
        <v>8.6030657560149049E-2</v>
      </c>
      <c r="BA255" s="54" t="s">
        <v>988</v>
      </c>
      <c r="BB255" s="53">
        <v>12110204</v>
      </c>
      <c r="BC255" s="53">
        <v>11782</v>
      </c>
      <c r="BD255" s="53">
        <v>7409</v>
      </c>
      <c r="BE255" s="53">
        <f t="shared" si="1132"/>
        <v>0.62884060431166189</v>
      </c>
      <c r="BF255" s="53">
        <f t="shared" si="1338"/>
        <v>0</v>
      </c>
      <c r="BG255" s="53">
        <f t="shared" si="1338"/>
        <v>0</v>
      </c>
      <c r="BH255" s="53">
        <f t="shared" si="1133"/>
        <v>0</v>
      </c>
      <c r="BI255" s="53">
        <f t="shared" si="1134"/>
        <v>0</v>
      </c>
      <c r="BO255" s="54" t="s">
        <v>716</v>
      </c>
      <c r="BP255" s="53">
        <v>12030103</v>
      </c>
      <c r="BQ255" s="53">
        <v>612920.11750000005</v>
      </c>
      <c r="BR255" s="53">
        <v>474360.4436</v>
      </c>
      <c r="BS255" s="53">
        <f t="shared" si="1135"/>
        <v>0.77393518348661472</v>
      </c>
      <c r="BT255" s="53">
        <v>0</v>
      </c>
      <c r="BU255" s="53">
        <v>1</v>
      </c>
      <c r="BV255" s="53">
        <v>2</v>
      </c>
      <c r="BW255" s="53">
        <f t="shared" si="1136"/>
        <v>0</v>
      </c>
      <c r="BX255" s="53">
        <f t="shared" si="1137"/>
        <v>0.77393518348661472</v>
      </c>
      <c r="BY255" s="53">
        <f t="shared" si="1138"/>
        <v>1.5478703669732294</v>
      </c>
    </row>
    <row r="256" spans="1:77" x14ac:dyDescent="0.3">
      <c r="A256" s="53" t="s">
        <v>716</v>
      </c>
      <c r="B256" s="53" t="s">
        <v>1581</v>
      </c>
      <c r="C256" s="53">
        <v>12030104</v>
      </c>
      <c r="D256" s="51">
        <v>612920.117253531</v>
      </c>
      <c r="E256" s="53">
        <v>138499.585257</v>
      </c>
      <c r="F256" s="53">
        <f t="shared" si="1109"/>
        <v>0.22596677994126013</v>
      </c>
      <c r="H256" s="53">
        <f>H255</f>
        <v>8231</v>
      </c>
      <c r="I256" s="53">
        <f t="shared" ref="I256:I257" si="1341">I255</f>
        <v>0</v>
      </c>
      <c r="J256" s="53">
        <f t="shared" ref="J256:J257" si="1342">J255</f>
        <v>0</v>
      </c>
      <c r="K256" s="53">
        <f t="shared" ref="K256:K257" si="1343">K255</f>
        <v>2019</v>
      </c>
      <c r="L256" s="53">
        <f t="shared" ref="L256:L257" si="1344">L255</f>
        <v>88</v>
      </c>
      <c r="M256" s="53">
        <f t="shared" si="1119"/>
        <v>1859.9325656965123</v>
      </c>
      <c r="N256" s="53">
        <f t="shared" si="1120"/>
        <v>0</v>
      </c>
      <c r="O256" s="53">
        <f t="shared" si="1121"/>
        <v>0</v>
      </c>
      <c r="P256" s="53">
        <f t="shared" si="1122"/>
        <v>456.22692870140423</v>
      </c>
      <c r="Q256" s="53">
        <f t="shared" si="1123"/>
        <v>19.885076634830892</v>
      </c>
      <c r="AA256" s="53" t="s">
        <v>730</v>
      </c>
      <c r="AB256" s="53" t="s">
        <v>1614</v>
      </c>
      <c r="AC256" s="53">
        <v>12100202</v>
      </c>
      <c r="AD256" s="53">
        <v>236378.68599999999</v>
      </c>
      <c r="AE256" s="53">
        <v>33158.030482000002</v>
      </c>
      <c r="AF256" s="53">
        <f t="shared" si="1111"/>
        <v>0.14027504358832082</v>
      </c>
      <c r="AH256" s="58">
        <f t="shared" si="1333"/>
        <v>111</v>
      </c>
      <c r="AI256" s="58">
        <f t="shared" si="1334"/>
        <v>0</v>
      </c>
      <c r="AJ256" s="58">
        <f t="shared" si="1335"/>
        <v>0</v>
      </c>
      <c r="AK256" s="58">
        <f t="shared" si="1336"/>
        <v>0</v>
      </c>
      <c r="AL256" s="58">
        <f t="shared" si="1337"/>
        <v>76</v>
      </c>
      <c r="AM256" s="58">
        <f t="shared" si="1193"/>
        <v>15.570529838303612</v>
      </c>
      <c r="AN256" s="58">
        <f t="shared" si="1194"/>
        <v>0</v>
      </c>
      <c r="AO256" s="58">
        <f t="shared" si="1195"/>
        <v>0</v>
      </c>
      <c r="AP256" s="58">
        <f t="shared" si="1196"/>
        <v>0</v>
      </c>
      <c r="AQ256" s="58">
        <f t="shared" si="1197"/>
        <v>10.660903312712383</v>
      </c>
      <c r="BA256" s="54" t="s">
        <v>988</v>
      </c>
      <c r="BB256" s="53">
        <v>12110205</v>
      </c>
      <c r="BC256" s="53">
        <v>11782</v>
      </c>
      <c r="BD256" s="53">
        <v>846</v>
      </c>
      <c r="BE256" s="53">
        <f t="shared" si="1132"/>
        <v>7.1804447462230525E-2</v>
      </c>
      <c r="BF256" s="53">
        <f t="shared" si="1338"/>
        <v>0</v>
      </c>
      <c r="BG256" s="53">
        <f t="shared" si="1338"/>
        <v>0</v>
      </c>
      <c r="BH256" s="53">
        <f t="shared" si="1133"/>
        <v>0</v>
      </c>
      <c r="BI256" s="53">
        <f t="shared" si="1134"/>
        <v>0</v>
      </c>
      <c r="BO256" s="54" t="s">
        <v>716</v>
      </c>
      <c r="BP256" s="53">
        <v>12030104</v>
      </c>
      <c r="BQ256" s="53">
        <v>612920.11750000005</v>
      </c>
      <c r="BR256" s="53">
        <v>138499.58559999999</v>
      </c>
      <c r="BS256" s="53">
        <f t="shared" si="1135"/>
        <v>0.22596678041000992</v>
      </c>
      <c r="BT256" s="53">
        <f>BT255</f>
        <v>0</v>
      </c>
      <c r="BU256" s="53">
        <f t="shared" ref="BU256:BU257" si="1345">BU255</f>
        <v>1</v>
      </c>
      <c r="BV256" s="53">
        <f t="shared" ref="BV256:BV257" si="1346">BV255</f>
        <v>2</v>
      </c>
      <c r="BW256" s="53">
        <f t="shared" si="1136"/>
        <v>0</v>
      </c>
      <c r="BX256" s="53">
        <f t="shared" si="1137"/>
        <v>0.22596678041000992</v>
      </c>
      <c r="BY256" s="53">
        <f t="shared" si="1138"/>
        <v>0.45193356082001984</v>
      </c>
    </row>
    <row r="257" spans="1:77" x14ac:dyDescent="0.3">
      <c r="A257" s="53" t="s">
        <v>716</v>
      </c>
      <c r="B257" s="53" t="s">
        <v>1581</v>
      </c>
      <c r="C257" s="53">
        <v>12030105</v>
      </c>
      <c r="D257" s="51">
        <v>612920.117253531</v>
      </c>
      <c r="E257" s="53">
        <v>60.088233531100002</v>
      </c>
      <c r="F257" s="53">
        <f t="shared" si="1109"/>
        <v>9.8035994968402772E-5</v>
      </c>
      <c r="H257" s="53">
        <f>H256</f>
        <v>8231</v>
      </c>
      <c r="I257" s="53">
        <f t="shared" si="1341"/>
        <v>0</v>
      </c>
      <c r="J257" s="53">
        <f t="shared" si="1342"/>
        <v>0</v>
      </c>
      <c r="K257" s="53">
        <f t="shared" si="1343"/>
        <v>2019</v>
      </c>
      <c r="L257" s="53">
        <f t="shared" si="1344"/>
        <v>88</v>
      </c>
      <c r="M257" s="53">
        <f t="shared" si="1119"/>
        <v>0.80693427458492317</v>
      </c>
      <c r="N257" s="53">
        <f t="shared" si="1120"/>
        <v>0</v>
      </c>
      <c r="O257" s="53">
        <f t="shared" si="1121"/>
        <v>0</v>
      </c>
      <c r="P257" s="53">
        <f t="shared" si="1122"/>
        <v>0.19793467384120519</v>
      </c>
      <c r="Q257" s="53">
        <f t="shared" si="1123"/>
        <v>8.627167557219444E-3</v>
      </c>
      <c r="AA257" s="53" t="s">
        <v>994</v>
      </c>
      <c r="AB257" s="53" t="s">
        <v>1594</v>
      </c>
      <c r="AC257" s="53">
        <v>12050004</v>
      </c>
      <c r="AD257" s="53">
        <v>458485.2231</v>
      </c>
      <c r="AE257" s="53">
        <v>74522.688879900001</v>
      </c>
      <c r="AF257" s="53">
        <f t="shared" si="1111"/>
        <v>0.16254109211202625</v>
      </c>
      <c r="AH257" s="58">
        <f>Input!P232</f>
        <v>0</v>
      </c>
      <c r="AI257" s="58">
        <f>Input!Q232</f>
        <v>0</v>
      </c>
      <c r="AJ257" s="58">
        <f>Input!R232</f>
        <v>439</v>
      </c>
      <c r="AK257" s="58">
        <f>Input!S232</f>
        <v>0</v>
      </c>
      <c r="AL257" s="58">
        <f>Input!T232</f>
        <v>0</v>
      </c>
      <c r="AM257" s="58">
        <f t="shared" si="1193"/>
        <v>0</v>
      </c>
      <c r="AN257" s="58">
        <f t="shared" si="1194"/>
        <v>0</v>
      </c>
      <c r="AO257" s="58">
        <f t="shared" si="1195"/>
        <v>71.355539437179516</v>
      </c>
      <c r="AP257" s="58">
        <f t="shared" si="1196"/>
        <v>0</v>
      </c>
      <c r="AQ257" s="58">
        <f t="shared" si="1197"/>
        <v>0</v>
      </c>
      <c r="BA257" s="54" t="s">
        <v>988</v>
      </c>
      <c r="BB257" s="53">
        <v>12110206</v>
      </c>
      <c r="BC257" s="53">
        <v>11782</v>
      </c>
      <c r="BD257" s="53">
        <v>396</v>
      </c>
      <c r="BE257" s="53">
        <f t="shared" si="1132"/>
        <v>3.3610592429129178E-2</v>
      </c>
      <c r="BF257" s="53">
        <f t="shared" si="1338"/>
        <v>0</v>
      </c>
      <c r="BG257" s="53">
        <f t="shared" si="1338"/>
        <v>0</v>
      </c>
      <c r="BH257" s="53">
        <f t="shared" si="1133"/>
        <v>0</v>
      </c>
      <c r="BI257" s="53">
        <f t="shared" si="1134"/>
        <v>0</v>
      </c>
      <c r="BO257" s="54" t="s">
        <v>716</v>
      </c>
      <c r="BP257" s="53">
        <v>12030105</v>
      </c>
      <c r="BQ257" s="53">
        <v>612920.11750000005</v>
      </c>
      <c r="BR257" s="53">
        <v>60.088237829999997</v>
      </c>
      <c r="BS257" s="53">
        <f t="shared" si="1135"/>
        <v>9.8036001942781705E-5</v>
      </c>
      <c r="BT257" s="53">
        <f>BT256</f>
        <v>0</v>
      </c>
      <c r="BU257" s="53">
        <f t="shared" si="1345"/>
        <v>1</v>
      </c>
      <c r="BV257" s="53">
        <f t="shared" si="1346"/>
        <v>2</v>
      </c>
      <c r="BW257" s="53">
        <f t="shared" si="1136"/>
        <v>0</v>
      </c>
      <c r="BX257" s="53">
        <f t="shared" si="1137"/>
        <v>9.8036001942781705E-5</v>
      </c>
      <c r="BY257" s="53">
        <f t="shared" si="1138"/>
        <v>1.9607200388556341E-4</v>
      </c>
    </row>
    <row r="258" spans="1:77" x14ac:dyDescent="0.3">
      <c r="A258" s="53" t="s">
        <v>984</v>
      </c>
      <c r="B258" s="53" t="s">
        <v>1576</v>
      </c>
      <c r="C258" s="53">
        <v>12100101</v>
      </c>
      <c r="D258" s="51">
        <v>582755.67256393994</v>
      </c>
      <c r="E258" s="53">
        <v>89162.969098000001</v>
      </c>
      <c r="F258" s="53">
        <f t="shared" si="1109"/>
        <v>0.15300231863159949</v>
      </c>
      <c r="H258" s="53">
        <f>Input!P191</f>
        <v>3130</v>
      </c>
      <c r="I258" s="53">
        <f>Input!Q191</f>
        <v>0</v>
      </c>
      <c r="J258" s="53">
        <f>Input!R191</f>
        <v>602</v>
      </c>
      <c r="K258" s="53">
        <f>Input!S191</f>
        <v>63</v>
      </c>
      <c r="L258" s="53">
        <f>Input!T191</f>
        <v>1097</v>
      </c>
      <c r="M258" s="53">
        <f t="shared" si="1119"/>
        <v>478.8972573169064</v>
      </c>
      <c r="N258" s="53">
        <f t="shared" si="1120"/>
        <v>0</v>
      </c>
      <c r="O258" s="53">
        <f t="shared" si="1121"/>
        <v>92.107395816222891</v>
      </c>
      <c r="P258" s="53">
        <f t="shared" si="1122"/>
        <v>9.6391460737907675</v>
      </c>
      <c r="Q258" s="53">
        <f t="shared" si="1123"/>
        <v>167.84354353886465</v>
      </c>
      <c r="AA258" s="53" t="s">
        <v>994</v>
      </c>
      <c r="AB258" s="53" t="s">
        <v>1594</v>
      </c>
      <c r="AC258" s="53">
        <v>12060102</v>
      </c>
      <c r="AD258" s="53">
        <v>458485.2231</v>
      </c>
      <c r="AE258" s="53">
        <v>332142.32189999998</v>
      </c>
      <c r="AF258" s="53">
        <f t="shared" si="1111"/>
        <v>0.72443408242092144</v>
      </c>
      <c r="AH258" s="58">
        <f t="shared" ref="AH258:AH259" si="1347">AH257</f>
        <v>0</v>
      </c>
      <c r="AI258" s="58">
        <f t="shared" ref="AI258:AI259" si="1348">AI257</f>
        <v>0</v>
      </c>
      <c r="AJ258" s="58">
        <f t="shared" ref="AJ258:AJ259" si="1349">AJ257</f>
        <v>439</v>
      </c>
      <c r="AK258" s="58">
        <f t="shared" ref="AK258:AK259" si="1350">AK257</f>
        <v>0</v>
      </c>
      <c r="AL258" s="58">
        <f t="shared" ref="AL258:AL259" si="1351">AL257</f>
        <v>0</v>
      </c>
      <c r="AM258" s="58">
        <f t="shared" si="1193"/>
        <v>0</v>
      </c>
      <c r="AN258" s="58">
        <f t="shared" si="1194"/>
        <v>0</v>
      </c>
      <c r="AO258" s="58">
        <f t="shared" si="1195"/>
        <v>318.02656218278452</v>
      </c>
      <c r="AP258" s="58">
        <f t="shared" si="1196"/>
        <v>0</v>
      </c>
      <c r="AQ258" s="58">
        <f t="shared" si="1197"/>
        <v>0</v>
      </c>
      <c r="BA258" s="54" t="s">
        <v>989</v>
      </c>
      <c r="BB258" s="53">
        <v>12060105</v>
      </c>
      <c r="BC258" s="53">
        <v>18583</v>
      </c>
      <c r="BD258" s="53">
        <v>1745</v>
      </c>
      <c r="BE258" s="53">
        <f t="shared" si="1132"/>
        <v>9.3903029650756073E-2</v>
      </c>
      <c r="BF258" s="53">
        <f>Input!P204</f>
        <v>70</v>
      </c>
      <c r="BG258" s="53">
        <f>Input!Q204</f>
        <v>0</v>
      </c>
      <c r="BH258" s="53">
        <f t="shared" si="1133"/>
        <v>6.5732120755529255</v>
      </c>
      <c r="BI258" s="53">
        <f t="shared" si="1134"/>
        <v>0</v>
      </c>
      <c r="BO258" s="54" t="s">
        <v>984</v>
      </c>
      <c r="BP258" s="53">
        <v>12100101</v>
      </c>
      <c r="BQ258" s="53">
        <v>582755.67110000004</v>
      </c>
      <c r="BR258" s="53">
        <v>89162.96888</v>
      </c>
      <c r="BS258" s="53">
        <f t="shared" si="1135"/>
        <v>0.15300231864187172</v>
      </c>
      <c r="BT258" s="53">
        <f>Input!R192</f>
        <v>33</v>
      </c>
      <c r="BU258" s="53">
        <f>Input!S192</f>
        <v>0</v>
      </c>
      <c r="BV258" s="53">
        <f>Input!T192</f>
        <v>12</v>
      </c>
      <c r="BW258" s="53">
        <f t="shared" si="1136"/>
        <v>5.0490765151817669</v>
      </c>
      <c r="BX258" s="53">
        <f t="shared" si="1137"/>
        <v>0</v>
      </c>
      <c r="BY258" s="53">
        <f t="shared" si="1138"/>
        <v>1.8360278237024605</v>
      </c>
    </row>
    <row r="259" spans="1:77" x14ac:dyDescent="0.3">
      <c r="A259" s="53" t="s">
        <v>984</v>
      </c>
      <c r="B259" s="53" t="s">
        <v>1576</v>
      </c>
      <c r="C259" s="53">
        <v>12100202</v>
      </c>
      <c r="D259" s="51">
        <v>582755.67256394005</v>
      </c>
      <c r="E259" s="53">
        <v>175414.35882200001</v>
      </c>
      <c r="F259" s="53">
        <f t="shared" ref="F259:F322" si="1352">E259/D259</f>
        <v>0.30100841069505596</v>
      </c>
      <c r="H259" s="53">
        <f>H258</f>
        <v>3130</v>
      </c>
      <c r="I259" s="53">
        <f t="shared" ref="I259:I262" si="1353">I258</f>
        <v>0</v>
      </c>
      <c r="J259" s="53">
        <f t="shared" ref="J259:J262" si="1354">J258</f>
        <v>602</v>
      </c>
      <c r="K259" s="53">
        <f t="shared" ref="K259:K262" si="1355">K258</f>
        <v>63</v>
      </c>
      <c r="L259" s="53">
        <f t="shared" ref="L259:L262" si="1356">L258</f>
        <v>1097</v>
      </c>
      <c r="M259" s="53">
        <f t="shared" si="1119"/>
        <v>942.15632547552514</v>
      </c>
      <c r="N259" s="53">
        <f t="shared" si="1120"/>
        <v>0</v>
      </c>
      <c r="O259" s="53">
        <f t="shared" si="1121"/>
        <v>181.2070632384237</v>
      </c>
      <c r="P259" s="53">
        <f t="shared" si="1122"/>
        <v>18.963529873788527</v>
      </c>
      <c r="Q259" s="53">
        <f t="shared" si="1123"/>
        <v>330.20622653247636</v>
      </c>
      <c r="AA259" s="53" t="s">
        <v>994</v>
      </c>
      <c r="AB259" s="53" t="s">
        <v>1594</v>
      </c>
      <c r="AC259" s="53">
        <v>12060103</v>
      </c>
      <c r="AD259" s="53">
        <v>458485.2231</v>
      </c>
      <c r="AE259" s="51">
        <v>51820.212294500001</v>
      </c>
      <c r="AF259" s="53">
        <f t="shared" ref="AF259:AF322" si="1357">AE259/AD259</f>
        <v>0.11302482541121618</v>
      </c>
      <c r="AH259" s="58">
        <f t="shared" si="1347"/>
        <v>0</v>
      </c>
      <c r="AI259" s="58">
        <f t="shared" si="1348"/>
        <v>0</v>
      </c>
      <c r="AJ259" s="58">
        <f t="shared" si="1349"/>
        <v>439</v>
      </c>
      <c r="AK259" s="58">
        <f t="shared" si="1350"/>
        <v>0</v>
      </c>
      <c r="AL259" s="58">
        <f t="shared" si="1351"/>
        <v>0</v>
      </c>
      <c r="AM259" s="58">
        <f t="shared" si="1193"/>
        <v>0</v>
      </c>
      <c r="AN259" s="58">
        <f t="shared" si="1194"/>
        <v>0</v>
      </c>
      <c r="AO259" s="58">
        <f t="shared" si="1195"/>
        <v>49.617898355523906</v>
      </c>
      <c r="AP259" s="58">
        <f t="shared" si="1196"/>
        <v>0</v>
      </c>
      <c r="AQ259" s="58">
        <f t="shared" si="1197"/>
        <v>0</v>
      </c>
      <c r="BA259" s="54" t="s">
        <v>989</v>
      </c>
      <c r="BB259" s="53">
        <v>12060201</v>
      </c>
      <c r="BC259" s="53">
        <v>18583</v>
      </c>
      <c r="BD259" s="53">
        <v>2710</v>
      </c>
      <c r="BE259" s="53">
        <f t="shared" si="1132"/>
        <v>0.1458322122369908</v>
      </c>
      <c r="BF259" s="53">
        <f t="shared" ref="BF259:BG261" si="1358">BF258</f>
        <v>70</v>
      </c>
      <c r="BG259" s="53">
        <f t="shared" si="1358"/>
        <v>0</v>
      </c>
      <c r="BH259" s="53">
        <f t="shared" si="1133"/>
        <v>10.208254856589356</v>
      </c>
      <c r="BI259" s="53">
        <f t="shared" si="1134"/>
        <v>0</v>
      </c>
      <c r="BO259" s="54" t="s">
        <v>984</v>
      </c>
      <c r="BP259" s="53">
        <v>12100202</v>
      </c>
      <c r="BQ259" s="53">
        <v>582755.67110000004</v>
      </c>
      <c r="BR259" s="53">
        <v>175414.35889999999</v>
      </c>
      <c r="BS259" s="53">
        <f t="shared" si="1135"/>
        <v>0.30100841158506569</v>
      </c>
      <c r="BT259" s="53">
        <f>BT258</f>
        <v>33</v>
      </c>
      <c r="BU259" s="53">
        <f t="shared" ref="BU259:BU262" si="1359">BU258</f>
        <v>0</v>
      </c>
      <c r="BV259" s="53">
        <f t="shared" ref="BV259:BV262" si="1360">BV258</f>
        <v>12</v>
      </c>
      <c r="BW259" s="53">
        <f t="shared" si="1136"/>
        <v>9.9332775823071682</v>
      </c>
      <c r="BX259" s="53">
        <f t="shared" si="1137"/>
        <v>0</v>
      </c>
      <c r="BY259" s="53">
        <f t="shared" si="1138"/>
        <v>3.6121009390207881</v>
      </c>
    </row>
    <row r="260" spans="1:77" x14ac:dyDescent="0.3">
      <c r="A260" s="53" t="s">
        <v>984</v>
      </c>
      <c r="B260" s="53" t="s">
        <v>1576</v>
      </c>
      <c r="C260" s="53">
        <v>12100204</v>
      </c>
      <c r="D260" s="51">
        <v>582755.67256394005</v>
      </c>
      <c r="E260" s="53">
        <v>264643.80812</v>
      </c>
      <c r="F260" s="53">
        <f t="shared" si="1352"/>
        <v>0.45412480835347552</v>
      </c>
      <c r="H260" s="53">
        <f>H259</f>
        <v>3130</v>
      </c>
      <c r="I260" s="53">
        <f t="shared" si="1353"/>
        <v>0</v>
      </c>
      <c r="J260" s="53">
        <f t="shared" si="1354"/>
        <v>602</v>
      </c>
      <c r="K260" s="53">
        <f t="shared" si="1355"/>
        <v>63</v>
      </c>
      <c r="L260" s="53">
        <f t="shared" si="1356"/>
        <v>1097</v>
      </c>
      <c r="M260" s="53">
        <f t="shared" ref="M260:M323" si="1361">F260*H260</f>
        <v>1421.4106501463784</v>
      </c>
      <c r="N260" s="53">
        <f t="shared" ref="N260:N323" si="1362">I260*F260</f>
        <v>0</v>
      </c>
      <c r="O260" s="53">
        <f t="shared" ref="O260:O323" si="1363">J260*F260</f>
        <v>273.38313462879228</v>
      </c>
      <c r="P260" s="53">
        <f t="shared" ref="P260:P323" si="1364">K260*F260</f>
        <v>28.609862926268956</v>
      </c>
      <c r="Q260" s="53">
        <f t="shared" ref="Q260:Q323" si="1365">L260*F260</f>
        <v>498.17491476376262</v>
      </c>
      <c r="AA260" s="53" t="s">
        <v>994</v>
      </c>
      <c r="AB260" s="53" t="s">
        <v>1599</v>
      </c>
      <c r="AC260" s="53">
        <v>12060102</v>
      </c>
      <c r="AD260" s="53">
        <v>45197.093999999997</v>
      </c>
      <c r="AE260" s="53">
        <v>45197.093995299998</v>
      </c>
      <c r="AF260" s="53">
        <f t="shared" si="1357"/>
        <v>0.99999999989601107</v>
      </c>
      <c r="AH260" s="58">
        <f>Input!P233</f>
        <v>57</v>
      </c>
      <c r="AI260" s="58">
        <f>Input!Q233</f>
        <v>159</v>
      </c>
      <c r="AJ260" s="58">
        <f>Input!R233</f>
        <v>0</v>
      </c>
      <c r="AK260" s="58">
        <f>Input!S233</f>
        <v>0</v>
      </c>
      <c r="AL260" s="58">
        <f>Input!T233</f>
        <v>41</v>
      </c>
      <c r="AM260" s="58">
        <f t="shared" si="1193"/>
        <v>56.999999994072631</v>
      </c>
      <c r="AN260" s="58">
        <f t="shared" si="1194"/>
        <v>158.99999998346576</v>
      </c>
      <c r="AO260" s="58">
        <f t="shared" si="1195"/>
        <v>0</v>
      </c>
      <c r="AP260" s="58">
        <f t="shared" si="1196"/>
        <v>0</v>
      </c>
      <c r="AQ260" s="58">
        <f t="shared" si="1197"/>
        <v>40.999999995736452</v>
      </c>
      <c r="BA260" s="54" t="s">
        <v>989</v>
      </c>
      <c r="BB260" s="53">
        <v>12070201</v>
      </c>
      <c r="BC260" s="53">
        <v>18583</v>
      </c>
      <c r="BD260" s="53">
        <v>13839</v>
      </c>
      <c r="BE260" s="53">
        <f t="shared" ref="BE260:BE323" si="1366">BD260/BC260</f>
        <v>0.74471290964860359</v>
      </c>
      <c r="BF260" s="53">
        <f t="shared" si="1358"/>
        <v>70</v>
      </c>
      <c r="BG260" s="53">
        <f t="shared" si="1358"/>
        <v>0</v>
      </c>
      <c r="BH260" s="53">
        <f t="shared" ref="BH260:BH323" si="1367">BE260*BF260</f>
        <v>52.129903675402254</v>
      </c>
      <c r="BI260" s="53">
        <f t="shared" ref="BI260:BI323" si="1368">BE260*BG260</f>
        <v>0</v>
      </c>
      <c r="BO260" s="54" t="s">
        <v>984</v>
      </c>
      <c r="BP260" s="53">
        <v>12100204</v>
      </c>
      <c r="BQ260" s="53">
        <v>582755.67110000004</v>
      </c>
      <c r="BR260" s="53">
        <v>264643.80790000001</v>
      </c>
      <c r="BS260" s="53">
        <f t="shared" ref="BS260:BS323" si="1369">BR260/BQ260</f>
        <v>0.45412480911676534</v>
      </c>
      <c r="BT260" s="53">
        <f>BT259</f>
        <v>33</v>
      </c>
      <c r="BU260" s="53">
        <f t="shared" si="1359"/>
        <v>0</v>
      </c>
      <c r="BV260" s="53">
        <f t="shared" si="1360"/>
        <v>12</v>
      </c>
      <c r="BW260" s="53">
        <f t="shared" ref="BW260:BW323" si="1370">BT260*BS260</f>
        <v>14.986118700853256</v>
      </c>
      <c r="BX260" s="53">
        <f t="shared" ref="BX260:BX323" si="1371">BU260*BS260</f>
        <v>0</v>
      </c>
      <c r="BY260" s="53">
        <f t="shared" ref="BY260:BY323" si="1372">BV260*BS260</f>
        <v>5.4494977094011841</v>
      </c>
    </row>
    <row r="261" spans="1:77" x14ac:dyDescent="0.3">
      <c r="A261" s="53" t="s">
        <v>984</v>
      </c>
      <c r="B261" s="53" t="s">
        <v>1576</v>
      </c>
      <c r="C261" s="53">
        <v>12100303</v>
      </c>
      <c r="D261" s="51">
        <v>582755.67256394005</v>
      </c>
      <c r="E261" s="53">
        <v>49749.7231637</v>
      </c>
      <c r="F261" s="53">
        <f t="shared" si="1352"/>
        <v>8.5369779319036068E-2</v>
      </c>
      <c r="H261" s="53">
        <f>H260</f>
        <v>3130</v>
      </c>
      <c r="I261" s="53">
        <f t="shared" si="1353"/>
        <v>0</v>
      </c>
      <c r="J261" s="53">
        <f t="shared" si="1354"/>
        <v>602</v>
      </c>
      <c r="K261" s="53">
        <f t="shared" si="1355"/>
        <v>63</v>
      </c>
      <c r="L261" s="53">
        <f t="shared" si="1356"/>
        <v>1097</v>
      </c>
      <c r="M261" s="53">
        <f t="shared" si="1361"/>
        <v>267.20740926858292</v>
      </c>
      <c r="N261" s="53">
        <f t="shared" si="1362"/>
        <v>0</v>
      </c>
      <c r="O261" s="53">
        <f t="shared" si="1363"/>
        <v>51.39260715005971</v>
      </c>
      <c r="P261" s="53">
        <f t="shared" si="1364"/>
        <v>5.3782960970992724</v>
      </c>
      <c r="Q261" s="53">
        <f t="shared" si="1365"/>
        <v>93.650647912982564</v>
      </c>
      <c r="AA261" s="53" t="s">
        <v>995</v>
      </c>
      <c r="AB261" s="53" t="s">
        <v>1599</v>
      </c>
      <c r="AC261" s="53">
        <v>11130103</v>
      </c>
      <c r="AD261" s="53">
        <v>605037.89320000005</v>
      </c>
      <c r="AE261" s="53">
        <v>199532.52221600001</v>
      </c>
      <c r="AF261" s="53">
        <f t="shared" si="1357"/>
        <v>0.32978516628220994</v>
      </c>
      <c r="AH261" s="58">
        <f>Input!P236</f>
        <v>41</v>
      </c>
      <c r="AI261" s="58">
        <f>Input!Q236</f>
        <v>0</v>
      </c>
      <c r="AJ261" s="58">
        <f>Input!R236</f>
        <v>2691</v>
      </c>
      <c r="AK261" s="58">
        <f>Input!S236</f>
        <v>0</v>
      </c>
      <c r="AL261" s="58">
        <f>Input!T236</f>
        <v>449</v>
      </c>
      <c r="AM261" s="58">
        <f t="shared" si="1193"/>
        <v>13.521191817570607</v>
      </c>
      <c r="AN261" s="58">
        <f t="shared" si="1194"/>
        <v>0</v>
      </c>
      <c r="AO261" s="58">
        <f t="shared" si="1195"/>
        <v>887.45188246542693</v>
      </c>
      <c r="AP261" s="58">
        <f t="shared" si="1196"/>
        <v>0</v>
      </c>
      <c r="AQ261" s="58">
        <f t="shared" si="1197"/>
        <v>148.07353966071227</v>
      </c>
      <c r="BA261" s="54" t="s">
        <v>989</v>
      </c>
      <c r="BB261" s="53">
        <v>12090107</v>
      </c>
      <c r="BC261" s="53">
        <v>18583</v>
      </c>
      <c r="BD261" s="53">
        <v>289</v>
      </c>
      <c r="BE261" s="53">
        <f t="shared" si="1366"/>
        <v>1.5551848463649572E-2</v>
      </c>
      <c r="BF261" s="53">
        <f t="shared" si="1358"/>
        <v>70</v>
      </c>
      <c r="BG261" s="53">
        <f t="shared" si="1358"/>
        <v>0</v>
      </c>
      <c r="BH261" s="53">
        <f t="shared" si="1367"/>
        <v>1.08862939245547</v>
      </c>
      <c r="BI261" s="53">
        <f t="shared" si="1368"/>
        <v>0</v>
      </c>
      <c r="BO261" s="54" t="s">
        <v>984</v>
      </c>
      <c r="BP261" s="53">
        <v>12100303</v>
      </c>
      <c r="BQ261" s="53">
        <v>582755.67110000004</v>
      </c>
      <c r="BR261" s="53">
        <v>49749.72292</v>
      </c>
      <c r="BS261" s="53">
        <f t="shared" si="1369"/>
        <v>8.5369779115307867E-2</v>
      </c>
      <c r="BT261" s="53">
        <f>BT260</f>
        <v>33</v>
      </c>
      <c r="BU261" s="53">
        <f t="shared" si="1359"/>
        <v>0</v>
      </c>
      <c r="BV261" s="53">
        <f t="shared" si="1360"/>
        <v>12</v>
      </c>
      <c r="BW261" s="53">
        <f t="shared" si="1370"/>
        <v>2.8172027108051596</v>
      </c>
      <c r="BX261" s="53">
        <f t="shared" si="1371"/>
        <v>0</v>
      </c>
      <c r="BY261" s="53">
        <f t="shared" si="1372"/>
        <v>1.0244373493836945</v>
      </c>
    </row>
    <row r="262" spans="1:77" x14ac:dyDescent="0.3">
      <c r="A262" s="53" t="s">
        <v>984</v>
      </c>
      <c r="B262" s="53" t="s">
        <v>1576</v>
      </c>
      <c r="C262" s="53">
        <v>12100402</v>
      </c>
      <c r="D262" s="51">
        <v>582755.67256394005</v>
      </c>
      <c r="E262" s="53">
        <v>3784.8133602399998</v>
      </c>
      <c r="F262" s="53">
        <f t="shared" si="1352"/>
        <v>6.4946830008329598E-3</v>
      </c>
      <c r="H262" s="53">
        <f>H261</f>
        <v>3130</v>
      </c>
      <c r="I262" s="53">
        <f t="shared" si="1353"/>
        <v>0</v>
      </c>
      <c r="J262" s="53">
        <f t="shared" si="1354"/>
        <v>602</v>
      </c>
      <c r="K262" s="53">
        <f t="shared" si="1355"/>
        <v>63</v>
      </c>
      <c r="L262" s="53">
        <f t="shared" si="1356"/>
        <v>1097</v>
      </c>
      <c r="M262" s="53">
        <f t="shared" si="1361"/>
        <v>20.328357792607164</v>
      </c>
      <c r="N262" s="53">
        <f t="shared" si="1362"/>
        <v>0</v>
      </c>
      <c r="O262" s="53">
        <f t="shared" si="1363"/>
        <v>3.909799166501442</v>
      </c>
      <c r="P262" s="53">
        <f t="shared" si="1364"/>
        <v>0.40916502905247648</v>
      </c>
      <c r="Q262" s="53">
        <f t="shared" si="1365"/>
        <v>7.124667251913757</v>
      </c>
      <c r="AA262" s="53" t="s">
        <v>995</v>
      </c>
      <c r="AB262" s="53" t="s">
        <v>1599</v>
      </c>
      <c r="AC262" s="53">
        <v>11130104</v>
      </c>
      <c r="AD262" s="53">
        <v>605037.89320000005</v>
      </c>
      <c r="AE262" s="51">
        <v>154442.92367799999</v>
      </c>
      <c r="AF262" s="53">
        <f t="shared" si="1357"/>
        <v>0.255261571901163</v>
      </c>
      <c r="AH262" s="58">
        <f t="shared" ref="AH262:AH265" si="1373">AH261</f>
        <v>41</v>
      </c>
      <c r="AI262" s="58">
        <f t="shared" ref="AI262:AI265" si="1374">AI261</f>
        <v>0</v>
      </c>
      <c r="AJ262" s="58">
        <f t="shared" ref="AJ262:AJ265" si="1375">AJ261</f>
        <v>2691</v>
      </c>
      <c r="AK262" s="58">
        <f t="shared" ref="AK262:AK265" si="1376">AK261</f>
        <v>0</v>
      </c>
      <c r="AL262" s="58">
        <f t="shared" ref="AL262:AL265" si="1377">AL261</f>
        <v>449</v>
      </c>
      <c r="AM262" s="58">
        <f t="shared" si="1193"/>
        <v>10.465724447947682</v>
      </c>
      <c r="AN262" s="58">
        <f t="shared" si="1194"/>
        <v>0</v>
      </c>
      <c r="AO262" s="58">
        <f t="shared" si="1195"/>
        <v>686.90888998602964</v>
      </c>
      <c r="AP262" s="58">
        <f t="shared" si="1196"/>
        <v>0</v>
      </c>
      <c r="AQ262" s="58">
        <f t="shared" si="1197"/>
        <v>114.61244578362219</v>
      </c>
      <c r="BA262" s="54" t="s">
        <v>812</v>
      </c>
      <c r="BB262" s="53">
        <v>12080005</v>
      </c>
      <c r="BC262" s="53">
        <v>137130</v>
      </c>
      <c r="BD262" s="53">
        <v>135326</v>
      </c>
      <c r="BE262" s="53">
        <f t="shared" si="1366"/>
        <v>0.98684460001458474</v>
      </c>
      <c r="BF262" s="53">
        <v>0</v>
      </c>
      <c r="BG262" s="53">
        <v>0</v>
      </c>
      <c r="BH262" s="53">
        <f t="shared" si="1367"/>
        <v>0</v>
      </c>
      <c r="BI262" s="53">
        <f t="shared" si="1368"/>
        <v>0</v>
      </c>
      <c r="BO262" s="54" t="s">
        <v>984</v>
      </c>
      <c r="BP262" s="53">
        <v>12100402</v>
      </c>
      <c r="BQ262" s="53">
        <v>582755.67110000004</v>
      </c>
      <c r="BR262" s="53">
        <v>3784.8124560000001</v>
      </c>
      <c r="BS262" s="53">
        <f t="shared" si="1369"/>
        <v>6.4946814654859557E-3</v>
      </c>
      <c r="BT262" s="53">
        <f>BT261</f>
        <v>33</v>
      </c>
      <c r="BU262" s="53">
        <f t="shared" si="1359"/>
        <v>0</v>
      </c>
      <c r="BV262" s="53">
        <f t="shared" si="1360"/>
        <v>12</v>
      </c>
      <c r="BW262" s="53">
        <f t="shared" si="1370"/>
        <v>0.21432448836103654</v>
      </c>
      <c r="BX262" s="53">
        <f t="shared" si="1371"/>
        <v>0</v>
      </c>
      <c r="BY262" s="53">
        <f t="shared" si="1372"/>
        <v>7.7936177585831462E-2</v>
      </c>
    </row>
    <row r="263" spans="1:77" x14ac:dyDescent="0.3">
      <c r="A263" s="53" t="s">
        <v>985</v>
      </c>
      <c r="B263" s="53" t="s">
        <v>1578</v>
      </c>
      <c r="C263" s="53">
        <v>11130104</v>
      </c>
      <c r="D263" s="51">
        <v>78331.149924803991</v>
      </c>
      <c r="E263" s="53">
        <v>37533.8663562</v>
      </c>
      <c r="F263" s="53">
        <f t="shared" si="1352"/>
        <v>0.47916909674161051</v>
      </c>
      <c r="H263" s="53">
        <f>Input!P194</f>
        <v>28</v>
      </c>
      <c r="I263" s="53">
        <f>Input!Q194</f>
        <v>0</v>
      </c>
      <c r="J263" s="53">
        <f>Input!R194</f>
        <v>847</v>
      </c>
      <c r="K263" s="53">
        <f>Input!S194</f>
        <v>0</v>
      </c>
      <c r="L263" s="53">
        <f>Input!T194</f>
        <v>36</v>
      </c>
      <c r="M263" s="53">
        <f t="shared" si="1361"/>
        <v>13.416734708765095</v>
      </c>
      <c r="N263" s="53">
        <f t="shared" si="1362"/>
        <v>0</v>
      </c>
      <c r="O263" s="53">
        <f t="shared" si="1363"/>
        <v>405.8562249401441</v>
      </c>
      <c r="P263" s="53">
        <f t="shared" si="1364"/>
        <v>0</v>
      </c>
      <c r="Q263" s="53">
        <f t="shared" si="1365"/>
        <v>17.250087482697978</v>
      </c>
      <c r="AA263" s="53" t="s">
        <v>995</v>
      </c>
      <c r="AB263" s="53" t="s">
        <v>1599</v>
      </c>
      <c r="AC263" s="53">
        <v>12050005</v>
      </c>
      <c r="AD263" s="53">
        <v>605037.89320000005</v>
      </c>
      <c r="AE263" s="53">
        <v>46165.824181000004</v>
      </c>
      <c r="AF263" s="53">
        <f t="shared" si="1357"/>
        <v>7.6302368330737808E-2</v>
      </c>
      <c r="AH263" s="58">
        <f t="shared" si="1373"/>
        <v>41</v>
      </c>
      <c r="AI263" s="58">
        <f t="shared" si="1374"/>
        <v>0</v>
      </c>
      <c r="AJ263" s="58">
        <f t="shared" si="1375"/>
        <v>2691</v>
      </c>
      <c r="AK263" s="58">
        <f t="shared" si="1376"/>
        <v>0</v>
      </c>
      <c r="AL263" s="58">
        <f t="shared" si="1377"/>
        <v>449</v>
      </c>
      <c r="AM263" s="58">
        <f t="shared" si="1193"/>
        <v>3.1283971015602501</v>
      </c>
      <c r="AN263" s="58">
        <f t="shared" si="1194"/>
        <v>0</v>
      </c>
      <c r="AO263" s="58">
        <f t="shared" si="1195"/>
        <v>205.32967317801544</v>
      </c>
      <c r="AP263" s="58">
        <f t="shared" si="1196"/>
        <v>0</v>
      </c>
      <c r="AQ263" s="58">
        <f t="shared" si="1197"/>
        <v>34.259763380501276</v>
      </c>
      <c r="BA263" s="54" t="s">
        <v>812</v>
      </c>
      <c r="BB263" s="53">
        <v>13070007</v>
      </c>
      <c r="BC263" s="53">
        <v>137130</v>
      </c>
      <c r="BD263" s="53">
        <v>1804</v>
      </c>
      <c r="BE263" s="53">
        <f t="shared" si="1366"/>
        <v>1.31553999854153E-2</v>
      </c>
      <c r="BF263" s="53">
        <f>BF262</f>
        <v>0</v>
      </c>
      <c r="BG263" s="53">
        <f>BG262</f>
        <v>0</v>
      </c>
      <c r="BH263" s="53">
        <f t="shared" si="1367"/>
        <v>0</v>
      </c>
      <c r="BI263" s="53">
        <f t="shared" si="1368"/>
        <v>0</v>
      </c>
      <c r="BO263" s="54" t="s">
        <v>985</v>
      </c>
      <c r="BP263" s="53">
        <v>11130104</v>
      </c>
      <c r="BQ263" s="53">
        <v>579362.12219999998</v>
      </c>
      <c r="BR263" s="53">
        <v>110805.2904</v>
      </c>
      <c r="BS263" s="53">
        <f t="shared" si="1369"/>
        <v>0.19125394318020192</v>
      </c>
      <c r="BT263" s="53">
        <f>Input!R195</f>
        <v>6979</v>
      </c>
      <c r="BU263" s="53">
        <f>Input!S195</f>
        <v>0</v>
      </c>
      <c r="BV263" s="53">
        <f>Input!T195</f>
        <v>143</v>
      </c>
      <c r="BW263" s="53">
        <f t="shared" si="1370"/>
        <v>1334.7612694546292</v>
      </c>
      <c r="BX263" s="53">
        <f t="shared" si="1371"/>
        <v>0</v>
      </c>
      <c r="BY263" s="53">
        <f t="shared" si="1372"/>
        <v>27.349313874768875</v>
      </c>
    </row>
    <row r="264" spans="1:77" x14ac:dyDescent="0.3">
      <c r="A264" s="53" t="s">
        <v>985</v>
      </c>
      <c r="B264" s="53" t="s">
        <v>1578</v>
      </c>
      <c r="C264" s="53">
        <v>12050006</v>
      </c>
      <c r="D264" s="51">
        <v>78331.149924804005</v>
      </c>
      <c r="E264" s="53">
        <v>945.27380960400001</v>
      </c>
      <c r="F264" s="53">
        <f t="shared" si="1352"/>
        <v>1.2067661594543675E-2</v>
      </c>
      <c r="H264" s="53">
        <f>H263</f>
        <v>28</v>
      </c>
      <c r="I264" s="53">
        <f t="shared" ref="I264:I265" si="1378">I263</f>
        <v>0</v>
      </c>
      <c r="J264" s="53">
        <f t="shared" ref="J264:J265" si="1379">J263</f>
        <v>847</v>
      </c>
      <c r="K264" s="53">
        <f t="shared" ref="K264:K265" si="1380">K263</f>
        <v>0</v>
      </c>
      <c r="L264" s="53">
        <f t="shared" ref="L264:L265" si="1381">L263</f>
        <v>36</v>
      </c>
      <c r="M264" s="53">
        <f t="shared" si="1361"/>
        <v>0.33789452464722292</v>
      </c>
      <c r="N264" s="53">
        <f t="shared" si="1362"/>
        <v>0</v>
      </c>
      <c r="O264" s="53">
        <f t="shared" si="1363"/>
        <v>10.221309370578492</v>
      </c>
      <c r="P264" s="53">
        <f t="shared" si="1364"/>
        <v>0</v>
      </c>
      <c r="Q264" s="53">
        <f t="shared" si="1365"/>
        <v>0.43443581740357229</v>
      </c>
      <c r="AA264" s="53" t="s">
        <v>995</v>
      </c>
      <c r="AB264" s="53" t="s">
        <v>1599</v>
      </c>
      <c r="AC264" s="53">
        <v>12050006</v>
      </c>
      <c r="AD264" s="53">
        <v>605037.89320000005</v>
      </c>
      <c r="AE264" s="51">
        <v>170334.242895</v>
      </c>
      <c r="AF264" s="53">
        <f t="shared" si="1357"/>
        <v>0.28152657016920868</v>
      </c>
      <c r="AH264" s="58">
        <f t="shared" si="1373"/>
        <v>41</v>
      </c>
      <c r="AI264" s="58">
        <f t="shared" si="1374"/>
        <v>0</v>
      </c>
      <c r="AJ264" s="58">
        <f t="shared" si="1375"/>
        <v>2691</v>
      </c>
      <c r="AK264" s="58">
        <f t="shared" si="1376"/>
        <v>0</v>
      </c>
      <c r="AL264" s="58">
        <f t="shared" si="1377"/>
        <v>449</v>
      </c>
      <c r="AM264" s="58">
        <f t="shared" si="1193"/>
        <v>11.542589376937556</v>
      </c>
      <c r="AN264" s="58">
        <f t="shared" si="1194"/>
        <v>0</v>
      </c>
      <c r="AO264" s="58">
        <f t="shared" si="1195"/>
        <v>757.58800032534054</v>
      </c>
      <c r="AP264" s="58">
        <f t="shared" si="1196"/>
        <v>0</v>
      </c>
      <c r="AQ264" s="58">
        <f t="shared" si="1197"/>
        <v>126.40543000597469</v>
      </c>
      <c r="BA264" s="54" t="s">
        <v>990</v>
      </c>
      <c r="BB264" s="53">
        <v>12090203</v>
      </c>
      <c r="BC264" s="53">
        <v>2024</v>
      </c>
      <c r="BD264" s="53">
        <v>1237</v>
      </c>
      <c r="BE264" s="53">
        <f t="shared" si="1366"/>
        <v>0.61116600790513831</v>
      </c>
      <c r="BF264" s="53">
        <f>Input!P211</f>
        <v>5</v>
      </c>
      <c r="BG264" s="53">
        <f>Input!Q211</f>
        <v>0</v>
      </c>
      <c r="BH264" s="53">
        <f t="shared" si="1367"/>
        <v>3.0558300395256914</v>
      </c>
      <c r="BI264" s="53">
        <f t="shared" si="1368"/>
        <v>0</v>
      </c>
      <c r="BO264" s="54" t="s">
        <v>985</v>
      </c>
      <c r="BP264" s="53">
        <v>11130204</v>
      </c>
      <c r="BQ264" s="53">
        <v>579362.12219999998</v>
      </c>
      <c r="BR264" s="53">
        <v>47251.439350000001</v>
      </c>
      <c r="BS264" s="53">
        <f t="shared" si="1369"/>
        <v>8.1557695160624361E-2</v>
      </c>
      <c r="BT264" s="53">
        <f>BT263</f>
        <v>6979</v>
      </c>
      <c r="BU264" s="53">
        <f t="shared" ref="BU264:BU268" si="1382">BU263</f>
        <v>0</v>
      </c>
      <c r="BV264" s="53">
        <f t="shared" ref="BV264:BV268" si="1383">BV263</f>
        <v>143</v>
      </c>
      <c r="BW264" s="53">
        <f t="shared" si="1370"/>
        <v>569.19115452599738</v>
      </c>
      <c r="BX264" s="53">
        <f t="shared" si="1371"/>
        <v>0</v>
      </c>
      <c r="BY264" s="53">
        <f t="shared" si="1372"/>
        <v>11.662750407969284</v>
      </c>
    </row>
    <row r="265" spans="1:77" x14ac:dyDescent="0.3">
      <c r="A265" s="53" t="s">
        <v>985</v>
      </c>
      <c r="B265" s="53" t="s">
        <v>1578</v>
      </c>
      <c r="C265" s="53">
        <v>12050007</v>
      </c>
      <c r="D265" s="51">
        <v>78331.149924804005</v>
      </c>
      <c r="E265" s="53">
        <v>39852.009759</v>
      </c>
      <c r="F265" s="53">
        <f t="shared" si="1352"/>
        <v>0.5087632416638459</v>
      </c>
      <c r="H265" s="53">
        <f>H264</f>
        <v>28</v>
      </c>
      <c r="I265" s="53">
        <f t="shared" si="1378"/>
        <v>0</v>
      </c>
      <c r="J265" s="53">
        <f t="shared" si="1379"/>
        <v>847</v>
      </c>
      <c r="K265" s="53">
        <f t="shared" si="1380"/>
        <v>0</v>
      </c>
      <c r="L265" s="53">
        <f t="shared" si="1381"/>
        <v>36</v>
      </c>
      <c r="M265" s="53">
        <f t="shared" si="1361"/>
        <v>14.245370766587685</v>
      </c>
      <c r="N265" s="53">
        <f t="shared" si="1362"/>
        <v>0</v>
      </c>
      <c r="O265" s="53">
        <f t="shared" si="1363"/>
        <v>430.92246568927749</v>
      </c>
      <c r="P265" s="53">
        <f t="shared" si="1364"/>
        <v>0</v>
      </c>
      <c r="Q265" s="53">
        <f t="shared" si="1365"/>
        <v>18.315476699898454</v>
      </c>
      <c r="AA265" s="53" t="s">
        <v>995</v>
      </c>
      <c r="AB265" s="53" t="s">
        <v>1599</v>
      </c>
      <c r="AC265" s="53">
        <v>12050007</v>
      </c>
      <c r="AD265" s="53">
        <v>605037.89320000005</v>
      </c>
      <c r="AE265" s="53">
        <v>34562.380219300001</v>
      </c>
      <c r="AF265" s="53">
        <f t="shared" si="1357"/>
        <v>5.7124323298995645E-2</v>
      </c>
      <c r="AH265" s="58">
        <f t="shared" si="1373"/>
        <v>41</v>
      </c>
      <c r="AI265" s="58">
        <f t="shared" si="1374"/>
        <v>0</v>
      </c>
      <c r="AJ265" s="58">
        <f t="shared" si="1375"/>
        <v>2691</v>
      </c>
      <c r="AK265" s="58">
        <f t="shared" si="1376"/>
        <v>0</v>
      </c>
      <c r="AL265" s="58">
        <f t="shared" si="1377"/>
        <v>449</v>
      </c>
      <c r="AM265" s="58">
        <f t="shared" si="1193"/>
        <v>2.3420972552588215</v>
      </c>
      <c r="AN265" s="58">
        <f t="shared" si="1194"/>
        <v>0</v>
      </c>
      <c r="AO265" s="58">
        <f t="shared" si="1195"/>
        <v>153.72155399759728</v>
      </c>
      <c r="AP265" s="58">
        <f t="shared" si="1196"/>
        <v>0</v>
      </c>
      <c r="AQ265" s="58">
        <f t="shared" si="1197"/>
        <v>25.648821161249046</v>
      </c>
      <c r="BA265" s="54" t="s">
        <v>990</v>
      </c>
      <c r="BB265" s="53">
        <v>12110101</v>
      </c>
      <c r="BC265" s="53">
        <v>2024</v>
      </c>
      <c r="BD265" s="53">
        <v>561</v>
      </c>
      <c r="BE265" s="53">
        <f t="shared" si="1366"/>
        <v>0.27717391304347827</v>
      </c>
      <c r="BF265" s="53">
        <f t="shared" ref="BF265:BG268" si="1384">BF264</f>
        <v>5</v>
      </c>
      <c r="BG265" s="53">
        <f t="shared" si="1384"/>
        <v>0</v>
      </c>
      <c r="BH265" s="53">
        <f t="shared" si="1367"/>
        <v>1.3858695652173914</v>
      </c>
      <c r="BI265" s="53">
        <f t="shared" si="1368"/>
        <v>0</v>
      </c>
      <c r="BO265" s="54" t="s">
        <v>985</v>
      </c>
      <c r="BP265" s="53">
        <v>11130205</v>
      </c>
      <c r="BQ265" s="53">
        <v>579362.12219999998</v>
      </c>
      <c r="BR265" s="53">
        <v>54270.591970000001</v>
      </c>
      <c r="BS265" s="53">
        <f t="shared" si="1369"/>
        <v>9.3673006726638239E-2</v>
      </c>
      <c r="BT265" s="53">
        <f>BT264</f>
        <v>6979</v>
      </c>
      <c r="BU265" s="53">
        <f t="shared" si="1382"/>
        <v>0</v>
      </c>
      <c r="BV265" s="53">
        <f t="shared" si="1383"/>
        <v>143</v>
      </c>
      <c r="BW265" s="53">
        <f t="shared" si="1370"/>
        <v>653.74391394520831</v>
      </c>
      <c r="BX265" s="53">
        <f t="shared" si="1371"/>
        <v>0</v>
      </c>
      <c r="BY265" s="53">
        <f t="shared" si="1372"/>
        <v>13.395239961909269</v>
      </c>
    </row>
    <row r="266" spans="1:77" x14ac:dyDescent="0.3">
      <c r="A266" s="53" t="s">
        <v>985</v>
      </c>
      <c r="B266" s="73" t="s">
        <v>1580</v>
      </c>
      <c r="C266" s="53">
        <v>12050007</v>
      </c>
      <c r="D266" s="53">
        <v>1</v>
      </c>
      <c r="E266" s="53">
        <v>1</v>
      </c>
      <c r="F266" s="53">
        <f t="shared" si="1352"/>
        <v>1</v>
      </c>
      <c r="H266" s="53">
        <f>Input!P196</f>
        <v>67</v>
      </c>
      <c r="I266" s="53">
        <f>Input!Q196</f>
        <v>0</v>
      </c>
      <c r="J266" s="53">
        <f>Input!R196</f>
        <v>0</v>
      </c>
      <c r="K266" s="53">
        <f>Input!S196</f>
        <v>0</v>
      </c>
      <c r="L266" s="53">
        <f>Input!T196</f>
        <v>0</v>
      </c>
      <c r="M266" s="53">
        <f t="shared" si="1361"/>
        <v>67</v>
      </c>
      <c r="N266" s="53">
        <f t="shared" si="1362"/>
        <v>0</v>
      </c>
      <c r="O266" s="53">
        <f t="shared" si="1363"/>
        <v>0</v>
      </c>
      <c r="P266" s="53">
        <f t="shared" si="1364"/>
        <v>0</v>
      </c>
      <c r="Q266" s="53">
        <f t="shared" si="1365"/>
        <v>0</v>
      </c>
      <c r="AA266" s="53" t="s">
        <v>995</v>
      </c>
      <c r="AB266" s="53" t="s">
        <v>1600</v>
      </c>
      <c r="AC266" s="53">
        <v>11130103</v>
      </c>
      <c r="AD266" s="53">
        <v>158720.93520000001</v>
      </c>
      <c r="AE266" s="53">
        <v>19617.242075999999</v>
      </c>
      <c r="AF266" s="53">
        <f t="shared" si="1357"/>
        <v>0.12359580701361693</v>
      </c>
      <c r="AH266" s="58">
        <v>0</v>
      </c>
      <c r="AI266" s="58">
        <v>0</v>
      </c>
      <c r="AJ266" s="58">
        <v>0</v>
      </c>
      <c r="AK266" s="58">
        <v>0</v>
      </c>
      <c r="AL266" s="58">
        <v>0</v>
      </c>
      <c r="AM266" s="58">
        <f t="shared" si="1193"/>
        <v>0</v>
      </c>
      <c r="AN266" s="58">
        <f t="shared" si="1194"/>
        <v>0</v>
      </c>
      <c r="AO266" s="58">
        <f t="shared" si="1195"/>
        <v>0</v>
      </c>
      <c r="AP266" s="58">
        <f t="shared" si="1196"/>
        <v>0</v>
      </c>
      <c r="AQ266" s="58">
        <f t="shared" si="1197"/>
        <v>0</v>
      </c>
      <c r="BA266" s="54" t="s">
        <v>990</v>
      </c>
      <c r="BB266" s="53">
        <v>12110102</v>
      </c>
      <c r="BC266" s="53">
        <v>2024</v>
      </c>
      <c r="BD266" s="53">
        <v>122</v>
      </c>
      <c r="BE266" s="53">
        <f t="shared" si="1366"/>
        <v>6.0276679841897232E-2</v>
      </c>
      <c r="BF266" s="53">
        <f t="shared" si="1384"/>
        <v>5</v>
      </c>
      <c r="BG266" s="53">
        <f t="shared" si="1384"/>
        <v>0</v>
      </c>
      <c r="BH266" s="53">
        <f t="shared" si="1367"/>
        <v>0.30138339920948615</v>
      </c>
      <c r="BI266" s="53">
        <f t="shared" si="1368"/>
        <v>0</v>
      </c>
      <c r="BO266" s="54" t="s">
        <v>985</v>
      </c>
      <c r="BP266" s="53">
        <v>12050006</v>
      </c>
      <c r="BQ266" s="53">
        <v>579362.12219999998</v>
      </c>
      <c r="BR266" s="53">
        <v>6920.3300550000004</v>
      </c>
      <c r="BS266" s="53">
        <f t="shared" si="1369"/>
        <v>1.1944740240735056E-2</v>
      </c>
      <c r="BT266" s="53">
        <f>BT265</f>
        <v>6979</v>
      </c>
      <c r="BU266" s="53">
        <f t="shared" si="1382"/>
        <v>0</v>
      </c>
      <c r="BV266" s="53">
        <f t="shared" si="1383"/>
        <v>143</v>
      </c>
      <c r="BW266" s="53">
        <f t="shared" si="1370"/>
        <v>83.36234214008995</v>
      </c>
      <c r="BX266" s="53">
        <f t="shared" si="1371"/>
        <v>0</v>
      </c>
      <c r="BY266" s="53">
        <f t="shared" si="1372"/>
        <v>1.7080978544251129</v>
      </c>
    </row>
    <row r="267" spans="1:77" x14ac:dyDescent="0.3">
      <c r="A267" s="53" t="s">
        <v>986</v>
      </c>
      <c r="B267" s="53" t="s">
        <v>1573</v>
      </c>
      <c r="C267" s="53">
        <v>12110103</v>
      </c>
      <c r="D267" s="51">
        <v>844929.08193300001</v>
      </c>
      <c r="E267" s="53">
        <v>609688.24911199999</v>
      </c>
      <c r="F267" s="53">
        <f t="shared" si="1352"/>
        <v>0.72158511542433357</v>
      </c>
      <c r="H267" s="53">
        <f>Input!P197</f>
        <v>2262</v>
      </c>
      <c r="I267" s="53">
        <f>Input!Q197</f>
        <v>0</v>
      </c>
      <c r="J267" s="53">
        <f>Input!R197</f>
        <v>6191</v>
      </c>
      <c r="K267" s="53">
        <f>Input!S197</f>
        <v>0</v>
      </c>
      <c r="L267" s="53">
        <f>Input!T197</f>
        <v>0</v>
      </c>
      <c r="M267" s="53">
        <f t="shared" si="1361"/>
        <v>1632.2255310898424</v>
      </c>
      <c r="N267" s="53">
        <f t="shared" si="1362"/>
        <v>0</v>
      </c>
      <c r="O267" s="53">
        <f t="shared" si="1363"/>
        <v>4467.333449592049</v>
      </c>
      <c r="P267" s="53">
        <f t="shared" si="1364"/>
        <v>0</v>
      </c>
      <c r="Q267" s="53">
        <f t="shared" si="1365"/>
        <v>0</v>
      </c>
      <c r="AA267" s="53" t="s">
        <v>995</v>
      </c>
      <c r="AB267" s="53" t="s">
        <v>1600</v>
      </c>
      <c r="AC267" s="53">
        <v>11130104</v>
      </c>
      <c r="AD267" s="53">
        <v>158720.93520000001</v>
      </c>
      <c r="AE267" s="53">
        <v>77932.800752900002</v>
      </c>
      <c r="AF267" s="53">
        <f t="shared" si="1357"/>
        <v>0.49100517618988926</v>
      </c>
      <c r="AH267" s="58">
        <f t="shared" ref="AH267:AH269" si="1385">AH266</f>
        <v>0</v>
      </c>
      <c r="AI267" s="58">
        <f t="shared" ref="AI267:AI269" si="1386">AI266</f>
        <v>0</v>
      </c>
      <c r="AJ267" s="58">
        <f t="shared" ref="AJ267:AJ269" si="1387">AJ266</f>
        <v>0</v>
      </c>
      <c r="AK267" s="58">
        <f t="shared" ref="AK267:AK269" si="1388">AK266</f>
        <v>0</v>
      </c>
      <c r="AL267" s="58">
        <f t="shared" ref="AL267:AL269" si="1389">AL266</f>
        <v>0</v>
      </c>
      <c r="AM267" s="58">
        <f t="shared" si="1193"/>
        <v>0</v>
      </c>
      <c r="AN267" s="58">
        <f t="shared" si="1194"/>
        <v>0</v>
      </c>
      <c r="AO267" s="58">
        <f t="shared" si="1195"/>
        <v>0</v>
      </c>
      <c r="AP267" s="58">
        <f t="shared" si="1196"/>
        <v>0</v>
      </c>
      <c r="AQ267" s="58">
        <f t="shared" si="1197"/>
        <v>0</v>
      </c>
      <c r="BA267" s="54" t="s">
        <v>990</v>
      </c>
      <c r="BB267" s="53">
        <v>13040301</v>
      </c>
      <c r="BC267" s="53">
        <v>2024</v>
      </c>
      <c r="BD267" s="53">
        <v>15</v>
      </c>
      <c r="BE267" s="53">
        <f t="shared" si="1366"/>
        <v>7.411067193675889E-3</v>
      </c>
      <c r="BF267" s="53">
        <f t="shared" si="1384"/>
        <v>5</v>
      </c>
      <c r="BG267" s="53">
        <f t="shared" si="1384"/>
        <v>0</v>
      </c>
      <c r="BH267" s="53">
        <f t="shared" si="1367"/>
        <v>3.7055335968379448E-2</v>
      </c>
      <c r="BI267" s="53">
        <f t="shared" si="1368"/>
        <v>0</v>
      </c>
      <c r="BO267" s="54" t="s">
        <v>985</v>
      </c>
      <c r="BP267" s="53">
        <v>12050007</v>
      </c>
      <c r="BQ267" s="53">
        <v>579362.12219999998</v>
      </c>
      <c r="BR267" s="53">
        <v>354057.36320000002</v>
      </c>
      <c r="BS267" s="53">
        <f t="shared" si="1369"/>
        <v>0.61111582831053091</v>
      </c>
      <c r="BT267" s="53">
        <f>BT266</f>
        <v>6979</v>
      </c>
      <c r="BU267" s="53">
        <f t="shared" si="1382"/>
        <v>0</v>
      </c>
      <c r="BV267" s="53">
        <f t="shared" si="1383"/>
        <v>143</v>
      </c>
      <c r="BW267" s="53">
        <f t="shared" si="1370"/>
        <v>4264.9773657791948</v>
      </c>
      <c r="BX267" s="53">
        <f t="shared" si="1371"/>
        <v>0</v>
      </c>
      <c r="BY267" s="53">
        <f t="shared" si="1372"/>
        <v>87.389563448405923</v>
      </c>
    </row>
    <row r="268" spans="1:77" x14ac:dyDescent="0.3">
      <c r="A268" s="53" t="s">
        <v>986</v>
      </c>
      <c r="B268" s="53" t="s">
        <v>1573</v>
      </c>
      <c r="C268" s="53">
        <v>12110104</v>
      </c>
      <c r="D268" s="51">
        <v>844929.08193300001</v>
      </c>
      <c r="E268" s="53">
        <v>97136.959415100006</v>
      </c>
      <c r="F268" s="53">
        <f t="shared" si="1352"/>
        <v>0.11496463015910563</v>
      </c>
      <c r="H268" s="53">
        <f>H267</f>
        <v>2262</v>
      </c>
      <c r="I268" s="53">
        <f t="shared" ref="I268:I271" si="1390">I267</f>
        <v>0</v>
      </c>
      <c r="J268" s="53">
        <f t="shared" ref="J268:J271" si="1391">J267</f>
        <v>6191</v>
      </c>
      <c r="K268" s="53">
        <f t="shared" ref="K268:K271" si="1392">K267</f>
        <v>0</v>
      </c>
      <c r="L268" s="53">
        <f t="shared" ref="L268:L271" si="1393">L267</f>
        <v>0</v>
      </c>
      <c r="M268" s="53">
        <f t="shared" si="1361"/>
        <v>260.04999341989691</v>
      </c>
      <c r="N268" s="53">
        <f t="shared" si="1362"/>
        <v>0</v>
      </c>
      <c r="O268" s="53">
        <f t="shared" si="1363"/>
        <v>711.74602531502296</v>
      </c>
      <c r="P268" s="53">
        <f t="shared" si="1364"/>
        <v>0</v>
      </c>
      <c r="Q268" s="53">
        <f t="shared" si="1365"/>
        <v>0</v>
      </c>
      <c r="AA268" s="53" t="s">
        <v>995</v>
      </c>
      <c r="AB268" s="53" t="s">
        <v>1600</v>
      </c>
      <c r="AC268" s="53">
        <v>12050006</v>
      </c>
      <c r="AD268" s="53">
        <v>158720.93520000001</v>
      </c>
      <c r="AE268" s="51">
        <v>51054.587845200003</v>
      </c>
      <c r="AF268" s="53">
        <f t="shared" si="1357"/>
        <v>0.32166259467201025</v>
      </c>
      <c r="AH268" s="58">
        <f t="shared" si="1385"/>
        <v>0</v>
      </c>
      <c r="AI268" s="58">
        <f t="shared" si="1386"/>
        <v>0</v>
      </c>
      <c r="AJ268" s="58">
        <f t="shared" si="1387"/>
        <v>0</v>
      </c>
      <c r="AK268" s="58">
        <f t="shared" si="1388"/>
        <v>0</v>
      </c>
      <c r="AL268" s="58">
        <f t="shared" si="1389"/>
        <v>0</v>
      </c>
      <c r="AM268" s="58">
        <f t="shared" si="1193"/>
        <v>0</v>
      </c>
      <c r="AN268" s="58">
        <f t="shared" si="1194"/>
        <v>0</v>
      </c>
      <c r="AO268" s="58">
        <f t="shared" si="1195"/>
        <v>0</v>
      </c>
      <c r="AP268" s="58">
        <f t="shared" si="1196"/>
        <v>0</v>
      </c>
      <c r="AQ268" s="58">
        <f t="shared" si="1197"/>
        <v>0</v>
      </c>
      <c r="BA268" s="54" t="s">
        <v>990</v>
      </c>
      <c r="BB268" s="53">
        <v>13040303</v>
      </c>
      <c r="BC268" s="53">
        <v>2024</v>
      </c>
      <c r="BD268" s="53">
        <v>63</v>
      </c>
      <c r="BE268" s="53">
        <f t="shared" si="1366"/>
        <v>3.1126482213438736E-2</v>
      </c>
      <c r="BF268" s="53">
        <f t="shared" si="1384"/>
        <v>5</v>
      </c>
      <c r="BG268" s="53">
        <f t="shared" si="1384"/>
        <v>0</v>
      </c>
      <c r="BH268" s="53">
        <f t="shared" si="1367"/>
        <v>0.15563241106719367</v>
      </c>
      <c r="BI268" s="53">
        <f t="shared" si="1368"/>
        <v>0</v>
      </c>
      <c r="BO268" s="54" t="s">
        <v>985</v>
      </c>
      <c r="BP268" s="53">
        <v>12060101</v>
      </c>
      <c r="BQ268" s="53">
        <v>579362.12219999998</v>
      </c>
      <c r="BR268" s="53">
        <v>6057.1072169999998</v>
      </c>
      <c r="BS268" s="53">
        <f t="shared" si="1369"/>
        <v>1.0454786367461286E-2</v>
      </c>
      <c r="BT268" s="53">
        <f>BT267</f>
        <v>6979</v>
      </c>
      <c r="BU268" s="53">
        <f t="shared" si="1382"/>
        <v>0</v>
      </c>
      <c r="BV268" s="53">
        <f t="shared" si="1383"/>
        <v>143</v>
      </c>
      <c r="BW268" s="53">
        <f t="shared" si="1370"/>
        <v>72.963954058512314</v>
      </c>
      <c r="BX268" s="53">
        <f t="shared" si="1371"/>
        <v>0</v>
      </c>
      <c r="BY268" s="53">
        <f t="shared" si="1372"/>
        <v>1.4950344505469639</v>
      </c>
    </row>
    <row r="269" spans="1:77" x14ac:dyDescent="0.3">
      <c r="A269" s="53" t="s">
        <v>986</v>
      </c>
      <c r="B269" s="53" t="s">
        <v>1573</v>
      </c>
      <c r="C269" s="53">
        <v>12110105</v>
      </c>
      <c r="D269" s="51">
        <v>844929.08193300001</v>
      </c>
      <c r="E269" s="53">
        <v>26438.6587387</v>
      </c>
      <c r="F269" s="53">
        <f t="shared" si="1352"/>
        <v>3.1290979685791538E-2</v>
      </c>
      <c r="H269" s="53">
        <f>H268</f>
        <v>2262</v>
      </c>
      <c r="I269" s="53">
        <f t="shared" si="1390"/>
        <v>0</v>
      </c>
      <c r="J269" s="53">
        <f t="shared" si="1391"/>
        <v>6191</v>
      </c>
      <c r="K269" s="53">
        <f t="shared" si="1392"/>
        <v>0</v>
      </c>
      <c r="L269" s="53">
        <f t="shared" si="1393"/>
        <v>0</v>
      </c>
      <c r="M269" s="53">
        <f t="shared" si="1361"/>
        <v>70.780196049260454</v>
      </c>
      <c r="N269" s="53">
        <f t="shared" si="1362"/>
        <v>0</v>
      </c>
      <c r="O269" s="53">
        <f t="shared" si="1363"/>
        <v>193.72245523473541</v>
      </c>
      <c r="P269" s="53">
        <f t="shared" si="1364"/>
        <v>0</v>
      </c>
      <c r="Q269" s="53">
        <f t="shared" si="1365"/>
        <v>0</v>
      </c>
      <c r="AA269" s="53" t="s">
        <v>995</v>
      </c>
      <c r="AB269" s="53" t="s">
        <v>1600</v>
      </c>
      <c r="AC269" s="53">
        <v>12050007</v>
      </c>
      <c r="AD269" s="53">
        <v>158720.93520000001</v>
      </c>
      <c r="AE269" s="53">
        <v>10116.304504899999</v>
      </c>
      <c r="AF269" s="53">
        <f t="shared" si="1357"/>
        <v>6.3736421992175857E-2</v>
      </c>
      <c r="AH269" s="58">
        <f t="shared" si="1385"/>
        <v>0</v>
      </c>
      <c r="AI269" s="58">
        <f t="shared" si="1386"/>
        <v>0</v>
      </c>
      <c r="AJ269" s="58">
        <f t="shared" si="1387"/>
        <v>0</v>
      </c>
      <c r="AK269" s="58">
        <f t="shared" si="1388"/>
        <v>0</v>
      </c>
      <c r="AL269" s="58">
        <f t="shared" si="1389"/>
        <v>0</v>
      </c>
      <c r="AM269" s="58">
        <f t="shared" si="1193"/>
        <v>0</v>
      </c>
      <c r="AN269" s="58">
        <f t="shared" si="1194"/>
        <v>0</v>
      </c>
      <c r="AO269" s="58">
        <f t="shared" si="1195"/>
        <v>0</v>
      </c>
      <c r="AP269" s="58">
        <f t="shared" si="1196"/>
        <v>0</v>
      </c>
      <c r="AQ269" s="58">
        <f t="shared" si="1197"/>
        <v>0</v>
      </c>
      <c r="BA269" s="54" t="s">
        <v>990</v>
      </c>
      <c r="BB269" s="53">
        <v>13080001</v>
      </c>
      <c r="BC269" s="53">
        <v>2024</v>
      </c>
      <c r="BD269" s="53">
        <v>26</v>
      </c>
      <c r="BE269" s="53">
        <f t="shared" si="1366"/>
        <v>1.2845849802371542E-2</v>
      </c>
      <c r="BF269" s="53"/>
      <c r="BG269" s="53"/>
      <c r="BH269" s="53">
        <f t="shared" si="1367"/>
        <v>0</v>
      </c>
      <c r="BI269" s="53">
        <f t="shared" si="1368"/>
        <v>0</v>
      </c>
      <c r="BO269" s="54" t="s">
        <v>986</v>
      </c>
      <c r="BP269" s="53">
        <v>12110103</v>
      </c>
      <c r="BQ269" s="53">
        <v>854060.92949999997</v>
      </c>
      <c r="BR269" s="53">
        <v>609688.24840000004</v>
      </c>
      <c r="BS269" s="53">
        <f t="shared" si="1369"/>
        <v>0.71386973381036756</v>
      </c>
      <c r="BT269" s="53">
        <f>Input!R198</f>
        <v>0</v>
      </c>
      <c r="BU269" s="53">
        <f>Input!S198</f>
        <v>0</v>
      </c>
      <c r="BV269" s="53">
        <f>Input!T198</f>
        <v>0</v>
      </c>
      <c r="BW269" s="53">
        <f t="shared" si="1370"/>
        <v>0</v>
      </c>
      <c r="BX269" s="53">
        <f t="shared" si="1371"/>
        <v>0</v>
      </c>
      <c r="BY269" s="53">
        <f t="shared" si="1372"/>
        <v>0</v>
      </c>
    </row>
    <row r="270" spans="1:77" x14ac:dyDescent="0.3">
      <c r="A270" s="53" t="s">
        <v>986</v>
      </c>
      <c r="B270" s="53" t="s">
        <v>1573</v>
      </c>
      <c r="C270" s="53">
        <v>12110108</v>
      </c>
      <c r="D270" s="51">
        <v>844929.08193300001</v>
      </c>
      <c r="E270" s="53">
        <v>1282.2105812</v>
      </c>
      <c r="F270" s="53">
        <f t="shared" si="1352"/>
        <v>1.5175363336608111E-3</v>
      </c>
      <c r="H270" s="53">
        <f>H269</f>
        <v>2262</v>
      </c>
      <c r="I270" s="53">
        <f t="shared" si="1390"/>
        <v>0</v>
      </c>
      <c r="J270" s="53">
        <f t="shared" si="1391"/>
        <v>6191</v>
      </c>
      <c r="K270" s="53">
        <f t="shared" si="1392"/>
        <v>0</v>
      </c>
      <c r="L270" s="53">
        <f t="shared" si="1393"/>
        <v>0</v>
      </c>
      <c r="M270" s="53">
        <f t="shared" si="1361"/>
        <v>3.4326671867407548</v>
      </c>
      <c r="N270" s="53">
        <f t="shared" si="1362"/>
        <v>0</v>
      </c>
      <c r="O270" s="53">
        <f t="shared" si="1363"/>
        <v>9.3950674416940814</v>
      </c>
      <c r="P270" s="53">
        <f t="shared" si="1364"/>
        <v>0</v>
      </c>
      <c r="Q270" s="53">
        <f t="shared" si="1365"/>
        <v>0</v>
      </c>
      <c r="AA270" s="53" t="s">
        <v>996</v>
      </c>
      <c r="AB270" s="53" t="s">
        <v>1594</v>
      </c>
      <c r="AC270" s="53">
        <v>11130105</v>
      </c>
      <c r="AD270" s="53">
        <v>156161.62969999999</v>
      </c>
      <c r="AE270" s="53">
        <v>66696.279255999994</v>
      </c>
      <c r="AF270" s="53">
        <f t="shared" si="1357"/>
        <v>0.42709774087353802</v>
      </c>
      <c r="AH270" s="58">
        <f>Input!P239</f>
        <v>0</v>
      </c>
      <c r="AI270" s="58">
        <f>Input!Q239</f>
        <v>0</v>
      </c>
      <c r="AJ270" s="58">
        <f>Input!R239</f>
        <v>210</v>
      </c>
      <c r="AK270" s="58">
        <f>Input!S239</f>
        <v>0</v>
      </c>
      <c r="AL270" s="58">
        <f>Input!T239</f>
        <v>26</v>
      </c>
      <c r="AM270" s="58">
        <f t="shared" ref="AM270:AM333" si="1394">AF270*AH270</f>
        <v>0</v>
      </c>
      <c r="AN270" s="58">
        <f t="shared" ref="AN270:AN333" si="1395">AF270*AI270</f>
        <v>0</v>
      </c>
      <c r="AO270" s="58">
        <f t="shared" ref="AO270:AO333" si="1396">AF270*AJ270</f>
        <v>89.690525583442991</v>
      </c>
      <c r="AP270" s="58">
        <f t="shared" ref="AP270:AP333" si="1397">AK270*AF270</f>
        <v>0</v>
      </c>
      <c r="AQ270" s="58">
        <f t="shared" ref="AQ270:AQ333" si="1398">AL270*AF270</f>
        <v>11.104541262711988</v>
      </c>
      <c r="BA270" s="54" t="s">
        <v>991</v>
      </c>
      <c r="BB270" s="53">
        <v>13030102</v>
      </c>
      <c r="BC270" s="53">
        <v>800647</v>
      </c>
      <c r="BD270" s="53">
        <v>138145</v>
      </c>
      <c r="BE270" s="53">
        <f t="shared" si="1366"/>
        <v>0.17254170689454904</v>
      </c>
      <c r="BF270" s="53">
        <f>Input!P213</f>
        <v>244</v>
      </c>
      <c r="BG270" s="53">
        <f>Input!Q213</f>
        <v>0</v>
      </c>
      <c r="BH270" s="53">
        <f t="shared" si="1367"/>
        <v>42.100176482269966</v>
      </c>
      <c r="BI270" s="53">
        <f t="shared" si="1368"/>
        <v>0</v>
      </c>
      <c r="BO270" s="54" t="s">
        <v>986</v>
      </c>
      <c r="BP270" s="53">
        <v>12110104</v>
      </c>
      <c r="BQ270" s="53">
        <v>854060.92949999997</v>
      </c>
      <c r="BR270" s="53">
        <v>106268.81200000001</v>
      </c>
      <c r="BS270" s="53">
        <f t="shared" si="1369"/>
        <v>0.12442767059045055</v>
      </c>
      <c r="BT270" s="53">
        <f>BT269</f>
        <v>0</v>
      </c>
      <c r="BU270" s="53">
        <f t="shared" ref="BU270:BU273" si="1399">BU269</f>
        <v>0</v>
      </c>
      <c r="BV270" s="53">
        <f t="shared" ref="BV270:BV273" si="1400">BV269</f>
        <v>0</v>
      </c>
      <c r="BW270" s="53">
        <f t="shared" si="1370"/>
        <v>0</v>
      </c>
      <c r="BX270" s="53">
        <f t="shared" si="1371"/>
        <v>0</v>
      </c>
      <c r="BY270" s="53">
        <f t="shared" si="1372"/>
        <v>0</v>
      </c>
    </row>
    <row r="271" spans="1:77" x14ac:dyDescent="0.3">
      <c r="A271" s="53" t="s">
        <v>986</v>
      </c>
      <c r="B271" s="53" t="s">
        <v>1573</v>
      </c>
      <c r="C271" s="53">
        <v>13080002</v>
      </c>
      <c r="D271" s="51">
        <v>844929.08193300001</v>
      </c>
      <c r="E271" s="53">
        <v>110383.004086</v>
      </c>
      <c r="F271" s="53">
        <f t="shared" si="1352"/>
        <v>0.13064173839710846</v>
      </c>
      <c r="H271" s="53">
        <f>H270</f>
        <v>2262</v>
      </c>
      <c r="I271" s="53">
        <f t="shared" si="1390"/>
        <v>0</v>
      </c>
      <c r="J271" s="53">
        <f t="shared" si="1391"/>
        <v>6191</v>
      </c>
      <c r="K271" s="53">
        <f t="shared" si="1392"/>
        <v>0</v>
      </c>
      <c r="L271" s="53">
        <f t="shared" si="1393"/>
        <v>0</v>
      </c>
      <c r="M271" s="53">
        <f t="shared" si="1361"/>
        <v>295.51161225425932</v>
      </c>
      <c r="N271" s="53">
        <f t="shared" si="1362"/>
        <v>0</v>
      </c>
      <c r="O271" s="53">
        <f t="shared" si="1363"/>
        <v>808.80300241649854</v>
      </c>
      <c r="P271" s="53">
        <f t="shared" si="1364"/>
        <v>0</v>
      </c>
      <c r="Q271" s="53">
        <f t="shared" si="1365"/>
        <v>0</v>
      </c>
      <c r="AA271" s="53" t="s">
        <v>996</v>
      </c>
      <c r="AB271" s="53" t="s">
        <v>1594</v>
      </c>
      <c r="AC271" s="53">
        <v>11130204</v>
      </c>
      <c r="AD271" s="53">
        <v>156161.62969999999</v>
      </c>
      <c r="AE271" s="53">
        <v>88515.357706199997</v>
      </c>
      <c r="AF271" s="53">
        <f t="shared" si="1357"/>
        <v>0.56681886501982381</v>
      </c>
      <c r="AH271" s="58">
        <f t="shared" ref="AH271:AH272" si="1401">AH270</f>
        <v>0</v>
      </c>
      <c r="AI271" s="58">
        <f t="shared" ref="AI271:AI272" si="1402">AI270</f>
        <v>0</v>
      </c>
      <c r="AJ271" s="58">
        <f t="shared" ref="AJ271:AJ272" si="1403">AJ270</f>
        <v>210</v>
      </c>
      <c r="AK271" s="58">
        <f t="shared" ref="AK271:AK272" si="1404">AK270</f>
        <v>0</v>
      </c>
      <c r="AL271" s="58">
        <f t="shared" ref="AL271:AL272" si="1405">AL270</f>
        <v>26</v>
      </c>
      <c r="AM271" s="58">
        <f t="shared" si="1394"/>
        <v>0</v>
      </c>
      <c r="AN271" s="58">
        <f t="shared" si="1395"/>
        <v>0</v>
      </c>
      <c r="AO271" s="58">
        <f t="shared" si="1396"/>
        <v>119.031961654163</v>
      </c>
      <c r="AP271" s="58">
        <f t="shared" si="1397"/>
        <v>0</v>
      </c>
      <c r="AQ271" s="58">
        <f t="shared" si="1398"/>
        <v>14.73729049051542</v>
      </c>
      <c r="BA271" s="54" t="s">
        <v>991</v>
      </c>
      <c r="BB271" s="53">
        <v>13040100</v>
      </c>
      <c r="BC271" s="53">
        <v>800647</v>
      </c>
      <c r="BD271" s="53">
        <v>662285</v>
      </c>
      <c r="BE271" s="53">
        <f t="shared" si="1366"/>
        <v>0.82718726230161355</v>
      </c>
      <c r="BF271" s="53">
        <f>BF270</f>
        <v>244</v>
      </c>
      <c r="BG271" s="53">
        <f>BG270</f>
        <v>0</v>
      </c>
      <c r="BH271" s="53">
        <f t="shared" si="1367"/>
        <v>201.8336920015937</v>
      </c>
      <c r="BI271" s="53">
        <f t="shared" si="1368"/>
        <v>0</v>
      </c>
      <c r="BO271" s="54" t="s">
        <v>986</v>
      </c>
      <c r="BP271" s="53">
        <v>12110105</v>
      </c>
      <c r="BQ271" s="53">
        <v>854060.92949999997</v>
      </c>
      <c r="BR271" s="53">
        <v>26438.657480000002</v>
      </c>
      <c r="BS271" s="53">
        <f t="shared" si="1369"/>
        <v>3.095640669978687E-2</v>
      </c>
      <c r="BT271" s="53">
        <f>BT270</f>
        <v>0</v>
      </c>
      <c r="BU271" s="53">
        <f t="shared" si="1399"/>
        <v>0</v>
      </c>
      <c r="BV271" s="53">
        <f t="shared" si="1400"/>
        <v>0</v>
      </c>
      <c r="BW271" s="53">
        <f t="shared" si="1370"/>
        <v>0</v>
      </c>
      <c r="BX271" s="53">
        <f t="shared" si="1371"/>
        <v>0</v>
      </c>
      <c r="BY271" s="53">
        <f t="shared" si="1372"/>
        <v>0</v>
      </c>
    </row>
    <row r="272" spans="1:77" x14ac:dyDescent="0.3">
      <c r="A272" s="53" t="s">
        <v>987</v>
      </c>
      <c r="B272" s="53" t="s">
        <v>1578</v>
      </c>
      <c r="C272" s="53">
        <v>11120103</v>
      </c>
      <c r="D272" s="51">
        <v>396805.06076387101</v>
      </c>
      <c r="E272" s="53">
        <v>44236.514919699999</v>
      </c>
      <c r="F272" s="53">
        <f t="shared" si="1352"/>
        <v>0.11148173068796637</v>
      </c>
      <c r="H272" s="53">
        <f>Input!P199</f>
        <v>580</v>
      </c>
      <c r="I272" s="53">
        <f>Input!Q199</f>
        <v>0</v>
      </c>
      <c r="J272" s="53">
        <f>Input!R199</f>
        <v>31616</v>
      </c>
      <c r="K272" s="53">
        <f>Input!S199</f>
        <v>0</v>
      </c>
      <c r="L272" s="53">
        <f>Input!T199</f>
        <v>594</v>
      </c>
      <c r="M272" s="53">
        <f t="shared" si="1361"/>
        <v>64.659403799020495</v>
      </c>
      <c r="N272" s="53">
        <f t="shared" si="1362"/>
        <v>0</v>
      </c>
      <c r="O272" s="53">
        <f t="shared" si="1363"/>
        <v>3524.6063974307444</v>
      </c>
      <c r="P272" s="53">
        <f t="shared" si="1364"/>
        <v>0</v>
      </c>
      <c r="Q272" s="53">
        <f t="shared" si="1365"/>
        <v>66.220148028652019</v>
      </c>
      <c r="AA272" s="53" t="s">
        <v>996</v>
      </c>
      <c r="AB272" s="53" t="s">
        <v>1594</v>
      </c>
      <c r="AC272" s="53">
        <v>11130207</v>
      </c>
      <c r="AD272" s="53">
        <v>156161.62969999999</v>
      </c>
      <c r="AE272" s="51">
        <v>949.992766555</v>
      </c>
      <c r="AF272" s="53">
        <f t="shared" si="1357"/>
        <v>6.0833942907743618E-3</v>
      </c>
      <c r="AH272" s="58">
        <f t="shared" si="1401"/>
        <v>0</v>
      </c>
      <c r="AI272" s="58">
        <f t="shared" si="1402"/>
        <v>0</v>
      </c>
      <c r="AJ272" s="58">
        <f t="shared" si="1403"/>
        <v>210</v>
      </c>
      <c r="AK272" s="58">
        <f t="shared" si="1404"/>
        <v>0</v>
      </c>
      <c r="AL272" s="58">
        <f t="shared" si="1405"/>
        <v>26</v>
      </c>
      <c r="AM272" s="58">
        <f t="shared" si="1394"/>
        <v>0</v>
      </c>
      <c r="AN272" s="58">
        <f t="shared" si="1395"/>
        <v>0</v>
      </c>
      <c r="AO272" s="58">
        <f t="shared" si="1396"/>
        <v>1.277512801062616</v>
      </c>
      <c r="AP272" s="58">
        <f t="shared" si="1397"/>
        <v>0</v>
      </c>
      <c r="AQ272" s="58">
        <f t="shared" si="1398"/>
        <v>0.15816825156013342</v>
      </c>
      <c r="BA272" s="54" t="s">
        <v>991</v>
      </c>
      <c r="BB272" s="53">
        <v>13050003</v>
      </c>
      <c r="BC272" s="53">
        <v>800647</v>
      </c>
      <c r="BD272" s="53">
        <v>217</v>
      </c>
      <c r="BE272" s="53">
        <f t="shared" si="1366"/>
        <v>2.7103080383739651E-4</v>
      </c>
      <c r="BF272" s="53">
        <f>BF271</f>
        <v>244</v>
      </c>
      <c r="BG272" s="53">
        <f>BG271</f>
        <v>0</v>
      </c>
      <c r="BH272" s="53">
        <f t="shared" si="1367"/>
        <v>6.6131516136324744E-2</v>
      </c>
      <c r="BI272" s="53">
        <f t="shared" si="1368"/>
        <v>0</v>
      </c>
      <c r="BO272" s="54" t="s">
        <v>986</v>
      </c>
      <c r="BP272" s="53">
        <v>12110108</v>
      </c>
      <c r="BQ272" s="53">
        <v>854060.92949999997</v>
      </c>
      <c r="BR272" s="53">
        <v>1282.211624</v>
      </c>
      <c r="BS272" s="53">
        <f t="shared" si="1369"/>
        <v>1.5013116508568725E-3</v>
      </c>
      <c r="BT272" s="53">
        <f>BT271</f>
        <v>0</v>
      </c>
      <c r="BU272" s="53">
        <f t="shared" si="1399"/>
        <v>0</v>
      </c>
      <c r="BV272" s="53">
        <f t="shared" si="1400"/>
        <v>0</v>
      </c>
      <c r="BW272" s="53">
        <f t="shared" si="1370"/>
        <v>0</v>
      </c>
      <c r="BX272" s="53">
        <f t="shared" si="1371"/>
        <v>0</v>
      </c>
      <c r="BY272" s="53">
        <f t="shared" si="1372"/>
        <v>0</v>
      </c>
    </row>
    <row r="273" spans="1:77" x14ac:dyDescent="0.3">
      <c r="A273" s="53" t="s">
        <v>987</v>
      </c>
      <c r="B273" s="53" t="s">
        <v>1578</v>
      </c>
      <c r="C273" s="53">
        <v>11120105</v>
      </c>
      <c r="D273" s="51">
        <v>396805.06076387101</v>
      </c>
      <c r="E273" s="53">
        <v>35966.481395000003</v>
      </c>
      <c r="F273" s="53">
        <f t="shared" si="1352"/>
        <v>9.0640178141283279E-2</v>
      </c>
      <c r="H273" s="53">
        <f>H272</f>
        <v>580</v>
      </c>
      <c r="I273" s="53">
        <f t="shared" ref="I273:I277" si="1406">I272</f>
        <v>0</v>
      </c>
      <c r="J273" s="53">
        <f t="shared" ref="J273:J277" si="1407">J272</f>
        <v>31616</v>
      </c>
      <c r="K273" s="53">
        <f t="shared" ref="K273:K277" si="1408">K272</f>
        <v>0</v>
      </c>
      <c r="L273" s="53">
        <f t="shared" ref="L273:L277" si="1409">L272</f>
        <v>594</v>
      </c>
      <c r="M273" s="53">
        <f t="shared" si="1361"/>
        <v>52.571303321944299</v>
      </c>
      <c r="N273" s="53">
        <f t="shared" si="1362"/>
        <v>0</v>
      </c>
      <c r="O273" s="53">
        <f t="shared" si="1363"/>
        <v>2865.679872114812</v>
      </c>
      <c r="P273" s="53">
        <f t="shared" si="1364"/>
        <v>0</v>
      </c>
      <c r="Q273" s="53">
        <f t="shared" si="1365"/>
        <v>53.840265815922265</v>
      </c>
      <c r="AA273" s="53" t="s">
        <v>675</v>
      </c>
      <c r="AB273" s="53" t="s">
        <v>1597</v>
      </c>
      <c r="AC273" s="53">
        <v>12040205</v>
      </c>
      <c r="AD273" s="53">
        <v>126156.4379</v>
      </c>
      <c r="AE273" s="53">
        <v>22949.556855899998</v>
      </c>
      <c r="AF273" s="53">
        <f t="shared" si="1357"/>
        <v>0.18191348168922894</v>
      </c>
      <c r="AH273" s="58">
        <v>0</v>
      </c>
      <c r="AI273" s="58">
        <v>0</v>
      </c>
      <c r="AJ273" s="58">
        <v>0</v>
      </c>
      <c r="AK273" s="58">
        <v>0</v>
      </c>
      <c r="AL273" s="58">
        <v>0</v>
      </c>
      <c r="AM273" s="58">
        <f t="shared" si="1394"/>
        <v>0</v>
      </c>
      <c r="AN273" s="58">
        <f t="shared" si="1395"/>
        <v>0</v>
      </c>
      <c r="AO273" s="58">
        <f t="shared" si="1396"/>
        <v>0</v>
      </c>
      <c r="AP273" s="58">
        <f t="shared" si="1397"/>
        <v>0</v>
      </c>
      <c r="AQ273" s="58">
        <f t="shared" si="1398"/>
        <v>0</v>
      </c>
      <c r="BA273" s="54" t="s">
        <v>724</v>
      </c>
      <c r="BB273" s="53">
        <v>12030102</v>
      </c>
      <c r="BC273" s="53">
        <v>149612</v>
      </c>
      <c r="BD273" s="53">
        <v>8324</v>
      </c>
      <c r="BE273" s="53">
        <f t="shared" si="1366"/>
        <v>5.5637248349062911E-2</v>
      </c>
      <c r="BF273" s="53">
        <f>Input!P214</f>
        <v>421</v>
      </c>
      <c r="BG273" s="53">
        <f>Input!Q214</f>
        <v>0</v>
      </c>
      <c r="BH273" s="53">
        <f t="shared" si="1367"/>
        <v>23.423281554955487</v>
      </c>
      <c r="BI273" s="53">
        <f t="shared" si="1368"/>
        <v>0</v>
      </c>
      <c r="BO273" s="54" t="s">
        <v>986</v>
      </c>
      <c r="BP273" s="53">
        <v>13080002</v>
      </c>
      <c r="BQ273" s="53">
        <v>854060.92949999997</v>
      </c>
      <c r="BR273" s="53">
        <v>110383.0001</v>
      </c>
      <c r="BS273" s="53">
        <f t="shared" si="1369"/>
        <v>0.12924487737030946</v>
      </c>
      <c r="BT273" s="53">
        <f>BT272</f>
        <v>0</v>
      </c>
      <c r="BU273" s="53">
        <f t="shared" si="1399"/>
        <v>0</v>
      </c>
      <c r="BV273" s="53">
        <f t="shared" si="1400"/>
        <v>0</v>
      </c>
      <c r="BW273" s="53">
        <f t="shared" si="1370"/>
        <v>0</v>
      </c>
      <c r="BX273" s="53">
        <f t="shared" si="1371"/>
        <v>0</v>
      </c>
      <c r="BY273" s="53">
        <f t="shared" si="1372"/>
        <v>0</v>
      </c>
    </row>
    <row r="274" spans="1:77" x14ac:dyDescent="0.3">
      <c r="A274" s="53" t="s">
        <v>987</v>
      </c>
      <c r="B274" s="53" t="s">
        <v>1578</v>
      </c>
      <c r="C274" s="53">
        <v>11120201</v>
      </c>
      <c r="D274" s="51">
        <v>396805.06076387101</v>
      </c>
      <c r="E274" s="53">
        <v>285212.03619200003</v>
      </c>
      <c r="F274" s="53">
        <f t="shared" si="1352"/>
        <v>0.71877116597996904</v>
      </c>
      <c r="H274" s="53">
        <f>H273</f>
        <v>580</v>
      </c>
      <c r="I274" s="53">
        <f t="shared" si="1406"/>
        <v>0</v>
      </c>
      <c r="J274" s="53">
        <f t="shared" si="1407"/>
        <v>31616</v>
      </c>
      <c r="K274" s="53">
        <f t="shared" si="1408"/>
        <v>0</v>
      </c>
      <c r="L274" s="53">
        <f t="shared" si="1409"/>
        <v>594</v>
      </c>
      <c r="M274" s="53">
        <f t="shared" si="1361"/>
        <v>416.88727626838204</v>
      </c>
      <c r="N274" s="53">
        <f t="shared" si="1362"/>
        <v>0</v>
      </c>
      <c r="O274" s="53">
        <f t="shared" si="1363"/>
        <v>22724.6691836227</v>
      </c>
      <c r="P274" s="53">
        <f t="shared" si="1364"/>
        <v>0</v>
      </c>
      <c r="Q274" s="53">
        <f t="shared" si="1365"/>
        <v>426.95007259210161</v>
      </c>
      <c r="AA274" s="53" t="s">
        <v>675</v>
      </c>
      <c r="AB274" s="53" t="s">
        <v>1597</v>
      </c>
      <c r="AC274" s="53">
        <v>12070104</v>
      </c>
      <c r="AD274" s="53">
        <v>126156.4379</v>
      </c>
      <c r="AE274" s="53">
        <v>103206.88101</v>
      </c>
      <c r="AF274" s="53">
        <f t="shared" si="1357"/>
        <v>0.81808651804047172</v>
      </c>
      <c r="AH274" s="58">
        <f t="shared" ref="AH274" si="1410">AH273</f>
        <v>0</v>
      </c>
      <c r="AI274" s="58">
        <f t="shared" ref="AI274" si="1411">AI273</f>
        <v>0</v>
      </c>
      <c r="AJ274" s="58">
        <f t="shared" ref="AJ274" si="1412">AJ273</f>
        <v>0</v>
      </c>
      <c r="AK274" s="58">
        <f t="shared" ref="AK274" si="1413">AK273</f>
        <v>0</v>
      </c>
      <c r="AL274" s="58">
        <f t="shared" ref="AL274" si="1414">AL273</f>
        <v>0</v>
      </c>
      <c r="AM274" s="58">
        <f t="shared" si="1394"/>
        <v>0</v>
      </c>
      <c r="AN274" s="58">
        <f t="shared" si="1395"/>
        <v>0</v>
      </c>
      <c r="AO274" s="58">
        <f t="shared" si="1396"/>
        <v>0</v>
      </c>
      <c r="AP274" s="58">
        <f t="shared" si="1397"/>
        <v>0</v>
      </c>
      <c r="AQ274" s="58">
        <f t="shared" si="1398"/>
        <v>0</v>
      </c>
      <c r="BA274" s="54" t="s">
        <v>724</v>
      </c>
      <c r="BB274" s="53">
        <v>12030105</v>
      </c>
      <c r="BC274" s="53">
        <v>149612</v>
      </c>
      <c r="BD274" s="53">
        <v>63162</v>
      </c>
      <c r="BE274" s="53">
        <f t="shared" si="1366"/>
        <v>0.42217201828730316</v>
      </c>
      <c r="BF274" s="53">
        <f t="shared" ref="BF274:BG276" si="1415">BF273</f>
        <v>421</v>
      </c>
      <c r="BG274" s="53">
        <f t="shared" si="1415"/>
        <v>0</v>
      </c>
      <c r="BH274" s="53">
        <f t="shared" si="1367"/>
        <v>177.73441969895464</v>
      </c>
      <c r="BI274" s="53">
        <f t="shared" si="1368"/>
        <v>0</v>
      </c>
      <c r="BO274" s="54" t="s">
        <v>987</v>
      </c>
      <c r="BP274" s="53">
        <v>11120103</v>
      </c>
      <c r="BQ274" s="53">
        <v>597095.66489999997</v>
      </c>
      <c r="BR274" s="53">
        <v>124044.6486</v>
      </c>
      <c r="BS274" s="53">
        <f t="shared" si="1369"/>
        <v>0.20774669101102028</v>
      </c>
      <c r="BT274" s="53">
        <f>Input!R200</f>
        <v>649</v>
      </c>
      <c r="BU274" s="53">
        <f>Input!S200</f>
        <v>0</v>
      </c>
      <c r="BV274" s="53">
        <f>Input!T200</f>
        <v>241</v>
      </c>
      <c r="BW274" s="53">
        <f t="shared" si="1370"/>
        <v>134.82760246615217</v>
      </c>
      <c r="BX274" s="53">
        <f t="shared" si="1371"/>
        <v>0</v>
      </c>
      <c r="BY274" s="53">
        <f t="shared" si="1372"/>
        <v>50.066952533655886</v>
      </c>
    </row>
    <row r="275" spans="1:77" x14ac:dyDescent="0.3">
      <c r="A275" s="53" t="s">
        <v>987</v>
      </c>
      <c r="B275" s="53" t="s">
        <v>1578</v>
      </c>
      <c r="C275" s="53">
        <v>11120202</v>
      </c>
      <c r="D275" s="51">
        <v>396805.06076387101</v>
      </c>
      <c r="E275" s="53">
        <v>26983.012091799999</v>
      </c>
      <c r="F275" s="53">
        <f t="shared" si="1352"/>
        <v>6.8000675293445736E-2</v>
      </c>
      <c r="H275" s="53">
        <f>H274</f>
        <v>580</v>
      </c>
      <c r="I275" s="53">
        <f t="shared" si="1406"/>
        <v>0</v>
      </c>
      <c r="J275" s="53">
        <f t="shared" si="1407"/>
        <v>31616</v>
      </c>
      <c r="K275" s="53">
        <f t="shared" si="1408"/>
        <v>0</v>
      </c>
      <c r="L275" s="53">
        <f t="shared" si="1409"/>
        <v>594</v>
      </c>
      <c r="M275" s="53">
        <f t="shared" si="1361"/>
        <v>39.44039167019853</v>
      </c>
      <c r="N275" s="53">
        <f t="shared" si="1362"/>
        <v>0</v>
      </c>
      <c r="O275" s="53">
        <f t="shared" si="1363"/>
        <v>2149.9093500775803</v>
      </c>
      <c r="P275" s="53">
        <f t="shared" si="1364"/>
        <v>0</v>
      </c>
      <c r="Q275" s="53">
        <f t="shared" si="1365"/>
        <v>40.392401124306765</v>
      </c>
      <c r="AA275" s="53" t="s">
        <v>997</v>
      </c>
      <c r="AB275" s="53" t="s">
        <v>1607</v>
      </c>
      <c r="AC275" s="53">
        <v>11140301</v>
      </c>
      <c r="AD275" s="53">
        <v>3904.1832639999998</v>
      </c>
      <c r="AE275" s="51">
        <v>54.687742832799998</v>
      </c>
      <c r="AF275" s="53">
        <f t="shared" si="1357"/>
        <v>1.400747330102791E-2</v>
      </c>
      <c r="AH275" s="58">
        <v>0</v>
      </c>
      <c r="AI275" s="58">
        <v>0</v>
      </c>
      <c r="AJ275" s="58">
        <v>0</v>
      </c>
      <c r="AK275" s="58">
        <v>0</v>
      </c>
      <c r="AL275" s="58">
        <v>0</v>
      </c>
      <c r="AM275" s="58">
        <f t="shared" si="1394"/>
        <v>0</v>
      </c>
      <c r="AN275" s="58">
        <f t="shared" si="1395"/>
        <v>0</v>
      </c>
      <c r="AO275" s="58">
        <f t="shared" si="1396"/>
        <v>0</v>
      </c>
      <c r="AP275" s="58">
        <f t="shared" si="1397"/>
        <v>0</v>
      </c>
      <c r="AQ275" s="58">
        <f t="shared" si="1398"/>
        <v>0</v>
      </c>
      <c r="BA275" s="54" t="s">
        <v>724</v>
      </c>
      <c r="BB275" s="53">
        <v>12030108</v>
      </c>
      <c r="BC275" s="53">
        <v>149612</v>
      </c>
      <c r="BD275" s="53">
        <v>97</v>
      </c>
      <c r="BE275" s="53">
        <f t="shared" si="1366"/>
        <v>6.4834371574472641E-4</v>
      </c>
      <c r="BF275" s="53">
        <f t="shared" si="1415"/>
        <v>421</v>
      </c>
      <c r="BG275" s="53">
        <f t="shared" si="1415"/>
        <v>0</v>
      </c>
      <c r="BH275" s="53">
        <f t="shared" si="1367"/>
        <v>0.2729527043285298</v>
      </c>
      <c r="BI275" s="53">
        <f t="shared" si="1368"/>
        <v>0</v>
      </c>
      <c r="BO275" s="54" t="s">
        <v>987</v>
      </c>
      <c r="BP275" s="53">
        <v>11120105</v>
      </c>
      <c r="BQ275" s="53">
        <v>597095.66489999997</v>
      </c>
      <c r="BR275" s="53">
        <v>62264.067790000001</v>
      </c>
      <c r="BS275" s="53">
        <f t="shared" si="1369"/>
        <v>0.10427821109776074</v>
      </c>
      <c r="BT275" s="53">
        <f>BT274</f>
        <v>649</v>
      </c>
      <c r="BU275" s="53">
        <f t="shared" ref="BU275:BU279" si="1416">BU274</f>
        <v>0</v>
      </c>
      <c r="BV275" s="53">
        <f t="shared" ref="BV275:BV279" si="1417">BV274</f>
        <v>241</v>
      </c>
      <c r="BW275" s="53">
        <f t="shared" si="1370"/>
        <v>67.676559002446723</v>
      </c>
      <c r="BX275" s="53">
        <f t="shared" si="1371"/>
        <v>0</v>
      </c>
      <c r="BY275" s="53">
        <f t="shared" si="1372"/>
        <v>25.131048874560339</v>
      </c>
    </row>
    <row r="276" spans="1:77" x14ac:dyDescent="0.3">
      <c r="A276" s="53" t="s">
        <v>987</v>
      </c>
      <c r="B276" s="53" t="s">
        <v>1578</v>
      </c>
      <c r="C276" s="53">
        <v>11120301</v>
      </c>
      <c r="D276" s="51">
        <v>396805.06076387101</v>
      </c>
      <c r="E276" s="53">
        <v>3629.38306586</v>
      </c>
      <c r="F276" s="53">
        <f t="shared" si="1352"/>
        <v>9.1465140562301383E-3</v>
      </c>
      <c r="H276" s="53">
        <f>H275</f>
        <v>580</v>
      </c>
      <c r="I276" s="53">
        <f t="shared" si="1406"/>
        <v>0</v>
      </c>
      <c r="J276" s="53">
        <f t="shared" si="1407"/>
        <v>31616</v>
      </c>
      <c r="K276" s="53">
        <f t="shared" si="1408"/>
        <v>0</v>
      </c>
      <c r="L276" s="53">
        <f t="shared" si="1409"/>
        <v>594</v>
      </c>
      <c r="M276" s="53">
        <f t="shared" si="1361"/>
        <v>5.3049781526134803</v>
      </c>
      <c r="N276" s="53">
        <f t="shared" si="1362"/>
        <v>0</v>
      </c>
      <c r="O276" s="53">
        <f t="shared" si="1363"/>
        <v>289.17618840177204</v>
      </c>
      <c r="P276" s="53">
        <f t="shared" si="1364"/>
        <v>0</v>
      </c>
      <c r="Q276" s="53">
        <f t="shared" si="1365"/>
        <v>5.4330293494007025</v>
      </c>
      <c r="AA276" s="53" t="s">
        <v>997</v>
      </c>
      <c r="AB276" s="53" t="s">
        <v>1607</v>
      </c>
      <c r="AC276" s="53">
        <v>11140302</v>
      </c>
      <c r="AD276" s="53">
        <v>3904.1832639999998</v>
      </c>
      <c r="AE276" s="53">
        <v>3849.4955210200001</v>
      </c>
      <c r="AF276" s="53">
        <f t="shared" si="1357"/>
        <v>0.98599252666126902</v>
      </c>
      <c r="AH276" s="58">
        <f t="shared" ref="AH276" si="1418">AH275</f>
        <v>0</v>
      </c>
      <c r="AI276" s="58">
        <f t="shared" ref="AI276" si="1419">AI275</f>
        <v>0</v>
      </c>
      <c r="AJ276" s="58">
        <f t="shared" ref="AJ276" si="1420">AJ275</f>
        <v>0</v>
      </c>
      <c r="AK276" s="58">
        <f t="shared" ref="AK276" si="1421">AK275</f>
        <v>0</v>
      </c>
      <c r="AL276" s="58">
        <f t="shared" ref="AL276" si="1422">AL275</f>
        <v>0</v>
      </c>
      <c r="AM276" s="58">
        <f t="shared" si="1394"/>
        <v>0</v>
      </c>
      <c r="AN276" s="58">
        <f t="shared" si="1395"/>
        <v>0</v>
      </c>
      <c r="AO276" s="58">
        <f t="shared" si="1396"/>
        <v>0</v>
      </c>
      <c r="AP276" s="58">
        <f t="shared" si="1397"/>
        <v>0</v>
      </c>
      <c r="AQ276" s="58">
        <f t="shared" si="1398"/>
        <v>0</v>
      </c>
      <c r="BA276" s="54" t="s">
        <v>724</v>
      </c>
      <c r="BB276" s="53">
        <v>12030109</v>
      </c>
      <c r="BC276" s="53">
        <v>149612</v>
      </c>
      <c r="BD276" s="53">
        <v>78029</v>
      </c>
      <c r="BE276" s="53">
        <f t="shared" si="1366"/>
        <v>0.52154238964788924</v>
      </c>
      <c r="BF276" s="53">
        <f t="shared" si="1415"/>
        <v>421</v>
      </c>
      <c r="BG276" s="53">
        <f t="shared" si="1415"/>
        <v>0</v>
      </c>
      <c r="BH276" s="53">
        <f t="shared" si="1367"/>
        <v>219.56934604176138</v>
      </c>
      <c r="BI276" s="53">
        <f t="shared" si="1368"/>
        <v>0</v>
      </c>
      <c r="BO276" s="54" t="s">
        <v>987</v>
      </c>
      <c r="BP276" s="53">
        <v>11120201</v>
      </c>
      <c r="BQ276" s="53">
        <v>597095.66489999997</v>
      </c>
      <c r="BR276" s="53">
        <v>357821.15039999998</v>
      </c>
      <c r="BS276" s="53">
        <f t="shared" si="1369"/>
        <v>0.59926938250326589</v>
      </c>
      <c r="BT276" s="53">
        <f>BT275</f>
        <v>649</v>
      </c>
      <c r="BU276" s="53">
        <f t="shared" si="1416"/>
        <v>0</v>
      </c>
      <c r="BV276" s="53">
        <f t="shared" si="1417"/>
        <v>241</v>
      </c>
      <c r="BW276" s="53">
        <f t="shared" si="1370"/>
        <v>388.92582924461954</v>
      </c>
      <c r="BX276" s="53">
        <f t="shared" si="1371"/>
        <v>0</v>
      </c>
      <c r="BY276" s="53">
        <f t="shared" si="1372"/>
        <v>144.42392118328709</v>
      </c>
    </row>
    <row r="277" spans="1:77" x14ac:dyDescent="0.3">
      <c r="A277" s="53" t="s">
        <v>987</v>
      </c>
      <c r="B277" s="53" t="s">
        <v>1578</v>
      </c>
      <c r="C277" s="53">
        <v>11120304</v>
      </c>
      <c r="D277" s="51">
        <v>396805.06076387101</v>
      </c>
      <c r="E277" s="53">
        <v>777.63309951099995</v>
      </c>
      <c r="F277" s="53">
        <f t="shared" si="1352"/>
        <v>1.9597358411054902E-3</v>
      </c>
      <c r="H277" s="53">
        <f>H276</f>
        <v>580</v>
      </c>
      <c r="I277" s="53">
        <f t="shared" si="1406"/>
        <v>0</v>
      </c>
      <c r="J277" s="53">
        <f t="shared" si="1407"/>
        <v>31616</v>
      </c>
      <c r="K277" s="53">
        <f t="shared" si="1408"/>
        <v>0</v>
      </c>
      <c r="L277" s="53">
        <f t="shared" si="1409"/>
        <v>594</v>
      </c>
      <c r="M277" s="53">
        <f t="shared" si="1361"/>
        <v>1.1366467878411843</v>
      </c>
      <c r="N277" s="53">
        <f t="shared" si="1362"/>
        <v>0</v>
      </c>
      <c r="O277" s="53">
        <f t="shared" si="1363"/>
        <v>61.95900835239118</v>
      </c>
      <c r="P277" s="53">
        <f t="shared" si="1364"/>
        <v>0</v>
      </c>
      <c r="Q277" s="53">
        <f t="shared" si="1365"/>
        <v>1.1640830896166612</v>
      </c>
      <c r="AA277" s="53" t="s">
        <v>997</v>
      </c>
      <c r="AB277" s="53" t="s">
        <v>1608</v>
      </c>
      <c r="AC277" s="53">
        <v>11140305</v>
      </c>
      <c r="AD277" s="53">
        <v>472.88181739999999</v>
      </c>
      <c r="AE277" s="53">
        <v>392.418181291</v>
      </c>
      <c r="AF277" s="53">
        <f t="shared" si="1357"/>
        <v>0.82984408968945911</v>
      </c>
      <c r="AH277" s="58">
        <v>0</v>
      </c>
      <c r="AI277" s="58">
        <v>0</v>
      </c>
      <c r="AJ277" s="58">
        <v>0</v>
      </c>
      <c r="AK277" s="58">
        <v>0</v>
      </c>
      <c r="AL277" s="58">
        <v>0</v>
      </c>
      <c r="AM277" s="58">
        <f t="shared" si="1394"/>
        <v>0</v>
      </c>
      <c r="AN277" s="58">
        <f t="shared" si="1395"/>
        <v>0</v>
      </c>
      <c r="AO277" s="58">
        <f t="shared" si="1396"/>
        <v>0</v>
      </c>
      <c r="AP277" s="58">
        <f t="shared" si="1397"/>
        <v>0</v>
      </c>
      <c r="AQ277" s="58">
        <f t="shared" si="1398"/>
        <v>0</v>
      </c>
      <c r="BA277" s="54" t="s">
        <v>992</v>
      </c>
      <c r="BB277" s="53">
        <v>12060201</v>
      </c>
      <c r="BC277" s="53">
        <v>37890</v>
      </c>
      <c r="BD277" s="53">
        <v>1120</v>
      </c>
      <c r="BE277" s="53">
        <f t="shared" si="1366"/>
        <v>2.9559250461863289E-2</v>
      </c>
      <c r="BF277" s="53">
        <v>0</v>
      </c>
      <c r="BG277" s="53">
        <v>0</v>
      </c>
      <c r="BH277" s="53">
        <f t="shared" si="1367"/>
        <v>0</v>
      </c>
      <c r="BI277" s="53">
        <f t="shared" si="1368"/>
        <v>0</v>
      </c>
      <c r="BO277" s="54" t="s">
        <v>987</v>
      </c>
      <c r="BP277" s="53">
        <v>11120202</v>
      </c>
      <c r="BQ277" s="53">
        <v>597095.66489999997</v>
      </c>
      <c r="BR277" s="53">
        <v>48558.778550000003</v>
      </c>
      <c r="BS277" s="53">
        <f t="shared" si="1369"/>
        <v>8.1324955789341569E-2</v>
      </c>
      <c r="BT277" s="53">
        <f>BT276</f>
        <v>649</v>
      </c>
      <c r="BU277" s="53">
        <f t="shared" si="1416"/>
        <v>0</v>
      </c>
      <c r="BV277" s="53">
        <f t="shared" si="1417"/>
        <v>241</v>
      </c>
      <c r="BW277" s="53">
        <f t="shared" si="1370"/>
        <v>52.779896307282677</v>
      </c>
      <c r="BX277" s="53">
        <f t="shared" si="1371"/>
        <v>0</v>
      </c>
      <c r="BY277" s="53">
        <f t="shared" si="1372"/>
        <v>19.599314345231317</v>
      </c>
    </row>
    <row r="278" spans="1:77" x14ac:dyDescent="0.3">
      <c r="A278" s="53" t="s">
        <v>987</v>
      </c>
      <c r="B278" s="53" t="s">
        <v>1580</v>
      </c>
      <c r="C278" s="53">
        <v>11120202</v>
      </c>
      <c r="D278" s="51">
        <v>77.630604784100001</v>
      </c>
      <c r="E278" s="53">
        <v>77.630604784100001</v>
      </c>
      <c r="F278" s="53">
        <f t="shared" si="1352"/>
        <v>1</v>
      </c>
      <c r="H278" s="53">
        <f>Input!P201</f>
        <v>18</v>
      </c>
      <c r="I278" s="53">
        <f>Input!Q201</f>
        <v>0</v>
      </c>
      <c r="J278" s="53">
        <f>Input!R201</f>
        <v>0</v>
      </c>
      <c r="K278" s="53">
        <f>Input!S201</f>
        <v>0</v>
      </c>
      <c r="L278" s="53">
        <f>Input!T201</f>
        <v>0</v>
      </c>
      <c r="M278" s="53">
        <f t="shared" si="1361"/>
        <v>18</v>
      </c>
      <c r="N278" s="53">
        <f t="shared" si="1362"/>
        <v>0</v>
      </c>
      <c r="O278" s="53">
        <f t="shared" si="1363"/>
        <v>0</v>
      </c>
      <c r="P278" s="53">
        <f t="shared" si="1364"/>
        <v>0</v>
      </c>
      <c r="Q278" s="53">
        <f t="shared" si="1365"/>
        <v>0</v>
      </c>
      <c r="AA278" s="53" t="s">
        <v>997</v>
      </c>
      <c r="AB278" s="53" t="s">
        <v>1608</v>
      </c>
      <c r="AC278" s="53">
        <v>12010002</v>
      </c>
      <c r="AD278" s="53">
        <v>472.88181739999999</v>
      </c>
      <c r="AE278" s="53">
        <v>80.463636092300007</v>
      </c>
      <c r="AF278" s="53">
        <f t="shared" si="1357"/>
        <v>0.17015591027522559</v>
      </c>
      <c r="AH278" s="58">
        <f t="shared" ref="AH278" si="1423">AH277</f>
        <v>0</v>
      </c>
      <c r="AI278" s="58">
        <f t="shared" ref="AI278" si="1424">AI277</f>
        <v>0</v>
      </c>
      <c r="AJ278" s="58">
        <f t="shared" ref="AJ278" si="1425">AJ277</f>
        <v>0</v>
      </c>
      <c r="AK278" s="58">
        <f t="shared" ref="AK278" si="1426">AK277</f>
        <v>0</v>
      </c>
      <c r="AL278" s="58">
        <f t="shared" ref="AL278" si="1427">AL277</f>
        <v>0</v>
      </c>
      <c r="AM278" s="58">
        <f t="shared" si="1394"/>
        <v>0</v>
      </c>
      <c r="AN278" s="58">
        <f t="shared" si="1395"/>
        <v>0</v>
      </c>
      <c r="AO278" s="58">
        <f t="shared" si="1396"/>
        <v>0</v>
      </c>
      <c r="AP278" s="58">
        <f t="shared" si="1397"/>
        <v>0</v>
      </c>
      <c r="AQ278" s="58">
        <f t="shared" si="1398"/>
        <v>0</v>
      </c>
      <c r="BA278" s="54" t="s">
        <v>992</v>
      </c>
      <c r="BB278" s="53">
        <v>12060202</v>
      </c>
      <c r="BC278" s="53">
        <v>37890</v>
      </c>
      <c r="BD278" s="53">
        <v>4050</v>
      </c>
      <c r="BE278" s="53">
        <f t="shared" si="1366"/>
        <v>0.10688836104513064</v>
      </c>
      <c r="BF278" s="53">
        <f t="shared" ref="BF278:BG280" si="1428">BF277</f>
        <v>0</v>
      </c>
      <c r="BG278" s="53">
        <f t="shared" si="1428"/>
        <v>0</v>
      </c>
      <c r="BH278" s="53">
        <f t="shared" si="1367"/>
        <v>0</v>
      </c>
      <c r="BI278" s="53">
        <f t="shared" si="1368"/>
        <v>0</v>
      </c>
      <c r="BO278" s="54" t="s">
        <v>987</v>
      </c>
      <c r="BP278" s="53">
        <v>11120301</v>
      </c>
      <c r="BQ278" s="53">
        <v>597095.66489999997</v>
      </c>
      <c r="BR278" s="53">
        <v>3629.3865599999999</v>
      </c>
      <c r="BS278" s="53">
        <f t="shared" si="1369"/>
        <v>6.0784004529790721E-3</v>
      </c>
      <c r="BT278" s="53">
        <f>BT277</f>
        <v>649</v>
      </c>
      <c r="BU278" s="53">
        <f t="shared" si="1416"/>
        <v>0</v>
      </c>
      <c r="BV278" s="53">
        <f t="shared" si="1417"/>
        <v>241</v>
      </c>
      <c r="BW278" s="53">
        <f t="shared" si="1370"/>
        <v>3.9448818939834176</v>
      </c>
      <c r="BX278" s="53">
        <f t="shared" si="1371"/>
        <v>0</v>
      </c>
      <c r="BY278" s="53">
        <f t="shared" si="1372"/>
        <v>1.4648945091679564</v>
      </c>
    </row>
    <row r="279" spans="1:77" x14ac:dyDescent="0.3">
      <c r="A279" s="53" t="s">
        <v>988</v>
      </c>
      <c r="B279" s="53" t="s">
        <v>1576</v>
      </c>
      <c r="C279" s="53">
        <v>12110105</v>
      </c>
      <c r="D279" s="51">
        <v>1096128.0783074</v>
      </c>
      <c r="E279" s="53">
        <v>172121.020299</v>
      </c>
      <c r="F279" s="53">
        <f t="shared" si="1352"/>
        <v>0.15702637648401713</v>
      </c>
      <c r="H279" s="53">
        <f>Input!P202</f>
        <v>2404</v>
      </c>
      <c r="I279" s="53">
        <f>Input!Q202</f>
        <v>0</v>
      </c>
      <c r="J279" s="53">
        <f>Input!R202</f>
        <v>3285</v>
      </c>
      <c r="K279" s="53">
        <f>Input!S202</f>
        <v>403</v>
      </c>
      <c r="L279" s="53">
        <f>Input!T202</f>
        <v>689</v>
      </c>
      <c r="M279" s="53">
        <f t="shared" si="1361"/>
        <v>377.49140906757719</v>
      </c>
      <c r="N279" s="53">
        <f t="shared" si="1362"/>
        <v>0</v>
      </c>
      <c r="O279" s="53">
        <f t="shared" si="1363"/>
        <v>515.83164674999625</v>
      </c>
      <c r="P279" s="53">
        <f t="shared" si="1364"/>
        <v>63.281629723058906</v>
      </c>
      <c r="Q279" s="53">
        <f t="shared" si="1365"/>
        <v>108.1911733974878</v>
      </c>
      <c r="AA279" s="53" t="s">
        <v>658</v>
      </c>
      <c r="AB279" s="53" t="s">
        <v>1608</v>
      </c>
      <c r="AC279" s="53">
        <v>12030201</v>
      </c>
      <c r="AD279" s="53">
        <v>37566.98878</v>
      </c>
      <c r="AE279" s="53">
        <v>37566.988782699998</v>
      </c>
      <c r="AF279" s="53">
        <f t="shared" si="1357"/>
        <v>1.0000000000718716</v>
      </c>
      <c r="AH279" s="58">
        <f>Input!P246</f>
        <v>28</v>
      </c>
      <c r="AI279" s="58">
        <f>Input!Q246</f>
        <v>0</v>
      </c>
      <c r="AJ279" s="58">
        <f>Input!R246</f>
        <v>0</v>
      </c>
      <c r="AK279" s="58">
        <f>Input!S246</f>
        <v>0</v>
      </c>
      <c r="AL279" s="58">
        <f>Input!T246</f>
        <v>10</v>
      </c>
      <c r="AM279" s="58">
        <f t="shared" si="1394"/>
        <v>28.000000002012406</v>
      </c>
      <c r="AN279" s="58">
        <f t="shared" si="1395"/>
        <v>0</v>
      </c>
      <c r="AO279" s="58">
        <f t="shared" si="1396"/>
        <v>0</v>
      </c>
      <c r="AP279" s="58">
        <f t="shared" si="1397"/>
        <v>0</v>
      </c>
      <c r="AQ279" s="58">
        <f t="shared" si="1398"/>
        <v>10.000000000718716</v>
      </c>
      <c r="BA279" s="54" t="s">
        <v>992</v>
      </c>
      <c r="BB279" s="53">
        <v>12060204</v>
      </c>
      <c r="BC279" s="53">
        <v>37890</v>
      </c>
      <c r="BD279" s="53">
        <v>28063</v>
      </c>
      <c r="BE279" s="53">
        <f t="shared" si="1366"/>
        <v>0.74064396938506205</v>
      </c>
      <c r="BF279" s="53">
        <f t="shared" si="1428"/>
        <v>0</v>
      </c>
      <c r="BG279" s="53">
        <f t="shared" si="1428"/>
        <v>0</v>
      </c>
      <c r="BH279" s="53">
        <f t="shared" si="1367"/>
        <v>0</v>
      </c>
      <c r="BI279" s="53">
        <f t="shared" si="1368"/>
        <v>0</v>
      </c>
      <c r="BO279" s="54" t="s">
        <v>987</v>
      </c>
      <c r="BP279" s="53">
        <v>11120304</v>
      </c>
      <c r="BQ279" s="53">
        <v>597095.66489999997</v>
      </c>
      <c r="BR279" s="53">
        <v>777.6330547</v>
      </c>
      <c r="BS279" s="53">
        <f t="shared" si="1369"/>
        <v>1.3023592372425547E-3</v>
      </c>
      <c r="BT279" s="53">
        <f>BT278</f>
        <v>649</v>
      </c>
      <c r="BU279" s="53">
        <f t="shared" si="1416"/>
        <v>0</v>
      </c>
      <c r="BV279" s="53">
        <f t="shared" si="1417"/>
        <v>241</v>
      </c>
      <c r="BW279" s="53">
        <f t="shared" si="1370"/>
        <v>0.84523114497041796</v>
      </c>
      <c r="BX279" s="53">
        <f t="shared" si="1371"/>
        <v>0</v>
      </c>
      <c r="BY279" s="53">
        <f t="shared" si="1372"/>
        <v>0.31386857617545566</v>
      </c>
    </row>
    <row r="280" spans="1:77" x14ac:dyDescent="0.3">
      <c r="A280" s="53" t="s">
        <v>988</v>
      </c>
      <c r="B280" s="53" t="s">
        <v>1576</v>
      </c>
      <c r="C280" s="53">
        <v>12110111</v>
      </c>
      <c r="D280" s="51">
        <v>1096128.0783074</v>
      </c>
      <c r="E280" s="53">
        <v>37474.463194399999</v>
      </c>
      <c r="F280" s="53">
        <f t="shared" si="1352"/>
        <v>3.4188033256356928E-2</v>
      </c>
      <c r="H280" s="53">
        <f>H279</f>
        <v>2404</v>
      </c>
      <c r="I280" s="53">
        <f t="shared" ref="I280:I283" si="1429">I279</f>
        <v>0</v>
      </c>
      <c r="J280" s="53">
        <f t="shared" ref="J280:J283" si="1430">J279</f>
        <v>3285</v>
      </c>
      <c r="K280" s="53">
        <f t="shared" ref="K280:K283" si="1431">K279</f>
        <v>403</v>
      </c>
      <c r="L280" s="53">
        <f t="shared" ref="L280:L283" si="1432">L279</f>
        <v>689</v>
      </c>
      <c r="M280" s="53">
        <f t="shared" si="1361"/>
        <v>82.18803194828206</v>
      </c>
      <c r="N280" s="53">
        <f t="shared" si="1362"/>
        <v>0</v>
      </c>
      <c r="O280" s="53">
        <f t="shared" si="1363"/>
        <v>112.30768924713252</v>
      </c>
      <c r="P280" s="53">
        <f t="shared" si="1364"/>
        <v>13.777777402311843</v>
      </c>
      <c r="Q280" s="53">
        <f t="shared" si="1365"/>
        <v>23.555554913629923</v>
      </c>
      <c r="AA280" s="53" t="s">
        <v>830</v>
      </c>
      <c r="AB280" s="53" t="s">
        <v>1608</v>
      </c>
      <c r="AC280" s="53">
        <v>12110106</v>
      </c>
      <c r="AD280" s="53">
        <v>415567.62420000002</v>
      </c>
      <c r="AE280" s="51">
        <v>71954.948931100007</v>
      </c>
      <c r="AF280" s="53">
        <f t="shared" si="1357"/>
        <v>0.17314859180769646</v>
      </c>
      <c r="AH280" s="58">
        <f>Input!P249</f>
        <v>68</v>
      </c>
      <c r="AI280" s="58">
        <f>Input!Q249</f>
        <v>0</v>
      </c>
      <c r="AJ280" s="58">
        <f>Input!R249</f>
        <v>1206</v>
      </c>
      <c r="AK280" s="58">
        <f>Input!S249</f>
        <v>0</v>
      </c>
      <c r="AL280" s="58">
        <f>Input!T249</f>
        <v>87</v>
      </c>
      <c r="AM280" s="58">
        <f t="shared" si="1394"/>
        <v>11.774104242923359</v>
      </c>
      <c r="AN280" s="58">
        <f t="shared" si="1395"/>
        <v>0</v>
      </c>
      <c r="AO280" s="58">
        <f t="shared" si="1396"/>
        <v>208.81720172008193</v>
      </c>
      <c r="AP280" s="58">
        <f t="shared" si="1397"/>
        <v>0</v>
      </c>
      <c r="AQ280" s="58">
        <f t="shared" si="1398"/>
        <v>15.063927487269591</v>
      </c>
      <c r="BA280" s="54" t="s">
        <v>992</v>
      </c>
      <c r="BB280" s="53">
        <v>12070201</v>
      </c>
      <c r="BC280" s="53">
        <v>37890</v>
      </c>
      <c r="BD280" s="53">
        <v>4657</v>
      </c>
      <c r="BE280" s="53">
        <f t="shared" si="1366"/>
        <v>0.12290841910794405</v>
      </c>
      <c r="BF280" s="53">
        <f t="shared" si="1428"/>
        <v>0</v>
      </c>
      <c r="BG280" s="53">
        <f t="shared" si="1428"/>
        <v>0</v>
      </c>
      <c r="BH280" s="53">
        <f t="shared" si="1367"/>
        <v>0</v>
      </c>
      <c r="BI280" s="53">
        <f t="shared" si="1368"/>
        <v>0</v>
      </c>
      <c r="BO280" s="54" t="s">
        <v>988</v>
      </c>
      <c r="BP280" s="53">
        <v>12110105</v>
      </c>
      <c r="BQ280" s="53">
        <v>1149212.452</v>
      </c>
      <c r="BR280" s="53">
        <v>225205.39199999999</v>
      </c>
      <c r="BS280" s="53">
        <f t="shared" si="1369"/>
        <v>0.19596497723990897</v>
      </c>
      <c r="BT280" s="53">
        <v>0</v>
      </c>
      <c r="BU280" s="53">
        <v>1</v>
      </c>
      <c r="BV280" s="53">
        <v>2</v>
      </c>
      <c r="BW280" s="53">
        <f t="shared" si="1370"/>
        <v>0</v>
      </c>
      <c r="BX280" s="53">
        <f t="shared" si="1371"/>
        <v>0.19596497723990897</v>
      </c>
      <c r="BY280" s="53">
        <f t="shared" si="1372"/>
        <v>0.39192995447981793</v>
      </c>
    </row>
    <row r="281" spans="1:77" x14ac:dyDescent="0.3">
      <c r="A281" s="53" t="s">
        <v>988</v>
      </c>
      <c r="B281" s="53" t="s">
        <v>1576</v>
      </c>
      <c r="C281" s="53">
        <v>12110204</v>
      </c>
      <c r="D281" s="51">
        <v>1096128.0783074</v>
      </c>
      <c r="E281" s="53">
        <v>421493.11573600001</v>
      </c>
      <c r="F281" s="53">
        <f t="shared" si="1352"/>
        <v>0.38452907472898051</v>
      </c>
      <c r="H281" s="53">
        <f>H280</f>
        <v>2404</v>
      </c>
      <c r="I281" s="53">
        <f t="shared" si="1429"/>
        <v>0</v>
      </c>
      <c r="J281" s="53">
        <f t="shared" si="1430"/>
        <v>3285</v>
      </c>
      <c r="K281" s="53">
        <f t="shared" si="1431"/>
        <v>403</v>
      </c>
      <c r="L281" s="53">
        <f t="shared" si="1432"/>
        <v>689</v>
      </c>
      <c r="M281" s="53">
        <f t="shared" si="1361"/>
        <v>924.40789564846921</v>
      </c>
      <c r="N281" s="53">
        <f t="shared" si="1362"/>
        <v>0</v>
      </c>
      <c r="O281" s="53">
        <f t="shared" si="1363"/>
        <v>1263.178010484701</v>
      </c>
      <c r="P281" s="53">
        <f t="shared" si="1364"/>
        <v>154.96521711577915</v>
      </c>
      <c r="Q281" s="53">
        <f t="shared" si="1365"/>
        <v>264.94053248826759</v>
      </c>
      <c r="AA281" s="53" t="s">
        <v>830</v>
      </c>
      <c r="AB281" s="53" t="s">
        <v>1608</v>
      </c>
      <c r="AC281" s="53">
        <v>12110107</v>
      </c>
      <c r="AD281" s="53">
        <v>415567.62420000002</v>
      </c>
      <c r="AE281" s="53">
        <v>43163.871387400002</v>
      </c>
      <c r="AF281" s="53">
        <f t="shared" si="1357"/>
        <v>0.10386726220670778</v>
      </c>
      <c r="AH281" s="58">
        <f t="shared" ref="AH281:AH284" si="1433">AH280</f>
        <v>68</v>
      </c>
      <c r="AI281" s="58">
        <f t="shared" ref="AI281:AI284" si="1434">AI280</f>
        <v>0</v>
      </c>
      <c r="AJ281" s="58">
        <f t="shared" ref="AJ281:AJ284" si="1435">AJ280</f>
        <v>1206</v>
      </c>
      <c r="AK281" s="58">
        <f t="shared" ref="AK281:AK284" si="1436">AK280</f>
        <v>0</v>
      </c>
      <c r="AL281" s="58">
        <f t="shared" ref="AL281:AL284" si="1437">AL280</f>
        <v>87</v>
      </c>
      <c r="AM281" s="58">
        <f t="shared" si="1394"/>
        <v>7.0629738300561291</v>
      </c>
      <c r="AN281" s="58">
        <f t="shared" si="1395"/>
        <v>0</v>
      </c>
      <c r="AO281" s="58">
        <f t="shared" si="1396"/>
        <v>125.26391822128959</v>
      </c>
      <c r="AP281" s="58">
        <f t="shared" si="1397"/>
        <v>0</v>
      </c>
      <c r="AQ281" s="58">
        <f t="shared" si="1398"/>
        <v>9.0364518119835768</v>
      </c>
      <c r="BA281" s="54" t="s">
        <v>993</v>
      </c>
      <c r="BB281" s="53">
        <v>12070101</v>
      </c>
      <c r="BC281" s="53">
        <v>17866</v>
      </c>
      <c r="BD281" s="53">
        <v>17722</v>
      </c>
      <c r="BE281" s="53">
        <f t="shared" si="1366"/>
        <v>0.99193999776111053</v>
      </c>
      <c r="BF281" s="53">
        <f>Input!P220</f>
        <v>104</v>
      </c>
      <c r="BG281" s="53">
        <f>Input!Q220</f>
        <v>0</v>
      </c>
      <c r="BH281" s="53">
        <f t="shared" si="1367"/>
        <v>103.1617597671555</v>
      </c>
      <c r="BI281" s="53">
        <f t="shared" si="1368"/>
        <v>0</v>
      </c>
      <c r="BO281" s="54" t="s">
        <v>988</v>
      </c>
      <c r="BP281" s="53">
        <v>12110111</v>
      </c>
      <c r="BQ281" s="53">
        <v>1149212.452</v>
      </c>
      <c r="BR281" s="53">
        <v>37474.465020000003</v>
      </c>
      <c r="BS281" s="53">
        <f t="shared" si="1369"/>
        <v>3.2608822637435191E-2</v>
      </c>
      <c r="BT281" s="53">
        <f>BT280</f>
        <v>0</v>
      </c>
      <c r="BU281" s="53">
        <f t="shared" ref="BU281:BU284" si="1438">BU280</f>
        <v>1</v>
      </c>
      <c r="BV281" s="53">
        <f t="shared" ref="BV281:BV284" si="1439">BV280</f>
        <v>2</v>
      </c>
      <c r="BW281" s="53">
        <f t="shared" si="1370"/>
        <v>0</v>
      </c>
      <c r="BX281" s="53">
        <f t="shared" si="1371"/>
        <v>3.2608822637435191E-2</v>
      </c>
      <c r="BY281" s="53">
        <f t="shared" si="1372"/>
        <v>6.5217645274870381E-2</v>
      </c>
    </row>
    <row r="282" spans="1:77" x14ac:dyDescent="0.3">
      <c r="A282" s="53" t="s">
        <v>988</v>
      </c>
      <c r="B282" s="53" t="s">
        <v>1576</v>
      </c>
      <c r="C282" s="53">
        <v>12110205</v>
      </c>
      <c r="D282" s="51">
        <v>1096128.0783074</v>
      </c>
      <c r="E282" s="53">
        <v>316419.79781900003</v>
      </c>
      <c r="F282" s="53">
        <f t="shared" si="1352"/>
        <v>0.28867046112677236</v>
      </c>
      <c r="H282" s="53">
        <f>H281</f>
        <v>2404</v>
      </c>
      <c r="I282" s="53">
        <f t="shared" si="1429"/>
        <v>0</v>
      </c>
      <c r="J282" s="53">
        <f t="shared" si="1430"/>
        <v>3285</v>
      </c>
      <c r="K282" s="53">
        <f t="shared" si="1431"/>
        <v>403</v>
      </c>
      <c r="L282" s="53">
        <f t="shared" si="1432"/>
        <v>689</v>
      </c>
      <c r="M282" s="53">
        <f t="shared" si="1361"/>
        <v>693.9637885487607</v>
      </c>
      <c r="N282" s="53">
        <f t="shared" si="1362"/>
        <v>0</v>
      </c>
      <c r="O282" s="53">
        <f t="shared" si="1363"/>
        <v>948.28246480144719</v>
      </c>
      <c r="P282" s="53">
        <f t="shared" si="1364"/>
        <v>116.33419583408926</v>
      </c>
      <c r="Q282" s="53">
        <f t="shared" si="1365"/>
        <v>198.89394771634616</v>
      </c>
      <c r="AA282" s="53" t="s">
        <v>830</v>
      </c>
      <c r="AB282" s="53" t="s">
        <v>1608</v>
      </c>
      <c r="AC282" s="53">
        <v>12110108</v>
      </c>
      <c r="AD282" s="53">
        <v>415567.62420000002</v>
      </c>
      <c r="AE282" s="53">
        <v>80244.219173399993</v>
      </c>
      <c r="AF282" s="53">
        <f t="shared" si="1357"/>
        <v>0.19309545426662231</v>
      </c>
      <c r="AH282" s="58">
        <f t="shared" si="1433"/>
        <v>68</v>
      </c>
      <c r="AI282" s="58">
        <f t="shared" si="1434"/>
        <v>0</v>
      </c>
      <c r="AJ282" s="58">
        <f t="shared" si="1435"/>
        <v>1206</v>
      </c>
      <c r="AK282" s="58">
        <f t="shared" si="1436"/>
        <v>0</v>
      </c>
      <c r="AL282" s="58">
        <f t="shared" si="1437"/>
        <v>87</v>
      </c>
      <c r="AM282" s="58">
        <f t="shared" si="1394"/>
        <v>13.130490890130316</v>
      </c>
      <c r="AN282" s="58">
        <f t="shared" si="1395"/>
        <v>0</v>
      </c>
      <c r="AO282" s="58">
        <f t="shared" si="1396"/>
        <v>232.87311784554649</v>
      </c>
      <c r="AP282" s="58">
        <f t="shared" si="1397"/>
        <v>0</v>
      </c>
      <c r="AQ282" s="58">
        <f t="shared" si="1398"/>
        <v>16.799304521196142</v>
      </c>
      <c r="BA282" s="54" t="s">
        <v>993</v>
      </c>
      <c r="BB282" s="53">
        <v>12070204</v>
      </c>
      <c r="BC282" s="53">
        <v>17866</v>
      </c>
      <c r="BD282" s="53">
        <v>144</v>
      </c>
      <c r="BE282" s="53">
        <f t="shared" si="1366"/>
        <v>8.0600022388895107E-3</v>
      </c>
      <c r="BF282" s="53">
        <f>BF281</f>
        <v>104</v>
      </c>
      <c r="BG282" s="53">
        <f>BG281</f>
        <v>0</v>
      </c>
      <c r="BH282" s="53">
        <f t="shared" si="1367"/>
        <v>0.8382402328445091</v>
      </c>
      <c r="BI282" s="53">
        <f t="shared" si="1368"/>
        <v>0</v>
      </c>
      <c r="BO282" s="54" t="s">
        <v>988</v>
      </c>
      <c r="BP282" s="53">
        <v>12110204</v>
      </c>
      <c r="BQ282" s="53">
        <v>1149212.452</v>
      </c>
      <c r="BR282" s="53">
        <v>421493.11570000002</v>
      </c>
      <c r="BS282" s="53">
        <f t="shared" si="1369"/>
        <v>0.36676692370193709</v>
      </c>
      <c r="BT282" s="53">
        <f>BT281</f>
        <v>0</v>
      </c>
      <c r="BU282" s="53">
        <f t="shared" si="1438"/>
        <v>1</v>
      </c>
      <c r="BV282" s="53">
        <f t="shared" si="1439"/>
        <v>2</v>
      </c>
      <c r="BW282" s="53">
        <f t="shared" si="1370"/>
        <v>0</v>
      </c>
      <c r="BX282" s="53">
        <f t="shared" si="1371"/>
        <v>0.36676692370193709</v>
      </c>
      <c r="BY282" s="53">
        <f t="shared" si="1372"/>
        <v>0.73353384740387417</v>
      </c>
    </row>
    <row r="283" spans="1:77" x14ac:dyDescent="0.3">
      <c r="A283" s="53" t="s">
        <v>988</v>
      </c>
      <c r="B283" s="53" t="s">
        <v>1576</v>
      </c>
      <c r="C283" s="53">
        <v>12110206</v>
      </c>
      <c r="D283" s="51">
        <v>1096128.0783074</v>
      </c>
      <c r="E283" s="53">
        <v>148619.681259</v>
      </c>
      <c r="F283" s="53">
        <f t="shared" si="1352"/>
        <v>0.13558605440387309</v>
      </c>
      <c r="H283" s="53">
        <f>H282</f>
        <v>2404</v>
      </c>
      <c r="I283" s="53">
        <f t="shared" si="1429"/>
        <v>0</v>
      </c>
      <c r="J283" s="53">
        <f t="shared" si="1430"/>
        <v>3285</v>
      </c>
      <c r="K283" s="53">
        <f t="shared" si="1431"/>
        <v>403</v>
      </c>
      <c r="L283" s="53">
        <f t="shared" si="1432"/>
        <v>689</v>
      </c>
      <c r="M283" s="53">
        <f t="shared" si="1361"/>
        <v>325.94887478691089</v>
      </c>
      <c r="N283" s="53">
        <f t="shared" si="1362"/>
        <v>0</v>
      </c>
      <c r="O283" s="53">
        <f t="shared" si="1363"/>
        <v>445.40018871672311</v>
      </c>
      <c r="P283" s="53">
        <f t="shared" si="1364"/>
        <v>54.641179924760856</v>
      </c>
      <c r="Q283" s="53">
        <f t="shared" si="1365"/>
        <v>93.418791484268553</v>
      </c>
      <c r="AA283" s="53" t="s">
        <v>830</v>
      </c>
      <c r="AB283" s="53" t="s">
        <v>1608</v>
      </c>
      <c r="AC283" s="53">
        <v>12110109</v>
      </c>
      <c r="AD283" s="53">
        <v>415567.62420000002</v>
      </c>
      <c r="AE283" s="53">
        <v>213531.85981600001</v>
      </c>
      <c r="AF283" s="53">
        <f t="shared" si="1357"/>
        <v>0.51383179868033613</v>
      </c>
      <c r="AH283" s="58">
        <f t="shared" si="1433"/>
        <v>68</v>
      </c>
      <c r="AI283" s="58">
        <f t="shared" si="1434"/>
        <v>0</v>
      </c>
      <c r="AJ283" s="58">
        <f t="shared" si="1435"/>
        <v>1206</v>
      </c>
      <c r="AK283" s="58">
        <f t="shared" si="1436"/>
        <v>0</v>
      </c>
      <c r="AL283" s="58">
        <f t="shared" si="1437"/>
        <v>87</v>
      </c>
      <c r="AM283" s="58">
        <f t="shared" si="1394"/>
        <v>34.940562310262855</v>
      </c>
      <c r="AN283" s="58">
        <f t="shared" si="1395"/>
        <v>0</v>
      </c>
      <c r="AO283" s="58">
        <f t="shared" si="1396"/>
        <v>619.68114920848541</v>
      </c>
      <c r="AP283" s="58">
        <f t="shared" si="1397"/>
        <v>0</v>
      </c>
      <c r="AQ283" s="58">
        <f t="shared" si="1398"/>
        <v>44.703366485189242</v>
      </c>
      <c r="BA283" s="54" t="s">
        <v>892</v>
      </c>
      <c r="BB283" s="53">
        <v>11140101</v>
      </c>
      <c r="BC283" s="53">
        <v>33915</v>
      </c>
      <c r="BD283" s="53">
        <v>25735</v>
      </c>
      <c r="BE283" s="53">
        <f t="shared" si="1366"/>
        <v>0.7588087866725638</v>
      </c>
      <c r="BF283" s="53">
        <f>Input!P223</f>
        <v>109</v>
      </c>
      <c r="BG283" s="53">
        <f>Input!Q223</f>
        <v>0</v>
      </c>
      <c r="BH283" s="53">
        <f t="shared" si="1367"/>
        <v>82.710157747309452</v>
      </c>
      <c r="BI283" s="53">
        <f t="shared" si="1368"/>
        <v>0</v>
      </c>
      <c r="BO283" s="54" t="s">
        <v>988</v>
      </c>
      <c r="BP283" s="53">
        <v>12110205</v>
      </c>
      <c r="BQ283" s="53">
        <v>1149212.452</v>
      </c>
      <c r="BR283" s="53">
        <v>316419.7977</v>
      </c>
      <c r="BS283" s="53">
        <f t="shared" si="1369"/>
        <v>0.27533620711238166</v>
      </c>
      <c r="BT283" s="53">
        <f>BT282</f>
        <v>0</v>
      </c>
      <c r="BU283" s="53">
        <f t="shared" si="1438"/>
        <v>1</v>
      </c>
      <c r="BV283" s="53">
        <f t="shared" si="1439"/>
        <v>2</v>
      </c>
      <c r="BW283" s="53">
        <f t="shared" si="1370"/>
        <v>0</v>
      </c>
      <c r="BX283" s="53">
        <f t="shared" si="1371"/>
        <v>0.27533620711238166</v>
      </c>
      <c r="BY283" s="53">
        <f t="shared" si="1372"/>
        <v>0.55067241422476332</v>
      </c>
    </row>
    <row r="284" spans="1:77" x14ac:dyDescent="0.3">
      <c r="A284" s="53" t="s">
        <v>989</v>
      </c>
      <c r="B284" s="53" t="s">
        <v>1581</v>
      </c>
      <c r="C284" s="53">
        <v>12060105</v>
      </c>
      <c r="D284" s="51">
        <v>226297.85609710999</v>
      </c>
      <c r="E284" s="53">
        <v>2705.56182051</v>
      </c>
      <c r="F284" s="53">
        <f t="shared" si="1352"/>
        <v>1.1955755424165293E-2</v>
      </c>
      <c r="H284" s="53">
        <f>Input!P205</f>
        <v>362</v>
      </c>
      <c r="I284" s="53">
        <f>Input!Q205</f>
        <v>0</v>
      </c>
      <c r="J284" s="53">
        <f>Input!R205</f>
        <v>6143</v>
      </c>
      <c r="K284" s="53">
        <f>Input!S205</f>
        <v>0</v>
      </c>
      <c r="L284" s="53">
        <f>Input!T205</f>
        <v>42</v>
      </c>
      <c r="M284" s="53">
        <f t="shared" si="1361"/>
        <v>4.3279834635478363</v>
      </c>
      <c r="N284" s="53">
        <f t="shared" si="1362"/>
        <v>0</v>
      </c>
      <c r="O284" s="53">
        <f t="shared" si="1363"/>
        <v>73.444205570647398</v>
      </c>
      <c r="P284" s="53">
        <f t="shared" si="1364"/>
        <v>0</v>
      </c>
      <c r="Q284" s="53">
        <f t="shared" si="1365"/>
        <v>0.50214172781494237</v>
      </c>
      <c r="AA284" s="53" t="s">
        <v>830</v>
      </c>
      <c r="AB284" s="53" t="s">
        <v>1608</v>
      </c>
      <c r="AC284" s="53">
        <v>12110110</v>
      </c>
      <c r="AD284" s="53">
        <v>415567.62420000002</v>
      </c>
      <c r="AE284" s="53">
        <v>6672.7249154399997</v>
      </c>
      <c r="AF284" s="53">
        <f t="shared" si="1357"/>
        <v>1.6056893094801392E-2</v>
      </c>
      <c r="AH284" s="58">
        <f t="shared" si="1433"/>
        <v>68</v>
      </c>
      <c r="AI284" s="58">
        <f t="shared" si="1434"/>
        <v>0</v>
      </c>
      <c r="AJ284" s="58">
        <f t="shared" si="1435"/>
        <v>1206</v>
      </c>
      <c r="AK284" s="58">
        <f t="shared" si="1436"/>
        <v>0</v>
      </c>
      <c r="AL284" s="58">
        <f t="shared" si="1437"/>
        <v>87</v>
      </c>
      <c r="AM284" s="58">
        <f t="shared" si="1394"/>
        <v>1.0918687304464947</v>
      </c>
      <c r="AN284" s="58">
        <f t="shared" si="1395"/>
        <v>0</v>
      </c>
      <c r="AO284" s="58">
        <f t="shared" si="1396"/>
        <v>19.364613072330478</v>
      </c>
      <c r="AP284" s="58">
        <f t="shared" si="1397"/>
        <v>0</v>
      </c>
      <c r="AQ284" s="58">
        <f t="shared" si="1398"/>
        <v>1.3969496992477211</v>
      </c>
      <c r="BA284" s="54" t="s">
        <v>892</v>
      </c>
      <c r="BB284" s="53">
        <v>11140301</v>
      </c>
      <c r="BC284" s="53">
        <v>33915</v>
      </c>
      <c r="BD284" s="53">
        <v>3585</v>
      </c>
      <c r="BE284" s="53">
        <f t="shared" si="1366"/>
        <v>0.10570544007076514</v>
      </c>
      <c r="BF284" s="53">
        <f>BF283</f>
        <v>109</v>
      </c>
      <c r="BG284" s="53">
        <f>BG283</f>
        <v>0</v>
      </c>
      <c r="BH284" s="53">
        <f t="shared" si="1367"/>
        <v>11.5218929677134</v>
      </c>
      <c r="BI284" s="53">
        <f t="shared" si="1368"/>
        <v>0</v>
      </c>
      <c r="BO284" s="54" t="s">
        <v>988</v>
      </c>
      <c r="BP284" s="53">
        <v>12110206</v>
      </c>
      <c r="BQ284" s="53">
        <v>1149212.452</v>
      </c>
      <c r="BR284" s="53">
        <v>148619.6813</v>
      </c>
      <c r="BS284" s="53">
        <f t="shared" si="1369"/>
        <v>0.12932306906469196</v>
      </c>
      <c r="BT284" s="53">
        <f>BT283</f>
        <v>0</v>
      </c>
      <c r="BU284" s="53">
        <f t="shared" si="1438"/>
        <v>1</v>
      </c>
      <c r="BV284" s="53">
        <f t="shared" si="1439"/>
        <v>2</v>
      </c>
      <c r="BW284" s="53">
        <f t="shared" si="1370"/>
        <v>0</v>
      </c>
      <c r="BX284" s="53">
        <f t="shared" si="1371"/>
        <v>0.12932306906469196</v>
      </c>
      <c r="BY284" s="53">
        <f t="shared" si="1372"/>
        <v>0.25864613812938392</v>
      </c>
    </row>
    <row r="285" spans="1:77" x14ac:dyDescent="0.3">
      <c r="A285" s="53" t="s">
        <v>989</v>
      </c>
      <c r="B285" s="53" t="s">
        <v>1581</v>
      </c>
      <c r="C285" s="53">
        <v>12060201</v>
      </c>
      <c r="D285" s="51">
        <v>226297.85609710999</v>
      </c>
      <c r="E285" s="53">
        <v>14763.563478800001</v>
      </c>
      <c r="F285" s="53">
        <f t="shared" si="1352"/>
        <v>6.5239519867411347E-2</v>
      </c>
      <c r="H285" s="53">
        <f>H284</f>
        <v>362</v>
      </c>
      <c r="I285" s="53">
        <f t="shared" ref="I285:I287" si="1440">I284</f>
        <v>0</v>
      </c>
      <c r="J285" s="53">
        <f t="shared" ref="J285:J287" si="1441">J284</f>
        <v>6143</v>
      </c>
      <c r="K285" s="53">
        <f t="shared" ref="K285:K287" si="1442">K284</f>
        <v>0</v>
      </c>
      <c r="L285" s="53">
        <f t="shared" ref="L285:L287" si="1443">L284</f>
        <v>42</v>
      </c>
      <c r="M285" s="53">
        <f t="shared" si="1361"/>
        <v>23.616706192002908</v>
      </c>
      <c r="N285" s="53">
        <f t="shared" si="1362"/>
        <v>0</v>
      </c>
      <c r="O285" s="53">
        <f t="shared" si="1363"/>
        <v>400.76637054550793</v>
      </c>
      <c r="P285" s="53">
        <f t="shared" si="1364"/>
        <v>0</v>
      </c>
      <c r="Q285" s="53">
        <f t="shared" si="1365"/>
        <v>2.7400598344312765</v>
      </c>
      <c r="AA285" s="53" t="s">
        <v>830</v>
      </c>
      <c r="AB285" s="53" t="s">
        <v>1611</v>
      </c>
      <c r="AC285" s="53">
        <v>12110106</v>
      </c>
      <c r="AD285" s="53">
        <v>171790.1704</v>
      </c>
      <c r="AE285" s="53">
        <v>7743.3174349999999</v>
      </c>
      <c r="AF285" s="53">
        <f t="shared" si="1357"/>
        <v>4.5074275303239354E-2</v>
      </c>
      <c r="AH285" s="53">
        <f>Input!P250</f>
        <v>29</v>
      </c>
      <c r="AI285" s="53">
        <f>Input!Q250</f>
        <v>0</v>
      </c>
      <c r="AJ285" s="53">
        <f>Input!R250</f>
        <v>720</v>
      </c>
      <c r="AK285" s="53">
        <f>Input!S250</f>
        <v>0</v>
      </c>
      <c r="AL285" s="53">
        <f>Input!T250</f>
        <v>12</v>
      </c>
      <c r="AM285" s="58">
        <f t="shared" si="1394"/>
        <v>1.3071539837939412</v>
      </c>
      <c r="AN285" s="58">
        <f t="shared" si="1395"/>
        <v>0</v>
      </c>
      <c r="AO285" s="58">
        <f t="shared" si="1396"/>
        <v>32.453478218332336</v>
      </c>
      <c r="AP285" s="58">
        <f t="shared" si="1397"/>
        <v>0</v>
      </c>
      <c r="AQ285" s="58">
        <f t="shared" si="1398"/>
        <v>0.54089130363887228</v>
      </c>
      <c r="BA285" s="54" t="s">
        <v>892</v>
      </c>
      <c r="BB285" s="53">
        <v>12030106</v>
      </c>
      <c r="BC285" s="53">
        <v>33915</v>
      </c>
      <c r="BD285" s="53">
        <v>4595</v>
      </c>
      <c r="BE285" s="53">
        <f t="shared" si="1366"/>
        <v>0.13548577325667108</v>
      </c>
      <c r="BF285" s="53">
        <f>BF284</f>
        <v>109</v>
      </c>
      <c r="BG285" s="53">
        <f>BG284</f>
        <v>0</v>
      </c>
      <c r="BH285" s="53">
        <f t="shared" si="1367"/>
        <v>14.767949284977147</v>
      </c>
      <c r="BI285" s="53">
        <f t="shared" si="1368"/>
        <v>0</v>
      </c>
      <c r="BO285" s="54" t="s">
        <v>989</v>
      </c>
      <c r="BP285" s="53">
        <v>12060105</v>
      </c>
      <c r="BQ285" s="53">
        <v>596431.01040000003</v>
      </c>
      <c r="BR285" s="53">
        <v>80441.105890000006</v>
      </c>
      <c r="BS285" s="53">
        <f t="shared" si="1369"/>
        <v>0.13487076373854487</v>
      </c>
      <c r="BT285" s="53">
        <f>Input!R204</f>
        <v>0</v>
      </c>
      <c r="BU285" s="53">
        <f>Input!S204</f>
        <v>0</v>
      </c>
      <c r="BV285" s="53">
        <f>Input!T204</f>
        <v>17</v>
      </c>
      <c r="BW285" s="53">
        <f t="shared" si="1370"/>
        <v>0</v>
      </c>
      <c r="BX285" s="53">
        <f t="shared" si="1371"/>
        <v>0</v>
      </c>
      <c r="BY285" s="53">
        <f t="shared" si="1372"/>
        <v>2.2928029835552626</v>
      </c>
    </row>
    <row r="286" spans="1:77" x14ac:dyDescent="0.3">
      <c r="A286" s="53" t="s">
        <v>989</v>
      </c>
      <c r="B286" s="53" t="s">
        <v>1581</v>
      </c>
      <c r="C286" s="53">
        <v>12070201</v>
      </c>
      <c r="D286" s="51">
        <v>226297.85609710999</v>
      </c>
      <c r="E286" s="53">
        <v>189721.30276799999</v>
      </c>
      <c r="F286" s="53">
        <f t="shared" si="1352"/>
        <v>0.83836986368348931</v>
      </c>
      <c r="H286" s="53">
        <f>H285</f>
        <v>362</v>
      </c>
      <c r="I286" s="53">
        <f t="shared" si="1440"/>
        <v>0</v>
      </c>
      <c r="J286" s="53">
        <f t="shared" si="1441"/>
        <v>6143</v>
      </c>
      <c r="K286" s="53">
        <f t="shared" si="1442"/>
        <v>0</v>
      </c>
      <c r="L286" s="53">
        <f t="shared" si="1443"/>
        <v>42</v>
      </c>
      <c r="M286" s="53">
        <f t="shared" si="1361"/>
        <v>303.48989065342312</v>
      </c>
      <c r="N286" s="53">
        <f t="shared" si="1362"/>
        <v>0</v>
      </c>
      <c r="O286" s="53">
        <f t="shared" si="1363"/>
        <v>5150.1060726076748</v>
      </c>
      <c r="P286" s="53">
        <f t="shared" si="1364"/>
        <v>0</v>
      </c>
      <c r="Q286" s="53">
        <f t="shared" si="1365"/>
        <v>35.211534274706551</v>
      </c>
      <c r="AA286" s="53" t="s">
        <v>830</v>
      </c>
      <c r="AB286" s="53" t="s">
        <v>1611</v>
      </c>
      <c r="AC286" s="53">
        <v>12110108</v>
      </c>
      <c r="AD286" s="53">
        <v>171790.1704</v>
      </c>
      <c r="AE286" s="51">
        <v>77703.512039900001</v>
      </c>
      <c r="AF286" s="53">
        <f t="shared" si="1357"/>
        <v>0.45231640354610186</v>
      </c>
      <c r="AH286" s="58">
        <f t="shared" ref="AH286:AH287" si="1444">AH285</f>
        <v>29</v>
      </c>
      <c r="AI286" s="58">
        <f t="shared" ref="AI286:AI287" si="1445">AI285</f>
        <v>0</v>
      </c>
      <c r="AJ286" s="58">
        <f t="shared" ref="AJ286:AJ287" si="1446">AJ285</f>
        <v>720</v>
      </c>
      <c r="AK286" s="58">
        <f t="shared" ref="AK286:AK287" si="1447">AK285</f>
        <v>0</v>
      </c>
      <c r="AL286" s="58">
        <f t="shared" ref="AL286:AL287" si="1448">AL285</f>
        <v>12</v>
      </c>
      <c r="AM286" s="58">
        <f t="shared" si="1394"/>
        <v>13.117175702836954</v>
      </c>
      <c r="AN286" s="58">
        <f t="shared" si="1395"/>
        <v>0</v>
      </c>
      <c r="AO286" s="58">
        <f t="shared" si="1396"/>
        <v>325.66781055319336</v>
      </c>
      <c r="AP286" s="58">
        <f t="shared" si="1397"/>
        <v>0</v>
      </c>
      <c r="AQ286" s="58">
        <f t="shared" si="1398"/>
        <v>5.4277968425532226</v>
      </c>
      <c r="BA286" s="54" t="s">
        <v>730</v>
      </c>
      <c r="BB286" s="53">
        <v>12070102</v>
      </c>
      <c r="BC286" s="53">
        <v>24543</v>
      </c>
      <c r="BD286" s="53">
        <v>12</v>
      </c>
      <c r="BE286" s="53">
        <f t="shared" si="1366"/>
        <v>4.8893778266715564E-4</v>
      </c>
      <c r="BF286" s="53">
        <f>Input!P228</f>
        <v>99</v>
      </c>
      <c r="BG286" s="53">
        <f>Input!Q228</f>
        <v>0</v>
      </c>
      <c r="BH286" s="53">
        <f t="shared" si="1367"/>
        <v>4.840484048404841E-2</v>
      </c>
      <c r="BI286" s="53">
        <f t="shared" si="1368"/>
        <v>0</v>
      </c>
      <c r="BO286" s="54" t="s">
        <v>989</v>
      </c>
      <c r="BP286" s="53">
        <v>12060201</v>
      </c>
      <c r="BQ286" s="53">
        <v>596431.01040000003</v>
      </c>
      <c r="BR286" s="53">
        <v>79011.119420000003</v>
      </c>
      <c r="BS286" s="53">
        <f t="shared" si="1369"/>
        <v>0.13247319143753228</v>
      </c>
      <c r="BT286" s="53">
        <f>BT285</f>
        <v>0</v>
      </c>
      <c r="BU286" s="53">
        <f t="shared" ref="BU286:BU288" si="1449">BU285</f>
        <v>0</v>
      </c>
      <c r="BV286" s="53">
        <f t="shared" ref="BV286:BV288" si="1450">BV285</f>
        <v>17</v>
      </c>
      <c r="BW286" s="53">
        <f t="shared" si="1370"/>
        <v>0</v>
      </c>
      <c r="BX286" s="53">
        <f t="shared" si="1371"/>
        <v>0</v>
      </c>
      <c r="BY286" s="53">
        <f t="shared" si="1372"/>
        <v>2.2520442544380486</v>
      </c>
    </row>
    <row r="287" spans="1:77" x14ac:dyDescent="0.3">
      <c r="A287" s="53" t="s">
        <v>989</v>
      </c>
      <c r="B287" s="53" t="s">
        <v>1581</v>
      </c>
      <c r="C287" s="53">
        <v>12090107</v>
      </c>
      <c r="D287" s="51">
        <v>226297.85609710999</v>
      </c>
      <c r="E287" s="53">
        <v>19107.428029800001</v>
      </c>
      <c r="F287" s="53">
        <f t="shared" si="1352"/>
        <v>8.4434861024934027E-2</v>
      </c>
      <c r="H287" s="53">
        <f>H286</f>
        <v>362</v>
      </c>
      <c r="I287" s="53">
        <f t="shared" si="1440"/>
        <v>0</v>
      </c>
      <c r="J287" s="53">
        <f t="shared" si="1441"/>
        <v>6143</v>
      </c>
      <c r="K287" s="53">
        <f t="shared" si="1442"/>
        <v>0</v>
      </c>
      <c r="L287" s="53">
        <f t="shared" si="1443"/>
        <v>42</v>
      </c>
      <c r="M287" s="53">
        <f t="shared" si="1361"/>
        <v>30.565419691026118</v>
      </c>
      <c r="N287" s="53">
        <f t="shared" si="1362"/>
        <v>0</v>
      </c>
      <c r="O287" s="53">
        <f t="shared" si="1363"/>
        <v>518.68335127616967</v>
      </c>
      <c r="P287" s="53">
        <f t="shared" si="1364"/>
        <v>0</v>
      </c>
      <c r="Q287" s="53">
        <f t="shared" si="1365"/>
        <v>3.5462641630472289</v>
      </c>
      <c r="AA287" s="53" t="s">
        <v>830</v>
      </c>
      <c r="AB287" s="53" t="s">
        <v>1611</v>
      </c>
      <c r="AC287" s="53">
        <v>12110109</v>
      </c>
      <c r="AD287" s="53">
        <v>171790.1704</v>
      </c>
      <c r="AE287" s="53">
        <v>86343.340967199998</v>
      </c>
      <c r="AF287" s="53">
        <f t="shared" si="1357"/>
        <v>0.50260932139572523</v>
      </c>
      <c r="AH287" s="58">
        <f t="shared" si="1444"/>
        <v>29</v>
      </c>
      <c r="AI287" s="58">
        <f t="shared" si="1445"/>
        <v>0</v>
      </c>
      <c r="AJ287" s="58">
        <f t="shared" si="1446"/>
        <v>720</v>
      </c>
      <c r="AK287" s="58">
        <f t="shared" si="1447"/>
        <v>0</v>
      </c>
      <c r="AL287" s="58">
        <f t="shared" si="1448"/>
        <v>12</v>
      </c>
      <c r="AM287" s="58">
        <f t="shared" si="1394"/>
        <v>14.575670320476032</v>
      </c>
      <c r="AN287" s="58">
        <f t="shared" si="1395"/>
        <v>0</v>
      </c>
      <c r="AO287" s="58">
        <f t="shared" si="1396"/>
        <v>361.87871140492217</v>
      </c>
      <c r="AP287" s="58">
        <f t="shared" si="1397"/>
        <v>0</v>
      </c>
      <c r="AQ287" s="58">
        <f t="shared" si="1398"/>
        <v>6.0313118567487027</v>
      </c>
      <c r="BA287" s="54" t="s">
        <v>730</v>
      </c>
      <c r="BB287" s="53">
        <v>12070104</v>
      </c>
      <c r="BC287" s="53">
        <v>24543</v>
      </c>
      <c r="BD287" s="53">
        <v>9</v>
      </c>
      <c r="BE287" s="53">
        <f t="shared" si="1366"/>
        <v>3.667033370003667E-4</v>
      </c>
      <c r="BF287" s="53">
        <f t="shared" ref="BF287:BG290" si="1451">BF286</f>
        <v>99</v>
      </c>
      <c r="BG287" s="53">
        <f t="shared" si="1451"/>
        <v>0</v>
      </c>
      <c r="BH287" s="53">
        <f t="shared" si="1367"/>
        <v>3.6303630363036306E-2</v>
      </c>
      <c r="BI287" s="53">
        <f t="shared" si="1368"/>
        <v>0</v>
      </c>
      <c r="BO287" s="54" t="s">
        <v>989</v>
      </c>
      <c r="BP287" s="53">
        <v>12070201</v>
      </c>
      <c r="BQ287" s="53">
        <v>596431.01040000003</v>
      </c>
      <c r="BR287" s="53">
        <v>416840.47139999998</v>
      </c>
      <c r="BS287" s="53">
        <f t="shared" si="1369"/>
        <v>0.69889134557313415</v>
      </c>
      <c r="BT287" s="53">
        <f>BT286</f>
        <v>0</v>
      </c>
      <c r="BU287" s="53">
        <f t="shared" si="1449"/>
        <v>0</v>
      </c>
      <c r="BV287" s="53">
        <f t="shared" si="1450"/>
        <v>17</v>
      </c>
      <c r="BW287" s="53">
        <f t="shared" si="1370"/>
        <v>0</v>
      </c>
      <c r="BX287" s="53">
        <f t="shared" si="1371"/>
        <v>0</v>
      </c>
      <c r="BY287" s="53">
        <f t="shared" si="1372"/>
        <v>11.881152874743281</v>
      </c>
    </row>
    <row r="288" spans="1:77" x14ac:dyDescent="0.3">
      <c r="A288" s="53" t="s">
        <v>812</v>
      </c>
      <c r="B288" s="53" t="s">
        <v>1575</v>
      </c>
      <c r="C288" s="53">
        <v>12080005</v>
      </c>
      <c r="D288" s="51">
        <v>452271.82259150001</v>
      </c>
      <c r="E288" s="53">
        <v>395612.617677</v>
      </c>
      <c r="F288" s="53">
        <f t="shared" si="1352"/>
        <v>0.87472311542681358</v>
      </c>
      <c r="H288" s="53">
        <f>Input!P208</f>
        <v>1939</v>
      </c>
      <c r="I288" s="53">
        <f>Input!Q208</f>
        <v>1932</v>
      </c>
      <c r="J288" s="53">
        <f>Input!R208</f>
        <v>0</v>
      </c>
      <c r="K288" s="53">
        <f>Input!S208</f>
        <v>12</v>
      </c>
      <c r="L288" s="53">
        <f>Input!T208</f>
        <v>202</v>
      </c>
      <c r="M288" s="53">
        <f t="shared" si="1361"/>
        <v>1696.0881208125916</v>
      </c>
      <c r="N288" s="53">
        <f t="shared" si="1362"/>
        <v>1689.9650590046037</v>
      </c>
      <c r="O288" s="53">
        <f t="shared" si="1363"/>
        <v>0</v>
      </c>
      <c r="P288" s="53">
        <f t="shared" si="1364"/>
        <v>10.496677385121764</v>
      </c>
      <c r="Q288" s="53">
        <f t="shared" si="1365"/>
        <v>176.69406931621634</v>
      </c>
      <c r="AA288" s="53" t="s">
        <v>830</v>
      </c>
      <c r="AB288" s="53" t="s">
        <v>1614</v>
      </c>
      <c r="AC288" s="53">
        <v>12110108</v>
      </c>
      <c r="AD288" s="53">
        <v>3484.1879140000001</v>
      </c>
      <c r="AE288" s="53">
        <v>2651.84430535</v>
      </c>
      <c r="AF288" s="53">
        <f t="shared" si="1357"/>
        <v>0.76110829002491054</v>
      </c>
      <c r="AH288" s="58">
        <v>0</v>
      </c>
      <c r="AI288" s="58">
        <v>0</v>
      </c>
      <c r="AJ288" s="58">
        <v>0</v>
      </c>
      <c r="AK288" s="58">
        <v>0</v>
      </c>
      <c r="AL288" s="58">
        <v>0</v>
      </c>
      <c r="AM288" s="58">
        <f t="shared" si="1394"/>
        <v>0</v>
      </c>
      <c r="AN288" s="58">
        <f t="shared" si="1395"/>
        <v>0</v>
      </c>
      <c r="AO288" s="58">
        <f t="shared" si="1396"/>
        <v>0</v>
      </c>
      <c r="AP288" s="58">
        <f t="shared" si="1397"/>
        <v>0</v>
      </c>
      <c r="AQ288" s="58">
        <f t="shared" si="1398"/>
        <v>0</v>
      </c>
      <c r="BA288" s="54" t="s">
        <v>730</v>
      </c>
      <c r="BB288" s="53">
        <v>12090301</v>
      </c>
      <c r="BC288" s="53">
        <v>24543</v>
      </c>
      <c r="BD288" s="53">
        <v>16731</v>
      </c>
      <c r="BE288" s="53">
        <f t="shared" si="1366"/>
        <v>0.68170150348368175</v>
      </c>
      <c r="BF288" s="53">
        <f t="shared" si="1451"/>
        <v>99</v>
      </c>
      <c r="BG288" s="53">
        <f t="shared" si="1451"/>
        <v>0</v>
      </c>
      <c r="BH288" s="53">
        <f t="shared" si="1367"/>
        <v>67.488448844884488</v>
      </c>
      <c r="BI288" s="53">
        <f t="shared" si="1368"/>
        <v>0</v>
      </c>
      <c r="BO288" s="54" t="s">
        <v>989</v>
      </c>
      <c r="BP288" s="53">
        <v>12090107</v>
      </c>
      <c r="BQ288" s="53">
        <v>596431.01040000003</v>
      </c>
      <c r="BR288" s="53">
        <v>20138.31364</v>
      </c>
      <c r="BS288" s="53">
        <f t="shared" si="1369"/>
        <v>3.3764699166956659E-2</v>
      </c>
      <c r="BT288" s="53">
        <f>BT287</f>
        <v>0</v>
      </c>
      <c r="BU288" s="53">
        <f t="shared" si="1449"/>
        <v>0</v>
      </c>
      <c r="BV288" s="53">
        <f t="shared" si="1450"/>
        <v>17</v>
      </c>
      <c r="BW288" s="53">
        <f t="shared" si="1370"/>
        <v>0</v>
      </c>
      <c r="BX288" s="53">
        <f t="shared" si="1371"/>
        <v>0</v>
      </c>
      <c r="BY288" s="53">
        <f t="shared" si="1372"/>
        <v>0.57399988583826322</v>
      </c>
    </row>
    <row r="289" spans="1:77" x14ac:dyDescent="0.3">
      <c r="A289" s="53" t="s">
        <v>812</v>
      </c>
      <c r="B289" s="53" t="s">
        <v>1575</v>
      </c>
      <c r="C289" s="53">
        <v>13070007</v>
      </c>
      <c r="D289" s="51">
        <v>452271.82259150001</v>
      </c>
      <c r="E289" s="53">
        <v>56659.204914499998</v>
      </c>
      <c r="F289" s="53">
        <f t="shared" si="1352"/>
        <v>0.12527688457318642</v>
      </c>
      <c r="H289" s="53">
        <f>H288</f>
        <v>1939</v>
      </c>
      <c r="I289" s="53">
        <f t="shared" ref="I289" si="1452">I288</f>
        <v>1932</v>
      </c>
      <c r="J289" s="53">
        <f t="shared" ref="J289" si="1453">J288</f>
        <v>0</v>
      </c>
      <c r="K289" s="53">
        <f t="shared" ref="K289" si="1454">K288</f>
        <v>12</v>
      </c>
      <c r="L289" s="53">
        <f t="shared" ref="L289" si="1455">L288</f>
        <v>202</v>
      </c>
      <c r="M289" s="53">
        <f t="shared" si="1361"/>
        <v>242.91187918740846</v>
      </c>
      <c r="N289" s="53">
        <f t="shared" si="1362"/>
        <v>242.03494099539617</v>
      </c>
      <c r="O289" s="53">
        <f t="shared" si="1363"/>
        <v>0</v>
      </c>
      <c r="P289" s="53">
        <f t="shared" si="1364"/>
        <v>1.503322614878237</v>
      </c>
      <c r="Q289" s="53">
        <f t="shared" si="1365"/>
        <v>25.305930683783657</v>
      </c>
      <c r="AA289" s="53" t="s">
        <v>830</v>
      </c>
      <c r="AB289" s="53" t="s">
        <v>1614</v>
      </c>
      <c r="AC289" s="53">
        <v>12110109</v>
      </c>
      <c r="AD289" s="53">
        <v>3484.1879140000001</v>
      </c>
      <c r="AE289" s="51">
        <v>832.343608915</v>
      </c>
      <c r="AF289" s="53">
        <f t="shared" si="1357"/>
        <v>0.23889171005114737</v>
      </c>
      <c r="AH289" s="58">
        <f t="shared" ref="AH289" si="1456">AH288</f>
        <v>0</v>
      </c>
      <c r="AI289" s="58">
        <f t="shared" ref="AI289" si="1457">AI288</f>
        <v>0</v>
      </c>
      <c r="AJ289" s="58">
        <f t="shared" ref="AJ289" si="1458">AJ288</f>
        <v>0</v>
      </c>
      <c r="AK289" s="58">
        <f t="shared" ref="AK289" si="1459">AK288</f>
        <v>0</v>
      </c>
      <c r="AL289" s="58">
        <f t="shared" ref="AL289" si="1460">AL288</f>
        <v>0</v>
      </c>
      <c r="AM289" s="58">
        <f t="shared" si="1394"/>
        <v>0</v>
      </c>
      <c r="AN289" s="58">
        <f t="shared" si="1395"/>
        <v>0</v>
      </c>
      <c r="AO289" s="58">
        <f t="shared" si="1396"/>
        <v>0</v>
      </c>
      <c r="AP289" s="58">
        <f t="shared" si="1397"/>
        <v>0</v>
      </c>
      <c r="AQ289" s="58">
        <f t="shared" si="1398"/>
        <v>0</v>
      </c>
      <c r="BA289" s="54" t="s">
        <v>730</v>
      </c>
      <c r="BB289" s="53">
        <v>12100101</v>
      </c>
      <c r="BC289" s="53">
        <v>24543</v>
      </c>
      <c r="BD289" s="53">
        <v>17</v>
      </c>
      <c r="BE289" s="53">
        <f t="shared" si="1366"/>
        <v>6.9266185877847044E-4</v>
      </c>
      <c r="BF289" s="53">
        <f t="shared" si="1451"/>
        <v>99</v>
      </c>
      <c r="BG289" s="53">
        <f t="shared" si="1451"/>
        <v>0</v>
      </c>
      <c r="BH289" s="53">
        <f t="shared" si="1367"/>
        <v>6.8573524019068577E-2</v>
      </c>
      <c r="BI289" s="53">
        <f t="shared" si="1368"/>
        <v>0</v>
      </c>
      <c r="BO289" s="54" t="s">
        <v>812</v>
      </c>
      <c r="BP289" s="53">
        <v>12080005</v>
      </c>
      <c r="BQ289" s="53">
        <v>577161.39099999995</v>
      </c>
      <c r="BR289" s="53">
        <v>396791.86560000002</v>
      </c>
      <c r="BS289" s="53">
        <f t="shared" si="1369"/>
        <v>0.68748858081534436</v>
      </c>
      <c r="BT289" s="53">
        <v>0</v>
      </c>
      <c r="BU289" s="53">
        <v>1</v>
      </c>
      <c r="BV289" s="53">
        <v>2</v>
      </c>
      <c r="BW289" s="53">
        <f t="shared" si="1370"/>
        <v>0</v>
      </c>
      <c r="BX289" s="53">
        <f t="shared" si="1371"/>
        <v>0.68748858081534436</v>
      </c>
      <c r="BY289" s="53">
        <f t="shared" si="1372"/>
        <v>1.3749771616306887</v>
      </c>
    </row>
    <row r="290" spans="1:77" x14ac:dyDescent="0.3">
      <c r="A290" s="53" t="s">
        <v>812</v>
      </c>
      <c r="B290" s="53" t="s">
        <v>1578</v>
      </c>
      <c r="C290" s="53">
        <v>12080005</v>
      </c>
      <c r="D290" s="51">
        <v>132104.21573468301</v>
      </c>
      <c r="E290" s="53">
        <v>131165.34924700001</v>
      </c>
      <c r="F290" s="53">
        <f t="shared" si="1352"/>
        <v>0.99289298617412325</v>
      </c>
      <c r="H290" s="53">
        <f>Input!P209</f>
        <v>117</v>
      </c>
      <c r="I290" s="53">
        <f>Input!Q209</f>
        <v>0</v>
      </c>
      <c r="J290" s="53">
        <f>Input!R209</f>
        <v>0</v>
      </c>
      <c r="K290" s="53">
        <f>Input!S209</f>
        <v>0</v>
      </c>
      <c r="L290" s="53">
        <f>Input!T209</f>
        <v>8</v>
      </c>
      <c r="M290" s="53">
        <f t="shared" si="1361"/>
        <v>116.16847938237242</v>
      </c>
      <c r="N290" s="53">
        <f t="shared" si="1362"/>
        <v>0</v>
      </c>
      <c r="O290" s="53">
        <f t="shared" si="1363"/>
        <v>0</v>
      </c>
      <c r="P290" s="53">
        <f t="shared" si="1364"/>
        <v>0</v>
      </c>
      <c r="Q290" s="53">
        <f t="shared" si="1365"/>
        <v>7.943143889392986</v>
      </c>
      <c r="AA290" s="53" t="s">
        <v>998</v>
      </c>
      <c r="AB290" s="53" t="s">
        <v>1599</v>
      </c>
      <c r="AC290" s="53">
        <v>12080003</v>
      </c>
      <c r="AD290" s="53">
        <v>729217.00930000003</v>
      </c>
      <c r="AE290" s="53">
        <v>567358.89921499998</v>
      </c>
      <c r="AF290" s="53">
        <f t="shared" si="1357"/>
        <v>0.77803848782905782</v>
      </c>
      <c r="AH290" s="58">
        <f>Input!P251</f>
        <v>13</v>
      </c>
      <c r="AI290" s="58">
        <f>Input!Q251</f>
        <v>0</v>
      </c>
      <c r="AJ290" s="58">
        <f>Input!R251</f>
        <v>0</v>
      </c>
      <c r="AK290" s="58">
        <f>Input!S251</f>
        <v>0</v>
      </c>
      <c r="AL290" s="58">
        <f>Input!T251</f>
        <v>0</v>
      </c>
      <c r="AM290" s="58">
        <f t="shared" si="1394"/>
        <v>10.114500341777752</v>
      </c>
      <c r="AN290" s="58">
        <f t="shared" si="1395"/>
        <v>0</v>
      </c>
      <c r="AO290" s="58">
        <f t="shared" si="1396"/>
        <v>0</v>
      </c>
      <c r="AP290" s="58">
        <f t="shared" si="1397"/>
        <v>0</v>
      </c>
      <c r="AQ290" s="58">
        <f t="shared" si="1398"/>
        <v>0</v>
      </c>
      <c r="BA290" s="54" t="s">
        <v>730</v>
      </c>
      <c r="BB290" s="53">
        <v>12100102</v>
      </c>
      <c r="BC290" s="53">
        <v>24543</v>
      </c>
      <c r="BD290" s="53">
        <v>6053</v>
      </c>
      <c r="BE290" s="53">
        <f t="shared" si="1366"/>
        <v>0.24662836654035775</v>
      </c>
      <c r="BF290" s="53">
        <f t="shared" si="1451"/>
        <v>99</v>
      </c>
      <c r="BG290" s="53">
        <f t="shared" si="1451"/>
        <v>0</v>
      </c>
      <c r="BH290" s="53">
        <f t="shared" si="1367"/>
        <v>24.416208287495415</v>
      </c>
      <c r="BI290" s="53">
        <f t="shared" si="1368"/>
        <v>0</v>
      </c>
      <c r="BO290" s="54" t="s">
        <v>812</v>
      </c>
      <c r="BP290" s="53">
        <v>13070007</v>
      </c>
      <c r="BQ290" s="53">
        <v>577161.39099999995</v>
      </c>
      <c r="BR290" s="53">
        <v>180369.52540000001</v>
      </c>
      <c r="BS290" s="53">
        <f t="shared" si="1369"/>
        <v>0.3125114191846558</v>
      </c>
      <c r="BT290" s="53">
        <f>BT289</f>
        <v>0</v>
      </c>
      <c r="BU290" s="53">
        <f t="shared" ref="BU290" si="1461">BU289</f>
        <v>1</v>
      </c>
      <c r="BV290" s="53">
        <f t="shared" ref="BV290" si="1462">BV289</f>
        <v>2</v>
      </c>
      <c r="BW290" s="53">
        <f t="shared" si="1370"/>
        <v>0</v>
      </c>
      <c r="BX290" s="53">
        <f t="shared" si="1371"/>
        <v>0.3125114191846558</v>
      </c>
      <c r="BY290" s="53">
        <f t="shared" si="1372"/>
        <v>0.62502283836931161</v>
      </c>
    </row>
    <row r="291" spans="1:77" x14ac:dyDescent="0.3">
      <c r="A291" s="53" t="s">
        <v>812</v>
      </c>
      <c r="B291" s="53" t="s">
        <v>1578</v>
      </c>
      <c r="C291" s="53">
        <v>13070007</v>
      </c>
      <c r="D291" s="51">
        <v>132104.21573468301</v>
      </c>
      <c r="E291" s="53">
        <v>938.86648768299995</v>
      </c>
      <c r="F291" s="53">
        <f t="shared" si="1352"/>
        <v>7.1070138258767721E-3</v>
      </c>
      <c r="H291" s="53">
        <f>H290</f>
        <v>117</v>
      </c>
      <c r="I291" s="53">
        <f t="shared" ref="I291" si="1463">I290</f>
        <v>0</v>
      </c>
      <c r="J291" s="53">
        <f t="shared" ref="J291" si="1464">J290</f>
        <v>0</v>
      </c>
      <c r="K291" s="53">
        <f t="shared" ref="K291" si="1465">K290</f>
        <v>0</v>
      </c>
      <c r="L291" s="53">
        <f t="shared" ref="L291" si="1466">L290</f>
        <v>8</v>
      </c>
      <c r="M291" s="53">
        <f t="shared" si="1361"/>
        <v>0.83152061762758234</v>
      </c>
      <c r="N291" s="53">
        <f t="shared" si="1362"/>
        <v>0</v>
      </c>
      <c r="O291" s="53">
        <f t="shared" si="1363"/>
        <v>0</v>
      </c>
      <c r="P291" s="53">
        <f t="shared" si="1364"/>
        <v>0</v>
      </c>
      <c r="Q291" s="53">
        <f t="shared" si="1365"/>
        <v>5.6856110607014176E-2</v>
      </c>
      <c r="AA291" s="53" t="s">
        <v>998</v>
      </c>
      <c r="AB291" s="53" t="s">
        <v>1599</v>
      </c>
      <c r="AC291" s="53">
        <v>12080004</v>
      </c>
      <c r="AD291" s="53">
        <v>729217.00930000003</v>
      </c>
      <c r="AE291" s="51">
        <v>161858.110056</v>
      </c>
      <c r="AF291" s="53">
        <f t="shared" si="1357"/>
        <v>0.22196151213117349</v>
      </c>
      <c r="AH291" s="58">
        <f t="shared" ref="AH291" si="1467">AH290</f>
        <v>13</v>
      </c>
      <c r="AI291" s="58">
        <f t="shared" ref="AI291" si="1468">AI290</f>
        <v>0</v>
      </c>
      <c r="AJ291" s="58">
        <f t="shared" ref="AJ291" si="1469">AJ290</f>
        <v>0</v>
      </c>
      <c r="AK291" s="58">
        <f t="shared" ref="AK291" si="1470">AK290</f>
        <v>0</v>
      </c>
      <c r="AL291" s="58">
        <f t="shared" ref="AL291" si="1471">AL290</f>
        <v>0</v>
      </c>
      <c r="AM291" s="58">
        <f t="shared" si="1394"/>
        <v>2.8854996577052554</v>
      </c>
      <c r="AN291" s="58">
        <f t="shared" si="1395"/>
        <v>0</v>
      </c>
      <c r="AO291" s="58">
        <f t="shared" si="1396"/>
        <v>0</v>
      </c>
      <c r="AP291" s="58">
        <f t="shared" si="1397"/>
        <v>0</v>
      </c>
      <c r="AQ291" s="58">
        <f t="shared" si="1398"/>
        <v>0</v>
      </c>
      <c r="BA291" s="54" t="s">
        <v>730</v>
      </c>
      <c r="BB291" s="53">
        <v>12100202</v>
      </c>
      <c r="BC291" s="53">
        <v>24543</v>
      </c>
      <c r="BD291" s="53">
        <v>1721</v>
      </c>
      <c r="BE291" s="53">
        <f t="shared" si="1366"/>
        <v>7.0121826997514569E-2</v>
      </c>
      <c r="BF291" s="53"/>
      <c r="BG291" s="53"/>
      <c r="BH291" s="53">
        <f t="shared" si="1367"/>
        <v>0</v>
      </c>
      <c r="BI291" s="53">
        <f t="shared" si="1368"/>
        <v>0</v>
      </c>
      <c r="BO291" s="54" t="s">
        <v>990</v>
      </c>
      <c r="BP291" s="53">
        <v>12090202</v>
      </c>
      <c r="BQ291" s="53">
        <v>1356703.0220000001</v>
      </c>
      <c r="BR291" s="53">
        <v>1292.7302360000001</v>
      </c>
      <c r="BS291" s="53">
        <f t="shared" si="1369"/>
        <v>9.5284687587288358E-4</v>
      </c>
      <c r="BT291" s="53">
        <f>Input!R211</f>
        <v>0</v>
      </c>
      <c r="BU291" s="53">
        <f>Input!S211</f>
        <v>0</v>
      </c>
      <c r="BV291" s="53">
        <f>Input!T211</f>
        <v>2</v>
      </c>
      <c r="BW291" s="53">
        <f t="shared" si="1370"/>
        <v>0</v>
      </c>
      <c r="BX291" s="53">
        <f t="shared" si="1371"/>
        <v>0</v>
      </c>
      <c r="BY291" s="53">
        <f t="shared" si="1372"/>
        <v>1.9056937517457672E-3</v>
      </c>
    </row>
    <row r="292" spans="1:77" x14ac:dyDescent="0.3">
      <c r="A292" s="53" t="s">
        <v>812</v>
      </c>
      <c r="B292" s="53" t="s">
        <v>1579</v>
      </c>
      <c r="C292" s="53">
        <v>13070007</v>
      </c>
      <c r="D292" s="51">
        <v>122771.33829</v>
      </c>
      <c r="E292" s="53">
        <v>122771.33829</v>
      </c>
      <c r="F292" s="53">
        <f t="shared" si="1352"/>
        <v>1</v>
      </c>
      <c r="H292" s="53">
        <f>Input!P206</f>
        <v>0</v>
      </c>
      <c r="I292" s="53">
        <f>Input!Q206</f>
        <v>13</v>
      </c>
      <c r="J292" s="53">
        <f>Input!R206</f>
        <v>0</v>
      </c>
      <c r="K292" s="53">
        <f>Input!S206</f>
        <v>0</v>
      </c>
      <c r="L292" s="53">
        <f>Input!T206</f>
        <v>0</v>
      </c>
      <c r="M292" s="53">
        <f t="shared" si="1361"/>
        <v>0</v>
      </c>
      <c r="N292" s="53">
        <f t="shared" si="1362"/>
        <v>13</v>
      </c>
      <c r="O292" s="53">
        <f t="shared" si="1363"/>
        <v>0</v>
      </c>
      <c r="P292" s="53">
        <f t="shared" si="1364"/>
        <v>0</v>
      </c>
      <c r="Q292" s="53">
        <f t="shared" si="1365"/>
        <v>0</v>
      </c>
      <c r="AA292" s="53" t="s">
        <v>998</v>
      </c>
      <c r="AB292" s="53" t="s">
        <v>1600</v>
      </c>
      <c r="AC292" s="53">
        <v>12080002</v>
      </c>
      <c r="AD292" s="53">
        <v>627158.17090000003</v>
      </c>
      <c r="AE292" s="53">
        <v>12.9638815753</v>
      </c>
      <c r="AF292" s="53">
        <f t="shared" si="1357"/>
        <v>2.0670832617386218E-5</v>
      </c>
      <c r="AH292" s="58">
        <f>Input!P252</f>
        <v>90</v>
      </c>
      <c r="AI292" s="58">
        <f>Input!Q252</f>
        <v>0</v>
      </c>
      <c r="AJ292" s="58">
        <f>Input!R252</f>
        <v>14956</v>
      </c>
      <c r="AK292" s="58">
        <f>Input!S252</f>
        <v>0</v>
      </c>
      <c r="AL292" s="58">
        <f>Input!T252</f>
        <v>58</v>
      </c>
      <c r="AM292" s="58">
        <f t="shared" si="1394"/>
        <v>1.8603749355647597E-3</v>
      </c>
      <c r="AN292" s="58">
        <f t="shared" si="1395"/>
        <v>0</v>
      </c>
      <c r="AO292" s="58">
        <f t="shared" si="1396"/>
        <v>0.3091529726256283</v>
      </c>
      <c r="AP292" s="58">
        <f t="shared" si="1397"/>
        <v>0</v>
      </c>
      <c r="AQ292" s="58">
        <f t="shared" si="1398"/>
        <v>1.1989082918084006E-3</v>
      </c>
      <c r="BA292" s="54" t="s">
        <v>994</v>
      </c>
      <c r="BB292" s="53">
        <v>12050004</v>
      </c>
      <c r="BC292" s="53">
        <v>3974</v>
      </c>
      <c r="BD292" s="53">
        <v>115</v>
      </c>
      <c r="BE292" s="53">
        <f t="shared" si="1366"/>
        <v>2.8938097634625064E-2</v>
      </c>
      <c r="BF292" s="53">
        <f>Input!P234</f>
        <v>45</v>
      </c>
      <c r="BG292" s="53">
        <f>Input!Q234</f>
        <v>0</v>
      </c>
      <c r="BH292" s="53">
        <f t="shared" si="1367"/>
        <v>1.3022143935581278</v>
      </c>
      <c r="BI292" s="53">
        <f t="shared" si="1368"/>
        <v>0</v>
      </c>
      <c r="BO292" s="54" t="s">
        <v>990</v>
      </c>
      <c r="BP292" s="53">
        <v>12090203</v>
      </c>
      <c r="BQ292" s="53">
        <v>1356703.0220000001</v>
      </c>
      <c r="BR292" s="53">
        <v>402339.04479999997</v>
      </c>
      <c r="BS292" s="53">
        <f t="shared" si="1369"/>
        <v>0.29655645950201176</v>
      </c>
      <c r="BT292" s="53">
        <f>BT291</f>
        <v>0</v>
      </c>
      <c r="BU292" s="53">
        <f t="shared" ref="BU292:BU298" si="1472">BU291</f>
        <v>0</v>
      </c>
      <c r="BV292" s="53">
        <f t="shared" ref="BV292:BV298" si="1473">BV291</f>
        <v>2</v>
      </c>
      <c r="BW292" s="53">
        <f t="shared" si="1370"/>
        <v>0</v>
      </c>
      <c r="BX292" s="53">
        <f t="shared" si="1371"/>
        <v>0</v>
      </c>
      <c r="BY292" s="53">
        <f t="shared" si="1372"/>
        <v>0.59311291900402352</v>
      </c>
    </row>
    <row r="293" spans="1:77" x14ac:dyDescent="0.3">
      <c r="A293" s="53" t="s">
        <v>990</v>
      </c>
      <c r="B293" s="53" t="s">
        <v>1575</v>
      </c>
      <c r="C293" s="53">
        <v>12090202</v>
      </c>
      <c r="D293" s="51">
        <v>1356703.0278450102</v>
      </c>
      <c r="E293" s="53">
        <v>1292.72954469</v>
      </c>
      <c r="F293" s="53">
        <f t="shared" si="1352"/>
        <v>9.5284636221633129E-4</v>
      </c>
      <c r="H293" s="53">
        <f>Input!P210</f>
        <v>351</v>
      </c>
      <c r="I293" s="53">
        <f>Input!Q210</f>
        <v>0</v>
      </c>
      <c r="J293" s="53">
        <f>Input!R210</f>
        <v>57</v>
      </c>
      <c r="K293" s="53">
        <f>Input!S210</f>
        <v>0</v>
      </c>
      <c r="L293" s="53">
        <f>Input!T210</f>
        <v>470</v>
      </c>
      <c r="M293" s="53">
        <f t="shared" si="1361"/>
        <v>0.33444907313793226</v>
      </c>
      <c r="N293" s="53">
        <f t="shared" si="1362"/>
        <v>0</v>
      </c>
      <c r="O293" s="53">
        <f t="shared" si="1363"/>
        <v>5.4312242646330881E-2</v>
      </c>
      <c r="P293" s="53">
        <f t="shared" si="1364"/>
        <v>0</v>
      </c>
      <c r="Q293" s="53">
        <f t="shared" si="1365"/>
        <v>0.44783779024167569</v>
      </c>
      <c r="AA293" s="53" t="s">
        <v>998</v>
      </c>
      <c r="AB293" s="53" t="s">
        <v>1600</v>
      </c>
      <c r="AC293" s="53">
        <v>12080003</v>
      </c>
      <c r="AD293" s="53">
        <v>627158.17090000003</v>
      </c>
      <c r="AE293" s="51">
        <v>305818.88932999998</v>
      </c>
      <c r="AF293" s="53">
        <f t="shared" si="1357"/>
        <v>0.48762641311223959</v>
      </c>
      <c r="AH293" s="58">
        <f t="shared" ref="AH293:AH295" si="1474">AH292</f>
        <v>90</v>
      </c>
      <c r="AI293" s="58">
        <f t="shared" ref="AI293:AI295" si="1475">AI292</f>
        <v>0</v>
      </c>
      <c r="AJ293" s="58">
        <f t="shared" ref="AJ293:AJ295" si="1476">AJ292</f>
        <v>14956</v>
      </c>
      <c r="AK293" s="58">
        <f t="shared" ref="AK293:AK295" si="1477">AK292</f>
        <v>0</v>
      </c>
      <c r="AL293" s="58">
        <f t="shared" ref="AL293:AL295" si="1478">AL292</f>
        <v>58</v>
      </c>
      <c r="AM293" s="58">
        <f t="shared" si="1394"/>
        <v>43.886377180101562</v>
      </c>
      <c r="AN293" s="58">
        <f t="shared" si="1395"/>
        <v>0</v>
      </c>
      <c r="AO293" s="58">
        <f t="shared" si="1396"/>
        <v>7292.9406345066554</v>
      </c>
      <c r="AP293" s="58">
        <f t="shared" si="1397"/>
        <v>0</v>
      </c>
      <c r="AQ293" s="58">
        <f t="shared" si="1398"/>
        <v>28.282331960509897</v>
      </c>
      <c r="BA293" s="54" t="s">
        <v>994</v>
      </c>
      <c r="BB293" s="53">
        <v>12060102</v>
      </c>
      <c r="BC293" s="53">
        <v>3974</v>
      </c>
      <c r="BD293" s="53">
        <v>3684</v>
      </c>
      <c r="BE293" s="53">
        <f t="shared" si="1366"/>
        <v>0.92702566683442378</v>
      </c>
      <c r="BF293" s="53">
        <f>BF292</f>
        <v>45</v>
      </c>
      <c r="BG293" s="53">
        <f>BG292</f>
        <v>0</v>
      </c>
      <c r="BH293" s="53">
        <f t="shared" si="1367"/>
        <v>41.716155007549069</v>
      </c>
      <c r="BI293" s="53">
        <f t="shared" si="1368"/>
        <v>0</v>
      </c>
      <c r="BO293" s="54" t="s">
        <v>990</v>
      </c>
      <c r="BP293" s="53">
        <v>12090204</v>
      </c>
      <c r="BQ293" s="53">
        <v>1356703.0220000001</v>
      </c>
      <c r="BR293" s="53">
        <v>1290.7061100000001</v>
      </c>
      <c r="BS293" s="53">
        <f t="shared" si="1369"/>
        <v>9.5135493108675334E-4</v>
      </c>
      <c r="BT293" s="53">
        <f>BT292</f>
        <v>0</v>
      </c>
      <c r="BU293" s="53">
        <f t="shared" si="1472"/>
        <v>0</v>
      </c>
      <c r="BV293" s="53">
        <f t="shared" si="1473"/>
        <v>2</v>
      </c>
      <c r="BW293" s="53">
        <f t="shared" si="1370"/>
        <v>0</v>
      </c>
      <c r="BX293" s="53">
        <f t="shared" si="1371"/>
        <v>0</v>
      </c>
      <c r="BY293" s="53">
        <f t="shared" si="1372"/>
        <v>1.9027098621735067E-3</v>
      </c>
    </row>
    <row r="294" spans="1:77" x14ac:dyDescent="0.3">
      <c r="A294" s="53" t="s">
        <v>990</v>
      </c>
      <c r="B294" s="53" t="s">
        <v>1575</v>
      </c>
      <c r="C294" s="53">
        <v>12090203</v>
      </c>
      <c r="D294" s="51">
        <v>1356703.0278450099</v>
      </c>
      <c r="E294" s="53">
        <v>402339.04382999998</v>
      </c>
      <c r="F294" s="53">
        <f t="shared" si="1352"/>
        <v>0.29655645750940512</v>
      </c>
      <c r="H294" s="53">
        <f t="shared" ref="H294:H300" si="1479">H293</f>
        <v>351</v>
      </c>
      <c r="I294" s="53">
        <f t="shared" ref="I294:I300" si="1480">I293</f>
        <v>0</v>
      </c>
      <c r="J294" s="53">
        <f t="shared" ref="J294:J300" si="1481">J293</f>
        <v>57</v>
      </c>
      <c r="K294" s="53">
        <f t="shared" ref="K294:K300" si="1482">K293</f>
        <v>0</v>
      </c>
      <c r="L294" s="53">
        <f t="shared" ref="L294:L300" si="1483">L293</f>
        <v>470</v>
      </c>
      <c r="M294" s="53">
        <f t="shared" si="1361"/>
        <v>104.0913165858012</v>
      </c>
      <c r="N294" s="53">
        <f t="shared" si="1362"/>
        <v>0</v>
      </c>
      <c r="O294" s="53">
        <f t="shared" si="1363"/>
        <v>16.903718078036093</v>
      </c>
      <c r="P294" s="53">
        <f t="shared" si="1364"/>
        <v>0</v>
      </c>
      <c r="Q294" s="53">
        <f t="shared" si="1365"/>
        <v>139.38153502942041</v>
      </c>
      <c r="AA294" s="53" t="s">
        <v>998</v>
      </c>
      <c r="AB294" s="53" t="s">
        <v>1600</v>
      </c>
      <c r="AC294" s="53">
        <v>12080004</v>
      </c>
      <c r="AD294" s="53">
        <v>627158.17090000003</v>
      </c>
      <c r="AE294" s="53">
        <v>312482.20468299999</v>
      </c>
      <c r="AF294" s="53">
        <f t="shared" si="1357"/>
        <v>0.49825103009432858</v>
      </c>
      <c r="AH294" s="58">
        <f t="shared" si="1474"/>
        <v>90</v>
      </c>
      <c r="AI294" s="58">
        <f t="shared" si="1475"/>
        <v>0</v>
      </c>
      <c r="AJ294" s="58">
        <f t="shared" si="1476"/>
        <v>14956</v>
      </c>
      <c r="AK294" s="58">
        <f t="shared" si="1477"/>
        <v>0</v>
      </c>
      <c r="AL294" s="58">
        <f t="shared" si="1478"/>
        <v>58</v>
      </c>
      <c r="AM294" s="58">
        <f t="shared" si="1394"/>
        <v>44.842592708489576</v>
      </c>
      <c r="AN294" s="58">
        <f t="shared" si="1395"/>
        <v>0</v>
      </c>
      <c r="AO294" s="58">
        <f t="shared" si="1396"/>
        <v>7451.8424060907782</v>
      </c>
      <c r="AP294" s="58">
        <f t="shared" si="1397"/>
        <v>0</v>
      </c>
      <c r="AQ294" s="58">
        <f t="shared" si="1398"/>
        <v>28.898559745471058</v>
      </c>
      <c r="BA294" s="54" t="s">
        <v>994</v>
      </c>
      <c r="BB294" s="53">
        <v>12060103</v>
      </c>
      <c r="BC294" s="53">
        <v>3974</v>
      </c>
      <c r="BD294" s="53">
        <v>175</v>
      </c>
      <c r="BE294" s="53">
        <f t="shared" si="1366"/>
        <v>4.4036235530951186E-2</v>
      </c>
      <c r="BF294" s="53">
        <f>BF293</f>
        <v>45</v>
      </c>
      <c r="BG294" s="53">
        <f>BG293</f>
        <v>0</v>
      </c>
      <c r="BH294" s="53">
        <f t="shared" si="1367"/>
        <v>1.9816305988928034</v>
      </c>
      <c r="BI294" s="53">
        <f t="shared" si="1368"/>
        <v>0</v>
      </c>
      <c r="BO294" s="54" t="s">
        <v>990</v>
      </c>
      <c r="BP294" s="53">
        <v>12110101</v>
      </c>
      <c r="BQ294" s="53">
        <v>1356703.0220000001</v>
      </c>
      <c r="BR294" s="53">
        <v>220322.299</v>
      </c>
      <c r="BS294" s="53">
        <f t="shared" si="1369"/>
        <v>0.16239537719552599</v>
      </c>
      <c r="BT294" s="53">
        <f>BT293</f>
        <v>0</v>
      </c>
      <c r="BU294" s="53">
        <f t="shared" si="1472"/>
        <v>0</v>
      </c>
      <c r="BV294" s="53">
        <f t="shared" si="1473"/>
        <v>2</v>
      </c>
      <c r="BW294" s="53">
        <f t="shared" si="1370"/>
        <v>0</v>
      </c>
      <c r="BX294" s="53">
        <f t="shared" si="1371"/>
        <v>0</v>
      </c>
      <c r="BY294" s="53">
        <f t="shared" si="1372"/>
        <v>0.32479075439105198</v>
      </c>
    </row>
    <row r="295" spans="1:77" x14ac:dyDescent="0.3">
      <c r="A295" s="53" t="s">
        <v>990</v>
      </c>
      <c r="B295" s="53" t="s">
        <v>1575</v>
      </c>
      <c r="C295" s="53">
        <v>12090204</v>
      </c>
      <c r="D295" s="78">
        <v>1356703.0278450099</v>
      </c>
      <c r="E295" s="53">
        <v>1290.70647472</v>
      </c>
      <c r="F295" s="53">
        <f t="shared" si="1352"/>
        <v>9.5135519581625826E-4</v>
      </c>
      <c r="H295" s="53">
        <f t="shared" si="1479"/>
        <v>351</v>
      </c>
      <c r="I295" s="53">
        <f t="shared" si="1480"/>
        <v>0</v>
      </c>
      <c r="J295" s="53">
        <f t="shared" si="1481"/>
        <v>57</v>
      </c>
      <c r="K295" s="53">
        <f t="shared" si="1482"/>
        <v>0</v>
      </c>
      <c r="L295" s="53">
        <f t="shared" si="1483"/>
        <v>470</v>
      </c>
      <c r="M295" s="53">
        <f t="shared" si="1361"/>
        <v>0.33392567373150667</v>
      </c>
      <c r="N295" s="53">
        <f t="shared" si="1362"/>
        <v>0</v>
      </c>
      <c r="O295" s="53">
        <f t="shared" si="1363"/>
        <v>5.4227246161526722E-2</v>
      </c>
      <c r="P295" s="53">
        <f t="shared" si="1364"/>
        <v>0</v>
      </c>
      <c r="Q295" s="53">
        <f t="shared" si="1365"/>
        <v>0.4471369420336414</v>
      </c>
      <c r="AA295" s="53" t="s">
        <v>998</v>
      </c>
      <c r="AB295" s="53" t="s">
        <v>1600</v>
      </c>
      <c r="AC295" s="53">
        <v>12080006</v>
      </c>
      <c r="AD295" s="53">
        <v>627158.17090000003</v>
      </c>
      <c r="AE295" s="51">
        <v>8844.1130188099996</v>
      </c>
      <c r="AF295" s="53">
        <f t="shared" si="1357"/>
        <v>1.4101885982157104E-2</v>
      </c>
      <c r="AH295" s="58">
        <f t="shared" si="1474"/>
        <v>90</v>
      </c>
      <c r="AI295" s="58">
        <f t="shared" si="1475"/>
        <v>0</v>
      </c>
      <c r="AJ295" s="58">
        <f t="shared" si="1476"/>
        <v>14956</v>
      </c>
      <c r="AK295" s="58">
        <f t="shared" si="1477"/>
        <v>0</v>
      </c>
      <c r="AL295" s="58">
        <f t="shared" si="1478"/>
        <v>58</v>
      </c>
      <c r="AM295" s="58">
        <f t="shared" si="1394"/>
        <v>1.2691697383941394</v>
      </c>
      <c r="AN295" s="58">
        <f t="shared" si="1395"/>
        <v>0</v>
      </c>
      <c r="AO295" s="58">
        <f t="shared" si="1396"/>
        <v>210.90780674914166</v>
      </c>
      <c r="AP295" s="58">
        <f t="shared" si="1397"/>
        <v>0</v>
      </c>
      <c r="AQ295" s="58">
        <f t="shared" si="1398"/>
        <v>0.81790938696511206</v>
      </c>
      <c r="BA295" s="54" t="s">
        <v>995</v>
      </c>
      <c r="BB295" s="53">
        <v>11130103</v>
      </c>
      <c r="BC295" s="53">
        <v>6446</v>
      </c>
      <c r="BD295" s="53">
        <v>501</v>
      </c>
      <c r="BE295" s="53">
        <f t="shared" si="1366"/>
        <v>7.7722618678250074E-2</v>
      </c>
      <c r="BF295" s="53">
        <f>Input!P238</f>
        <v>23</v>
      </c>
      <c r="BG295" s="53">
        <f>Input!Q238</f>
        <v>0</v>
      </c>
      <c r="BH295" s="53">
        <f t="shared" si="1367"/>
        <v>1.7876202295997516</v>
      </c>
      <c r="BI295" s="53">
        <f t="shared" si="1368"/>
        <v>0</v>
      </c>
      <c r="BO295" s="54" t="s">
        <v>990</v>
      </c>
      <c r="BP295" s="53">
        <v>12110102</v>
      </c>
      <c r="BQ295" s="53">
        <v>1356703.0220000001</v>
      </c>
      <c r="BR295" s="53">
        <v>357357.78509999998</v>
      </c>
      <c r="BS295" s="53">
        <f t="shared" si="1369"/>
        <v>0.26340162828943708</v>
      </c>
      <c r="BT295" s="53">
        <f>BT294</f>
        <v>0</v>
      </c>
      <c r="BU295" s="53">
        <f t="shared" si="1472"/>
        <v>0</v>
      </c>
      <c r="BV295" s="53">
        <f t="shared" si="1473"/>
        <v>2</v>
      </c>
      <c r="BW295" s="53">
        <f t="shared" si="1370"/>
        <v>0</v>
      </c>
      <c r="BX295" s="53">
        <f t="shared" si="1371"/>
        <v>0</v>
      </c>
      <c r="BY295" s="53">
        <f t="shared" si="1372"/>
        <v>0.52680325657887417</v>
      </c>
    </row>
    <row r="296" spans="1:77" x14ac:dyDescent="0.3">
      <c r="A296" s="53" t="s">
        <v>990</v>
      </c>
      <c r="B296" s="53" t="s">
        <v>1575</v>
      </c>
      <c r="C296" s="53">
        <v>12110101</v>
      </c>
      <c r="D296" s="51">
        <v>1356703.0278450099</v>
      </c>
      <c r="E296" s="53">
        <v>220322.30052399999</v>
      </c>
      <c r="F296" s="53">
        <f t="shared" si="1352"/>
        <v>0.16239537761919823</v>
      </c>
      <c r="H296" s="53">
        <f t="shared" si="1479"/>
        <v>351</v>
      </c>
      <c r="I296" s="53">
        <f t="shared" si="1480"/>
        <v>0</v>
      </c>
      <c r="J296" s="53">
        <f t="shared" si="1481"/>
        <v>57</v>
      </c>
      <c r="K296" s="53">
        <f t="shared" si="1482"/>
        <v>0</v>
      </c>
      <c r="L296" s="53">
        <f t="shared" si="1483"/>
        <v>470</v>
      </c>
      <c r="M296" s="53">
        <f t="shared" si="1361"/>
        <v>57.000777544338575</v>
      </c>
      <c r="N296" s="53">
        <f t="shared" si="1362"/>
        <v>0</v>
      </c>
      <c r="O296" s="53">
        <f t="shared" si="1363"/>
        <v>9.2565365242942992</v>
      </c>
      <c r="P296" s="53">
        <f t="shared" si="1364"/>
        <v>0</v>
      </c>
      <c r="Q296" s="53">
        <f t="shared" si="1365"/>
        <v>76.325827481023168</v>
      </c>
      <c r="AA296" s="53" t="s">
        <v>999</v>
      </c>
      <c r="AB296" s="53" t="s">
        <v>1599</v>
      </c>
      <c r="AC296" s="53">
        <v>12050003</v>
      </c>
      <c r="AD296" s="53">
        <v>130947.9768</v>
      </c>
      <c r="AE296" s="53">
        <v>7011.7117346100003</v>
      </c>
      <c r="AF296" s="53">
        <f t="shared" si="1357"/>
        <v>5.3545781354981579E-2</v>
      </c>
      <c r="AH296" s="58">
        <f>Input!P255</f>
        <v>47</v>
      </c>
      <c r="AI296" s="58">
        <f>Input!Q255</f>
        <v>0</v>
      </c>
      <c r="AJ296" s="58">
        <f>Input!R255</f>
        <v>139</v>
      </c>
      <c r="AK296" s="58">
        <f>Input!S255</f>
        <v>0</v>
      </c>
      <c r="AL296" s="58">
        <f>Input!T255</f>
        <v>27</v>
      </c>
      <c r="AM296" s="58">
        <f t="shared" si="1394"/>
        <v>2.5166517236841344</v>
      </c>
      <c r="AN296" s="58">
        <f t="shared" si="1395"/>
        <v>0</v>
      </c>
      <c r="AO296" s="58">
        <f t="shared" si="1396"/>
        <v>7.4428636083424395</v>
      </c>
      <c r="AP296" s="58">
        <f t="shared" si="1397"/>
        <v>0</v>
      </c>
      <c r="AQ296" s="58">
        <f t="shared" si="1398"/>
        <v>1.4457360965845028</v>
      </c>
      <c r="BA296" s="54" t="s">
        <v>995</v>
      </c>
      <c r="BB296" s="53">
        <v>11130104</v>
      </c>
      <c r="BC296" s="53">
        <v>6446</v>
      </c>
      <c r="BD296" s="53">
        <v>202</v>
      </c>
      <c r="BE296" s="53">
        <f t="shared" si="1366"/>
        <v>3.1337263419174685E-2</v>
      </c>
      <c r="BF296" s="53">
        <f t="shared" ref="BF296:BG299" si="1484">BF295</f>
        <v>23</v>
      </c>
      <c r="BG296" s="53">
        <f t="shared" si="1484"/>
        <v>0</v>
      </c>
      <c r="BH296" s="53">
        <f t="shared" si="1367"/>
        <v>0.7207570586410178</v>
      </c>
      <c r="BI296" s="53">
        <f t="shared" si="1368"/>
        <v>0</v>
      </c>
      <c r="BO296" s="54" t="s">
        <v>990</v>
      </c>
      <c r="BP296" s="53">
        <v>13040301</v>
      </c>
      <c r="BQ296" s="53">
        <v>1356703.0220000001</v>
      </c>
      <c r="BR296" s="53">
        <v>23680.695960000001</v>
      </c>
      <c r="BS296" s="53">
        <f t="shared" si="1369"/>
        <v>1.7454590707029469E-2</v>
      </c>
      <c r="BT296" s="53">
        <f t="shared" ref="BT296:BT298" si="1485">BT295</f>
        <v>0</v>
      </c>
      <c r="BU296" s="53">
        <f t="shared" si="1472"/>
        <v>0</v>
      </c>
      <c r="BV296" s="53">
        <f t="shared" si="1473"/>
        <v>2</v>
      </c>
      <c r="BW296" s="53">
        <f t="shared" si="1370"/>
        <v>0</v>
      </c>
      <c r="BX296" s="53">
        <f t="shared" si="1371"/>
        <v>0</v>
      </c>
      <c r="BY296" s="53">
        <f t="shared" si="1372"/>
        <v>3.4909181414058937E-2</v>
      </c>
    </row>
    <row r="297" spans="1:77" x14ac:dyDescent="0.3">
      <c r="A297" s="53" t="s">
        <v>990</v>
      </c>
      <c r="B297" s="53" t="s">
        <v>1575</v>
      </c>
      <c r="C297" s="53">
        <v>12110102</v>
      </c>
      <c r="D297" s="51">
        <v>1356703.0278450099</v>
      </c>
      <c r="E297" s="53">
        <v>357357.78949599998</v>
      </c>
      <c r="F297" s="53">
        <f t="shared" si="1352"/>
        <v>0.26340163039484615</v>
      </c>
      <c r="H297" s="53">
        <f t="shared" si="1479"/>
        <v>351</v>
      </c>
      <c r="I297" s="53">
        <f t="shared" si="1480"/>
        <v>0</v>
      </c>
      <c r="J297" s="53">
        <f t="shared" si="1481"/>
        <v>57</v>
      </c>
      <c r="K297" s="53">
        <f t="shared" si="1482"/>
        <v>0</v>
      </c>
      <c r="L297" s="53">
        <f t="shared" si="1483"/>
        <v>470</v>
      </c>
      <c r="M297" s="53">
        <f t="shared" si="1361"/>
        <v>92.453972268591002</v>
      </c>
      <c r="N297" s="53">
        <f t="shared" si="1362"/>
        <v>0</v>
      </c>
      <c r="O297" s="53">
        <f t="shared" si="1363"/>
        <v>15.013892932506231</v>
      </c>
      <c r="P297" s="53">
        <f t="shared" si="1364"/>
        <v>0</v>
      </c>
      <c r="Q297" s="53">
        <f t="shared" si="1365"/>
        <v>123.7987662855777</v>
      </c>
      <c r="AA297" s="53" t="s">
        <v>999</v>
      </c>
      <c r="AB297" s="53" t="s">
        <v>1599</v>
      </c>
      <c r="AC297" s="53">
        <v>12050004</v>
      </c>
      <c r="AD297" s="53">
        <v>130947.9768</v>
      </c>
      <c r="AE297" s="53">
        <v>28776.238244</v>
      </c>
      <c r="AF297" s="53">
        <f t="shared" si="1357"/>
        <v>0.21975320999384848</v>
      </c>
      <c r="AH297" s="58">
        <f t="shared" ref="AH297:AH299" si="1486">AH296</f>
        <v>47</v>
      </c>
      <c r="AI297" s="58">
        <f t="shared" ref="AI297:AI299" si="1487">AI296</f>
        <v>0</v>
      </c>
      <c r="AJ297" s="58">
        <f t="shared" ref="AJ297:AJ299" si="1488">AJ296</f>
        <v>139</v>
      </c>
      <c r="AK297" s="58">
        <f t="shared" ref="AK297:AK299" si="1489">AK296</f>
        <v>0</v>
      </c>
      <c r="AL297" s="58">
        <f t="shared" ref="AL297:AL299" si="1490">AL296</f>
        <v>27</v>
      </c>
      <c r="AM297" s="58">
        <f t="shared" si="1394"/>
        <v>10.328400869710878</v>
      </c>
      <c r="AN297" s="58">
        <f t="shared" si="1395"/>
        <v>0</v>
      </c>
      <c r="AO297" s="58">
        <f t="shared" si="1396"/>
        <v>30.545696189144937</v>
      </c>
      <c r="AP297" s="58">
        <f t="shared" si="1397"/>
        <v>0</v>
      </c>
      <c r="AQ297" s="58">
        <f t="shared" si="1398"/>
        <v>5.9333366698339089</v>
      </c>
      <c r="BA297" s="54" t="s">
        <v>995</v>
      </c>
      <c r="BB297" s="53">
        <v>12050005</v>
      </c>
      <c r="BC297" s="53">
        <v>6446</v>
      </c>
      <c r="BD297" s="53">
        <v>190</v>
      </c>
      <c r="BE297" s="53">
        <f t="shared" si="1366"/>
        <v>2.9475643810114801E-2</v>
      </c>
      <c r="BF297" s="53">
        <f t="shared" si="1484"/>
        <v>23</v>
      </c>
      <c r="BG297" s="53">
        <f t="shared" si="1484"/>
        <v>0</v>
      </c>
      <c r="BH297" s="53">
        <f t="shared" si="1367"/>
        <v>0.67793980763264039</v>
      </c>
      <c r="BI297" s="53">
        <f t="shared" si="1368"/>
        <v>0</v>
      </c>
      <c r="BO297" s="54" t="s">
        <v>990</v>
      </c>
      <c r="BP297" s="53">
        <v>13040303</v>
      </c>
      <c r="BQ297" s="53">
        <v>1356703.0220000001</v>
      </c>
      <c r="BR297" s="53">
        <v>261854.6306</v>
      </c>
      <c r="BS297" s="53">
        <f t="shared" si="1369"/>
        <v>0.193008069086471</v>
      </c>
      <c r="BT297" s="53">
        <f t="shared" si="1485"/>
        <v>0</v>
      </c>
      <c r="BU297" s="53">
        <f t="shared" si="1472"/>
        <v>0</v>
      </c>
      <c r="BV297" s="53">
        <f t="shared" si="1473"/>
        <v>2</v>
      </c>
      <c r="BW297" s="53">
        <f t="shared" si="1370"/>
        <v>0</v>
      </c>
      <c r="BX297" s="53">
        <f t="shared" si="1371"/>
        <v>0</v>
      </c>
      <c r="BY297" s="53">
        <f t="shared" si="1372"/>
        <v>0.386016138172942</v>
      </c>
    </row>
    <row r="298" spans="1:77" x14ac:dyDescent="0.3">
      <c r="A298" s="53" t="s">
        <v>990</v>
      </c>
      <c r="B298" s="53" t="s">
        <v>1575</v>
      </c>
      <c r="C298" s="53">
        <v>13040301</v>
      </c>
      <c r="D298" s="51">
        <v>1356703.0278450099</v>
      </c>
      <c r="E298" s="53">
        <v>23680.696023699998</v>
      </c>
      <c r="F298" s="53">
        <f t="shared" si="1352"/>
        <v>1.7454590678782862E-2</v>
      </c>
      <c r="H298" s="53">
        <f t="shared" si="1479"/>
        <v>351</v>
      </c>
      <c r="I298" s="53">
        <f t="shared" si="1480"/>
        <v>0</v>
      </c>
      <c r="J298" s="53">
        <f t="shared" si="1481"/>
        <v>57</v>
      </c>
      <c r="K298" s="53">
        <f t="shared" si="1482"/>
        <v>0</v>
      </c>
      <c r="L298" s="53">
        <f t="shared" si="1483"/>
        <v>470</v>
      </c>
      <c r="M298" s="53">
        <f t="shared" si="1361"/>
        <v>6.1265613282527847</v>
      </c>
      <c r="N298" s="53">
        <f t="shared" si="1362"/>
        <v>0</v>
      </c>
      <c r="O298" s="53">
        <f t="shared" si="1363"/>
        <v>0.9949116686906232</v>
      </c>
      <c r="P298" s="53">
        <f t="shared" si="1364"/>
        <v>0</v>
      </c>
      <c r="Q298" s="53">
        <f t="shared" si="1365"/>
        <v>8.2036576190279451</v>
      </c>
      <c r="AA298" s="53" t="s">
        <v>999</v>
      </c>
      <c r="AB298" s="53" t="s">
        <v>1599</v>
      </c>
      <c r="AC298" s="53">
        <v>12050006</v>
      </c>
      <c r="AD298" s="53">
        <v>130947.9768</v>
      </c>
      <c r="AE298" s="53">
        <v>9438.7127620600004</v>
      </c>
      <c r="AF298" s="53">
        <f t="shared" si="1357"/>
        <v>7.2079867079397286E-2</v>
      </c>
      <c r="AH298" s="58">
        <f t="shared" si="1486"/>
        <v>47</v>
      </c>
      <c r="AI298" s="58">
        <f t="shared" si="1487"/>
        <v>0</v>
      </c>
      <c r="AJ298" s="58">
        <f t="shared" si="1488"/>
        <v>139</v>
      </c>
      <c r="AK298" s="58">
        <f t="shared" si="1489"/>
        <v>0</v>
      </c>
      <c r="AL298" s="58">
        <f t="shared" si="1490"/>
        <v>27</v>
      </c>
      <c r="AM298" s="58">
        <f t="shared" si="1394"/>
        <v>3.3877537527316726</v>
      </c>
      <c r="AN298" s="58">
        <f t="shared" si="1395"/>
        <v>0</v>
      </c>
      <c r="AO298" s="58">
        <f t="shared" si="1396"/>
        <v>10.019101524036223</v>
      </c>
      <c r="AP298" s="58">
        <f t="shared" si="1397"/>
        <v>0</v>
      </c>
      <c r="AQ298" s="58">
        <f t="shared" si="1398"/>
        <v>1.9461564111437268</v>
      </c>
      <c r="BA298" s="54" t="s">
        <v>995</v>
      </c>
      <c r="BB298" s="53">
        <v>12050006</v>
      </c>
      <c r="BC298" s="53">
        <v>6446</v>
      </c>
      <c r="BD298" s="53">
        <v>5506</v>
      </c>
      <c r="BE298" s="53">
        <f t="shared" si="1366"/>
        <v>0.85417313062364253</v>
      </c>
      <c r="BF298" s="53">
        <f t="shared" si="1484"/>
        <v>23</v>
      </c>
      <c r="BG298" s="53">
        <f t="shared" si="1484"/>
        <v>0</v>
      </c>
      <c r="BH298" s="53">
        <f t="shared" si="1367"/>
        <v>19.645982004343779</v>
      </c>
      <c r="BI298" s="53">
        <f t="shared" si="1368"/>
        <v>0</v>
      </c>
      <c r="BO298" s="54" t="s">
        <v>990</v>
      </c>
      <c r="BP298" s="53">
        <v>13080001</v>
      </c>
      <c r="BQ298" s="53">
        <v>1356703.0220000001</v>
      </c>
      <c r="BR298" s="53">
        <v>88565.130430000005</v>
      </c>
      <c r="BS298" s="53">
        <f t="shared" si="1369"/>
        <v>6.5279673586516124E-2</v>
      </c>
      <c r="BT298" s="53">
        <f t="shared" si="1485"/>
        <v>0</v>
      </c>
      <c r="BU298" s="53">
        <f t="shared" si="1472"/>
        <v>0</v>
      </c>
      <c r="BV298" s="53">
        <f t="shared" si="1473"/>
        <v>2</v>
      </c>
      <c r="BW298" s="53">
        <f t="shared" si="1370"/>
        <v>0</v>
      </c>
      <c r="BX298" s="53">
        <f t="shared" si="1371"/>
        <v>0</v>
      </c>
      <c r="BY298" s="53">
        <f t="shared" si="1372"/>
        <v>0.13055934717303225</v>
      </c>
    </row>
    <row r="299" spans="1:77" x14ac:dyDescent="0.3">
      <c r="A299" s="53" t="s">
        <v>990</v>
      </c>
      <c r="B299" s="53" t="s">
        <v>1575</v>
      </c>
      <c r="C299" s="53">
        <v>13040303</v>
      </c>
      <c r="D299" s="51">
        <v>1356703.0278450099</v>
      </c>
      <c r="E299" s="53">
        <v>261854.63056399999</v>
      </c>
      <c r="F299" s="53">
        <f t="shared" si="1352"/>
        <v>0.19300806822840991</v>
      </c>
      <c r="H299" s="53">
        <f t="shared" si="1479"/>
        <v>351</v>
      </c>
      <c r="I299" s="53">
        <f t="shared" si="1480"/>
        <v>0</v>
      </c>
      <c r="J299" s="53">
        <f t="shared" si="1481"/>
        <v>57</v>
      </c>
      <c r="K299" s="53">
        <f t="shared" si="1482"/>
        <v>0</v>
      </c>
      <c r="L299" s="53">
        <f t="shared" si="1483"/>
        <v>470</v>
      </c>
      <c r="M299" s="53">
        <f t="shared" si="1361"/>
        <v>67.745831948171883</v>
      </c>
      <c r="N299" s="53">
        <f t="shared" si="1362"/>
        <v>0</v>
      </c>
      <c r="O299" s="53">
        <f t="shared" si="1363"/>
        <v>11.001459889019365</v>
      </c>
      <c r="P299" s="53">
        <f t="shared" si="1364"/>
        <v>0</v>
      </c>
      <c r="Q299" s="53">
        <f t="shared" si="1365"/>
        <v>90.713792067352657</v>
      </c>
      <c r="AA299" s="53" t="s">
        <v>999</v>
      </c>
      <c r="AB299" s="53" t="s">
        <v>1599</v>
      </c>
      <c r="AC299" s="53">
        <v>12050007</v>
      </c>
      <c r="AD299" s="53">
        <v>130947.9768</v>
      </c>
      <c r="AE299" s="51">
        <v>85721.314029500005</v>
      </c>
      <c r="AF299" s="53">
        <f t="shared" si="1357"/>
        <v>0.65462114134397231</v>
      </c>
      <c r="AH299" s="58">
        <f t="shared" si="1486"/>
        <v>47</v>
      </c>
      <c r="AI299" s="58">
        <f t="shared" si="1487"/>
        <v>0</v>
      </c>
      <c r="AJ299" s="58">
        <f t="shared" si="1488"/>
        <v>139</v>
      </c>
      <c r="AK299" s="58">
        <f t="shared" si="1489"/>
        <v>0</v>
      </c>
      <c r="AL299" s="58">
        <f t="shared" si="1490"/>
        <v>27</v>
      </c>
      <c r="AM299" s="58">
        <f t="shared" si="1394"/>
        <v>30.767193643166699</v>
      </c>
      <c r="AN299" s="58">
        <f t="shared" si="1395"/>
        <v>0</v>
      </c>
      <c r="AO299" s="58">
        <f t="shared" si="1396"/>
        <v>90.992338646812158</v>
      </c>
      <c r="AP299" s="58">
        <f t="shared" si="1397"/>
        <v>0</v>
      </c>
      <c r="AQ299" s="58">
        <f t="shared" si="1398"/>
        <v>17.674770816287253</v>
      </c>
      <c r="BA299" s="54" t="s">
        <v>995</v>
      </c>
      <c r="BB299" s="53">
        <v>12050007</v>
      </c>
      <c r="BC299" s="53">
        <v>6446</v>
      </c>
      <c r="BD299" s="53">
        <v>47</v>
      </c>
      <c r="BE299" s="53">
        <f t="shared" si="1366"/>
        <v>7.2913434688178713E-3</v>
      </c>
      <c r="BF299" s="53">
        <f t="shared" si="1484"/>
        <v>23</v>
      </c>
      <c r="BG299" s="53">
        <f t="shared" si="1484"/>
        <v>0</v>
      </c>
      <c r="BH299" s="53">
        <f t="shared" si="1367"/>
        <v>0.16770089978281105</v>
      </c>
      <c r="BI299" s="53">
        <f t="shared" si="1368"/>
        <v>0</v>
      </c>
      <c r="BO299" s="54" t="s">
        <v>991</v>
      </c>
      <c r="BP299" s="53">
        <v>13030102</v>
      </c>
      <c r="BQ299" s="53">
        <v>636790.85580000002</v>
      </c>
      <c r="BR299" s="53">
        <v>63575.627679999998</v>
      </c>
      <c r="BS299" s="53">
        <f t="shared" si="1369"/>
        <v>9.9837532371801999E-2</v>
      </c>
      <c r="BT299" s="53">
        <f>Input!R213</f>
        <v>0</v>
      </c>
      <c r="BU299" s="53">
        <f>Input!S213</f>
        <v>0</v>
      </c>
      <c r="BV299" s="53">
        <f>Input!T213</f>
        <v>31</v>
      </c>
      <c r="BW299" s="53">
        <f t="shared" si="1370"/>
        <v>0</v>
      </c>
      <c r="BX299" s="53">
        <f t="shared" si="1371"/>
        <v>0</v>
      </c>
      <c r="BY299" s="53">
        <f t="shared" si="1372"/>
        <v>3.0949635035258618</v>
      </c>
    </row>
    <row r="300" spans="1:77" x14ac:dyDescent="0.3">
      <c r="A300" s="53" t="s">
        <v>990</v>
      </c>
      <c r="B300" s="53" t="s">
        <v>1575</v>
      </c>
      <c r="C300" s="53">
        <v>13080001</v>
      </c>
      <c r="D300" s="51">
        <v>1356703.0278450099</v>
      </c>
      <c r="E300" s="53">
        <v>88565.131387899994</v>
      </c>
      <c r="F300" s="53">
        <f t="shared" si="1352"/>
        <v>6.5279674011325117E-2</v>
      </c>
      <c r="H300" s="53">
        <f t="shared" si="1479"/>
        <v>351</v>
      </c>
      <c r="I300" s="53">
        <f t="shared" si="1480"/>
        <v>0</v>
      </c>
      <c r="J300" s="53">
        <f t="shared" si="1481"/>
        <v>57</v>
      </c>
      <c r="K300" s="53">
        <f t="shared" si="1482"/>
        <v>0</v>
      </c>
      <c r="L300" s="53">
        <f t="shared" si="1483"/>
        <v>470</v>
      </c>
      <c r="M300" s="53">
        <f t="shared" si="1361"/>
        <v>22.913165577975118</v>
      </c>
      <c r="N300" s="53">
        <f t="shared" si="1362"/>
        <v>0</v>
      </c>
      <c r="O300" s="53">
        <f t="shared" si="1363"/>
        <v>3.7209414186455319</v>
      </c>
      <c r="P300" s="53">
        <f t="shared" si="1364"/>
        <v>0</v>
      </c>
      <c r="Q300" s="53">
        <f t="shared" si="1365"/>
        <v>30.681446785322805</v>
      </c>
      <c r="AA300" s="53" t="s">
        <v>999</v>
      </c>
      <c r="AB300" s="53" t="s">
        <v>1600</v>
      </c>
      <c r="AC300" s="53">
        <v>12050003</v>
      </c>
      <c r="AD300" s="53">
        <v>57365.631759999997</v>
      </c>
      <c r="AE300" s="53">
        <v>6724.9013480200001</v>
      </c>
      <c r="AF300" s="53">
        <f t="shared" si="1357"/>
        <v>0.11722875076413175</v>
      </c>
      <c r="AH300" s="58">
        <f>Input!P256</f>
        <v>0</v>
      </c>
      <c r="AI300" s="58">
        <f>Input!Q256</f>
        <v>0</v>
      </c>
      <c r="AJ300" s="58">
        <f>Input!R256</f>
        <v>139</v>
      </c>
      <c r="AK300" s="58">
        <f>Input!S256</f>
        <v>0</v>
      </c>
      <c r="AL300" s="58">
        <f>Input!T256</f>
        <v>3</v>
      </c>
      <c r="AM300" s="58">
        <f t="shared" si="1394"/>
        <v>0</v>
      </c>
      <c r="AN300" s="58">
        <f t="shared" si="1395"/>
        <v>0</v>
      </c>
      <c r="AO300" s="58">
        <f t="shared" si="1396"/>
        <v>16.294796356214313</v>
      </c>
      <c r="AP300" s="58">
        <f t="shared" si="1397"/>
        <v>0</v>
      </c>
      <c r="AQ300" s="58">
        <f t="shared" si="1398"/>
        <v>0.35168625229239525</v>
      </c>
      <c r="BA300" s="54" t="s">
        <v>996</v>
      </c>
      <c r="BB300" s="53">
        <v>11130105</v>
      </c>
      <c r="BC300" s="53">
        <v>1336</v>
      </c>
      <c r="BD300" s="53">
        <v>288</v>
      </c>
      <c r="BE300" s="53">
        <f t="shared" si="1366"/>
        <v>0.21556886227544911</v>
      </c>
      <c r="BF300" s="53">
        <f>Input!P240</f>
        <v>1</v>
      </c>
      <c r="BG300" s="53">
        <f>Input!Q240</f>
        <v>0</v>
      </c>
      <c r="BH300" s="53">
        <f t="shared" si="1367"/>
        <v>0.21556886227544911</v>
      </c>
      <c r="BI300" s="53">
        <f t="shared" si="1368"/>
        <v>0</v>
      </c>
      <c r="BO300" s="54" t="s">
        <v>991</v>
      </c>
      <c r="BP300" s="53">
        <v>13040100</v>
      </c>
      <c r="BQ300" s="53">
        <v>636790.85580000002</v>
      </c>
      <c r="BR300" s="53">
        <v>516335.74530000001</v>
      </c>
      <c r="BS300" s="53">
        <f t="shared" si="1369"/>
        <v>0.81084038911225831</v>
      </c>
      <c r="BT300" s="53">
        <f>BT299</f>
        <v>0</v>
      </c>
      <c r="BU300" s="53">
        <f t="shared" ref="BU300:BU301" si="1491">BU299</f>
        <v>0</v>
      </c>
      <c r="BV300" s="53">
        <f t="shared" ref="BV300:BV301" si="1492">BV299</f>
        <v>31</v>
      </c>
      <c r="BW300" s="53">
        <f t="shared" si="1370"/>
        <v>0</v>
      </c>
      <c r="BX300" s="53">
        <f t="shared" si="1371"/>
        <v>0</v>
      </c>
      <c r="BY300" s="53">
        <f t="shared" si="1372"/>
        <v>25.136052062480008</v>
      </c>
    </row>
    <row r="301" spans="1:77" x14ac:dyDescent="0.3">
      <c r="A301" s="53" t="s">
        <v>991</v>
      </c>
      <c r="B301" s="53" t="s">
        <v>1577</v>
      </c>
      <c r="C301" s="53">
        <v>13030102</v>
      </c>
      <c r="D301" s="51">
        <v>502210.19025890005</v>
      </c>
      <c r="E301" s="53">
        <v>51621.166719200002</v>
      </c>
      <c r="F301" s="53">
        <f t="shared" si="1352"/>
        <v>0.10278797149175366</v>
      </c>
      <c r="H301" s="53">
        <f>Input!P212</f>
        <v>60830</v>
      </c>
      <c r="I301" s="53">
        <f>Input!Q212</f>
        <v>4053</v>
      </c>
      <c r="J301" s="53">
        <f>Input!R212</f>
        <v>0</v>
      </c>
      <c r="K301" s="53">
        <f>Input!S212</f>
        <v>0</v>
      </c>
      <c r="L301" s="53">
        <f>Input!T212</f>
        <v>192</v>
      </c>
      <c r="M301" s="53">
        <f t="shared" si="1361"/>
        <v>6252.5923058433746</v>
      </c>
      <c r="N301" s="53">
        <f t="shared" si="1362"/>
        <v>416.59964845607755</v>
      </c>
      <c r="O301" s="53">
        <f t="shared" si="1363"/>
        <v>0</v>
      </c>
      <c r="P301" s="53">
        <f t="shared" si="1364"/>
        <v>0</v>
      </c>
      <c r="Q301" s="53">
        <f t="shared" si="1365"/>
        <v>19.735290526416701</v>
      </c>
      <c r="AA301" s="53" t="s">
        <v>999</v>
      </c>
      <c r="AB301" s="53" t="s">
        <v>1600</v>
      </c>
      <c r="AC301" s="53">
        <v>12050004</v>
      </c>
      <c r="AD301" s="53">
        <v>57365.631759999997</v>
      </c>
      <c r="AE301" s="51">
        <v>47260.928101600002</v>
      </c>
      <c r="AF301" s="53">
        <f t="shared" si="1357"/>
        <v>0.8238543994307439</v>
      </c>
      <c r="AH301" s="58">
        <f t="shared" ref="AH301:AH302" si="1493">AH300</f>
        <v>0</v>
      </c>
      <c r="AI301" s="58">
        <f t="shared" ref="AI301:AI302" si="1494">AI300</f>
        <v>0</v>
      </c>
      <c r="AJ301" s="58">
        <f t="shared" ref="AJ301:AJ302" si="1495">AJ300</f>
        <v>139</v>
      </c>
      <c r="AK301" s="58">
        <f t="shared" ref="AK301:AK302" si="1496">AK300</f>
        <v>0</v>
      </c>
      <c r="AL301" s="58">
        <f t="shared" ref="AL301:AL302" si="1497">AL300</f>
        <v>3</v>
      </c>
      <c r="AM301" s="58">
        <f t="shared" si="1394"/>
        <v>0</v>
      </c>
      <c r="AN301" s="58">
        <f t="shared" si="1395"/>
        <v>0</v>
      </c>
      <c r="AO301" s="58">
        <f t="shared" si="1396"/>
        <v>114.5157615208734</v>
      </c>
      <c r="AP301" s="58">
        <f t="shared" si="1397"/>
        <v>0</v>
      </c>
      <c r="AQ301" s="58">
        <f t="shared" si="1398"/>
        <v>2.4715631982922317</v>
      </c>
      <c r="BA301" s="54" t="s">
        <v>996</v>
      </c>
      <c r="BB301" s="53">
        <v>11130204</v>
      </c>
      <c r="BC301" s="53">
        <v>1336</v>
      </c>
      <c r="BD301" s="53">
        <v>32</v>
      </c>
      <c r="BE301" s="53">
        <f t="shared" si="1366"/>
        <v>2.3952095808383235E-2</v>
      </c>
      <c r="BF301" s="53">
        <f>BF300</f>
        <v>1</v>
      </c>
      <c r="BG301" s="53">
        <f>BG300</f>
        <v>0</v>
      </c>
      <c r="BH301" s="53">
        <f t="shared" si="1367"/>
        <v>2.3952095808383235E-2</v>
      </c>
      <c r="BI301" s="53">
        <f t="shared" si="1368"/>
        <v>0</v>
      </c>
      <c r="BO301" s="54" t="s">
        <v>991</v>
      </c>
      <c r="BP301" s="53">
        <v>13050003</v>
      </c>
      <c r="BQ301" s="53">
        <v>636790.85580000002</v>
      </c>
      <c r="BR301" s="53">
        <v>56879.48285</v>
      </c>
      <c r="BS301" s="53">
        <f t="shared" si="1369"/>
        <v>8.9322078563050869E-2</v>
      </c>
      <c r="BT301" s="53">
        <f>BT300</f>
        <v>0</v>
      </c>
      <c r="BU301" s="53">
        <f t="shared" si="1491"/>
        <v>0</v>
      </c>
      <c r="BV301" s="53">
        <f t="shared" si="1492"/>
        <v>31</v>
      </c>
      <c r="BW301" s="53">
        <f t="shared" si="1370"/>
        <v>0</v>
      </c>
      <c r="BX301" s="53">
        <f t="shared" si="1371"/>
        <v>0</v>
      </c>
      <c r="BY301" s="53">
        <f t="shared" si="1372"/>
        <v>2.768984435454577</v>
      </c>
    </row>
    <row r="302" spans="1:77" x14ac:dyDescent="0.3">
      <c r="A302" s="53" t="s">
        <v>991</v>
      </c>
      <c r="B302" s="53" t="s">
        <v>1577</v>
      </c>
      <c r="C302" s="53">
        <v>13040100</v>
      </c>
      <c r="D302" s="51">
        <v>502210.19025889999</v>
      </c>
      <c r="E302" s="53">
        <v>422660.380267</v>
      </c>
      <c r="F302" s="53">
        <f t="shared" si="1352"/>
        <v>0.84160056578921594</v>
      </c>
      <c r="H302" s="53">
        <f>H301</f>
        <v>60830</v>
      </c>
      <c r="I302" s="53">
        <f t="shared" ref="I302:I303" si="1498">I301</f>
        <v>4053</v>
      </c>
      <c r="J302" s="53">
        <f t="shared" ref="J302:J303" si="1499">J301</f>
        <v>0</v>
      </c>
      <c r="K302" s="53">
        <f t="shared" ref="K302:K303" si="1500">K301</f>
        <v>0</v>
      </c>
      <c r="L302" s="53">
        <f t="shared" ref="L302:L303" si="1501">L301</f>
        <v>192</v>
      </c>
      <c r="M302" s="53">
        <f t="shared" si="1361"/>
        <v>51194.562416958004</v>
      </c>
      <c r="N302" s="53">
        <f t="shared" si="1362"/>
        <v>3411.0070931436921</v>
      </c>
      <c r="O302" s="53">
        <f t="shared" si="1363"/>
        <v>0</v>
      </c>
      <c r="P302" s="53">
        <f t="shared" si="1364"/>
        <v>0</v>
      </c>
      <c r="Q302" s="53">
        <f t="shared" si="1365"/>
        <v>161.58730863152945</v>
      </c>
      <c r="AA302" s="53" t="s">
        <v>999</v>
      </c>
      <c r="AB302" s="53" t="s">
        <v>1600</v>
      </c>
      <c r="AC302" s="53">
        <v>12080002</v>
      </c>
      <c r="AD302" s="53">
        <v>57365.631759999997</v>
      </c>
      <c r="AE302" s="53">
        <v>3379.8023079499999</v>
      </c>
      <c r="AF302" s="53">
        <f t="shared" si="1357"/>
        <v>5.8916849762764643E-2</v>
      </c>
      <c r="AH302" s="58">
        <f t="shared" si="1493"/>
        <v>0</v>
      </c>
      <c r="AI302" s="58">
        <f t="shared" si="1494"/>
        <v>0</v>
      </c>
      <c r="AJ302" s="58">
        <f t="shared" si="1495"/>
        <v>139</v>
      </c>
      <c r="AK302" s="58">
        <f t="shared" si="1496"/>
        <v>0</v>
      </c>
      <c r="AL302" s="58">
        <f t="shared" si="1497"/>
        <v>3</v>
      </c>
      <c r="AM302" s="58">
        <f t="shared" si="1394"/>
        <v>0</v>
      </c>
      <c r="AN302" s="58">
        <f t="shared" si="1395"/>
        <v>0</v>
      </c>
      <c r="AO302" s="58">
        <f t="shared" si="1396"/>
        <v>8.189442117024285</v>
      </c>
      <c r="AP302" s="58">
        <f t="shared" si="1397"/>
        <v>0</v>
      </c>
      <c r="AQ302" s="58">
        <f t="shared" si="1398"/>
        <v>0.17675054928829392</v>
      </c>
      <c r="BA302" s="54" t="s">
        <v>996</v>
      </c>
      <c r="BB302" s="53">
        <v>11130207</v>
      </c>
      <c r="BC302" s="53">
        <v>1336</v>
      </c>
      <c r="BD302" s="53">
        <v>1016</v>
      </c>
      <c r="BE302" s="53">
        <f t="shared" si="1366"/>
        <v>0.76047904191616766</v>
      </c>
      <c r="BF302" s="53">
        <f>BF301</f>
        <v>1</v>
      </c>
      <c r="BG302" s="53">
        <f>BG301</f>
        <v>0</v>
      </c>
      <c r="BH302" s="53">
        <f t="shared" si="1367"/>
        <v>0.76047904191616766</v>
      </c>
      <c r="BI302" s="53">
        <f t="shared" si="1368"/>
        <v>0</v>
      </c>
      <c r="BO302" s="54" t="s">
        <v>724</v>
      </c>
      <c r="BP302" s="53">
        <v>12030102</v>
      </c>
      <c r="BQ302" s="53">
        <v>608984.30359999998</v>
      </c>
      <c r="BR302" s="53">
        <v>30248.657910000002</v>
      </c>
      <c r="BS302" s="53">
        <f t="shared" si="1369"/>
        <v>4.967066922938012E-2</v>
      </c>
      <c r="BT302" s="53">
        <f>Input!R214</f>
        <v>951</v>
      </c>
      <c r="BU302" s="53">
        <f>Input!S214</f>
        <v>0</v>
      </c>
      <c r="BV302" s="53">
        <f>Input!T214</f>
        <v>3</v>
      </c>
      <c r="BW302" s="53">
        <f t="shared" si="1370"/>
        <v>47.236806437140494</v>
      </c>
      <c r="BX302" s="53">
        <f t="shared" si="1371"/>
        <v>0</v>
      </c>
      <c r="BY302" s="53">
        <f t="shared" si="1372"/>
        <v>0.14901200768814035</v>
      </c>
    </row>
    <row r="303" spans="1:77" ht="15.6" customHeight="1" x14ac:dyDescent="0.3">
      <c r="A303" s="53" t="s">
        <v>991</v>
      </c>
      <c r="B303" s="53" t="s">
        <v>1577</v>
      </c>
      <c r="C303" s="53">
        <v>13050003</v>
      </c>
      <c r="D303" s="51">
        <v>502210.19025889999</v>
      </c>
      <c r="E303" s="53">
        <v>27928.643272699999</v>
      </c>
      <c r="F303" s="53">
        <f t="shared" si="1352"/>
        <v>5.5611462719030433E-2</v>
      </c>
      <c r="H303" s="53">
        <f>H302</f>
        <v>60830</v>
      </c>
      <c r="I303" s="53">
        <f t="shared" si="1498"/>
        <v>4053</v>
      </c>
      <c r="J303" s="53">
        <f t="shared" si="1499"/>
        <v>0</v>
      </c>
      <c r="K303" s="53">
        <f t="shared" si="1500"/>
        <v>0</v>
      </c>
      <c r="L303" s="53">
        <f t="shared" si="1501"/>
        <v>192</v>
      </c>
      <c r="M303" s="53">
        <f t="shared" si="1361"/>
        <v>3382.8452771986213</v>
      </c>
      <c r="N303" s="53">
        <f t="shared" si="1362"/>
        <v>225.39325840023034</v>
      </c>
      <c r="O303" s="53">
        <f t="shared" si="1363"/>
        <v>0</v>
      </c>
      <c r="P303" s="53">
        <f t="shared" si="1364"/>
        <v>0</v>
      </c>
      <c r="Q303" s="53">
        <f t="shared" si="1365"/>
        <v>10.677400842053842</v>
      </c>
      <c r="AA303" s="53" t="s">
        <v>1000</v>
      </c>
      <c r="AB303" s="53" t="s">
        <v>1601</v>
      </c>
      <c r="AC303" s="53">
        <v>12090201</v>
      </c>
      <c r="AD303" s="53">
        <v>561550.28929999995</v>
      </c>
      <c r="AE303" s="51">
        <v>24298.017543599999</v>
      </c>
      <c r="AF303" s="53">
        <f t="shared" si="1357"/>
        <v>4.3269530808876751E-2</v>
      </c>
      <c r="AH303" s="58">
        <f>Input!P260</f>
        <v>2944</v>
      </c>
      <c r="AI303" s="58">
        <f>Input!Q260</f>
        <v>6</v>
      </c>
      <c r="AJ303" s="58">
        <f>Input!R260</f>
        <v>407</v>
      </c>
      <c r="AK303" s="58">
        <f>Input!S260</f>
        <v>0</v>
      </c>
      <c r="AL303" s="58">
        <f>Input!T260</f>
        <v>115</v>
      </c>
      <c r="AM303" s="58">
        <f t="shared" si="1394"/>
        <v>127.38549870133315</v>
      </c>
      <c r="AN303" s="58">
        <f t="shared" si="1395"/>
        <v>0.25961718485326052</v>
      </c>
      <c r="AO303" s="58">
        <f t="shared" si="1396"/>
        <v>17.610699039212836</v>
      </c>
      <c r="AP303" s="58">
        <f t="shared" si="1397"/>
        <v>0</v>
      </c>
      <c r="AQ303" s="58">
        <f t="shared" si="1398"/>
        <v>4.9759960430208263</v>
      </c>
      <c r="BA303" s="54" t="s">
        <v>675</v>
      </c>
      <c r="BB303" s="53">
        <v>12040104</v>
      </c>
      <c r="BC303" s="53">
        <v>585728</v>
      </c>
      <c r="BD303" s="53">
        <v>203883</v>
      </c>
      <c r="BE303" s="53">
        <f t="shared" si="1366"/>
        <v>0.34808477655157344</v>
      </c>
      <c r="BF303" s="53">
        <v>0</v>
      </c>
      <c r="BG303" s="53">
        <v>0</v>
      </c>
      <c r="BH303" s="53">
        <f t="shared" si="1367"/>
        <v>0</v>
      </c>
      <c r="BI303" s="53">
        <f t="shared" si="1368"/>
        <v>0</v>
      </c>
      <c r="BO303" s="54" t="s">
        <v>724</v>
      </c>
      <c r="BP303" s="53">
        <v>12030105</v>
      </c>
      <c r="BQ303" s="53">
        <v>608984.30359999998</v>
      </c>
      <c r="BR303" s="53">
        <v>212112.63829999999</v>
      </c>
      <c r="BS303" s="53">
        <f t="shared" si="1369"/>
        <v>0.34830559186189181</v>
      </c>
      <c r="BT303" s="53">
        <f>BT302</f>
        <v>951</v>
      </c>
      <c r="BU303" s="53">
        <f t="shared" ref="BU303:BU305" si="1502">BU302</f>
        <v>0</v>
      </c>
      <c r="BV303" s="53">
        <f t="shared" ref="BV303:BV305" si="1503">BV302</f>
        <v>3</v>
      </c>
      <c r="BW303" s="53">
        <f t="shared" si="1370"/>
        <v>331.23861786065913</v>
      </c>
      <c r="BX303" s="53">
        <f t="shared" si="1371"/>
        <v>0</v>
      </c>
      <c r="BY303" s="53">
        <f t="shared" si="1372"/>
        <v>1.0449167755856754</v>
      </c>
    </row>
    <row r="304" spans="1:77" ht="15.6" customHeight="1" x14ac:dyDescent="0.3">
      <c r="A304" s="53" t="s">
        <v>724</v>
      </c>
      <c r="B304" s="53" t="s">
        <v>1581</v>
      </c>
      <c r="C304" s="53">
        <v>12030102</v>
      </c>
      <c r="D304" s="51">
        <v>608138.38959395001</v>
      </c>
      <c r="E304" s="53">
        <v>30248.657937299999</v>
      </c>
      <c r="F304" s="53">
        <f t="shared" si="1352"/>
        <v>4.9739760644771709E-2</v>
      </c>
      <c r="H304" s="53">
        <f>Input!P215</f>
        <v>5091</v>
      </c>
      <c r="I304" s="53">
        <f>Input!Q215</f>
        <v>1612</v>
      </c>
      <c r="J304" s="53">
        <f>Input!R215</f>
        <v>136</v>
      </c>
      <c r="K304" s="53">
        <f>Input!S215</f>
        <v>21</v>
      </c>
      <c r="L304" s="53">
        <f>Input!T215</f>
        <v>0</v>
      </c>
      <c r="M304" s="53">
        <f t="shared" si="1361"/>
        <v>253.22512144253278</v>
      </c>
      <c r="N304" s="53">
        <f t="shared" si="1362"/>
        <v>80.180494159371989</v>
      </c>
      <c r="O304" s="53">
        <f t="shared" si="1363"/>
        <v>6.7646074476889524</v>
      </c>
      <c r="P304" s="53">
        <f t="shared" si="1364"/>
        <v>1.0445349735402059</v>
      </c>
      <c r="Q304" s="53">
        <f t="shared" si="1365"/>
        <v>0</v>
      </c>
      <c r="AA304" s="53" t="s">
        <v>1000</v>
      </c>
      <c r="AB304" s="53" t="s">
        <v>1601</v>
      </c>
      <c r="AC304" s="53">
        <v>12090204</v>
      </c>
      <c r="AD304" s="53">
        <v>561550.28929999995</v>
      </c>
      <c r="AE304" s="53">
        <v>121965.57748399999</v>
      </c>
      <c r="AF304" s="53">
        <f t="shared" si="1357"/>
        <v>0.21719439880626915</v>
      </c>
      <c r="AH304" s="58">
        <f t="shared" ref="AH304:AH307" si="1504">AH303</f>
        <v>2944</v>
      </c>
      <c r="AI304" s="58">
        <f t="shared" ref="AI304:AI307" si="1505">AI303</f>
        <v>6</v>
      </c>
      <c r="AJ304" s="58">
        <f t="shared" ref="AJ304:AJ307" si="1506">AJ303</f>
        <v>407</v>
      </c>
      <c r="AK304" s="58">
        <f t="shared" ref="AK304:AK307" si="1507">AK303</f>
        <v>0</v>
      </c>
      <c r="AL304" s="58">
        <f t="shared" ref="AL304:AL307" si="1508">AL303</f>
        <v>115</v>
      </c>
      <c r="AM304" s="58">
        <f t="shared" si="1394"/>
        <v>639.42031008565641</v>
      </c>
      <c r="AN304" s="58">
        <f t="shared" si="1395"/>
        <v>1.3031663928376149</v>
      </c>
      <c r="AO304" s="58">
        <f t="shared" si="1396"/>
        <v>88.398120314151541</v>
      </c>
      <c r="AP304" s="58">
        <f t="shared" si="1397"/>
        <v>0</v>
      </c>
      <c r="AQ304" s="58">
        <f t="shared" si="1398"/>
        <v>24.977355862720952</v>
      </c>
      <c r="BA304" s="54" t="s">
        <v>675</v>
      </c>
      <c r="BB304" s="53">
        <v>12040204</v>
      </c>
      <c r="BC304" s="53">
        <v>585728</v>
      </c>
      <c r="BD304" s="53">
        <v>21753</v>
      </c>
      <c r="BE304" s="53">
        <f t="shared" si="1366"/>
        <v>3.7138398710664336E-2</v>
      </c>
      <c r="BF304" s="53">
        <f t="shared" ref="BF304:BG307" si="1509">BF303</f>
        <v>0</v>
      </c>
      <c r="BG304" s="53">
        <f t="shared" si="1509"/>
        <v>0</v>
      </c>
      <c r="BH304" s="53">
        <f t="shared" si="1367"/>
        <v>0</v>
      </c>
      <c r="BI304" s="53">
        <f t="shared" si="1368"/>
        <v>0</v>
      </c>
      <c r="BO304" s="54" t="s">
        <v>724</v>
      </c>
      <c r="BP304" s="53">
        <v>12030108</v>
      </c>
      <c r="BQ304" s="53">
        <v>608984.30359999998</v>
      </c>
      <c r="BR304" s="53">
        <v>8443.2075440000008</v>
      </c>
      <c r="BS304" s="53">
        <f t="shared" si="1369"/>
        <v>1.3864409138442696E-2</v>
      </c>
      <c r="BT304" s="53">
        <f>BT303</f>
        <v>951</v>
      </c>
      <c r="BU304" s="53">
        <f t="shared" si="1502"/>
        <v>0</v>
      </c>
      <c r="BV304" s="53">
        <f t="shared" si="1503"/>
        <v>3</v>
      </c>
      <c r="BW304" s="53">
        <f t="shared" si="1370"/>
        <v>13.185053090659004</v>
      </c>
      <c r="BX304" s="53">
        <f t="shared" si="1371"/>
        <v>0</v>
      </c>
      <c r="BY304" s="53">
        <f t="shared" si="1372"/>
        <v>4.1593227415328088E-2</v>
      </c>
    </row>
    <row r="305" spans="1:77" ht="15.6" customHeight="1" x14ac:dyDescent="0.3">
      <c r="A305" s="53" t="s">
        <v>724</v>
      </c>
      <c r="B305" s="53" t="s">
        <v>1581</v>
      </c>
      <c r="C305" s="53">
        <v>12030105</v>
      </c>
      <c r="D305" s="51">
        <v>608138.38959395001</v>
      </c>
      <c r="E305" s="53">
        <v>211266.723092</v>
      </c>
      <c r="F305" s="53">
        <f t="shared" si="1352"/>
        <v>0.34739908992270885</v>
      </c>
      <c r="H305" s="53">
        <f>H304</f>
        <v>5091</v>
      </c>
      <c r="I305" s="53">
        <f t="shared" ref="I305:I307" si="1510">I304</f>
        <v>1612</v>
      </c>
      <c r="J305" s="53">
        <f t="shared" ref="J305:J307" si="1511">J304</f>
        <v>136</v>
      </c>
      <c r="K305" s="53">
        <f t="shared" ref="K305:K307" si="1512">K304</f>
        <v>21</v>
      </c>
      <c r="L305" s="53">
        <f t="shared" ref="L305:L307" si="1513">L304</f>
        <v>0</v>
      </c>
      <c r="M305" s="53">
        <f t="shared" si="1361"/>
        <v>1768.6087667965107</v>
      </c>
      <c r="N305" s="53">
        <f t="shared" si="1362"/>
        <v>560.0073329554067</v>
      </c>
      <c r="O305" s="53">
        <f t="shared" si="1363"/>
        <v>47.246276229488402</v>
      </c>
      <c r="P305" s="53">
        <f t="shared" si="1364"/>
        <v>7.2953808883768856</v>
      </c>
      <c r="Q305" s="53">
        <f t="shared" si="1365"/>
        <v>0</v>
      </c>
      <c r="AA305" s="53" t="s">
        <v>1000</v>
      </c>
      <c r="AB305" s="53" t="s">
        <v>1601</v>
      </c>
      <c r="AC305" s="53">
        <v>12090206</v>
      </c>
      <c r="AD305" s="53">
        <v>561550.28929999995</v>
      </c>
      <c r="AE305" s="53">
        <v>409900.97982299997</v>
      </c>
      <c r="AF305" s="53">
        <f t="shared" si="1357"/>
        <v>0.72994527406256293</v>
      </c>
      <c r="AH305" s="58">
        <f t="shared" si="1504"/>
        <v>2944</v>
      </c>
      <c r="AI305" s="58">
        <f t="shared" si="1505"/>
        <v>6</v>
      </c>
      <c r="AJ305" s="58">
        <f t="shared" si="1506"/>
        <v>407</v>
      </c>
      <c r="AK305" s="58">
        <f t="shared" si="1507"/>
        <v>0</v>
      </c>
      <c r="AL305" s="58">
        <f t="shared" si="1508"/>
        <v>115</v>
      </c>
      <c r="AM305" s="58">
        <f t="shared" si="1394"/>
        <v>2148.9588868401852</v>
      </c>
      <c r="AN305" s="58">
        <f t="shared" si="1395"/>
        <v>4.379671644375378</v>
      </c>
      <c r="AO305" s="58">
        <f t="shared" si="1396"/>
        <v>297.08772654346313</v>
      </c>
      <c r="AP305" s="58">
        <f t="shared" si="1397"/>
        <v>0</v>
      </c>
      <c r="AQ305" s="58">
        <f t="shared" si="1398"/>
        <v>83.943706517194741</v>
      </c>
      <c r="BA305" s="54" t="s">
        <v>675</v>
      </c>
      <c r="BB305" s="53">
        <v>12040205</v>
      </c>
      <c r="BC305" s="53">
        <v>585728</v>
      </c>
      <c r="BD305" s="53">
        <v>151957</v>
      </c>
      <c r="BE305" s="53">
        <f t="shared" si="1366"/>
        <v>0.25943270596590912</v>
      </c>
      <c r="BF305" s="53">
        <f t="shared" si="1509"/>
        <v>0</v>
      </c>
      <c r="BG305" s="53">
        <f t="shared" si="1509"/>
        <v>0</v>
      </c>
      <c r="BH305" s="53">
        <f t="shared" si="1367"/>
        <v>0</v>
      </c>
      <c r="BI305" s="53">
        <f t="shared" si="1368"/>
        <v>0</v>
      </c>
      <c r="BO305" s="54" t="s">
        <v>724</v>
      </c>
      <c r="BP305" s="53">
        <v>12030109</v>
      </c>
      <c r="BQ305" s="53">
        <v>608984.30359999998</v>
      </c>
      <c r="BR305" s="53">
        <v>358179.79989999998</v>
      </c>
      <c r="BS305" s="53">
        <f t="shared" si="1369"/>
        <v>0.58815932985895758</v>
      </c>
      <c r="BT305" s="53">
        <f>BT304</f>
        <v>951</v>
      </c>
      <c r="BU305" s="53">
        <f t="shared" si="1502"/>
        <v>0</v>
      </c>
      <c r="BV305" s="53">
        <f t="shared" si="1503"/>
        <v>3</v>
      </c>
      <c r="BW305" s="53">
        <f t="shared" si="1370"/>
        <v>559.33952269586871</v>
      </c>
      <c r="BX305" s="53">
        <f t="shared" si="1371"/>
        <v>0</v>
      </c>
      <c r="BY305" s="53">
        <f t="shared" si="1372"/>
        <v>1.7644779895768727</v>
      </c>
    </row>
    <row r="306" spans="1:77" ht="15.6" customHeight="1" x14ac:dyDescent="0.3">
      <c r="A306" s="53" t="s">
        <v>724</v>
      </c>
      <c r="B306" s="53" t="s">
        <v>1581</v>
      </c>
      <c r="C306" s="53">
        <v>12030108</v>
      </c>
      <c r="D306" s="51">
        <v>608138.38959395001</v>
      </c>
      <c r="E306" s="53">
        <v>8443.20836065</v>
      </c>
      <c r="F306" s="53">
        <f t="shared" si="1352"/>
        <v>1.3883695726374838E-2</v>
      </c>
      <c r="H306" s="53">
        <f>H305</f>
        <v>5091</v>
      </c>
      <c r="I306" s="53">
        <f t="shared" si="1510"/>
        <v>1612</v>
      </c>
      <c r="J306" s="53">
        <f t="shared" si="1511"/>
        <v>136</v>
      </c>
      <c r="K306" s="53">
        <f t="shared" si="1512"/>
        <v>21</v>
      </c>
      <c r="L306" s="53">
        <f t="shared" si="1513"/>
        <v>0</v>
      </c>
      <c r="M306" s="53">
        <f t="shared" si="1361"/>
        <v>70.681894942974296</v>
      </c>
      <c r="N306" s="53">
        <f t="shared" si="1362"/>
        <v>22.380517510916238</v>
      </c>
      <c r="O306" s="53">
        <f t="shared" si="1363"/>
        <v>1.8881826187869781</v>
      </c>
      <c r="P306" s="53">
        <f t="shared" si="1364"/>
        <v>0.29155761025387161</v>
      </c>
      <c r="Q306" s="53">
        <f t="shared" si="1365"/>
        <v>0</v>
      </c>
      <c r="AA306" s="53" t="s">
        <v>1000</v>
      </c>
      <c r="AB306" s="53" t="s">
        <v>1601</v>
      </c>
      <c r="AC306" s="53">
        <v>12100201</v>
      </c>
      <c r="AD306" s="53">
        <v>561550.28929999995</v>
      </c>
      <c r="AE306" s="51">
        <v>5286.2391619999999</v>
      </c>
      <c r="AF306" s="53">
        <f t="shared" si="1357"/>
        <v>9.4136522814182097E-3</v>
      </c>
      <c r="AH306" s="58">
        <f t="shared" si="1504"/>
        <v>2944</v>
      </c>
      <c r="AI306" s="58">
        <f t="shared" si="1505"/>
        <v>6</v>
      </c>
      <c r="AJ306" s="58">
        <f t="shared" si="1506"/>
        <v>407</v>
      </c>
      <c r="AK306" s="58">
        <f t="shared" si="1507"/>
        <v>0</v>
      </c>
      <c r="AL306" s="58">
        <f t="shared" si="1508"/>
        <v>115</v>
      </c>
      <c r="AM306" s="58">
        <f t="shared" si="1394"/>
        <v>27.713792316495208</v>
      </c>
      <c r="AN306" s="58">
        <f t="shared" si="1395"/>
        <v>5.6481913688509258E-2</v>
      </c>
      <c r="AO306" s="58">
        <f t="shared" si="1396"/>
        <v>3.8313564785372112</v>
      </c>
      <c r="AP306" s="58">
        <f t="shared" si="1397"/>
        <v>0</v>
      </c>
      <c r="AQ306" s="58">
        <f t="shared" si="1398"/>
        <v>1.0825700123630941</v>
      </c>
      <c r="BA306" s="54" t="s">
        <v>675</v>
      </c>
      <c r="BB306" s="53">
        <v>12070104</v>
      </c>
      <c r="BC306" s="53">
        <v>585728</v>
      </c>
      <c r="BD306" s="53">
        <v>199387</v>
      </c>
      <c r="BE306" s="53">
        <f t="shared" si="1366"/>
        <v>0.34040885871940557</v>
      </c>
      <c r="BF306" s="53">
        <f t="shared" si="1509"/>
        <v>0</v>
      </c>
      <c r="BG306" s="53">
        <f t="shared" si="1509"/>
        <v>0</v>
      </c>
      <c r="BH306" s="53">
        <f t="shared" si="1367"/>
        <v>0</v>
      </c>
      <c r="BI306" s="53">
        <f t="shared" si="1368"/>
        <v>0</v>
      </c>
      <c r="BO306" s="54" t="s">
        <v>992</v>
      </c>
      <c r="BP306" s="53">
        <v>12060201</v>
      </c>
      <c r="BQ306" s="53">
        <v>697476.20090000005</v>
      </c>
      <c r="BR306" s="53">
        <v>125646.3654</v>
      </c>
      <c r="BS306" s="53">
        <f t="shared" si="1369"/>
        <v>0.18014430490656186</v>
      </c>
      <c r="BT306" s="53">
        <v>0</v>
      </c>
      <c r="BU306" s="53">
        <v>1</v>
      </c>
      <c r="BV306" s="53">
        <v>2</v>
      </c>
      <c r="BW306" s="53">
        <f t="shared" si="1370"/>
        <v>0</v>
      </c>
      <c r="BX306" s="53">
        <f t="shared" si="1371"/>
        <v>0.18014430490656186</v>
      </c>
      <c r="BY306" s="53">
        <f t="shared" si="1372"/>
        <v>0.36028860981312372</v>
      </c>
    </row>
    <row r="307" spans="1:77" ht="15.6" customHeight="1" x14ac:dyDescent="0.3">
      <c r="A307" s="53" t="s">
        <v>724</v>
      </c>
      <c r="B307" s="53" t="s">
        <v>1581</v>
      </c>
      <c r="C307" s="53">
        <v>12030109</v>
      </c>
      <c r="D307" s="78">
        <v>608138.38959395001</v>
      </c>
      <c r="E307" s="53">
        <v>358179.80020400003</v>
      </c>
      <c r="F307" s="53">
        <f t="shared" si="1352"/>
        <v>0.58897745370614463</v>
      </c>
      <c r="H307" s="53">
        <f>H306</f>
        <v>5091</v>
      </c>
      <c r="I307" s="53">
        <f t="shared" si="1510"/>
        <v>1612</v>
      </c>
      <c r="J307" s="53">
        <f t="shared" si="1511"/>
        <v>136</v>
      </c>
      <c r="K307" s="53">
        <f t="shared" si="1512"/>
        <v>21</v>
      </c>
      <c r="L307" s="53">
        <f t="shared" si="1513"/>
        <v>0</v>
      </c>
      <c r="M307" s="53">
        <f t="shared" si="1361"/>
        <v>2998.4842168179821</v>
      </c>
      <c r="N307" s="53">
        <f t="shared" si="1362"/>
        <v>949.43165537430514</v>
      </c>
      <c r="O307" s="53">
        <f t="shared" si="1363"/>
        <v>80.100933704035668</v>
      </c>
      <c r="P307" s="53">
        <f t="shared" si="1364"/>
        <v>12.368526527829037</v>
      </c>
      <c r="Q307" s="53">
        <f t="shared" si="1365"/>
        <v>0</v>
      </c>
      <c r="AA307" s="53" t="s">
        <v>1000</v>
      </c>
      <c r="AB307" s="53" t="s">
        <v>1601</v>
      </c>
      <c r="AC307" s="53">
        <v>12100203</v>
      </c>
      <c r="AD307" s="53">
        <v>561550.28929999995</v>
      </c>
      <c r="AE307" s="53">
        <v>99.475313845599999</v>
      </c>
      <c r="AF307" s="53">
        <f t="shared" si="1357"/>
        <v>1.7714408796690474E-4</v>
      </c>
      <c r="AH307" s="58">
        <f t="shared" si="1504"/>
        <v>2944</v>
      </c>
      <c r="AI307" s="58">
        <f t="shared" si="1505"/>
        <v>6</v>
      </c>
      <c r="AJ307" s="58">
        <f t="shared" si="1506"/>
        <v>407</v>
      </c>
      <c r="AK307" s="58">
        <f t="shared" si="1507"/>
        <v>0</v>
      </c>
      <c r="AL307" s="58">
        <f t="shared" si="1508"/>
        <v>115</v>
      </c>
      <c r="AM307" s="58">
        <f t="shared" si="1394"/>
        <v>0.52151219497456758</v>
      </c>
      <c r="AN307" s="58">
        <f t="shared" si="1395"/>
        <v>1.0628645278014284E-3</v>
      </c>
      <c r="AO307" s="58">
        <f t="shared" si="1396"/>
        <v>7.2097643802530226E-2</v>
      </c>
      <c r="AP307" s="58">
        <f t="shared" si="1397"/>
        <v>0</v>
      </c>
      <c r="AQ307" s="58">
        <f t="shared" si="1398"/>
        <v>2.0371570116194046E-2</v>
      </c>
      <c r="BA307" s="54" t="s">
        <v>675</v>
      </c>
      <c r="BB307" s="53">
        <v>12090401</v>
      </c>
      <c r="BC307" s="53">
        <v>585728</v>
      </c>
      <c r="BD307" s="53">
        <v>8748</v>
      </c>
      <c r="BE307" s="53">
        <f t="shared" si="1366"/>
        <v>1.4935260052447552E-2</v>
      </c>
      <c r="BF307" s="53">
        <f t="shared" si="1509"/>
        <v>0</v>
      </c>
      <c r="BG307" s="53">
        <f t="shared" si="1509"/>
        <v>0</v>
      </c>
      <c r="BH307" s="53">
        <f t="shared" si="1367"/>
        <v>0</v>
      </c>
      <c r="BI307" s="53">
        <f t="shared" si="1368"/>
        <v>0</v>
      </c>
      <c r="BO307" s="54" t="s">
        <v>992</v>
      </c>
      <c r="BP307" s="53">
        <v>12060202</v>
      </c>
      <c r="BQ307" s="53">
        <v>697476.20090000005</v>
      </c>
      <c r="BR307" s="53">
        <v>177264.38200000001</v>
      </c>
      <c r="BS307" s="53">
        <f t="shared" si="1369"/>
        <v>0.25415115493727808</v>
      </c>
      <c r="BT307" s="53">
        <f>BT306</f>
        <v>0</v>
      </c>
      <c r="BU307" s="53">
        <f t="shared" ref="BU307:BU309" si="1514">BU306</f>
        <v>1</v>
      </c>
      <c r="BV307" s="53">
        <f t="shared" ref="BV307:BV309" si="1515">BV306</f>
        <v>2</v>
      </c>
      <c r="BW307" s="53">
        <f t="shared" si="1370"/>
        <v>0</v>
      </c>
      <c r="BX307" s="53">
        <f t="shared" si="1371"/>
        <v>0.25415115493727808</v>
      </c>
      <c r="BY307" s="53">
        <f t="shared" si="1372"/>
        <v>0.50830230987455616</v>
      </c>
    </row>
    <row r="308" spans="1:77" ht="15.6" customHeight="1" x14ac:dyDescent="0.3">
      <c r="A308" s="53" t="s">
        <v>992</v>
      </c>
      <c r="B308" s="53" t="s">
        <v>1581</v>
      </c>
      <c r="C308" s="53">
        <v>12060201</v>
      </c>
      <c r="D308" s="51">
        <v>629713.20443129994</v>
      </c>
      <c r="E308" s="53">
        <v>57883.352451300001</v>
      </c>
      <c r="F308" s="53">
        <f t="shared" si="1352"/>
        <v>9.1920182146370932E-2</v>
      </c>
      <c r="H308" s="53">
        <f>Input!P217</f>
        <v>3999</v>
      </c>
      <c r="I308" s="53">
        <f>Input!Q217</f>
        <v>36</v>
      </c>
      <c r="J308" s="53">
        <f>Input!R217</f>
        <v>6177</v>
      </c>
      <c r="K308" s="53">
        <f>Input!S217</f>
        <v>402</v>
      </c>
      <c r="L308" s="53">
        <f>Input!T217</f>
        <v>1981</v>
      </c>
      <c r="M308" s="53">
        <f t="shared" si="1361"/>
        <v>367.58880840333734</v>
      </c>
      <c r="N308" s="53">
        <f t="shared" si="1362"/>
        <v>3.3091265572693533</v>
      </c>
      <c r="O308" s="53">
        <f t="shared" si="1363"/>
        <v>567.79096511813327</v>
      </c>
      <c r="P308" s="53">
        <f t="shared" si="1364"/>
        <v>36.951913222841114</v>
      </c>
      <c r="Q308" s="53">
        <f t="shared" si="1365"/>
        <v>182.0938808319608</v>
      </c>
      <c r="AA308" s="53" t="s">
        <v>1000</v>
      </c>
      <c r="AB308" s="53" t="s">
        <v>1602</v>
      </c>
      <c r="AC308" s="53">
        <v>12090201</v>
      </c>
      <c r="AD308" s="53">
        <v>626011.00540000002</v>
      </c>
      <c r="AE308" s="53">
        <v>44545.101458700003</v>
      </c>
      <c r="AF308" s="53">
        <f t="shared" si="1357"/>
        <v>7.1157058062001927E-2</v>
      </c>
      <c r="AH308" s="58">
        <f>Input!P261</f>
        <v>170</v>
      </c>
      <c r="AI308" s="58">
        <f>Input!Q261</f>
        <v>0</v>
      </c>
      <c r="AJ308" s="58">
        <f>Input!R261</f>
        <v>441</v>
      </c>
      <c r="AK308" s="58">
        <f>Input!S261</f>
        <v>0</v>
      </c>
      <c r="AL308" s="58">
        <f>Input!T261</f>
        <v>50</v>
      </c>
      <c r="AM308" s="58">
        <f t="shared" si="1394"/>
        <v>12.096699870540327</v>
      </c>
      <c r="AN308" s="58">
        <f t="shared" si="1395"/>
        <v>0</v>
      </c>
      <c r="AO308" s="58">
        <f t="shared" si="1396"/>
        <v>31.38026260534285</v>
      </c>
      <c r="AP308" s="58">
        <f t="shared" si="1397"/>
        <v>0</v>
      </c>
      <c r="AQ308" s="58">
        <f t="shared" si="1398"/>
        <v>3.5578529031000965</v>
      </c>
      <c r="BA308" s="54" t="s">
        <v>997</v>
      </c>
      <c r="BB308" s="53">
        <v>11140302</v>
      </c>
      <c r="BC308" s="53">
        <v>10605</v>
      </c>
      <c r="BD308" s="53">
        <v>238</v>
      </c>
      <c r="BE308" s="53">
        <f t="shared" si="1366"/>
        <v>2.2442244224422443E-2</v>
      </c>
      <c r="BF308" s="53">
        <v>0</v>
      </c>
      <c r="BG308" s="53">
        <v>0</v>
      </c>
      <c r="BH308" s="53">
        <f t="shared" si="1367"/>
        <v>0</v>
      </c>
      <c r="BI308" s="53">
        <f t="shared" si="1368"/>
        <v>0</v>
      </c>
      <c r="BO308" s="54" t="s">
        <v>992</v>
      </c>
      <c r="BP308" s="53">
        <v>12060204</v>
      </c>
      <c r="BQ308" s="53">
        <v>697476.20090000005</v>
      </c>
      <c r="BR308" s="53">
        <v>280161.14620000002</v>
      </c>
      <c r="BS308" s="53">
        <f t="shared" si="1369"/>
        <v>0.40167843123319391</v>
      </c>
      <c r="BT308" s="53">
        <f>BT307</f>
        <v>0</v>
      </c>
      <c r="BU308" s="53">
        <f t="shared" si="1514"/>
        <v>1</v>
      </c>
      <c r="BV308" s="53">
        <f t="shared" si="1515"/>
        <v>2</v>
      </c>
      <c r="BW308" s="53">
        <f t="shared" si="1370"/>
        <v>0</v>
      </c>
      <c r="BX308" s="53">
        <f t="shared" si="1371"/>
        <v>0.40167843123319391</v>
      </c>
      <c r="BY308" s="53">
        <f t="shared" si="1372"/>
        <v>0.80335686246638782</v>
      </c>
    </row>
    <row r="309" spans="1:77" ht="15.6" customHeight="1" x14ac:dyDescent="0.3">
      <c r="A309" s="53" t="s">
        <v>992</v>
      </c>
      <c r="B309" s="53" t="s">
        <v>1581</v>
      </c>
      <c r="C309" s="53">
        <v>12060202</v>
      </c>
      <c r="D309" s="51">
        <v>629713.20443130005</v>
      </c>
      <c r="E309" s="53">
        <v>177264.37974199999</v>
      </c>
      <c r="F309" s="53">
        <f t="shared" si="1352"/>
        <v>0.28150017896176899</v>
      </c>
      <c r="H309" s="53">
        <f>H308</f>
        <v>3999</v>
      </c>
      <c r="I309" s="53">
        <f t="shared" ref="I309:I311" si="1516">I308</f>
        <v>36</v>
      </c>
      <c r="J309" s="53">
        <f t="shared" ref="J309:J311" si="1517">J308</f>
        <v>6177</v>
      </c>
      <c r="K309" s="53">
        <f t="shared" ref="K309:K311" si="1518">K308</f>
        <v>402</v>
      </c>
      <c r="L309" s="53">
        <f t="shared" ref="L309:L311" si="1519">L308</f>
        <v>1981</v>
      </c>
      <c r="M309" s="53">
        <f t="shared" si="1361"/>
        <v>1125.7192156681142</v>
      </c>
      <c r="N309" s="53">
        <f t="shared" si="1362"/>
        <v>10.134006442623683</v>
      </c>
      <c r="O309" s="53">
        <f t="shared" si="1363"/>
        <v>1738.826605446847</v>
      </c>
      <c r="P309" s="53">
        <f t="shared" si="1364"/>
        <v>113.16307194263113</v>
      </c>
      <c r="Q309" s="53">
        <f t="shared" si="1365"/>
        <v>557.65185452326432</v>
      </c>
      <c r="AA309" s="53" t="s">
        <v>1000</v>
      </c>
      <c r="AB309" s="53" t="s">
        <v>1602</v>
      </c>
      <c r="AC309" s="53">
        <v>12090204</v>
      </c>
      <c r="AD309" s="53">
        <v>626011.00540000002</v>
      </c>
      <c r="AE309" s="53">
        <v>135694.01953200001</v>
      </c>
      <c r="AF309" s="53">
        <f t="shared" si="1357"/>
        <v>0.21675979872797296</v>
      </c>
      <c r="AH309" s="58">
        <f t="shared" ref="AH309:AH312" si="1520">AH308</f>
        <v>170</v>
      </c>
      <c r="AI309" s="58">
        <f t="shared" ref="AI309:AI312" si="1521">AI308</f>
        <v>0</v>
      </c>
      <c r="AJ309" s="58">
        <f t="shared" ref="AJ309:AJ312" si="1522">AJ308</f>
        <v>441</v>
      </c>
      <c r="AK309" s="58">
        <f t="shared" ref="AK309:AK312" si="1523">AK308</f>
        <v>0</v>
      </c>
      <c r="AL309" s="58">
        <f t="shared" ref="AL309:AL312" si="1524">AL308</f>
        <v>50</v>
      </c>
      <c r="AM309" s="58">
        <f t="shared" si="1394"/>
        <v>36.849165783755403</v>
      </c>
      <c r="AN309" s="58">
        <f t="shared" si="1395"/>
        <v>0</v>
      </c>
      <c r="AO309" s="58">
        <f t="shared" si="1396"/>
        <v>95.591071239036083</v>
      </c>
      <c r="AP309" s="58">
        <f t="shared" si="1397"/>
        <v>0</v>
      </c>
      <c r="AQ309" s="58">
        <f t="shared" si="1398"/>
        <v>10.837989936398648</v>
      </c>
      <c r="BA309" s="54" t="s">
        <v>997</v>
      </c>
      <c r="BB309" s="53">
        <v>11140303</v>
      </c>
      <c r="BC309" s="53">
        <v>10605</v>
      </c>
      <c r="BD309" s="53">
        <v>5274</v>
      </c>
      <c r="BE309" s="53">
        <f t="shared" si="1366"/>
        <v>0.49731258840169729</v>
      </c>
      <c r="BF309" s="53">
        <f t="shared" ref="BF309:BG311" si="1525">BF308</f>
        <v>0</v>
      </c>
      <c r="BG309" s="53">
        <f t="shared" si="1525"/>
        <v>0</v>
      </c>
      <c r="BH309" s="53">
        <f t="shared" si="1367"/>
        <v>0</v>
      </c>
      <c r="BI309" s="53">
        <f t="shared" si="1368"/>
        <v>0</v>
      </c>
      <c r="BO309" s="54" t="s">
        <v>992</v>
      </c>
      <c r="BP309" s="53">
        <v>12070201</v>
      </c>
      <c r="BQ309" s="53">
        <v>697476.20090000005</v>
      </c>
      <c r="BR309" s="53">
        <v>114404.30740000001</v>
      </c>
      <c r="BS309" s="53">
        <f t="shared" si="1369"/>
        <v>0.16402610906634019</v>
      </c>
      <c r="BT309" s="53">
        <f>BT308</f>
        <v>0</v>
      </c>
      <c r="BU309" s="53">
        <f t="shared" si="1514"/>
        <v>1</v>
      </c>
      <c r="BV309" s="53">
        <f t="shared" si="1515"/>
        <v>2</v>
      </c>
      <c r="BW309" s="53">
        <f t="shared" si="1370"/>
        <v>0</v>
      </c>
      <c r="BX309" s="53">
        <f t="shared" si="1371"/>
        <v>0.16402610906634019</v>
      </c>
      <c r="BY309" s="53">
        <f t="shared" si="1372"/>
        <v>0.32805221813268037</v>
      </c>
    </row>
    <row r="310" spans="1:77" ht="15.6" customHeight="1" x14ac:dyDescent="0.3">
      <c r="A310" s="53" t="s">
        <v>992</v>
      </c>
      <c r="B310" s="53" t="s">
        <v>1581</v>
      </c>
      <c r="C310" s="53">
        <v>12060204</v>
      </c>
      <c r="D310" s="79">
        <v>629713.20443130005</v>
      </c>
      <c r="E310" s="53">
        <v>280161.155034</v>
      </c>
      <c r="F310" s="53">
        <f t="shared" si="1352"/>
        <v>0.44490277965032698</v>
      </c>
      <c r="H310" s="53">
        <f>H309</f>
        <v>3999</v>
      </c>
      <c r="I310" s="53">
        <f t="shared" si="1516"/>
        <v>36</v>
      </c>
      <c r="J310" s="53">
        <f t="shared" si="1517"/>
        <v>6177</v>
      </c>
      <c r="K310" s="53">
        <f t="shared" si="1518"/>
        <v>402</v>
      </c>
      <c r="L310" s="53">
        <f t="shared" si="1519"/>
        <v>1981</v>
      </c>
      <c r="M310" s="53">
        <f t="shared" si="1361"/>
        <v>1779.1662158216577</v>
      </c>
      <c r="N310" s="53">
        <f t="shared" si="1362"/>
        <v>16.016500067411773</v>
      </c>
      <c r="O310" s="53">
        <f t="shared" si="1363"/>
        <v>2748.1644699000699</v>
      </c>
      <c r="P310" s="53">
        <f t="shared" si="1364"/>
        <v>178.85091741943145</v>
      </c>
      <c r="Q310" s="53">
        <f t="shared" si="1365"/>
        <v>881.3524064872978</v>
      </c>
      <c r="AA310" s="53" t="s">
        <v>1000</v>
      </c>
      <c r="AB310" s="53" t="s">
        <v>1602</v>
      </c>
      <c r="AC310" s="53">
        <v>12090206</v>
      </c>
      <c r="AD310" s="53">
        <v>626011.00540000002</v>
      </c>
      <c r="AE310" s="51">
        <v>425406.51429100003</v>
      </c>
      <c r="AF310" s="53">
        <f t="shared" si="1357"/>
        <v>0.67955117501357587</v>
      </c>
      <c r="AH310" s="58">
        <f t="shared" si="1520"/>
        <v>170</v>
      </c>
      <c r="AI310" s="58">
        <f t="shared" si="1521"/>
        <v>0</v>
      </c>
      <c r="AJ310" s="58">
        <f t="shared" si="1522"/>
        <v>441</v>
      </c>
      <c r="AK310" s="58">
        <f t="shared" si="1523"/>
        <v>0</v>
      </c>
      <c r="AL310" s="58">
        <f t="shared" si="1524"/>
        <v>50</v>
      </c>
      <c r="AM310" s="58">
        <f t="shared" si="1394"/>
        <v>115.52369975230789</v>
      </c>
      <c r="AN310" s="58">
        <f t="shared" si="1395"/>
        <v>0</v>
      </c>
      <c r="AO310" s="58">
        <f t="shared" si="1396"/>
        <v>299.68206818098696</v>
      </c>
      <c r="AP310" s="58">
        <f t="shared" si="1397"/>
        <v>0</v>
      </c>
      <c r="AQ310" s="58">
        <f t="shared" si="1398"/>
        <v>33.977558750678796</v>
      </c>
      <c r="BA310" s="54" t="s">
        <v>997</v>
      </c>
      <c r="BB310" s="53">
        <v>11140305</v>
      </c>
      <c r="BC310" s="53">
        <v>10605</v>
      </c>
      <c r="BD310" s="53">
        <v>4715</v>
      </c>
      <c r="BE310" s="53">
        <f t="shared" si="1366"/>
        <v>0.44460160301744461</v>
      </c>
      <c r="BF310" s="53">
        <f t="shared" si="1525"/>
        <v>0</v>
      </c>
      <c r="BG310" s="53">
        <f t="shared" si="1525"/>
        <v>0</v>
      </c>
      <c r="BH310" s="53">
        <f t="shared" si="1367"/>
        <v>0</v>
      </c>
      <c r="BI310" s="53">
        <f t="shared" si="1368"/>
        <v>0</v>
      </c>
      <c r="BO310" s="54" t="s">
        <v>993</v>
      </c>
      <c r="BP310" s="53">
        <v>12060202</v>
      </c>
      <c r="BQ310" s="53">
        <v>495252.8076</v>
      </c>
      <c r="BR310" s="53">
        <v>0.12894867500000001</v>
      </c>
      <c r="BS310" s="53">
        <f t="shared" si="1369"/>
        <v>2.6036939724761291E-7</v>
      </c>
      <c r="BT310" s="53">
        <f>Input!R220</f>
        <v>85</v>
      </c>
      <c r="BU310" s="53">
        <f>Input!S220</f>
        <v>0</v>
      </c>
      <c r="BV310" s="53">
        <f>Input!T220</f>
        <v>31</v>
      </c>
      <c r="BW310" s="53">
        <f t="shared" si="1370"/>
        <v>2.2131398766047098E-5</v>
      </c>
      <c r="BX310" s="53">
        <f t="shared" si="1371"/>
        <v>0</v>
      </c>
      <c r="BY310" s="53">
        <f t="shared" si="1372"/>
        <v>8.0714513146760008E-6</v>
      </c>
    </row>
    <row r="311" spans="1:77" ht="15.6" customHeight="1" x14ac:dyDescent="0.3">
      <c r="A311" s="53" t="s">
        <v>992</v>
      </c>
      <c r="B311" s="53" t="s">
        <v>1581</v>
      </c>
      <c r="C311" s="53">
        <v>12070201</v>
      </c>
      <c r="D311" s="51">
        <v>629713.20443130005</v>
      </c>
      <c r="E311" s="53">
        <v>114404.31720400001</v>
      </c>
      <c r="F311" s="53">
        <f t="shared" si="1352"/>
        <v>0.18167685924153301</v>
      </c>
      <c r="H311" s="53">
        <f>H310</f>
        <v>3999</v>
      </c>
      <c r="I311" s="53">
        <f t="shared" si="1516"/>
        <v>36</v>
      </c>
      <c r="J311" s="53">
        <f t="shared" si="1517"/>
        <v>6177</v>
      </c>
      <c r="K311" s="53">
        <f t="shared" si="1518"/>
        <v>402</v>
      </c>
      <c r="L311" s="53">
        <f t="shared" si="1519"/>
        <v>1981</v>
      </c>
      <c r="M311" s="53">
        <f t="shared" si="1361"/>
        <v>726.52576010689052</v>
      </c>
      <c r="N311" s="53">
        <f t="shared" si="1362"/>
        <v>6.5403669326951883</v>
      </c>
      <c r="O311" s="53">
        <f t="shared" si="1363"/>
        <v>1122.2179595349494</v>
      </c>
      <c r="P311" s="53">
        <f t="shared" si="1364"/>
        <v>73.034097415096269</v>
      </c>
      <c r="Q311" s="53">
        <f t="shared" si="1365"/>
        <v>359.90185815747691</v>
      </c>
      <c r="AA311" s="53" t="s">
        <v>1000</v>
      </c>
      <c r="AB311" s="53" t="s">
        <v>1602</v>
      </c>
      <c r="AC311" s="53">
        <v>12100201</v>
      </c>
      <c r="AD311" s="53">
        <v>626011.00540000002</v>
      </c>
      <c r="AE311" s="53">
        <v>20265.894778400001</v>
      </c>
      <c r="AF311" s="53">
        <f t="shared" si="1357"/>
        <v>3.237306469628401E-2</v>
      </c>
      <c r="AH311" s="58">
        <f t="shared" si="1520"/>
        <v>170</v>
      </c>
      <c r="AI311" s="58">
        <f t="shared" si="1521"/>
        <v>0</v>
      </c>
      <c r="AJ311" s="58">
        <f t="shared" si="1522"/>
        <v>441</v>
      </c>
      <c r="AK311" s="58">
        <f t="shared" si="1523"/>
        <v>0</v>
      </c>
      <c r="AL311" s="58">
        <f t="shared" si="1524"/>
        <v>50</v>
      </c>
      <c r="AM311" s="58">
        <f t="shared" si="1394"/>
        <v>5.5034209983682816</v>
      </c>
      <c r="AN311" s="58">
        <f t="shared" si="1395"/>
        <v>0</v>
      </c>
      <c r="AO311" s="58">
        <f t="shared" si="1396"/>
        <v>14.276521531061249</v>
      </c>
      <c r="AP311" s="58">
        <f t="shared" si="1397"/>
        <v>0</v>
      </c>
      <c r="AQ311" s="58">
        <f t="shared" si="1398"/>
        <v>1.6186532348142004</v>
      </c>
      <c r="BA311" s="54" t="s">
        <v>997</v>
      </c>
      <c r="BB311" s="53">
        <v>12010002</v>
      </c>
      <c r="BC311" s="53">
        <v>10605</v>
      </c>
      <c r="BD311" s="53">
        <v>378</v>
      </c>
      <c r="BE311" s="53">
        <f t="shared" si="1366"/>
        <v>3.5643564356435641E-2</v>
      </c>
      <c r="BF311" s="53">
        <f t="shared" si="1525"/>
        <v>0</v>
      </c>
      <c r="BG311" s="53">
        <f t="shared" si="1525"/>
        <v>0</v>
      </c>
      <c r="BH311" s="53">
        <f t="shared" si="1367"/>
        <v>0</v>
      </c>
      <c r="BI311" s="53">
        <f t="shared" si="1368"/>
        <v>0</v>
      </c>
      <c r="BO311" s="54" t="s">
        <v>993</v>
      </c>
      <c r="BP311" s="53">
        <v>12070101</v>
      </c>
      <c r="BQ311" s="53">
        <v>495252.8076</v>
      </c>
      <c r="BR311" s="53">
        <v>482538.76270000002</v>
      </c>
      <c r="BS311" s="53">
        <f t="shared" si="1369"/>
        <v>0.97432817198631871</v>
      </c>
      <c r="BT311" s="53">
        <f>BT310</f>
        <v>85</v>
      </c>
      <c r="BU311" s="53">
        <f t="shared" ref="BU311:BU312" si="1526">BU310</f>
        <v>0</v>
      </c>
      <c r="BV311" s="53">
        <f t="shared" ref="BV311:BV312" si="1527">BV310</f>
        <v>31</v>
      </c>
      <c r="BW311" s="53">
        <f t="shared" si="1370"/>
        <v>82.817894618837087</v>
      </c>
      <c r="BX311" s="53">
        <f t="shared" si="1371"/>
        <v>0</v>
      </c>
      <c r="BY311" s="53">
        <f t="shared" si="1372"/>
        <v>30.20417333157588</v>
      </c>
    </row>
    <row r="312" spans="1:77" ht="15.6" customHeight="1" x14ac:dyDescent="0.3">
      <c r="A312" s="53" t="s">
        <v>993</v>
      </c>
      <c r="B312" s="53" t="s">
        <v>1573</v>
      </c>
      <c r="C312" s="53">
        <v>12070101</v>
      </c>
      <c r="D312" s="51">
        <v>28116.469173900001</v>
      </c>
      <c r="E312" s="53">
        <v>28116.469173900001</v>
      </c>
      <c r="F312" s="53">
        <f t="shared" si="1352"/>
        <v>1</v>
      </c>
      <c r="H312" s="53">
        <f>Input!P219</f>
        <v>15</v>
      </c>
      <c r="I312" s="53">
        <f>Input!Q219</f>
        <v>0</v>
      </c>
      <c r="J312" s="53">
        <f>Input!R219</f>
        <v>0</v>
      </c>
      <c r="K312" s="53">
        <f>Input!S219</f>
        <v>0</v>
      </c>
      <c r="L312" s="53">
        <f>Input!T219</f>
        <v>0</v>
      </c>
      <c r="M312" s="53">
        <f t="shared" si="1361"/>
        <v>15</v>
      </c>
      <c r="N312" s="53">
        <f t="shared" si="1362"/>
        <v>0</v>
      </c>
      <c r="O312" s="53">
        <f t="shared" si="1363"/>
        <v>0</v>
      </c>
      <c r="P312" s="53">
        <f t="shared" si="1364"/>
        <v>0</v>
      </c>
      <c r="Q312" s="53">
        <f t="shared" si="1365"/>
        <v>0</v>
      </c>
      <c r="AA312" s="53" t="s">
        <v>1000</v>
      </c>
      <c r="AB312" s="53" t="s">
        <v>1602</v>
      </c>
      <c r="AC312" s="53">
        <v>12100203</v>
      </c>
      <c r="AD312" s="53">
        <v>626011.00540000002</v>
      </c>
      <c r="AE312" s="51">
        <v>99.475313845599999</v>
      </c>
      <c r="AF312" s="53">
        <f t="shared" si="1357"/>
        <v>1.5890345854549092E-4</v>
      </c>
      <c r="AH312" s="58">
        <f t="shared" si="1520"/>
        <v>170</v>
      </c>
      <c r="AI312" s="58">
        <f t="shared" si="1521"/>
        <v>0</v>
      </c>
      <c r="AJ312" s="58">
        <f t="shared" si="1522"/>
        <v>441</v>
      </c>
      <c r="AK312" s="58">
        <f t="shared" si="1523"/>
        <v>0</v>
      </c>
      <c r="AL312" s="58">
        <f t="shared" si="1524"/>
        <v>50</v>
      </c>
      <c r="AM312" s="58">
        <f t="shared" si="1394"/>
        <v>2.7013587952733457E-2</v>
      </c>
      <c r="AN312" s="58">
        <f t="shared" si="1395"/>
        <v>0</v>
      </c>
      <c r="AO312" s="58">
        <f t="shared" si="1396"/>
        <v>7.00764252185615E-2</v>
      </c>
      <c r="AP312" s="58">
        <f t="shared" si="1397"/>
        <v>0</v>
      </c>
      <c r="AQ312" s="58">
        <f t="shared" si="1398"/>
        <v>7.9451729272745457E-3</v>
      </c>
      <c r="BA312" s="54" t="s">
        <v>658</v>
      </c>
      <c r="BB312" s="53">
        <v>12030108</v>
      </c>
      <c r="BC312" s="53">
        <v>19816</v>
      </c>
      <c r="BD312" s="53">
        <v>513</v>
      </c>
      <c r="BE312" s="53">
        <f t="shared" si="1366"/>
        <v>2.5888171174808235E-2</v>
      </c>
      <c r="BF312" s="53">
        <f>Input!P245</f>
        <v>33</v>
      </c>
      <c r="BG312" s="53">
        <f>Input!Q245</f>
        <v>0</v>
      </c>
      <c r="BH312" s="53">
        <f t="shared" si="1367"/>
        <v>0.85430964876867177</v>
      </c>
      <c r="BI312" s="53">
        <f t="shared" si="1368"/>
        <v>0</v>
      </c>
      <c r="BO312" s="54" t="s">
        <v>993</v>
      </c>
      <c r="BP312" s="53">
        <v>12070204</v>
      </c>
      <c r="BQ312" s="53">
        <v>495252.8076</v>
      </c>
      <c r="BR312" s="53">
        <v>12713.91596</v>
      </c>
      <c r="BS312" s="53">
        <f t="shared" si="1369"/>
        <v>2.5671567661800371E-2</v>
      </c>
      <c r="BT312" s="53">
        <f>BT311</f>
        <v>85</v>
      </c>
      <c r="BU312" s="53">
        <f t="shared" si="1526"/>
        <v>0</v>
      </c>
      <c r="BV312" s="53">
        <f t="shared" si="1527"/>
        <v>31</v>
      </c>
      <c r="BW312" s="53">
        <f t="shared" si="1370"/>
        <v>2.1820832512530317</v>
      </c>
      <c r="BX312" s="53">
        <f t="shared" si="1371"/>
        <v>0</v>
      </c>
      <c r="BY312" s="53">
        <f t="shared" si="1372"/>
        <v>0.79581859751581152</v>
      </c>
    </row>
    <row r="313" spans="1:77" ht="15.6" customHeight="1" x14ac:dyDescent="0.3">
      <c r="A313" s="53" t="s">
        <v>993</v>
      </c>
      <c r="B313" s="53" t="s">
        <v>1581</v>
      </c>
      <c r="C313" s="53">
        <v>12060202</v>
      </c>
      <c r="D313" s="51">
        <v>233735.84411654313</v>
      </c>
      <c r="E313" s="53">
        <v>0.12886774312999999</v>
      </c>
      <c r="F313" s="53">
        <f t="shared" si="1352"/>
        <v>5.5133924202804427E-7</v>
      </c>
      <c r="H313" s="53">
        <f>Input!P221</f>
        <v>1013</v>
      </c>
      <c r="I313" s="53">
        <f>Input!Q221</f>
        <v>0</v>
      </c>
      <c r="J313" s="53">
        <f>Input!R221</f>
        <v>0</v>
      </c>
      <c r="K313" s="53">
        <f>Input!S221</f>
        <v>0</v>
      </c>
      <c r="L313" s="53">
        <f>Input!T221</f>
        <v>0</v>
      </c>
      <c r="M313" s="53">
        <f t="shared" si="1361"/>
        <v>5.5850665217440883E-4</v>
      </c>
      <c r="N313" s="53">
        <f t="shared" si="1362"/>
        <v>0</v>
      </c>
      <c r="O313" s="53">
        <f t="shared" si="1363"/>
        <v>0</v>
      </c>
      <c r="P313" s="53">
        <f t="shared" si="1364"/>
        <v>0</v>
      </c>
      <c r="Q313" s="53">
        <f t="shared" si="1365"/>
        <v>0</v>
      </c>
      <c r="AA313" s="53" t="s">
        <v>1000</v>
      </c>
      <c r="AB313" s="73" t="s">
        <v>1606</v>
      </c>
      <c r="AC313" s="53">
        <v>12090204</v>
      </c>
      <c r="AD313" s="53">
        <v>1</v>
      </c>
      <c r="AE313" s="53">
        <v>1</v>
      </c>
      <c r="AF313" s="53">
        <f t="shared" si="1357"/>
        <v>1</v>
      </c>
      <c r="AH313" s="53">
        <f>Input!P262</f>
        <v>9</v>
      </c>
      <c r="AI313" s="53">
        <f>Input!Q262</f>
        <v>0</v>
      </c>
      <c r="AJ313" s="53">
        <f>Input!R262</f>
        <v>0</v>
      </c>
      <c r="AK313" s="53">
        <f>Input!S262</f>
        <v>0</v>
      </c>
      <c r="AL313" s="53">
        <f>Input!T262</f>
        <v>0</v>
      </c>
      <c r="AM313" s="58">
        <f t="shared" si="1394"/>
        <v>9</v>
      </c>
      <c r="AN313" s="58">
        <f t="shared" si="1395"/>
        <v>0</v>
      </c>
      <c r="AO313" s="58">
        <f t="shared" si="1396"/>
        <v>0</v>
      </c>
      <c r="AP313" s="58">
        <f t="shared" si="1397"/>
        <v>0</v>
      </c>
      <c r="AQ313" s="58">
        <f t="shared" si="1398"/>
        <v>0</v>
      </c>
      <c r="BA313" s="54" t="s">
        <v>658</v>
      </c>
      <c r="BB313" s="53">
        <v>12030201</v>
      </c>
      <c r="BC313" s="53">
        <v>19816</v>
      </c>
      <c r="BD313" s="53">
        <v>15160</v>
      </c>
      <c r="BE313" s="53">
        <f t="shared" si="1366"/>
        <v>0.76503835284618493</v>
      </c>
      <c r="BF313" s="53">
        <f>BF312</f>
        <v>33</v>
      </c>
      <c r="BG313" s="53">
        <f>BG312</f>
        <v>0</v>
      </c>
      <c r="BH313" s="53">
        <f t="shared" si="1367"/>
        <v>25.246265643924104</v>
      </c>
      <c r="BI313" s="53">
        <f t="shared" si="1368"/>
        <v>0</v>
      </c>
      <c r="BO313" s="54" t="s">
        <v>892</v>
      </c>
      <c r="BP313" s="53">
        <v>11140101</v>
      </c>
      <c r="BQ313" s="53">
        <v>572167.40480000002</v>
      </c>
      <c r="BR313" s="53">
        <v>411873.7169</v>
      </c>
      <c r="BS313" s="53">
        <f t="shared" si="1369"/>
        <v>0.71984827070666435</v>
      </c>
      <c r="BT313" s="53">
        <f>Input!R223</f>
        <v>0</v>
      </c>
      <c r="BU313" s="53">
        <f>Input!S223</f>
        <v>0</v>
      </c>
      <c r="BV313" s="53">
        <f>Input!T223</f>
        <v>0</v>
      </c>
      <c r="BW313" s="53">
        <f t="shared" si="1370"/>
        <v>0</v>
      </c>
      <c r="BX313" s="53">
        <f t="shared" si="1371"/>
        <v>0</v>
      </c>
      <c r="BY313" s="53">
        <f t="shared" si="1372"/>
        <v>0</v>
      </c>
    </row>
    <row r="314" spans="1:77" ht="15.6" customHeight="1" x14ac:dyDescent="0.3">
      <c r="A314" s="53" t="s">
        <v>993</v>
      </c>
      <c r="B314" s="53" t="s">
        <v>1581</v>
      </c>
      <c r="C314" s="53">
        <v>12070101</v>
      </c>
      <c r="D314" s="51">
        <v>233735.84411654301</v>
      </c>
      <c r="E314" s="53">
        <v>222209.47574299999</v>
      </c>
      <c r="F314" s="53">
        <f t="shared" si="1352"/>
        <v>0.95068634672996122</v>
      </c>
      <c r="H314" s="53">
        <f>H313</f>
        <v>1013</v>
      </c>
      <c r="I314" s="53">
        <f t="shared" ref="I314:I315" si="1528">I313</f>
        <v>0</v>
      </c>
      <c r="J314" s="53">
        <f t="shared" ref="J314:J315" si="1529">J313</f>
        <v>0</v>
      </c>
      <c r="K314" s="53">
        <f t="shared" ref="K314:K315" si="1530">K313</f>
        <v>0</v>
      </c>
      <c r="L314" s="53">
        <f t="shared" ref="L314:L315" si="1531">L313</f>
        <v>0</v>
      </c>
      <c r="M314" s="53">
        <f t="shared" si="1361"/>
        <v>963.04526923745073</v>
      </c>
      <c r="N314" s="53">
        <f t="shared" si="1362"/>
        <v>0</v>
      </c>
      <c r="O314" s="53">
        <f t="shared" si="1363"/>
        <v>0</v>
      </c>
      <c r="P314" s="53">
        <f t="shared" si="1364"/>
        <v>0</v>
      </c>
      <c r="Q314" s="53">
        <f t="shared" si="1365"/>
        <v>0</v>
      </c>
      <c r="AA314" s="53" t="s">
        <v>1000</v>
      </c>
      <c r="AB314" s="53" t="s">
        <v>1615</v>
      </c>
      <c r="AC314" s="53">
        <v>12090201</v>
      </c>
      <c r="AD314" s="53">
        <v>102068.5451</v>
      </c>
      <c r="AE314" s="53">
        <v>70853.065795899995</v>
      </c>
      <c r="AF314" s="53">
        <f t="shared" si="1357"/>
        <v>0.69417140928660104</v>
      </c>
      <c r="AH314" s="58">
        <f>Input!P263</f>
        <v>157</v>
      </c>
      <c r="AI314" s="58">
        <f>Input!Q263</f>
        <v>0</v>
      </c>
      <c r="AJ314" s="58">
        <f>Input!R263</f>
        <v>34</v>
      </c>
      <c r="AK314" s="58">
        <f>Input!S263</f>
        <v>0</v>
      </c>
      <c r="AL314" s="58">
        <f>Input!T263</f>
        <v>85</v>
      </c>
      <c r="AM314" s="58">
        <f t="shared" si="1394"/>
        <v>108.98491125799636</v>
      </c>
      <c r="AN314" s="58">
        <f t="shared" si="1395"/>
        <v>0</v>
      </c>
      <c r="AO314" s="58">
        <f t="shared" si="1396"/>
        <v>23.601827915744437</v>
      </c>
      <c r="AP314" s="58">
        <f t="shared" si="1397"/>
        <v>0</v>
      </c>
      <c r="AQ314" s="58">
        <f t="shared" si="1398"/>
        <v>59.004569789361085</v>
      </c>
      <c r="BA314" s="54" t="s">
        <v>658</v>
      </c>
      <c r="BB314" s="53">
        <v>12070103</v>
      </c>
      <c r="BC314" s="53">
        <v>19816</v>
      </c>
      <c r="BD314" s="53">
        <v>4143</v>
      </c>
      <c r="BE314" s="53">
        <f t="shared" si="1366"/>
        <v>0.20907347597900686</v>
      </c>
      <c r="BF314" s="53">
        <f>BF313</f>
        <v>33</v>
      </c>
      <c r="BG314" s="53">
        <f>BG313</f>
        <v>0</v>
      </c>
      <c r="BH314" s="53">
        <f t="shared" si="1367"/>
        <v>6.8994247073072259</v>
      </c>
      <c r="BI314" s="53">
        <f t="shared" si="1368"/>
        <v>0</v>
      </c>
      <c r="BO314" s="54" t="s">
        <v>892</v>
      </c>
      <c r="BP314" s="53">
        <v>11140301</v>
      </c>
      <c r="BQ314" s="53">
        <v>572167.40480000002</v>
      </c>
      <c r="BR314" s="53">
        <v>132161.09820000001</v>
      </c>
      <c r="BS314" s="53">
        <f t="shared" si="1369"/>
        <v>0.23098327009067679</v>
      </c>
      <c r="BT314" s="53">
        <f>BT313</f>
        <v>0</v>
      </c>
      <c r="BU314" s="53">
        <f t="shared" ref="BU314:BU315" si="1532">BU313</f>
        <v>0</v>
      </c>
      <c r="BV314" s="53">
        <f t="shared" ref="BV314:BV315" si="1533">BV313</f>
        <v>0</v>
      </c>
      <c r="BW314" s="53">
        <f t="shared" si="1370"/>
        <v>0</v>
      </c>
      <c r="BX314" s="53">
        <f t="shared" si="1371"/>
        <v>0</v>
      </c>
      <c r="BY314" s="53">
        <f t="shared" si="1372"/>
        <v>0</v>
      </c>
    </row>
    <row r="315" spans="1:77" ht="15.6" customHeight="1" x14ac:dyDescent="0.3">
      <c r="A315" s="53" t="s">
        <v>993</v>
      </c>
      <c r="B315" s="53" t="s">
        <v>1581</v>
      </c>
      <c r="C315" s="53">
        <v>12070204</v>
      </c>
      <c r="D315" s="51">
        <v>233735.84411654301</v>
      </c>
      <c r="E315" s="53">
        <v>11526.2395058</v>
      </c>
      <c r="F315" s="53">
        <f t="shared" si="1352"/>
        <v>4.9313101930797153E-2</v>
      </c>
      <c r="H315" s="53">
        <f>H314</f>
        <v>1013</v>
      </c>
      <c r="I315" s="53">
        <f t="shared" si="1528"/>
        <v>0</v>
      </c>
      <c r="J315" s="53">
        <f t="shared" si="1529"/>
        <v>0</v>
      </c>
      <c r="K315" s="53">
        <f t="shared" si="1530"/>
        <v>0</v>
      </c>
      <c r="L315" s="53">
        <f t="shared" si="1531"/>
        <v>0</v>
      </c>
      <c r="M315" s="53">
        <f t="shared" si="1361"/>
        <v>49.954172255897518</v>
      </c>
      <c r="N315" s="53">
        <f t="shared" si="1362"/>
        <v>0</v>
      </c>
      <c r="O315" s="53">
        <f t="shared" si="1363"/>
        <v>0</v>
      </c>
      <c r="P315" s="53">
        <f t="shared" si="1364"/>
        <v>0</v>
      </c>
      <c r="Q315" s="53">
        <f t="shared" si="1365"/>
        <v>0</v>
      </c>
      <c r="AA315" s="53" t="s">
        <v>1000</v>
      </c>
      <c r="AB315" s="53" t="s">
        <v>1615</v>
      </c>
      <c r="AC315" s="53">
        <v>12090204</v>
      </c>
      <c r="AD315" s="53">
        <v>102068.5451</v>
      </c>
      <c r="AE315" s="53">
        <v>15543.291751299999</v>
      </c>
      <c r="AF315" s="53">
        <f t="shared" si="1357"/>
        <v>0.15228287751208475</v>
      </c>
      <c r="AH315" s="58">
        <f t="shared" ref="AH315:AH316" si="1534">AH314</f>
        <v>157</v>
      </c>
      <c r="AI315" s="58">
        <f t="shared" ref="AI315:AI316" si="1535">AI314</f>
        <v>0</v>
      </c>
      <c r="AJ315" s="58">
        <f t="shared" ref="AJ315:AJ316" si="1536">AJ314</f>
        <v>34</v>
      </c>
      <c r="AK315" s="58">
        <f t="shared" ref="AK315:AK316" si="1537">AK314</f>
        <v>0</v>
      </c>
      <c r="AL315" s="58">
        <f t="shared" ref="AL315:AL316" si="1538">AL314</f>
        <v>85</v>
      </c>
      <c r="AM315" s="58">
        <f t="shared" si="1394"/>
        <v>23.908411769397304</v>
      </c>
      <c r="AN315" s="58">
        <f t="shared" si="1395"/>
        <v>0</v>
      </c>
      <c r="AO315" s="58">
        <f t="shared" si="1396"/>
        <v>5.1776178354108815</v>
      </c>
      <c r="AP315" s="58">
        <f t="shared" si="1397"/>
        <v>0</v>
      </c>
      <c r="AQ315" s="58">
        <f t="shared" si="1398"/>
        <v>12.944044588527204</v>
      </c>
      <c r="BA315" s="54" t="s">
        <v>830</v>
      </c>
      <c r="BB315" s="53">
        <v>12110106</v>
      </c>
      <c r="BC315" s="53">
        <v>17217</v>
      </c>
      <c r="BD315" s="53">
        <v>10634</v>
      </c>
      <c r="BE315" s="53">
        <f t="shared" si="1366"/>
        <v>0.61764535052564329</v>
      </c>
      <c r="BF315" s="53">
        <f>Input!P248</f>
        <v>16</v>
      </c>
      <c r="BG315" s="53">
        <f>Input!Q248</f>
        <v>0</v>
      </c>
      <c r="BH315" s="53">
        <f t="shared" si="1367"/>
        <v>9.8823256084102926</v>
      </c>
      <c r="BI315" s="53">
        <f t="shared" si="1368"/>
        <v>0</v>
      </c>
      <c r="BO315" s="54" t="s">
        <v>892</v>
      </c>
      <c r="BP315" s="53">
        <v>12030106</v>
      </c>
      <c r="BQ315" s="53">
        <v>572167.40480000002</v>
      </c>
      <c r="BR315" s="53">
        <v>28132.58972</v>
      </c>
      <c r="BS315" s="53">
        <f t="shared" si="1369"/>
        <v>4.9168459237613669E-2</v>
      </c>
      <c r="BT315" s="53">
        <f>BT314</f>
        <v>0</v>
      </c>
      <c r="BU315" s="53">
        <f t="shared" si="1532"/>
        <v>0</v>
      </c>
      <c r="BV315" s="53">
        <f t="shared" si="1533"/>
        <v>0</v>
      </c>
      <c r="BW315" s="53">
        <f t="shared" si="1370"/>
        <v>0</v>
      </c>
      <c r="BX315" s="53">
        <f t="shared" si="1371"/>
        <v>0</v>
      </c>
      <c r="BY315" s="53">
        <f t="shared" si="1372"/>
        <v>0</v>
      </c>
    </row>
    <row r="316" spans="1:77" ht="15.6" customHeight="1" x14ac:dyDescent="0.3">
      <c r="A316" s="53" t="s">
        <v>892</v>
      </c>
      <c r="B316" s="53" t="s">
        <v>1581</v>
      </c>
      <c r="C316" s="53">
        <v>11140101</v>
      </c>
      <c r="D316" s="51">
        <v>570338.98709560011</v>
      </c>
      <c r="E316" s="53">
        <v>410045.29882500001</v>
      </c>
      <c r="F316" s="53">
        <f t="shared" si="1352"/>
        <v>0.71895014737308904</v>
      </c>
      <c r="H316" s="53">
        <f>Input!P224</f>
        <v>263</v>
      </c>
      <c r="I316" s="53">
        <f>Input!Q224</f>
        <v>0</v>
      </c>
      <c r="J316" s="53">
        <f>Input!R224</f>
        <v>0</v>
      </c>
      <c r="K316" s="53">
        <f>Input!S224</f>
        <v>0</v>
      </c>
      <c r="L316" s="53">
        <f>Input!T224</f>
        <v>0</v>
      </c>
      <c r="M316" s="53">
        <f t="shared" si="1361"/>
        <v>189.08388875912243</v>
      </c>
      <c r="N316" s="53">
        <f t="shared" si="1362"/>
        <v>0</v>
      </c>
      <c r="O316" s="53">
        <f t="shared" si="1363"/>
        <v>0</v>
      </c>
      <c r="P316" s="53">
        <f t="shared" si="1364"/>
        <v>0</v>
      </c>
      <c r="Q316" s="53">
        <f t="shared" si="1365"/>
        <v>0</v>
      </c>
      <c r="AA316" s="53" t="s">
        <v>1000</v>
      </c>
      <c r="AB316" s="53" t="s">
        <v>1615</v>
      </c>
      <c r="AC316" s="53">
        <v>12090206</v>
      </c>
      <c r="AD316" s="53">
        <v>102068.5451</v>
      </c>
      <c r="AE316" s="51">
        <v>15672.1875435</v>
      </c>
      <c r="AF316" s="53">
        <f t="shared" si="1357"/>
        <v>0.15354571311019893</v>
      </c>
      <c r="AH316" s="58">
        <f t="shared" si="1534"/>
        <v>157</v>
      </c>
      <c r="AI316" s="58">
        <f t="shared" si="1535"/>
        <v>0</v>
      </c>
      <c r="AJ316" s="58">
        <f t="shared" si="1536"/>
        <v>34</v>
      </c>
      <c r="AK316" s="58">
        <f t="shared" si="1537"/>
        <v>0</v>
      </c>
      <c r="AL316" s="58">
        <f t="shared" si="1538"/>
        <v>85</v>
      </c>
      <c r="AM316" s="58">
        <f t="shared" si="1394"/>
        <v>24.106676958301232</v>
      </c>
      <c r="AN316" s="58">
        <f t="shared" si="1395"/>
        <v>0</v>
      </c>
      <c r="AO316" s="58">
        <f t="shared" si="1396"/>
        <v>5.2205542457467633</v>
      </c>
      <c r="AP316" s="58">
        <f t="shared" si="1397"/>
        <v>0</v>
      </c>
      <c r="AQ316" s="58">
        <f t="shared" si="1398"/>
        <v>13.051385614366909</v>
      </c>
      <c r="BA316" s="54" t="s">
        <v>830</v>
      </c>
      <c r="BB316" s="53">
        <v>12110107</v>
      </c>
      <c r="BC316" s="53">
        <v>17217</v>
      </c>
      <c r="BD316" s="53">
        <v>99</v>
      </c>
      <c r="BE316" s="53">
        <f t="shared" si="1366"/>
        <v>5.7501306847882903E-3</v>
      </c>
      <c r="BF316" s="53">
        <f t="shared" ref="BF316:BG319" si="1539">BF315</f>
        <v>16</v>
      </c>
      <c r="BG316" s="53">
        <f t="shared" si="1539"/>
        <v>0</v>
      </c>
      <c r="BH316" s="53">
        <f t="shared" si="1367"/>
        <v>9.2002090956612645E-2</v>
      </c>
      <c r="BI316" s="53">
        <f t="shared" si="1368"/>
        <v>0</v>
      </c>
      <c r="BO316" s="54" t="s">
        <v>730</v>
      </c>
      <c r="BP316" s="53">
        <v>12070102</v>
      </c>
      <c r="BQ316" s="53">
        <v>614322.69920000003</v>
      </c>
      <c r="BR316" s="53">
        <v>350.04296019999998</v>
      </c>
      <c r="BS316" s="53">
        <f t="shared" si="1369"/>
        <v>5.698030703665068E-4</v>
      </c>
      <c r="BT316" s="53">
        <f>Input!R228</f>
        <v>0</v>
      </c>
      <c r="BU316" s="53">
        <f>Input!S228</f>
        <v>0</v>
      </c>
      <c r="BV316" s="53">
        <f>Input!T228</f>
        <v>13</v>
      </c>
      <c r="BW316" s="53">
        <f t="shared" si="1370"/>
        <v>0</v>
      </c>
      <c r="BX316" s="53">
        <f t="shared" si="1371"/>
        <v>0</v>
      </c>
      <c r="BY316" s="53">
        <f t="shared" si="1372"/>
        <v>7.4074399147645888E-3</v>
      </c>
    </row>
    <row r="317" spans="1:77" x14ac:dyDescent="0.3">
      <c r="A317" s="53" t="s">
        <v>892</v>
      </c>
      <c r="B317" s="53" t="s">
        <v>1581</v>
      </c>
      <c r="C317" s="53">
        <v>11140301</v>
      </c>
      <c r="D317" s="51">
        <v>570338.98709559999</v>
      </c>
      <c r="E317" s="53">
        <v>132161.09829200001</v>
      </c>
      <c r="F317" s="53">
        <f t="shared" si="1352"/>
        <v>0.23172376653579044</v>
      </c>
      <c r="H317" s="53">
        <f>H316</f>
        <v>263</v>
      </c>
      <c r="I317" s="53">
        <f t="shared" ref="I317:I318" si="1540">I316</f>
        <v>0</v>
      </c>
      <c r="J317" s="53">
        <f t="shared" ref="J317:J318" si="1541">J316</f>
        <v>0</v>
      </c>
      <c r="K317" s="53">
        <f t="shared" ref="K317:K318" si="1542">K316</f>
        <v>0</v>
      </c>
      <c r="L317" s="53">
        <f t="shared" ref="L317:L318" si="1543">L316</f>
        <v>0</v>
      </c>
      <c r="M317" s="53">
        <f t="shared" si="1361"/>
        <v>60.943350598912886</v>
      </c>
      <c r="N317" s="53">
        <f t="shared" si="1362"/>
        <v>0</v>
      </c>
      <c r="O317" s="53">
        <f t="shared" si="1363"/>
        <v>0</v>
      </c>
      <c r="P317" s="53">
        <f t="shared" si="1364"/>
        <v>0</v>
      </c>
      <c r="Q317" s="53">
        <f t="shared" si="1365"/>
        <v>0</v>
      </c>
      <c r="AA317" s="53" t="s">
        <v>1001</v>
      </c>
      <c r="AB317" s="53" t="s">
        <v>1599</v>
      </c>
      <c r="AC317" s="53">
        <v>12080007</v>
      </c>
      <c r="AD317" s="53">
        <v>100154.4901</v>
      </c>
      <c r="AE317" s="53">
        <v>76.132488972700003</v>
      </c>
      <c r="AF317" s="53">
        <f t="shared" si="1357"/>
        <v>7.601505324093304E-4</v>
      </c>
      <c r="AH317" s="58">
        <v>0</v>
      </c>
      <c r="AI317" s="58">
        <v>0</v>
      </c>
      <c r="AJ317" s="58">
        <v>0</v>
      </c>
      <c r="AK317" s="58">
        <v>0</v>
      </c>
      <c r="AL317" s="58">
        <v>0</v>
      </c>
      <c r="AM317" s="58">
        <f t="shared" si="1394"/>
        <v>0</v>
      </c>
      <c r="AN317" s="58">
        <f t="shared" si="1395"/>
        <v>0</v>
      </c>
      <c r="AO317" s="58">
        <f t="shared" si="1396"/>
        <v>0</v>
      </c>
      <c r="AP317" s="58">
        <f t="shared" si="1397"/>
        <v>0</v>
      </c>
      <c r="AQ317" s="58">
        <f t="shared" si="1398"/>
        <v>0</v>
      </c>
      <c r="BA317" s="54" t="s">
        <v>830</v>
      </c>
      <c r="BB317" s="53">
        <v>12110108</v>
      </c>
      <c r="BC317" s="53">
        <v>17217</v>
      </c>
      <c r="BD317" s="53">
        <v>4682</v>
      </c>
      <c r="BE317" s="53">
        <f t="shared" si="1366"/>
        <v>0.27194052390079571</v>
      </c>
      <c r="BF317" s="53">
        <f t="shared" si="1539"/>
        <v>16</v>
      </c>
      <c r="BG317" s="53">
        <f t="shared" si="1539"/>
        <v>0</v>
      </c>
      <c r="BH317" s="53">
        <f t="shared" si="1367"/>
        <v>4.3510483824127313</v>
      </c>
      <c r="BI317" s="53">
        <f t="shared" si="1368"/>
        <v>0</v>
      </c>
      <c r="BO317" s="54" t="s">
        <v>730</v>
      </c>
      <c r="BP317" s="53">
        <v>12070104</v>
      </c>
      <c r="BQ317" s="53">
        <v>614322.69920000003</v>
      </c>
      <c r="BR317" s="53">
        <v>296.59396600000002</v>
      </c>
      <c r="BS317" s="53">
        <f t="shared" si="1369"/>
        <v>4.8279831819048632E-4</v>
      </c>
      <c r="BT317" s="53">
        <f>BT316</f>
        <v>0</v>
      </c>
      <c r="BU317" s="53">
        <f t="shared" ref="BU317:BU321" si="1544">BU316</f>
        <v>0</v>
      </c>
      <c r="BV317" s="53">
        <f t="shared" ref="BV317:BV321" si="1545">BV316</f>
        <v>13</v>
      </c>
      <c r="BW317" s="53">
        <f t="shared" si="1370"/>
        <v>0</v>
      </c>
      <c r="BX317" s="53">
        <f t="shared" si="1371"/>
        <v>0</v>
      </c>
      <c r="BY317" s="53">
        <f t="shared" si="1372"/>
        <v>6.2763781364763224E-3</v>
      </c>
    </row>
    <row r="318" spans="1:77" x14ac:dyDescent="0.3">
      <c r="A318" s="53" t="s">
        <v>892</v>
      </c>
      <c r="B318" s="53" t="s">
        <v>1581</v>
      </c>
      <c r="C318" s="53">
        <v>12030106</v>
      </c>
      <c r="D318" s="51">
        <v>570338.98709559999</v>
      </c>
      <c r="E318" s="53">
        <v>28132.589978600001</v>
      </c>
      <c r="F318" s="53">
        <f t="shared" si="1352"/>
        <v>4.932608609112045E-2</v>
      </c>
      <c r="H318" s="53">
        <f>H317</f>
        <v>263</v>
      </c>
      <c r="I318" s="53">
        <f t="shared" si="1540"/>
        <v>0</v>
      </c>
      <c r="J318" s="53">
        <f t="shared" si="1541"/>
        <v>0</v>
      </c>
      <c r="K318" s="53">
        <f t="shared" si="1542"/>
        <v>0</v>
      </c>
      <c r="L318" s="53">
        <f t="shared" si="1543"/>
        <v>0</v>
      </c>
      <c r="M318" s="53">
        <f t="shared" si="1361"/>
        <v>12.972760641964678</v>
      </c>
      <c r="N318" s="53">
        <f t="shared" si="1362"/>
        <v>0</v>
      </c>
      <c r="O318" s="53">
        <f t="shared" si="1363"/>
        <v>0</v>
      </c>
      <c r="P318" s="53">
        <f t="shared" si="1364"/>
        <v>0</v>
      </c>
      <c r="Q318" s="53">
        <f t="shared" si="1365"/>
        <v>0</v>
      </c>
      <c r="AA318" s="53" t="s">
        <v>1001</v>
      </c>
      <c r="AB318" s="53" t="s">
        <v>1599</v>
      </c>
      <c r="AC318" s="53">
        <v>12090103</v>
      </c>
      <c r="AD318" s="53">
        <v>100154.4901</v>
      </c>
      <c r="AE318" s="53">
        <v>2713.0310204900002</v>
      </c>
      <c r="AF318" s="53">
        <f t="shared" si="1357"/>
        <v>2.7088461214081906E-2</v>
      </c>
      <c r="AH318" s="58">
        <f t="shared" ref="AH318:AH319" si="1546">AH317</f>
        <v>0</v>
      </c>
      <c r="AI318" s="58">
        <f t="shared" ref="AI318:AI319" si="1547">AI317</f>
        <v>0</v>
      </c>
      <c r="AJ318" s="58">
        <f t="shared" ref="AJ318:AJ319" si="1548">AJ317</f>
        <v>0</v>
      </c>
      <c r="AK318" s="58">
        <f t="shared" ref="AK318:AK319" si="1549">AK317</f>
        <v>0</v>
      </c>
      <c r="AL318" s="58">
        <f t="shared" ref="AL318:AL319" si="1550">AL317</f>
        <v>0</v>
      </c>
      <c r="AM318" s="58">
        <f t="shared" si="1394"/>
        <v>0</v>
      </c>
      <c r="AN318" s="58">
        <f t="shared" si="1395"/>
        <v>0</v>
      </c>
      <c r="AO318" s="58">
        <f t="shared" si="1396"/>
        <v>0</v>
      </c>
      <c r="AP318" s="58">
        <f t="shared" si="1397"/>
        <v>0</v>
      </c>
      <c r="AQ318" s="58">
        <f t="shared" si="1398"/>
        <v>0</v>
      </c>
      <c r="BA318" s="54" t="s">
        <v>830</v>
      </c>
      <c r="BB318" s="53">
        <v>12110109</v>
      </c>
      <c r="BC318" s="53">
        <v>17217</v>
      </c>
      <c r="BD318" s="53">
        <v>1390</v>
      </c>
      <c r="BE318" s="53">
        <f t="shared" si="1366"/>
        <v>8.0734158099552769E-2</v>
      </c>
      <c r="BF318" s="53">
        <f t="shared" si="1539"/>
        <v>16</v>
      </c>
      <c r="BG318" s="53">
        <f t="shared" si="1539"/>
        <v>0</v>
      </c>
      <c r="BH318" s="53">
        <f t="shared" si="1367"/>
        <v>1.2917465295928443</v>
      </c>
      <c r="BI318" s="53">
        <f t="shared" si="1368"/>
        <v>0</v>
      </c>
      <c r="BO318" s="54" t="s">
        <v>730</v>
      </c>
      <c r="BP318" s="53">
        <v>12090301</v>
      </c>
      <c r="BQ318" s="53">
        <v>614322.69920000003</v>
      </c>
      <c r="BR318" s="53">
        <v>453327.39270000003</v>
      </c>
      <c r="BS318" s="53">
        <f t="shared" si="1369"/>
        <v>0.73793039601229826</v>
      </c>
      <c r="BT318" s="53">
        <f>BT317</f>
        <v>0</v>
      </c>
      <c r="BU318" s="53">
        <f t="shared" si="1544"/>
        <v>0</v>
      </c>
      <c r="BV318" s="53">
        <f t="shared" si="1545"/>
        <v>13</v>
      </c>
      <c r="BW318" s="53">
        <f t="shared" si="1370"/>
        <v>0</v>
      </c>
      <c r="BX318" s="53">
        <f t="shared" si="1371"/>
        <v>0</v>
      </c>
      <c r="BY318" s="53">
        <f t="shared" si="1372"/>
        <v>9.5930951481598772</v>
      </c>
    </row>
    <row r="319" spans="1:77" x14ac:dyDescent="0.3">
      <c r="A319" s="53" t="s">
        <v>730</v>
      </c>
      <c r="B319" s="53" t="s">
        <v>1573</v>
      </c>
      <c r="C319" s="53">
        <v>12090301</v>
      </c>
      <c r="D319" s="51">
        <v>271110.20634785597</v>
      </c>
      <c r="E319" s="53">
        <v>201017.47504200001</v>
      </c>
      <c r="F319" s="53">
        <f t="shared" si="1352"/>
        <v>0.74146037417742428</v>
      </c>
      <c r="H319" s="53">
        <f>Input!P226</f>
        <v>0</v>
      </c>
      <c r="I319" s="53">
        <f>Input!Q226</f>
        <v>0</v>
      </c>
      <c r="J319" s="53">
        <f>Input!R226</f>
        <v>0</v>
      </c>
      <c r="K319" s="53">
        <f>Input!S226</f>
        <v>0</v>
      </c>
      <c r="L319" s="53">
        <f>Input!T226</f>
        <v>6</v>
      </c>
      <c r="M319" s="53">
        <f t="shared" si="1361"/>
        <v>0</v>
      </c>
      <c r="N319" s="53">
        <f t="shared" si="1362"/>
        <v>0</v>
      </c>
      <c r="O319" s="53">
        <f t="shared" si="1363"/>
        <v>0</v>
      </c>
      <c r="P319" s="53">
        <f t="shared" si="1364"/>
        <v>0</v>
      </c>
      <c r="Q319" s="53">
        <f t="shared" si="1365"/>
        <v>4.4487622450645459</v>
      </c>
      <c r="AA319" s="53" t="s">
        <v>1001</v>
      </c>
      <c r="AB319" s="53" t="s">
        <v>1599</v>
      </c>
      <c r="AC319" s="53">
        <v>12090104</v>
      </c>
      <c r="AD319" s="53">
        <v>100154.4901</v>
      </c>
      <c r="AE319" s="53">
        <v>97365.326635699996</v>
      </c>
      <c r="AF319" s="53">
        <f t="shared" si="1357"/>
        <v>0.97215138870443918</v>
      </c>
      <c r="AH319" s="58">
        <f t="shared" si="1546"/>
        <v>0</v>
      </c>
      <c r="AI319" s="58">
        <f t="shared" si="1547"/>
        <v>0</v>
      </c>
      <c r="AJ319" s="58">
        <f t="shared" si="1548"/>
        <v>0</v>
      </c>
      <c r="AK319" s="58">
        <f t="shared" si="1549"/>
        <v>0</v>
      </c>
      <c r="AL319" s="58">
        <f t="shared" si="1550"/>
        <v>0</v>
      </c>
      <c r="AM319" s="58">
        <f t="shared" si="1394"/>
        <v>0</v>
      </c>
      <c r="AN319" s="58">
        <f t="shared" si="1395"/>
        <v>0</v>
      </c>
      <c r="AO319" s="58">
        <f t="shared" si="1396"/>
        <v>0</v>
      </c>
      <c r="AP319" s="58">
        <f t="shared" si="1397"/>
        <v>0</v>
      </c>
      <c r="AQ319" s="58">
        <f t="shared" si="1398"/>
        <v>0</v>
      </c>
      <c r="BA319" s="54" t="s">
        <v>830</v>
      </c>
      <c r="BB319" s="53">
        <v>12110110</v>
      </c>
      <c r="BC319" s="53">
        <v>17217</v>
      </c>
      <c r="BD319" s="53">
        <v>412</v>
      </c>
      <c r="BE319" s="53">
        <f t="shared" si="1366"/>
        <v>2.3929836789219956E-2</v>
      </c>
      <c r="BF319" s="53">
        <f t="shared" si="1539"/>
        <v>16</v>
      </c>
      <c r="BG319" s="53">
        <f t="shared" si="1539"/>
        <v>0</v>
      </c>
      <c r="BH319" s="53">
        <f t="shared" si="1367"/>
        <v>0.3828773886275193</v>
      </c>
      <c r="BI319" s="53">
        <f t="shared" si="1368"/>
        <v>0</v>
      </c>
      <c r="BO319" s="54" t="s">
        <v>730</v>
      </c>
      <c r="BP319" s="53">
        <v>12100101</v>
      </c>
      <c r="BQ319" s="53">
        <v>614322.69920000003</v>
      </c>
      <c r="BR319" s="53">
        <v>879.04195110000001</v>
      </c>
      <c r="BS319" s="53">
        <f t="shared" si="1369"/>
        <v>1.4309123726743776E-3</v>
      </c>
      <c r="BT319" s="53">
        <f>BT318</f>
        <v>0</v>
      </c>
      <c r="BU319" s="53">
        <f t="shared" si="1544"/>
        <v>0</v>
      </c>
      <c r="BV319" s="53">
        <f t="shared" si="1545"/>
        <v>13</v>
      </c>
      <c r="BW319" s="53">
        <f t="shared" si="1370"/>
        <v>0</v>
      </c>
      <c r="BX319" s="53">
        <f t="shared" si="1371"/>
        <v>0</v>
      </c>
      <c r="BY319" s="53">
        <f t="shared" si="1372"/>
        <v>1.8601860844766907E-2</v>
      </c>
    </row>
    <row r="320" spans="1:77" x14ac:dyDescent="0.3">
      <c r="A320" s="53" t="s">
        <v>730</v>
      </c>
      <c r="B320" s="53" t="s">
        <v>1573</v>
      </c>
      <c r="C320" s="53">
        <v>12100101</v>
      </c>
      <c r="D320" s="51">
        <v>271110.20634785597</v>
      </c>
      <c r="E320" s="53">
        <v>879.04133255600004</v>
      </c>
      <c r="F320" s="53">
        <f t="shared" si="1352"/>
        <v>3.2423763914963795E-3</v>
      </c>
      <c r="H320" s="53">
        <f>H319</f>
        <v>0</v>
      </c>
      <c r="I320" s="53">
        <f t="shared" ref="I320:I322" si="1551">I319</f>
        <v>0</v>
      </c>
      <c r="J320" s="53">
        <f t="shared" ref="J320:J322" si="1552">J319</f>
        <v>0</v>
      </c>
      <c r="K320" s="53">
        <f t="shared" ref="K320:K322" si="1553">K319</f>
        <v>0</v>
      </c>
      <c r="L320" s="53">
        <f t="shared" ref="L320:L322" si="1554">L319</f>
        <v>6</v>
      </c>
      <c r="M320" s="53">
        <f t="shared" si="1361"/>
        <v>0</v>
      </c>
      <c r="N320" s="53">
        <f t="shared" si="1362"/>
        <v>0</v>
      </c>
      <c r="O320" s="53">
        <f t="shared" si="1363"/>
        <v>0</v>
      </c>
      <c r="P320" s="53">
        <f t="shared" si="1364"/>
        <v>0</v>
      </c>
      <c r="Q320" s="53">
        <f t="shared" si="1365"/>
        <v>1.9454258348978279E-2</v>
      </c>
      <c r="AA320" s="53" t="s">
        <v>1001</v>
      </c>
      <c r="AB320" s="53" t="s">
        <v>1604</v>
      </c>
      <c r="AC320" s="53">
        <v>12090104</v>
      </c>
      <c r="AD320" s="53">
        <v>12013.482480000001</v>
      </c>
      <c r="AE320" s="51">
        <v>12013.4824773</v>
      </c>
      <c r="AF320" s="53">
        <f t="shared" si="1357"/>
        <v>0.99999999977525245</v>
      </c>
      <c r="AH320" s="58">
        <v>0</v>
      </c>
      <c r="AI320" s="58">
        <v>0</v>
      </c>
      <c r="AJ320" s="58">
        <v>0</v>
      </c>
      <c r="AK320" s="58">
        <v>0</v>
      </c>
      <c r="AL320" s="58">
        <v>0</v>
      </c>
      <c r="AM320" s="58">
        <f t="shared" si="1394"/>
        <v>0</v>
      </c>
      <c r="AN320" s="58">
        <f t="shared" si="1395"/>
        <v>0</v>
      </c>
      <c r="AO320" s="58">
        <f t="shared" si="1396"/>
        <v>0</v>
      </c>
      <c r="AP320" s="58">
        <f t="shared" si="1397"/>
        <v>0</v>
      </c>
      <c r="AQ320" s="58">
        <f t="shared" si="1398"/>
        <v>0</v>
      </c>
      <c r="BA320" s="54" t="s">
        <v>998</v>
      </c>
      <c r="BB320" s="53">
        <v>12080003</v>
      </c>
      <c r="BC320" s="53">
        <v>17526</v>
      </c>
      <c r="BD320" s="53">
        <v>13981</v>
      </c>
      <c r="BE320" s="53">
        <f t="shared" si="1366"/>
        <v>0.79772908821179966</v>
      </c>
      <c r="BF320" s="53">
        <v>0</v>
      </c>
      <c r="BG320" s="53">
        <v>0</v>
      </c>
      <c r="BH320" s="53">
        <f t="shared" si="1367"/>
        <v>0</v>
      </c>
      <c r="BI320" s="53">
        <f t="shared" si="1368"/>
        <v>0</v>
      </c>
      <c r="BO320" s="54" t="s">
        <v>730</v>
      </c>
      <c r="BP320" s="53">
        <v>12100102</v>
      </c>
      <c r="BQ320" s="53">
        <v>614322.69920000003</v>
      </c>
      <c r="BR320" s="53">
        <v>113997.3584</v>
      </c>
      <c r="BS320" s="53">
        <f t="shared" si="1369"/>
        <v>0.18556592251670453</v>
      </c>
      <c r="BT320" s="53">
        <f>BT319</f>
        <v>0</v>
      </c>
      <c r="BU320" s="53">
        <f t="shared" si="1544"/>
        <v>0</v>
      </c>
      <c r="BV320" s="53">
        <f t="shared" si="1545"/>
        <v>13</v>
      </c>
      <c r="BW320" s="53">
        <f t="shared" si="1370"/>
        <v>0</v>
      </c>
      <c r="BX320" s="53">
        <f t="shared" si="1371"/>
        <v>0</v>
      </c>
      <c r="BY320" s="53">
        <f t="shared" si="1372"/>
        <v>2.4123569927171591</v>
      </c>
    </row>
    <row r="321" spans="1:77" x14ac:dyDescent="0.3">
      <c r="A321" s="53" t="s">
        <v>730</v>
      </c>
      <c r="B321" s="53" t="s">
        <v>1573</v>
      </c>
      <c r="C321" s="53">
        <v>12100102</v>
      </c>
      <c r="D321" s="51">
        <v>271110.20634785597</v>
      </c>
      <c r="E321" s="53">
        <v>23741.421189699999</v>
      </c>
      <c r="F321" s="53">
        <f t="shared" si="1352"/>
        <v>8.7571108109585016E-2</v>
      </c>
      <c r="H321" s="53">
        <f>H320</f>
        <v>0</v>
      </c>
      <c r="I321" s="53">
        <f t="shared" si="1551"/>
        <v>0</v>
      </c>
      <c r="J321" s="53">
        <f t="shared" si="1552"/>
        <v>0</v>
      </c>
      <c r="K321" s="53">
        <f t="shared" si="1553"/>
        <v>0</v>
      </c>
      <c r="L321" s="53">
        <f t="shared" si="1554"/>
        <v>6</v>
      </c>
      <c r="M321" s="53">
        <f t="shared" si="1361"/>
        <v>0</v>
      </c>
      <c r="N321" s="53">
        <f t="shared" si="1362"/>
        <v>0</v>
      </c>
      <c r="O321" s="53">
        <f t="shared" si="1363"/>
        <v>0</v>
      </c>
      <c r="P321" s="53">
        <f t="shared" si="1364"/>
        <v>0</v>
      </c>
      <c r="Q321" s="53">
        <f t="shared" si="1365"/>
        <v>0.5254266486575101</v>
      </c>
      <c r="AA321" s="53" t="s">
        <v>1002</v>
      </c>
      <c r="AB321" s="53" t="s">
        <v>1608</v>
      </c>
      <c r="AC321" s="53">
        <v>12100202</v>
      </c>
      <c r="AD321" s="53">
        <v>306491.92219999997</v>
      </c>
      <c r="AE321" s="53">
        <v>268065.877935</v>
      </c>
      <c r="AF321" s="53">
        <f t="shared" si="1357"/>
        <v>0.87462624140571887</v>
      </c>
      <c r="AH321" s="58">
        <f>Input!P272</f>
        <v>52</v>
      </c>
      <c r="AI321" s="58">
        <f>Input!Q272</f>
        <v>0</v>
      </c>
      <c r="AJ321" s="58">
        <f>Input!R272</f>
        <v>629</v>
      </c>
      <c r="AK321" s="58">
        <f>Input!S272</f>
        <v>0</v>
      </c>
      <c r="AL321" s="58">
        <f>Input!T272</f>
        <v>435</v>
      </c>
      <c r="AM321" s="58">
        <f t="shared" si="1394"/>
        <v>45.480564553097381</v>
      </c>
      <c r="AN321" s="58">
        <f t="shared" si="1395"/>
        <v>0</v>
      </c>
      <c r="AO321" s="58">
        <f t="shared" si="1396"/>
        <v>550.13990584419719</v>
      </c>
      <c r="AP321" s="58">
        <f t="shared" si="1397"/>
        <v>0</v>
      </c>
      <c r="AQ321" s="58">
        <f t="shared" si="1398"/>
        <v>380.46241501148774</v>
      </c>
      <c r="BA321" s="54" t="s">
        <v>998</v>
      </c>
      <c r="BB321" s="53">
        <v>12080004</v>
      </c>
      <c r="BC321" s="53">
        <v>17526</v>
      </c>
      <c r="BD321" s="53">
        <v>3534</v>
      </c>
      <c r="BE321" s="53">
        <f t="shared" si="1366"/>
        <v>0.20164327285176309</v>
      </c>
      <c r="BF321" s="53">
        <f>BF320</f>
        <v>0</v>
      </c>
      <c r="BG321" s="53">
        <f>BG320</f>
        <v>0</v>
      </c>
      <c r="BH321" s="53">
        <f t="shared" si="1367"/>
        <v>0</v>
      </c>
      <c r="BI321" s="53">
        <f t="shared" si="1368"/>
        <v>0</v>
      </c>
      <c r="BO321" s="54" t="s">
        <v>730</v>
      </c>
      <c r="BP321" s="53">
        <v>12100202</v>
      </c>
      <c r="BQ321" s="53">
        <v>614322.69920000003</v>
      </c>
      <c r="BR321" s="53">
        <v>45472.269240000001</v>
      </c>
      <c r="BS321" s="53">
        <f t="shared" si="1369"/>
        <v>7.4020167737926884E-2</v>
      </c>
      <c r="BT321" s="53">
        <f>BT320</f>
        <v>0</v>
      </c>
      <c r="BU321" s="53">
        <f t="shared" si="1544"/>
        <v>0</v>
      </c>
      <c r="BV321" s="53">
        <f t="shared" si="1545"/>
        <v>13</v>
      </c>
      <c r="BW321" s="53">
        <f t="shared" si="1370"/>
        <v>0</v>
      </c>
      <c r="BX321" s="53">
        <f t="shared" si="1371"/>
        <v>0</v>
      </c>
      <c r="BY321" s="53">
        <f t="shared" si="1372"/>
        <v>0.96226218059304947</v>
      </c>
    </row>
    <row r="322" spans="1:77" x14ac:dyDescent="0.3">
      <c r="A322" s="53" t="s">
        <v>730</v>
      </c>
      <c r="B322" s="53" t="s">
        <v>1573</v>
      </c>
      <c r="C322" s="53">
        <v>12100202</v>
      </c>
      <c r="D322" s="51">
        <v>271110.20634785597</v>
      </c>
      <c r="E322" s="53">
        <v>45472.268783599997</v>
      </c>
      <c r="F322" s="53">
        <f t="shared" si="1352"/>
        <v>0.16772614132149438</v>
      </c>
      <c r="H322" s="53">
        <f>H321</f>
        <v>0</v>
      </c>
      <c r="I322" s="53">
        <f t="shared" si="1551"/>
        <v>0</v>
      </c>
      <c r="J322" s="53">
        <f t="shared" si="1552"/>
        <v>0</v>
      </c>
      <c r="K322" s="53">
        <f t="shared" si="1553"/>
        <v>0</v>
      </c>
      <c r="L322" s="53">
        <f t="shared" si="1554"/>
        <v>6</v>
      </c>
      <c r="M322" s="53">
        <f t="shared" si="1361"/>
        <v>0</v>
      </c>
      <c r="N322" s="53">
        <f t="shared" si="1362"/>
        <v>0</v>
      </c>
      <c r="O322" s="53">
        <f t="shared" si="1363"/>
        <v>0</v>
      </c>
      <c r="P322" s="53">
        <f t="shared" si="1364"/>
        <v>0</v>
      </c>
      <c r="Q322" s="53">
        <f t="shared" si="1365"/>
        <v>1.0063568479289664</v>
      </c>
      <c r="AA322" s="53" t="s">
        <v>1002</v>
      </c>
      <c r="AB322" s="53" t="s">
        <v>1608</v>
      </c>
      <c r="AC322" s="53">
        <v>12100203</v>
      </c>
      <c r="AD322" s="53">
        <v>306491.92219999997</v>
      </c>
      <c r="AE322" s="53">
        <v>38426.0442903</v>
      </c>
      <c r="AF322" s="53">
        <f t="shared" si="1357"/>
        <v>0.12537375867682821</v>
      </c>
      <c r="AH322" s="58">
        <f t="shared" ref="AH322" si="1555">AH321</f>
        <v>52</v>
      </c>
      <c r="AI322" s="58">
        <f t="shared" ref="AI322" si="1556">AI321</f>
        <v>0</v>
      </c>
      <c r="AJ322" s="58">
        <f t="shared" ref="AJ322" si="1557">AJ321</f>
        <v>629</v>
      </c>
      <c r="AK322" s="58">
        <f t="shared" ref="AK322" si="1558">AK321</f>
        <v>0</v>
      </c>
      <c r="AL322" s="58">
        <f t="shared" ref="AL322" si="1559">AL321</f>
        <v>435</v>
      </c>
      <c r="AM322" s="58">
        <f t="shared" si="1394"/>
        <v>6.5194354511950667</v>
      </c>
      <c r="AN322" s="58">
        <f t="shared" si="1395"/>
        <v>0</v>
      </c>
      <c r="AO322" s="58">
        <f t="shared" si="1396"/>
        <v>78.860094207724941</v>
      </c>
      <c r="AP322" s="58">
        <f t="shared" si="1397"/>
        <v>0</v>
      </c>
      <c r="AQ322" s="58">
        <f t="shared" si="1398"/>
        <v>54.537585024420267</v>
      </c>
      <c r="BA322" s="54" t="s">
        <v>998</v>
      </c>
      <c r="BB322" s="53">
        <v>12080006</v>
      </c>
      <c r="BC322" s="53">
        <v>17526</v>
      </c>
      <c r="BD322" s="53">
        <v>11</v>
      </c>
      <c r="BE322" s="53">
        <f t="shared" si="1366"/>
        <v>6.2763893643729318E-4</v>
      </c>
      <c r="BF322" s="53">
        <f>BF321</f>
        <v>0</v>
      </c>
      <c r="BG322" s="53">
        <f>BG321</f>
        <v>0</v>
      </c>
      <c r="BH322" s="53">
        <f t="shared" si="1367"/>
        <v>0</v>
      </c>
      <c r="BI322" s="53">
        <f t="shared" si="1368"/>
        <v>0</v>
      </c>
      <c r="BO322" s="54" t="s">
        <v>994</v>
      </c>
      <c r="BP322" s="53">
        <v>12050004</v>
      </c>
      <c r="BQ322" s="53">
        <v>577094.04</v>
      </c>
      <c r="BR322" s="53">
        <v>121579.2536</v>
      </c>
      <c r="BS322" s="53">
        <f t="shared" si="1369"/>
        <v>0.21067494233695427</v>
      </c>
      <c r="BT322" s="53">
        <f>Input!R234</f>
        <v>3076</v>
      </c>
      <c r="BU322" s="53">
        <f>Input!S234</f>
        <v>0</v>
      </c>
      <c r="BV322" s="53">
        <f>Input!T234</f>
        <v>243</v>
      </c>
      <c r="BW322" s="53">
        <f t="shared" si="1370"/>
        <v>648.03612262847139</v>
      </c>
      <c r="BX322" s="53">
        <f t="shared" si="1371"/>
        <v>0</v>
      </c>
      <c r="BY322" s="53">
        <f t="shared" si="1372"/>
        <v>51.194010987879892</v>
      </c>
    </row>
    <row r="323" spans="1:77" x14ac:dyDescent="0.3">
      <c r="A323" s="53" t="s">
        <v>730</v>
      </c>
      <c r="B323" s="53" t="s">
        <v>1576</v>
      </c>
      <c r="C323" s="53">
        <v>12070102</v>
      </c>
      <c r="D323" s="51">
        <v>358151.20138400269</v>
      </c>
      <c r="E323" s="53">
        <v>42.262701054700003</v>
      </c>
      <c r="F323" s="53">
        <f t="shared" ref="F323:F386" si="1560">E323/D323</f>
        <v>1.1800239924195246E-4</v>
      </c>
      <c r="H323" s="53">
        <f>Input!P227</f>
        <v>3031</v>
      </c>
      <c r="I323" s="53">
        <f>Input!Q227</f>
        <v>39</v>
      </c>
      <c r="J323" s="53">
        <f>Input!R227</f>
        <v>0</v>
      </c>
      <c r="K323" s="53">
        <f>Input!S227</f>
        <v>2</v>
      </c>
      <c r="L323" s="53">
        <f>Input!T227</f>
        <v>104</v>
      </c>
      <c r="M323" s="53">
        <f t="shared" si="1361"/>
        <v>0.35766527210235788</v>
      </c>
      <c r="N323" s="53">
        <f t="shared" si="1362"/>
        <v>4.602093570436146E-3</v>
      </c>
      <c r="O323" s="53">
        <f t="shared" si="1363"/>
        <v>0</v>
      </c>
      <c r="P323" s="53">
        <f t="shared" si="1364"/>
        <v>2.3600479848390492E-4</v>
      </c>
      <c r="Q323" s="53">
        <f t="shared" si="1365"/>
        <v>1.2272249521163056E-2</v>
      </c>
      <c r="AA323" s="53" t="s">
        <v>1002</v>
      </c>
      <c r="AB323" s="53" t="s">
        <v>1611</v>
      </c>
      <c r="AC323" s="53">
        <v>12100202</v>
      </c>
      <c r="AD323" s="53">
        <v>192811.26240000001</v>
      </c>
      <c r="AE323" s="53">
        <v>179461.02211300001</v>
      </c>
      <c r="AF323" s="53">
        <f t="shared" ref="AF323:AF386" si="1561">AE323/AD323</f>
        <v>0.93076005975572107</v>
      </c>
      <c r="AH323" s="58">
        <f>Input!P273</f>
        <v>383</v>
      </c>
      <c r="AI323" s="58">
        <f>Input!Q273</f>
        <v>802</v>
      </c>
      <c r="AJ323" s="58">
        <f>Input!R273</f>
        <v>0</v>
      </c>
      <c r="AK323" s="58">
        <f>Input!S273</f>
        <v>0</v>
      </c>
      <c r="AL323" s="58">
        <f>Input!T273</f>
        <v>335</v>
      </c>
      <c r="AM323" s="58">
        <f t="shared" si="1394"/>
        <v>356.48110288644119</v>
      </c>
      <c r="AN323" s="58">
        <f t="shared" si="1395"/>
        <v>746.46956792408832</v>
      </c>
      <c r="AO323" s="58">
        <f t="shared" si="1396"/>
        <v>0</v>
      </c>
      <c r="AP323" s="58">
        <f t="shared" si="1397"/>
        <v>0</v>
      </c>
      <c r="AQ323" s="58">
        <f t="shared" si="1398"/>
        <v>311.80462001816653</v>
      </c>
      <c r="BA323" s="54" t="s">
        <v>751</v>
      </c>
      <c r="BB323" s="53">
        <v>12040202</v>
      </c>
      <c r="BC323" s="53">
        <v>291276</v>
      </c>
      <c r="BD323" s="53">
        <v>2417</v>
      </c>
      <c r="BE323" s="53">
        <f t="shared" si="1366"/>
        <v>8.2979716832145452E-3</v>
      </c>
      <c r="BF323" s="53">
        <v>0</v>
      </c>
      <c r="BG323" s="53">
        <v>0</v>
      </c>
      <c r="BH323" s="53">
        <f t="shared" si="1367"/>
        <v>0</v>
      </c>
      <c r="BI323" s="53">
        <f t="shared" si="1368"/>
        <v>0</v>
      </c>
      <c r="BO323" s="54" t="s">
        <v>994</v>
      </c>
      <c r="BP323" s="53">
        <v>12060102</v>
      </c>
      <c r="BQ323" s="53">
        <v>577094.04</v>
      </c>
      <c r="BR323" s="53">
        <v>396173.93180000002</v>
      </c>
      <c r="BS323" s="53">
        <f t="shared" si="1369"/>
        <v>0.68649804770120304</v>
      </c>
      <c r="BT323" s="53">
        <f>BT322</f>
        <v>3076</v>
      </c>
      <c r="BU323" s="53">
        <f t="shared" ref="BU323:BU324" si="1562">BU322</f>
        <v>0</v>
      </c>
      <c r="BV323" s="53">
        <f t="shared" ref="BV323:BV324" si="1563">BV322</f>
        <v>243</v>
      </c>
      <c r="BW323" s="53">
        <f t="shared" si="1370"/>
        <v>2111.6679947289003</v>
      </c>
      <c r="BX323" s="53">
        <f t="shared" si="1371"/>
        <v>0</v>
      </c>
      <c r="BY323" s="53">
        <f t="shared" si="1372"/>
        <v>166.81902559139235</v>
      </c>
    </row>
    <row r="324" spans="1:77" x14ac:dyDescent="0.3">
      <c r="A324" s="53" t="s">
        <v>730</v>
      </c>
      <c r="B324" s="53" t="s">
        <v>1576</v>
      </c>
      <c r="C324" s="53">
        <v>12070104</v>
      </c>
      <c r="D324" s="51">
        <v>358151.20138400298</v>
      </c>
      <c r="E324" s="53">
        <v>296.59428735199998</v>
      </c>
      <c r="F324" s="53">
        <f t="shared" si="1560"/>
        <v>8.2812590382461723E-4</v>
      </c>
      <c r="H324" s="53">
        <f>H323</f>
        <v>3031</v>
      </c>
      <c r="I324" s="53">
        <f t="shared" ref="I324:I328" si="1564">I323</f>
        <v>39</v>
      </c>
      <c r="J324" s="53">
        <f t="shared" ref="J324:J328" si="1565">J323</f>
        <v>0</v>
      </c>
      <c r="K324" s="53">
        <f t="shared" ref="K324:K328" si="1566">K323</f>
        <v>2</v>
      </c>
      <c r="L324" s="53">
        <f t="shared" ref="L324:L328" si="1567">L323</f>
        <v>104</v>
      </c>
      <c r="M324" s="53">
        <f t="shared" ref="M324:M387" si="1568">F324*H324</f>
        <v>2.5100496144924147</v>
      </c>
      <c r="N324" s="53">
        <f t="shared" ref="N324:N387" si="1569">I324*F324</f>
        <v>3.2296910249160073E-2</v>
      </c>
      <c r="O324" s="53">
        <f t="shared" ref="O324:O387" si="1570">J324*F324</f>
        <v>0</v>
      </c>
      <c r="P324" s="53">
        <f t="shared" ref="P324:P387" si="1571">K324*F324</f>
        <v>1.6562518076492345E-3</v>
      </c>
      <c r="Q324" s="53">
        <f t="shared" ref="Q324:Q387" si="1572">L324*F324</f>
        <v>8.6125093997760194E-2</v>
      </c>
      <c r="AA324" s="53" t="s">
        <v>1002</v>
      </c>
      <c r="AB324" s="53" t="s">
        <v>1611</v>
      </c>
      <c r="AC324" s="53">
        <v>12100203</v>
      </c>
      <c r="AD324" s="53">
        <v>192811.26240000001</v>
      </c>
      <c r="AE324" s="53">
        <v>13350.240264100001</v>
      </c>
      <c r="AF324" s="53">
        <f t="shared" si="1561"/>
        <v>6.9239940125510019E-2</v>
      </c>
      <c r="AH324" s="58">
        <f t="shared" ref="AH324" si="1573">AH323</f>
        <v>383</v>
      </c>
      <c r="AI324" s="58">
        <f t="shared" ref="AI324" si="1574">AI323</f>
        <v>802</v>
      </c>
      <c r="AJ324" s="58">
        <f t="shared" ref="AJ324" si="1575">AJ323</f>
        <v>0</v>
      </c>
      <c r="AK324" s="58">
        <f t="shared" ref="AK324" si="1576">AK323</f>
        <v>0</v>
      </c>
      <c r="AL324" s="58">
        <f t="shared" ref="AL324" si="1577">AL323</f>
        <v>335</v>
      </c>
      <c r="AM324" s="58">
        <f t="shared" si="1394"/>
        <v>26.518897068070338</v>
      </c>
      <c r="AN324" s="58">
        <f t="shared" si="1395"/>
        <v>55.530431980659039</v>
      </c>
      <c r="AO324" s="58">
        <f t="shared" si="1396"/>
        <v>0</v>
      </c>
      <c r="AP324" s="58">
        <f t="shared" si="1397"/>
        <v>0</v>
      </c>
      <c r="AQ324" s="58">
        <f t="shared" si="1398"/>
        <v>23.195379942045857</v>
      </c>
      <c r="BA324" s="54" t="s">
        <v>751</v>
      </c>
      <c r="BB324" s="53">
        <v>12040204</v>
      </c>
      <c r="BC324" s="53">
        <v>291276</v>
      </c>
      <c r="BD324" s="53">
        <v>288859</v>
      </c>
      <c r="BE324" s="53">
        <f t="shared" ref="BE324:BE387" si="1578">BD324/BC324</f>
        <v>0.99170202831678544</v>
      </c>
      <c r="BF324" s="53">
        <f>BF323</f>
        <v>0</v>
      </c>
      <c r="BG324" s="53">
        <f>BG323</f>
        <v>0</v>
      </c>
      <c r="BH324" s="53">
        <f t="shared" ref="BH324:BH387" si="1579">BE324*BF324</f>
        <v>0</v>
      </c>
      <c r="BI324" s="53">
        <f t="shared" ref="BI324:BI387" si="1580">BE324*BG324</f>
        <v>0</v>
      </c>
      <c r="BO324" s="54" t="s">
        <v>994</v>
      </c>
      <c r="BP324" s="53">
        <v>12060103</v>
      </c>
      <c r="BQ324" s="53">
        <v>577094.04</v>
      </c>
      <c r="BR324" s="53">
        <v>59340.854639999998</v>
      </c>
      <c r="BS324" s="53">
        <f t="shared" ref="BS324:BS387" si="1581">BR324/BQ324</f>
        <v>0.10282701003115539</v>
      </c>
      <c r="BT324" s="53">
        <f>BT323</f>
        <v>3076</v>
      </c>
      <c r="BU324" s="53">
        <f t="shared" si="1562"/>
        <v>0</v>
      </c>
      <c r="BV324" s="53">
        <f t="shared" si="1563"/>
        <v>243</v>
      </c>
      <c r="BW324" s="53">
        <f t="shared" ref="BW324:BW387" si="1582">BT324*BS324</f>
        <v>316.29588285583401</v>
      </c>
      <c r="BX324" s="53">
        <f t="shared" ref="BX324:BX387" si="1583">BU324*BS324</f>
        <v>0</v>
      </c>
      <c r="BY324" s="53">
        <f t="shared" ref="BY324:BY387" si="1584">BV324*BS324</f>
        <v>24.986963437570761</v>
      </c>
    </row>
    <row r="325" spans="1:77" x14ac:dyDescent="0.3">
      <c r="A325" s="53" t="s">
        <v>730</v>
      </c>
      <c r="B325" s="53" t="s">
        <v>1576</v>
      </c>
      <c r="C325" s="53">
        <v>12090301</v>
      </c>
      <c r="D325" s="51">
        <v>358151.20138400298</v>
      </c>
      <c r="E325" s="53">
        <v>239946.046714</v>
      </c>
      <c r="F325" s="53">
        <f t="shared" si="1560"/>
        <v>0.66995739728577475</v>
      </c>
      <c r="H325" s="53">
        <f>H324</f>
        <v>3031</v>
      </c>
      <c r="I325" s="53">
        <f t="shared" si="1564"/>
        <v>39</v>
      </c>
      <c r="J325" s="53">
        <f t="shared" si="1565"/>
        <v>0</v>
      </c>
      <c r="K325" s="53">
        <f t="shared" si="1566"/>
        <v>2</v>
      </c>
      <c r="L325" s="53">
        <f t="shared" si="1567"/>
        <v>104</v>
      </c>
      <c r="M325" s="53">
        <f t="shared" si="1568"/>
        <v>2030.6408711731833</v>
      </c>
      <c r="N325" s="53">
        <f t="shared" si="1569"/>
        <v>26.128338494145215</v>
      </c>
      <c r="O325" s="53">
        <f t="shared" si="1570"/>
        <v>0</v>
      </c>
      <c r="P325" s="53">
        <f t="shared" si="1571"/>
        <v>1.3399147945715495</v>
      </c>
      <c r="Q325" s="53">
        <f t="shared" si="1572"/>
        <v>69.675569317720573</v>
      </c>
      <c r="AA325" s="53" t="s">
        <v>1002</v>
      </c>
      <c r="AB325" s="53" t="s">
        <v>1614</v>
      </c>
      <c r="AC325" s="53">
        <v>12100101</v>
      </c>
      <c r="AD325" s="53">
        <v>285365.86609999998</v>
      </c>
      <c r="AE325" s="53">
        <v>193.49761414599999</v>
      </c>
      <c r="AF325" s="53">
        <f t="shared" si="1561"/>
        <v>6.7806853282933685E-4</v>
      </c>
      <c r="AH325" s="58">
        <f>Input!P274</f>
        <v>54</v>
      </c>
      <c r="AI325" s="58">
        <f>Input!Q274</f>
        <v>0</v>
      </c>
      <c r="AJ325" s="58">
        <f>Input!R274</f>
        <v>140</v>
      </c>
      <c r="AK325" s="58">
        <f>Input!S274</f>
        <v>0</v>
      </c>
      <c r="AL325" s="58">
        <f>Input!T274</f>
        <v>603</v>
      </c>
      <c r="AM325" s="58">
        <f t="shared" si="1394"/>
        <v>3.6615700772784192E-2</v>
      </c>
      <c r="AN325" s="58">
        <f t="shared" si="1395"/>
        <v>0</v>
      </c>
      <c r="AO325" s="58">
        <f t="shared" si="1396"/>
        <v>9.4929594596107156E-2</v>
      </c>
      <c r="AP325" s="58">
        <f t="shared" si="1397"/>
        <v>0</v>
      </c>
      <c r="AQ325" s="58">
        <f t="shared" si="1398"/>
        <v>0.40887532529609011</v>
      </c>
      <c r="BA325" s="54" t="s">
        <v>999</v>
      </c>
      <c r="BB325" s="53">
        <v>12050003</v>
      </c>
      <c r="BC325" s="53">
        <v>6461</v>
      </c>
      <c r="BD325" s="53">
        <v>5884</v>
      </c>
      <c r="BE325" s="53">
        <f t="shared" si="1578"/>
        <v>0.91069493886395292</v>
      </c>
      <c r="BF325" s="53">
        <f>Input!P258</f>
        <v>7</v>
      </c>
      <c r="BG325" s="53">
        <f>Input!Q258</f>
        <v>0</v>
      </c>
      <c r="BH325" s="53">
        <f t="shared" si="1579"/>
        <v>6.3748645720476702</v>
      </c>
      <c r="BI325" s="53">
        <f t="shared" si="1580"/>
        <v>0</v>
      </c>
      <c r="BO325" s="54" t="s">
        <v>995</v>
      </c>
      <c r="BP325" s="53">
        <v>11130103</v>
      </c>
      <c r="BQ325" s="53">
        <v>635223.6287</v>
      </c>
      <c r="BR325" s="53">
        <v>219945.9227</v>
      </c>
      <c r="BS325" s="53">
        <f t="shared" si="1581"/>
        <v>0.34624959268301225</v>
      </c>
      <c r="BT325" s="53">
        <f>Input!R238</f>
        <v>16165</v>
      </c>
      <c r="BU325" s="53">
        <f>Input!S238</f>
        <v>0</v>
      </c>
      <c r="BV325" s="53">
        <f>Input!T238</f>
        <v>95</v>
      </c>
      <c r="BW325" s="53">
        <f t="shared" si="1582"/>
        <v>5597.1246657208931</v>
      </c>
      <c r="BX325" s="53">
        <f t="shared" si="1583"/>
        <v>0</v>
      </c>
      <c r="BY325" s="53">
        <f t="shared" si="1584"/>
        <v>32.893711304886168</v>
      </c>
    </row>
    <row r="326" spans="1:77" x14ac:dyDescent="0.3">
      <c r="A326" s="53" t="s">
        <v>730</v>
      </c>
      <c r="B326" s="53" t="s">
        <v>1576</v>
      </c>
      <c r="C326" s="53">
        <v>12100101</v>
      </c>
      <c r="D326" s="51">
        <v>358151.20138400298</v>
      </c>
      <c r="E326" s="53">
        <v>879.04133255600004</v>
      </c>
      <c r="F326" s="53">
        <f t="shared" si="1560"/>
        <v>2.4543861060890549E-3</v>
      </c>
      <c r="H326" s="53">
        <f>H325</f>
        <v>3031</v>
      </c>
      <c r="I326" s="53">
        <f t="shared" si="1564"/>
        <v>39</v>
      </c>
      <c r="J326" s="53">
        <f t="shared" si="1565"/>
        <v>0</v>
      </c>
      <c r="K326" s="53">
        <f t="shared" si="1566"/>
        <v>2</v>
      </c>
      <c r="L326" s="53">
        <f t="shared" si="1567"/>
        <v>104</v>
      </c>
      <c r="M326" s="53">
        <f t="shared" si="1568"/>
        <v>7.4392442875559253</v>
      </c>
      <c r="N326" s="53">
        <f t="shared" si="1569"/>
        <v>9.5721058137473142E-2</v>
      </c>
      <c r="O326" s="53">
        <f t="shared" si="1570"/>
        <v>0</v>
      </c>
      <c r="P326" s="53">
        <f t="shared" si="1571"/>
        <v>4.9087722121781098E-3</v>
      </c>
      <c r="Q326" s="53">
        <f t="shared" si="1572"/>
        <v>0.25525615503326171</v>
      </c>
      <c r="AA326" s="53" t="s">
        <v>1002</v>
      </c>
      <c r="AB326" s="53" t="s">
        <v>1614</v>
      </c>
      <c r="AC326" s="53">
        <v>12100202</v>
      </c>
      <c r="AD326" s="53">
        <v>285365.86609999998</v>
      </c>
      <c r="AE326" s="53">
        <v>285172.36847699998</v>
      </c>
      <c r="AF326" s="53">
        <f t="shared" si="1561"/>
        <v>0.99932193143614378</v>
      </c>
      <c r="AH326" s="58">
        <f t="shared" ref="AH326" si="1585">AH325</f>
        <v>54</v>
      </c>
      <c r="AI326" s="58">
        <f t="shared" ref="AI326" si="1586">AI325</f>
        <v>0</v>
      </c>
      <c r="AJ326" s="58">
        <f t="shared" ref="AJ326" si="1587">AJ325</f>
        <v>140</v>
      </c>
      <c r="AK326" s="58">
        <f t="shared" ref="AK326" si="1588">AK325</f>
        <v>0</v>
      </c>
      <c r="AL326" s="58">
        <f t="shared" ref="AL326" si="1589">AL325</f>
        <v>603</v>
      </c>
      <c r="AM326" s="58">
        <f t="shared" si="1394"/>
        <v>53.963384297551762</v>
      </c>
      <c r="AN326" s="58">
        <f t="shared" si="1395"/>
        <v>0</v>
      </c>
      <c r="AO326" s="58">
        <f t="shared" si="1396"/>
        <v>139.90507040106013</v>
      </c>
      <c r="AP326" s="58">
        <f t="shared" si="1397"/>
        <v>0</v>
      </c>
      <c r="AQ326" s="58">
        <f t="shared" si="1398"/>
        <v>602.59112465599469</v>
      </c>
      <c r="BA326" s="54" t="s">
        <v>999</v>
      </c>
      <c r="BB326" s="53">
        <v>12050004</v>
      </c>
      <c r="BC326" s="53">
        <v>6461</v>
      </c>
      <c r="BD326" s="53">
        <v>517</v>
      </c>
      <c r="BE326" s="53">
        <f t="shared" si="1578"/>
        <v>8.0018572976319452E-2</v>
      </c>
      <c r="BF326" s="53">
        <f t="shared" ref="BF326:BG328" si="1590">BF325</f>
        <v>7</v>
      </c>
      <c r="BG326" s="53">
        <f t="shared" si="1590"/>
        <v>0</v>
      </c>
      <c r="BH326" s="53">
        <f t="shared" si="1579"/>
        <v>0.56013001083423619</v>
      </c>
      <c r="BI326" s="53">
        <f t="shared" si="1580"/>
        <v>0</v>
      </c>
      <c r="BO326" s="54" t="s">
        <v>995</v>
      </c>
      <c r="BP326" s="53">
        <v>11130104</v>
      </c>
      <c r="BQ326" s="53">
        <v>635223.6287</v>
      </c>
      <c r="BR326" s="53">
        <v>154442.92370000001</v>
      </c>
      <c r="BS326" s="53">
        <f t="shared" si="1581"/>
        <v>0.24313157874191654</v>
      </c>
      <c r="BT326" s="53">
        <f>BT325</f>
        <v>16165</v>
      </c>
      <c r="BU326" s="53">
        <f t="shared" ref="BU326:BU329" si="1591">BU325</f>
        <v>0</v>
      </c>
      <c r="BV326" s="53">
        <f t="shared" ref="BV326:BV329" si="1592">BV325</f>
        <v>95</v>
      </c>
      <c r="BW326" s="53">
        <f t="shared" si="1582"/>
        <v>3930.2219703630808</v>
      </c>
      <c r="BX326" s="53">
        <f t="shared" si="1583"/>
        <v>0</v>
      </c>
      <c r="BY326" s="53">
        <f t="shared" si="1584"/>
        <v>23.097499980482073</v>
      </c>
    </row>
    <row r="327" spans="1:77" x14ac:dyDescent="0.3">
      <c r="A327" s="53" t="s">
        <v>730</v>
      </c>
      <c r="B327" s="53" t="s">
        <v>1576</v>
      </c>
      <c r="C327" s="53">
        <v>12100102</v>
      </c>
      <c r="D327" s="51">
        <v>358151.20138400298</v>
      </c>
      <c r="E327" s="53">
        <v>113927.585406</v>
      </c>
      <c r="F327" s="53">
        <f t="shared" si="1560"/>
        <v>0.31809912954570541</v>
      </c>
      <c r="H327" s="53">
        <f>H326</f>
        <v>3031</v>
      </c>
      <c r="I327" s="53">
        <f t="shared" si="1564"/>
        <v>39</v>
      </c>
      <c r="J327" s="53">
        <f t="shared" si="1565"/>
        <v>0</v>
      </c>
      <c r="K327" s="53">
        <f t="shared" si="1566"/>
        <v>2</v>
      </c>
      <c r="L327" s="53">
        <f t="shared" si="1567"/>
        <v>104</v>
      </c>
      <c r="M327" s="53">
        <f t="shared" si="1568"/>
        <v>964.1584616530331</v>
      </c>
      <c r="N327" s="53">
        <f t="shared" si="1569"/>
        <v>12.40586605228251</v>
      </c>
      <c r="O327" s="53">
        <f t="shared" si="1570"/>
        <v>0</v>
      </c>
      <c r="P327" s="53">
        <f t="shared" si="1571"/>
        <v>0.63619825909141081</v>
      </c>
      <c r="Q327" s="53">
        <f t="shared" si="1572"/>
        <v>33.082309472753366</v>
      </c>
      <c r="AA327" s="53" t="s">
        <v>1003</v>
      </c>
      <c r="AB327" s="53" t="s">
        <v>1613</v>
      </c>
      <c r="AC327" s="53">
        <v>11130210</v>
      </c>
      <c r="AD327" s="53">
        <v>540308.45490000001</v>
      </c>
      <c r="AE327" s="51">
        <v>150484.281357</v>
      </c>
      <c r="AF327" s="53">
        <f t="shared" si="1561"/>
        <v>0.27851550349115217</v>
      </c>
      <c r="AH327" s="58">
        <f>Input!P279</f>
        <v>3985</v>
      </c>
      <c r="AI327" s="58">
        <f>Input!Q279</f>
        <v>0</v>
      </c>
      <c r="AJ327" s="58">
        <f>Input!R279</f>
        <v>0</v>
      </c>
      <c r="AK327" s="58">
        <f>Input!S279</f>
        <v>20</v>
      </c>
      <c r="AL327" s="58">
        <f>Input!T279</f>
        <v>187</v>
      </c>
      <c r="AM327" s="58">
        <f t="shared" si="1394"/>
        <v>1109.8842814122413</v>
      </c>
      <c r="AN327" s="58">
        <f t="shared" si="1395"/>
        <v>0</v>
      </c>
      <c r="AO327" s="58">
        <f t="shared" si="1396"/>
        <v>0</v>
      </c>
      <c r="AP327" s="58">
        <f t="shared" si="1397"/>
        <v>5.5703100698230434</v>
      </c>
      <c r="AQ327" s="58">
        <f t="shared" si="1398"/>
        <v>52.082399152845454</v>
      </c>
      <c r="BA327" s="54" t="s">
        <v>999</v>
      </c>
      <c r="BB327" s="53">
        <v>12050006</v>
      </c>
      <c r="BC327" s="53">
        <v>6461</v>
      </c>
      <c r="BD327" s="53">
        <v>7</v>
      </c>
      <c r="BE327" s="53">
        <f t="shared" si="1578"/>
        <v>1.0834236186348862E-3</v>
      </c>
      <c r="BF327" s="53">
        <f t="shared" si="1590"/>
        <v>7</v>
      </c>
      <c r="BG327" s="53">
        <f t="shared" si="1590"/>
        <v>0</v>
      </c>
      <c r="BH327" s="53">
        <f t="shared" si="1579"/>
        <v>7.5839653304442031E-3</v>
      </c>
      <c r="BI327" s="53">
        <f t="shared" si="1580"/>
        <v>0</v>
      </c>
      <c r="BO327" s="54" t="s">
        <v>995</v>
      </c>
      <c r="BP327" s="53">
        <v>12050005</v>
      </c>
      <c r="BQ327" s="53">
        <v>635223.6287</v>
      </c>
      <c r="BR327" s="53">
        <v>46165.824180000003</v>
      </c>
      <c r="BS327" s="53">
        <f t="shared" si="1581"/>
        <v>7.267649075724629E-2</v>
      </c>
      <c r="BT327" s="53">
        <f>BT326</f>
        <v>16165</v>
      </c>
      <c r="BU327" s="53">
        <f t="shared" si="1591"/>
        <v>0</v>
      </c>
      <c r="BV327" s="53">
        <f t="shared" si="1592"/>
        <v>95</v>
      </c>
      <c r="BW327" s="53">
        <f t="shared" si="1582"/>
        <v>1174.8154730908864</v>
      </c>
      <c r="BX327" s="53">
        <f t="shared" si="1583"/>
        <v>0</v>
      </c>
      <c r="BY327" s="53">
        <f t="shared" si="1584"/>
        <v>6.9042666219383975</v>
      </c>
    </row>
    <row r="328" spans="1:77" x14ac:dyDescent="0.3">
      <c r="A328" s="53" t="s">
        <v>730</v>
      </c>
      <c r="B328" s="53" t="s">
        <v>1576</v>
      </c>
      <c r="C328" s="53">
        <v>12100202</v>
      </c>
      <c r="D328" s="51">
        <v>358151.20138400298</v>
      </c>
      <c r="E328" s="53">
        <v>3059.6709430400001</v>
      </c>
      <c r="F328" s="53">
        <f t="shared" si="1560"/>
        <v>8.5429587593634192E-3</v>
      </c>
      <c r="H328" s="53">
        <f>H327</f>
        <v>3031</v>
      </c>
      <c r="I328" s="53">
        <f t="shared" si="1564"/>
        <v>39</v>
      </c>
      <c r="J328" s="53">
        <f t="shared" si="1565"/>
        <v>0</v>
      </c>
      <c r="K328" s="53">
        <f t="shared" si="1566"/>
        <v>2</v>
      </c>
      <c r="L328" s="53">
        <f t="shared" si="1567"/>
        <v>104</v>
      </c>
      <c r="M328" s="53">
        <f t="shared" si="1568"/>
        <v>25.893707999630525</v>
      </c>
      <c r="N328" s="53">
        <f t="shared" si="1569"/>
        <v>0.33317539161517334</v>
      </c>
      <c r="O328" s="53">
        <f t="shared" si="1570"/>
        <v>0</v>
      </c>
      <c r="P328" s="53">
        <f t="shared" si="1571"/>
        <v>1.7085917518726838E-2</v>
      </c>
      <c r="Q328" s="53">
        <f t="shared" si="1572"/>
        <v>0.88846771097379562</v>
      </c>
      <c r="AA328" s="53" t="s">
        <v>1003</v>
      </c>
      <c r="AB328" s="53" t="s">
        <v>1613</v>
      </c>
      <c r="AC328" s="53">
        <v>11140101</v>
      </c>
      <c r="AD328" s="53">
        <v>540308.45490000001</v>
      </c>
      <c r="AE328" s="53">
        <v>169912.86063800001</v>
      </c>
      <c r="AF328" s="53">
        <f t="shared" si="1561"/>
        <v>0.31447381416499837</v>
      </c>
      <c r="AH328" s="58">
        <f t="shared" ref="AH328:AH330" si="1593">AH327</f>
        <v>3985</v>
      </c>
      <c r="AI328" s="58">
        <f t="shared" ref="AI328:AI330" si="1594">AI327</f>
        <v>0</v>
      </c>
      <c r="AJ328" s="58">
        <f t="shared" ref="AJ328:AJ330" si="1595">AJ327</f>
        <v>0</v>
      </c>
      <c r="AK328" s="58">
        <f t="shared" ref="AK328:AK330" si="1596">AK327</f>
        <v>20</v>
      </c>
      <c r="AL328" s="58">
        <f t="shared" ref="AL328:AL330" si="1597">AL327</f>
        <v>187</v>
      </c>
      <c r="AM328" s="58">
        <f t="shared" si="1394"/>
        <v>1253.1781494475185</v>
      </c>
      <c r="AN328" s="58">
        <f t="shared" si="1395"/>
        <v>0</v>
      </c>
      <c r="AO328" s="58">
        <f t="shared" si="1396"/>
        <v>0</v>
      </c>
      <c r="AP328" s="58">
        <f t="shared" si="1397"/>
        <v>6.2894762832999671</v>
      </c>
      <c r="AQ328" s="58">
        <f t="shared" si="1398"/>
        <v>58.806603248854692</v>
      </c>
      <c r="BA328" s="54" t="s">
        <v>999</v>
      </c>
      <c r="BB328" s="53">
        <v>12050007</v>
      </c>
      <c r="BC328" s="53">
        <v>6461</v>
      </c>
      <c r="BD328" s="53">
        <v>53</v>
      </c>
      <c r="BE328" s="53">
        <f t="shared" si="1578"/>
        <v>8.2030645410927101E-3</v>
      </c>
      <c r="BF328" s="53">
        <f t="shared" si="1590"/>
        <v>7</v>
      </c>
      <c r="BG328" s="53">
        <f t="shared" si="1590"/>
        <v>0</v>
      </c>
      <c r="BH328" s="53">
        <f t="shared" si="1579"/>
        <v>5.7421451787648972E-2</v>
      </c>
      <c r="BI328" s="53">
        <f t="shared" si="1580"/>
        <v>0</v>
      </c>
      <c r="BO328" s="54" t="s">
        <v>995</v>
      </c>
      <c r="BP328" s="53">
        <v>12050006</v>
      </c>
      <c r="BQ328" s="53">
        <v>635223.6287</v>
      </c>
      <c r="BR328" s="53">
        <v>180106.57800000001</v>
      </c>
      <c r="BS328" s="53">
        <f t="shared" si="1581"/>
        <v>0.28353255430468216</v>
      </c>
      <c r="BT328" s="53">
        <f>BT327</f>
        <v>16165</v>
      </c>
      <c r="BU328" s="53">
        <f t="shared" si="1591"/>
        <v>0</v>
      </c>
      <c r="BV328" s="53">
        <f t="shared" si="1592"/>
        <v>95</v>
      </c>
      <c r="BW328" s="53">
        <f t="shared" si="1582"/>
        <v>4583.3037403351873</v>
      </c>
      <c r="BX328" s="53">
        <f t="shared" si="1583"/>
        <v>0</v>
      </c>
      <c r="BY328" s="53">
        <f t="shared" si="1584"/>
        <v>26.935592658944806</v>
      </c>
    </row>
    <row r="329" spans="1:77" x14ac:dyDescent="0.3">
      <c r="A329" s="53" t="s">
        <v>994</v>
      </c>
      <c r="B329" s="53" t="s">
        <v>1580</v>
      </c>
      <c r="C329" s="53">
        <v>12050004</v>
      </c>
      <c r="D329" s="51">
        <v>180700.46169770003</v>
      </c>
      <c r="E329" s="53">
        <v>31775.741795900001</v>
      </c>
      <c r="F329" s="53">
        <f t="shared" si="1560"/>
        <v>0.17584759605683092</v>
      </c>
      <c r="H329" s="53">
        <f>Input!P235</f>
        <v>15</v>
      </c>
      <c r="I329" s="53">
        <f>Input!Q235</f>
        <v>0</v>
      </c>
      <c r="J329" s="53">
        <f>Input!R235</f>
        <v>1758</v>
      </c>
      <c r="K329" s="53">
        <f>Input!S235</f>
        <v>0</v>
      </c>
      <c r="L329" s="53">
        <f>Input!T235</f>
        <v>0</v>
      </c>
      <c r="M329" s="53">
        <f t="shared" si="1568"/>
        <v>2.6377139408524637</v>
      </c>
      <c r="N329" s="53">
        <f t="shared" si="1569"/>
        <v>0</v>
      </c>
      <c r="O329" s="53">
        <f t="shared" si="1570"/>
        <v>309.14007386790877</v>
      </c>
      <c r="P329" s="53">
        <f t="shared" si="1571"/>
        <v>0</v>
      </c>
      <c r="Q329" s="53">
        <f t="shared" si="1572"/>
        <v>0</v>
      </c>
      <c r="AA329" s="53" t="s">
        <v>1003</v>
      </c>
      <c r="AB329" s="53" t="s">
        <v>1613</v>
      </c>
      <c r="AC329" s="53">
        <v>12030103</v>
      </c>
      <c r="AD329" s="53">
        <v>540308.45490000001</v>
      </c>
      <c r="AE329" s="53">
        <v>119844.07588</v>
      </c>
      <c r="AF329" s="53">
        <f t="shared" si="1561"/>
        <v>0.22180677498778115</v>
      </c>
      <c r="AH329" s="58">
        <f t="shared" si="1593"/>
        <v>3985</v>
      </c>
      <c r="AI329" s="58">
        <f t="shared" si="1594"/>
        <v>0</v>
      </c>
      <c r="AJ329" s="58">
        <f t="shared" si="1595"/>
        <v>0</v>
      </c>
      <c r="AK329" s="58">
        <f t="shared" si="1596"/>
        <v>20</v>
      </c>
      <c r="AL329" s="58">
        <f t="shared" si="1597"/>
        <v>187</v>
      </c>
      <c r="AM329" s="58">
        <f t="shared" si="1394"/>
        <v>883.89999832630792</v>
      </c>
      <c r="AN329" s="58">
        <f t="shared" si="1395"/>
        <v>0</v>
      </c>
      <c r="AO329" s="58">
        <f t="shared" si="1396"/>
        <v>0</v>
      </c>
      <c r="AP329" s="58">
        <f t="shared" si="1397"/>
        <v>4.4361354997556228</v>
      </c>
      <c r="AQ329" s="58">
        <f t="shared" si="1398"/>
        <v>41.477866922715073</v>
      </c>
      <c r="BA329" s="54" t="s">
        <v>1000</v>
      </c>
      <c r="BB329" s="53">
        <v>12090201</v>
      </c>
      <c r="BC329" s="53">
        <v>24837</v>
      </c>
      <c r="BD329" s="53">
        <v>696</v>
      </c>
      <c r="BE329" s="53">
        <f t="shared" si="1578"/>
        <v>2.8022708056528567E-2</v>
      </c>
      <c r="BF329" s="53">
        <v>0</v>
      </c>
      <c r="BG329" s="53">
        <v>0</v>
      </c>
      <c r="BH329" s="53">
        <f t="shared" si="1579"/>
        <v>0</v>
      </c>
      <c r="BI329" s="53">
        <f t="shared" si="1580"/>
        <v>0</v>
      </c>
      <c r="BO329" s="54" t="s">
        <v>995</v>
      </c>
      <c r="BP329" s="53">
        <v>12050007</v>
      </c>
      <c r="BQ329" s="53">
        <v>635223.6287</v>
      </c>
      <c r="BR329" s="53">
        <v>34562.380219999999</v>
      </c>
      <c r="BS329" s="53">
        <f t="shared" si="1581"/>
        <v>5.4409783670567667E-2</v>
      </c>
      <c r="BT329" s="53">
        <f>BT328</f>
        <v>16165</v>
      </c>
      <c r="BU329" s="53">
        <f t="shared" si="1591"/>
        <v>0</v>
      </c>
      <c r="BV329" s="53">
        <f t="shared" si="1592"/>
        <v>95</v>
      </c>
      <c r="BW329" s="53">
        <f t="shared" si="1582"/>
        <v>879.53415303472639</v>
      </c>
      <c r="BX329" s="53">
        <f t="shared" si="1583"/>
        <v>0</v>
      </c>
      <c r="BY329" s="53">
        <f t="shared" si="1584"/>
        <v>5.1689294487039286</v>
      </c>
    </row>
    <row r="330" spans="1:77" x14ac:dyDescent="0.3">
      <c r="A330" s="53" t="s">
        <v>994</v>
      </c>
      <c r="B330" s="53" t="s">
        <v>1580</v>
      </c>
      <c r="C330" s="53">
        <v>12060102</v>
      </c>
      <c r="D330" s="51">
        <v>180700.4616977</v>
      </c>
      <c r="E330" s="53">
        <v>102827.405719</v>
      </c>
      <c r="F330" s="53">
        <f t="shared" si="1560"/>
        <v>0.56904893741236529</v>
      </c>
      <c r="H330" s="53">
        <f>H329</f>
        <v>15</v>
      </c>
      <c r="I330" s="53">
        <f t="shared" ref="I330:I331" si="1598">I329</f>
        <v>0</v>
      </c>
      <c r="J330" s="53">
        <f t="shared" ref="J330:J331" si="1599">J329</f>
        <v>1758</v>
      </c>
      <c r="K330" s="53">
        <f t="shared" ref="K330:K331" si="1600">K329</f>
        <v>0</v>
      </c>
      <c r="L330" s="53">
        <f t="shared" ref="L330:L331" si="1601">L329</f>
        <v>0</v>
      </c>
      <c r="M330" s="53">
        <f t="shared" si="1568"/>
        <v>8.5357340611854795</v>
      </c>
      <c r="N330" s="53">
        <f t="shared" si="1569"/>
        <v>0</v>
      </c>
      <c r="O330" s="53">
        <f t="shared" si="1570"/>
        <v>1000.3880319709382</v>
      </c>
      <c r="P330" s="53">
        <f t="shared" si="1571"/>
        <v>0</v>
      </c>
      <c r="Q330" s="53">
        <f t="shared" si="1572"/>
        <v>0</v>
      </c>
      <c r="AA330" s="53" t="s">
        <v>1003</v>
      </c>
      <c r="AB330" s="53" t="s">
        <v>1613</v>
      </c>
      <c r="AC330" s="53">
        <v>12030106</v>
      </c>
      <c r="AD330" s="53">
        <v>540308.45490000001</v>
      </c>
      <c r="AE330" s="51">
        <v>100067.237068</v>
      </c>
      <c r="AF330" s="53">
        <f t="shared" si="1561"/>
        <v>0.18520390743565246</v>
      </c>
      <c r="AH330" s="58">
        <f t="shared" si="1593"/>
        <v>3985</v>
      </c>
      <c r="AI330" s="58">
        <f t="shared" si="1594"/>
        <v>0</v>
      </c>
      <c r="AJ330" s="58">
        <f t="shared" si="1595"/>
        <v>0</v>
      </c>
      <c r="AK330" s="58">
        <f t="shared" si="1596"/>
        <v>20</v>
      </c>
      <c r="AL330" s="58">
        <f t="shared" si="1597"/>
        <v>187</v>
      </c>
      <c r="AM330" s="58">
        <f t="shared" si="1394"/>
        <v>738.03757113107508</v>
      </c>
      <c r="AN330" s="58">
        <f t="shared" si="1395"/>
        <v>0</v>
      </c>
      <c r="AO330" s="58">
        <f t="shared" si="1396"/>
        <v>0</v>
      </c>
      <c r="AP330" s="58">
        <f t="shared" si="1397"/>
        <v>3.704078148713049</v>
      </c>
      <c r="AQ330" s="58">
        <f t="shared" si="1398"/>
        <v>34.633130690467013</v>
      </c>
      <c r="BA330" s="54" t="s">
        <v>1000</v>
      </c>
      <c r="BB330" s="53">
        <v>12090204</v>
      </c>
      <c r="BC330" s="53">
        <v>24837</v>
      </c>
      <c r="BD330" s="53">
        <v>602</v>
      </c>
      <c r="BE330" s="53">
        <f t="shared" si="1578"/>
        <v>2.4238031968434191E-2</v>
      </c>
      <c r="BF330" s="53">
        <f t="shared" ref="BF330:BG332" si="1602">BF329</f>
        <v>0</v>
      </c>
      <c r="BG330" s="53">
        <f t="shared" si="1602"/>
        <v>0</v>
      </c>
      <c r="BH330" s="53">
        <f t="shared" si="1579"/>
        <v>0</v>
      </c>
      <c r="BI330" s="53">
        <f t="shared" si="1580"/>
        <v>0</v>
      </c>
      <c r="BO330" s="54" t="s">
        <v>996</v>
      </c>
      <c r="BP330" s="53">
        <v>11130105</v>
      </c>
      <c r="BQ330" s="53">
        <v>452918.99160000001</v>
      </c>
      <c r="BR330" s="53">
        <v>166608.81770000001</v>
      </c>
      <c r="BS330" s="53">
        <f t="shared" si="1581"/>
        <v>0.36785566688522142</v>
      </c>
      <c r="BT330" s="53">
        <f>Input!R240</f>
        <v>140</v>
      </c>
      <c r="BU330" s="53">
        <f>Input!S240</f>
        <v>0</v>
      </c>
      <c r="BV330" s="53">
        <f>Input!T240</f>
        <v>7</v>
      </c>
      <c r="BW330" s="53">
        <f t="shared" si="1582"/>
        <v>51.499793363930998</v>
      </c>
      <c r="BX330" s="53">
        <f t="shared" si="1583"/>
        <v>0</v>
      </c>
      <c r="BY330" s="53">
        <f t="shared" si="1584"/>
        <v>2.5749896681965501</v>
      </c>
    </row>
    <row r="331" spans="1:77" x14ac:dyDescent="0.3">
      <c r="A331" s="53" t="s">
        <v>994</v>
      </c>
      <c r="B331" s="53" t="s">
        <v>1580</v>
      </c>
      <c r="C331" s="53">
        <v>12060103</v>
      </c>
      <c r="D331" s="51">
        <v>180700.4616977</v>
      </c>
      <c r="E331" s="53">
        <v>46097.314182800001</v>
      </c>
      <c r="F331" s="53">
        <f t="shared" si="1560"/>
        <v>0.25510346653080379</v>
      </c>
      <c r="H331" s="53">
        <f>H330</f>
        <v>15</v>
      </c>
      <c r="I331" s="53">
        <f t="shared" si="1598"/>
        <v>0</v>
      </c>
      <c r="J331" s="53">
        <f t="shared" si="1599"/>
        <v>1758</v>
      </c>
      <c r="K331" s="53">
        <f t="shared" si="1600"/>
        <v>0</v>
      </c>
      <c r="L331" s="53">
        <f t="shared" si="1601"/>
        <v>0</v>
      </c>
      <c r="M331" s="53">
        <f t="shared" si="1568"/>
        <v>3.8265519979620568</v>
      </c>
      <c r="N331" s="53">
        <f t="shared" si="1569"/>
        <v>0</v>
      </c>
      <c r="O331" s="53">
        <f t="shared" si="1570"/>
        <v>448.47189416115305</v>
      </c>
      <c r="P331" s="53">
        <f t="shared" si="1571"/>
        <v>0</v>
      </c>
      <c r="Q331" s="53">
        <f t="shared" si="1572"/>
        <v>0</v>
      </c>
      <c r="AA331" s="53" t="s">
        <v>1004</v>
      </c>
      <c r="AB331" s="53" t="s">
        <v>1608</v>
      </c>
      <c r="AC331" s="53">
        <v>11140307</v>
      </c>
      <c r="AD331" s="53">
        <v>108621.1672</v>
      </c>
      <c r="AE331" s="51">
        <v>18392.139124500001</v>
      </c>
      <c r="AF331" s="53">
        <f t="shared" si="1561"/>
        <v>0.16932371100961621</v>
      </c>
      <c r="AH331" s="58">
        <f>Input!P282</f>
        <v>93</v>
      </c>
      <c r="AI331" s="58">
        <f>Input!Q282</f>
        <v>0</v>
      </c>
      <c r="AJ331" s="58">
        <f>Input!R282</f>
        <v>0</v>
      </c>
      <c r="AK331" s="58">
        <f>Input!S282</f>
        <v>0</v>
      </c>
      <c r="AL331" s="58">
        <f>Input!T282</f>
        <v>0</v>
      </c>
      <c r="AM331" s="58">
        <f t="shared" si="1394"/>
        <v>15.747105123894308</v>
      </c>
      <c r="AN331" s="58">
        <f t="shared" si="1395"/>
        <v>0</v>
      </c>
      <c r="AO331" s="58">
        <f t="shared" si="1396"/>
        <v>0</v>
      </c>
      <c r="AP331" s="58">
        <f t="shared" si="1397"/>
        <v>0</v>
      </c>
      <c r="AQ331" s="58">
        <f t="shared" si="1398"/>
        <v>0</v>
      </c>
      <c r="BA331" s="54" t="s">
        <v>1000</v>
      </c>
      <c r="BB331" s="53">
        <v>12090206</v>
      </c>
      <c r="BC331" s="53">
        <v>24837</v>
      </c>
      <c r="BD331" s="53">
        <v>23057</v>
      </c>
      <c r="BE331" s="53">
        <f t="shared" si="1578"/>
        <v>0.92833272939565969</v>
      </c>
      <c r="BF331" s="53">
        <f t="shared" si="1602"/>
        <v>0</v>
      </c>
      <c r="BG331" s="53">
        <f t="shared" si="1602"/>
        <v>0</v>
      </c>
      <c r="BH331" s="53">
        <f t="shared" si="1579"/>
        <v>0</v>
      </c>
      <c r="BI331" s="53">
        <f t="shared" si="1580"/>
        <v>0</v>
      </c>
      <c r="BO331" s="54" t="s">
        <v>996</v>
      </c>
      <c r="BP331" s="53">
        <v>11130204</v>
      </c>
      <c r="BQ331" s="53">
        <v>452918.99160000001</v>
      </c>
      <c r="BR331" s="53">
        <v>164996.85159999999</v>
      </c>
      <c r="BS331" s="53">
        <f t="shared" si="1581"/>
        <v>0.36429660636911121</v>
      </c>
      <c r="BT331" s="53">
        <f>BT330</f>
        <v>140</v>
      </c>
      <c r="BU331" s="53">
        <f t="shared" ref="BU331:BU332" si="1603">BU330</f>
        <v>0</v>
      </c>
      <c r="BV331" s="53">
        <f t="shared" ref="BV331:BV332" si="1604">BV330</f>
        <v>7</v>
      </c>
      <c r="BW331" s="53">
        <f t="shared" si="1582"/>
        <v>51.001524891675572</v>
      </c>
      <c r="BX331" s="53">
        <f t="shared" si="1583"/>
        <v>0</v>
      </c>
      <c r="BY331" s="53">
        <f t="shared" si="1584"/>
        <v>2.5500762445837784</v>
      </c>
    </row>
    <row r="332" spans="1:77" x14ac:dyDescent="0.3">
      <c r="A332" s="53" t="s">
        <v>995</v>
      </c>
      <c r="B332" s="53" t="s">
        <v>1578</v>
      </c>
      <c r="C332" s="53">
        <v>11130103</v>
      </c>
      <c r="D332" s="51">
        <v>591683.99354860012</v>
      </c>
      <c r="E332" s="53">
        <v>176503.73987200001</v>
      </c>
      <c r="F332" s="53">
        <f t="shared" si="1560"/>
        <v>0.29830744417036903</v>
      </c>
      <c r="H332" s="53">
        <f>Input!P237</f>
        <v>633</v>
      </c>
      <c r="I332" s="53">
        <f>Input!Q237</f>
        <v>0</v>
      </c>
      <c r="J332" s="53">
        <f>Input!R237</f>
        <v>170656</v>
      </c>
      <c r="K332" s="53">
        <f>Input!S237</f>
        <v>0</v>
      </c>
      <c r="L332" s="53">
        <f>Input!T237</f>
        <v>585</v>
      </c>
      <c r="M332" s="53">
        <f t="shared" si="1568"/>
        <v>188.8286121598436</v>
      </c>
      <c r="N332" s="53">
        <f t="shared" si="1569"/>
        <v>0</v>
      </c>
      <c r="O332" s="53">
        <f t="shared" si="1570"/>
        <v>50907.955192338501</v>
      </c>
      <c r="P332" s="53">
        <f t="shared" si="1571"/>
        <v>0</v>
      </c>
      <c r="Q332" s="53">
        <f t="shared" si="1572"/>
        <v>174.50985483966588</v>
      </c>
      <c r="AA332" s="53" t="s">
        <v>1004</v>
      </c>
      <c r="AB332" s="53" t="s">
        <v>1608</v>
      </c>
      <c r="AC332" s="53">
        <v>12010002</v>
      </c>
      <c r="AD332" s="53">
        <v>108621.1672</v>
      </c>
      <c r="AE332" s="51">
        <v>90229.028096900001</v>
      </c>
      <c r="AF332" s="53">
        <f t="shared" si="1561"/>
        <v>0.83067628918739889</v>
      </c>
      <c r="AH332" s="58">
        <f t="shared" ref="AH332" si="1605">AH331</f>
        <v>93</v>
      </c>
      <c r="AI332" s="58">
        <f t="shared" ref="AI332" si="1606">AI331</f>
        <v>0</v>
      </c>
      <c r="AJ332" s="58">
        <f t="shared" ref="AJ332" si="1607">AJ331</f>
        <v>0</v>
      </c>
      <c r="AK332" s="58">
        <f t="shared" ref="AK332" si="1608">AK331</f>
        <v>0</v>
      </c>
      <c r="AL332" s="58">
        <f t="shared" ref="AL332" si="1609">AL331</f>
        <v>0</v>
      </c>
      <c r="AM332" s="58">
        <f t="shared" si="1394"/>
        <v>77.252894894428096</v>
      </c>
      <c r="AN332" s="58">
        <f t="shared" si="1395"/>
        <v>0</v>
      </c>
      <c r="AO332" s="58">
        <f t="shared" si="1396"/>
        <v>0</v>
      </c>
      <c r="AP332" s="58">
        <f t="shared" si="1397"/>
        <v>0</v>
      </c>
      <c r="AQ332" s="58">
        <f t="shared" si="1398"/>
        <v>0</v>
      </c>
      <c r="BA332" s="54" t="s">
        <v>1000</v>
      </c>
      <c r="BB332" s="53">
        <v>12100201</v>
      </c>
      <c r="BC332" s="53">
        <v>24837</v>
      </c>
      <c r="BD332" s="53">
        <v>482</v>
      </c>
      <c r="BE332" s="53">
        <f t="shared" si="1578"/>
        <v>1.9406530579377541E-2</v>
      </c>
      <c r="BF332" s="53">
        <f t="shared" si="1602"/>
        <v>0</v>
      </c>
      <c r="BG332" s="53">
        <f t="shared" si="1602"/>
        <v>0</v>
      </c>
      <c r="BH332" s="53">
        <f t="shared" si="1579"/>
        <v>0</v>
      </c>
      <c r="BI332" s="53">
        <f t="shared" si="1580"/>
        <v>0</v>
      </c>
      <c r="BO332" s="54" t="s">
        <v>996</v>
      </c>
      <c r="BP332" s="53">
        <v>11130207</v>
      </c>
      <c r="BQ332" s="53">
        <v>452918.99160000001</v>
      </c>
      <c r="BR332" s="53">
        <v>121313.3223</v>
      </c>
      <c r="BS332" s="53">
        <f t="shared" si="1581"/>
        <v>0.26784772674566731</v>
      </c>
      <c r="BT332" s="53">
        <f>BT331</f>
        <v>140</v>
      </c>
      <c r="BU332" s="53">
        <f t="shared" si="1603"/>
        <v>0</v>
      </c>
      <c r="BV332" s="53">
        <f t="shared" si="1604"/>
        <v>7</v>
      </c>
      <c r="BW332" s="53">
        <f t="shared" si="1582"/>
        <v>37.498681744393423</v>
      </c>
      <c r="BX332" s="53">
        <f t="shared" si="1583"/>
        <v>0</v>
      </c>
      <c r="BY332" s="53">
        <f t="shared" si="1584"/>
        <v>1.8749340872196711</v>
      </c>
    </row>
    <row r="333" spans="1:77" x14ac:dyDescent="0.3">
      <c r="A333" s="53" t="s">
        <v>995</v>
      </c>
      <c r="B333" s="53" t="s">
        <v>1578</v>
      </c>
      <c r="C333" s="53">
        <v>11130104</v>
      </c>
      <c r="D333" s="51">
        <v>591683.9935486</v>
      </c>
      <c r="E333" s="53">
        <v>154345.47381200001</v>
      </c>
      <c r="F333" s="53">
        <f t="shared" si="1560"/>
        <v>0.26085795035001619</v>
      </c>
      <c r="H333" s="53">
        <f>H332</f>
        <v>633</v>
      </c>
      <c r="I333" s="53">
        <f t="shared" ref="I333:I336" si="1610">I332</f>
        <v>0</v>
      </c>
      <c r="J333" s="53">
        <f t="shared" ref="J333:J336" si="1611">J332</f>
        <v>170656</v>
      </c>
      <c r="K333" s="53">
        <f t="shared" ref="K333:K336" si="1612">K332</f>
        <v>0</v>
      </c>
      <c r="L333" s="53">
        <f t="shared" ref="L333:L336" si="1613">L332</f>
        <v>585</v>
      </c>
      <c r="M333" s="53">
        <f t="shared" si="1568"/>
        <v>165.12308257156025</v>
      </c>
      <c r="N333" s="53">
        <f t="shared" si="1569"/>
        <v>0</v>
      </c>
      <c r="O333" s="53">
        <f t="shared" si="1570"/>
        <v>44516.974374932361</v>
      </c>
      <c r="P333" s="53">
        <f t="shared" si="1571"/>
        <v>0</v>
      </c>
      <c r="Q333" s="53">
        <f t="shared" si="1572"/>
        <v>152.60190095475946</v>
      </c>
      <c r="AA333" s="53" t="s">
        <v>747</v>
      </c>
      <c r="AB333" s="53" t="s">
        <v>1597</v>
      </c>
      <c r="AC333" s="53">
        <v>12070101</v>
      </c>
      <c r="AD333" s="53">
        <v>27100.920239999999</v>
      </c>
      <c r="AE333" s="53">
        <v>21597.687274399999</v>
      </c>
      <c r="AF333" s="53">
        <f t="shared" si="1561"/>
        <v>0.79693556835470769</v>
      </c>
      <c r="AH333" s="58">
        <f>Input!P283</f>
        <v>4</v>
      </c>
      <c r="AI333" s="58">
        <f>Input!Q283</f>
        <v>0</v>
      </c>
      <c r="AJ333" s="58">
        <f>Input!R283</f>
        <v>55</v>
      </c>
      <c r="AK333" s="58">
        <f>Input!S283</f>
        <v>0</v>
      </c>
      <c r="AL333" s="58">
        <f>Input!T283</f>
        <v>44</v>
      </c>
      <c r="AM333" s="58">
        <f t="shared" si="1394"/>
        <v>3.1877422734188308</v>
      </c>
      <c r="AN333" s="58">
        <f t="shared" si="1395"/>
        <v>0</v>
      </c>
      <c r="AO333" s="58">
        <f t="shared" si="1396"/>
        <v>43.831456259508926</v>
      </c>
      <c r="AP333" s="58">
        <f t="shared" si="1397"/>
        <v>0</v>
      </c>
      <c r="AQ333" s="58">
        <f t="shared" si="1398"/>
        <v>35.065165007607135</v>
      </c>
      <c r="BA333" s="54" t="s">
        <v>1001</v>
      </c>
      <c r="BB333" s="53">
        <v>12080004</v>
      </c>
      <c r="BC333" s="53">
        <v>1226</v>
      </c>
      <c r="BD333" s="53">
        <v>187</v>
      </c>
      <c r="BE333" s="53">
        <f t="shared" si="1578"/>
        <v>0.15252854812398042</v>
      </c>
      <c r="BF333" s="53">
        <f>Input!P267</f>
        <v>0</v>
      </c>
      <c r="BG333" s="53">
        <f>Input!Q267</f>
        <v>0</v>
      </c>
      <c r="BH333" s="53">
        <f t="shared" si="1579"/>
        <v>0</v>
      </c>
      <c r="BI333" s="53">
        <f t="shared" si="1580"/>
        <v>0</v>
      </c>
      <c r="BO333" s="54" t="s">
        <v>675</v>
      </c>
      <c r="BP333" s="53">
        <v>12040104</v>
      </c>
      <c r="BQ333" s="53">
        <v>566827.34299999999</v>
      </c>
      <c r="BR333" s="53">
        <v>48362.433210000003</v>
      </c>
      <c r="BS333" s="53">
        <f t="shared" si="1581"/>
        <v>8.5321277823395339E-2</v>
      </c>
      <c r="BT333" s="53">
        <v>0</v>
      </c>
      <c r="BU333" s="53">
        <v>1</v>
      </c>
      <c r="BV333" s="53">
        <v>2</v>
      </c>
      <c r="BW333" s="53">
        <f t="shared" si="1582"/>
        <v>0</v>
      </c>
      <c r="BX333" s="53">
        <f t="shared" si="1583"/>
        <v>8.5321277823395339E-2</v>
      </c>
      <c r="BY333" s="53">
        <f t="shared" si="1584"/>
        <v>0.17064255564679068</v>
      </c>
    </row>
    <row r="334" spans="1:77" x14ac:dyDescent="0.3">
      <c r="A334" s="53" t="s">
        <v>995</v>
      </c>
      <c r="B334" s="53" t="s">
        <v>1578</v>
      </c>
      <c r="C334" s="53">
        <v>12050005</v>
      </c>
      <c r="D334" s="51">
        <v>591683.9935486</v>
      </c>
      <c r="E334" s="53">
        <v>46165.815214900002</v>
      </c>
      <c r="F334" s="53">
        <f t="shared" si="1560"/>
        <v>7.8024445004879137E-2</v>
      </c>
      <c r="H334" s="53">
        <f>H333</f>
        <v>633</v>
      </c>
      <c r="I334" s="53">
        <f t="shared" si="1610"/>
        <v>0</v>
      </c>
      <c r="J334" s="53">
        <f t="shared" si="1611"/>
        <v>170656</v>
      </c>
      <c r="K334" s="53">
        <f t="shared" si="1612"/>
        <v>0</v>
      </c>
      <c r="L334" s="53">
        <f t="shared" si="1613"/>
        <v>585</v>
      </c>
      <c r="M334" s="53">
        <f t="shared" si="1568"/>
        <v>49.389473688088493</v>
      </c>
      <c r="N334" s="53">
        <f t="shared" si="1569"/>
        <v>0</v>
      </c>
      <c r="O334" s="53">
        <f t="shared" si="1570"/>
        <v>13315.339686752654</v>
      </c>
      <c r="P334" s="53">
        <f t="shared" si="1571"/>
        <v>0</v>
      </c>
      <c r="Q334" s="53">
        <f t="shared" si="1572"/>
        <v>45.644300327854296</v>
      </c>
      <c r="AA334" s="53" t="s">
        <v>747</v>
      </c>
      <c r="AB334" s="53" t="s">
        <v>1597</v>
      </c>
      <c r="AC334" s="53">
        <v>12070103</v>
      </c>
      <c r="AD334" s="53">
        <v>27100.920239999999</v>
      </c>
      <c r="AE334" s="53">
        <v>5503.2329651800001</v>
      </c>
      <c r="AF334" s="53">
        <f t="shared" si="1561"/>
        <v>0.20306443162979473</v>
      </c>
      <c r="AH334" s="58">
        <f t="shared" ref="AH334" si="1614">AH333</f>
        <v>4</v>
      </c>
      <c r="AI334" s="58">
        <f t="shared" ref="AI334" si="1615">AI333</f>
        <v>0</v>
      </c>
      <c r="AJ334" s="58">
        <f t="shared" ref="AJ334" si="1616">AJ333</f>
        <v>55</v>
      </c>
      <c r="AK334" s="58">
        <f t="shared" ref="AK334" si="1617">AK333</f>
        <v>0</v>
      </c>
      <c r="AL334" s="58">
        <f t="shared" ref="AL334" si="1618">AL333</f>
        <v>44</v>
      </c>
      <c r="AM334" s="58">
        <f t="shared" ref="AM334:AM397" si="1619">AF334*AH334</f>
        <v>0.81225772651917894</v>
      </c>
      <c r="AN334" s="58">
        <f t="shared" ref="AN334:AN397" si="1620">AF334*AI334</f>
        <v>0</v>
      </c>
      <c r="AO334" s="58">
        <f t="shared" ref="AO334:AO397" si="1621">AF334*AJ334</f>
        <v>11.168543739638711</v>
      </c>
      <c r="AP334" s="58">
        <f t="shared" ref="AP334:AP397" si="1622">AK334*AF334</f>
        <v>0</v>
      </c>
      <c r="AQ334" s="58">
        <f t="shared" ref="AQ334:AQ397" si="1623">AL334*AF334</f>
        <v>8.934834991710968</v>
      </c>
      <c r="BA334" s="54" t="s">
        <v>1001</v>
      </c>
      <c r="BB334" s="53">
        <v>12080005</v>
      </c>
      <c r="BC334" s="53">
        <v>1226</v>
      </c>
      <c r="BD334" s="53">
        <v>86</v>
      </c>
      <c r="BE334" s="53">
        <f t="shared" si="1578"/>
        <v>7.01468189233279E-2</v>
      </c>
      <c r="BF334" s="53">
        <f t="shared" ref="BF334:BG336" si="1624">BF333</f>
        <v>0</v>
      </c>
      <c r="BG334" s="53">
        <f t="shared" si="1624"/>
        <v>0</v>
      </c>
      <c r="BH334" s="53">
        <f t="shared" si="1579"/>
        <v>0</v>
      </c>
      <c r="BI334" s="53">
        <f t="shared" si="1580"/>
        <v>0</v>
      </c>
      <c r="BO334" s="54" t="s">
        <v>675</v>
      </c>
      <c r="BP334" s="53">
        <v>12040204</v>
      </c>
      <c r="BQ334" s="53">
        <v>566827.34299999999</v>
      </c>
      <c r="BR334" s="53">
        <v>14524.285519999999</v>
      </c>
      <c r="BS334" s="53">
        <f t="shared" si="1581"/>
        <v>2.5623826548536843E-2</v>
      </c>
      <c r="BT334" s="53">
        <f>BT333</f>
        <v>0</v>
      </c>
      <c r="BU334" s="53">
        <f t="shared" ref="BU334:BU337" si="1625">BU333</f>
        <v>1</v>
      </c>
      <c r="BV334" s="53">
        <f t="shared" ref="BV334:BV337" si="1626">BV333</f>
        <v>2</v>
      </c>
      <c r="BW334" s="53">
        <f t="shared" si="1582"/>
        <v>0</v>
      </c>
      <c r="BX334" s="53">
        <f t="shared" si="1583"/>
        <v>2.5623826548536843E-2</v>
      </c>
      <c r="BY334" s="53">
        <f t="shared" si="1584"/>
        <v>5.1247653097073687E-2</v>
      </c>
    </row>
    <row r="335" spans="1:77" x14ac:dyDescent="0.3">
      <c r="A335" s="53" t="s">
        <v>995</v>
      </c>
      <c r="B335" s="53" t="s">
        <v>1578</v>
      </c>
      <c r="C335" s="53">
        <v>12050006</v>
      </c>
      <c r="D335" s="51">
        <v>591683.9935486</v>
      </c>
      <c r="E335" s="53">
        <v>180106.57952199999</v>
      </c>
      <c r="F335" s="53">
        <f t="shared" si="1560"/>
        <v>0.30439657230174222</v>
      </c>
      <c r="H335" s="53">
        <f t="shared" ref="H335:H336" si="1627">H334</f>
        <v>633</v>
      </c>
      <c r="I335" s="53">
        <f t="shared" si="1610"/>
        <v>0</v>
      </c>
      <c r="J335" s="53">
        <f t="shared" si="1611"/>
        <v>170656</v>
      </c>
      <c r="K335" s="53">
        <f t="shared" si="1612"/>
        <v>0</v>
      </c>
      <c r="L335" s="53">
        <f t="shared" si="1613"/>
        <v>585</v>
      </c>
      <c r="M335" s="53">
        <f t="shared" si="1568"/>
        <v>192.68303026700283</v>
      </c>
      <c r="N335" s="53">
        <f t="shared" si="1569"/>
        <v>0</v>
      </c>
      <c r="O335" s="53">
        <f t="shared" si="1570"/>
        <v>51947.101442726118</v>
      </c>
      <c r="P335" s="53">
        <f t="shared" si="1571"/>
        <v>0</v>
      </c>
      <c r="Q335" s="53">
        <f t="shared" si="1572"/>
        <v>178.07199479651919</v>
      </c>
      <c r="AA335" s="53" t="s">
        <v>747</v>
      </c>
      <c r="AB335" s="53" t="s">
        <v>1608</v>
      </c>
      <c r="AC335" s="53">
        <v>12030202</v>
      </c>
      <c r="AD335" s="53">
        <v>68784.503030000007</v>
      </c>
      <c r="AE335" s="53">
        <v>33103.508748100001</v>
      </c>
      <c r="AF335" s="53">
        <f t="shared" si="1561"/>
        <v>0.48126405352761037</v>
      </c>
      <c r="AH335" s="58">
        <v>0</v>
      </c>
      <c r="AI335" s="58">
        <v>0</v>
      </c>
      <c r="AJ335" s="58">
        <v>0</v>
      </c>
      <c r="AK335" s="58">
        <v>0</v>
      </c>
      <c r="AL335" s="58">
        <v>0</v>
      </c>
      <c r="AM335" s="58">
        <f t="shared" si="1619"/>
        <v>0</v>
      </c>
      <c r="AN335" s="58">
        <f t="shared" si="1620"/>
        <v>0</v>
      </c>
      <c r="AO335" s="58">
        <f t="shared" si="1621"/>
        <v>0</v>
      </c>
      <c r="AP335" s="58">
        <f t="shared" si="1622"/>
        <v>0</v>
      </c>
      <c r="AQ335" s="58">
        <f t="shared" si="1623"/>
        <v>0</v>
      </c>
      <c r="BA335" s="54" t="s">
        <v>1001</v>
      </c>
      <c r="BB335" s="53">
        <v>12090103</v>
      </c>
      <c r="BC335" s="53">
        <v>1226</v>
      </c>
      <c r="BD335" s="53">
        <v>367</v>
      </c>
      <c r="BE335" s="53">
        <f t="shared" si="1578"/>
        <v>0.29934747145187601</v>
      </c>
      <c r="BF335" s="53">
        <f t="shared" si="1624"/>
        <v>0</v>
      </c>
      <c r="BG335" s="53">
        <f t="shared" si="1624"/>
        <v>0</v>
      </c>
      <c r="BH335" s="53">
        <f t="shared" si="1579"/>
        <v>0</v>
      </c>
      <c r="BI335" s="53">
        <f t="shared" si="1580"/>
        <v>0</v>
      </c>
      <c r="BO335" s="54" t="s">
        <v>675</v>
      </c>
      <c r="BP335" s="53">
        <v>12040205</v>
      </c>
      <c r="BQ335" s="53">
        <v>566827.34299999999</v>
      </c>
      <c r="BR335" s="53">
        <v>75962.227610000002</v>
      </c>
      <c r="BS335" s="53">
        <f t="shared" si="1581"/>
        <v>0.13401299098939198</v>
      </c>
      <c r="BT335" s="53">
        <f>BT334</f>
        <v>0</v>
      </c>
      <c r="BU335" s="53">
        <f t="shared" si="1625"/>
        <v>1</v>
      </c>
      <c r="BV335" s="53">
        <f t="shared" si="1626"/>
        <v>2</v>
      </c>
      <c r="BW335" s="53">
        <f t="shared" si="1582"/>
        <v>0</v>
      </c>
      <c r="BX335" s="53">
        <f t="shared" si="1583"/>
        <v>0.13401299098939198</v>
      </c>
      <c r="BY335" s="53">
        <f t="shared" si="1584"/>
        <v>0.26802598197878397</v>
      </c>
    </row>
    <row r="336" spans="1:77" x14ac:dyDescent="0.3">
      <c r="A336" s="53" t="s">
        <v>995</v>
      </c>
      <c r="B336" s="53" t="s">
        <v>1578</v>
      </c>
      <c r="C336" s="53">
        <v>12050007</v>
      </c>
      <c r="D336" s="51">
        <v>591683.9935486</v>
      </c>
      <c r="E336" s="53">
        <v>34562.385127699999</v>
      </c>
      <c r="F336" s="53">
        <f t="shared" si="1560"/>
        <v>5.8413588172993393E-2</v>
      </c>
      <c r="H336" s="53">
        <f t="shared" si="1627"/>
        <v>633</v>
      </c>
      <c r="I336" s="53">
        <f t="shared" si="1610"/>
        <v>0</v>
      </c>
      <c r="J336" s="53">
        <f t="shared" si="1611"/>
        <v>170656</v>
      </c>
      <c r="K336" s="53">
        <f t="shared" si="1612"/>
        <v>0</v>
      </c>
      <c r="L336" s="53">
        <f t="shared" si="1613"/>
        <v>585</v>
      </c>
      <c r="M336" s="53">
        <f t="shared" si="1568"/>
        <v>36.975801313504817</v>
      </c>
      <c r="N336" s="53">
        <f t="shared" si="1569"/>
        <v>0</v>
      </c>
      <c r="O336" s="53">
        <f t="shared" si="1570"/>
        <v>9968.62930325036</v>
      </c>
      <c r="P336" s="53">
        <f t="shared" si="1571"/>
        <v>0</v>
      </c>
      <c r="Q336" s="53">
        <f t="shared" si="1572"/>
        <v>34.171949081201134</v>
      </c>
      <c r="AA336" s="53" t="s">
        <v>747</v>
      </c>
      <c r="AB336" s="53" t="s">
        <v>1608</v>
      </c>
      <c r="AC336" s="53">
        <v>12070103</v>
      </c>
      <c r="AD336" s="53">
        <v>68784.503030000007</v>
      </c>
      <c r="AE336" s="51">
        <v>35680.994283799999</v>
      </c>
      <c r="AF336" s="53">
        <f t="shared" si="1561"/>
        <v>0.51873594650001198</v>
      </c>
      <c r="AH336" s="58">
        <f t="shared" ref="AH336" si="1628">AH335</f>
        <v>0</v>
      </c>
      <c r="AI336" s="58">
        <f t="shared" ref="AI336" si="1629">AI335</f>
        <v>0</v>
      </c>
      <c r="AJ336" s="58">
        <f t="shared" ref="AJ336" si="1630">AJ335</f>
        <v>0</v>
      </c>
      <c r="AK336" s="58">
        <f t="shared" ref="AK336" si="1631">AK335</f>
        <v>0</v>
      </c>
      <c r="AL336" s="58">
        <f t="shared" ref="AL336" si="1632">AL335</f>
        <v>0</v>
      </c>
      <c r="AM336" s="58">
        <f t="shared" si="1619"/>
        <v>0</v>
      </c>
      <c r="AN336" s="58">
        <f t="shared" si="1620"/>
        <v>0</v>
      </c>
      <c r="AO336" s="58">
        <f t="shared" si="1621"/>
        <v>0</v>
      </c>
      <c r="AP336" s="58">
        <f t="shared" si="1622"/>
        <v>0</v>
      </c>
      <c r="AQ336" s="58">
        <f t="shared" si="1623"/>
        <v>0</v>
      </c>
      <c r="BA336" s="54" t="s">
        <v>1001</v>
      </c>
      <c r="BB336" s="53">
        <v>12090104</v>
      </c>
      <c r="BC336" s="53">
        <v>1226</v>
      </c>
      <c r="BD336" s="53">
        <v>586</v>
      </c>
      <c r="BE336" s="53">
        <f t="shared" si="1578"/>
        <v>0.47797716150081565</v>
      </c>
      <c r="BF336" s="53">
        <f t="shared" si="1624"/>
        <v>0</v>
      </c>
      <c r="BG336" s="53">
        <f t="shared" si="1624"/>
        <v>0</v>
      </c>
      <c r="BH336" s="53">
        <f t="shared" si="1579"/>
        <v>0</v>
      </c>
      <c r="BI336" s="53">
        <f t="shared" si="1580"/>
        <v>0</v>
      </c>
      <c r="BO336" s="54" t="s">
        <v>675</v>
      </c>
      <c r="BP336" s="53">
        <v>12070104</v>
      </c>
      <c r="BQ336" s="53">
        <v>566827.34299999999</v>
      </c>
      <c r="BR336" s="53">
        <v>315011.72330000001</v>
      </c>
      <c r="BS336" s="53">
        <f t="shared" si="1581"/>
        <v>0.55574546145350656</v>
      </c>
      <c r="BT336" s="53">
        <f>BT335</f>
        <v>0</v>
      </c>
      <c r="BU336" s="53">
        <f t="shared" si="1625"/>
        <v>1</v>
      </c>
      <c r="BV336" s="53">
        <f t="shared" si="1626"/>
        <v>2</v>
      </c>
      <c r="BW336" s="53">
        <f t="shared" si="1582"/>
        <v>0</v>
      </c>
      <c r="BX336" s="53">
        <f t="shared" si="1583"/>
        <v>0.55574546145350656</v>
      </c>
      <c r="BY336" s="53">
        <f t="shared" si="1584"/>
        <v>1.1114909229070131</v>
      </c>
    </row>
    <row r="337" spans="1:77" x14ac:dyDescent="0.3">
      <c r="A337" s="53" t="s">
        <v>996</v>
      </c>
      <c r="B337" s="53" t="s">
        <v>1580</v>
      </c>
      <c r="C337" s="53">
        <v>11130105</v>
      </c>
      <c r="D337" s="51">
        <v>119100.90523400001</v>
      </c>
      <c r="E337" s="53">
        <v>61196.246619199999</v>
      </c>
      <c r="F337" s="53">
        <f t="shared" si="1560"/>
        <v>0.5138184844100594</v>
      </c>
      <c r="H337" s="53">
        <f>Input!P241</f>
        <v>24</v>
      </c>
      <c r="I337" s="53">
        <f>Input!Q241</f>
        <v>0</v>
      </c>
      <c r="J337" s="53">
        <f>Input!R241</f>
        <v>3286</v>
      </c>
      <c r="K337" s="53">
        <f>Input!S241</f>
        <v>0</v>
      </c>
      <c r="L337" s="53">
        <f>Input!T241</f>
        <v>0</v>
      </c>
      <c r="M337" s="53">
        <f t="shared" si="1568"/>
        <v>12.331643625841426</v>
      </c>
      <c r="N337" s="53">
        <f t="shared" si="1569"/>
        <v>0</v>
      </c>
      <c r="O337" s="53">
        <f t="shared" si="1570"/>
        <v>1688.4075397714553</v>
      </c>
      <c r="P337" s="53">
        <f t="shared" si="1571"/>
        <v>0</v>
      </c>
      <c r="Q337" s="53">
        <f t="shared" si="1572"/>
        <v>0</v>
      </c>
      <c r="AA337" s="53" t="s">
        <v>747</v>
      </c>
      <c r="AB337" s="53" t="s">
        <v>1611</v>
      </c>
      <c r="AC337" s="53">
        <v>12030202</v>
      </c>
      <c r="AD337" s="53">
        <v>175359.05609999999</v>
      </c>
      <c r="AE337" s="51">
        <v>88115.6963387</v>
      </c>
      <c r="AF337" s="53">
        <f t="shared" si="1561"/>
        <v>0.50248728693231148</v>
      </c>
      <c r="AH337" s="58">
        <v>0</v>
      </c>
      <c r="AI337" s="58">
        <v>0</v>
      </c>
      <c r="AJ337" s="58">
        <v>0</v>
      </c>
      <c r="AK337" s="58">
        <v>0</v>
      </c>
      <c r="AL337" s="58">
        <v>0</v>
      </c>
      <c r="AM337" s="58">
        <f t="shared" si="1619"/>
        <v>0</v>
      </c>
      <c r="AN337" s="58">
        <f t="shared" si="1620"/>
        <v>0</v>
      </c>
      <c r="AO337" s="58">
        <f t="shared" si="1621"/>
        <v>0</v>
      </c>
      <c r="AP337" s="58">
        <f t="shared" si="1622"/>
        <v>0</v>
      </c>
      <c r="AQ337" s="58">
        <f t="shared" si="1623"/>
        <v>0</v>
      </c>
      <c r="BA337" s="54" t="s">
        <v>695</v>
      </c>
      <c r="BB337" s="53">
        <v>12100204</v>
      </c>
      <c r="BC337" s="53">
        <v>7210</v>
      </c>
      <c r="BD337" s="53">
        <v>2500</v>
      </c>
      <c r="BE337" s="53">
        <f t="shared" si="1578"/>
        <v>0.34674063800277394</v>
      </c>
      <c r="BF337" s="53">
        <v>0</v>
      </c>
      <c r="BG337" s="53">
        <v>0</v>
      </c>
      <c r="BH337" s="53">
        <f t="shared" si="1579"/>
        <v>0</v>
      </c>
      <c r="BI337" s="53">
        <f t="shared" si="1580"/>
        <v>0</v>
      </c>
      <c r="BO337" s="54" t="s">
        <v>675</v>
      </c>
      <c r="BP337" s="53">
        <v>12090401</v>
      </c>
      <c r="BQ337" s="53">
        <v>566827.34299999999</v>
      </c>
      <c r="BR337" s="53">
        <v>112966.6734</v>
      </c>
      <c r="BS337" s="53">
        <f t="shared" si="1581"/>
        <v>0.19929644325573759</v>
      </c>
      <c r="BT337" s="53">
        <f>BT336</f>
        <v>0</v>
      </c>
      <c r="BU337" s="53">
        <f t="shared" si="1625"/>
        <v>1</v>
      </c>
      <c r="BV337" s="53">
        <f t="shared" si="1626"/>
        <v>2</v>
      </c>
      <c r="BW337" s="53">
        <f t="shared" si="1582"/>
        <v>0</v>
      </c>
      <c r="BX337" s="53">
        <f t="shared" si="1583"/>
        <v>0.19929644325573759</v>
      </c>
      <c r="BY337" s="53">
        <f t="shared" si="1584"/>
        <v>0.39859288651147518</v>
      </c>
    </row>
    <row r="338" spans="1:77" x14ac:dyDescent="0.3">
      <c r="A338" s="53" t="s">
        <v>996</v>
      </c>
      <c r="B338" s="53" t="s">
        <v>1580</v>
      </c>
      <c r="C338" s="53">
        <v>11130204</v>
      </c>
      <c r="D338" s="51">
        <v>119100.90523400001</v>
      </c>
      <c r="E338" s="53">
        <v>11150.3080677</v>
      </c>
      <c r="F338" s="53">
        <f t="shared" si="1560"/>
        <v>9.3620682779805578E-2</v>
      </c>
      <c r="H338" s="53">
        <f>H337</f>
        <v>24</v>
      </c>
      <c r="I338" s="53">
        <f t="shared" ref="I338:I339" si="1633">I337</f>
        <v>0</v>
      </c>
      <c r="J338" s="53">
        <f t="shared" ref="J338:J339" si="1634">J337</f>
        <v>3286</v>
      </c>
      <c r="K338" s="53">
        <f t="shared" ref="K338:K339" si="1635">K337</f>
        <v>0</v>
      </c>
      <c r="L338" s="53">
        <f t="shared" ref="L338:L339" si="1636">L337</f>
        <v>0</v>
      </c>
      <c r="M338" s="53">
        <f t="shared" si="1568"/>
        <v>2.246896386715334</v>
      </c>
      <c r="N338" s="53">
        <f t="shared" si="1569"/>
        <v>0</v>
      </c>
      <c r="O338" s="53">
        <f t="shared" si="1570"/>
        <v>307.63756361444115</v>
      </c>
      <c r="P338" s="53">
        <f t="shared" si="1571"/>
        <v>0</v>
      </c>
      <c r="Q338" s="53">
        <f t="shared" si="1572"/>
        <v>0</v>
      </c>
      <c r="AA338" s="53" t="s">
        <v>747</v>
      </c>
      <c r="AB338" s="53" t="s">
        <v>1611</v>
      </c>
      <c r="AC338" s="53">
        <v>12040101</v>
      </c>
      <c r="AD338" s="53">
        <v>175359.05609999999</v>
      </c>
      <c r="AE338" s="53">
        <v>722.78700380400005</v>
      </c>
      <c r="AF338" s="53">
        <f t="shared" si="1561"/>
        <v>4.1217546437511878E-3</v>
      </c>
      <c r="AH338" s="58">
        <f t="shared" ref="AH338:AH339" si="1637">AH337</f>
        <v>0</v>
      </c>
      <c r="AI338" s="58">
        <f t="shared" ref="AI338:AI339" si="1638">AI337</f>
        <v>0</v>
      </c>
      <c r="AJ338" s="58">
        <f t="shared" ref="AJ338:AJ339" si="1639">AJ337</f>
        <v>0</v>
      </c>
      <c r="AK338" s="58">
        <f t="shared" ref="AK338:AK339" si="1640">AK337</f>
        <v>0</v>
      </c>
      <c r="AL338" s="58">
        <f t="shared" ref="AL338:AL339" si="1641">AL337</f>
        <v>0</v>
      </c>
      <c r="AM338" s="58">
        <f t="shared" si="1619"/>
        <v>0</v>
      </c>
      <c r="AN338" s="58">
        <f t="shared" si="1620"/>
        <v>0</v>
      </c>
      <c r="AO338" s="58">
        <f t="shared" si="1621"/>
        <v>0</v>
      </c>
      <c r="AP338" s="58">
        <f t="shared" si="1622"/>
        <v>0</v>
      </c>
      <c r="AQ338" s="58">
        <f t="shared" si="1623"/>
        <v>0</v>
      </c>
      <c r="BA338" s="54" t="s">
        <v>695</v>
      </c>
      <c r="BB338" s="53">
        <v>12100303</v>
      </c>
      <c r="BC338" s="53">
        <v>7210</v>
      </c>
      <c r="BD338" s="53">
        <v>4148</v>
      </c>
      <c r="BE338" s="53">
        <f t="shared" si="1578"/>
        <v>0.57531206657420253</v>
      </c>
      <c r="BF338" s="53">
        <f>BF337</f>
        <v>0</v>
      </c>
      <c r="BG338" s="53">
        <f>BG337</f>
        <v>0</v>
      </c>
      <c r="BH338" s="53">
        <f t="shared" si="1579"/>
        <v>0</v>
      </c>
      <c r="BI338" s="53">
        <f t="shared" si="1580"/>
        <v>0</v>
      </c>
      <c r="BO338" s="54" t="s">
        <v>997</v>
      </c>
      <c r="BP338" s="53">
        <v>11140301</v>
      </c>
      <c r="BQ338" s="53">
        <v>188695.64859999999</v>
      </c>
      <c r="BR338" s="53">
        <v>69.65125037</v>
      </c>
      <c r="BS338" s="53">
        <f t="shared" si="1581"/>
        <v>3.6911953660175717E-4</v>
      </c>
      <c r="BT338" s="53">
        <v>0</v>
      </c>
      <c r="BU338" s="53">
        <v>1</v>
      </c>
      <c r="BV338" s="53">
        <v>2</v>
      </c>
      <c r="BW338" s="53">
        <f t="shared" si="1582"/>
        <v>0</v>
      </c>
      <c r="BX338" s="53">
        <f t="shared" si="1583"/>
        <v>3.6911953660175717E-4</v>
      </c>
      <c r="BY338" s="53">
        <f t="shared" si="1584"/>
        <v>7.3823907320351434E-4</v>
      </c>
    </row>
    <row r="339" spans="1:77" x14ac:dyDescent="0.3">
      <c r="A339" s="53" t="s">
        <v>996</v>
      </c>
      <c r="B339" s="53" t="s">
        <v>1580</v>
      </c>
      <c r="C339" s="53">
        <v>11130207</v>
      </c>
      <c r="D339" s="51">
        <v>119100.90523400001</v>
      </c>
      <c r="E339" s="53">
        <v>46754.350547100003</v>
      </c>
      <c r="F339" s="53">
        <f t="shared" si="1560"/>
        <v>0.39256083281013493</v>
      </c>
      <c r="H339" s="53">
        <f>H338</f>
        <v>24</v>
      </c>
      <c r="I339" s="53">
        <f t="shared" si="1633"/>
        <v>0</v>
      </c>
      <c r="J339" s="53">
        <f t="shared" si="1634"/>
        <v>3286</v>
      </c>
      <c r="K339" s="53">
        <f t="shared" si="1635"/>
        <v>0</v>
      </c>
      <c r="L339" s="53">
        <f t="shared" si="1636"/>
        <v>0</v>
      </c>
      <c r="M339" s="53">
        <f t="shared" si="1568"/>
        <v>9.4214599874432388</v>
      </c>
      <c r="N339" s="53">
        <f t="shared" si="1569"/>
        <v>0</v>
      </c>
      <c r="O339" s="53">
        <f t="shared" si="1570"/>
        <v>1289.9548966141033</v>
      </c>
      <c r="P339" s="53">
        <f t="shared" si="1571"/>
        <v>0</v>
      </c>
      <c r="Q339" s="53">
        <f t="shared" si="1572"/>
        <v>0</v>
      </c>
      <c r="AA339" s="53" t="s">
        <v>747</v>
      </c>
      <c r="AB339" s="53" t="s">
        <v>1611</v>
      </c>
      <c r="AC339" s="53">
        <v>12070103</v>
      </c>
      <c r="AD339" s="53">
        <v>175359.05609999999</v>
      </c>
      <c r="AE339" s="53">
        <v>86520.572780000002</v>
      </c>
      <c r="AF339" s="53">
        <f t="shared" si="1561"/>
        <v>0.49339095855226839</v>
      </c>
      <c r="AH339" s="58">
        <f t="shared" si="1637"/>
        <v>0</v>
      </c>
      <c r="AI339" s="58">
        <f t="shared" si="1638"/>
        <v>0</v>
      </c>
      <c r="AJ339" s="58">
        <f t="shared" si="1639"/>
        <v>0</v>
      </c>
      <c r="AK339" s="58">
        <f t="shared" si="1640"/>
        <v>0</v>
      </c>
      <c r="AL339" s="58">
        <f t="shared" si="1641"/>
        <v>0</v>
      </c>
      <c r="AM339" s="58">
        <f t="shared" si="1619"/>
        <v>0</v>
      </c>
      <c r="AN339" s="58">
        <f t="shared" si="1620"/>
        <v>0</v>
      </c>
      <c r="AO339" s="58">
        <f t="shared" si="1621"/>
        <v>0</v>
      </c>
      <c r="AP339" s="58">
        <f t="shared" si="1622"/>
        <v>0</v>
      </c>
      <c r="AQ339" s="58">
        <f t="shared" si="1623"/>
        <v>0</v>
      </c>
      <c r="BA339" s="54" t="s">
        <v>695</v>
      </c>
      <c r="BB339" s="53">
        <v>12100406</v>
      </c>
      <c r="BC339" s="53">
        <v>7210</v>
      </c>
      <c r="BD339" s="53">
        <v>562</v>
      </c>
      <c r="BE339" s="53">
        <f t="shared" si="1578"/>
        <v>7.7947295423023574E-2</v>
      </c>
      <c r="BF339" s="53">
        <f>BF338</f>
        <v>0</v>
      </c>
      <c r="BG339" s="53">
        <f>BG338</f>
        <v>0</v>
      </c>
      <c r="BH339" s="53">
        <f t="shared" si="1579"/>
        <v>0</v>
      </c>
      <c r="BI339" s="53">
        <f t="shared" si="1580"/>
        <v>0</v>
      </c>
      <c r="BO339" s="54" t="s">
        <v>997</v>
      </c>
      <c r="BP339" s="53">
        <v>11140302</v>
      </c>
      <c r="BQ339" s="53">
        <v>188695.64859999999</v>
      </c>
      <c r="BR339" s="53">
        <v>14707.957700000001</v>
      </c>
      <c r="BS339" s="53">
        <f t="shared" si="1581"/>
        <v>7.7945399425601816E-2</v>
      </c>
      <c r="BT339" s="53">
        <f>BT338</f>
        <v>0</v>
      </c>
      <c r="BU339" s="53">
        <f t="shared" ref="BU339:BU342" si="1642">BU338</f>
        <v>1</v>
      </c>
      <c r="BV339" s="53">
        <f t="shared" ref="BV339:BV342" si="1643">BV338</f>
        <v>2</v>
      </c>
      <c r="BW339" s="53">
        <f t="shared" si="1582"/>
        <v>0</v>
      </c>
      <c r="BX339" s="53">
        <f t="shared" si="1583"/>
        <v>7.7945399425601816E-2</v>
      </c>
      <c r="BY339" s="53">
        <f t="shared" si="1584"/>
        <v>0.15589079885120363</v>
      </c>
    </row>
    <row r="340" spans="1:77" x14ac:dyDescent="0.3">
      <c r="A340" s="53" t="s">
        <v>675</v>
      </c>
      <c r="B340" s="53" t="s">
        <v>1576</v>
      </c>
      <c r="C340" s="53">
        <v>12040104</v>
      </c>
      <c r="D340" s="51">
        <v>566827.34470360004</v>
      </c>
      <c r="E340" s="53">
        <v>48362.433099499998</v>
      </c>
      <c r="F340" s="53">
        <f t="shared" si="1560"/>
        <v>8.5321277372017432E-2</v>
      </c>
      <c r="H340" s="53">
        <f>Input!P242</f>
        <v>82256</v>
      </c>
      <c r="I340" s="53">
        <f>Input!Q242</f>
        <v>3070</v>
      </c>
      <c r="J340" s="53">
        <f>Input!R242</f>
        <v>9097</v>
      </c>
      <c r="K340" s="53">
        <f>Input!S242</f>
        <v>6</v>
      </c>
      <c r="L340" s="53">
        <f>Input!T242</f>
        <v>769</v>
      </c>
      <c r="M340" s="53">
        <f t="shared" si="1568"/>
        <v>7018.1869915126663</v>
      </c>
      <c r="N340" s="53">
        <f t="shared" si="1569"/>
        <v>261.93632153209353</v>
      </c>
      <c r="O340" s="53">
        <f t="shared" si="1570"/>
        <v>776.16766025324262</v>
      </c>
      <c r="P340" s="53">
        <f t="shared" si="1571"/>
        <v>0.51192766423210456</v>
      </c>
      <c r="Q340" s="53">
        <f t="shared" si="1572"/>
        <v>65.612062299081401</v>
      </c>
      <c r="AA340" s="53" t="s">
        <v>747</v>
      </c>
      <c r="AB340" s="53" t="s">
        <v>1614</v>
      </c>
      <c r="AC340" s="53">
        <v>12030202</v>
      </c>
      <c r="AD340" s="53">
        <v>232292.43299999999</v>
      </c>
      <c r="AE340" s="51">
        <v>87074.080760900004</v>
      </c>
      <c r="AF340" s="53">
        <f t="shared" si="1561"/>
        <v>0.37484682405001118</v>
      </c>
      <c r="AH340" s="58">
        <f>Input!P286</f>
        <v>244</v>
      </c>
      <c r="AI340" s="58">
        <f>Input!Q286</f>
        <v>0</v>
      </c>
      <c r="AJ340" s="58">
        <f>Input!R286</f>
        <v>0</v>
      </c>
      <c r="AK340" s="58">
        <f>Input!S286</f>
        <v>0</v>
      </c>
      <c r="AL340" s="58">
        <f>Input!T286</f>
        <v>116</v>
      </c>
      <c r="AM340" s="58">
        <f t="shared" si="1619"/>
        <v>91.462625068202726</v>
      </c>
      <c r="AN340" s="58">
        <f t="shared" si="1620"/>
        <v>0</v>
      </c>
      <c r="AO340" s="58">
        <f t="shared" si="1621"/>
        <v>0</v>
      </c>
      <c r="AP340" s="58">
        <f t="shared" si="1622"/>
        <v>0</v>
      </c>
      <c r="AQ340" s="58">
        <f t="shared" si="1623"/>
        <v>43.482231589801295</v>
      </c>
      <c r="BA340" s="54" t="s">
        <v>1002</v>
      </c>
      <c r="BB340" s="53">
        <v>12100101</v>
      </c>
      <c r="BC340" s="53">
        <v>19807</v>
      </c>
      <c r="BD340" s="53">
        <v>101</v>
      </c>
      <c r="BE340" s="53">
        <f t="shared" si="1578"/>
        <v>5.0992073509365373E-3</v>
      </c>
      <c r="BF340" s="53">
        <f>Input!P271</f>
        <v>43</v>
      </c>
      <c r="BG340" s="53">
        <f>Input!Q271</f>
        <v>0</v>
      </c>
      <c r="BH340" s="53">
        <f t="shared" si="1579"/>
        <v>0.2192659160902711</v>
      </c>
      <c r="BI340" s="53">
        <f t="shared" si="1580"/>
        <v>0</v>
      </c>
      <c r="BO340" s="54" t="s">
        <v>997</v>
      </c>
      <c r="BP340" s="53">
        <v>11140303</v>
      </c>
      <c r="BQ340" s="53">
        <v>188695.64859999999</v>
      </c>
      <c r="BR340" s="53">
        <v>98801.640960000004</v>
      </c>
      <c r="BS340" s="53">
        <f t="shared" si="1581"/>
        <v>0.52360317629497266</v>
      </c>
      <c r="BT340" s="53">
        <f>BT339</f>
        <v>0</v>
      </c>
      <c r="BU340" s="53">
        <f t="shared" si="1642"/>
        <v>1</v>
      </c>
      <c r="BV340" s="53">
        <f t="shared" si="1643"/>
        <v>2</v>
      </c>
      <c r="BW340" s="53">
        <f t="shared" si="1582"/>
        <v>0</v>
      </c>
      <c r="BX340" s="53">
        <f t="shared" si="1583"/>
        <v>0.52360317629497266</v>
      </c>
      <c r="BY340" s="53">
        <f t="shared" si="1584"/>
        <v>1.0472063525899453</v>
      </c>
    </row>
    <row r="341" spans="1:77" x14ac:dyDescent="0.3">
      <c r="A341" s="53" t="s">
        <v>675</v>
      </c>
      <c r="B341" s="53" t="s">
        <v>1576</v>
      </c>
      <c r="C341" s="53">
        <v>12040204</v>
      </c>
      <c r="D341" s="51">
        <v>566827.34470360004</v>
      </c>
      <c r="E341" s="53">
        <v>14524.285406700001</v>
      </c>
      <c r="F341" s="53">
        <f t="shared" si="1560"/>
        <v>2.5623826271639914E-2</v>
      </c>
      <c r="H341" s="53">
        <f>H340</f>
        <v>82256</v>
      </c>
      <c r="I341" s="53">
        <f t="shared" ref="I341:I344" si="1644">I340</f>
        <v>3070</v>
      </c>
      <c r="J341" s="53">
        <f t="shared" ref="J341:J344" si="1645">J340</f>
        <v>9097</v>
      </c>
      <c r="K341" s="53">
        <f t="shared" ref="K341:K344" si="1646">K340</f>
        <v>6</v>
      </c>
      <c r="L341" s="53">
        <f t="shared" ref="L341:L344" si="1647">L340</f>
        <v>769</v>
      </c>
      <c r="M341" s="53">
        <f t="shared" si="1568"/>
        <v>2107.7134538000128</v>
      </c>
      <c r="N341" s="53">
        <f t="shared" si="1569"/>
        <v>78.665146653934542</v>
      </c>
      <c r="O341" s="53">
        <f t="shared" si="1570"/>
        <v>233.09994759310831</v>
      </c>
      <c r="P341" s="53">
        <f t="shared" si="1571"/>
        <v>0.15374295762983947</v>
      </c>
      <c r="Q341" s="53">
        <f t="shared" si="1572"/>
        <v>19.704722402891093</v>
      </c>
      <c r="AA341" s="53" t="s">
        <v>747</v>
      </c>
      <c r="AB341" s="53" t="s">
        <v>1614</v>
      </c>
      <c r="AC341" s="53">
        <v>12040101</v>
      </c>
      <c r="AD341" s="53">
        <v>232292.43299999999</v>
      </c>
      <c r="AE341" s="53">
        <v>95.332564196500002</v>
      </c>
      <c r="AF341" s="53">
        <f t="shared" si="1561"/>
        <v>4.1039892245004817E-4</v>
      </c>
      <c r="AH341" s="58">
        <f t="shared" ref="AH341:AH342" si="1648">AH340</f>
        <v>244</v>
      </c>
      <c r="AI341" s="58">
        <f t="shared" ref="AI341:AI342" si="1649">AI340</f>
        <v>0</v>
      </c>
      <c r="AJ341" s="58">
        <f t="shared" ref="AJ341:AJ342" si="1650">AJ340</f>
        <v>0</v>
      </c>
      <c r="AK341" s="58">
        <f t="shared" ref="AK341:AK342" si="1651">AK340</f>
        <v>0</v>
      </c>
      <c r="AL341" s="58">
        <f t="shared" ref="AL341:AL342" si="1652">AL340</f>
        <v>116</v>
      </c>
      <c r="AM341" s="58">
        <f t="shared" si="1619"/>
        <v>0.10013733707781175</v>
      </c>
      <c r="AN341" s="58">
        <f t="shared" si="1620"/>
        <v>0</v>
      </c>
      <c r="AO341" s="58">
        <f t="shared" si="1621"/>
        <v>0</v>
      </c>
      <c r="AP341" s="58">
        <f t="shared" si="1622"/>
        <v>0</v>
      </c>
      <c r="AQ341" s="58">
        <f t="shared" si="1623"/>
        <v>4.7606275004205591E-2</v>
      </c>
      <c r="BA341" s="54" t="s">
        <v>1002</v>
      </c>
      <c r="BB341" s="53">
        <v>12100202</v>
      </c>
      <c r="BC341" s="53">
        <v>19807</v>
      </c>
      <c r="BD341" s="53">
        <v>18159</v>
      </c>
      <c r="BE341" s="53">
        <f t="shared" si="1578"/>
        <v>0.91679709193719394</v>
      </c>
      <c r="BF341" s="53">
        <f>BF340</f>
        <v>43</v>
      </c>
      <c r="BG341" s="53">
        <f>BG340</f>
        <v>0</v>
      </c>
      <c r="BH341" s="53">
        <f t="shared" si="1579"/>
        <v>39.422274953299336</v>
      </c>
      <c r="BI341" s="53">
        <f t="shared" si="1580"/>
        <v>0</v>
      </c>
      <c r="BO341" s="54" t="s">
        <v>997</v>
      </c>
      <c r="BP341" s="53">
        <v>11140305</v>
      </c>
      <c r="BQ341" s="53">
        <v>188695.64859999999</v>
      </c>
      <c r="BR341" s="53">
        <v>74794.271640000006</v>
      </c>
      <c r="BS341" s="53">
        <f t="shared" si="1581"/>
        <v>0.39637517979309678</v>
      </c>
      <c r="BT341" s="53">
        <f>BT340</f>
        <v>0</v>
      </c>
      <c r="BU341" s="53">
        <f t="shared" si="1642"/>
        <v>1</v>
      </c>
      <c r="BV341" s="53">
        <f t="shared" si="1643"/>
        <v>2</v>
      </c>
      <c r="BW341" s="53">
        <f t="shared" si="1582"/>
        <v>0</v>
      </c>
      <c r="BX341" s="53">
        <f t="shared" si="1583"/>
        <v>0.39637517979309678</v>
      </c>
      <c r="BY341" s="53">
        <f t="shared" si="1584"/>
        <v>0.79275035958619355</v>
      </c>
    </row>
    <row r="342" spans="1:77" x14ac:dyDescent="0.3">
      <c r="A342" s="53" t="s">
        <v>675</v>
      </c>
      <c r="B342" s="53" t="s">
        <v>1576</v>
      </c>
      <c r="C342" s="53">
        <v>12040205</v>
      </c>
      <c r="D342" s="51">
        <v>566827.34470360004</v>
      </c>
      <c r="E342" s="53">
        <v>75962.228279400006</v>
      </c>
      <c r="F342" s="53">
        <f t="shared" si="1560"/>
        <v>0.13401299176757511</v>
      </c>
      <c r="H342" s="53">
        <f>H341</f>
        <v>82256</v>
      </c>
      <c r="I342" s="53">
        <f t="shared" si="1644"/>
        <v>3070</v>
      </c>
      <c r="J342" s="53">
        <f t="shared" si="1645"/>
        <v>9097</v>
      </c>
      <c r="K342" s="53">
        <f t="shared" si="1646"/>
        <v>6</v>
      </c>
      <c r="L342" s="53">
        <f t="shared" si="1647"/>
        <v>769</v>
      </c>
      <c r="M342" s="53">
        <f t="shared" si="1568"/>
        <v>11023.372650833659</v>
      </c>
      <c r="N342" s="53">
        <f t="shared" si="1569"/>
        <v>411.41988472645562</v>
      </c>
      <c r="O342" s="53">
        <f t="shared" si="1570"/>
        <v>1219.1161861096307</v>
      </c>
      <c r="P342" s="53">
        <f t="shared" si="1571"/>
        <v>0.80407795060545073</v>
      </c>
      <c r="Q342" s="53">
        <f t="shared" si="1572"/>
        <v>103.05599066926526</v>
      </c>
      <c r="AA342" s="53" t="s">
        <v>747</v>
      </c>
      <c r="AB342" s="53" t="s">
        <v>1614</v>
      </c>
      <c r="AC342" s="53">
        <v>12070103</v>
      </c>
      <c r="AD342" s="53">
        <v>232292.43299999999</v>
      </c>
      <c r="AE342" s="53">
        <v>145123.01962899999</v>
      </c>
      <c r="AF342" s="53">
        <f t="shared" si="1561"/>
        <v>0.62474277682992796</v>
      </c>
      <c r="AH342" s="58">
        <f t="shared" si="1648"/>
        <v>244</v>
      </c>
      <c r="AI342" s="58">
        <f t="shared" si="1649"/>
        <v>0</v>
      </c>
      <c r="AJ342" s="58">
        <f t="shared" si="1650"/>
        <v>0</v>
      </c>
      <c r="AK342" s="58">
        <f t="shared" si="1651"/>
        <v>0</v>
      </c>
      <c r="AL342" s="58">
        <f t="shared" si="1652"/>
        <v>116</v>
      </c>
      <c r="AM342" s="58">
        <f t="shared" si="1619"/>
        <v>152.43723754650242</v>
      </c>
      <c r="AN342" s="58">
        <f t="shared" si="1620"/>
        <v>0</v>
      </c>
      <c r="AO342" s="58">
        <f t="shared" si="1621"/>
        <v>0</v>
      </c>
      <c r="AP342" s="58">
        <f t="shared" si="1622"/>
        <v>0</v>
      </c>
      <c r="AQ342" s="58">
        <f t="shared" si="1623"/>
        <v>72.470162112271638</v>
      </c>
      <c r="BA342" s="54" t="s">
        <v>1002</v>
      </c>
      <c r="BB342" s="53">
        <v>12100203</v>
      </c>
      <c r="BC342" s="53">
        <v>19807</v>
      </c>
      <c r="BD342" s="53">
        <v>1547</v>
      </c>
      <c r="BE342" s="53">
        <f t="shared" si="1578"/>
        <v>7.8103700711869548E-2</v>
      </c>
      <c r="BF342" s="53">
        <f>BF341</f>
        <v>43</v>
      </c>
      <c r="BG342" s="53">
        <f>BG341</f>
        <v>0</v>
      </c>
      <c r="BH342" s="53">
        <f t="shared" si="1579"/>
        <v>3.3584591306103904</v>
      </c>
      <c r="BI342" s="53">
        <f t="shared" si="1580"/>
        <v>0</v>
      </c>
      <c r="BO342" s="54" t="s">
        <v>997</v>
      </c>
      <c r="BP342" s="53">
        <v>12010002</v>
      </c>
      <c r="BQ342" s="53">
        <v>188695.64859999999</v>
      </c>
      <c r="BR342" s="53">
        <v>322.12700230000002</v>
      </c>
      <c r="BS342" s="53">
        <f t="shared" si="1581"/>
        <v>1.7071246988999197E-3</v>
      </c>
      <c r="BT342" s="53">
        <f>BT341</f>
        <v>0</v>
      </c>
      <c r="BU342" s="53">
        <f t="shared" si="1642"/>
        <v>1</v>
      </c>
      <c r="BV342" s="53">
        <f t="shared" si="1643"/>
        <v>2</v>
      </c>
      <c r="BW342" s="53">
        <f t="shared" si="1582"/>
        <v>0</v>
      </c>
      <c r="BX342" s="53">
        <f t="shared" si="1583"/>
        <v>1.7071246988999197E-3</v>
      </c>
      <c r="BY342" s="53">
        <f t="shared" si="1584"/>
        <v>3.4142493977998394E-3</v>
      </c>
    </row>
    <row r="343" spans="1:77" x14ac:dyDescent="0.3">
      <c r="A343" s="53" t="s">
        <v>675</v>
      </c>
      <c r="B343" s="53" t="s">
        <v>1576</v>
      </c>
      <c r="C343" s="53">
        <v>12070104</v>
      </c>
      <c r="D343" s="51">
        <v>566827.34470360004</v>
      </c>
      <c r="E343" s="53">
        <v>315011.72490799997</v>
      </c>
      <c r="F343" s="53">
        <f t="shared" si="1560"/>
        <v>0.55574546262005564</v>
      </c>
      <c r="H343" s="53">
        <f>H342</f>
        <v>82256</v>
      </c>
      <c r="I343" s="53">
        <f t="shared" si="1644"/>
        <v>3070</v>
      </c>
      <c r="J343" s="53">
        <f t="shared" si="1645"/>
        <v>9097</v>
      </c>
      <c r="K343" s="53">
        <f t="shared" si="1646"/>
        <v>6</v>
      </c>
      <c r="L343" s="53">
        <f t="shared" si="1647"/>
        <v>769</v>
      </c>
      <c r="M343" s="53">
        <f t="shared" si="1568"/>
        <v>45713.398773275294</v>
      </c>
      <c r="N343" s="53">
        <f t="shared" si="1569"/>
        <v>1706.1385702435707</v>
      </c>
      <c r="O343" s="53">
        <f t="shared" si="1570"/>
        <v>5055.6164734546464</v>
      </c>
      <c r="P343" s="53">
        <f t="shared" si="1571"/>
        <v>3.3344727757203341</v>
      </c>
      <c r="Q343" s="53">
        <f t="shared" si="1572"/>
        <v>427.36826075482281</v>
      </c>
      <c r="AA343" s="53" t="s">
        <v>696</v>
      </c>
      <c r="AB343" s="53" t="s">
        <v>1608</v>
      </c>
      <c r="AC343" s="53">
        <v>12100202</v>
      </c>
      <c r="AD343" s="53">
        <v>1536.541849</v>
      </c>
      <c r="AE343" s="53">
        <v>1536.54184947</v>
      </c>
      <c r="AF343" s="53">
        <f t="shared" si="1561"/>
        <v>1.0000000003058818</v>
      </c>
      <c r="AH343" s="58">
        <v>0</v>
      </c>
      <c r="AI343" s="58">
        <v>0</v>
      </c>
      <c r="AJ343" s="58">
        <v>0</v>
      </c>
      <c r="AK343" s="58">
        <v>0</v>
      </c>
      <c r="AL343" s="58">
        <v>0</v>
      </c>
      <c r="AM343" s="58">
        <f t="shared" si="1619"/>
        <v>0</v>
      </c>
      <c r="AN343" s="58">
        <f t="shared" si="1620"/>
        <v>0</v>
      </c>
      <c r="AO343" s="58">
        <f t="shared" si="1621"/>
        <v>0</v>
      </c>
      <c r="AP343" s="58">
        <f t="shared" si="1622"/>
        <v>0</v>
      </c>
      <c r="AQ343" s="58">
        <f t="shared" si="1623"/>
        <v>0</v>
      </c>
      <c r="BA343" s="54" t="s">
        <v>820</v>
      </c>
      <c r="BB343" s="53">
        <v>11090106</v>
      </c>
      <c r="BC343" s="53">
        <v>22535</v>
      </c>
      <c r="BD343" s="53">
        <v>20133</v>
      </c>
      <c r="BE343" s="53">
        <f t="shared" si="1578"/>
        <v>0.89341025072110047</v>
      </c>
      <c r="BF343" s="53">
        <f>Input!P276</f>
        <v>14</v>
      </c>
      <c r="BG343" s="53">
        <f>Input!Q276</f>
        <v>0</v>
      </c>
      <c r="BH343" s="53">
        <f t="shared" si="1579"/>
        <v>12.507743510095407</v>
      </c>
      <c r="BI343" s="53">
        <f t="shared" si="1580"/>
        <v>0</v>
      </c>
      <c r="BO343" s="54" t="s">
        <v>658</v>
      </c>
      <c r="BP343" s="53">
        <v>12030105</v>
      </c>
      <c r="BQ343" s="53">
        <v>570948.56640000001</v>
      </c>
      <c r="BR343" s="53">
        <v>2620.979358</v>
      </c>
      <c r="BS343" s="53">
        <f t="shared" si="1581"/>
        <v>4.5905699956933985E-3</v>
      </c>
      <c r="BT343" s="53">
        <f>Input!R245</f>
        <v>0</v>
      </c>
      <c r="BU343" s="53">
        <f>Input!S245</f>
        <v>0</v>
      </c>
      <c r="BV343" s="53">
        <f>Input!T245</f>
        <v>0</v>
      </c>
      <c r="BW343" s="53">
        <f t="shared" si="1582"/>
        <v>0</v>
      </c>
      <c r="BX343" s="53">
        <f t="shared" si="1583"/>
        <v>0</v>
      </c>
      <c r="BY343" s="53">
        <f t="shared" si="1584"/>
        <v>0</v>
      </c>
    </row>
    <row r="344" spans="1:77" x14ac:dyDescent="0.3">
      <c r="A344" s="53" t="s">
        <v>675</v>
      </c>
      <c r="B344" s="53" t="s">
        <v>1576</v>
      </c>
      <c r="C344" s="53">
        <v>12090401</v>
      </c>
      <c r="D344" s="51">
        <v>566827.34470360004</v>
      </c>
      <c r="E344" s="53">
        <v>112966.67301</v>
      </c>
      <c r="F344" s="53">
        <f t="shared" si="1560"/>
        <v>0.19929644196871174</v>
      </c>
      <c r="H344" s="53">
        <f>H343</f>
        <v>82256</v>
      </c>
      <c r="I344" s="53">
        <f t="shared" si="1644"/>
        <v>3070</v>
      </c>
      <c r="J344" s="53">
        <f t="shared" si="1645"/>
        <v>9097</v>
      </c>
      <c r="K344" s="53">
        <f t="shared" si="1646"/>
        <v>6</v>
      </c>
      <c r="L344" s="53">
        <f t="shared" si="1647"/>
        <v>769</v>
      </c>
      <c r="M344" s="53">
        <f t="shared" si="1568"/>
        <v>16393.328130578353</v>
      </c>
      <c r="N344" s="53">
        <f t="shared" si="1569"/>
        <v>611.8400768439451</v>
      </c>
      <c r="O344" s="53">
        <f t="shared" si="1570"/>
        <v>1812.9997325893708</v>
      </c>
      <c r="P344" s="53">
        <f t="shared" si="1571"/>
        <v>1.1957786518122704</v>
      </c>
      <c r="Q344" s="53">
        <f t="shared" si="1572"/>
        <v>153.25896387393934</v>
      </c>
      <c r="AA344" s="53" t="s">
        <v>1005</v>
      </c>
      <c r="AB344" s="53" t="s">
        <v>1599</v>
      </c>
      <c r="AC344" s="53">
        <v>11120104</v>
      </c>
      <c r="AD344" s="53">
        <v>143512.87289999999</v>
      </c>
      <c r="AE344" s="51">
        <v>2787.0928139900002</v>
      </c>
      <c r="AF344" s="53">
        <f t="shared" si="1561"/>
        <v>1.9420507426759208E-2</v>
      </c>
      <c r="AH344" s="58">
        <v>0</v>
      </c>
      <c r="AI344" s="58">
        <v>0</v>
      </c>
      <c r="AJ344" s="58">
        <v>0</v>
      </c>
      <c r="AK344" s="58">
        <v>0</v>
      </c>
      <c r="AL344" s="58">
        <v>0</v>
      </c>
      <c r="AM344" s="58">
        <f t="shared" si="1619"/>
        <v>0</v>
      </c>
      <c r="AN344" s="58">
        <f t="shared" si="1620"/>
        <v>0</v>
      </c>
      <c r="AO344" s="58">
        <f t="shared" si="1621"/>
        <v>0</v>
      </c>
      <c r="AP344" s="58">
        <f t="shared" si="1622"/>
        <v>0</v>
      </c>
      <c r="AQ344" s="58">
        <f t="shared" si="1623"/>
        <v>0</v>
      </c>
      <c r="BA344" s="54" t="s">
        <v>820</v>
      </c>
      <c r="BB344" s="53">
        <v>11120201</v>
      </c>
      <c r="BC344" s="53">
        <v>22535</v>
      </c>
      <c r="BD344" s="53">
        <v>46</v>
      </c>
      <c r="BE344" s="53">
        <f t="shared" si="1578"/>
        <v>2.0412691368981582E-3</v>
      </c>
      <c r="BF344" s="53">
        <f t="shared" ref="BF344:BG347" si="1653">BF343</f>
        <v>14</v>
      </c>
      <c r="BG344" s="53">
        <f t="shared" si="1653"/>
        <v>0</v>
      </c>
      <c r="BH344" s="53">
        <f t="shared" si="1579"/>
        <v>2.8577767916574216E-2</v>
      </c>
      <c r="BI344" s="53">
        <f t="shared" si="1580"/>
        <v>0</v>
      </c>
      <c r="BO344" s="54" t="s">
        <v>658</v>
      </c>
      <c r="BP344" s="53">
        <v>12030108</v>
      </c>
      <c r="BQ344" s="53">
        <v>570948.56640000001</v>
      </c>
      <c r="BR344" s="53">
        <v>10114.8727</v>
      </c>
      <c r="BS344" s="53">
        <f t="shared" si="1581"/>
        <v>1.7715908744245161E-2</v>
      </c>
      <c r="BT344" s="53">
        <f>BT343</f>
        <v>0</v>
      </c>
      <c r="BU344" s="53">
        <f t="shared" ref="BU344:BU346" si="1654">BU343</f>
        <v>0</v>
      </c>
      <c r="BV344" s="53">
        <f t="shared" ref="BV344:BV346" si="1655">BV343</f>
        <v>0</v>
      </c>
      <c r="BW344" s="53">
        <f t="shared" si="1582"/>
        <v>0</v>
      </c>
      <c r="BX344" s="53">
        <f t="shared" si="1583"/>
        <v>0</v>
      </c>
      <c r="BY344" s="53">
        <f t="shared" si="1584"/>
        <v>0</v>
      </c>
    </row>
    <row r="345" spans="1:77" x14ac:dyDescent="0.3">
      <c r="A345" s="53" t="s">
        <v>997</v>
      </c>
      <c r="B345" s="53" t="s">
        <v>1573</v>
      </c>
      <c r="C345" s="53">
        <v>11140303</v>
      </c>
      <c r="D345" s="51">
        <v>100457.180566264</v>
      </c>
      <c r="E345" s="53">
        <v>25340.776143999999</v>
      </c>
      <c r="F345" s="53">
        <f t="shared" si="1560"/>
        <v>0.25225450287532813</v>
      </c>
      <c r="H345" s="53">
        <f>Input!P243</f>
        <v>45</v>
      </c>
      <c r="I345" s="53">
        <f>Input!Q243</f>
        <v>0</v>
      </c>
      <c r="J345" s="53">
        <f>Input!R243</f>
        <v>0</v>
      </c>
      <c r="K345" s="53">
        <f>Input!S243</f>
        <v>0</v>
      </c>
      <c r="L345" s="53">
        <f>Input!T243</f>
        <v>444</v>
      </c>
      <c r="M345" s="53">
        <f t="shared" si="1568"/>
        <v>11.351452629389765</v>
      </c>
      <c r="N345" s="53">
        <f t="shared" si="1569"/>
        <v>0</v>
      </c>
      <c r="O345" s="53">
        <f t="shared" si="1570"/>
        <v>0</v>
      </c>
      <c r="P345" s="53">
        <f t="shared" si="1571"/>
        <v>0</v>
      </c>
      <c r="Q345" s="53">
        <f t="shared" si="1572"/>
        <v>112.00099927664569</v>
      </c>
      <c r="AA345" s="53" t="s">
        <v>1005</v>
      </c>
      <c r="AB345" s="53" t="s">
        <v>1599</v>
      </c>
      <c r="AC345" s="53">
        <v>11130103</v>
      </c>
      <c r="AD345" s="53">
        <v>143512.87289999999</v>
      </c>
      <c r="AE345" s="53">
        <v>1733.1855599999999</v>
      </c>
      <c r="AF345" s="53">
        <f t="shared" si="1561"/>
        <v>1.2076864778588096E-2</v>
      </c>
      <c r="AH345" s="58">
        <f t="shared" ref="AH345:AH347" si="1656">AH344</f>
        <v>0</v>
      </c>
      <c r="AI345" s="58">
        <f t="shared" ref="AI345:AI347" si="1657">AI344</f>
        <v>0</v>
      </c>
      <c r="AJ345" s="58">
        <f t="shared" ref="AJ345:AJ347" si="1658">AJ344</f>
        <v>0</v>
      </c>
      <c r="AK345" s="58">
        <f t="shared" ref="AK345:AK347" si="1659">AK344</f>
        <v>0</v>
      </c>
      <c r="AL345" s="58">
        <f t="shared" ref="AL345:AL347" si="1660">AL344</f>
        <v>0</v>
      </c>
      <c r="AM345" s="58">
        <f t="shared" si="1619"/>
        <v>0</v>
      </c>
      <c r="AN345" s="58">
        <f t="shared" si="1620"/>
        <v>0</v>
      </c>
      <c r="AO345" s="58">
        <f t="shared" si="1621"/>
        <v>0</v>
      </c>
      <c r="AP345" s="58">
        <f t="shared" si="1622"/>
        <v>0</v>
      </c>
      <c r="AQ345" s="58">
        <f t="shared" si="1623"/>
        <v>0</v>
      </c>
      <c r="BA345" s="54" t="s">
        <v>820</v>
      </c>
      <c r="BB345" s="53">
        <v>11120301</v>
      </c>
      <c r="BC345" s="53">
        <v>22535</v>
      </c>
      <c r="BD345" s="53">
        <v>1387</v>
      </c>
      <c r="BE345" s="53">
        <f t="shared" si="1578"/>
        <v>6.1548702019081428E-2</v>
      </c>
      <c r="BF345" s="53">
        <f t="shared" si="1653"/>
        <v>14</v>
      </c>
      <c r="BG345" s="53">
        <f t="shared" si="1653"/>
        <v>0</v>
      </c>
      <c r="BH345" s="53">
        <f t="shared" si="1579"/>
        <v>0.86168182826714002</v>
      </c>
      <c r="BI345" s="53">
        <f t="shared" si="1580"/>
        <v>0</v>
      </c>
      <c r="BO345" s="54" t="s">
        <v>658</v>
      </c>
      <c r="BP345" s="53">
        <v>12030201</v>
      </c>
      <c r="BQ345" s="53">
        <v>570948.56640000001</v>
      </c>
      <c r="BR345" s="53">
        <v>491977.42290000001</v>
      </c>
      <c r="BS345" s="53">
        <f t="shared" si="1581"/>
        <v>0.86168431248030541</v>
      </c>
      <c r="BT345" s="53">
        <f>BT344</f>
        <v>0</v>
      </c>
      <c r="BU345" s="53">
        <f t="shared" si="1654"/>
        <v>0</v>
      </c>
      <c r="BV345" s="53">
        <f t="shared" si="1655"/>
        <v>0</v>
      </c>
      <c r="BW345" s="53">
        <f t="shared" si="1582"/>
        <v>0</v>
      </c>
      <c r="BX345" s="53">
        <f t="shared" si="1583"/>
        <v>0</v>
      </c>
      <c r="BY345" s="53">
        <f t="shared" si="1584"/>
        <v>0</v>
      </c>
    </row>
    <row r="346" spans="1:77" x14ac:dyDescent="0.3">
      <c r="A346" s="53" t="s">
        <v>997</v>
      </c>
      <c r="B346" s="53" t="s">
        <v>1573</v>
      </c>
      <c r="C346" s="53">
        <v>11140305</v>
      </c>
      <c r="D346" s="51">
        <v>100457.180566264</v>
      </c>
      <c r="E346" s="53">
        <v>74794.2774126</v>
      </c>
      <c r="F346" s="53">
        <f t="shared" si="1560"/>
        <v>0.74453888702623783</v>
      </c>
      <c r="H346" s="53">
        <f>H345</f>
        <v>45</v>
      </c>
      <c r="I346" s="53">
        <f t="shared" ref="I346:I347" si="1661">I345</f>
        <v>0</v>
      </c>
      <c r="J346" s="53">
        <f t="shared" ref="J346:J347" si="1662">J345</f>
        <v>0</v>
      </c>
      <c r="K346" s="53">
        <f t="shared" ref="K346:K347" si="1663">K345</f>
        <v>0</v>
      </c>
      <c r="L346" s="53">
        <f t="shared" ref="L346:L347" si="1664">L345</f>
        <v>444</v>
      </c>
      <c r="M346" s="53">
        <f t="shared" si="1568"/>
        <v>33.504249916180704</v>
      </c>
      <c r="N346" s="53">
        <f t="shared" si="1569"/>
        <v>0</v>
      </c>
      <c r="O346" s="53">
        <f t="shared" si="1570"/>
        <v>0</v>
      </c>
      <c r="P346" s="53">
        <f t="shared" si="1571"/>
        <v>0</v>
      </c>
      <c r="Q346" s="53">
        <f t="shared" si="1572"/>
        <v>330.5752658396496</v>
      </c>
      <c r="AA346" s="53" t="s">
        <v>1005</v>
      </c>
      <c r="AB346" s="53" t="s">
        <v>1599</v>
      </c>
      <c r="AC346" s="53">
        <v>12050005</v>
      </c>
      <c r="AD346" s="53">
        <v>143512.87289999999</v>
      </c>
      <c r="AE346" s="53">
        <v>132332.11155599999</v>
      </c>
      <c r="AF346" s="53">
        <f t="shared" si="1561"/>
        <v>0.92209227564003426</v>
      </c>
      <c r="AH346" s="58">
        <f t="shared" si="1656"/>
        <v>0</v>
      </c>
      <c r="AI346" s="58">
        <f t="shared" si="1657"/>
        <v>0</v>
      </c>
      <c r="AJ346" s="58">
        <f t="shared" si="1658"/>
        <v>0</v>
      </c>
      <c r="AK346" s="58">
        <f t="shared" si="1659"/>
        <v>0</v>
      </c>
      <c r="AL346" s="58">
        <f t="shared" si="1660"/>
        <v>0</v>
      </c>
      <c r="AM346" s="58">
        <f t="shared" si="1619"/>
        <v>0</v>
      </c>
      <c r="AN346" s="58">
        <f t="shared" si="1620"/>
        <v>0</v>
      </c>
      <c r="AO346" s="58">
        <f t="shared" si="1621"/>
        <v>0</v>
      </c>
      <c r="AP346" s="58">
        <f t="shared" si="1622"/>
        <v>0</v>
      </c>
      <c r="AQ346" s="58">
        <f t="shared" si="1623"/>
        <v>0</v>
      </c>
      <c r="BA346" s="54" t="s">
        <v>820</v>
      </c>
      <c r="BB346" s="53">
        <v>11120302</v>
      </c>
      <c r="BC346" s="53">
        <v>22535</v>
      </c>
      <c r="BD346" s="53">
        <v>35</v>
      </c>
      <c r="BE346" s="53">
        <f t="shared" si="1578"/>
        <v>1.5531395606833815E-3</v>
      </c>
      <c r="BF346" s="53">
        <f t="shared" si="1653"/>
        <v>14</v>
      </c>
      <c r="BG346" s="53">
        <f t="shared" si="1653"/>
        <v>0</v>
      </c>
      <c r="BH346" s="53">
        <f t="shared" si="1579"/>
        <v>2.174395384956734E-2</v>
      </c>
      <c r="BI346" s="53">
        <f t="shared" si="1580"/>
        <v>0</v>
      </c>
      <c r="BO346" s="54" t="s">
        <v>658</v>
      </c>
      <c r="BP346" s="53">
        <v>12070103</v>
      </c>
      <c r="BQ346" s="53">
        <v>570948.56640000001</v>
      </c>
      <c r="BR346" s="53">
        <v>66235.291440000001</v>
      </c>
      <c r="BS346" s="53">
        <f t="shared" si="1581"/>
        <v>0.11600920877625309</v>
      </c>
      <c r="BT346" s="53">
        <f>BT345</f>
        <v>0</v>
      </c>
      <c r="BU346" s="53">
        <f t="shared" si="1654"/>
        <v>0</v>
      </c>
      <c r="BV346" s="53">
        <f t="shared" si="1655"/>
        <v>0</v>
      </c>
      <c r="BW346" s="53">
        <f t="shared" si="1582"/>
        <v>0</v>
      </c>
      <c r="BX346" s="53">
        <f t="shared" si="1583"/>
        <v>0</v>
      </c>
      <c r="BY346" s="53">
        <f t="shared" si="1584"/>
        <v>0</v>
      </c>
    </row>
    <row r="347" spans="1:77" x14ac:dyDescent="0.3">
      <c r="A347" s="53" t="s">
        <v>997</v>
      </c>
      <c r="B347" s="53" t="s">
        <v>1573</v>
      </c>
      <c r="C347" s="53">
        <v>12010002</v>
      </c>
      <c r="D347" s="51">
        <v>100457.180566264</v>
      </c>
      <c r="E347" s="53">
        <v>322.12700966400001</v>
      </c>
      <c r="F347" s="53">
        <f t="shared" si="1560"/>
        <v>3.2066100984341006E-3</v>
      </c>
      <c r="H347" s="53">
        <f>H346</f>
        <v>45</v>
      </c>
      <c r="I347" s="53">
        <f t="shared" si="1661"/>
        <v>0</v>
      </c>
      <c r="J347" s="53">
        <f t="shared" si="1662"/>
        <v>0</v>
      </c>
      <c r="K347" s="53">
        <f t="shared" si="1663"/>
        <v>0</v>
      </c>
      <c r="L347" s="53">
        <f t="shared" si="1664"/>
        <v>444</v>
      </c>
      <c r="M347" s="53">
        <f t="shared" si="1568"/>
        <v>0.14429745442953454</v>
      </c>
      <c r="N347" s="53">
        <f t="shared" si="1569"/>
        <v>0</v>
      </c>
      <c r="O347" s="53">
        <f t="shared" si="1570"/>
        <v>0</v>
      </c>
      <c r="P347" s="53">
        <f t="shared" si="1571"/>
        <v>0</v>
      </c>
      <c r="Q347" s="53">
        <f t="shared" si="1572"/>
        <v>1.4237348837047408</v>
      </c>
      <c r="AA347" s="53" t="s">
        <v>1005</v>
      </c>
      <c r="AB347" s="53" t="s">
        <v>1599</v>
      </c>
      <c r="AC347" s="53">
        <v>12050006</v>
      </c>
      <c r="AD347" s="53">
        <v>143512.87289999999</v>
      </c>
      <c r="AE347" s="53">
        <v>6660.4829688600003</v>
      </c>
      <c r="AF347" s="53">
        <f t="shared" si="1561"/>
        <v>4.6410352146605244E-2</v>
      </c>
      <c r="AH347" s="58">
        <f t="shared" si="1656"/>
        <v>0</v>
      </c>
      <c r="AI347" s="58">
        <f t="shared" si="1657"/>
        <v>0</v>
      </c>
      <c r="AJ347" s="58">
        <f t="shared" si="1658"/>
        <v>0</v>
      </c>
      <c r="AK347" s="58">
        <f t="shared" si="1659"/>
        <v>0</v>
      </c>
      <c r="AL347" s="58">
        <f t="shared" si="1660"/>
        <v>0</v>
      </c>
      <c r="AM347" s="58">
        <f t="shared" si="1619"/>
        <v>0</v>
      </c>
      <c r="AN347" s="58">
        <f t="shared" si="1620"/>
        <v>0</v>
      </c>
      <c r="AO347" s="58">
        <f t="shared" si="1621"/>
        <v>0</v>
      </c>
      <c r="AP347" s="58">
        <f t="shared" si="1622"/>
        <v>0</v>
      </c>
      <c r="AQ347" s="58">
        <f t="shared" si="1623"/>
        <v>0</v>
      </c>
      <c r="BA347" s="54" t="s">
        <v>820</v>
      </c>
      <c r="BB347" s="53">
        <v>11120304</v>
      </c>
      <c r="BC347" s="53">
        <v>22535</v>
      </c>
      <c r="BD347" s="53">
        <v>931</v>
      </c>
      <c r="BE347" s="53">
        <f t="shared" si="1578"/>
        <v>4.1313512314177944E-2</v>
      </c>
      <c r="BF347" s="53">
        <f t="shared" si="1653"/>
        <v>14</v>
      </c>
      <c r="BG347" s="53">
        <f t="shared" si="1653"/>
        <v>0</v>
      </c>
      <c r="BH347" s="53">
        <f t="shared" si="1579"/>
        <v>0.57838917239849119</v>
      </c>
      <c r="BI347" s="53">
        <f t="shared" si="1580"/>
        <v>0</v>
      </c>
      <c r="BO347" s="54" t="s">
        <v>830</v>
      </c>
      <c r="BP347" s="53">
        <v>12110106</v>
      </c>
      <c r="BQ347" s="53">
        <v>726042.26690000005</v>
      </c>
      <c r="BR347" s="53">
        <v>266376.61499999999</v>
      </c>
      <c r="BS347" s="53">
        <f t="shared" si="1581"/>
        <v>0.36688857817789944</v>
      </c>
      <c r="BT347" s="53">
        <f>Input!R248</f>
        <v>243</v>
      </c>
      <c r="BU347" s="53">
        <f>Input!S248</f>
        <v>0</v>
      </c>
      <c r="BV347" s="53">
        <f>Input!T248</f>
        <v>25</v>
      </c>
      <c r="BW347" s="53">
        <f t="shared" si="1582"/>
        <v>89.153924497229568</v>
      </c>
      <c r="BX347" s="53">
        <f t="shared" si="1583"/>
        <v>0</v>
      </c>
      <c r="BY347" s="53">
        <f t="shared" si="1584"/>
        <v>9.1722144544474862</v>
      </c>
    </row>
    <row r="348" spans="1:77" x14ac:dyDescent="0.3">
      <c r="A348" s="53" t="s">
        <v>658</v>
      </c>
      <c r="B348" s="53" t="s">
        <v>1573</v>
      </c>
      <c r="C348" s="53">
        <v>12030105</v>
      </c>
      <c r="D348" s="51">
        <v>533920.68627803004</v>
      </c>
      <c r="E348" s="53">
        <v>2620.9792310299999</v>
      </c>
      <c r="F348" s="53">
        <f t="shared" si="1560"/>
        <v>4.9089299186006255E-3</v>
      </c>
      <c r="H348" s="53">
        <f>Input!P244</f>
        <v>3013</v>
      </c>
      <c r="I348" s="53">
        <f>Input!Q244</f>
        <v>50</v>
      </c>
      <c r="J348" s="53">
        <f>Input!R244</f>
        <v>42</v>
      </c>
      <c r="K348" s="53">
        <f>Input!S244</f>
        <v>0</v>
      </c>
      <c r="L348" s="53">
        <f>Input!T244</f>
        <v>129</v>
      </c>
      <c r="M348" s="53">
        <f t="shared" si="1568"/>
        <v>14.790605844743684</v>
      </c>
      <c r="N348" s="53">
        <f t="shared" si="1569"/>
        <v>0.24544649593003126</v>
      </c>
      <c r="O348" s="53">
        <f t="shared" si="1570"/>
        <v>0.20617505658122626</v>
      </c>
      <c r="P348" s="53">
        <f t="shared" si="1571"/>
        <v>0</v>
      </c>
      <c r="Q348" s="53">
        <f t="shared" si="1572"/>
        <v>0.63325195949948065</v>
      </c>
      <c r="AA348" s="53" t="s">
        <v>1005</v>
      </c>
      <c r="AB348" s="53" t="s">
        <v>1600</v>
      </c>
      <c r="AC348" s="53">
        <v>12050001</v>
      </c>
      <c r="AD348" s="53">
        <v>89487.644530000005</v>
      </c>
      <c r="AE348" s="51">
        <v>2655.1499958999998</v>
      </c>
      <c r="AF348" s="53">
        <f t="shared" si="1561"/>
        <v>2.9670576422534872E-2</v>
      </c>
      <c r="AH348" s="58">
        <f>Input!P291</f>
        <v>22</v>
      </c>
      <c r="AI348" s="58">
        <f>Input!Q291</f>
        <v>0</v>
      </c>
      <c r="AJ348" s="58">
        <f>Input!R291</f>
        <v>19576</v>
      </c>
      <c r="AK348" s="58">
        <f>Input!S291</f>
        <v>0</v>
      </c>
      <c r="AL348" s="58">
        <f>Input!T291</f>
        <v>0</v>
      </c>
      <c r="AM348" s="58">
        <f t="shared" si="1619"/>
        <v>0.65275268129576713</v>
      </c>
      <c r="AN348" s="58">
        <f t="shared" si="1620"/>
        <v>0</v>
      </c>
      <c r="AO348" s="58">
        <f t="shared" si="1621"/>
        <v>580.83120404754266</v>
      </c>
      <c r="AP348" s="58">
        <f t="shared" si="1622"/>
        <v>0</v>
      </c>
      <c r="AQ348" s="58">
        <f t="shared" si="1623"/>
        <v>0</v>
      </c>
      <c r="BA348" s="54" t="s">
        <v>820</v>
      </c>
      <c r="BB348" s="53">
        <v>11130301</v>
      </c>
      <c r="BC348" s="53">
        <v>22535</v>
      </c>
      <c r="BD348" s="53">
        <v>3</v>
      </c>
      <c r="BE348" s="53">
        <f t="shared" si="1578"/>
        <v>1.3312624805857554E-4</v>
      </c>
      <c r="BF348" s="53"/>
      <c r="BG348" s="53"/>
      <c r="BH348" s="53">
        <f t="shared" si="1579"/>
        <v>0</v>
      </c>
      <c r="BI348" s="53">
        <f t="shared" si="1580"/>
        <v>0</v>
      </c>
      <c r="BO348" s="54" t="s">
        <v>830</v>
      </c>
      <c r="BP348" s="53">
        <v>12110107</v>
      </c>
      <c r="BQ348" s="53">
        <v>726042.26690000005</v>
      </c>
      <c r="BR348" s="53">
        <v>70178.565440000006</v>
      </c>
      <c r="BS348" s="53">
        <f t="shared" si="1581"/>
        <v>9.6659063307213633E-2</v>
      </c>
      <c r="BT348" s="53">
        <f>BT347</f>
        <v>243</v>
      </c>
      <c r="BU348" s="53">
        <f t="shared" ref="BU348:BU351" si="1665">BU347</f>
        <v>0</v>
      </c>
      <c r="BV348" s="53">
        <f t="shared" ref="BV348:BV351" si="1666">BV347</f>
        <v>25</v>
      </c>
      <c r="BW348" s="53">
        <f t="shared" si="1582"/>
        <v>23.488152383652913</v>
      </c>
      <c r="BX348" s="53">
        <f t="shared" si="1583"/>
        <v>0</v>
      </c>
      <c r="BY348" s="53">
        <f t="shared" si="1584"/>
        <v>2.4164765826803407</v>
      </c>
    </row>
    <row r="349" spans="1:77" x14ac:dyDescent="0.3">
      <c r="A349" s="53" t="s">
        <v>658</v>
      </c>
      <c r="B349" s="53" t="s">
        <v>1573</v>
      </c>
      <c r="C349" s="53">
        <v>12030108</v>
      </c>
      <c r="D349" s="51">
        <v>533920.68627803004</v>
      </c>
      <c r="E349" s="53">
        <v>10114.871735999999</v>
      </c>
      <c r="F349" s="53">
        <f t="shared" si="1560"/>
        <v>1.8944521154463854E-2</v>
      </c>
      <c r="H349" s="53">
        <f>H348</f>
        <v>3013</v>
      </c>
      <c r="I349" s="53">
        <f t="shared" ref="I349:I351" si="1667">I348</f>
        <v>50</v>
      </c>
      <c r="J349" s="53">
        <f t="shared" ref="J349:J351" si="1668">J348</f>
        <v>42</v>
      </c>
      <c r="K349" s="53">
        <f t="shared" ref="K349:K351" si="1669">K348</f>
        <v>0</v>
      </c>
      <c r="L349" s="53">
        <f t="shared" ref="L349:L351" si="1670">L348</f>
        <v>129</v>
      </c>
      <c r="M349" s="53">
        <f t="shared" si="1568"/>
        <v>57.079842238399593</v>
      </c>
      <c r="N349" s="53">
        <f t="shared" si="1569"/>
        <v>0.94722605772319268</v>
      </c>
      <c r="O349" s="53">
        <f t="shared" si="1570"/>
        <v>0.79566988848748188</v>
      </c>
      <c r="P349" s="53">
        <f t="shared" si="1571"/>
        <v>0</v>
      </c>
      <c r="Q349" s="53">
        <f t="shared" si="1572"/>
        <v>2.4438432289258372</v>
      </c>
      <c r="AA349" s="53" t="s">
        <v>1005</v>
      </c>
      <c r="AB349" s="53" t="s">
        <v>1600</v>
      </c>
      <c r="AC349" s="53">
        <v>12050002</v>
      </c>
      <c r="AD349" s="53">
        <v>89487.644530000005</v>
      </c>
      <c r="AE349" s="51">
        <v>17690.9595682</v>
      </c>
      <c r="AF349" s="53">
        <f t="shared" si="1561"/>
        <v>0.19769164403773359</v>
      </c>
      <c r="AH349" s="58">
        <f t="shared" ref="AH349:AH351" si="1671">AH348</f>
        <v>22</v>
      </c>
      <c r="AI349" s="58">
        <f t="shared" ref="AI349:AI351" si="1672">AI348</f>
        <v>0</v>
      </c>
      <c r="AJ349" s="58">
        <f t="shared" ref="AJ349:AJ351" si="1673">AJ348</f>
        <v>19576</v>
      </c>
      <c r="AK349" s="58">
        <f t="shared" ref="AK349:AK351" si="1674">AK348</f>
        <v>0</v>
      </c>
      <c r="AL349" s="58">
        <f t="shared" ref="AL349:AL351" si="1675">AL348</f>
        <v>0</v>
      </c>
      <c r="AM349" s="58">
        <f t="shared" si="1619"/>
        <v>4.3492161688301394</v>
      </c>
      <c r="AN349" s="58">
        <f t="shared" si="1620"/>
        <v>0</v>
      </c>
      <c r="AO349" s="58">
        <f t="shared" si="1621"/>
        <v>3870.011623682673</v>
      </c>
      <c r="AP349" s="58">
        <f t="shared" si="1622"/>
        <v>0</v>
      </c>
      <c r="AQ349" s="58">
        <f t="shared" si="1623"/>
        <v>0</v>
      </c>
      <c r="BA349" s="54" t="s">
        <v>1003</v>
      </c>
      <c r="BB349" s="53">
        <v>11130210</v>
      </c>
      <c r="BC349" s="53">
        <v>120891</v>
      </c>
      <c r="BD349" s="53">
        <v>19135</v>
      </c>
      <c r="BE349" s="53">
        <f t="shared" si="1578"/>
        <v>0.15828308145354078</v>
      </c>
      <c r="BF349" s="53">
        <f>Input!P277</f>
        <v>35</v>
      </c>
      <c r="BG349" s="53">
        <f>Input!Q277</f>
        <v>0</v>
      </c>
      <c r="BH349" s="53">
        <f t="shared" si="1579"/>
        <v>5.5399078508739272</v>
      </c>
      <c r="BI349" s="53">
        <f t="shared" si="1580"/>
        <v>0</v>
      </c>
      <c r="BO349" s="54" t="s">
        <v>830</v>
      </c>
      <c r="BP349" s="53">
        <v>12110108</v>
      </c>
      <c r="BQ349" s="53">
        <v>726042.26690000005</v>
      </c>
      <c r="BR349" s="53">
        <v>146072.0079</v>
      </c>
      <c r="BS349" s="53">
        <f t="shared" si="1581"/>
        <v>0.20118939979030026</v>
      </c>
      <c r="BT349" s="53">
        <f>BT348</f>
        <v>243</v>
      </c>
      <c r="BU349" s="53">
        <f t="shared" si="1665"/>
        <v>0</v>
      </c>
      <c r="BV349" s="53">
        <f t="shared" si="1666"/>
        <v>25</v>
      </c>
      <c r="BW349" s="53">
        <f t="shared" si="1582"/>
        <v>48.88902414904296</v>
      </c>
      <c r="BX349" s="53">
        <f t="shared" si="1583"/>
        <v>0</v>
      </c>
      <c r="BY349" s="53">
        <f t="shared" si="1584"/>
        <v>5.0297349947575061</v>
      </c>
    </row>
    <row r="350" spans="1:77" x14ac:dyDescent="0.3">
      <c r="A350" s="53" t="s">
        <v>658</v>
      </c>
      <c r="B350" s="53" t="s">
        <v>1573</v>
      </c>
      <c r="C350" s="53">
        <v>12030201</v>
      </c>
      <c r="D350" s="51">
        <v>533920.68627803004</v>
      </c>
      <c r="E350" s="53">
        <v>454949.54095900001</v>
      </c>
      <c r="F350" s="53">
        <f t="shared" si="1560"/>
        <v>0.85209199165977401</v>
      </c>
      <c r="H350" s="53">
        <f>H349</f>
        <v>3013</v>
      </c>
      <c r="I350" s="53">
        <f t="shared" si="1667"/>
        <v>50</v>
      </c>
      <c r="J350" s="53">
        <f t="shared" si="1668"/>
        <v>42</v>
      </c>
      <c r="K350" s="53">
        <f t="shared" si="1669"/>
        <v>0</v>
      </c>
      <c r="L350" s="53">
        <f t="shared" si="1670"/>
        <v>129</v>
      </c>
      <c r="M350" s="53">
        <f t="shared" si="1568"/>
        <v>2567.3531708708992</v>
      </c>
      <c r="N350" s="53">
        <f t="shared" si="1569"/>
        <v>42.604599582988698</v>
      </c>
      <c r="O350" s="53">
        <f t="shared" si="1570"/>
        <v>35.787863649710509</v>
      </c>
      <c r="P350" s="53">
        <f t="shared" si="1571"/>
        <v>0</v>
      </c>
      <c r="Q350" s="53">
        <f t="shared" si="1572"/>
        <v>109.91986692411085</v>
      </c>
      <c r="AA350" s="53" t="s">
        <v>1005</v>
      </c>
      <c r="AB350" s="53" t="s">
        <v>1600</v>
      </c>
      <c r="AC350" s="53">
        <v>12050003</v>
      </c>
      <c r="AD350" s="53">
        <v>89487.644530000005</v>
      </c>
      <c r="AE350" s="53">
        <v>16787.404616700001</v>
      </c>
      <c r="AF350" s="53">
        <f t="shared" si="1561"/>
        <v>0.18759466409993797</v>
      </c>
      <c r="AH350" s="58">
        <f t="shared" si="1671"/>
        <v>22</v>
      </c>
      <c r="AI350" s="58">
        <f t="shared" si="1672"/>
        <v>0</v>
      </c>
      <c r="AJ350" s="58">
        <f t="shared" si="1673"/>
        <v>19576</v>
      </c>
      <c r="AK350" s="58">
        <f t="shared" si="1674"/>
        <v>0</v>
      </c>
      <c r="AL350" s="58">
        <f t="shared" si="1675"/>
        <v>0</v>
      </c>
      <c r="AM350" s="58">
        <f t="shared" si="1619"/>
        <v>4.1270826101986353</v>
      </c>
      <c r="AN350" s="58">
        <f t="shared" si="1620"/>
        <v>0</v>
      </c>
      <c r="AO350" s="58">
        <f t="shared" si="1621"/>
        <v>3672.3531444203859</v>
      </c>
      <c r="AP350" s="58">
        <f t="shared" si="1622"/>
        <v>0</v>
      </c>
      <c r="AQ350" s="58">
        <f t="shared" si="1623"/>
        <v>0</v>
      </c>
      <c r="BA350" s="54" t="s">
        <v>1003</v>
      </c>
      <c r="BB350" s="53">
        <v>11140101</v>
      </c>
      <c r="BC350" s="53">
        <v>120891</v>
      </c>
      <c r="BD350" s="53">
        <v>82383</v>
      </c>
      <c r="BE350" s="53">
        <f t="shared" si="1578"/>
        <v>0.68146512147306249</v>
      </c>
      <c r="BF350" s="53">
        <f t="shared" ref="BF350:BG352" si="1676">BF349</f>
        <v>35</v>
      </c>
      <c r="BG350" s="53">
        <f t="shared" si="1676"/>
        <v>0</v>
      </c>
      <c r="BH350" s="53">
        <f t="shared" si="1579"/>
        <v>23.851279251557187</v>
      </c>
      <c r="BI350" s="53">
        <f t="shared" si="1580"/>
        <v>0</v>
      </c>
      <c r="BO350" s="54" t="s">
        <v>830</v>
      </c>
      <c r="BP350" s="53">
        <v>12110109</v>
      </c>
      <c r="BQ350" s="53">
        <v>726042.26690000005</v>
      </c>
      <c r="BR350" s="53">
        <v>227919.01439999999</v>
      </c>
      <c r="BS350" s="53">
        <f t="shared" si="1581"/>
        <v>0.3139197603097561</v>
      </c>
      <c r="BT350" s="53">
        <f>BT349</f>
        <v>243</v>
      </c>
      <c r="BU350" s="53">
        <f t="shared" si="1665"/>
        <v>0</v>
      </c>
      <c r="BV350" s="53">
        <f t="shared" si="1666"/>
        <v>25</v>
      </c>
      <c r="BW350" s="53">
        <f t="shared" si="1582"/>
        <v>76.282501755270729</v>
      </c>
      <c r="BX350" s="53">
        <f t="shared" si="1583"/>
        <v>0</v>
      </c>
      <c r="BY350" s="53">
        <f t="shared" si="1584"/>
        <v>7.8479940077439023</v>
      </c>
    </row>
    <row r="351" spans="1:77" x14ac:dyDescent="0.3">
      <c r="A351" s="53" t="s">
        <v>658</v>
      </c>
      <c r="B351" s="53" t="s">
        <v>1573</v>
      </c>
      <c r="C351" s="53">
        <v>12070103</v>
      </c>
      <c r="D351" s="51">
        <v>533920.68627803004</v>
      </c>
      <c r="E351" s="53">
        <v>66235.294351999997</v>
      </c>
      <c r="F351" s="53">
        <f t="shared" si="1560"/>
        <v>0.1240545572671614</v>
      </c>
      <c r="H351" s="53">
        <f>H350</f>
        <v>3013</v>
      </c>
      <c r="I351" s="53">
        <f t="shared" si="1667"/>
        <v>50</v>
      </c>
      <c r="J351" s="53">
        <f t="shared" si="1668"/>
        <v>42</v>
      </c>
      <c r="K351" s="53">
        <f t="shared" si="1669"/>
        <v>0</v>
      </c>
      <c r="L351" s="53">
        <f t="shared" si="1670"/>
        <v>129</v>
      </c>
      <c r="M351" s="53">
        <f t="shared" si="1568"/>
        <v>373.77638104595729</v>
      </c>
      <c r="N351" s="53">
        <f t="shared" si="1569"/>
        <v>6.2027278633580698</v>
      </c>
      <c r="O351" s="53">
        <f t="shared" si="1570"/>
        <v>5.2102914052207785</v>
      </c>
      <c r="P351" s="53">
        <f t="shared" si="1571"/>
        <v>0</v>
      </c>
      <c r="Q351" s="53">
        <f t="shared" si="1572"/>
        <v>16.003037887463819</v>
      </c>
      <c r="AA351" s="53" t="s">
        <v>1005</v>
      </c>
      <c r="AB351" s="53" t="s">
        <v>1600</v>
      </c>
      <c r="AC351" s="53">
        <v>12050006</v>
      </c>
      <c r="AD351" s="53">
        <v>89487.644530000005</v>
      </c>
      <c r="AE351" s="53">
        <v>52354.130351699998</v>
      </c>
      <c r="AF351" s="53">
        <f t="shared" si="1561"/>
        <v>0.58504311546773036</v>
      </c>
      <c r="AH351" s="58">
        <f t="shared" si="1671"/>
        <v>22</v>
      </c>
      <c r="AI351" s="58">
        <f t="shared" si="1672"/>
        <v>0</v>
      </c>
      <c r="AJ351" s="58">
        <f t="shared" si="1673"/>
        <v>19576</v>
      </c>
      <c r="AK351" s="58">
        <f t="shared" si="1674"/>
        <v>0</v>
      </c>
      <c r="AL351" s="58">
        <f t="shared" si="1675"/>
        <v>0</v>
      </c>
      <c r="AM351" s="58">
        <f t="shared" si="1619"/>
        <v>12.870948540290067</v>
      </c>
      <c r="AN351" s="58">
        <f t="shared" si="1620"/>
        <v>0</v>
      </c>
      <c r="AO351" s="58">
        <f t="shared" si="1621"/>
        <v>11452.804028396289</v>
      </c>
      <c r="AP351" s="58">
        <f t="shared" si="1622"/>
        <v>0</v>
      </c>
      <c r="AQ351" s="58">
        <f t="shared" si="1623"/>
        <v>0</v>
      </c>
      <c r="BA351" s="54" t="s">
        <v>1003</v>
      </c>
      <c r="BB351" s="53">
        <v>12030103</v>
      </c>
      <c r="BC351" s="53">
        <v>120891</v>
      </c>
      <c r="BD351" s="53">
        <v>8179</v>
      </c>
      <c r="BE351" s="53">
        <f t="shared" si="1578"/>
        <v>6.7655987625216102E-2</v>
      </c>
      <c r="BF351" s="53">
        <f t="shared" si="1676"/>
        <v>35</v>
      </c>
      <c r="BG351" s="53">
        <f t="shared" si="1676"/>
        <v>0</v>
      </c>
      <c r="BH351" s="53">
        <f t="shared" si="1579"/>
        <v>2.3679595668825635</v>
      </c>
      <c r="BI351" s="53">
        <f t="shared" si="1580"/>
        <v>0</v>
      </c>
      <c r="BO351" s="54" t="s">
        <v>830</v>
      </c>
      <c r="BP351" s="53">
        <v>12110110</v>
      </c>
      <c r="BQ351" s="53">
        <v>726042.26690000005</v>
      </c>
      <c r="BR351" s="53">
        <v>15496.064179999999</v>
      </c>
      <c r="BS351" s="53">
        <f t="shared" si="1581"/>
        <v>2.1343198442377073E-2</v>
      </c>
      <c r="BT351" s="53">
        <f>BT350</f>
        <v>243</v>
      </c>
      <c r="BU351" s="53">
        <f t="shared" si="1665"/>
        <v>0</v>
      </c>
      <c r="BV351" s="53">
        <f t="shared" si="1666"/>
        <v>25</v>
      </c>
      <c r="BW351" s="53">
        <f t="shared" si="1582"/>
        <v>5.1863972214976286</v>
      </c>
      <c r="BX351" s="53">
        <f t="shared" si="1583"/>
        <v>0</v>
      </c>
      <c r="BY351" s="53">
        <f t="shared" si="1584"/>
        <v>0.53357996105942684</v>
      </c>
    </row>
    <row r="352" spans="1:77" x14ac:dyDescent="0.3">
      <c r="A352" s="53" t="s">
        <v>830</v>
      </c>
      <c r="B352" s="53" t="s">
        <v>1573</v>
      </c>
      <c r="C352" s="53">
        <v>12110106</v>
      </c>
      <c r="D352" s="51">
        <v>726042.25161579996</v>
      </c>
      <c r="E352" s="53">
        <v>266376.61469399999</v>
      </c>
      <c r="F352" s="53">
        <f t="shared" si="1560"/>
        <v>0.36688858547995162</v>
      </c>
      <c r="H352" s="53">
        <f>Input!P247</f>
        <v>2405</v>
      </c>
      <c r="I352" s="53">
        <f>Input!Q247</f>
        <v>0</v>
      </c>
      <c r="J352" s="53">
        <f>Input!R247</f>
        <v>81557</v>
      </c>
      <c r="K352" s="53">
        <f>Input!S247</f>
        <v>0</v>
      </c>
      <c r="L352" s="53">
        <f>Input!T247</f>
        <v>409</v>
      </c>
      <c r="M352" s="53">
        <f t="shared" si="1568"/>
        <v>882.36704807928368</v>
      </c>
      <c r="N352" s="53">
        <f t="shared" si="1569"/>
        <v>0</v>
      </c>
      <c r="O352" s="53">
        <f t="shared" si="1570"/>
        <v>29922.332365988415</v>
      </c>
      <c r="P352" s="53">
        <f t="shared" si="1571"/>
        <v>0</v>
      </c>
      <c r="Q352" s="53">
        <f t="shared" si="1572"/>
        <v>150.05743146130021</v>
      </c>
      <c r="AA352" s="53" t="s">
        <v>1006</v>
      </c>
      <c r="AB352" s="53" t="s">
        <v>1594</v>
      </c>
      <c r="AC352" s="53">
        <v>11120105</v>
      </c>
      <c r="AD352" s="53">
        <v>50992.438499999997</v>
      </c>
      <c r="AE352" s="53">
        <v>28507.1359973</v>
      </c>
      <c r="AF352" s="53">
        <f t="shared" si="1561"/>
        <v>0.55904633776829482</v>
      </c>
      <c r="AH352" s="58">
        <v>0</v>
      </c>
      <c r="AI352" s="58">
        <v>0</v>
      </c>
      <c r="AJ352" s="58">
        <v>0</v>
      </c>
      <c r="AK352" s="58">
        <v>0</v>
      </c>
      <c r="AL352" s="58">
        <v>0</v>
      </c>
      <c r="AM352" s="58">
        <f t="shared" si="1619"/>
        <v>0</v>
      </c>
      <c r="AN352" s="58">
        <f t="shared" si="1620"/>
        <v>0</v>
      </c>
      <c r="AO352" s="58">
        <f t="shared" si="1621"/>
        <v>0</v>
      </c>
      <c r="AP352" s="58">
        <f t="shared" si="1622"/>
        <v>0</v>
      </c>
      <c r="AQ352" s="58">
        <f t="shared" si="1623"/>
        <v>0</v>
      </c>
      <c r="BA352" s="54" t="s">
        <v>1003</v>
      </c>
      <c r="BB352" s="53">
        <v>12030106</v>
      </c>
      <c r="BC352" s="53">
        <v>120891</v>
      </c>
      <c r="BD352" s="53">
        <v>11194</v>
      </c>
      <c r="BE352" s="53">
        <f t="shared" si="1578"/>
        <v>9.2595809448180591E-2</v>
      </c>
      <c r="BF352" s="53">
        <f t="shared" si="1676"/>
        <v>35</v>
      </c>
      <c r="BG352" s="53">
        <f t="shared" si="1676"/>
        <v>0</v>
      </c>
      <c r="BH352" s="53">
        <f t="shared" si="1579"/>
        <v>3.2408533306863205</v>
      </c>
      <c r="BI352" s="53">
        <f t="shared" si="1580"/>
        <v>0</v>
      </c>
      <c r="BO352" s="54" t="s">
        <v>998</v>
      </c>
      <c r="BP352" s="53">
        <v>12080002</v>
      </c>
      <c r="BQ352" s="53">
        <v>950372.20739999996</v>
      </c>
      <c r="BR352" s="53">
        <v>12.963881580000001</v>
      </c>
      <c r="BS352" s="53">
        <f t="shared" si="1581"/>
        <v>1.3640846690441635E-5</v>
      </c>
      <c r="BT352" s="53">
        <v>0</v>
      </c>
      <c r="BU352" s="53">
        <v>0</v>
      </c>
      <c r="BV352" s="53">
        <v>0</v>
      </c>
      <c r="BW352" s="53">
        <f t="shared" si="1582"/>
        <v>0</v>
      </c>
      <c r="BX352" s="53">
        <f t="shared" si="1583"/>
        <v>0</v>
      </c>
      <c r="BY352" s="53">
        <f t="shared" si="1584"/>
        <v>0</v>
      </c>
    </row>
    <row r="353" spans="1:77" x14ac:dyDescent="0.3">
      <c r="A353" s="53" t="s">
        <v>830</v>
      </c>
      <c r="B353" s="53" t="s">
        <v>1573</v>
      </c>
      <c r="C353" s="53">
        <v>12110107</v>
      </c>
      <c r="D353" s="51">
        <v>726042.25161579996</v>
      </c>
      <c r="E353" s="53">
        <v>70178.560008</v>
      </c>
      <c r="F353" s="53">
        <f t="shared" si="1560"/>
        <v>9.6659057860363218E-2</v>
      </c>
      <c r="H353" s="53">
        <f>H352</f>
        <v>2405</v>
      </c>
      <c r="I353" s="53">
        <f t="shared" ref="I353:I356" si="1677">I352</f>
        <v>0</v>
      </c>
      <c r="J353" s="53">
        <f t="shared" ref="J353:J356" si="1678">J352</f>
        <v>81557</v>
      </c>
      <c r="K353" s="53">
        <f t="shared" ref="K353:K356" si="1679">K352</f>
        <v>0</v>
      </c>
      <c r="L353" s="53">
        <f t="shared" ref="L353:L356" si="1680">L352</f>
        <v>409</v>
      </c>
      <c r="M353" s="53">
        <f t="shared" si="1568"/>
        <v>232.46503415417354</v>
      </c>
      <c r="N353" s="53">
        <f t="shared" si="1569"/>
        <v>0</v>
      </c>
      <c r="O353" s="53">
        <f t="shared" si="1570"/>
        <v>7883.2227819176433</v>
      </c>
      <c r="P353" s="53">
        <f t="shared" si="1571"/>
        <v>0</v>
      </c>
      <c r="Q353" s="53">
        <f t="shared" si="1572"/>
        <v>39.533554664888555</v>
      </c>
      <c r="AA353" s="53" t="s">
        <v>1006</v>
      </c>
      <c r="AB353" s="53" t="s">
        <v>1594</v>
      </c>
      <c r="AC353" s="53">
        <v>11130103</v>
      </c>
      <c r="AD353" s="53">
        <v>50992.438499999997</v>
      </c>
      <c r="AE353" s="51">
        <v>22485.302499900001</v>
      </c>
      <c r="AF353" s="53">
        <f t="shared" si="1561"/>
        <v>0.44095366217679516</v>
      </c>
      <c r="AH353" s="58">
        <f t="shared" ref="AH353" si="1681">AH352</f>
        <v>0</v>
      </c>
      <c r="AI353" s="58">
        <f t="shared" ref="AI353" si="1682">AI352</f>
        <v>0</v>
      </c>
      <c r="AJ353" s="58">
        <f t="shared" ref="AJ353" si="1683">AJ352</f>
        <v>0</v>
      </c>
      <c r="AK353" s="58">
        <f t="shared" ref="AK353" si="1684">AK352</f>
        <v>0</v>
      </c>
      <c r="AL353" s="58">
        <f t="shared" ref="AL353" si="1685">AL352</f>
        <v>0</v>
      </c>
      <c r="AM353" s="58">
        <f t="shared" si="1619"/>
        <v>0</v>
      </c>
      <c r="AN353" s="58">
        <f t="shared" si="1620"/>
        <v>0</v>
      </c>
      <c r="AO353" s="58">
        <f t="shared" si="1621"/>
        <v>0</v>
      </c>
      <c r="AP353" s="58">
        <f t="shared" si="1622"/>
        <v>0</v>
      </c>
      <c r="AQ353" s="58">
        <f t="shared" si="1623"/>
        <v>0</v>
      </c>
      <c r="BA353" s="54" t="s">
        <v>1004</v>
      </c>
      <c r="BB353" s="53">
        <v>11140307</v>
      </c>
      <c r="BC353" s="53">
        <v>121747</v>
      </c>
      <c r="BD353" s="53">
        <v>3757</v>
      </c>
      <c r="BE353" s="53">
        <f t="shared" si="1578"/>
        <v>3.0859076609690589E-2</v>
      </c>
      <c r="BF353" s="53">
        <f>Input!P281</f>
        <v>15</v>
      </c>
      <c r="BG353" s="53">
        <f>Input!Q281</f>
        <v>0</v>
      </c>
      <c r="BH353" s="53">
        <f t="shared" si="1579"/>
        <v>0.46288614914535886</v>
      </c>
      <c r="BI353" s="53">
        <f t="shared" si="1580"/>
        <v>0</v>
      </c>
      <c r="BO353" s="54" t="s">
        <v>998</v>
      </c>
      <c r="BP353" s="53">
        <v>12080003</v>
      </c>
      <c r="BQ353" s="53">
        <v>950372.20739999996</v>
      </c>
      <c r="BR353" s="53">
        <v>589469.25399999996</v>
      </c>
      <c r="BS353" s="53">
        <f t="shared" si="1581"/>
        <v>0.62025093895859229</v>
      </c>
      <c r="BT353" s="53">
        <f>BT352</f>
        <v>0</v>
      </c>
      <c r="BU353" s="53">
        <f t="shared" ref="BU353:BU355" si="1686">BU352</f>
        <v>0</v>
      </c>
      <c r="BV353" s="53">
        <f t="shared" ref="BV353:BV355" si="1687">BV352</f>
        <v>0</v>
      </c>
      <c r="BW353" s="53">
        <f t="shared" si="1582"/>
        <v>0</v>
      </c>
      <c r="BX353" s="53">
        <f t="shared" si="1583"/>
        <v>0</v>
      </c>
      <c r="BY353" s="53">
        <f t="shared" si="1584"/>
        <v>0</v>
      </c>
    </row>
    <row r="354" spans="1:77" ht="15.6" customHeight="1" x14ac:dyDescent="0.3">
      <c r="A354" s="53" t="s">
        <v>830</v>
      </c>
      <c r="B354" s="53" t="s">
        <v>1573</v>
      </c>
      <c r="C354" s="53">
        <v>12110108</v>
      </c>
      <c r="D354" s="51">
        <v>726042.25161579996</v>
      </c>
      <c r="E354" s="53">
        <v>146072.007889</v>
      </c>
      <c r="F354" s="53">
        <f t="shared" si="1560"/>
        <v>0.20118940401046656</v>
      </c>
      <c r="H354" s="53">
        <f>H353</f>
        <v>2405</v>
      </c>
      <c r="I354" s="53">
        <f t="shared" si="1677"/>
        <v>0</v>
      </c>
      <c r="J354" s="53">
        <f t="shared" si="1678"/>
        <v>81557</v>
      </c>
      <c r="K354" s="53">
        <f t="shared" si="1679"/>
        <v>0</v>
      </c>
      <c r="L354" s="53">
        <f t="shared" si="1680"/>
        <v>409</v>
      </c>
      <c r="M354" s="53">
        <f t="shared" si="1568"/>
        <v>483.86051664517208</v>
      </c>
      <c r="N354" s="53">
        <f t="shared" si="1569"/>
        <v>0</v>
      </c>
      <c r="O354" s="53">
        <f t="shared" si="1570"/>
        <v>16408.404222881622</v>
      </c>
      <c r="P354" s="53">
        <f t="shared" si="1571"/>
        <v>0</v>
      </c>
      <c r="Q354" s="53">
        <f t="shared" si="1572"/>
        <v>82.286466240280816</v>
      </c>
      <c r="AA354" s="53" t="s">
        <v>1009</v>
      </c>
      <c r="AB354" s="53" t="s">
        <v>1594</v>
      </c>
      <c r="AC354" s="53">
        <v>11120105</v>
      </c>
      <c r="AD354" s="53">
        <v>395194.92790000001</v>
      </c>
      <c r="AE354" s="53">
        <v>9075.5434690300008</v>
      </c>
      <c r="AF354" s="53">
        <f t="shared" si="1561"/>
        <v>2.2964726590130918E-2</v>
      </c>
      <c r="AH354" s="58">
        <f>Input!P299</f>
        <v>29</v>
      </c>
      <c r="AI354" s="58">
        <f>Input!Q299</f>
        <v>0</v>
      </c>
      <c r="AJ354" s="58">
        <f>Input!R299</f>
        <v>4961</v>
      </c>
      <c r="AK354" s="58">
        <f>Input!S299</f>
        <v>0</v>
      </c>
      <c r="AL354" s="58">
        <f>Input!T299</f>
        <v>153</v>
      </c>
      <c r="AM354" s="58">
        <f t="shared" si="1619"/>
        <v>0.66597707111379656</v>
      </c>
      <c r="AN354" s="58">
        <f t="shared" si="1620"/>
        <v>0</v>
      </c>
      <c r="AO354" s="58">
        <f t="shared" si="1621"/>
        <v>113.92800861363948</v>
      </c>
      <c r="AP354" s="58">
        <f t="shared" si="1622"/>
        <v>0</v>
      </c>
      <c r="AQ354" s="58">
        <f t="shared" si="1623"/>
        <v>3.5136031682900306</v>
      </c>
      <c r="BA354" s="54" t="s">
        <v>1004</v>
      </c>
      <c r="BB354" s="53">
        <v>12010002</v>
      </c>
      <c r="BC354" s="53">
        <v>121747</v>
      </c>
      <c r="BD354" s="53">
        <v>117990</v>
      </c>
      <c r="BE354" s="53">
        <f t="shared" si="1578"/>
        <v>0.96914092339030944</v>
      </c>
      <c r="BF354" s="53">
        <f>BF353</f>
        <v>15</v>
      </c>
      <c r="BG354" s="53">
        <f>BG353</f>
        <v>0</v>
      </c>
      <c r="BH354" s="53">
        <f t="shared" si="1579"/>
        <v>14.537113850854642</v>
      </c>
      <c r="BI354" s="53">
        <f t="shared" si="1580"/>
        <v>0</v>
      </c>
      <c r="BO354" s="54" t="s">
        <v>998</v>
      </c>
      <c r="BP354" s="53">
        <v>12080004</v>
      </c>
      <c r="BQ354" s="53">
        <v>950372.20739999996</v>
      </c>
      <c r="BR354" s="53">
        <v>352045.87650000001</v>
      </c>
      <c r="BS354" s="53">
        <f t="shared" si="1581"/>
        <v>0.37042947358816042</v>
      </c>
      <c r="BT354" s="53">
        <f>BT353</f>
        <v>0</v>
      </c>
      <c r="BU354" s="53">
        <f t="shared" si="1686"/>
        <v>0</v>
      </c>
      <c r="BV354" s="53">
        <f t="shared" si="1687"/>
        <v>0</v>
      </c>
      <c r="BW354" s="53">
        <f t="shared" si="1582"/>
        <v>0</v>
      </c>
      <c r="BX354" s="53">
        <f t="shared" si="1583"/>
        <v>0</v>
      </c>
      <c r="BY354" s="53">
        <f t="shared" si="1584"/>
        <v>0</v>
      </c>
    </row>
    <row r="355" spans="1:77" x14ac:dyDescent="0.3">
      <c r="A355" s="53" t="s">
        <v>830</v>
      </c>
      <c r="B355" s="53" t="s">
        <v>1573</v>
      </c>
      <c r="C355" s="53">
        <v>12110109</v>
      </c>
      <c r="D355" s="51">
        <v>726042.25161579996</v>
      </c>
      <c r="E355" s="53">
        <v>227919.00808900001</v>
      </c>
      <c r="F355" s="53">
        <f t="shared" si="1560"/>
        <v>0.31391975822587248</v>
      </c>
      <c r="H355" s="53">
        <f>H354</f>
        <v>2405</v>
      </c>
      <c r="I355" s="53">
        <f t="shared" si="1677"/>
        <v>0</v>
      </c>
      <c r="J355" s="53">
        <f t="shared" si="1678"/>
        <v>81557</v>
      </c>
      <c r="K355" s="53">
        <f t="shared" si="1679"/>
        <v>0</v>
      </c>
      <c r="L355" s="53">
        <f t="shared" si="1680"/>
        <v>409</v>
      </c>
      <c r="M355" s="53">
        <f t="shared" si="1568"/>
        <v>754.97701853322337</v>
      </c>
      <c r="N355" s="53">
        <f t="shared" si="1569"/>
        <v>0</v>
      </c>
      <c r="O355" s="53">
        <f t="shared" si="1570"/>
        <v>25602.353721627482</v>
      </c>
      <c r="P355" s="53">
        <f t="shared" si="1571"/>
        <v>0</v>
      </c>
      <c r="Q355" s="53">
        <f t="shared" si="1572"/>
        <v>128.39318111438183</v>
      </c>
      <c r="AA355" s="53" t="s">
        <v>1009</v>
      </c>
      <c r="AB355" s="53" t="s">
        <v>1594</v>
      </c>
      <c r="AC355" s="53">
        <v>11130101</v>
      </c>
      <c r="AD355" s="53">
        <v>395194.92790000001</v>
      </c>
      <c r="AE355" s="53">
        <v>317324.51774600003</v>
      </c>
      <c r="AF355" s="53">
        <f t="shared" si="1561"/>
        <v>0.80295695957488533</v>
      </c>
      <c r="AH355" s="58">
        <f t="shared" ref="AH355:AH356" si="1688">AH354</f>
        <v>29</v>
      </c>
      <c r="AI355" s="58">
        <f t="shared" ref="AI355:AI356" si="1689">AI354</f>
        <v>0</v>
      </c>
      <c r="AJ355" s="58">
        <f t="shared" ref="AJ355:AJ356" si="1690">AJ354</f>
        <v>4961</v>
      </c>
      <c r="AK355" s="58">
        <f t="shared" ref="AK355:AK356" si="1691">AK354</f>
        <v>0</v>
      </c>
      <c r="AL355" s="58">
        <f t="shared" ref="AL355:AL356" si="1692">AL354</f>
        <v>153</v>
      </c>
      <c r="AM355" s="58">
        <f t="shared" si="1619"/>
        <v>23.285751827671675</v>
      </c>
      <c r="AN355" s="58">
        <f t="shared" si="1620"/>
        <v>0</v>
      </c>
      <c r="AO355" s="58">
        <f t="shared" si="1621"/>
        <v>3983.4694764510059</v>
      </c>
      <c r="AP355" s="58">
        <f t="shared" si="1622"/>
        <v>0</v>
      </c>
      <c r="AQ355" s="58">
        <f t="shared" si="1623"/>
        <v>122.85241481495746</v>
      </c>
      <c r="BA355" s="54" t="s">
        <v>747</v>
      </c>
      <c r="BB355" s="53">
        <v>12030202</v>
      </c>
      <c r="BC355" s="53">
        <v>26623</v>
      </c>
      <c r="BD355" s="53">
        <v>2931</v>
      </c>
      <c r="BE355" s="53">
        <f t="shared" si="1578"/>
        <v>0.11009277692221012</v>
      </c>
      <c r="BF355" s="53">
        <f>Input!P285</f>
        <v>1352</v>
      </c>
      <c r="BG355" s="53">
        <f>Input!Q285</f>
        <v>0</v>
      </c>
      <c r="BH355" s="53">
        <f t="shared" si="1579"/>
        <v>148.84543439882808</v>
      </c>
      <c r="BI355" s="53">
        <f t="shared" si="1580"/>
        <v>0</v>
      </c>
      <c r="BO355" s="54" t="s">
        <v>998</v>
      </c>
      <c r="BP355" s="53">
        <v>12080006</v>
      </c>
      <c r="BQ355" s="53">
        <v>950372.20739999996</v>
      </c>
      <c r="BR355" s="53">
        <v>8844.1130190000003</v>
      </c>
      <c r="BS355" s="53">
        <f t="shared" si="1581"/>
        <v>9.3059466071671662E-3</v>
      </c>
      <c r="BT355" s="53">
        <f>BT354</f>
        <v>0</v>
      </c>
      <c r="BU355" s="53">
        <f t="shared" si="1686"/>
        <v>0</v>
      </c>
      <c r="BV355" s="53">
        <f t="shared" si="1687"/>
        <v>0</v>
      </c>
      <c r="BW355" s="53">
        <f t="shared" si="1582"/>
        <v>0</v>
      </c>
      <c r="BX355" s="53">
        <f t="shared" si="1583"/>
        <v>0</v>
      </c>
      <c r="BY355" s="53">
        <f t="shared" si="1584"/>
        <v>0</v>
      </c>
    </row>
    <row r="356" spans="1:77" x14ac:dyDescent="0.3">
      <c r="A356" s="53" t="s">
        <v>830</v>
      </c>
      <c r="B356" s="53" t="s">
        <v>1573</v>
      </c>
      <c r="C356" s="53">
        <v>12110110</v>
      </c>
      <c r="D356" s="51">
        <v>726042.25161579996</v>
      </c>
      <c r="E356" s="53">
        <v>15496.0609358</v>
      </c>
      <c r="F356" s="53">
        <f t="shared" si="1560"/>
        <v>2.1343194423346118E-2</v>
      </c>
      <c r="H356" s="53">
        <f>H355</f>
        <v>2405</v>
      </c>
      <c r="I356" s="53">
        <f t="shared" si="1677"/>
        <v>0</v>
      </c>
      <c r="J356" s="53">
        <f t="shared" si="1678"/>
        <v>81557</v>
      </c>
      <c r="K356" s="53">
        <f t="shared" si="1679"/>
        <v>0</v>
      </c>
      <c r="L356" s="53">
        <f t="shared" si="1680"/>
        <v>409</v>
      </c>
      <c r="M356" s="53">
        <f t="shared" si="1568"/>
        <v>51.330382588147415</v>
      </c>
      <c r="N356" s="53">
        <f t="shared" si="1569"/>
        <v>0</v>
      </c>
      <c r="O356" s="53">
        <f t="shared" si="1570"/>
        <v>1740.6869075848394</v>
      </c>
      <c r="P356" s="53">
        <f t="shared" si="1571"/>
        <v>0</v>
      </c>
      <c r="Q356" s="53">
        <f t="shared" si="1572"/>
        <v>8.729366519148563</v>
      </c>
      <c r="AA356" s="53" t="s">
        <v>1009</v>
      </c>
      <c r="AB356" s="53" t="s">
        <v>1594</v>
      </c>
      <c r="AC356" s="53">
        <v>11130105</v>
      </c>
      <c r="AD356" s="53">
        <v>395194.92790000001</v>
      </c>
      <c r="AE356" s="53">
        <v>68794.866690900002</v>
      </c>
      <c r="AF356" s="53">
        <f t="shared" si="1561"/>
        <v>0.17407831384998906</v>
      </c>
      <c r="AH356" s="58">
        <f t="shared" si="1688"/>
        <v>29</v>
      </c>
      <c r="AI356" s="58">
        <f t="shared" si="1689"/>
        <v>0</v>
      </c>
      <c r="AJ356" s="58">
        <f t="shared" si="1690"/>
        <v>4961</v>
      </c>
      <c r="AK356" s="58">
        <f t="shared" si="1691"/>
        <v>0</v>
      </c>
      <c r="AL356" s="58">
        <f t="shared" si="1692"/>
        <v>153</v>
      </c>
      <c r="AM356" s="58">
        <f t="shared" si="1619"/>
        <v>5.0482711016496831</v>
      </c>
      <c r="AN356" s="58">
        <f t="shared" si="1620"/>
        <v>0</v>
      </c>
      <c r="AO356" s="58">
        <f t="shared" si="1621"/>
        <v>863.60251500979575</v>
      </c>
      <c r="AP356" s="58">
        <f t="shared" si="1622"/>
        <v>0</v>
      </c>
      <c r="AQ356" s="58">
        <f t="shared" si="1623"/>
        <v>26.633982019048325</v>
      </c>
      <c r="BA356" s="54" t="s">
        <v>747</v>
      </c>
      <c r="BB356" s="53">
        <v>12040101</v>
      </c>
      <c r="BC356" s="53">
        <v>26623</v>
      </c>
      <c r="BD356" s="53">
        <v>2721</v>
      </c>
      <c r="BE356" s="53">
        <f t="shared" si="1578"/>
        <v>0.10220486045900161</v>
      </c>
      <c r="BF356" s="53">
        <f t="shared" ref="BF356:BG359" si="1693">BF355</f>
        <v>1352</v>
      </c>
      <c r="BG356" s="53">
        <f t="shared" si="1693"/>
        <v>0</v>
      </c>
      <c r="BH356" s="53">
        <f t="shared" si="1579"/>
        <v>138.18097134057018</v>
      </c>
      <c r="BI356" s="53">
        <f t="shared" si="1580"/>
        <v>0</v>
      </c>
      <c r="BO356" s="54" t="s">
        <v>751</v>
      </c>
      <c r="BP356" s="53">
        <v>12040202</v>
      </c>
      <c r="BQ356" s="53">
        <v>234906.01029999999</v>
      </c>
      <c r="BR356" s="53">
        <v>32076.326659999999</v>
      </c>
      <c r="BS356" s="53">
        <f t="shared" si="1581"/>
        <v>0.13654962092725986</v>
      </c>
      <c r="BT356" s="53">
        <v>0</v>
      </c>
      <c r="BU356" s="53">
        <v>0</v>
      </c>
      <c r="BV356" s="53">
        <v>0</v>
      </c>
      <c r="BW356" s="53">
        <f t="shared" si="1582"/>
        <v>0</v>
      </c>
      <c r="BX356" s="53">
        <f t="shared" si="1583"/>
        <v>0</v>
      </c>
      <c r="BY356" s="53">
        <f t="shared" si="1584"/>
        <v>0</v>
      </c>
    </row>
    <row r="357" spans="1:77" x14ac:dyDescent="0.3">
      <c r="A357" s="53" t="s">
        <v>998</v>
      </c>
      <c r="B357" s="53" t="s">
        <v>1578</v>
      </c>
      <c r="C357" s="53">
        <v>12080002</v>
      </c>
      <c r="D357" s="51">
        <v>950371.71113133687</v>
      </c>
      <c r="E357" s="53">
        <v>12.960422836999999</v>
      </c>
      <c r="F357" s="53">
        <f t="shared" si="1560"/>
        <v>1.3637214455354228E-5</v>
      </c>
      <c r="H357" s="53">
        <f>Input!P253</f>
        <v>3102</v>
      </c>
      <c r="I357" s="53">
        <f>Input!Q253</f>
        <v>4481</v>
      </c>
      <c r="J357" s="53">
        <f>Input!R253</f>
        <v>481934</v>
      </c>
      <c r="K357" s="53">
        <f>Input!S253</f>
        <v>501</v>
      </c>
      <c r="L357" s="53">
        <f>Input!T253</f>
        <v>145</v>
      </c>
      <c r="M357" s="53">
        <f t="shared" si="1568"/>
        <v>4.2302639240508817E-2</v>
      </c>
      <c r="N357" s="53">
        <f t="shared" si="1569"/>
        <v>6.11083579744423E-2</v>
      </c>
      <c r="O357" s="53">
        <f t="shared" si="1570"/>
        <v>6.5722373113266848</v>
      </c>
      <c r="P357" s="53">
        <f t="shared" si="1571"/>
        <v>6.8322444421324681E-3</v>
      </c>
      <c r="Q357" s="53">
        <f t="shared" si="1572"/>
        <v>1.9773960960263633E-3</v>
      </c>
      <c r="AA357" s="53" t="s">
        <v>1011</v>
      </c>
      <c r="AB357" s="53" t="s">
        <v>1608</v>
      </c>
      <c r="AC357" s="53">
        <v>11140305</v>
      </c>
      <c r="AD357" s="53">
        <v>152123.77249999999</v>
      </c>
      <c r="AE357" s="51">
        <v>18371.792485400001</v>
      </c>
      <c r="AF357" s="53">
        <f t="shared" si="1561"/>
        <v>0.12076871473457577</v>
      </c>
      <c r="AH357" s="58">
        <f>Input!P308</f>
        <v>136</v>
      </c>
      <c r="AI357" s="58">
        <f>Input!Q308</f>
        <v>0</v>
      </c>
      <c r="AJ357" s="58">
        <f>Input!R308</f>
        <v>0</v>
      </c>
      <c r="AK357" s="58">
        <f>Input!S308</f>
        <v>0</v>
      </c>
      <c r="AL357" s="58">
        <f>Input!T308</f>
        <v>0</v>
      </c>
      <c r="AM357" s="58">
        <f t="shared" si="1619"/>
        <v>16.424545203902305</v>
      </c>
      <c r="AN357" s="58">
        <f t="shared" si="1620"/>
        <v>0</v>
      </c>
      <c r="AO357" s="58">
        <f t="shared" si="1621"/>
        <v>0</v>
      </c>
      <c r="AP357" s="58">
        <f t="shared" si="1622"/>
        <v>0</v>
      </c>
      <c r="AQ357" s="58">
        <f t="shared" si="1623"/>
        <v>0</v>
      </c>
      <c r="BA357" s="54" t="s">
        <v>747</v>
      </c>
      <c r="BB357" s="53">
        <v>12040102</v>
      </c>
      <c r="BC357" s="53">
        <v>26623</v>
      </c>
      <c r="BD357" s="53">
        <v>2827</v>
      </c>
      <c r="BE357" s="53">
        <f t="shared" si="1578"/>
        <v>0.10618638019757352</v>
      </c>
      <c r="BF357" s="53">
        <f t="shared" si="1693"/>
        <v>1352</v>
      </c>
      <c r="BG357" s="53">
        <f t="shared" si="1693"/>
        <v>0</v>
      </c>
      <c r="BH357" s="53">
        <f t="shared" si="1579"/>
        <v>143.5639860271194</v>
      </c>
      <c r="BI357" s="53">
        <f t="shared" si="1580"/>
        <v>0</v>
      </c>
      <c r="BO357" s="54" t="s">
        <v>751</v>
      </c>
      <c r="BP357" s="53">
        <v>12040204</v>
      </c>
      <c r="BQ357" s="53">
        <v>234906.01029999999</v>
      </c>
      <c r="BR357" s="53">
        <v>202829.68369999999</v>
      </c>
      <c r="BS357" s="53">
        <f t="shared" si="1581"/>
        <v>0.86345037932816149</v>
      </c>
      <c r="BT357" s="53">
        <f>BT356</f>
        <v>0</v>
      </c>
      <c r="BU357" s="53">
        <f t="shared" ref="BU357" si="1694">BU356</f>
        <v>0</v>
      </c>
      <c r="BV357" s="53">
        <f t="shared" ref="BV357" si="1695">BV356</f>
        <v>0</v>
      </c>
      <c r="BW357" s="53">
        <f t="shared" si="1582"/>
        <v>0</v>
      </c>
      <c r="BX357" s="53">
        <f t="shared" si="1583"/>
        <v>0</v>
      </c>
      <c r="BY357" s="53">
        <f t="shared" si="1584"/>
        <v>0</v>
      </c>
    </row>
    <row r="358" spans="1:77" x14ac:dyDescent="0.3">
      <c r="A358" s="53" t="s">
        <v>998</v>
      </c>
      <c r="B358" s="53" t="s">
        <v>1578</v>
      </c>
      <c r="C358" s="53">
        <v>12080003</v>
      </c>
      <c r="D358" s="51">
        <v>950371.71113133698</v>
      </c>
      <c r="E358" s="53">
        <v>589468.76393100002</v>
      </c>
      <c r="F358" s="53">
        <f t="shared" si="1560"/>
        <v>0.6202507471832126</v>
      </c>
      <c r="H358" s="53">
        <f>H357</f>
        <v>3102</v>
      </c>
      <c r="I358" s="53">
        <f t="shared" ref="I358:I360" si="1696">I357</f>
        <v>4481</v>
      </c>
      <c r="J358" s="53">
        <f t="shared" ref="J358:J360" si="1697">J357</f>
        <v>481934</v>
      </c>
      <c r="K358" s="53">
        <f t="shared" ref="K358:K360" si="1698">K357</f>
        <v>501</v>
      </c>
      <c r="L358" s="53">
        <f t="shared" ref="L358:L360" si="1699">L357</f>
        <v>145</v>
      </c>
      <c r="M358" s="53">
        <f t="shared" si="1568"/>
        <v>1924.0178177623254</v>
      </c>
      <c r="N358" s="53">
        <f t="shared" si="1569"/>
        <v>2779.3435981279758</v>
      </c>
      <c r="O358" s="53">
        <f t="shared" si="1570"/>
        <v>298919.9235929944</v>
      </c>
      <c r="P358" s="53">
        <f t="shared" si="1571"/>
        <v>310.74562433878953</v>
      </c>
      <c r="Q358" s="53">
        <f t="shared" si="1572"/>
        <v>89.936358341565821</v>
      </c>
      <c r="AA358" s="53" t="s">
        <v>1011</v>
      </c>
      <c r="AB358" s="53" t="s">
        <v>1608</v>
      </c>
      <c r="AC358" s="53">
        <v>11140306</v>
      </c>
      <c r="AD358" s="53">
        <v>152123.77249999999</v>
      </c>
      <c r="AE358" s="53">
        <v>1945.99096807</v>
      </c>
      <c r="AF358" s="53">
        <f t="shared" si="1561"/>
        <v>1.2792155598626113E-2</v>
      </c>
      <c r="AH358" s="58">
        <f t="shared" ref="AH358:AH360" si="1700">AH357</f>
        <v>136</v>
      </c>
      <c r="AI358" s="58">
        <f t="shared" ref="AI358:AI360" si="1701">AI357</f>
        <v>0</v>
      </c>
      <c r="AJ358" s="58">
        <f t="shared" ref="AJ358:AJ360" si="1702">AJ357</f>
        <v>0</v>
      </c>
      <c r="AK358" s="58">
        <f t="shared" ref="AK358:AK360" si="1703">AK357</f>
        <v>0</v>
      </c>
      <c r="AL358" s="58">
        <f t="shared" ref="AL358:AL360" si="1704">AL357</f>
        <v>0</v>
      </c>
      <c r="AM358" s="58">
        <f t="shared" si="1619"/>
        <v>1.7397331614131515</v>
      </c>
      <c r="AN358" s="58">
        <f t="shared" si="1620"/>
        <v>0</v>
      </c>
      <c r="AO358" s="58">
        <f t="shared" si="1621"/>
        <v>0</v>
      </c>
      <c r="AP358" s="58">
        <f t="shared" si="1622"/>
        <v>0</v>
      </c>
      <c r="AQ358" s="58">
        <f t="shared" si="1623"/>
        <v>0</v>
      </c>
      <c r="BA358" s="54" t="s">
        <v>747</v>
      </c>
      <c r="BB358" s="53">
        <v>12070101</v>
      </c>
      <c r="BC358" s="53">
        <v>26623</v>
      </c>
      <c r="BD358" s="53">
        <v>9017</v>
      </c>
      <c r="BE358" s="53">
        <f t="shared" si="1578"/>
        <v>0.33869210832738611</v>
      </c>
      <c r="BF358" s="53">
        <f t="shared" si="1693"/>
        <v>1352</v>
      </c>
      <c r="BG358" s="53">
        <f t="shared" si="1693"/>
        <v>0</v>
      </c>
      <c r="BH358" s="53">
        <f t="shared" si="1579"/>
        <v>457.91173045862604</v>
      </c>
      <c r="BI358" s="53">
        <f t="shared" si="1580"/>
        <v>0</v>
      </c>
      <c r="BO358" s="54" t="s">
        <v>999</v>
      </c>
      <c r="BP358" s="53">
        <v>12050003</v>
      </c>
      <c r="BQ358" s="53">
        <v>573501.54249999998</v>
      </c>
      <c r="BR358" s="53">
        <v>172931.3658</v>
      </c>
      <c r="BS358" s="53">
        <f t="shared" si="1581"/>
        <v>0.30153600816165199</v>
      </c>
      <c r="BT358" s="53">
        <f>Input!R258</f>
        <v>833</v>
      </c>
      <c r="BU358" s="53">
        <f>Input!S258</f>
        <v>0</v>
      </c>
      <c r="BV358" s="53">
        <f>Input!T258</f>
        <v>17</v>
      </c>
      <c r="BW358" s="53">
        <f t="shared" si="1582"/>
        <v>251.17949479865612</v>
      </c>
      <c r="BX358" s="53">
        <f t="shared" si="1583"/>
        <v>0</v>
      </c>
      <c r="BY358" s="53">
        <f t="shared" si="1584"/>
        <v>5.1261121387480841</v>
      </c>
    </row>
    <row r="359" spans="1:77" x14ac:dyDescent="0.3">
      <c r="A359" s="53" t="s">
        <v>998</v>
      </c>
      <c r="B359" s="53" t="s">
        <v>1578</v>
      </c>
      <c r="C359" s="53">
        <v>12080004</v>
      </c>
      <c r="D359" s="51">
        <v>950371.71113133698</v>
      </c>
      <c r="E359" s="53">
        <v>352045.87601399998</v>
      </c>
      <c r="F359" s="53">
        <f t="shared" si="1560"/>
        <v>0.37042966650903275</v>
      </c>
      <c r="H359" s="53">
        <f>H358</f>
        <v>3102</v>
      </c>
      <c r="I359" s="53">
        <f t="shared" si="1696"/>
        <v>4481</v>
      </c>
      <c r="J359" s="53">
        <f t="shared" si="1697"/>
        <v>481934</v>
      </c>
      <c r="K359" s="53">
        <f t="shared" si="1698"/>
        <v>501</v>
      </c>
      <c r="L359" s="53">
        <f t="shared" si="1699"/>
        <v>145</v>
      </c>
      <c r="M359" s="53">
        <f t="shared" si="1568"/>
        <v>1149.0728255110196</v>
      </c>
      <c r="N359" s="53">
        <f t="shared" si="1569"/>
        <v>1659.8953356269758</v>
      </c>
      <c r="O359" s="53">
        <f t="shared" si="1570"/>
        <v>178522.65089936418</v>
      </c>
      <c r="P359" s="53">
        <f t="shared" si="1571"/>
        <v>185.58526292102542</v>
      </c>
      <c r="Q359" s="53">
        <f t="shared" si="1572"/>
        <v>53.712301643809752</v>
      </c>
      <c r="AA359" s="53" t="s">
        <v>1011</v>
      </c>
      <c r="AB359" s="53" t="s">
        <v>1608</v>
      </c>
      <c r="AC359" s="53">
        <v>11140307</v>
      </c>
      <c r="AD359" s="53">
        <v>152123.77249999999</v>
      </c>
      <c r="AE359" s="51">
        <v>91543.171616799998</v>
      </c>
      <c r="AF359" s="53">
        <f t="shared" si="1561"/>
        <v>0.60176769292780985</v>
      </c>
      <c r="AH359" s="58">
        <f t="shared" si="1700"/>
        <v>136</v>
      </c>
      <c r="AI359" s="58">
        <f t="shared" si="1701"/>
        <v>0</v>
      </c>
      <c r="AJ359" s="58">
        <f t="shared" si="1702"/>
        <v>0</v>
      </c>
      <c r="AK359" s="58">
        <f t="shared" si="1703"/>
        <v>0</v>
      </c>
      <c r="AL359" s="58">
        <f t="shared" si="1704"/>
        <v>0</v>
      </c>
      <c r="AM359" s="58">
        <f t="shared" si="1619"/>
        <v>81.84040623818214</v>
      </c>
      <c r="AN359" s="58">
        <f t="shared" si="1620"/>
        <v>0</v>
      </c>
      <c r="AO359" s="58">
        <f t="shared" si="1621"/>
        <v>0</v>
      </c>
      <c r="AP359" s="58">
        <f t="shared" si="1622"/>
        <v>0</v>
      </c>
      <c r="AQ359" s="58">
        <f t="shared" si="1623"/>
        <v>0</v>
      </c>
      <c r="BA359" s="54" t="s">
        <v>747</v>
      </c>
      <c r="BB359" s="53">
        <v>12070103</v>
      </c>
      <c r="BC359" s="53">
        <v>26623</v>
      </c>
      <c r="BD359" s="53">
        <v>9127</v>
      </c>
      <c r="BE359" s="53">
        <f t="shared" si="1578"/>
        <v>0.34282387409382864</v>
      </c>
      <c r="BF359" s="53">
        <f t="shared" si="1693"/>
        <v>1352</v>
      </c>
      <c r="BG359" s="53">
        <f t="shared" si="1693"/>
        <v>0</v>
      </c>
      <c r="BH359" s="53">
        <f t="shared" si="1579"/>
        <v>463.49787777485631</v>
      </c>
      <c r="BI359" s="53">
        <f t="shared" si="1580"/>
        <v>0</v>
      </c>
      <c r="BO359" s="54" t="s">
        <v>999</v>
      </c>
      <c r="BP359" s="53">
        <v>12050004</v>
      </c>
      <c r="BQ359" s="53">
        <v>573501.54249999998</v>
      </c>
      <c r="BR359" s="53">
        <v>245108.17189999999</v>
      </c>
      <c r="BS359" s="53">
        <f t="shared" si="1581"/>
        <v>0.42738886251557029</v>
      </c>
      <c r="BT359" s="53">
        <f>BT358</f>
        <v>833</v>
      </c>
      <c r="BU359" s="53">
        <f t="shared" ref="BU359:BU362" si="1705">BU358</f>
        <v>0</v>
      </c>
      <c r="BV359" s="53">
        <f t="shared" ref="BV359:BV362" si="1706">BV358</f>
        <v>17</v>
      </c>
      <c r="BW359" s="53">
        <f t="shared" si="1582"/>
        <v>356.01492247547003</v>
      </c>
      <c r="BX359" s="53">
        <f t="shared" si="1583"/>
        <v>0</v>
      </c>
      <c r="BY359" s="53">
        <f t="shared" si="1584"/>
        <v>7.2656106627646952</v>
      </c>
    </row>
    <row r="360" spans="1:77" x14ac:dyDescent="0.3">
      <c r="A360" s="53" t="s">
        <v>998</v>
      </c>
      <c r="B360" s="53" t="s">
        <v>1578</v>
      </c>
      <c r="C360" s="53">
        <v>12080006</v>
      </c>
      <c r="D360" s="51">
        <v>950371.71113133698</v>
      </c>
      <c r="E360" s="53">
        <v>8844.1107635000008</v>
      </c>
      <c r="F360" s="53">
        <f t="shared" si="1560"/>
        <v>9.3059490932993327E-3</v>
      </c>
      <c r="H360" s="53">
        <f>H359</f>
        <v>3102</v>
      </c>
      <c r="I360" s="53">
        <f t="shared" si="1696"/>
        <v>4481</v>
      </c>
      <c r="J360" s="53">
        <f t="shared" si="1697"/>
        <v>481934</v>
      </c>
      <c r="K360" s="53">
        <f t="shared" si="1698"/>
        <v>501</v>
      </c>
      <c r="L360" s="53">
        <f t="shared" si="1699"/>
        <v>145</v>
      </c>
      <c r="M360" s="53">
        <f t="shared" si="1568"/>
        <v>28.86705408741453</v>
      </c>
      <c r="N360" s="53">
        <f t="shared" si="1569"/>
        <v>41.699957887074312</v>
      </c>
      <c r="O360" s="53">
        <f t="shared" si="1570"/>
        <v>4484.8532703301207</v>
      </c>
      <c r="P360" s="53">
        <f t="shared" si="1571"/>
        <v>4.6622804957429658</v>
      </c>
      <c r="Q360" s="53">
        <f t="shared" si="1572"/>
        <v>1.3493626185284033</v>
      </c>
      <c r="AA360" s="53" t="s">
        <v>1011</v>
      </c>
      <c r="AB360" s="53" t="s">
        <v>1608</v>
      </c>
      <c r="AC360" s="53">
        <v>12010002</v>
      </c>
      <c r="AD360" s="53">
        <v>152123.77249999999</v>
      </c>
      <c r="AE360" s="53">
        <v>40262.817437799997</v>
      </c>
      <c r="AF360" s="53">
        <f t="shared" si="1561"/>
        <v>0.2646714367920372</v>
      </c>
      <c r="AH360" s="58">
        <f t="shared" si="1700"/>
        <v>136</v>
      </c>
      <c r="AI360" s="58">
        <f t="shared" si="1701"/>
        <v>0</v>
      </c>
      <c r="AJ360" s="58">
        <f t="shared" si="1702"/>
        <v>0</v>
      </c>
      <c r="AK360" s="58">
        <f t="shared" si="1703"/>
        <v>0</v>
      </c>
      <c r="AL360" s="58">
        <f t="shared" si="1704"/>
        <v>0</v>
      </c>
      <c r="AM360" s="58">
        <f t="shared" si="1619"/>
        <v>35.995315403717058</v>
      </c>
      <c r="AN360" s="58">
        <f t="shared" si="1620"/>
        <v>0</v>
      </c>
      <c r="AO360" s="58">
        <f t="shared" si="1621"/>
        <v>0</v>
      </c>
      <c r="AP360" s="58">
        <f t="shared" si="1622"/>
        <v>0</v>
      </c>
      <c r="AQ360" s="58">
        <f t="shared" si="1623"/>
        <v>0</v>
      </c>
      <c r="BA360" s="54" t="s">
        <v>696</v>
      </c>
      <c r="BB360" s="53">
        <v>12100202</v>
      </c>
      <c r="BC360" s="53">
        <v>131160</v>
      </c>
      <c r="BD360" s="53">
        <v>66907</v>
      </c>
      <c r="BE360" s="53">
        <f t="shared" si="1578"/>
        <v>0.51011741384568465</v>
      </c>
      <c r="BF360" s="53">
        <f>Input!P289</f>
        <v>335</v>
      </c>
      <c r="BG360" s="53">
        <f>Input!Q289</f>
        <v>65</v>
      </c>
      <c r="BH360" s="53">
        <f t="shared" si="1579"/>
        <v>170.88933363830435</v>
      </c>
      <c r="BI360" s="53">
        <f t="shared" si="1580"/>
        <v>33.157631899969502</v>
      </c>
      <c r="BO360" s="54" t="s">
        <v>999</v>
      </c>
      <c r="BP360" s="53">
        <v>12050006</v>
      </c>
      <c r="BQ360" s="53">
        <v>573501.54249999998</v>
      </c>
      <c r="BR360" s="53">
        <v>16331.05456</v>
      </c>
      <c r="BS360" s="53">
        <f t="shared" si="1581"/>
        <v>2.847604295676328E-2</v>
      </c>
      <c r="BT360" s="53">
        <f>BT359</f>
        <v>833</v>
      </c>
      <c r="BU360" s="53">
        <f t="shared" si="1705"/>
        <v>0</v>
      </c>
      <c r="BV360" s="53">
        <f t="shared" si="1706"/>
        <v>17</v>
      </c>
      <c r="BW360" s="53">
        <f t="shared" si="1582"/>
        <v>23.72054378298381</v>
      </c>
      <c r="BX360" s="53">
        <f t="shared" si="1583"/>
        <v>0</v>
      </c>
      <c r="BY360" s="53">
        <f t="shared" si="1584"/>
        <v>0.48409273026497573</v>
      </c>
    </row>
    <row r="361" spans="1:77" x14ac:dyDescent="0.3">
      <c r="A361" s="53" t="s">
        <v>751</v>
      </c>
      <c r="B361" s="53" t="s">
        <v>1576</v>
      </c>
      <c r="C361" s="53">
        <v>12040204</v>
      </c>
      <c r="D361" s="51">
        <v>180188.32805000001</v>
      </c>
      <c r="E361" s="53">
        <v>180188.32805000001</v>
      </c>
      <c r="F361" s="53">
        <f t="shared" si="1560"/>
        <v>1</v>
      </c>
      <c r="H361" s="53">
        <f>Input!P254</f>
        <v>1648</v>
      </c>
      <c r="I361" s="53">
        <f>Input!Q254</f>
        <v>175</v>
      </c>
      <c r="J361" s="53">
        <f>Input!R254</f>
        <v>0</v>
      </c>
      <c r="K361" s="53">
        <f>Input!S254</f>
        <v>0</v>
      </c>
      <c r="L361" s="53">
        <f>Input!T254</f>
        <v>109</v>
      </c>
      <c r="M361" s="53">
        <f t="shared" si="1568"/>
        <v>1648</v>
      </c>
      <c r="N361" s="53">
        <f t="shared" si="1569"/>
        <v>175</v>
      </c>
      <c r="O361" s="53">
        <f t="shared" si="1570"/>
        <v>0</v>
      </c>
      <c r="P361" s="53">
        <f t="shared" si="1571"/>
        <v>0</v>
      </c>
      <c r="Q361" s="53">
        <f t="shared" si="1572"/>
        <v>109</v>
      </c>
      <c r="AA361" s="53" t="s">
        <v>1012</v>
      </c>
      <c r="AB361" s="53" t="s">
        <v>1599</v>
      </c>
      <c r="AC361" s="53">
        <v>11090101</v>
      </c>
      <c r="AD361" s="53">
        <v>916943.02240000002</v>
      </c>
      <c r="AE361" s="53">
        <v>111168.165681</v>
      </c>
      <c r="AF361" s="53">
        <f t="shared" si="1561"/>
        <v>0.12123781190899871</v>
      </c>
      <c r="AH361" s="58">
        <f>Input!P309</f>
        <v>18</v>
      </c>
      <c r="AI361" s="58">
        <f>Input!Q309</f>
        <v>0</v>
      </c>
      <c r="AJ361" s="58">
        <f>Input!R309</f>
        <v>0</v>
      </c>
      <c r="AK361" s="58">
        <f>Input!S309</f>
        <v>0</v>
      </c>
      <c r="AL361" s="58">
        <f>Input!T309</f>
        <v>813</v>
      </c>
      <c r="AM361" s="58">
        <f t="shared" si="1619"/>
        <v>2.1822806143619768</v>
      </c>
      <c r="AN361" s="58">
        <f t="shared" si="1620"/>
        <v>0</v>
      </c>
      <c r="AO361" s="58">
        <f t="shared" si="1621"/>
        <v>0</v>
      </c>
      <c r="AP361" s="58">
        <f t="shared" si="1622"/>
        <v>0</v>
      </c>
      <c r="AQ361" s="58">
        <f t="shared" si="1623"/>
        <v>98.566341082015953</v>
      </c>
      <c r="BA361" s="54" t="s">
        <v>696</v>
      </c>
      <c r="BB361" s="53">
        <v>12100203</v>
      </c>
      <c r="BC361" s="53">
        <v>131160</v>
      </c>
      <c r="BD361" s="53">
        <v>9201</v>
      </c>
      <c r="BE361" s="53">
        <f t="shared" si="1578"/>
        <v>7.0150960658737424E-2</v>
      </c>
      <c r="BF361" s="53">
        <f t="shared" ref="BF361:BG363" si="1707">BF360</f>
        <v>335</v>
      </c>
      <c r="BG361" s="53">
        <f t="shared" si="1707"/>
        <v>65</v>
      </c>
      <c r="BH361" s="53">
        <f t="shared" si="1579"/>
        <v>23.500571820677038</v>
      </c>
      <c r="BI361" s="53">
        <f t="shared" si="1580"/>
        <v>4.5598124428179325</v>
      </c>
      <c r="BO361" s="54" t="s">
        <v>999</v>
      </c>
      <c r="BP361" s="53">
        <v>12050007</v>
      </c>
      <c r="BQ361" s="53">
        <v>573501.54249999998</v>
      </c>
      <c r="BR361" s="53">
        <v>133557.42009999999</v>
      </c>
      <c r="BS361" s="53">
        <f t="shared" si="1581"/>
        <v>0.2328806641352669</v>
      </c>
      <c r="BT361" s="53">
        <f>BT360</f>
        <v>833</v>
      </c>
      <c r="BU361" s="53">
        <f t="shared" si="1705"/>
        <v>0</v>
      </c>
      <c r="BV361" s="53">
        <f t="shared" si="1706"/>
        <v>17</v>
      </c>
      <c r="BW361" s="53">
        <f t="shared" si="1582"/>
        <v>193.98959322467732</v>
      </c>
      <c r="BX361" s="53">
        <f t="shared" si="1583"/>
        <v>0</v>
      </c>
      <c r="BY361" s="53">
        <f t="shared" si="1584"/>
        <v>3.9589712902995373</v>
      </c>
    </row>
    <row r="362" spans="1:77" x14ac:dyDescent="0.3">
      <c r="A362" s="53" t="s">
        <v>999</v>
      </c>
      <c r="B362" s="53" t="s">
        <v>1578</v>
      </c>
      <c r="C362" s="53">
        <v>12050003</v>
      </c>
      <c r="D362" s="51">
        <v>101032.4448364149</v>
      </c>
      <c r="E362" s="53">
        <v>20389.746675300001</v>
      </c>
      <c r="F362" s="53">
        <f t="shared" si="1560"/>
        <v>0.20181385007869243</v>
      </c>
      <c r="H362" s="53">
        <f>Input!P257</f>
        <v>88</v>
      </c>
      <c r="I362" s="53">
        <f>Input!Q257</f>
        <v>0</v>
      </c>
      <c r="J362" s="53">
        <f>Input!R257</f>
        <v>7773</v>
      </c>
      <c r="K362" s="53">
        <f>Input!S257</f>
        <v>0</v>
      </c>
      <c r="L362" s="53">
        <f>Input!T257</f>
        <v>7</v>
      </c>
      <c r="M362" s="53">
        <f t="shared" si="1568"/>
        <v>17.759618806924934</v>
      </c>
      <c r="N362" s="53">
        <f t="shared" si="1569"/>
        <v>0</v>
      </c>
      <c r="O362" s="53">
        <f t="shared" si="1570"/>
        <v>1568.6990566616762</v>
      </c>
      <c r="P362" s="53">
        <f t="shared" si="1571"/>
        <v>0</v>
      </c>
      <c r="Q362" s="53">
        <f t="shared" si="1572"/>
        <v>1.4126969505508471</v>
      </c>
      <c r="AA362" s="53" t="s">
        <v>1012</v>
      </c>
      <c r="AB362" s="53" t="s">
        <v>1599</v>
      </c>
      <c r="AC362" s="53">
        <v>11090102</v>
      </c>
      <c r="AD362" s="53">
        <v>916943.02240000002</v>
      </c>
      <c r="AE362" s="53">
        <v>342166.32427400001</v>
      </c>
      <c r="AF362" s="53">
        <f t="shared" si="1561"/>
        <v>0.37315985390064516</v>
      </c>
      <c r="AH362" s="58">
        <f t="shared" ref="AH362:AH367" si="1708">AH361</f>
        <v>18</v>
      </c>
      <c r="AI362" s="58">
        <f t="shared" ref="AI362:AI367" si="1709">AI361</f>
        <v>0</v>
      </c>
      <c r="AJ362" s="58">
        <f t="shared" ref="AJ362:AJ367" si="1710">AJ361</f>
        <v>0</v>
      </c>
      <c r="AK362" s="58">
        <f t="shared" ref="AK362:AK367" si="1711">AK361</f>
        <v>0</v>
      </c>
      <c r="AL362" s="58">
        <f t="shared" ref="AL362:AL367" si="1712">AL361</f>
        <v>813</v>
      </c>
      <c r="AM362" s="58">
        <f t="shared" si="1619"/>
        <v>6.7168773702116127</v>
      </c>
      <c r="AN362" s="58">
        <f t="shared" si="1620"/>
        <v>0</v>
      </c>
      <c r="AO362" s="58">
        <f t="shared" si="1621"/>
        <v>0</v>
      </c>
      <c r="AP362" s="58">
        <f t="shared" si="1622"/>
        <v>0</v>
      </c>
      <c r="AQ362" s="58">
        <f t="shared" si="1623"/>
        <v>303.37896122122453</v>
      </c>
      <c r="BA362" s="54" t="s">
        <v>696</v>
      </c>
      <c r="BB362" s="53">
        <v>12100303</v>
      </c>
      <c r="BC362" s="53">
        <v>131160</v>
      </c>
      <c r="BD362" s="53">
        <v>363</v>
      </c>
      <c r="BE362" s="53">
        <f t="shared" si="1578"/>
        <v>2.7676120768526991E-3</v>
      </c>
      <c r="BF362" s="53">
        <f t="shared" si="1707"/>
        <v>335</v>
      </c>
      <c r="BG362" s="53">
        <f t="shared" si="1707"/>
        <v>65</v>
      </c>
      <c r="BH362" s="53">
        <f t="shared" si="1579"/>
        <v>0.92715004574565418</v>
      </c>
      <c r="BI362" s="53">
        <f t="shared" si="1580"/>
        <v>0.17989478499542544</v>
      </c>
      <c r="BO362" s="54" t="s">
        <v>999</v>
      </c>
      <c r="BP362" s="53">
        <v>12080002</v>
      </c>
      <c r="BQ362" s="53">
        <v>573501.54249999998</v>
      </c>
      <c r="BR362" s="53">
        <v>5573.5300939999997</v>
      </c>
      <c r="BS362" s="53">
        <f t="shared" si="1581"/>
        <v>9.7184221505385044E-3</v>
      </c>
      <c r="BT362" s="53">
        <f>BT361</f>
        <v>833</v>
      </c>
      <c r="BU362" s="53">
        <f t="shared" si="1705"/>
        <v>0</v>
      </c>
      <c r="BV362" s="53">
        <f t="shared" si="1706"/>
        <v>17</v>
      </c>
      <c r="BW362" s="53">
        <f t="shared" si="1582"/>
        <v>8.095445651398574</v>
      </c>
      <c r="BX362" s="53">
        <f t="shared" si="1583"/>
        <v>0</v>
      </c>
      <c r="BY362" s="53">
        <f t="shared" si="1584"/>
        <v>0.16521317655915457</v>
      </c>
    </row>
    <row r="363" spans="1:77" x14ac:dyDescent="0.3">
      <c r="A363" s="53" t="s">
        <v>999</v>
      </c>
      <c r="B363" s="53" t="s">
        <v>1578</v>
      </c>
      <c r="C363" s="53">
        <v>12050004</v>
      </c>
      <c r="D363" s="51">
        <v>101032.444836415</v>
      </c>
      <c r="E363" s="53">
        <v>78439.075081200004</v>
      </c>
      <c r="F363" s="53">
        <f t="shared" si="1560"/>
        <v>0.77637510611767657</v>
      </c>
      <c r="H363" s="53">
        <f>H362</f>
        <v>88</v>
      </c>
      <c r="I363" s="53">
        <f t="shared" ref="I363:I365" si="1713">I362</f>
        <v>0</v>
      </c>
      <c r="J363" s="53">
        <f t="shared" ref="J363:J365" si="1714">J362</f>
        <v>7773</v>
      </c>
      <c r="K363" s="53">
        <f t="shared" ref="K363:K365" si="1715">K362</f>
        <v>0</v>
      </c>
      <c r="L363" s="53">
        <f t="shared" ref="L363:L365" si="1716">L362</f>
        <v>7</v>
      </c>
      <c r="M363" s="53">
        <f t="shared" si="1568"/>
        <v>68.321009338355537</v>
      </c>
      <c r="N363" s="53">
        <f t="shared" si="1569"/>
        <v>0</v>
      </c>
      <c r="O363" s="53">
        <f t="shared" si="1570"/>
        <v>6034.7636998526996</v>
      </c>
      <c r="P363" s="53">
        <f t="shared" si="1571"/>
        <v>0</v>
      </c>
      <c r="Q363" s="53">
        <f t="shared" si="1572"/>
        <v>5.4346257428237363</v>
      </c>
      <c r="AA363" s="53" t="s">
        <v>1012</v>
      </c>
      <c r="AB363" s="53" t="s">
        <v>1599</v>
      </c>
      <c r="AC363" s="53">
        <v>11090103</v>
      </c>
      <c r="AD363" s="53">
        <v>916943.02240000002</v>
      </c>
      <c r="AE363" s="51">
        <v>194946.45719700001</v>
      </c>
      <c r="AF363" s="53">
        <f t="shared" si="1561"/>
        <v>0.21260476652818466</v>
      </c>
      <c r="AH363" s="58">
        <f t="shared" si="1708"/>
        <v>18</v>
      </c>
      <c r="AI363" s="58">
        <f t="shared" si="1709"/>
        <v>0</v>
      </c>
      <c r="AJ363" s="58">
        <f t="shared" si="1710"/>
        <v>0</v>
      </c>
      <c r="AK363" s="58">
        <f t="shared" si="1711"/>
        <v>0</v>
      </c>
      <c r="AL363" s="58">
        <f t="shared" si="1712"/>
        <v>813</v>
      </c>
      <c r="AM363" s="58">
        <f t="shared" si="1619"/>
        <v>3.826885797507324</v>
      </c>
      <c r="AN363" s="58">
        <f t="shared" si="1620"/>
        <v>0</v>
      </c>
      <c r="AO363" s="58">
        <f t="shared" si="1621"/>
        <v>0</v>
      </c>
      <c r="AP363" s="58">
        <f t="shared" si="1622"/>
        <v>0</v>
      </c>
      <c r="AQ363" s="58">
        <f t="shared" si="1623"/>
        <v>172.84767518741413</v>
      </c>
      <c r="BA363" s="54" t="s">
        <v>696</v>
      </c>
      <c r="BB363" s="53">
        <v>12100304</v>
      </c>
      <c r="BC363" s="53">
        <v>131160</v>
      </c>
      <c r="BD363" s="53">
        <v>54689</v>
      </c>
      <c r="BE363" s="53">
        <f t="shared" si="1578"/>
        <v>0.41696401341872524</v>
      </c>
      <c r="BF363" s="53">
        <f t="shared" si="1707"/>
        <v>335</v>
      </c>
      <c r="BG363" s="53">
        <f t="shared" si="1707"/>
        <v>65</v>
      </c>
      <c r="BH363" s="53">
        <f t="shared" si="1579"/>
        <v>139.68294449527295</v>
      </c>
      <c r="BI363" s="53">
        <f t="shared" si="1580"/>
        <v>27.10266087221714</v>
      </c>
      <c r="BO363" s="54" t="s">
        <v>1000</v>
      </c>
      <c r="BP363" s="53">
        <v>12090201</v>
      </c>
      <c r="BQ363" s="53">
        <v>679351.81799999997</v>
      </c>
      <c r="BR363" s="53">
        <v>95271.39503</v>
      </c>
      <c r="BS363" s="53">
        <f t="shared" si="1581"/>
        <v>0.14023866942827554</v>
      </c>
      <c r="BT363" s="53">
        <v>0</v>
      </c>
      <c r="BU363" s="53">
        <v>1</v>
      </c>
      <c r="BV363" s="53">
        <v>2</v>
      </c>
      <c r="BW363" s="53">
        <f t="shared" si="1582"/>
        <v>0</v>
      </c>
      <c r="BX363" s="53">
        <f t="shared" si="1583"/>
        <v>0.14023866942827554</v>
      </c>
      <c r="BY363" s="53">
        <f t="shared" si="1584"/>
        <v>0.28047733885655107</v>
      </c>
    </row>
    <row r="364" spans="1:77" x14ac:dyDescent="0.3">
      <c r="A364" s="53" t="s">
        <v>999</v>
      </c>
      <c r="B364" s="53" t="s">
        <v>1578</v>
      </c>
      <c r="C364" s="53">
        <v>12050007</v>
      </c>
      <c r="D364" s="51">
        <v>101032.444836415</v>
      </c>
      <c r="E364" s="53">
        <v>32.8497552949</v>
      </c>
      <c r="F364" s="53">
        <f t="shared" si="1560"/>
        <v>3.25140655044903E-4</v>
      </c>
      <c r="H364" s="53">
        <f>H363</f>
        <v>88</v>
      </c>
      <c r="I364" s="53">
        <f t="shared" si="1713"/>
        <v>0</v>
      </c>
      <c r="J364" s="53">
        <f t="shared" si="1714"/>
        <v>7773</v>
      </c>
      <c r="K364" s="53">
        <f t="shared" si="1715"/>
        <v>0</v>
      </c>
      <c r="L364" s="53">
        <f t="shared" si="1716"/>
        <v>7</v>
      </c>
      <c r="M364" s="53">
        <f t="shared" si="1568"/>
        <v>2.8612377643951463E-2</v>
      </c>
      <c r="N364" s="53">
        <f t="shared" si="1569"/>
        <v>0</v>
      </c>
      <c r="O364" s="53">
        <f t="shared" si="1570"/>
        <v>2.5273183116640312</v>
      </c>
      <c r="P364" s="53">
        <f t="shared" si="1571"/>
        <v>0</v>
      </c>
      <c r="Q364" s="53">
        <f t="shared" si="1572"/>
        <v>2.2759845853143209E-3</v>
      </c>
      <c r="AA364" s="53" t="s">
        <v>1012</v>
      </c>
      <c r="AB364" s="53" t="s">
        <v>1599</v>
      </c>
      <c r="AC364" s="53">
        <v>11090104</v>
      </c>
      <c r="AD364" s="53">
        <v>916943.02240000002</v>
      </c>
      <c r="AE364" s="51">
        <v>20551.6928577</v>
      </c>
      <c r="AF364" s="53">
        <f t="shared" si="1561"/>
        <v>2.241327144178288E-2</v>
      </c>
      <c r="AH364" s="58">
        <f t="shared" si="1708"/>
        <v>18</v>
      </c>
      <c r="AI364" s="58">
        <f t="shared" si="1709"/>
        <v>0</v>
      </c>
      <c r="AJ364" s="58">
        <f t="shared" si="1710"/>
        <v>0</v>
      </c>
      <c r="AK364" s="58">
        <f t="shared" si="1711"/>
        <v>0</v>
      </c>
      <c r="AL364" s="58">
        <f t="shared" si="1712"/>
        <v>813</v>
      </c>
      <c r="AM364" s="58">
        <f t="shared" si="1619"/>
        <v>0.40343888595209182</v>
      </c>
      <c r="AN364" s="58">
        <f t="shared" si="1620"/>
        <v>0</v>
      </c>
      <c r="AO364" s="58">
        <f t="shared" si="1621"/>
        <v>0</v>
      </c>
      <c r="AP364" s="58">
        <f t="shared" si="1622"/>
        <v>0</v>
      </c>
      <c r="AQ364" s="58">
        <f t="shared" si="1623"/>
        <v>18.221989682169482</v>
      </c>
      <c r="BA364" s="54" t="s">
        <v>1005</v>
      </c>
      <c r="BB364" s="53">
        <v>11120104</v>
      </c>
      <c r="BC364" s="53">
        <v>36273</v>
      </c>
      <c r="BD364" s="53">
        <v>6</v>
      </c>
      <c r="BE364" s="53">
        <f t="shared" si="1578"/>
        <v>1.654122901331569E-4</v>
      </c>
      <c r="BF364" s="53">
        <f>Input!P293</f>
        <v>0</v>
      </c>
      <c r="BG364" s="53">
        <f>Input!Q293</f>
        <v>0</v>
      </c>
      <c r="BH364" s="53">
        <f t="shared" si="1579"/>
        <v>0</v>
      </c>
      <c r="BI364" s="53">
        <f t="shared" si="1580"/>
        <v>0</v>
      </c>
      <c r="BO364" s="54" t="s">
        <v>1000</v>
      </c>
      <c r="BP364" s="53">
        <v>12090204</v>
      </c>
      <c r="BQ364" s="53">
        <v>679351.81799999997</v>
      </c>
      <c r="BR364" s="53">
        <v>136688.2573</v>
      </c>
      <c r="BS364" s="53">
        <f t="shared" si="1581"/>
        <v>0.20120393245197735</v>
      </c>
      <c r="BT364" s="53">
        <f>BT363</f>
        <v>0</v>
      </c>
      <c r="BU364" s="53">
        <f t="shared" ref="BU364:BU367" si="1717">BU363</f>
        <v>1</v>
      </c>
      <c r="BV364" s="53">
        <f t="shared" ref="BV364:BV367" si="1718">BV363</f>
        <v>2</v>
      </c>
      <c r="BW364" s="53">
        <f t="shared" si="1582"/>
        <v>0</v>
      </c>
      <c r="BX364" s="53">
        <f t="shared" si="1583"/>
        <v>0.20120393245197735</v>
      </c>
      <c r="BY364" s="53">
        <f t="shared" si="1584"/>
        <v>0.40240786490395469</v>
      </c>
    </row>
    <row r="365" spans="1:77" x14ac:dyDescent="0.3">
      <c r="A365" s="53" t="s">
        <v>999</v>
      </c>
      <c r="B365" s="53" t="s">
        <v>1578</v>
      </c>
      <c r="C365" s="53">
        <v>12080002</v>
      </c>
      <c r="D365" s="51">
        <v>101032.444836415</v>
      </c>
      <c r="E365" s="53">
        <v>2170.77332462</v>
      </c>
      <c r="F365" s="53">
        <f t="shared" si="1560"/>
        <v>2.1485903148585304E-2</v>
      </c>
      <c r="H365" s="53">
        <f>H364</f>
        <v>88</v>
      </c>
      <c r="I365" s="53">
        <f t="shared" si="1713"/>
        <v>0</v>
      </c>
      <c r="J365" s="53">
        <f t="shared" si="1714"/>
        <v>7773</v>
      </c>
      <c r="K365" s="53">
        <f t="shared" si="1715"/>
        <v>0</v>
      </c>
      <c r="L365" s="53">
        <f t="shared" si="1716"/>
        <v>7</v>
      </c>
      <c r="M365" s="53">
        <f t="shared" si="1568"/>
        <v>1.8907594770755067</v>
      </c>
      <c r="N365" s="53">
        <f t="shared" si="1569"/>
        <v>0</v>
      </c>
      <c r="O365" s="53">
        <f t="shared" si="1570"/>
        <v>167.00992517395358</v>
      </c>
      <c r="P365" s="53">
        <f t="shared" si="1571"/>
        <v>0</v>
      </c>
      <c r="Q365" s="53">
        <f t="shared" si="1572"/>
        <v>0.15040132204009712</v>
      </c>
      <c r="AA365" s="53" t="s">
        <v>1012</v>
      </c>
      <c r="AB365" s="53" t="s">
        <v>1599</v>
      </c>
      <c r="AC365" s="53">
        <v>11090105</v>
      </c>
      <c r="AD365" s="53">
        <v>916943.02240000002</v>
      </c>
      <c r="AE365" s="53">
        <v>93500.449985200001</v>
      </c>
      <c r="AF365" s="53">
        <f t="shared" si="1561"/>
        <v>0.10196974915679341</v>
      </c>
      <c r="AH365" s="58">
        <f t="shared" si="1708"/>
        <v>18</v>
      </c>
      <c r="AI365" s="58">
        <f t="shared" si="1709"/>
        <v>0</v>
      </c>
      <c r="AJ365" s="58">
        <f t="shared" si="1710"/>
        <v>0</v>
      </c>
      <c r="AK365" s="58">
        <f t="shared" si="1711"/>
        <v>0</v>
      </c>
      <c r="AL365" s="58">
        <f t="shared" si="1712"/>
        <v>813</v>
      </c>
      <c r="AM365" s="58">
        <f t="shared" si="1619"/>
        <v>1.8354554848222815</v>
      </c>
      <c r="AN365" s="58">
        <f t="shared" si="1620"/>
        <v>0</v>
      </c>
      <c r="AO365" s="58">
        <f t="shared" si="1621"/>
        <v>0</v>
      </c>
      <c r="AP365" s="58">
        <f t="shared" si="1622"/>
        <v>0</v>
      </c>
      <c r="AQ365" s="58">
        <f t="shared" si="1623"/>
        <v>82.901406064473036</v>
      </c>
      <c r="BA365" s="54" t="s">
        <v>1005</v>
      </c>
      <c r="BB365" s="53">
        <v>11130103</v>
      </c>
      <c r="BC365" s="53">
        <v>36273</v>
      </c>
      <c r="BD365" s="53">
        <v>3</v>
      </c>
      <c r="BE365" s="53">
        <f t="shared" si="1578"/>
        <v>8.270614506657845E-5</v>
      </c>
      <c r="BF365" s="53">
        <f t="shared" ref="BF365:BG368" si="1719">BF364</f>
        <v>0</v>
      </c>
      <c r="BG365" s="53">
        <f t="shared" si="1719"/>
        <v>0</v>
      </c>
      <c r="BH365" s="53">
        <f t="shared" si="1579"/>
        <v>0</v>
      </c>
      <c r="BI365" s="53">
        <f t="shared" si="1580"/>
        <v>0</v>
      </c>
      <c r="BO365" s="54" t="s">
        <v>1000</v>
      </c>
      <c r="BP365" s="53">
        <v>12090206</v>
      </c>
      <c r="BQ365" s="53">
        <v>679351.81799999997</v>
      </c>
      <c r="BR365" s="53">
        <v>427026.79560000001</v>
      </c>
      <c r="BS365" s="53">
        <f t="shared" si="1581"/>
        <v>0.62857974952824813</v>
      </c>
      <c r="BT365" s="53">
        <f>BT364</f>
        <v>0</v>
      </c>
      <c r="BU365" s="53">
        <f t="shared" si="1717"/>
        <v>1</v>
      </c>
      <c r="BV365" s="53">
        <f t="shared" si="1718"/>
        <v>2</v>
      </c>
      <c r="BW365" s="53">
        <f t="shared" si="1582"/>
        <v>0</v>
      </c>
      <c r="BX365" s="53">
        <f t="shared" si="1583"/>
        <v>0.62857974952824813</v>
      </c>
      <c r="BY365" s="53">
        <f t="shared" si="1584"/>
        <v>1.2571594990564963</v>
      </c>
    </row>
    <row r="366" spans="1:77" x14ac:dyDescent="0.3">
      <c r="A366" s="53" t="s">
        <v>1000</v>
      </c>
      <c r="B366" s="53" t="s">
        <v>1575</v>
      </c>
      <c r="C366" s="53">
        <v>12090201</v>
      </c>
      <c r="D366" s="51">
        <v>362744.44894103403</v>
      </c>
      <c r="E366" s="53">
        <v>41100.445194200001</v>
      </c>
      <c r="F366" s="53">
        <f t="shared" si="1560"/>
        <v>0.1133041327418937</v>
      </c>
      <c r="H366" s="53">
        <f>Input!P259</f>
        <v>298</v>
      </c>
      <c r="I366" s="53">
        <f>Input!Q259</f>
        <v>0</v>
      </c>
      <c r="J366" s="53">
        <f>Input!R259</f>
        <v>102</v>
      </c>
      <c r="K366" s="53">
        <f>Input!S259</f>
        <v>0</v>
      </c>
      <c r="L366" s="53">
        <f>Input!T259</f>
        <v>425</v>
      </c>
      <c r="M366" s="53">
        <f t="shared" si="1568"/>
        <v>33.764631557084321</v>
      </c>
      <c r="N366" s="53">
        <f t="shared" si="1569"/>
        <v>0</v>
      </c>
      <c r="O366" s="53">
        <f t="shared" si="1570"/>
        <v>11.557021539673158</v>
      </c>
      <c r="P366" s="53">
        <f t="shared" si="1571"/>
        <v>0</v>
      </c>
      <c r="Q366" s="53">
        <f t="shared" si="1572"/>
        <v>48.154256415304822</v>
      </c>
      <c r="AA366" s="53" t="s">
        <v>1012</v>
      </c>
      <c r="AB366" s="53" t="s">
        <v>1599</v>
      </c>
      <c r="AC366" s="53">
        <v>11100103</v>
      </c>
      <c r="AD366" s="53">
        <v>916943.02240000002</v>
      </c>
      <c r="AE366" s="51">
        <v>6861.5121987000002</v>
      </c>
      <c r="AF366" s="53">
        <f t="shared" si="1561"/>
        <v>7.4830300586624541E-3</v>
      </c>
      <c r="AH366" s="58">
        <f t="shared" si="1708"/>
        <v>18</v>
      </c>
      <c r="AI366" s="58">
        <f t="shared" si="1709"/>
        <v>0</v>
      </c>
      <c r="AJ366" s="58">
        <f t="shared" si="1710"/>
        <v>0</v>
      </c>
      <c r="AK366" s="58">
        <f t="shared" si="1711"/>
        <v>0</v>
      </c>
      <c r="AL366" s="58">
        <f t="shared" si="1712"/>
        <v>813</v>
      </c>
      <c r="AM366" s="58">
        <f t="shared" si="1619"/>
        <v>0.13469454105592418</v>
      </c>
      <c r="AN366" s="58">
        <f t="shared" si="1620"/>
        <v>0</v>
      </c>
      <c r="AO366" s="58">
        <f t="shared" si="1621"/>
        <v>0</v>
      </c>
      <c r="AP366" s="58">
        <f t="shared" si="1622"/>
        <v>0</v>
      </c>
      <c r="AQ366" s="58">
        <f t="shared" si="1623"/>
        <v>6.0837034376925754</v>
      </c>
      <c r="BA366" s="54" t="s">
        <v>1005</v>
      </c>
      <c r="BB366" s="53">
        <v>12050001</v>
      </c>
      <c r="BC366" s="53">
        <v>36273</v>
      </c>
      <c r="BD366" s="53">
        <v>21</v>
      </c>
      <c r="BE366" s="53">
        <f t="shared" si="1578"/>
        <v>5.7894301546604918E-4</v>
      </c>
      <c r="BF366" s="53">
        <f t="shared" si="1719"/>
        <v>0</v>
      </c>
      <c r="BG366" s="53">
        <f t="shared" si="1719"/>
        <v>0</v>
      </c>
      <c r="BH366" s="53">
        <f t="shared" si="1579"/>
        <v>0</v>
      </c>
      <c r="BI366" s="53">
        <f t="shared" si="1580"/>
        <v>0</v>
      </c>
      <c r="BO366" s="54" t="s">
        <v>1000</v>
      </c>
      <c r="BP366" s="53">
        <v>12100201</v>
      </c>
      <c r="BQ366" s="53">
        <v>679351.81799999997</v>
      </c>
      <c r="BR366" s="53">
        <v>20265.894779999999</v>
      </c>
      <c r="BS366" s="53">
        <f t="shared" si="1581"/>
        <v>2.9831221825036759E-2</v>
      </c>
      <c r="BT366" s="53">
        <f>BT365</f>
        <v>0</v>
      </c>
      <c r="BU366" s="53">
        <f t="shared" si="1717"/>
        <v>1</v>
      </c>
      <c r="BV366" s="53">
        <f t="shared" si="1718"/>
        <v>2</v>
      </c>
      <c r="BW366" s="53">
        <f t="shared" si="1582"/>
        <v>0</v>
      </c>
      <c r="BX366" s="53">
        <f t="shared" si="1583"/>
        <v>2.9831221825036759E-2</v>
      </c>
      <c r="BY366" s="53">
        <f t="shared" si="1584"/>
        <v>5.9662443650073518E-2</v>
      </c>
    </row>
    <row r="367" spans="1:77" x14ac:dyDescent="0.3">
      <c r="A367" s="53" t="s">
        <v>1000</v>
      </c>
      <c r="B367" s="53" t="s">
        <v>1575</v>
      </c>
      <c r="C367" s="53">
        <v>12090204</v>
      </c>
      <c r="D367" s="51">
        <v>362744.44894103397</v>
      </c>
      <c r="E367" s="53">
        <v>126971.046114</v>
      </c>
      <c r="F367" s="53">
        <f t="shared" si="1560"/>
        <v>0.3500289156310144</v>
      </c>
      <c r="H367" s="53">
        <f>H366</f>
        <v>298</v>
      </c>
      <c r="I367" s="53">
        <f t="shared" ref="I367:I370" si="1720">I366</f>
        <v>0</v>
      </c>
      <c r="J367" s="53">
        <f t="shared" ref="J367:J370" si="1721">J366</f>
        <v>102</v>
      </c>
      <c r="K367" s="53">
        <f t="shared" ref="K367:K370" si="1722">K366</f>
        <v>0</v>
      </c>
      <c r="L367" s="53">
        <f t="shared" ref="L367:L370" si="1723">L366</f>
        <v>425</v>
      </c>
      <c r="M367" s="53">
        <f t="shared" si="1568"/>
        <v>104.3086168580423</v>
      </c>
      <c r="N367" s="53">
        <f t="shared" si="1569"/>
        <v>0</v>
      </c>
      <c r="O367" s="53">
        <f t="shared" si="1570"/>
        <v>35.702949394363472</v>
      </c>
      <c r="P367" s="53">
        <f t="shared" si="1571"/>
        <v>0</v>
      </c>
      <c r="Q367" s="53">
        <f t="shared" si="1572"/>
        <v>148.76228914318114</v>
      </c>
      <c r="AA367" s="53" t="s">
        <v>1012</v>
      </c>
      <c r="AB367" s="53" t="s">
        <v>1599</v>
      </c>
      <c r="AC367" s="53">
        <v>11100104</v>
      </c>
      <c r="AD367" s="53">
        <v>916943.02240000002</v>
      </c>
      <c r="AE367" s="53">
        <v>147748.420212</v>
      </c>
      <c r="AF367" s="53">
        <f t="shared" si="1561"/>
        <v>0.16113151701103995</v>
      </c>
      <c r="AH367" s="58">
        <f t="shared" si="1708"/>
        <v>18</v>
      </c>
      <c r="AI367" s="58">
        <f t="shared" si="1709"/>
        <v>0</v>
      </c>
      <c r="AJ367" s="58">
        <f t="shared" si="1710"/>
        <v>0</v>
      </c>
      <c r="AK367" s="58">
        <f t="shared" si="1711"/>
        <v>0</v>
      </c>
      <c r="AL367" s="58">
        <f t="shared" si="1712"/>
        <v>813</v>
      </c>
      <c r="AM367" s="58">
        <f t="shared" si="1619"/>
        <v>2.900367306198719</v>
      </c>
      <c r="AN367" s="58">
        <f t="shared" si="1620"/>
        <v>0</v>
      </c>
      <c r="AO367" s="58">
        <f t="shared" si="1621"/>
        <v>0</v>
      </c>
      <c r="AP367" s="58">
        <f t="shared" si="1622"/>
        <v>0</v>
      </c>
      <c r="AQ367" s="58">
        <f t="shared" si="1623"/>
        <v>130.99992332997547</v>
      </c>
      <c r="BA367" s="54" t="s">
        <v>1005</v>
      </c>
      <c r="BB367" s="53">
        <v>12050002</v>
      </c>
      <c r="BC367" s="53">
        <v>36273</v>
      </c>
      <c r="BD367" s="53">
        <v>1719</v>
      </c>
      <c r="BE367" s="53">
        <f t="shared" si="1578"/>
        <v>4.739062112314945E-2</v>
      </c>
      <c r="BF367" s="53">
        <f t="shared" si="1719"/>
        <v>0</v>
      </c>
      <c r="BG367" s="53">
        <f t="shared" si="1719"/>
        <v>0</v>
      </c>
      <c r="BH367" s="53">
        <f t="shared" si="1579"/>
        <v>0</v>
      </c>
      <c r="BI367" s="53">
        <f t="shared" si="1580"/>
        <v>0</v>
      </c>
      <c r="BO367" s="54" t="s">
        <v>1000</v>
      </c>
      <c r="BP367" s="53">
        <v>12100203</v>
      </c>
      <c r="BQ367" s="53">
        <v>679351.81799999997</v>
      </c>
      <c r="BR367" s="53">
        <v>99.475313850000006</v>
      </c>
      <c r="BS367" s="53">
        <f t="shared" si="1581"/>
        <v>1.4642680156925703E-4</v>
      </c>
      <c r="BT367" s="53">
        <f>BT366</f>
        <v>0</v>
      </c>
      <c r="BU367" s="53">
        <f t="shared" si="1717"/>
        <v>1</v>
      </c>
      <c r="BV367" s="53">
        <f t="shared" si="1718"/>
        <v>2</v>
      </c>
      <c r="BW367" s="53">
        <f t="shared" si="1582"/>
        <v>0</v>
      </c>
      <c r="BX367" s="53">
        <f t="shared" si="1583"/>
        <v>1.4642680156925703E-4</v>
      </c>
      <c r="BY367" s="53">
        <f t="shared" si="1584"/>
        <v>2.9285360313851405E-4</v>
      </c>
    </row>
    <row r="368" spans="1:77" x14ac:dyDescent="0.3">
      <c r="A368" s="53" t="s">
        <v>1000</v>
      </c>
      <c r="B368" s="53" t="s">
        <v>1575</v>
      </c>
      <c r="C368" s="53">
        <v>12090206</v>
      </c>
      <c r="D368" s="51">
        <v>362744.44894103397</v>
      </c>
      <c r="E368" s="53">
        <v>175063.794486</v>
      </c>
      <c r="F368" s="53">
        <f t="shared" si="1560"/>
        <v>0.4826091618963893</v>
      </c>
      <c r="H368" s="53">
        <f>H367</f>
        <v>298</v>
      </c>
      <c r="I368" s="53">
        <f t="shared" si="1720"/>
        <v>0</v>
      </c>
      <c r="J368" s="53">
        <f t="shared" si="1721"/>
        <v>102</v>
      </c>
      <c r="K368" s="53">
        <f t="shared" si="1722"/>
        <v>0</v>
      </c>
      <c r="L368" s="53">
        <f t="shared" si="1723"/>
        <v>425</v>
      </c>
      <c r="M368" s="53">
        <f t="shared" si="1568"/>
        <v>143.817530245124</v>
      </c>
      <c r="N368" s="53">
        <f t="shared" si="1569"/>
        <v>0</v>
      </c>
      <c r="O368" s="53">
        <f t="shared" si="1570"/>
        <v>49.22613451343171</v>
      </c>
      <c r="P368" s="53">
        <f t="shared" si="1571"/>
        <v>0</v>
      </c>
      <c r="Q368" s="53">
        <f t="shared" si="1572"/>
        <v>205.10889380596547</v>
      </c>
      <c r="AA368" s="53" t="s">
        <v>1012</v>
      </c>
      <c r="AB368" s="53" t="s">
        <v>1609</v>
      </c>
      <c r="AC368" s="53">
        <v>11090101</v>
      </c>
      <c r="AD368" s="53">
        <v>91595.948099999994</v>
      </c>
      <c r="AE368" s="51">
        <v>21.739509053599999</v>
      </c>
      <c r="AF368" s="53">
        <f t="shared" si="1561"/>
        <v>2.3734138359336445E-4</v>
      </c>
      <c r="AH368" s="58">
        <v>0</v>
      </c>
      <c r="AI368" s="58">
        <v>0</v>
      </c>
      <c r="AJ368" s="58">
        <v>0</v>
      </c>
      <c r="AK368" s="58">
        <v>0</v>
      </c>
      <c r="AL368" s="58">
        <v>0</v>
      </c>
      <c r="AM368" s="58">
        <f t="shared" si="1619"/>
        <v>0</v>
      </c>
      <c r="AN368" s="58">
        <f t="shared" si="1620"/>
        <v>0</v>
      </c>
      <c r="AO368" s="58">
        <f t="shared" si="1621"/>
        <v>0</v>
      </c>
      <c r="AP368" s="58">
        <f t="shared" si="1622"/>
        <v>0</v>
      </c>
      <c r="AQ368" s="58">
        <f t="shared" si="1623"/>
        <v>0</v>
      </c>
      <c r="BA368" s="54" t="s">
        <v>1005</v>
      </c>
      <c r="BB368" s="53">
        <v>12050003</v>
      </c>
      <c r="BC368" s="53">
        <v>36273</v>
      </c>
      <c r="BD368" s="53">
        <v>879</v>
      </c>
      <c r="BE368" s="53">
        <f t="shared" si="1578"/>
        <v>2.4232900504507486E-2</v>
      </c>
      <c r="BF368" s="53">
        <f t="shared" si="1719"/>
        <v>0</v>
      </c>
      <c r="BG368" s="53">
        <f t="shared" si="1719"/>
        <v>0</v>
      </c>
      <c r="BH368" s="53">
        <f t="shared" si="1579"/>
        <v>0</v>
      </c>
      <c r="BI368" s="53">
        <f t="shared" si="1580"/>
        <v>0</v>
      </c>
      <c r="BO368" s="54" t="s">
        <v>1001</v>
      </c>
      <c r="BP368" s="53">
        <v>12080004</v>
      </c>
      <c r="BQ368" s="53">
        <v>576598.60739999998</v>
      </c>
      <c r="BR368" s="53">
        <v>165900.38639999999</v>
      </c>
      <c r="BS368" s="53">
        <f t="shared" si="1581"/>
        <v>0.2877224888698196</v>
      </c>
      <c r="BT368" s="53">
        <f>Input!R267</f>
        <v>437</v>
      </c>
      <c r="BU368" s="53">
        <f>Input!S267</f>
        <v>0</v>
      </c>
      <c r="BV368" s="53">
        <f>Input!T267</f>
        <v>1</v>
      </c>
      <c r="BW368" s="53">
        <f t="shared" si="1582"/>
        <v>125.73472763611117</v>
      </c>
      <c r="BX368" s="53">
        <f t="shared" si="1583"/>
        <v>0</v>
      </c>
      <c r="BY368" s="53">
        <f t="shared" si="1584"/>
        <v>0.2877224888698196</v>
      </c>
    </row>
    <row r="369" spans="1:77" x14ac:dyDescent="0.3">
      <c r="A369" s="53" t="s">
        <v>1000</v>
      </c>
      <c r="B369" s="53" t="s">
        <v>1575</v>
      </c>
      <c r="C369" s="53">
        <v>12100201</v>
      </c>
      <c r="D369" s="51">
        <v>362744.44894103397</v>
      </c>
      <c r="E369" s="53">
        <v>19509.685057399998</v>
      </c>
      <c r="F369" s="53">
        <f t="shared" si="1560"/>
        <v>5.3783552344784193E-2</v>
      </c>
      <c r="H369" s="53">
        <f>H368</f>
        <v>298</v>
      </c>
      <c r="I369" s="53">
        <f t="shared" si="1720"/>
        <v>0</v>
      </c>
      <c r="J369" s="53">
        <f t="shared" si="1721"/>
        <v>102</v>
      </c>
      <c r="K369" s="53">
        <f t="shared" si="1722"/>
        <v>0</v>
      </c>
      <c r="L369" s="53">
        <f t="shared" si="1723"/>
        <v>425</v>
      </c>
      <c r="M369" s="53">
        <f t="shared" si="1568"/>
        <v>16.027498598745691</v>
      </c>
      <c r="N369" s="53">
        <f t="shared" si="1569"/>
        <v>0</v>
      </c>
      <c r="O369" s="53">
        <f t="shared" si="1570"/>
        <v>5.4859223391679874</v>
      </c>
      <c r="P369" s="53">
        <f t="shared" si="1571"/>
        <v>0</v>
      </c>
      <c r="Q369" s="53">
        <f t="shared" si="1572"/>
        <v>22.858009746533281</v>
      </c>
      <c r="AA369" s="53" t="s">
        <v>1012</v>
      </c>
      <c r="AB369" s="53" t="s">
        <v>1609</v>
      </c>
      <c r="AC369" s="53">
        <v>11090102</v>
      </c>
      <c r="AD369" s="53">
        <v>91595.948099999994</v>
      </c>
      <c r="AE369" s="53">
        <v>46011.389248300002</v>
      </c>
      <c r="AF369" s="53">
        <f t="shared" si="1561"/>
        <v>0.50232996330871549</v>
      </c>
      <c r="AH369" s="58">
        <f t="shared" ref="AH369:AH371" si="1724">AH368</f>
        <v>0</v>
      </c>
      <c r="AI369" s="58">
        <f t="shared" ref="AI369:AI371" si="1725">AI368</f>
        <v>0</v>
      </c>
      <c r="AJ369" s="58">
        <f t="shared" ref="AJ369:AJ371" si="1726">AJ368</f>
        <v>0</v>
      </c>
      <c r="AK369" s="58">
        <f t="shared" ref="AK369:AK371" si="1727">AK368</f>
        <v>0</v>
      </c>
      <c r="AL369" s="58">
        <f t="shared" ref="AL369:AL371" si="1728">AL368</f>
        <v>0</v>
      </c>
      <c r="AM369" s="58">
        <f t="shared" si="1619"/>
        <v>0</v>
      </c>
      <c r="AN369" s="58">
        <f t="shared" si="1620"/>
        <v>0</v>
      </c>
      <c r="AO369" s="58">
        <f t="shared" si="1621"/>
        <v>0</v>
      </c>
      <c r="AP369" s="58">
        <f t="shared" si="1622"/>
        <v>0</v>
      </c>
      <c r="AQ369" s="58">
        <f t="shared" si="1623"/>
        <v>0</v>
      </c>
      <c r="BA369" s="54" t="s">
        <v>1005</v>
      </c>
      <c r="BB369" s="53">
        <v>12050005</v>
      </c>
      <c r="BC369" s="53">
        <v>36273</v>
      </c>
      <c r="BD369" s="53">
        <v>28697</v>
      </c>
      <c r="BE369" s="53">
        <f t="shared" si="1578"/>
        <v>0.79113941499186724</v>
      </c>
      <c r="BF369" s="53"/>
      <c r="BG369" s="53"/>
      <c r="BH369" s="53">
        <f t="shared" si="1579"/>
        <v>0</v>
      </c>
      <c r="BI369" s="53">
        <f t="shared" si="1580"/>
        <v>0</v>
      </c>
      <c r="BO369" s="54" t="s">
        <v>1001</v>
      </c>
      <c r="BP369" s="53">
        <v>12080005</v>
      </c>
      <c r="BQ369" s="53">
        <v>576598.60739999998</v>
      </c>
      <c r="BR369" s="53">
        <v>71513.955839999995</v>
      </c>
      <c r="BS369" s="53">
        <f t="shared" si="1581"/>
        <v>0.1240272781137487</v>
      </c>
      <c r="BT369" s="53">
        <f>BT368</f>
        <v>437</v>
      </c>
      <c r="BU369" s="53">
        <f t="shared" ref="BU369:BU373" si="1729">BU368</f>
        <v>0</v>
      </c>
      <c r="BV369" s="53">
        <f t="shared" ref="BV369:BV373" si="1730">BV368</f>
        <v>1</v>
      </c>
      <c r="BW369" s="53">
        <f t="shared" si="1582"/>
        <v>54.199920535708181</v>
      </c>
      <c r="BX369" s="53">
        <f t="shared" si="1583"/>
        <v>0</v>
      </c>
      <c r="BY369" s="53">
        <f t="shared" si="1584"/>
        <v>0.1240272781137487</v>
      </c>
    </row>
    <row r="370" spans="1:77" x14ac:dyDescent="0.3">
      <c r="A370" s="53" t="s">
        <v>1000</v>
      </c>
      <c r="B370" s="53" t="s">
        <v>1575</v>
      </c>
      <c r="C370" s="53">
        <v>12100203</v>
      </c>
      <c r="D370" s="51">
        <v>362744.44894103397</v>
      </c>
      <c r="E370" s="53">
        <v>99.478089433999997</v>
      </c>
      <c r="F370" s="53">
        <f t="shared" si="1560"/>
        <v>2.742373859184009E-4</v>
      </c>
      <c r="H370" s="53">
        <f>H369</f>
        <v>298</v>
      </c>
      <c r="I370" s="53">
        <f t="shared" si="1720"/>
        <v>0</v>
      </c>
      <c r="J370" s="53">
        <f t="shared" si="1721"/>
        <v>102</v>
      </c>
      <c r="K370" s="53">
        <f t="shared" si="1722"/>
        <v>0</v>
      </c>
      <c r="L370" s="53">
        <f t="shared" si="1723"/>
        <v>425</v>
      </c>
      <c r="M370" s="53">
        <f t="shared" si="1568"/>
        <v>8.1722741003683472E-2</v>
      </c>
      <c r="N370" s="53">
        <f t="shared" si="1569"/>
        <v>0</v>
      </c>
      <c r="O370" s="53">
        <f t="shared" si="1570"/>
        <v>2.797221336367689E-2</v>
      </c>
      <c r="P370" s="53">
        <f t="shared" si="1571"/>
        <v>0</v>
      </c>
      <c r="Q370" s="53">
        <f t="shared" si="1572"/>
        <v>0.11655088901532037</v>
      </c>
      <c r="AA370" s="53" t="s">
        <v>1012</v>
      </c>
      <c r="AB370" s="53" t="s">
        <v>1609</v>
      </c>
      <c r="AC370" s="53">
        <v>11090103</v>
      </c>
      <c r="AD370" s="53">
        <v>91595.948099999994</v>
      </c>
      <c r="AE370" s="53">
        <v>32509.007294300001</v>
      </c>
      <c r="AF370" s="53">
        <f t="shared" si="1561"/>
        <v>0.35491752603301024</v>
      </c>
      <c r="AH370" s="58">
        <f t="shared" si="1724"/>
        <v>0</v>
      </c>
      <c r="AI370" s="58">
        <f t="shared" si="1725"/>
        <v>0</v>
      </c>
      <c r="AJ370" s="58">
        <f t="shared" si="1726"/>
        <v>0</v>
      </c>
      <c r="AK370" s="58">
        <f t="shared" si="1727"/>
        <v>0</v>
      </c>
      <c r="AL370" s="58">
        <f t="shared" si="1728"/>
        <v>0</v>
      </c>
      <c r="AM370" s="58">
        <f t="shared" si="1619"/>
        <v>0</v>
      </c>
      <c r="AN370" s="58">
        <f t="shared" si="1620"/>
        <v>0</v>
      </c>
      <c r="AO370" s="58">
        <f t="shared" si="1621"/>
        <v>0</v>
      </c>
      <c r="AP370" s="58">
        <f t="shared" si="1622"/>
        <v>0</v>
      </c>
      <c r="AQ370" s="58">
        <f t="shared" si="1623"/>
        <v>0</v>
      </c>
      <c r="BA370" s="54" t="s">
        <v>1005</v>
      </c>
      <c r="BB370" s="53">
        <v>12050006</v>
      </c>
      <c r="BC370" s="53">
        <v>36273</v>
      </c>
      <c r="BD370" s="53">
        <v>4948</v>
      </c>
      <c r="BE370" s="53">
        <f t="shared" si="1578"/>
        <v>0.13641000192981007</v>
      </c>
      <c r="BF370" s="53"/>
      <c r="BG370" s="53"/>
      <c r="BH370" s="53">
        <f t="shared" si="1579"/>
        <v>0</v>
      </c>
      <c r="BI370" s="53">
        <f t="shared" si="1580"/>
        <v>0</v>
      </c>
      <c r="BO370" s="54" t="s">
        <v>1001</v>
      </c>
      <c r="BP370" s="53">
        <v>12080006</v>
      </c>
      <c r="BQ370" s="53">
        <v>576598.60739999998</v>
      </c>
      <c r="BR370" s="53">
        <v>90.24435776</v>
      </c>
      <c r="BS370" s="53">
        <f t="shared" si="1581"/>
        <v>1.5651157772810119E-4</v>
      </c>
      <c r="BT370" s="53">
        <f>BT369</f>
        <v>437</v>
      </c>
      <c r="BU370" s="53">
        <f t="shared" si="1729"/>
        <v>0</v>
      </c>
      <c r="BV370" s="53">
        <f t="shared" si="1730"/>
        <v>1</v>
      </c>
      <c r="BW370" s="53">
        <f t="shared" si="1582"/>
        <v>6.839555946718022E-2</v>
      </c>
      <c r="BX370" s="53">
        <f t="shared" si="1583"/>
        <v>0</v>
      </c>
      <c r="BY370" s="53">
        <f t="shared" si="1584"/>
        <v>1.5651157772810119E-4</v>
      </c>
    </row>
    <row r="371" spans="1:77" x14ac:dyDescent="0.3">
      <c r="A371" s="53" t="s">
        <v>1000</v>
      </c>
      <c r="B371" s="53" t="s">
        <v>1581</v>
      </c>
      <c r="C371" s="53">
        <v>12090201</v>
      </c>
      <c r="D371" s="51">
        <v>243196.884548642</v>
      </c>
      <c r="E371" s="53">
        <v>4164.0514689600004</v>
      </c>
      <c r="F371" s="53">
        <f t="shared" si="1560"/>
        <v>1.7122141497364227E-2</v>
      </c>
      <c r="H371" s="53">
        <f>Input!P264</f>
        <v>663</v>
      </c>
      <c r="I371" s="53">
        <f>Input!Q264</f>
        <v>0</v>
      </c>
      <c r="J371" s="53">
        <f>Input!R264</f>
        <v>985</v>
      </c>
      <c r="K371" s="53">
        <f>Input!S264</f>
        <v>0</v>
      </c>
      <c r="L371" s="53">
        <f>Input!T264</f>
        <v>130</v>
      </c>
      <c r="M371" s="53">
        <f t="shared" si="1568"/>
        <v>11.351979812752482</v>
      </c>
      <c r="N371" s="53">
        <f t="shared" si="1569"/>
        <v>0</v>
      </c>
      <c r="O371" s="53">
        <f t="shared" si="1570"/>
        <v>16.865309374903763</v>
      </c>
      <c r="P371" s="53">
        <f t="shared" si="1571"/>
        <v>0</v>
      </c>
      <c r="Q371" s="53">
        <f t="shared" si="1572"/>
        <v>2.2258783946573493</v>
      </c>
      <c r="AA371" s="53" t="s">
        <v>1012</v>
      </c>
      <c r="AB371" s="53" t="s">
        <v>1609</v>
      </c>
      <c r="AC371" s="53">
        <v>11090104</v>
      </c>
      <c r="AD371" s="53">
        <v>91595.948099999994</v>
      </c>
      <c r="AE371" s="53">
        <v>13053.8120457</v>
      </c>
      <c r="AF371" s="53">
        <f t="shared" si="1561"/>
        <v>0.14251516924578894</v>
      </c>
      <c r="AH371" s="58">
        <f t="shared" si="1724"/>
        <v>0</v>
      </c>
      <c r="AI371" s="58">
        <f t="shared" si="1725"/>
        <v>0</v>
      </c>
      <c r="AJ371" s="58">
        <f t="shared" si="1726"/>
        <v>0</v>
      </c>
      <c r="AK371" s="58">
        <f t="shared" si="1727"/>
        <v>0</v>
      </c>
      <c r="AL371" s="58">
        <f t="shared" si="1728"/>
        <v>0</v>
      </c>
      <c r="AM371" s="58">
        <f t="shared" si="1619"/>
        <v>0</v>
      </c>
      <c r="AN371" s="58">
        <f t="shared" si="1620"/>
        <v>0</v>
      </c>
      <c r="AO371" s="58">
        <f t="shared" si="1621"/>
        <v>0</v>
      </c>
      <c r="AP371" s="58">
        <f t="shared" si="1622"/>
        <v>0</v>
      </c>
      <c r="AQ371" s="58">
        <f t="shared" si="1623"/>
        <v>0</v>
      </c>
      <c r="BA371" s="54" t="s">
        <v>1006</v>
      </c>
      <c r="BB371" s="53">
        <v>11120103</v>
      </c>
      <c r="BC371" s="53">
        <v>3353</v>
      </c>
      <c r="BD371" s="53">
        <v>32</v>
      </c>
      <c r="BE371" s="53">
        <f t="shared" si="1578"/>
        <v>9.5436922159260369E-3</v>
      </c>
      <c r="BF371" s="53">
        <f>Input!P294</f>
        <v>29</v>
      </c>
      <c r="BG371" s="53">
        <f>Input!Q294</f>
        <v>0</v>
      </c>
      <c r="BH371" s="53">
        <f t="shared" si="1579"/>
        <v>0.27676707426185509</v>
      </c>
      <c r="BI371" s="53">
        <f t="shared" si="1580"/>
        <v>0</v>
      </c>
      <c r="BO371" s="54" t="s">
        <v>1001</v>
      </c>
      <c r="BP371" s="53">
        <v>12080007</v>
      </c>
      <c r="BQ371" s="53">
        <v>576598.60739999998</v>
      </c>
      <c r="BR371" s="53">
        <v>76.132488969999997</v>
      </c>
      <c r="BS371" s="53">
        <f t="shared" si="1581"/>
        <v>1.3203724045275937E-4</v>
      </c>
      <c r="BT371" s="53">
        <f>BT370</f>
        <v>437</v>
      </c>
      <c r="BU371" s="53">
        <f t="shared" si="1729"/>
        <v>0</v>
      </c>
      <c r="BV371" s="53">
        <f t="shared" si="1730"/>
        <v>1</v>
      </c>
      <c r="BW371" s="53">
        <f t="shared" si="1582"/>
        <v>5.7700274077855843E-2</v>
      </c>
      <c r="BX371" s="53">
        <f t="shared" si="1583"/>
        <v>0</v>
      </c>
      <c r="BY371" s="53">
        <f t="shared" si="1584"/>
        <v>1.3203724045275937E-4</v>
      </c>
    </row>
    <row r="372" spans="1:77" x14ac:dyDescent="0.3">
      <c r="A372" s="53" t="s">
        <v>1000</v>
      </c>
      <c r="B372" s="53" t="s">
        <v>1581</v>
      </c>
      <c r="C372" s="53">
        <v>12090206</v>
      </c>
      <c r="D372" s="51">
        <v>243196.884548642</v>
      </c>
      <c r="E372" s="53">
        <v>238276.611818</v>
      </c>
      <c r="F372" s="53">
        <f t="shared" si="1560"/>
        <v>0.97976835624447367</v>
      </c>
      <c r="H372" s="53">
        <f>H371</f>
        <v>663</v>
      </c>
      <c r="I372" s="53">
        <f t="shared" ref="I372:I373" si="1731">I371</f>
        <v>0</v>
      </c>
      <c r="J372" s="53">
        <f t="shared" ref="J372:J373" si="1732">J371</f>
        <v>985</v>
      </c>
      <c r="K372" s="53">
        <f t="shared" ref="K372:K373" si="1733">K371</f>
        <v>0</v>
      </c>
      <c r="L372" s="53">
        <f t="shared" ref="L372:L373" si="1734">L371</f>
        <v>130</v>
      </c>
      <c r="M372" s="53">
        <f t="shared" si="1568"/>
        <v>649.58642019008607</v>
      </c>
      <c r="N372" s="53">
        <f t="shared" si="1569"/>
        <v>0</v>
      </c>
      <c r="O372" s="53">
        <f t="shared" si="1570"/>
        <v>965.07183090080662</v>
      </c>
      <c r="P372" s="53">
        <f t="shared" si="1571"/>
        <v>0</v>
      </c>
      <c r="Q372" s="53">
        <f t="shared" si="1572"/>
        <v>127.36988631178157</v>
      </c>
      <c r="AA372" s="53" t="s">
        <v>762</v>
      </c>
      <c r="AB372" s="53" t="s">
        <v>1602</v>
      </c>
      <c r="AC372" s="53">
        <v>12090205</v>
      </c>
      <c r="AD372" s="53">
        <v>79409.388059999997</v>
      </c>
      <c r="AE372" s="51">
        <v>47964.492388799998</v>
      </c>
      <c r="AF372" s="53">
        <f t="shared" si="1561"/>
        <v>0.60401538861575255</v>
      </c>
      <c r="AH372" s="58">
        <v>0</v>
      </c>
      <c r="AI372" s="58">
        <v>0</v>
      </c>
      <c r="AJ372" s="58">
        <v>0</v>
      </c>
      <c r="AK372" s="58">
        <v>0</v>
      </c>
      <c r="AL372" s="58">
        <v>0</v>
      </c>
      <c r="AM372" s="58">
        <f t="shared" si="1619"/>
        <v>0</v>
      </c>
      <c r="AN372" s="58">
        <f t="shared" si="1620"/>
        <v>0</v>
      </c>
      <c r="AO372" s="58">
        <f t="shared" si="1621"/>
        <v>0</v>
      </c>
      <c r="AP372" s="58">
        <f t="shared" si="1622"/>
        <v>0</v>
      </c>
      <c r="AQ372" s="58">
        <f t="shared" si="1623"/>
        <v>0</v>
      </c>
      <c r="BA372" s="54" t="s">
        <v>1006</v>
      </c>
      <c r="BB372" s="53">
        <v>11120105</v>
      </c>
      <c r="BC372" s="53">
        <v>3353</v>
      </c>
      <c r="BD372" s="53">
        <v>2807</v>
      </c>
      <c r="BE372" s="53">
        <f t="shared" si="1578"/>
        <v>0.83716075156576197</v>
      </c>
      <c r="BF372" s="53">
        <f>BF371</f>
        <v>29</v>
      </c>
      <c r="BG372" s="53">
        <f>BG371</f>
        <v>0</v>
      </c>
      <c r="BH372" s="53">
        <f t="shared" si="1579"/>
        <v>24.277661795407099</v>
      </c>
      <c r="BI372" s="53">
        <f t="shared" si="1580"/>
        <v>0</v>
      </c>
      <c r="BO372" s="54" t="s">
        <v>1001</v>
      </c>
      <c r="BP372" s="53">
        <v>12090103</v>
      </c>
      <c r="BQ372" s="53">
        <v>576598.60739999998</v>
      </c>
      <c r="BR372" s="53">
        <v>127389.908</v>
      </c>
      <c r="BS372" s="53">
        <f t="shared" si="1581"/>
        <v>0.22093342988535286</v>
      </c>
      <c r="BT372" s="53">
        <f>BT371</f>
        <v>437</v>
      </c>
      <c r="BU372" s="53">
        <f t="shared" si="1729"/>
        <v>0</v>
      </c>
      <c r="BV372" s="53">
        <f t="shared" si="1730"/>
        <v>1</v>
      </c>
      <c r="BW372" s="53">
        <f t="shared" si="1582"/>
        <v>96.547908859899195</v>
      </c>
      <c r="BX372" s="53">
        <f t="shared" si="1583"/>
        <v>0</v>
      </c>
      <c r="BY372" s="53">
        <f t="shared" si="1584"/>
        <v>0.22093342988535286</v>
      </c>
    </row>
    <row r="373" spans="1:77" x14ac:dyDescent="0.3">
      <c r="A373" s="53" t="s">
        <v>1000</v>
      </c>
      <c r="B373" s="53" t="s">
        <v>1581</v>
      </c>
      <c r="C373" s="53">
        <v>12100201</v>
      </c>
      <c r="D373" s="51">
        <v>243196.884548642</v>
      </c>
      <c r="E373" s="53">
        <v>756.22126168199998</v>
      </c>
      <c r="F373" s="53">
        <f t="shared" si="1560"/>
        <v>3.1095022581621415E-3</v>
      </c>
      <c r="H373" s="53">
        <f>H372</f>
        <v>663</v>
      </c>
      <c r="I373" s="53">
        <f t="shared" si="1731"/>
        <v>0</v>
      </c>
      <c r="J373" s="53">
        <f t="shared" si="1732"/>
        <v>985</v>
      </c>
      <c r="K373" s="53">
        <f t="shared" si="1733"/>
        <v>0</v>
      </c>
      <c r="L373" s="53">
        <f t="shared" si="1734"/>
        <v>130</v>
      </c>
      <c r="M373" s="53">
        <f t="shared" si="1568"/>
        <v>2.0615999971614998</v>
      </c>
      <c r="N373" s="53">
        <f t="shared" si="1569"/>
        <v>0</v>
      </c>
      <c r="O373" s="53">
        <f t="shared" si="1570"/>
        <v>3.0628597242897095</v>
      </c>
      <c r="P373" s="53">
        <f t="shared" si="1571"/>
        <v>0</v>
      </c>
      <c r="Q373" s="53">
        <f t="shared" si="1572"/>
        <v>0.4042352935610784</v>
      </c>
      <c r="AA373" s="53" t="s">
        <v>762</v>
      </c>
      <c r="AB373" s="53" t="s">
        <v>1602</v>
      </c>
      <c r="AC373" s="53">
        <v>12090206</v>
      </c>
      <c r="AD373" s="53">
        <v>79409.388059999997</v>
      </c>
      <c r="AE373" s="53">
        <v>25223.460198699999</v>
      </c>
      <c r="AF373" s="53">
        <f t="shared" si="1561"/>
        <v>0.31763826437803178</v>
      </c>
      <c r="AH373" s="58">
        <f t="shared" ref="AH373:AH374" si="1735">AH372</f>
        <v>0</v>
      </c>
      <c r="AI373" s="58">
        <f t="shared" ref="AI373:AI374" si="1736">AI372</f>
        <v>0</v>
      </c>
      <c r="AJ373" s="58">
        <f t="shared" ref="AJ373:AJ374" si="1737">AJ372</f>
        <v>0</v>
      </c>
      <c r="AK373" s="58">
        <f t="shared" ref="AK373:AK374" si="1738">AK372</f>
        <v>0</v>
      </c>
      <c r="AL373" s="58">
        <f t="shared" ref="AL373:AL374" si="1739">AL372</f>
        <v>0</v>
      </c>
      <c r="AM373" s="58">
        <f t="shared" si="1619"/>
        <v>0</v>
      </c>
      <c r="AN373" s="58">
        <f t="shared" si="1620"/>
        <v>0</v>
      </c>
      <c r="AO373" s="58">
        <f t="shared" si="1621"/>
        <v>0</v>
      </c>
      <c r="AP373" s="58">
        <f t="shared" si="1622"/>
        <v>0</v>
      </c>
      <c r="AQ373" s="58">
        <f t="shared" si="1623"/>
        <v>0</v>
      </c>
      <c r="BA373" s="54" t="s">
        <v>1006</v>
      </c>
      <c r="BB373" s="53">
        <v>11130103</v>
      </c>
      <c r="BC373" s="53">
        <v>3353</v>
      </c>
      <c r="BD373" s="53">
        <v>514</v>
      </c>
      <c r="BE373" s="53">
        <f t="shared" si="1578"/>
        <v>0.15329555621831195</v>
      </c>
      <c r="BF373" s="53">
        <f>BF372</f>
        <v>29</v>
      </c>
      <c r="BG373" s="53">
        <f>BG372</f>
        <v>0</v>
      </c>
      <c r="BH373" s="53">
        <f t="shared" si="1579"/>
        <v>4.4455711303310466</v>
      </c>
      <c r="BI373" s="53">
        <f t="shared" si="1580"/>
        <v>0</v>
      </c>
      <c r="BO373" s="54" t="s">
        <v>1001</v>
      </c>
      <c r="BP373" s="53">
        <v>12090104</v>
      </c>
      <c r="BQ373" s="53">
        <v>576598.60739999998</v>
      </c>
      <c r="BR373" s="53">
        <v>211627.9803</v>
      </c>
      <c r="BS373" s="53">
        <f t="shared" si="1581"/>
        <v>0.36702825428988367</v>
      </c>
      <c r="BT373" s="53">
        <f>BT372</f>
        <v>437</v>
      </c>
      <c r="BU373" s="53">
        <f t="shared" si="1729"/>
        <v>0</v>
      </c>
      <c r="BV373" s="53">
        <f t="shared" si="1730"/>
        <v>1</v>
      </c>
      <c r="BW373" s="53">
        <f t="shared" si="1582"/>
        <v>160.39134712467916</v>
      </c>
      <c r="BX373" s="53">
        <f t="shared" si="1583"/>
        <v>0</v>
      </c>
      <c r="BY373" s="53">
        <f t="shared" si="1584"/>
        <v>0.36702825428988367</v>
      </c>
    </row>
    <row r="374" spans="1:77" ht="15.6" customHeight="1" x14ac:dyDescent="0.3">
      <c r="A374" s="53" t="s">
        <v>1001</v>
      </c>
      <c r="B374" s="53" t="s">
        <v>1575</v>
      </c>
      <c r="C374" s="53">
        <v>12080004</v>
      </c>
      <c r="D374" s="51">
        <v>534287.06911653315</v>
      </c>
      <c r="E374" s="53">
        <v>135692.57519199999</v>
      </c>
      <c r="F374" s="53">
        <f t="shared" si="1560"/>
        <v>0.25396941650931876</v>
      </c>
      <c r="H374" s="53">
        <f>Input!P265</f>
        <v>122</v>
      </c>
      <c r="I374" s="53">
        <f>Input!Q265</f>
        <v>0</v>
      </c>
      <c r="J374" s="53">
        <f>Input!R265</f>
        <v>36915</v>
      </c>
      <c r="K374" s="53">
        <f>Input!S265</f>
        <v>0</v>
      </c>
      <c r="L374" s="53">
        <f>Input!T265</f>
        <v>84</v>
      </c>
      <c r="M374" s="53">
        <f t="shared" si="1568"/>
        <v>30.98426881413689</v>
      </c>
      <c r="N374" s="53">
        <f t="shared" si="1569"/>
        <v>0</v>
      </c>
      <c r="O374" s="53">
        <f t="shared" si="1570"/>
        <v>9375.2810104415021</v>
      </c>
      <c r="P374" s="53">
        <f t="shared" si="1571"/>
        <v>0</v>
      </c>
      <c r="Q374" s="53">
        <f t="shared" si="1572"/>
        <v>21.333430986782776</v>
      </c>
      <c r="AA374" s="53" t="s">
        <v>762</v>
      </c>
      <c r="AB374" s="53" t="s">
        <v>1602</v>
      </c>
      <c r="AC374" s="53">
        <v>12100203</v>
      </c>
      <c r="AD374" s="53">
        <v>79409.388059999997</v>
      </c>
      <c r="AE374" s="53">
        <v>6221.4354758299996</v>
      </c>
      <c r="AF374" s="53">
        <f t="shared" si="1561"/>
        <v>7.8346347048150258E-2</v>
      </c>
      <c r="AH374" s="58">
        <f t="shared" si="1735"/>
        <v>0</v>
      </c>
      <c r="AI374" s="58">
        <f t="shared" si="1736"/>
        <v>0</v>
      </c>
      <c r="AJ374" s="58">
        <f t="shared" si="1737"/>
        <v>0</v>
      </c>
      <c r="AK374" s="58">
        <f t="shared" si="1738"/>
        <v>0</v>
      </c>
      <c r="AL374" s="58">
        <f t="shared" si="1739"/>
        <v>0</v>
      </c>
      <c r="AM374" s="58">
        <f t="shared" si="1619"/>
        <v>0</v>
      </c>
      <c r="AN374" s="58">
        <f t="shared" si="1620"/>
        <v>0</v>
      </c>
      <c r="AO374" s="58">
        <f t="shared" si="1621"/>
        <v>0</v>
      </c>
      <c r="AP374" s="58">
        <f t="shared" si="1622"/>
        <v>0</v>
      </c>
      <c r="AQ374" s="58">
        <f t="shared" si="1623"/>
        <v>0</v>
      </c>
      <c r="BA374" s="54" t="s">
        <v>1007</v>
      </c>
      <c r="BB374" s="53">
        <v>12060204</v>
      </c>
      <c r="BC374" s="53">
        <v>8517</v>
      </c>
      <c r="BD374" s="53">
        <v>2359</v>
      </c>
      <c r="BE374" s="53">
        <f t="shared" si="1578"/>
        <v>0.27697546084301983</v>
      </c>
      <c r="BF374" s="53">
        <f>Input!P296</f>
        <v>5</v>
      </c>
      <c r="BG374" s="53">
        <f>Input!Q296</f>
        <v>0</v>
      </c>
      <c r="BH374" s="53">
        <f t="shared" si="1579"/>
        <v>1.3848773042150992</v>
      </c>
      <c r="BI374" s="53">
        <f t="shared" si="1580"/>
        <v>0</v>
      </c>
      <c r="BO374" s="54" t="s">
        <v>695</v>
      </c>
      <c r="BP374" s="53">
        <v>12100204</v>
      </c>
      <c r="BQ374" s="53">
        <v>549907.87360000005</v>
      </c>
      <c r="BR374" s="53">
        <v>125390.4722</v>
      </c>
      <c r="BS374" s="53">
        <f t="shared" si="1581"/>
        <v>0.22802087080354908</v>
      </c>
      <c r="BT374" s="53">
        <v>0</v>
      </c>
      <c r="BU374" s="53">
        <v>1</v>
      </c>
      <c r="BV374" s="53">
        <v>2</v>
      </c>
      <c r="BW374" s="53">
        <f t="shared" si="1582"/>
        <v>0</v>
      </c>
      <c r="BX374" s="53">
        <f t="shared" si="1583"/>
        <v>0.22802087080354908</v>
      </c>
      <c r="BY374" s="53">
        <f t="shared" si="1584"/>
        <v>0.45604174160709815</v>
      </c>
    </row>
    <row r="375" spans="1:77" x14ac:dyDescent="0.3">
      <c r="A375" s="53" t="s">
        <v>1001</v>
      </c>
      <c r="B375" s="53" t="s">
        <v>1575</v>
      </c>
      <c r="C375" s="53">
        <v>12080005</v>
      </c>
      <c r="D375" s="51">
        <v>534287.06911653304</v>
      </c>
      <c r="E375" s="53">
        <v>71513.955774700007</v>
      </c>
      <c r="F375" s="53">
        <f t="shared" si="1560"/>
        <v>0.13384931043334336</v>
      </c>
      <c r="H375" s="53">
        <f>H374</f>
        <v>122</v>
      </c>
      <c r="I375" s="53">
        <f t="shared" ref="I375:I378" si="1740">I374</f>
        <v>0</v>
      </c>
      <c r="J375" s="53">
        <f t="shared" ref="J375:J378" si="1741">J374</f>
        <v>36915</v>
      </c>
      <c r="K375" s="53">
        <f t="shared" ref="K375:K378" si="1742">K374</f>
        <v>0</v>
      </c>
      <c r="L375" s="53">
        <f t="shared" ref="L375:L378" si="1743">L374</f>
        <v>84</v>
      </c>
      <c r="M375" s="53">
        <f t="shared" si="1568"/>
        <v>16.32961587286789</v>
      </c>
      <c r="N375" s="53">
        <f t="shared" si="1569"/>
        <v>0</v>
      </c>
      <c r="O375" s="53">
        <f t="shared" si="1570"/>
        <v>4941.0472946468699</v>
      </c>
      <c r="P375" s="53">
        <f t="shared" si="1571"/>
        <v>0</v>
      </c>
      <c r="Q375" s="53">
        <f t="shared" si="1572"/>
        <v>11.243342076400843</v>
      </c>
      <c r="AA375" s="53" t="s">
        <v>888</v>
      </c>
      <c r="AB375" s="53" t="s">
        <v>1607</v>
      </c>
      <c r="AC375" s="53">
        <v>12030105</v>
      </c>
      <c r="AD375" s="53">
        <v>5679.85941</v>
      </c>
      <c r="AE375" s="51">
        <v>5679.8594097200003</v>
      </c>
      <c r="AF375" s="53">
        <f t="shared" si="1561"/>
        <v>0.9999999999507031</v>
      </c>
      <c r="AH375" s="58">
        <f>Input!P320</f>
        <v>6</v>
      </c>
      <c r="AI375" s="58">
        <f>Input!Q320</f>
        <v>0</v>
      </c>
      <c r="AJ375" s="58">
        <f>Input!R320</f>
        <v>0</v>
      </c>
      <c r="AK375" s="58">
        <f>Input!S320</f>
        <v>0</v>
      </c>
      <c r="AL375" s="58">
        <f>Input!T320</f>
        <v>0</v>
      </c>
      <c r="AM375" s="58">
        <f t="shared" si="1619"/>
        <v>5.9999999997042188</v>
      </c>
      <c r="AN375" s="58">
        <f t="shared" si="1620"/>
        <v>0</v>
      </c>
      <c r="AO375" s="58">
        <f t="shared" si="1621"/>
        <v>0</v>
      </c>
      <c r="AP375" s="58">
        <f t="shared" si="1622"/>
        <v>0</v>
      </c>
      <c r="AQ375" s="58">
        <f t="shared" si="1623"/>
        <v>0</v>
      </c>
      <c r="BA375" s="54" t="s">
        <v>1007</v>
      </c>
      <c r="BB375" s="53">
        <v>12070201</v>
      </c>
      <c r="BC375" s="53">
        <v>8517</v>
      </c>
      <c r="BD375" s="53">
        <v>5139</v>
      </c>
      <c r="BE375" s="53">
        <f t="shared" si="1578"/>
        <v>0.60338147234941886</v>
      </c>
      <c r="BF375" s="53">
        <f t="shared" ref="BF375:BG377" si="1744">BF374</f>
        <v>5</v>
      </c>
      <c r="BG375" s="53">
        <f t="shared" si="1744"/>
        <v>0</v>
      </c>
      <c r="BH375" s="53">
        <f t="shared" si="1579"/>
        <v>3.0169073617470943</v>
      </c>
      <c r="BI375" s="53">
        <f t="shared" si="1580"/>
        <v>0</v>
      </c>
      <c r="BO375" s="54" t="s">
        <v>695</v>
      </c>
      <c r="BP375" s="53">
        <v>12100303</v>
      </c>
      <c r="BQ375" s="53">
        <v>549907.87360000005</v>
      </c>
      <c r="BR375" s="53">
        <v>216173.78940000001</v>
      </c>
      <c r="BS375" s="53">
        <f t="shared" si="1581"/>
        <v>0.39310910022947521</v>
      </c>
      <c r="BT375" s="53">
        <f>BT374</f>
        <v>0</v>
      </c>
      <c r="BU375" s="53">
        <f t="shared" ref="BU375:BU377" si="1745">BU374</f>
        <v>1</v>
      </c>
      <c r="BV375" s="53">
        <f t="shared" ref="BV375:BV377" si="1746">BV374</f>
        <v>2</v>
      </c>
      <c r="BW375" s="53">
        <f t="shared" si="1582"/>
        <v>0</v>
      </c>
      <c r="BX375" s="53">
        <f t="shared" si="1583"/>
        <v>0.39310910022947521</v>
      </c>
      <c r="BY375" s="53">
        <f t="shared" si="1584"/>
        <v>0.78621820045895041</v>
      </c>
    </row>
    <row r="376" spans="1:77" x14ac:dyDescent="0.3">
      <c r="A376" s="53" t="s">
        <v>1001</v>
      </c>
      <c r="B376" s="53" t="s">
        <v>1575</v>
      </c>
      <c r="C376" s="53">
        <v>12080007</v>
      </c>
      <c r="D376" s="53">
        <v>534287.06911653304</v>
      </c>
      <c r="E376" s="53">
        <v>76.132488833099998</v>
      </c>
      <c r="F376" s="53">
        <f t="shared" si="1560"/>
        <v>1.4249360172423486E-4</v>
      </c>
      <c r="H376" s="53">
        <f>H375</f>
        <v>122</v>
      </c>
      <c r="I376" s="53">
        <f t="shared" si="1740"/>
        <v>0</v>
      </c>
      <c r="J376" s="53">
        <f t="shared" si="1741"/>
        <v>36915</v>
      </c>
      <c r="K376" s="53">
        <f t="shared" si="1742"/>
        <v>0</v>
      </c>
      <c r="L376" s="53">
        <f t="shared" si="1743"/>
        <v>84</v>
      </c>
      <c r="M376" s="53">
        <f t="shared" si="1568"/>
        <v>1.7384219410356654E-2</v>
      </c>
      <c r="N376" s="53">
        <f t="shared" si="1569"/>
        <v>0</v>
      </c>
      <c r="O376" s="53">
        <f t="shared" si="1570"/>
        <v>5.2601513076501298</v>
      </c>
      <c r="P376" s="53">
        <f t="shared" si="1571"/>
        <v>0</v>
      </c>
      <c r="Q376" s="53">
        <f t="shared" si="1572"/>
        <v>1.1969462544835729E-2</v>
      </c>
      <c r="AA376" s="53" t="s">
        <v>888</v>
      </c>
      <c r="AB376" s="53" t="s">
        <v>1615</v>
      </c>
      <c r="AC376" s="53">
        <v>12030201</v>
      </c>
      <c r="AD376" s="53">
        <v>268.14624959999998</v>
      </c>
      <c r="AE376" s="53">
        <v>268.146249619</v>
      </c>
      <c r="AF376" s="53">
        <f t="shared" si="1561"/>
        <v>1.0000000000708569</v>
      </c>
      <c r="AH376" s="58">
        <f>Input!P321</f>
        <v>213</v>
      </c>
      <c r="AI376" s="58">
        <f>Input!Q321</f>
        <v>0</v>
      </c>
      <c r="AJ376" s="58">
        <f>Input!R321</f>
        <v>0</v>
      </c>
      <c r="AK376" s="58">
        <f>Input!S321</f>
        <v>0</v>
      </c>
      <c r="AL376" s="58">
        <f>Input!T321</f>
        <v>72</v>
      </c>
      <c r="AM376" s="58">
        <f t="shared" si="1619"/>
        <v>213.00000001509252</v>
      </c>
      <c r="AN376" s="58">
        <f t="shared" si="1620"/>
        <v>0</v>
      </c>
      <c r="AO376" s="58">
        <f t="shared" si="1621"/>
        <v>0</v>
      </c>
      <c r="AP376" s="58">
        <f t="shared" si="1622"/>
        <v>0</v>
      </c>
      <c r="AQ376" s="58">
        <f t="shared" si="1623"/>
        <v>72.000000005101697</v>
      </c>
      <c r="BA376" s="54" t="s">
        <v>1007</v>
      </c>
      <c r="BB376" s="53">
        <v>12070202</v>
      </c>
      <c r="BC376" s="53">
        <v>8517</v>
      </c>
      <c r="BD376" s="53">
        <v>833</v>
      </c>
      <c r="BE376" s="53">
        <f t="shared" si="1578"/>
        <v>9.7804391217564873E-2</v>
      </c>
      <c r="BF376" s="53">
        <f t="shared" si="1744"/>
        <v>5</v>
      </c>
      <c r="BG376" s="53">
        <f t="shared" si="1744"/>
        <v>0</v>
      </c>
      <c r="BH376" s="53">
        <f t="shared" si="1579"/>
        <v>0.48902195608782439</v>
      </c>
      <c r="BI376" s="53">
        <f t="shared" si="1580"/>
        <v>0</v>
      </c>
      <c r="BO376" s="54" t="s">
        <v>695</v>
      </c>
      <c r="BP376" s="53">
        <v>12100405</v>
      </c>
      <c r="BQ376" s="53">
        <v>549907.87360000005</v>
      </c>
      <c r="BR376" s="53">
        <v>8165.7494340000003</v>
      </c>
      <c r="BS376" s="53">
        <f t="shared" si="1581"/>
        <v>1.4849304449020712E-2</v>
      </c>
      <c r="BT376" s="53">
        <f>BT375</f>
        <v>0</v>
      </c>
      <c r="BU376" s="53">
        <f t="shared" si="1745"/>
        <v>1</v>
      </c>
      <c r="BV376" s="53">
        <f t="shared" si="1746"/>
        <v>2</v>
      </c>
      <c r="BW376" s="53">
        <f t="shared" si="1582"/>
        <v>0</v>
      </c>
      <c r="BX376" s="53">
        <f t="shared" si="1583"/>
        <v>1.4849304449020712E-2</v>
      </c>
      <c r="BY376" s="53">
        <f t="shared" si="1584"/>
        <v>2.9698608898041424E-2</v>
      </c>
    </row>
    <row r="377" spans="1:77" x14ac:dyDescent="0.3">
      <c r="A377" s="53" t="s">
        <v>1001</v>
      </c>
      <c r="B377" s="53" t="s">
        <v>1575</v>
      </c>
      <c r="C377" s="53">
        <v>12090103</v>
      </c>
      <c r="D377" s="53">
        <v>534287.06911653304</v>
      </c>
      <c r="E377" s="53">
        <v>127389.907918</v>
      </c>
      <c r="F377" s="53">
        <f t="shared" si="1560"/>
        <v>0.23842970433225114</v>
      </c>
      <c r="H377" s="53">
        <f>H376</f>
        <v>122</v>
      </c>
      <c r="I377" s="53">
        <f t="shared" si="1740"/>
        <v>0</v>
      </c>
      <c r="J377" s="53">
        <f t="shared" si="1741"/>
        <v>36915</v>
      </c>
      <c r="K377" s="53">
        <f t="shared" si="1742"/>
        <v>0</v>
      </c>
      <c r="L377" s="53">
        <f t="shared" si="1743"/>
        <v>84</v>
      </c>
      <c r="M377" s="53">
        <f t="shared" si="1568"/>
        <v>29.088423928534638</v>
      </c>
      <c r="N377" s="53">
        <f t="shared" si="1569"/>
        <v>0</v>
      </c>
      <c r="O377" s="53">
        <f t="shared" si="1570"/>
        <v>8801.6325354250512</v>
      </c>
      <c r="P377" s="53">
        <f t="shared" si="1571"/>
        <v>0</v>
      </c>
      <c r="Q377" s="53">
        <f t="shared" si="1572"/>
        <v>20.028095163909096</v>
      </c>
      <c r="AA377" s="53" t="s">
        <v>888</v>
      </c>
      <c r="AB377" s="53" t="s">
        <v>1608</v>
      </c>
      <c r="AC377" s="53">
        <v>12020001</v>
      </c>
      <c r="AD377" s="53">
        <v>278052.50770000002</v>
      </c>
      <c r="AE377" s="51">
        <v>220282.12799800001</v>
      </c>
      <c r="AF377" s="53">
        <f t="shared" si="1561"/>
        <v>0.79223212126419529</v>
      </c>
      <c r="AH377" s="58">
        <f>Input!P322</f>
        <v>395</v>
      </c>
      <c r="AI377" s="58">
        <f>Input!Q322</f>
        <v>0</v>
      </c>
      <c r="AJ377" s="58">
        <f>Input!R322</f>
        <v>8</v>
      </c>
      <c r="AK377" s="58">
        <f>Input!S322</f>
        <v>0</v>
      </c>
      <c r="AL377" s="58">
        <f>Input!T322</f>
        <v>120</v>
      </c>
      <c r="AM377" s="58">
        <f t="shared" si="1619"/>
        <v>312.93168789935714</v>
      </c>
      <c r="AN377" s="58">
        <f t="shared" si="1620"/>
        <v>0</v>
      </c>
      <c r="AO377" s="58">
        <f t="shared" si="1621"/>
        <v>6.3378569701135623</v>
      </c>
      <c r="AP377" s="58">
        <f t="shared" si="1622"/>
        <v>0</v>
      </c>
      <c r="AQ377" s="58">
        <f t="shared" si="1623"/>
        <v>95.067854551703434</v>
      </c>
      <c r="BA377" s="54" t="s">
        <v>1007</v>
      </c>
      <c r="BB377" s="53">
        <v>12070203</v>
      </c>
      <c r="BC377" s="53">
        <v>8517</v>
      </c>
      <c r="BD377" s="53">
        <v>186</v>
      </c>
      <c r="BE377" s="53">
        <f t="shared" si="1578"/>
        <v>2.1838675589996477E-2</v>
      </c>
      <c r="BF377" s="53">
        <f t="shared" si="1744"/>
        <v>5</v>
      </c>
      <c r="BG377" s="53">
        <f t="shared" si="1744"/>
        <v>0</v>
      </c>
      <c r="BH377" s="53">
        <f t="shared" si="1579"/>
        <v>0.10919337794998238</v>
      </c>
      <c r="BI377" s="53">
        <f t="shared" si="1580"/>
        <v>0</v>
      </c>
      <c r="BO377" s="54" t="s">
        <v>695</v>
      </c>
      <c r="BP377" s="53">
        <v>12100406</v>
      </c>
      <c r="BQ377" s="53">
        <v>549907.87360000005</v>
      </c>
      <c r="BR377" s="53">
        <v>200177.86249999999</v>
      </c>
      <c r="BS377" s="53">
        <f t="shared" si="1581"/>
        <v>0.36402072439793481</v>
      </c>
      <c r="BT377" s="53">
        <f>BT376</f>
        <v>0</v>
      </c>
      <c r="BU377" s="53">
        <f t="shared" si="1745"/>
        <v>1</v>
      </c>
      <c r="BV377" s="53">
        <f t="shared" si="1746"/>
        <v>2</v>
      </c>
      <c r="BW377" s="53">
        <f t="shared" si="1582"/>
        <v>0</v>
      </c>
      <c r="BX377" s="53">
        <f t="shared" si="1583"/>
        <v>0.36402072439793481</v>
      </c>
      <c r="BY377" s="53">
        <f t="shared" si="1584"/>
        <v>0.72804144879586963</v>
      </c>
    </row>
    <row r="378" spans="1:77" x14ac:dyDescent="0.3">
      <c r="A378" s="53" t="s">
        <v>1001</v>
      </c>
      <c r="B378" s="53" t="s">
        <v>1575</v>
      </c>
      <c r="C378" s="53">
        <v>12090104</v>
      </c>
      <c r="D378" s="53">
        <v>534287.06911653304</v>
      </c>
      <c r="E378" s="53">
        <v>199614.49774300001</v>
      </c>
      <c r="F378" s="53">
        <f t="shared" si="1560"/>
        <v>0.37360907512336261</v>
      </c>
      <c r="H378" s="53">
        <f>H377</f>
        <v>122</v>
      </c>
      <c r="I378" s="53">
        <f t="shared" si="1740"/>
        <v>0</v>
      </c>
      <c r="J378" s="53">
        <f t="shared" si="1741"/>
        <v>36915</v>
      </c>
      <c r="K378" s="53">
        <f t="shared" si="1742"/>
        <v>0</v>
      </c>
      <c r="L378" s="53">
        <f t="shared" si="1743"/>
        <v>84</v>
      </c>
      <c r="M378" s="53">
        <f t="shared" si="1568"/>
        <v>45.580307165050236</v>
      </c>
      <c r="N378" s="53">
        <f t="shared" si="1569"/>
        <v>0</v>
      </c>
      <c r="O378" s="53">
        <f t="shared" si="1570"/>
        <v>13791.77900817893</v>
      </c>
      <c r="P378" s="53">
        <f t="shared" si="1571"/>
        <v>0</v>
      </c>
      <c r="Q378" s="53">
        <f t="shared" si="1572"/>
        <v>31.383162310362458</v>
      </c>
      <c r="AA378" s="53" t="s">
        <v>888</v>
      </c>
      <c r="AB378" s="53" t="s">
        <v>1608</v>
      </c>
      <c r="AC378" s="53">
        <v>12030105</v>
      </c>
      <c r="AD378" s="53">
        <v>278052.50770000002</v>
      </c>
      <c r="AE378" s="53">
        <v>416.03256418000001</v>
      </c>
      <c r="AF378" s="53">
        <f t="shared" si="1561"/>
        <v>1.4962374107730444E-3</v>
      </c>
      <c r="AH378" s="58">
        <f t="shared" ref="AH378:AH380" si="1747">AH377</f>
        <v>395</v>
      </c>
      <c r="AI378" s="58">
        <f t="shared" ref="AI378:AI380" si="1748">AI377</f>
        <v>0</v>
      </c>
      <c r="AJ378" s="58">
        <f t="shared" ref="AJ378:AJ380" si="1749">AJ377</f>
        <v>8</v>
      </c>
      <c r="AK378" s="58">
        <f t="shared" ref="AK378:AK380" si="1750">AK377</f>
        <v>0</v>
      </c>
      <c r="AL378" s="58">
        <f t="shared" ref="AL378:AL380" si="1751">AL377</f>
        <v>120</v>
      </c>
      <c r="AM378" s="58">
        <f t="shared" si="1619"/>
        <v>0.59101377725535253</v>
      </c>
      <c r="AN378" s="58">
        <f t="shared" si="1620"/>
        <v>0</v>
      </c>
      <c r="AO378" s="58">
        <f t="shared" si="1621"/>
        <v>1.1969899286184355E-2</v>
      </c>
      <c r="AP378" s="58">
        <f t="shared" si="1622"/>
        <v>0</v>
      </c>
      <c r="AQ378" s="58">
        <f t="shared" si="1623"/>
        <v>0.17954848929276532</v>
      </c>
      <c r="BA378" s="54" t="s">
        <v>1008</v>
      </c>
      <c r="BB378" s="53">
        <v>11100103</v>
      </c>
      <c r="BC378" s="53">
        <v>5613</v>
      </c>
      <c r="BD378" s="53">
        <v>73</v>
      </c>
      <c r="BE378" s="53">
        <f t="shared" si="1578"/>
        <v>1.3005522893283449E-2</v>
      </c>
      <c r="BF378" s="53">
        <v>0</v>
      </c>
      <c r="BG378" s="53">
        <v>0</v>
      </c>
      <c r="BH378" s="53">
        <f t="shared" si="1579"/>
        <v>0</v>
      </c>
      <c r="BI378" s="53">
        <f t="shared" si="1580"/>
        <v>0</v>
      </c>
      <c r="BO378" s="54" t="s">
        <v>1002</v>
      </c>
      <c r="BP378" s="53">
        <v>12100101</v>
      </c>
      <c r="BQ378" s="53">
        <v>684712.66489999997</v>
      </c>
      <c r="BR378" s="53">
        <v>6590.1497090000003</v>
      </c>
      <c r="BS378" s="53">
        <f t="shared" si="1581"/>
        <v>9.6246937537842539E-3</v>
      </c>
      <c r="BT378" s="53">
        <f>Input!R271</f>
        <v>70</v>
      </c>
      <c r="BU378" s="53">
        <f>Input!S271</f>
        <v>0</v>
      </c>
      <c r="BV378" s="53">
        <f>Input!T271</f>
        <v>268</v>
      </c>
      <c r="BW378" s="53">
        <f t="shared" si="1582"/>
        <v>0.67372856276489779</v>
      </c>
      <c r="BX378" s="53">
        <f t="shared" si="1583"/>
        <v>0</v>
      </c>
      <c r="BY378" s="53">
        <f t="shared" si="1584"/>
        <v>2.5794179260141799</v>
      </c>
    </row>
    <row r="379" spans="1:77" x14ac:dyDescent="0.3">
      <c r="A379" s="53" t="s">
        <v>1001</v>
      </c>
      <c r="B379" s="53" t="s">
        <v>1578</v>
      </c>
      <c r="C379" s="53">
        <v>12080004</v>
      </c>
      <c r="D379" s="51">
        <v>126671.36213806531</v>
      </c>
      <c r="E379" s="53">
        <v>107854.82036500001</v>
      </c>
      <c r="F379" s="53">
        <f t="shared" si="1560"/>
        <v>0.85145386095591025</v>
      </c>
      <c r="H379" s="53">
        <f>Input!P266</f>
        <v>18</v>
      </c>
      <c r="I379" s="53">
        <f>Input!Q266</f>
        <v>0</v>
      </c>
      <c r="J379" s="53">
        <f>Input!R266</f>
        <v>5523</v>
      </c>
      <c r="K379" s="53">
        <f>Input!S266</f>
        <v>0</v>
      </c>
      <c r="L379" s="53">
        <f>Input!T266</f>
        <v>24</v>
      </c>
      <c r="M379" s="53">
        <f t="shared" si="1568"/>
        <v>15.326169497206385</v>
      </c>
      <c r="N379" s="53">
        <f t="shared" si="1569"/>
        <v>0</v>
      </c>
      <c r="O379" s="53">
        <f t="shared" si="1570"/>
        <v>4702.5796740594924</v>
      </c>
      <c r="P379" s="53">
        <f t="shared" si="1571"/>
        <v>0</v>
      </c>
      <c r="Q379" s="53">
        <f t="shared" si="1572"/>
        <v>20.434892662941845</v>
      </c>
      <c r="AA379" s="53" t="s">
        <v>888</v>
      </c>
      <c r="AB379" s="53" t="s">
        <v>1608</v>
      </c>
      <c r="AC379" s="53">
        <v>12030107</v>
      </c>
      <c r="AD379" s="53">
        <v>278052.50770000002</v>
      </c>
      <c r="AE379" s="53">
        <v>762.09360011199999</v>
      </c>
      <c r="AF379" s="53">
        <f t="shared" si="1561"/>
        <v>2.7408262073084695E-3</v>
      </c>
      <c r="AH379" s="58">
        <f t="shared" si="1747"/>
        <v>395</v>
      </c>
      <c r="AI379" s="58">
        <f t="shared" si="1748"/>
        <v>0</v>
      </c>
      <c r="AJ379" s="58">
        <f t="shared" si="1749"/>
        <v>8</v>
      </c>
      <c r="AK379" s="58">
        <f t="shared" si="1750"/>
        <v>0</v>
      </c>
      <c r="AL379" s="58">
        <f t="shared" si="1751"/>
        <v>120</v>
      </c>
      <c r="AM379" s="58">
        <f t="shared" si="1619"/>
        <v>1.0826263518868455</v>
      </c>
      <c r="AN379" s="58">
        <f t="shared" si="1620"/>
        <v>0</v>
      </c>
      <c r="AO379" s="58">
        <f t="shared" si="1621"/>
        <v>2.1926609658467756E-2</v>
      </c>
      <c r="AP379" s="58">
        <f t="shared" si="1622"/>
        <v>0</v>
      </c>
      <c r="AQ379" s="58">
        <f t="shared" si="1623"/>
        <v>0.32889914487701633</v>
      </c>
      <c r="BA379" s="54" t="s">
        <v>1008</v>
      </c>
      <c r="BB379" s="53">
        <v>11100104</v>
      </c>
      <c r="BC379" s="53">
        <v>5613</v>
      </c>
      <c r="BD379" s="53">
        <v>5489</v>
      </c>
      <c r="BE379" s="53">
        <f t="shared" si="1578"/>
        <v>0.9779084268662035</v>
      </c>
      <c r="BF379" s="53">
        <f>BF378</f>
        <v>0</v>
      </c>
      <c r="BG379" s="53">
        <f>BG378</f>
        <v>0</v>
      </c>
      <c r="BH379" s="53">
        <f t="shared" si="1579"/>
        <v>0</v>
      </c>
      <c r="BI379" s="53">
        <f t="shared" si="1580"/>
        <v>0</v>
      </c>
      <c r="BO379" s="54" t="s">
        <v>1002</v>
      </c>
      <c r="BP379" s="53">
        <v>12100202</v>
      </c>
      <c r="BQ379" s="53">
        <v>684712.66489999997</v>
      </c>
      <c r="BR379" s="53">
        <v>607998.40630000003</v>
      </c>
      <c r="BS379" s="53">
        <f t="shared" si="1581"/>
        <v>0.88796138507062106</v>
      </c>
      <c r="BT379" s="53">
        <f>BT378</f>
        <v>70</v>
      </c>
      <c r="BU379" s="53">
        <f t="shared" ref="BU379:BU381" si="1752">BU378</f>
        <v>0</v>
      </c>
      <c r="BV379" s="53">
        <f t="shared" ref="BV379:BV381" si="1753">BV378</f>
        <v>268</v>
      </c>
      <c r="BW379" s="53">
        <f t="shared" si="1582"/>
        <v>62.157296954943476</v>
      </c>
      <c r="BX379" s="53">
        <f t="shared" si="1583"/>
        <v>0</v>
      </c>
      <c r="BY379" s="53">
        <f t="shared" si="1584"/>
        <v>237.97365119892643</v>
      </c>
    </row>
    <row r="380" spans="1:77" x14ac:dyDescent="0.3">
      <c r="A380" s="53" t="s">
        <v>1001</v>
      </c>
      <c r="B380" s="53" t="s">
        <v>1578</v>
      </c>
      <c r="C380" s="53">
        <v>12080005</v>
      </c>
      <c r="D380" s="51">
        <v>126671.362138065</v>
      </c>
      <c r="E380" s="53">
        <v>18726.298606600001</v>
      </c>
      <c r="F380" s="53">
        <f t="shared" si="1560"/>
        <v>0.14783371940209611</v>
      </c>
      <c r="H380" s="53">
        <f>H379</f>
        <v>18</v>
      </c>
      <c r="I380" s="53">
        <f t="shared" ref="I380:I381" si="1754">I379</f>
        <v>0</v>
      </c>
      <c r="J380" s="53">
        <f t="shared" ref="J380:J381" si="1755">J379</f>
        <v>5523</v>
      </c>
      <c r="K380" s="53">
        <f t="shared" ref="K380:K381" si="1756">K379</f>
        <v>0</v>
      </c>
      <c r="L380" s="53">
        <f t="shared" ref="L380:L381" si="1757">L379</f>
        <v>24</v>
      </c>
      <c r="M380" s="53">
        <f t="shared" si="1568"/>
        <v>2.6610069492377297</v>
      </c>
      <c r="N380" s="53">
        <f t="shared" si="1569"/>
        <v>0</v>
      </c>
      <c r="O380" s="53">
        <f t="shared" si="1570"/>
        <v>816.48563225777684</v>
      </c>
      <c r="P380" s="53">
        <f t="shared" si="1571"/>
        <v>0</v>
      </c>
      <c r="Q380" s="53">
        <f t="shared" si="1572"/>
        <v>3.5480092656503066</v>
      </c>
      <c r="AA380" s="53" t="s">
        <v>888</v>
      </c>
      <c r="AB380" s="53" t="s">
        <v>1608</v>
      </c>
      <c r="AC380" s="53">
        <v>12030201</v>
      </c>
      <c r="AD380" s="53">
        <v>278052.50770000002</v>
      </c>
      <c r="AE380" s="53">
        <v>56592.253511399998</v>
      </c>
      <c r="AF380" s="53">
        <f t="shared" si="1561"/>
        <v>0.20353081502310794</v>
      </c>
      <c r="AH380" s="58">
        <f t="shared" si="1747"/>
        <v>395</v>
      </c>
      <c r="AI380" s="58">
        <f t="shared" si="1748"/>
        <v>0</v>
      </c>
      <c r="AJ380" s="58">
        <f t="shared" si="1749"/>
        <v>8</v>
      </c>
      <c r="AK380" s="58">
        <f t="shared" si="1750"/>
        <v>0</v>
      </c>
      <c r="AL380" s="58">
        <f t="shared" si="1751"/>
        <v>120</v>
      </c>
      <c r="AM380" s="58">
        <f t="shared" si="1619"/>
        <v>80.394671934127629</v>
      </c>
      <c r="AN380" s="58">
        <f t="shared" si="1620"/>
        <v>0</v>
      </c>
      <c r="AO380" s="58">
        <f t="shared" si="1621"/>
        <v>1.6282465201848635</v>
      </c>
      <c r="AP380" s="58">
        <f t="shared" si="1622"/>
        <v>0</v>
      </c>
      <c r="AQ380" s="58">
        <f t="shared" si="1623"/>
        <v>24.423697802772953</v>
      </c>
      <c r="BA380" s="54" t="s">
        <v>1008</v>
      </c>
      <c r="BB380" s="53">
        <v>11100202</v>
      </c>
      <c r="BC380" s="53">
        <v>5613</v>
      </c>
      <c r="BD380" s="53">
        <v>51</v>
      </c>
      <c r="BE380" s="53">
        <f t="shared" si="1578"/>
        <v>9.0860502405130938E-3</v>
      </c>
      <c r="BF380" s="53">
        <f>BF379</f>
        <v>0</v>
      </c>
      <c r="BG380" s="53">
        <f>BG379</f>
        <v>0</v>
      </c>
      <c r="BH380" s="53">
        <f t="shared" si="1579"/>
        <v>0</v>
      </c>
      <c r="BI380" s="53">
        <f t="shared" si="1580"/>
        <v>0</v>
      </c>
      <c r="BO380" s="54" t="s">
        <v>1002</v>
      </c>
      <c r="BP380" s="53">
        <v>12100203</v>
      </c>
      <c r="BQ380" s="53">
        <v>684712.66489999997</v>
      </c>
      <c r="BR380" s="53">
        <v>70102.98126</v>
      </c>
      <c r="BS380" s="53">
        <f t="shared" si="1581"/>
        <v>0.10238306497549349</v>
      </c>
      <c r="BT380" s="53">
        <f>BT379</f>
        <v>70</v>
      </c>
      <c r="BU380" s="53">
        <f t="shared" si="1752"/>
        <v>0</v>
      </c>
      <c r="BV380" s="53">
        <f t="shared" si="1753"/>
        <v>268</v>
      </c>
      <c r="BW380" s="53">
        <f t="shared" si="1582"/>
        <v>7.1668145482845445</v>
      </c>
      <c r="BX380" s="53">
        <f t="shared" si="1583"/>
        <v>0</v>
      </c>
      <c r="BY380" s="53">
        <f t="shared" si="1584"/>
        <v>27.438661413432254</v>
      </c>
    </row>
    <row r="381" spans="1:77" x14ac:dyDescent="0.3">
      <c r="A381" s="53" t="s">
        <v>1001</v>
      </c>
      <c r="B381" s="53" t="s">
        <v>1578</v>
      </c>
      <c r="C381" s="53">
        <v>12080006</v>
      </c>
      <c r="D381" s="51">
        <v>126671.362138065</v>
      </c>
      <c r="E381" s="53">
        <v>90.243166465300007</v>
      </c>
      <c r="F381" s="53">
        <f t="shared" si="1560"/>
        <v>7.1241964199405855E-4</v>
      </c>
      <c r="H381" s="53">
        <f>H380</f>
        <v>18</v>
      </c>
      <c r="I381" s="53">
        <f t="shared" si="1754"/>
        <v>0</v>
      </c>
      <c r="J381" s="53">
        <f t="shared" si="1755"/>
        <v>5523</v>
      </c>
      <c r="K381" s="53">
        <f t="shared" si="1756"/>
        <v>0</v>
      </c>
      <c r="L381" s="53">
        <f t="shared" si="1757"/>
        <v>24</v>
      </c>
      <c r="M381" s="53">
        <f t="shared" si="1568"/>
        <v>1.2823553555893053E-2</v>
      </c>
      <c r="N381" s="53">
        <f t="shared" si="1569"/>
        <v>0</v>
      </c>
      <c r="O381" s="53">
        <f t="shared" si="1570"/>
        <v>3.9346936827331853</v>
      </c>
      <c r="P381" s="53">
        <f t="shared" si="1571"/>
        <v>0</v>
      </c>
      <c r="Q381" s="53">
        <f t="shared" si="1572"/>
        <v>1.7098071407857407E-2</v>
      </c>
      <c r="AA381" s="53" t="s">
        <v>1015</v>
      </c>
      <c r="AB381" s="53" t="s">
        <v>1597</v>
      </c>
      <c r="AC381" s="53">
        <v>12060202</v>
      </c>
      <c r="AD381" s="53">
        <v>2864.071739</v>
      </c>
      <c r="AE381" s="53">
        <v>2864.07173891</v>
      </c>
      <c r="AF381" s="53">
        <f t="shared" si="1561"/>
        <v>0.99999999996857625</v>
      </c>
      <c r="AH381" s="58">
        <f>Input!P325</f>
        <v>39</v>
      </c>
      <c r="AI381" s="58">
        <f>Input!Q325</f>
        <v>0</v>
      </c>
      <c r="AJ381" s="58">
        <f>Input!R325</f>
        <v>0</v>
      </c>
      <c r="AK381" s="58">
        <f>Input!S325</f>
        <v>0</v>
      </c>
      <c r="AL381" s="58">
        <f>Input!T325</f>
        <v>0</v>
      </c>
      <c r="AM381" s="58">
        <f t="shared" si="1619"/>
        <v>38.99999999877447</v>
      </c>
      <c r="AN381" s="58">
        <f t="shared" si="1620"/>
        <v>0</v>
      </c>
      <c r="AO381" s="58">
        <f t="shared" si="1621"/>
        <v>0</v>
      </c>
      <c r="AP381" s="58">
        <f t="shared" si="1622"/>
        <v>0</v>
      </c>
      <c r="AQ381" s="58">
        <f t="shared" si="1623"/>
        <v>0</v>
      </c>
      <c r="BA381" s="54" t="s">
        <v>1009</v>
      </c>
      <c r="BB381" s="53">
        <v>11120105</v>
      </c>
      <c r="BC381" s="53">
        <v>4139</v>
      </c>
      <c r="BD381" s="53">
        <v>1</v>
      </c>
      <c r="BE381" s="53">
        <f t="shared" si="1578"/>
        <v>2.4160425223483932E-4</v>
      </c>
      <c r="BF381" s="53">
        <f>Input!P300</f>
        <v>33</v>
      </c>
      <c r="BG381" s="53">
        <f>Input!Q300</f>
        <v>0</v>
      </c>
      <c r="BH381" s="53">
        <f t="shared" si="1579"/>
        <v>7.9729403237496985E-3</v>
      </c>
      <c r="BI381" s="53">
        <f t="shared" si="1580"/>
        <v>0</v>
      </c>
      <c r="BO381" s="54" t="s">
        <v>1002</v>
      </c>
      <c r="BP381" s="53">
        <v>12100204</v>
      </c>
      <c r="BQ381" s="53">
        <v>684712.66489999997</v>
      </c>
      <c r="BR381" s="53">
        <v>21.12761489</v>
      </c>
      <c r="BS381" s="53">
        <f t="shared" si="1581"/>
        <v>3.085617657311132E-5</v>
      </c>
      <c r="BT381" s="53">
        <f>BT380</f>
        <v>70</v>
      </c>
      <c r="BU381" s="53">
        <f t="shared" si="1752"/>
        <v>0</v>
      </c>
      <c r="BV381" s="53">
        <f t="shared" si="1753"/>
        <v>268</v>
      </c>
      <c r="BW381" s="53">
        <f t="shared" si="1582"/>
        <v>2.1599323601177926E-3</v>
      </c>
      <c r="BX381" s="53">
        <f t="shared" si="1583"/>
        <v>0</v>
      </c>
      <c r="BY381" s="53">
        <f t="shared" si="1584"/>
        <v>8.2694553215938334E-3</v>
      </c>
    </row>
    <row r="382" spans="1:77" x14ac:dyDescent="0.3">
      <c r="A382" s="53" t="s">
        <v>695</v>
      </c>
      <c r="B382" s="53" t="s">
        <v>1576</v>
      </c>
      <c r="C382" s="53">
        <v>12100204</v>
      </c>
      <c r="D382" s="51">
        <v>549907.87399805</v>
      </c>
      <c r="E382" s="53">
        <v>125390.473507</v>
      </c>
      <c r="F382" s="53">
        <f t="shared" si="1560"/>
        <v>0.22802087301525828</v>
      </c>
      <c r="H382" s="53">
        <f>Input!P268</f>
        <v>833</v>
      </c>
      <c r="I382" s="53">
        <f>Input!Q268</f>
        <v>0</v>
      </c>
      <c r="J382" s="53">
        <f>Input!R268</f>
        <v>9755</v>
      </c>
      <c r="K382" s="53">
        <f>Input!S268</f>
        <v>0</v>
      </c>
      <c r="L382" s="53">
        <f>Input!T268</f>
        <v>802</v>
      </c>
      <c r="M382" s="53">
        <f t="shared" si="1568"/>
        <v>189.94138722171016</v>
      </c>
      <c r="N382" s="53">
        <f t="shared" si="1569"/>
        <v>0</v>
      </c>
      <c r="O382" s="53">
        <f t="shared" si="1570"/>
        <v>2224.3436162638445</v>
      </c>
      <c r="P382" s="53">
        <f t="shared" si="1571"/>
        <v>0</v>
      </c>
      <c r="Q382" s="53">
        <f t="shared" si="1572"/>
        <v>182.87274015823715</v>
      </c>
      <c r="AA382" s="53" t="s">
        <v>1015</v>
      </c>
      <c r="AB382" s="53" t="s">
        <v>1613</v>
      </c>
      <c r="AC382" s="53">
        <v>12030108</v>
      </c>
      <c r="AD382" s="53">
        <v>412868.60230000003</v>
      </c>
      <c r="AE382" s="53">
        <v>127982.670333</v>
      </c>
      <c r="AF382" s="53">
        <f t="shared" si="1561"/>
        <v>0.30998402305245965</v>
      </c>
      <c r="AH382" s="58">
        <f>Input!P328</f>
        <v>186</v>
      </c>
      <c r="AI382" s="58">
        <f>Input!Q328</f>
        <v>0</v>
      </c>
      <c r="AJ382" s="58">
        <f>Input!R328</f>
        <v>0</v>
      </c>
      <c r="AK382" s="58">
        <f>Input!S328</f>
        <v>0</v>
      </c>
      <c r="AL382" s="58">
        <f>Input!T328</f>
        <v>49</v>
      </c>
      <c r="AM382" s="58">
        <f t="shared" si="1619"/>
        <v>57.657028287757491</v>
      </c>
      <c r="AN382" s="58">
        <f t="shared" si="1620"/>
        <v>0</v>
      </c>
      <c r="AO382" s="58">
        <f t="shared" si="1621"/>
        <v>0</v>
      </c>
      <c r="AP382" s="58">
        <f t="shared" si="1622"/>
        <v>0</v>
      </c>
      <c r="AQ382" s="58">
        <f t="shared" si="1623"/>
        <v>15.189217129570523</v>
      </c>
      <c r="BA382" s="54" t="s">
        <v>1009</v>
      </c>
      <c r="BB382" s="53">
        <v>11130101</v>
      </c>
      <c r="BC382" s="53">
        <v>4139</v>
      </c>
      <c r="BD382" s="53">
        <v>4064</v>
      </c>
      <c r="BE382" s="53">
        <f t="shared" si="1578"/>
        <v>0.9818796810823871</v>
      </c>
      <c r="BF382" s="53">
        <f>BF381</f>
        <v>33</v>
      </c>
      <c r="BG382" s="53">
        <f>BG381</f>
        <v>0</v>
      </c>
      <c r="BH382" s="53">
        <f t="shared" si="1579"/>
        <v>32.402029475718777</v>
      </c>
      <c r="BI382" s="53">
        <f t="shared" si="1580"/>
        <v>0</v>
      </c>
      <c r="BO382" s="54" t="s">
        <v>820</v>
      </c>
      <c r="BP382" s="53">
        <v>11090106</v>
      </c>
      <c r="BQ382" s="53">
        <v>594784.94869999995</v>
      </c>
      <c r="BR382" s="53">
        <v>86412.607569999993</v>
      </c>
      <c r="BS382" s="53">
        <f t="shared" si="1581"/>
        <v>0.14528378325455094</v>
      </c>
      <c r="BT382" s="53">
        <f>Input!R276</f>
        <v>163</v>
      </c>
      <c r="BU382" s="53">
        <f>Input!S276</f>
        <v>0</v>
      </c>
      <c r="BV382" s="53">
        <f>Input!T276</f>
        <v>97</v>
      </c>
      <c r="BW382" s="53">
        <f t="shared" si="1582"/>
        <v>23.681256670491802</v>
      </c>
      <c r="BX382" s="53">
        <f t="shared" si="1583"/>
        <v>0</v>
      </c>
      <c r="BY382" s="53">
        <f t="shared" si="1584"/>
        <v>14.09252697569144</v>
      </c>
    </row>
    <row r="383" spans="1:77" x14ac:dyDescent="0.3">
      <c r="A383" s="53" t="s">
        <v>695</v>
      </c>
      <c r="B383" s="53" t="s">
        <v>1576</v>
      </c>
      <c r="C383" s="53">
        <v>12100303</v>
      </c>
      <c r="D383" s="51">
        <v>549907.87399805</v>
      </c>
      <c r="E383" s="53">
        <v>216173.80753200001</v>
      </c>
      <c r="F383" s="53">
        <f t="shared" si="1560"/>
        <v>0.39310913291771954</v>
      </c>
      <c r="H383" s="53">
        <f>H382</f>
        <v>833</v>
      </c>
      <c r="I383" s="53">
        <f t="shared" ref="I383:I385" si="1758">I382</f>
        <v>0</v>
      </c>
      <c r="J383" s="53">
        <f t="shared" ref="J383:J385" si="1759">J382</f>
        <v>9755</v>
      </c>
      <c r="K383" s="53">
        <f t="shared" ref="K383:K385" si="1760">K382</f>
        <v>0</v>
      </c>
      <c r="L383" s="53">
        <f t="shared" ref="L383:L385" si="1761">L382</f>
        <v>802</v>
      </c>
      <c r="M383" s="53">
        <f t="shared" si="1568"/>
        <v>327.45990772046036</v>
      </c>
      <c r="N383" s="53">
        <f t="shared" si="1569"/>
        <v>0</v>
      </c>
      <c r="O383" s="53">
        <f t="shared" si="1570"/>
        <v>3834.7795916123541</v>
      </c>
      <c r="P383" s="53">
        <f t="shared" si="1571"/>
        <v>0</v>
      </c>
      <c r="Q383" s="53">
        <f t="shared" si="1572"/>
        <v>315.27352460001106</v>
      </c>
      <c r="AA383" s="53" t="s">
        <v>1015</v>
      </c>
      <c r="AB383" s="53" t="s">
        <v>1613</v>
      </c>
      <c r="AC383" s="53">
        <v>12030109</v>
      </c>
      <c r="AD383" s="53">
        <v>412868.60230000003</v>
      </c>
      <c r="AE383" s="53">
        <v>37149.7016678</v>
      </c>
      <c r="AF383" s="53">
        <f t="shared" si="1561"/>
        <v>8.9979478848348352E-2</v>
      </c>
      <c r="AH383" s="58">
        <f t="shared" ref="AH383:AH384" si="1762">AH382</f>
        <v>186</v>
      </c>
      <c r="AI383" s="58">
        <f t="shared" ref="AI383:AI384" si="1763">AI382</f>
        <v>0</v>
      </c>
      <c r="AJ383" s="58">
        <f t="shared" ref="AJ383:AJ384" si="1764">AJ382</f>
        <v>0</v>
      </c>
      <c r="AK383" s="58">
        <f t="shared" ref="AK383:AK384" si="1765">AK382</f>
        <v>0</v>
      </c>
      <c r="AL383" s="58">
        <f t="shared" ref="AL383:AL384" si="1766">AL382</f>
        <v>49</v>
      </c>
      <c r="AM383" s="58">
        <f t="shared" si="1619"/>
        <v>16.736183065792794</v>
      </c>
      <c r="AN383" s="58">
        <f t="shared" si="1620"/>
        <v>0</v>
      </c>
      <c r="AO383" s="58">
        <f t="shared" si="1621"/>
        <v>0</v>
      </c>
      <c r="AP383" s="58">
        <f t="shared" si="1622"/>
        <v>0</v>
      </c>
      <c r="AQ383" s="58">
        <f t="shared" si="1623"/>
        <v>4.4089944635690692</v>
      </c>
      <c r="BA383" s="54" t="s">
        <v>1009</v>
      </c>
      <c r="BB383" s="53">
        <v>11130105</v>
      </c>
      <c r="BC383" s="53">
        <v>4139</v>
      </c>
      <c r="BD383" s="53">
        <v>74</v>
      </c>
      <c r="BE383" s="53">
        <f t="shared" si="1578"/>
        <v>1.7878714665378111E-2</v>
      </c>
      <c r="BF383" s="53">
        <f>BF382</f>
        <v>33</v>
      </c>
      <c r="BG383" s="53">
        <f>BG382</f>
        <v>0</v>
      </c>
      <c r="BH383" s="53">
        <f t="shared" si="1579"/>
        <v>0.5899975839574777</v>
      </c>
      <c r="BI383" s="53">
        <f t="shared" si="1580"/>
        <v>0</v>
      </c>
      <c r="BO383" s="54" t="s">
        <v>820</v>
      </c>
      <c r="BP383" s="53">
        <v>11120201</v>
      </c>
      <c r="BQ383" s="53">
        <v>594784.94869999995</v>
      </c>
      <c r="BR383" s="53">
        <v>15851.392739999999</v>
      </c>
      <c r="BS383" s="53">
        <f t="shared" si="1581"/>
        <v>2.6650628558516517E-2</v>
      </c>
      <c r="BT383" s="53">
        <f>BT382</f>
        <v>163</v>
      </c>
      <c r="BU383" s="53">
        <f t="shared" ref="BU383:BU387" si="1767">BU382</f>
        <v>0</v>
      </c>
      <c r="BV383" s="53">
        <f t="shared" ref="BV383:BV387" si="1768">BV382</f>
        <v>97</v>
      </c>
      <c r="BW383" s="53">
        <f t="shared" si="1582"/>
        <v>4.3440524550381925</v>
      </c>
      <c r="BX383" s="53">
        <f t="shared" si="1583"/>
        <v>0</v>
      </c>
      <c r="BY383" s="53">
        <f t="shared" si="1584"/>
        <v>2.5851109701761019</v>
      </c>
    </row>
    <row r="384" spans="1:77" x14ac:dyDescent="0.3">
      <c r="A384" s="53" t="s">
        <v>695</v>
      </c>
      <c r="B384" s="53" t="s">
        <v>1576</v>
      </c>
      <c r="C384" s="53">
        <v>12100405</v>
      </c>
      <c r="D384" s="51">
        <v>549907.87399805</v>
      </c>
      <c r="E384" s="53">
        <v>8165.7302080500003</v>
      </c>
      <c r="F384" s="53">
        <f t="shared" si="1560"/>
        <v>1.484926947614312E-2</v>
      </c>
      <c r="H384" s="53">
        <f>H383</f>
        <v>833</v>
      </c>
      <c r="I384" s="53">
        <f t="shared" si="1758"/>
        <v>0</v>
      </c>
      <c r="J384" s="53">
        <f t="shared" si="1759"/>
        <v>9755</v>
      </c>
      <c r="K384" s="53">
        <f t="shared" si="1760"/>
        <v>0</v>
      </c>
      <c r="L384" s="53">
        <f t="shared" si="1761"/>
        <v>802</v>
      </c>
      <c r="M384" s="53">
        <f t="shared" si="1568"/>
        <v>12.369441473627219</v>
      </c>
      <c r="N384" s="53">
        <f t="shared" si="1569"/>
        <v>0</v>
      </c>
      <c r="O384" s="53">
        <f t="shared" si="1570"/>
        <v>144.85462373977614</v>
      </c>
      <c r="P384" s="53">
        <f t="shared" si="1571"/>
        <v>0</v>
      </c>
      <c r="Q384" s="53">
        <f t="shared" si="1572"/>
        <v>11.909114119866782</v>
      </c>
      <c r="AA384" s="53" t="s">
        <v>1015</v>
      </c>
      <c r="AB384" s="53" t="s">
        <v>1613</v>
      </c>
      <c r="AC384" s="53">
        <v>12060202</v>
      </c>
      <c r="AD384" s="53">
        <v>412868.60230000003</v>
      </c>
      <c r="AE384" s="51">
        <v>247736.23031000001</v>
      </c>
      <c r="AF384" s="53">
        <f t="shared" si="1561"/>
        <v>0.60003649812535043</v>
      </c>
      <c r="AH384" s="58">
        <f t="shared" si="1762"/>
        <v>186</v>
      </c>
      <c r="AI384" s="58">
        <f t="shared" si="1763"/>
        <v>0</v>
      </c>
      <c r="AJ384" s="58">
        <f t="shared" si="1764"/>
        <v>0</v>
      </c>
      <c r="AK384" s="58">
        <f t="shared" si="1765"/>
        <v>0</v>
      </c>
      <c r="AL384" s="58">
        <f t="shared" si="1766"/>
        <v>49</v>
      </c>
      <c r="AM384" s="58">
        <f t="shared" si="1619"/>
        <v>111.60678865131518</v>
      </c>
      <c r="AN384" s="58">
        <f t="shared" si="1620"/>
        <v>0</v>
      </c>
      <c r="AO384" s="58">
        <f t="shared" si="1621"/>
        <v>0</v>
      </c>
      <c r="AP384" s="58">
        <f t="shared" si="1622"/>
        <v>0</v>
      </c>
      <c r="AQ384" s="58">
        <f t="shared" si="1623"/>
        <v>29.401788408142171</v>
      </c>
      <c r="BA384" s="54" t="s">
        <v>1010</v>
      </c>
      <c r="BB384" s="53">
        <v>12020003</v>
      </c>
      <c r="BC384" s="53">
        <v>54924</v>
      </c>
      <c r="BD384" s="53">
        <v>7069</v>
      </c>
      <c r="BE384" s="53">
        <f t="shared" si="1578"/>
        <v>0.1287051198019081</v>
      </c>
      <c r="BF384" s="53">
        <f>Input!P303</f>
        <v>6</v>
      </c>
      <c r="BG384" s="53">
        <f>Input!Q303</f>
        <v>0</v>
      </c>
      <c r="BH384" s="53">
        <f t="shared" si="1579"/>
        <v>0.77223071881144856</v>
      </c>
      <c r="BI384" s="53">
        <f t="shared" si="1580"/>
        <v>0</v>
      </c>
      <c r="BO384" s="54" t="s">
        <v>820</v>
      </c>
      <c r="BP384" s="53">
        <v>11120301</v>
      </c>
      <c r="BQ384" s="53">
        <v>594784.94869999995</v>
      </c>
      <c r="BR384" s="53">
        <v>435058.7684</v>
      </c>
      <c r="BS384" s="53">
        <f t="shared" si="1581"/>
        <v>0.73145557793769378</v>
      </c>
      <c r="BT384" s="53">
        <f>BT383</f>
        <v>163</v>
      </c>
      <c r="BU384" s="53">
        <f t="shared" si="1767"/>
        <v>0</v>
      </c>
      <c r="BV384" s="53">
        <f t="shared" si="1768"/>
        <v>97</v>
      </c>
      <c r="BW384" s="53">
        <f t="shared" si="1582"/>
        <v>119.22725920384408</v>
      </c>
      <c r="BX384" s="53">
        <f t="shared" si="1583"/>
        <v>0</v>
      </c>
      <c r="BY384" s="53">
        <f t="shared" si="1584"/>
        <v>70.951191059956301</v>
      </c>
    </row>
    <row r="385" spans="1:77" x14ac:dyDescent="0.3">
      <c r="A385" s="53" t="s">
        <v>695</v>
      </c>
      <c r="B385" s="53" t="s">
        <v>1576</v>
      </c>
      <c r="C385" s="53">
        <v>12100406</v>
      </c>
      <c r="D385" s="51">
        <v>549907.87399805</v>
      </c>
      <c r="E385" s="53">
        <v>200177.86275100001</v>
      </c>
      <c r="F385" s="53">
        <f t="shared" si="1560"/>
        <v>0.36402072459087909</v>
      </c>
      <c r="H385" s="53">
        <f>H384</f>
        <v>833</v>
      </c>
      <c r="I385" s="53">
        <f t="shared" si="1758"/>
        <v>0</v>
      </c>
      <c r="J385" s="53">
        <f t="shared" si="1759"/>
        <v>9755</v>
      </c>
      <c r="K385" s="53">
        <f t="shared" si="1760"/>
        <v>0</v>
      </c>
      <c r="L385" s="53">
        <f t="shared" si="1761"/>
        <v>802</v>
      </c>
      <c r="M385" s="53">
        <f t="shared" si="1568"/>
        <v>303.22926358420227</v>
      </c>
      <c r="N385" s="53">
        <f t="shared" si="1569"/>
        <v>0</v>
      </c>
      <c r="O385" s="53">
        <f t="shared" si="1570"/>
        <v>3551.0221683840255</v>
      </c>
      <c r="P385" s="53">
        <f t="shared" si="1571"/>
        <v>0</v>
      </c>
      <c r="Q385" s="53">
        <f t="shared" si="1572"/>
        <v>291.94462112188501</v>
      </c>
      <c r="AA385" s="53" t="s">
        <v>1016</v>
      </c>
      <c r="AB385" s="73" t="s">
        <v>1599</v>
      </c>
      <c r="AC385" s="53">
        <v>12050003</v>
      </c>
      <c r="AD385" s="53">
        <v>1</v>
      </c>
      <c r="AE385" s="53">
        <v>1</v>
      </c>
      <c r="AF385" s="53">
        <f t="shared" si="1561"/>
        <v>1</v>
      </c>
      <c r="AH385" s="53">
        <f>Input!P329</f>
        <v>0</v>
      </c>
      <c r="AI385" s="53">
        <f>Input!Q329</f>
        <v>0</v>
      </c>
      <c r="AJ385" s="53">
        <f>Input!R329</f>
        <v>0</v>
      </c>
      <c r="AK385" s="53">
        <f>Input!S329</f>
        <v>395</v>
      </c>
      <c r="AL385" s="53">
        <f>Input!T329</f>
        <v>26</v>
      </c>
      <c r="AM385" s="58">
        <f t="shared" si="1619"/>
        <v>0</v>
      </c>
      <c r="AN385" s="58">
        <f t="shared" si="1620"/>
        <v>0</v>
      </c>
      <c r="AO385" s="58">
        <f t="shared" si="1621"/>
        <v>0</v>
      </c>
      <c r="AP385" s="58">
        <f t="shared" si="1622"/>
        <v>395</v>
      </c>
      <c r="AQ385" s="58">
        <f t="shared" si="1623"/>
        <v>26</v>
      </c>
      <c r="BA385" s="54" t="s">
        <v>1010</v>
      </c>
      <c r="BB385" s="53">
        <v>12020006</v>
      </c>
      <c r="BC385" s="53">
        <v>54924</v>
      </c>
      <c r="BD385" s="53">
        <v>22949</v>
      </c>
      <c r="BE385" s="53">
        <f t="shared" si="1578"/>
        <v>0.4178319131891341</v>
      </c>
      <c r="BF385" s="53">
        <f t="shared" ref="BF385:BG387" si="1769">BF384</f>
        <v>6</v>
      </c>
      <c r="BG385" s="53">
        <f t="shared" si="1769"/>
        <v>0</v>
      </c>
      <c r="BH385" s="53">
        <f t="shared" si="1579"/>
        <v>2.5069914791348045</v>
      </c>
      <c r="BI385" s="53">
        <f t="shared" si="1580"/>
        <v>0</v>
      </c>
      <c r="BO385" s="54" t="s">
        <v>820</v>
      </c>
      <c r="BP385" s="53">
        <v>11120302</v>
      </c>
      <c r="BQ385" s="53">
        <v>594784.94869999995</v>
      </c>
      <c r="BR385" s="53">
        <v>38000.583149999999</v>
      </c>
      <c r="BS385" s="53">
        <f t="shared" si="1581"/>
        <v>6.3889617975465759E-2</v>
      </c>
      <c r="BT385" s="53">
        <f>BT384</f>
        <v>163</v>
      </c>
      <c r="BU385" s="53">
        <f t="shared" si="1767"/>
        <v>0</v>
      </c>
      <c r="BV385" s="53">
        <f t="shared" si="1768"/>
        <v>97</v>
      </c>
      <c r="BW385" s="53">
        <f t="shared" si="1582"/>
        <v>10.414007730000918</v>
      </c>
      <c r="BX385" s="53">
        <f t="shared" si="1583"/>
        <v>0</v>
      </c>
      <c r="BY385" s="53">
        <f t="shared" si="1584"/>
        <v>6.1972929436201785</v>
      </c>
    </row>
    <row r="386" spans="1:77" x14ac:dyDescent="0.3">
      <c r="A386" s="53" t="s">
        <v>1002</v>
      </c>
      <c r="B386" s="53" t="s">
        <v>1573</v>
      </c>
      <c r="C386" s="53">
        <v>12100101</v>
      </c>
      <c r="D386" s="51">
        <v>591306.75581780903</v>
      </c>
      <c r="E386" s="53">
        <v>899.84585930900005</v>
      </c>
      <c r="F386" s="53">
        <f t="shared" si="1560"/>
        <v>1.5217919471670247E-3</v>
      </c>
      <c r="H386" s="53">
        <f>Input!P269</f>
        <v>2867</v>
      </c>
      <c r="I386" s="53">
        <f>Input!Q269</f>
        <v>0</v>
      </c>
      <c r="J386" s="53">
        <f>Input!R269</f>
        <v>2027</v>
      </c>
      <c r="K386" s="53">
        <f>Input!S269</f>
        <v>0</v>
      </c>
      <c r="L386" s="53">
        <f>Input!T269</f>
        <v>1876</v>
      </c>
      <c r="M386" s="53">
        <f t="shared" si="1568"/>
        <v>4.36297751252786</v>
      </c>
      <c r="N386" s="53">
        <f t="shared" si="1569"/>
        <v>0</v>
      </c>
      <c r="O386" s="53">
        <f t="shared" si="1570"/>
        <v>3.084672276907559</v>
      </c>
      <c r="P386" s="53">
        <f t="shared" si="1571"/>
        <v>0</v>
      </c>
      <c r="Q386" s="53">
        <f t="shared" si="1572"/>
        <v>2.8548816928853382</v>
      </c>
      <c r="AA386" s="53" t="s">
        <v>1016</v>
      </c>
      <c r="AB386" s="53" t="s">
        <v>1600</v>
      </c>
      <c r="AC386" s="53">
        <v>12050001</v>
      </c>
      <c r="AD386" s="53">
        <v>580473.59310000006</v>
      </c>
      <c r="AE386" s="53">
        <v>258812.82059300001</v>
      </c>
      <c r="AF386" s="53">
        <f t="shared" si="1561"/>
        <v>0.44586493454563314</v>
      </c>
      <c r="AH386" s="58">
        <f>Input!P330</f>
        <v>23</v>
      </c>
      <c r="AI386" s="58">
        <f>Input!Q330</f>
        <v>0</v>
      </c>
      <c r="AJ386" s="58">
        <f>Input!R330</f>
        <v>0</v>
      </c>
      <c r="AK386" s="58">
        <f>Input!S330</f>
        <v>0</v>
      </c>
      <c r="AL386" s="58">
        <f>Input!T330</f>
        <v>52</v>
      </c>
      <c r="AM386" s="58">
        <f t="shared" si="1619"/>
        <v>10.254893494549563</v>
      </c>
      <c r="AN386" s="58">
        <f t="shared" si="1620"/>
        <v>0</v>
      </c>
      <c r="AO386" s="58">
        <f t="shared" si="1621"/>
        <v>0</v>
      </c>
      <c r="AP386" s="58">
        <f t="shared" si="1622"/>
        <v>0</v>
      </c>
      <c r="AQ386" s="58">
        <f t="shared" si="1623"/>
        <v>23.184976596372923</v>
      </c>
      <c r="BA386" s="54" t="s">
        <v>1010</v>
      </c>
      <c r="BB386" s="53">
        <v>12020007</v>
      </c>
      <c r="BC386" s="53">
        <v>54924</v>
      </c>
      <c r="BD386" s="53">
        <v>24643</v>
      </c>
      <c r="BE386" s="53">
        <f t="shared" si="1578"/>
        <v>0.4486745320806933</v>
      </c>
      <c r="BF386" s="53">
        <f t="shared" si="1769"/>
        <v>6</v>
      </c>
      <c r="BG386" s="53">
        <f t="shared" si="1769"/>
        <v>0</v>
      </c>
      <c r="BH386" s="53">
        <f t="shared" si="1579"/>
        <v>2.6920471924841598</v>
      </c>
      <c r="BI386" s="53">
        <f t="shared" si="1580"/>
        <v>0</v>
      </c>
      <c r="BO386" s="54" t="s">
        <v>820</v>
      </c>
      <c r="BP386" s="53">
        <v>11120304</v>
      </c>
      <c r="BQ386" s="53">
        <v>594784.94869999995</v>
      </c>
      <c r="BR386" s="53">
        <v>15294.65056</v>
      </c>
      <c r="BS386" s="53">
        <f t="shared" si="1581"/>
        <v>2.5714589102210753E-2</v>
      </c>
      <c r="BT386" s="53">
        <f>BT385</f>
        <v>163</v>
      </c>
      <c r="BU386" s="53">
        <f t="shared" si="1767"/>
        <v>0</v>
      </c>
      <c r="BV386" s="53">
        <f t="shared" si="1768"/>
        <v>97</v>
      </c>
      <c r="BW386" s="53">
        <f t="shared" si="1582"/>
        <v>4.1914780236603528</v>
      </c>
      <c r="BX386" s="53">
        <f t="shared" si="1583"/>
        <v>0</v>
      </c>
      <c r="BY386" s="53">
        <f t="shared" si="1584"/>
        <v>2.4943151429144432</v>
      </c>
    </row>
    <row r="387" spans="1:77" x14ac:dyDescent="0.3">
      <c r="A387" s="53" t="s">
        <v>1002</v>
      </c>
      <c r="B387" s="53" t="s">
        <v>1573</v>
      </c>
      <c r="C387" s="53">
        <v>12100202</v>
      </c>
      <c r="D387" s="51">
        <v>591306.75581780903</v>
      </c>
      <c r="E387" s="53">
        <v>520303.93781999999</v>
      </c>
      <c r="F387" s="53">
        <f t="shared" ref="F387:F450" si="1770">E387/D387</f>
        <v>0.87992219385417247</v>
      </c>
      <c r="H387" s="53">
        <f>H386</f>
        <v>2867</v>
      </c>
      <c r="I387" s="53">
        <f t="shared" ref="I387:I388" si="1771">I386</f>
        <v>0</v>
      </c>
      <c r="J387" s="53">
        <f t="shared" ref="J387:J388" si="1772">J386</f>
        <v>2027</v>
      </c>
      <c r="K387" s="53">
        <f t="shared" ref="K387:K388" si="1773">K386</f>
        <v>0</v>
      </c>
      <c r="L387" s="53">
        <f t="shared" ref="L387:L388" si="1774">L386</f>
        <v>1876</v>
      </c>
      <c r="M387" s="53">
        <f t="shared" si="1568"/>
        <v>2522.7369297799123</v>
      </c>
      <c r="N387" s="53">
        <f t="shared" si="1569"/>
        <v>0</v>
      </c>
      <c r="O387" s="53">
        <f t="shared" si="1570"/>
        <v>1783.6022869424075</v>
      </c>
      <c r="P387" s="53">
        <f t="shared" si="1571"/>
        <v>0</v>
      </c>
      <c r="Q387" s="53">
        <f t="shared" si="1572"/>
        <v>1650.7340356704276</v>
      </c>
      <c r="AA387" s="53" t="s">
        <v>1016</v>
      </c>
      <c r="AB387" s="53" t="s">
        <v>1600</v>
      </c>
      <c r="AC387" s="53">
        <v>12050003</v>
      </c>
      <c r="AD387" s="53">
        <v>580473.59310000006</v>
      </c>
      <c r="AE387" s="51">
        <v>51660.182109399997</v>
      </c>
      <c r="AF387" s="53">
        <f t="shared" ref="AF387:AF450" si="1775">AE387/AD387</f>
        <v>8.8996610222198916E-2</v>
      </c>
      <c r="AH387" s="58">
        <f t="shared" ref="AH387:AH389" si="1776">AH386</f>
        <v>23</v>
      </c>
      <c r="AI387" s="58">
        <f t="shared" ref="AI387:AI389" si="1777">AI386</f>
        <v>0</v>
      </c>
      <c r="AJ387" s="58">
        <f t="shared" ref="AJ387:AJ389" si="1778">AJ386</f>
        <v>0</v>
      </c>
      <c r="AK387" s="58">
        <f t="shared" ref="AK387:AK389" si="1779">AK386</f>
        <v>0</v>
      </c>
      <c r="AL387" s="58">
        <f t="shared" ref="AL387:AL389" si="1780">AL386</f>
        <v>52</v>
      </c>
      <c r="AM387" s="58">
        <f t="shared" si="1619"/>
        <v>2.0469220351105752</v>
      </c>
      <c r="AN387" s="58">
        <f t="shared" si="1620"/>
        <v>0</v>
      </c>
      <c r="AO387" s="58">
        <f t="shared" si="1621"/>
        <v>0</v>
      </c>
      <c r="AP387" s="58">
        <f t="shared" si="1622"/>
        <v>0</v>
      </c>
      <c r="AQ387" s="58">
        <f t="shared" si="1623"/>
        <v>4.6278237315543436</v>
      </c>
      <c r="BA387" s="54" t="s">
        <v>1010</v>
      </c>
      <c r="BB387" s="53">
        <v>12030202</v>
      </c>
      <c r="BC387" s="53">
        <v>54924</v>
      </c>
      <c r="BD387" s="53">
        <v>263</v>
      </c>
      <c r="BE387" s="53">
        <f t="shared" si="1578"/>
        <v>4.7884349282645107E-3</v>
      </c>
      <c r="BF387" s="53">
        <f t="shared" si="1769"/>
        <v>6</v>
      </c>
      <c r="BG387" s="53">
        <f t="shared" si="1769"/>
        <v>0</v>
      </c>
      <c r="BH387" s="53">
        <f t="shared" si="1579"/>
        <v>2.8730609569587062E-2</v>
      </c>
      <c r="BI387" s="53">
        <f t="shared" si="1580"/>
        <v>0</v>
      </c>
      <c r="BO387" s="54" t="s">
        <v>820</v>
      </c>
      <c r="BP387" s="53">
        <v>11130301</v>
      </c>
      <c r="BQ387" s="53">
        <v>594784.94869999995</v>
      </c>
      <c r="BR387" s="53">
        <v>4166.9462860000003</v>
      </c>
      <c r="BS387" s="53">
        <f t="shared" si="1581"/>
        <v>7.0058031816500142E-3</v>
      </c>
      <c r="BT387" s="53">
        <f>BT386</f>
        <v>163</v>
      </c>
      <c r="BU387" s="53">
        <f t="shared" si="1767"/>
        <v>0</v>
      </c>
      <c r="BV387" s="53">
        <f t="shared" si="1768"/>
        <v>97</v>
      </c>
      <c r="BW387" s="53">
        <f t="shared" si="1582"/>
        <v>1.1419459186089522</v>
      </c>
      <c r="BX387" s="53">
        <f t="shared" si="1583"/>
        <v>0</v>
      </c>
      <c r="BY387" s="53">
        <f t="shared" si="1584"/>
        <v>0.67956290862005142</v>
      </c>
    </row>
    <row r="388" spans="1:77" x14ac:dyDescent="0.3">
      <c r="A388" s="53" t="s">
        <v>1002</v>
      </c>
      <c r="B388" s="53" t="s">
        <v>1573</v>
      </c>
      <c r="C388" s="53">
        <v>12100203</v>
      </c>
      <c r="D388" s="51">
        <v>591306.75581780903</v>
      </c>
      <c r="E388" s="53">
        <v>70102.972138500001</v>
      </c>
      <c r="F388" s="53">
        <f t="shared" si="1770"/>
        <v>0.11855601419866042</v>
      </c>
      <c r="H388" s="53">
        <f>H387</f>
        <v>2867</v>
      </c>
      <c r="I388" s="53">
        <f t="shared" si="1771"/>
        <v>0</v>
      </c>
      <c r="J388" s="53">
        <f t="shared" si="1772"/>
        <v>2027</v>
      </c>
      <c r="K388" s="53">
        <f t="shared" si="1773"/>
        <v>0</v>
      </c>
      <c r="L388" s="53">
        <f t="shared" si="1774"/>
        <v>1876</v>
      </c>
      <c r="M388" s="53">
        <f t="shared" ref="M388:M451" si="1781">F388*H388</f>
        <v>339.90009270755945</v>
      </c>
      <c r="N388" s="53">
        <f t="shared" ref="N388:N451" si="1782">I388*F388</f>
        <v>0</v>
      </c>
      <c r="O388" s="53">
        <f t="shared" ref="O388:O451" si="1783">J388*F388</f>
        <v>240.31304078068467</v>
      </c>
      <c r="P388" s="53">
        <f t="shared" ref="P388:P451" si="1784">K388*F388</f>
        <v>0</v>
      </c>
      <c r="Q388" s="53">
        <f t="shared" ref="Q388:Q451" si="1785">L388*F388</f>
        <v>222.41108263668696</v>
      </c>
      <c r="AA388" s="53" t="s">
        <v>1016</v>
      </c>
      <c r="AB388" s="53" t="s">
        <v>1600</v>
      </c>
      <c r="AC388" s="53">
        <v>12050004</v>
      </c>
      <c r="AD388" s="53">
        <v>580473.59310000006</v>
      </c>
      <c r="AE388" s="53">
        <v>208916.80183800001</v>
      </c>
      <c r="AF388" s="53">
        <f t="shared" si="1775"/>
        <v>0.35990750366831803</v>
      </c>
      <c r="AH388" s="58">
        <f t="shared" si="1776"/>
        <v>23</v>
      </c>
      <c r="AI388" s="58">
        <f t="shared" si="1777"/>
        <v>0</v>
      </c>
      <c r="AJ388" s="58">
        <f t="shared" si="1778"/>
        <v>0</v>
      </c>
      <c r="AK388" s="58">
        <f t="shared" si="1779"/>
        <v>0</v>
      </c>
      <c r="AL388" s="58">
        <f t="shared" si="1780"/>
        <v>52</v>
      </c>
      <c r="AM388" s="58">
        <f t="shared" si="1619"/>
        <v>8.2778725843713143</v>
      </c>
      <c r="AN388" s="58">
        <f t="shared" si="1620"/>
        <v>0</v>
      </c>
      <c r="AO388" s="58">
        <f t="shared" si="1621"/>
        <v>0</v>
      </c>
      <c r="AP388" s="58">
        <f t="shared" si="1622"/>
        <v>0</v>
      </c>
      <c r="AQ388" s="58">
        <f t="shared" si="1623"/>
        <v>18.715190190752537</v>
      </c>
      <c r="BA388" s="54" t="s">
        <v>619</v>
      </c>
      <c r="BB388" s="53">
        <v>12040101</v>
      </c>
      <c r="BC388" s="53">
        <v>4092337</v>
      </c>
      <c r="BD388" s="53">
        <v>109798</v>
      </c>
      <c r="BE388" s="53">
        <f t="shared" ref="BE388:BE451" si="1786">BD388/BC388</f>
        <v>2.6830146197637194E-2</v>
      </c>
      <c r="BF388" s="53">
        <v>0</v>
      </c>
      <c r="BG388" s="53">
        <v>0</v>
      </c>
      <c r="BH388" s="53">
        <f t="shared" ref="BH388:BH451" si="1787">BE388*BF388</f>
        <v>0</v>
      </c>
      <c r="BI388" s="53">
        <f t="shared" ref="BI388:BI451" si="1788">BE388*BG388</f>
        <v>0</v>
      </c>
      <c r="BO388" s="54" t="s">
        <v>1003</v>
      </c>
      <c r="BP388" s="53">
        <v>11130210</v>
      </c>
      <c r="BQ388" s="53">
        <v>625227.58739999996</v>
      </c>
      <c r="BR388" s="53">
        <v>198609.78090000001</v>
      </c>
      <c r="BS388" s="53">
        <f t="shared" ref="BS388:BS451" si="1789">BR388/BQ388</f>
        <v>0.31765997678687846</v>
      </c>
      <c r="BT388" s="53">
        <f>Input!R277</f>
        <v>0</v>
      </c>
      <c r="BU388" s="53">
        <f>Input!S277</f>
        <v>0</v>
      </c>
      <c r="BV388" s="53">
        <f>Input!T277</f>
        <v>0</v>
      </c>
      <c r="BW388" s="53">
        <f t="shared" ref="BW388:BW451" si="1790">BT388*BS388</f>
        <v>0</v>
      </c>
      <c r="BX388" s="53">
        <f t="shared" ref="BX388:BX451" si="1791">BU388*BS388</f>
        <v>0</v>
      </c>
      <c r="BY388" s="53">
        <f t="shared" ref="BY388:BY451" si="1792">BV388*BS388</f>
        <v>0</v>
      </c>
    </row>
    <row r="389" spans="1:77" x14ac:dyDescent="0.3">
      <c r="A389" s="53" t="s">
        <v>1002</v>
      </c>
      <c r="B389" s="53" t="s">
        <v>1576</v>
      </c>
      <c r="C389" s="53">
        <v>12100101</v>
      </c>
      <c r="D389" s="51">
        <v>87320.247194815893</v>
      </c>
      <c r="E389" s="53">
        <v>6587.2971477999999</v>
      </c>
      <c r="F389" s="53">
        <f t="shared" si="1770"/>
        <v>7.5438370359893814E-2</v>
      </c>
      <c r="H389" s="53">
        <f>Input!P270</f>
        <v>31</v>
      </c>
      <c r="I389" s="53">
        <f>Input!Q270</f>
        <v>0</v>
      </c>
      <c r="J389" s="53">
        <f>Input!R270</f>
        <v>0</v>
      </c>
      <c r="K389" s="53">
        <f>Input!S270</f>
        <v>0</v>
      </c>
      <c r="L389" s="53">
        <f>Input!T270</f>
        <v>33</v>
      </c>
      <c r="M389" s="53">
        <f t="shared" si="1781"/>
        <v>2.3385894811567081</v>
      </c>
      <c r="N389" s="53">
        <f t="shared" si="1782"/>
        <v>0</v>
      </c>
      <c r="O389" s="53">
        <f t="shared" si="1783"/>
        <v>0</v>
      </c>
      <c r="P389" s="53">
        <f t="shared" si="1784"/>
        <v>0</v>
      </c>
      <c r="Q389" s="53">
        <f t="shared" si="1785"/>
        <v>2.489466221876496</v>
      </c>
      <c r="AA389" s="53" t="s">
        <v>1016</v>
      </c>
      <c r="AB389" s="53" t="s">
        <v>1600</v>
      </c>
      <c r="AC389" s="53">
        <v>12080001</v>
      </c>
      <c r="AD389" s="53">
        <v>580473.59310000006</v>
      </c>
      <c r="AE389" s="53">
        <v>61083.788575099999</v>
      </c>
      <c r="AF389" s="53">
        <f t="shared" si="1775"/>
        <v>0.10523095159055219</v>
      </c>
      <c r="AH389" s="58">
        <f t="shared" si="1776"/>
        <v>23</v>
      </c>
      <c r="AI389" s="58">
        <f t="shared" si="1777"/>
        <v>0</v>
      </c>
      <c r="AJ389" s="58">
        <f t="shared" si="1778"/>
        <v>0</v>
      </c>
      <c r="AK389" s="58">
        <f t="shared" si="1779"/>
        <v>0</v>
      </c>
      <c r="AL389" s="58">
        <f t="shared" si="1780"/>
        <v>52</v>
      </c>
      <c r="AM389" s="58">
        <f t="shared" si="1619"/>
        <v>2.4203118865827005</v>
      </c>
      <c r="AN389" s="58">
        <f t="shared" si="1620"/>
        <v>0</v>
      </c>
      <c r="AO389" s="58">
        <f t="shared" si="1621"/>
        <v>0</v>
      </c>
      <c r="AP389" s="58">
        <f t="shared" si="1622"/>
        <v>0</v>
      </c>
      <c r="AQ389" s="58">
        <f t="shared" si="1623"/>
        <v>5.4720094827087138</v>
      </c>
      <c r="BA389" s="54" t="s">
        <v>619</v>
      </c>
      <c r="BB389" s="53">
        <v>12040102</v>
      </c>
      <c r="BC389" s="53">
        <v>4092337</v>
      </c>
      <c r="BD389" s="53">
        <v>450199</v>
      </c>
      <c r="BE389" s="53">
        <f t="shared" si="1786"/>
        <v>0.11001024597925342</v>
      </c>
      <c r="BF389" s="53">
        <f t="shared" ref="BF389:BG392" si="1793">BF388</f>
        <v>0</v>
      </c>
      <c r="BG389" s="53">
        <f t="shared" si="1793"/>
        <v>0</v>
      </c>
      <c r="BH389" s="53">
        <f t="shared" si="1787"/>
        <v>0</v>
      </c>
      <c r="BI389" s="53">
        <f t="shared" si="1788"/>
        <v>0</v>
      </c>
      <c r="BO389" s="54" t="s">
        <v>1003</v>
      </c>
      <c r="BP389" s="53">
        <v>11140101</v>
      </c>
      <c r="BQ389" s="53">
        <v>625227.58739999996</v>
      </c>
      <c r="BR389" s="53">
        <v>206706.49350000001</v>
      </c>
      <c r="BS389" s="53">
        <f t="shared" si="1789"/>
        <v>0.3306100013270144</v>
      </c>
      <c r="BT389" s="53">
        <f>BT388</f>
        <v>0</v>
      </c>
      <c r="BU389" s="53">
        <f t="shared" ref="BU389:BU390" si="1794">BU388</f>
        <v>0</v>
      </c>
      <c r="BV389" s="53">
        <f t="shared" ref="BV389:BV390" si="1795">BV388</f>
        <v>0</v>
      </c>
      <c r="BW389" s="53">
        <f t="shared" si="1790"/>
        <v>0</v>
      </c>
      <c r="BX389" s="53">
        <f t="shared" si="1791"/>
        <v>0</v>
      </c>
      <c r="BY389" s="53">
        <f t="shared" si="1792"/>
        <v>0</v>
      </c>
    </row>
    <row r="390" spans="1:77" ht="15.6" customHeight="1" x14ac:dyDescent="0.3">
      <c r="A390" s="53" t="s">
        <v>1002</v>
      </c>
      <c r="B390" s="53" t="s">
        <v>1576</v>
      </c>
      <c r="C390" s="53">
        <v>12100202</v>
      </c>
      <c r="D390" s="51">
        <v>87320.247194815893</v>
      </c>
      <c r="E390" s="53">
        <v>80711.821770099996</v>
      </c>
      <c r="F390" s="53">
        <f t="shared" si="1770"/>
        <v>0.92431966654913189</v>
      </c>
      <c r="H390" s="53">
        <f>H389</f>
        <v>31</v>
      </c>
      <c r="I390" s="53">
        <f t="shared" ref="I390:I391" si="1796">I389</f>
        <v>0</v>
      </c>
      <c r="J390" s="53">
        <f t="shared" ref="J390:J391" si="1797">J389</f>
        <v>0</v>
      </c>
      <c r="K390" s="53">
        <f t="shared" ref="K390:K391" si="1798">K389</f>
        <v>0</v>
      </c>
      <c r="L390" s="53">
        <f t="shared" ref="L390:L391" si="1799">L389</f>
        <v>33</v>
      </c>
      <c r="M390" s="53">
        <f t="shared" si="1781"/>
        <v>28.653909663023089</v>
      </c>
      <c r="N390" s="53">
        <f t="shared" si="1782"/>
        <v>0</v>
      </c>
      <c r="O390" s="53">
        <f t="shared" si="1783"/>
        <v>0</v>
      </c>
      <c r="P390" s="53">
        <f t="shared" si="1784"/>
        <v>0</v>
      </c>
      <c r="Q390" s="53">
        <f t="shared" si="1785"/>
        <v>30.502548996121352</v>
      </c>
      <c r="AA390" s="53" t="s">
        <v>1017</v>
      </c>
      <c r="AB390" s="53" t="s">
        <v>1607</v>
      </c>
      <c r="AC390" s="53">
        <v>11140301</v>
      </c>
      <c r="AD390" s="53">
        <v>128849.0399</v>
      </c>
      <c r="AE390" s="51">
        <v>67087.392545199997</v>
      </c>
      <c r="AF390" s="53">
        <f t="shared" si="1775"/>
        <v>0.52066660797214059</v>
      </c>
      <c r="AH390" s="58">
        <f>Input!P334</f>
        <v>523</v>
      </c>
      <c r="AI390" s="58">
        <f>Input!Q334</f>
        <v>0</v>
      </c>
      <c r="AJ390" s="58">
        <f>Input!R334</f>
        <v>0</v>
      </c>
      <c r="AK390" s="58">
        <f>Input!S334</f>
        <v>0</v>
      </c>
      <c r="AL390" s="58">
        <f>Input!T334</f>
        <v>1298</v>
      </c>
      <c r="AM390" s="58">
        <f t="shared" si="1619"/>
        <v>272.30863596942953</v>
      </c>
      <c r="AN390" s="58">
        <f t="shared" si="1620"/>
        <v>0</v>
      </c>
      <c r="AO390" s="58">
        <f t="shared" si="1621"/>
        <v>0</v>
      </c>
      <c r="AP390" s="58">
        <f t="shared" si="1622"/>
        <v>0</v>
      </c>
      <c r="AQ390" s="58">
        <f t="shared" si="1623"/>
        <v>675.82525714783844</v>
      </c>
      <c r="BA390" s="54" t="s">
        <v>619</v>
      </c>
      <c r="BB390" s="53">
        <v>12040103</v>
      </c>
      <c r="BC390" s="53">
        <v>4092337</v>
      </c>
      <c r="BD390" s="53">
        <v>27160</v>
      </c>
      <c r="BE390" s="53">
        <f t="shared" si="1786"/>
        <v>6.6367945748358453E-3</v>
      </c>
      <c r="BF390" s="53">
        <f t="shared" si="1793"/>
        <v>0</v>
      </c>
      <c r="BG390" s="53">
        <f t="shared" si="1793"/>
        <v>0</v>
      </c>
      <c r="BH390" s="53">
        <f t="shared" si="1787"/>
        <v>0</v>
      </c>
      <c r="BI390" s="53">
        <f t="shared" si="1788"/>
        <v>0</v>
      </c>
      <c r="BO390" s="54" t="s">
        <v>1003</v>
      </c>
      <c r="BP390" s="53">
        <v>12030103</v>
      </c>
      <c r="BQ390" s="53">
        <v>625227.58739999996</v>
      </c>
      <c r="BR390" s="53">
        <v>119844.0759</v>
      </c>
      <c r="BS390" s="53">
        <f t="shared" si="1789"/>
        <v>0.19168072285224949</v>
      </c>
      <c r="BT390" s="53">
        <f>BT389</f>
        <v>0</v>
      </c>
      <c r="BU390" s="53">
        <f t="shared" si="1794"/>
        <v>0</v>
      </c>
      <c r="BV390" s="53">
        <f t="shared" si="1795"/>
        <v>0</v>
      </c>
      <c r="BW390" s="53">
        <f t="shared" si="1790"/>
        <v>0</v>
      </c>
      <c r="BX390" s="53">
        <f t="shared" si="1791"/>
        <v>0</v>
      </c>
      <c r="BY390" s="53">
        <f t="shared" si="1792"/>
        <v>0</v>
      </c>
    </row>
    <row r="391" spans="1:77" ht="15.6" customHeight="1" x14ac:dyDescent="0.3">
      <c r="A391" s="53" t="s">
        <v>1002</v>
      </c>
      <c r="B391" s="53" t="s">
        <v>1576</v>
      </c>
      <c r="C391" s="53">
        <v>12100204</v>
      </c>
      <c r="D391" s="51">
        <v>87320.247194815893</v>
      </c>
      <c r="E391" s="53">
        <v>21.128276915899999</v>
      </c>
      <c r="F391" s="53">
        <f t="shared" si="1770"/>
        <v>2.4196309097432745E-4</v>
      </c>
      <c r="H391" s="53">
        <f>H390</f>
        <v>31</v>
      </c>
      <c r="I391" s="53">
        <f t="shared" si="1796"/>
        <v>0</v>
      </c>
      <c r="J391" s="53">
        <f t="shared" si="1797"/>
        <v>0</v>
      </c>
      <c r="K391" s="53">
        <f t="shared" si="1798"/>
        <v>0</v>
      </c>
      <c r="L391" s="53">
        <f t="shared" si="1799"/>
        <v>33</v>
      </c>
      <c r="M391" s="53">
        <f t="shared" si="1781"/>
        <v>7.500855820204151E-3</v>
      </c>
      <c r="N391" s="53">
        <f t="shared" si="1782"/>
        <v>0</v>
      </c>
      <c r="O391" s="53">
        <f t="shared" si="1783"/>
        <v>0</v>
      </c>
      <c r="P391" s="53">
        <f t="shared" si="1784"/>
        <v>0</v>
      </c>
      <c r="Q391" s="53">
        <f t="shared" si="1785"/>
        <v>7.984782002152805E-3</v>
      </c>
      <c r="AA391" s="53" t="s">
        <v>1017</v>
      </c>
      <c r="AB391" s="53" t="s">
        <v>1607</v>
      </c>
      <c r="AC391" s="53">
        <v>11140302</v>
      </c>
      <c r="AD391" s="53">
        <v>128849.0399</v>
      </c>
      <c r="AE391" s="53">
        <v>273.91247052400001</v>
      </c>
      <c r="AF391" s="53">
        <f t="shared" si="1775"/>
        <v>2.125840213761655E-3</v>
      </c>
      <c r="AH391" s="58">
        <f t="shared" ref="AH391:AH393" si="1800">AH390</f>
        <v>523</v>
      </c>
      <c r="AI391" s="58">
        <f t="shared" ref="AI391:AI393" si="1801">AI390</f>
        <v>0</v>
      </c>
      <c r="AJ391" s="58">
        <f t="shared" ref="AJ391:AJ393" si="1802">AJ390</f>
        <v>0</v>
      </c>
      <c r="AK391" s="58">
        <f t="shared" ref="AK391:AK393" si="1803">AK390</f>
        <v>0</v>
      </c>
      <c r="AL391" s="58">
        <f t="shared" ref="AL391:AL393" si="1804">AL390</f>
        <v>1298</v>
      </c>
      <c r="AM391" s="58">
        <f t="shared" si="1619"/>
        <v>1.1118144317973455</v>
      </c>
      <c r="AN391" s="58">
        <f t="shared" si="1620"/>
        <v>0</v>
      </c>
      <c r="AO391" s="58">
        <f t="shared" si="1621"/>
        <v>0</v>
      </c>
      <c r="AP391" s="58">
        <f t="shared" si="1622"/>
        <v>0</v>
      </c>
      <c r="AQ391" s="58">
        <f t="shared" si="1623"/>
        <v>2.7593405974626282</v>
      </c>
      <c r="BA391" s="54" t="s">
        <v>619</v>
      </c>
      <c r="BB391" s="53">
        <v>12040104</v>
      </c>
      <c r="BC391" s="53">
        <v>4092337</v>
      </c>
      <c r="BD391" s="53">
        <v>3166466</v>
      </c>
      <c r="BE391" s="53">
        <f t="shared" si="1786"/>
        <v>0.77375494735648609</v>
      </c>
      <c r="BF391" s="53">
        <f t="shared" si="1793"/>
        <v>0</v>
      </c>
      <c r="BG391" s="53">
        <f t="shared" si="1793"/>
        <v>0</v>
      </c>
      <c r="BH391" s="53">
        <f t="shared" si="1787"/>
        <v>0</v>
      </c>
      <c r="BI391" s="53">
        <f t="shared" si="1788"/>
        <v>0</v>
      </c>
      <c r="BO391" s="54" t="s">
        <v>1003</v>
      </c>
      <c r="BP391" s="53">
        <v>12030106</v>
      </c>
      <c r="BQ391" s="53">
        <v>625227.58739999996</v>
      </c>
      <c r="BR391" s="53">
        <v>100067.2371</v>
      </c>
      <c r="BS391" s="53">
        <f t="shared" si="1789"/>
        <v>0.1600492990338577</v>
      </c>
      <c r="BT391" s="53">
        <f>BT390</f>
        <v>0</v>
      </c>
      <c r="BU391" s="53">
        <f t="shared" ref="BU391" si="1805">BU390</f>
        <v>0</v>
      </c>
      <c r="BV391" s="53">
        <f t="shared" ref="BV391" si="1806">BV390</f>
        <v>0</v>
      </c>
      <c r="BW391" s="53">
        <f t="shared" si="1790"/>
        <v>0</v>
      </c>
      <c r="BX391" s="53">
        <f t="shared" si="1791"/>
        <v>0</v>
      </c>
      <c r="BY391" s="53">
        <f t="shared" si="1792"/>
        <v>0</v>
      </c>
    </row>
    <row r="392" spans="1:77" ht="15.6" customHeight="1" x14ac:dyDescent="0.3">
      <c r="A392" s="53" t="s">
        <v>820</v>
      </c>
      <c r="B392" s="53" t="s">
        <v>1578</v>
      </c>
      <c r="C392" s="53">
        <v>11090106</v>
      </c>
      <c r="D392" s="51">
        <v>576192.62525553</v>
      </c>
      <c r="E392" s="53">
        <v>86412.606467799997</v>
      </c>
      <c r="F392" s="53">
        <f t="shared" si="1770"/>
        <v>0.14997173285492454</v>
      </c>
      <c r="H392" s="53">
        <f>Input!P275</f>
        <v>2217</v>
      </c>
      <c r="I392" s="53">
        <f>Input!Q275</f>
        <v>3947</v>
      </c>
      <c r="J392" s="53">
        <f>Input!R275</f>
        <v>33055</v>
      </c>
      <c r="K392" s="53">
        <f>Input!S275</f>
        <v>0</v>
      </c>
      <c r="L392" s="53">
        <f>Input!T275</f>
        <v>1450</v>
      </c>
      <c r="M392" s="53">
        <f t="shared" si="1781"/>
        <v>332.48733173936773</v>
      </c>
      <c r="N392" s="53">
        <f t="shared" si="1782"/>
        <v>591.93842957838717</v>
      </c>
      <c r="O392" s="53">
        <f t="shared" si="1783"/>
        <v>4957.3156295195304</v>
      </c>
      <c r="P392" s="53">
        <f t="shared" si="1784"/>
        <v>0</v>
      </c>
      <c r="Q392" s="53">
        <f t="shared" si="1785"/>
        <v>217.45901263964058</v>
      </c>
      <c r="AA392" s="53" t="s">
        <v>1017</v>
      </c>
      <c r="AB392" s="53" t="s">
        <v>1607</v>
      </c>
      <c r="AC392" s="53">
        <v>11140303</v>
      </c>
      <c r="AD392" s="53">
        <v>128849.0399</v>
      </c>
      <c r="AE392" s="53">
        <v>25162.130171000001</v>
      </c>
      <c r="AF392" s="53">
        <f t="shared" si="1775"/>
        <v>0.19528380025593034</v>
      </c>
      <c r="AH392" s="58">
        <f t="shared" si="1800"/>
        <v>523</v>
      </c>
      <c r="AI392" s="58">
        <f t="shared" si="1801"/>
        <v>0</v>
      </c>
      <c r="AJ392" s="58">
        <f t="shared" si="1802"/>
        <v>0</v>
      </c>
      <c r="AK392" s="58">
        <f t="shared" si="1803"/>
        <v>0</v>
      </c>
      <c r="AL392" s="58">
        <f t="shared" si="1804"/>
        <v>1298</v>
      </c>
      <c r="AM392" s="58">
        <f t="shared" si="1619"/>
        <v>102.13342753385157</v>
      </c>
      <c r="AN392" s="58">
        <f t="shared" si="1620"/>
        <v>0</v>
      </c>
      <c r="AO392" s="58">
        <f t="shared" si="1621"/>
        <v>0</v>
      </c>
      <c r="AP392" s="58">
        <f t="shared" si="1622"/>
        <v>0</v>
      </c>
      <c r="AQ392" s="58">
        <f t="shared" si="1623"/>
        <v>253.47837273219758</v>
      </c>
      <c r="BA392" s="54" t="s">
        <v>619</v>
      </c>
      <c r="BB392" s="53">
        <v>12040203</v>
      </c>
      <c r="BC392" s="53">
        <v>4092337</v>
      </c>
      <c r="BD392" s="53">
        <v>33481</v>
      </c>
      <c r="BE392" s="53">
        <f t="shared" si="1786"/>
        <v>8.1813887761442907E-3</v>
      </c>
      <c r="BF392" s="53">
        <f t="shared" si="1793"/>
        <v>0</v>
      </c>
      <c r="BG392" s="53">
        <f t="shared" si="1793"/>
        <v>0</v>
      </c>
      <c r="BH392" s="53">
        <f t="shared" si="1787"/>
        <v>0</v>
      </c>
      <c r="BI392" s="53">
        <f t="shared" si="1788"/>
        <v>0</v>
      </c>
      <c r="BO392" s="54" t="s">
        <v>1004</v>
      </c>
      <c r="BP392" s="53">
        <v>11140307</v>
      </c>
      <c r="BQ392" s="53">
        <v>176850.92129999999</v>
      </c>
      <c r="BR392" s="53">
        <v>18392.13912</v>
      </c>
      <c r="BS392" s="53">
        <f t="shared" si="1789"/>
        <v>0.10399798307412041</v>
      </c>
      <c r="BT392" s="53">
        <f>Input!R281</f>
        <v>0</v>
      </c>
      <c r="BU392" s="53">
        <f>Input!S281</f>
        <v>0</v>
      </c>
      <c r="BV392" s="53">
        <f>Input!T281</f>
        <v>0</v>
      </c>
      <c r="BW392" s="53">
        <f t="shared" si="1790"/>
        <v>0</v>
      </c>
      <c r="BX392" s="53">
        <f t="shared" si="1791"/>
        <v>0</v>
      </c>
      <c r="BY392" s="53">
        <f t="shared" si="1792"/>
        <v>0</v>
      </c>
    </row>
    <row r="393" spans="1:77" ht="15.6" customHeight="1" x14ac:dyDescent="0.3">
      <c r="A393" s="53" t="s">
        <v>820</v>
      </c>
      <c r="B393" s="53" t="s">
        <v>1578</v>
      </c>
      <c r="C393" s="53">
        <v>11120201</v>
      </c>
      <c r="D393" s="51">
        <v>576192.62525553</v>
      </c>
      <c r="E393" s="53">
        <v>15253.9490449</v>
      </c>
      <c r="F393" s="53">
        <f t="shared" si="1770"/>
        <v>2.6473697121921991E-2</v>
      </c>
      <c r="H393" s="53">
        <f>H392</f>
        <v>2217</v>
      </c>
      <c r="I393" s="53">
        <f t="shared" ref="I393:I397" si="1807">I392</f>
        <v>3947</v>
      </c>
      <c r="J393" s="53">
        <f t="shared" ref="J393:J397" si="1808">J392</f>
        <v>33055</v>
      </c>
      <c r="K393" s="53">
        <f t="shared" ref="K393:K397" si="1809">K392</f>
        <v>0</v>
      </c>
      <c r="L393" s="53">
        <f t="shared" ref="L393:L397" si="1810">L392</f>
        <v>1450</v>
      </c>
      <c r="M393" s="53">
        <f t="shared" si="1781"/>
        <v>58.692186519301053</v>
      </c>
      <c r="N393" s="53">
        <f t="shared" si="1782"/>
        <v>104.49168254022609</v>
      </c>
      <c r="O393" s="53">
        <f t="shared" si="1783"/>
        <v>875.08805836513136</v>
      </c>
      <c r="P393" s="53">
        <f t="shared" si="1784"/>
        <v>0</v>
      </c>
      <c r="Q393" s="53">
        <f t="shared" si="1785"/>
        <v>38.386860826786886</v>
      </c>
      <c r="AA393" s="53" t="s">
        <v>1017</v>
      </c>
      <c r="AB393" s="53" t="s">
        <v>1607</v>
      </c>
      <c r="AC393" s="53">
        <v>12010003</v>
      </c>
      <c r="AD393" s="53">
        <v>128849.0399</v>
      </c>
      <c r="AE393" s="51">
        <v>36325.604719800001</v>
      </c>
      <c r="AF393" s="53">
        <f t="shared" si="1775"/>
        <v>0.28192375160880029</v>
      </c>
      <c r="AH393" s="58">
        <f t="shared" si="1800"/>
        <v>523</v>
      </c>
      <c r="AI393" s="58">
        <f t="shared" si="1801"/>
        <v>0</v>
      </c>
      <c r="AJ393" s="58">
        <f t="shared" si="1802"/>
        <v>0</v>
      </c>
      <c r="AK393" s="58">
        <f t="shared" si="1803"/>
        <v>0</v>
      </c>
      <c r="AL393" s="58">
        <f t="shared" si="1804"/>
        <v>1298</v>
      </c>
      <c r="AM393" s="58">
        <f t="shared" si="1619"/>
        <v>147.44612209140254</v>
      </c>
      <c r="AN393" s="58">
        <f t="shared" si="1620"/>
        <v>0</v>
      </c>
      <c r="AO393" s="58">
        <f t="shared" si="1621"/>
        <v>0</v>
      </c>
      <c r="AP393" s="58">
        <f t="shared" si="1622"/>
        <v>0</v>
      </c>
      <c r="AQ393" s="58">
        <f t="shared" si="1623"/>
        <v>365.9370295882228</v>
      </c>
      <c r="BA393" s="54" t="s">
        <v>619</v>
      </c>
      <c r="BB393" s="53">
        <v>12040204</v>
      </c>
      <c r="BC393" s="53">
        <v>4092337</v>
      </c>
      <c r="BD393" s="53">
        <v>305233</v>
      </c>
      <c r="BE393" s="53">
        <f t="shared" si="1786"/>
        <v>7.4586477115643215E-2</v>
      </c>
      <c r="BF393" s="53"/>
      <c r="BG393" s="53"/>
      <c r="BH393" s="53">
        <f t="shared" si="1787"/>
        <v>0</v>
      </c>
      <c r="BI393" s="53">
        <f t="shared" si="1788"/>
        <v>0</v>
      </c>
      <c r="BO393" s="54" t="s">
        <v>1004</v>
      </c>
      <c r="BP393" s="53">
        <v>12010002</v>
      </c>
      <c r="BQ393" s="53">
        <v>176850.92129999999</v>
      </c>
      <c r="BR393" s="53">
        <v>158458.78219999999</v>
      </c>
      <c r="BS393" s="53">
        <f t="shared" si="1789"/>
        <v>0.8960020170389692</v>
      </c>
      <c r="BT393" s="53">
        <f>BT392</f>
        <v>0</v>
      </c>
      <c r="BU393" s="53">
        <f t="shared" ref="BU393" si="1811">BU392</f>
        <v>0</v>
      </c>
      <c r="BV393" s="53">
        <f t="shared" ref="BV393" si="1812">BV392</f>
        <v>0</v>
      </c>
      <c r="BW393" s="53">
        <f t="shared" si="1790"/>
        <v>0</v>
      </c>
      <c r="BX393" s="53">
        <f t="shared" si="1791"/>
        <v>0</v>
      </c>
      <c r="BY393" s="53">
        <f t="shared" si="1792"/>
        <v>0</v>
      </c>
    </row>
    <row r="394" spans="1:77" x14ac:dyDescent="0.3">
      <c r="A394" s="53" t="s">
        <v>820</v>
      </c>
      <c r="B394" s="53" t="s">
        <v>1578</v>
      </c>
      <c r="C394" s="53">
        <v>11120301</v>
      </c>
      <c r="D394" s="51">
        <v>576192.62525553</v>
      </c>
      <c r="E394" s="53">
        <v>418523.39312999998</v>
      </c>
      <c r="F394" s="53">
        <f t="shared" si="1770"/>
        <v>0.72636020453124184</v>
      </c>
      <c r="H394" s="53">
        <f>H393</f>
        <v>2217</v>
      </c>
      <c r="I394" s="53">
        <f t="shared" si="1807"/>
        <v>3947</v>
      </c>
      <c r="J394" s="53">
        <f t="shared" si="1808"/>
        <v>33055</v>
      </c>
      <c r="K394" s="53">
        <f t="shared" si="1809"/>
        <v>0</v>
      </c>
      <c r="L394" s="53">
        <f t="shared" si="1810"/>
        <v>1450</v>
      </c>
      <c r="M394" s="53">
        <f t="shared" si="1781"/>
        <v>1610.3405734457631</v>
      </c>
      <c r="N394" s="53">
        <f t="shared" si="1782"/>
        <v>2866.9437272848118</v>
      </c>
      <c r="O394" s="53">
        <f t="shared" si="1783"/>
        <v>24009.836560780201</v>
      </c>
      <c r="P394" s="53">
        <f t="shared" si="1784"/>
        <v>0</v>
      </c>
      <c r="Q394" s="53">
        <f t="shared" si="1785"/>
        <v>1053.2222965703006</v>
      </c>
      <c r="S394" s="53"/>
      <c r="T394" s="53"/>
      <c r="U394" s="53"/>
      <c r="V394" s="53"/>
      <c r="W394" s="53"/>
      <c r="X394" s="53"/>
      <c r="Y394" s="53"/>
      <c r="AA394" s="53" t="s">
        <v>1018</v>
      </c>
      <c r="AB394" s="53" t="s">
        <v>1615</v>
      </c>
      <c r="AC394" s="53">
        <v>12030201</v>
      </c>
      <c r="AD394" s="53">
        <v>63.802223220000002</v>
      </c>
      <c r="AE394" s="53">
        <v>63.802223219299997</v>
      </c>
      <c r="AF394" s="53">
        <f t="shared" si="1775"/>
        <v>0.99999999998902855</v>
      </c>
      <c r="AH394" s="58">
        <f>Input!P337</f>
        <v>1278</v>
      </c>
      <c r="AI394" s="58">
        <f>Input!Q337</f>
        <v>0</v>
      </c>
      <c r="AJ394" s="58">
        <f>Input!R337</f>
        <v>20</v>
      </c>
      <c r="AK394" s="58">
        <f>Input!S337</f>
        <v>0</v>
      </c>
      <c r="AL394" s="58">
        <f>Input!T337</f>
        <v>43</v>
      </c>
      <c r="AM394" s="58">
        <f t="shared" si="1619"/>
        <v>1277.9999999859785</v>
      </c>
      <c r="AN394" s="58">
        <f t="shared" si="1620"/>
        <v>0</v>
      </c>
      <c r="AO394" s="58">
        <f t="shared" si="1621"/>
        <v>19.99999999978057</v>
      </c>
      <c r="AP394" s="58">
        <f t="shared" si="1622"/>
        <v>0</v>
      </c>
      <c r="AQ394" s="58">
        <f t="shared" si="1623"/>
        <v>42.999999999528228</v>
      </c>
      <c r="BA394" s="54" t="s">
        <v>1011</v>
      </c>
      <c r="BB394" s="53">
        <v>11140304</v>
      </c>
      <c r="BC394" s="53">
        <v>65624</v>
      </c>
      <c r="BD394" s="53">
        <v>5069</v>
      </c>
      <c r="BE394" s="53">
        <f t="shared" si="1786"/>
        <v>7.7243081799341709E-2</v>
      </c>
      <c r="BF394" s="53">
        <f>Input!P307</f>
        <v>30</v>
      </c>
      <c r="BG394" s="53">
        <f>Input!Q307</f>
        <v>0</v>
      </c>
      <c r="BH394" s="53">
        <f t="shared" si="1787"/>
        <v>2.3172924539802513</v>
      </c>
      <c r="BI394" s="53">
        <f t="shared" si="1788"/>
        <v>0</v>
      </c>
      <c r="BO394" s="54" t="s">
        <v>747</v>
      </c>
      <c r="BP394" s="53">
        <v>12030202</v>
      </c>
      <c r="BQ394" s="53">
        <v>512645.44880000001</v>
      </c>
      <c r="BR394" s="53">
        <v>88862.918090000006</v>
      </c>
      <c r="BS394" s="53">
        <f t="shared" si="1789"/>
        <v>0.17334186482687058</v>
      </c>
      <c r="BT394" s="53">
        <f>Input!R285</f>
        <v>93</v>
      </c>
      <c r="BU394" s="53">
        <f>Input!S285</f>
        <v>0</v>
      </c>
      <c r="BV394" s="53">
        <f>Input!T285</f>
        <v>0</v>
      </c>
      <c r="BW394" s="53">
        <f t="shared" si="1790"/>
        <v>16.120793428898963</v>
      </c>
      <c r="BX394" s="53">
        <f t="shared" si="1791"/>
        <v>0</v>
      </c>
      <c r="BY394" s="53">
        <f t="shared" si="1792"/>
        <v>0</v>
      </c>
    </row>
    <row r="395" spans="1:77" x14ac:dyDescent="0.3">
      <c r="A395" s="53" t="s">
        <v>820</v>
      </c>
      <c r="B395" s="53" t="s">
        <v>1578</v>
      </c>
      <c r="C395" s="53">
        <v>11120302</v>
      </c>
      <c r="D395" s="51">
        <v>576192.62525553</v>
      </c>
      <c r="E395" s="53">
        <v>36541.084914400002</v>
      </c>
      <c r="F395" s="53">
        <f t="shared" si="1770"/>
        <v>6.3418175298919799E-2</v>
      </c>
      <c r="H395" s="53">
        <f>H394</f>
        <v>2217</v>
      </c>
      <c r="I395" s="53">
        <f t="shared" si="1807"/>
        <v>3947</v>
      </c>
      <c r="J395" s="53">
        <f t="shared" si="1808"/>
        <v>33055</v>
      </c>
      <c r="K395" s="53">
        <f t="shared" si="1809"/>
        <v>0</v>
      </c>
      <c r="L395" s="53">
        <f t="shared" si="1810"/>
        <v>1450</v>
      </c>
      <c r="M395" s="53">
        <f t="shared" si="1781"/>
        <v>140.5980946377052</v>
      </c>
      <c r="N395" s="53">
        <f t="shared" si="1782"/>
        <v>250.31153790483646</v>
      </c>
      <c r="O395" s="53">
        <f t="shared" si="1783"/>
        <v>2096.2877845057938</v>
      </c>
      <c r="P395" s="53">
        <f t="shared" si="1784"/>
        <v>0</v>
      </c>
      <c r="Q395" s="53">
        <f t="shared" si="1785"/>
        <v>91.956354183433703</v>
      </c>
      <c r="AA395" s="53" t="s">
        <v>1018</v>
      </c>
      <c r="AB395" s="53" t="s">
        <v>1608</v>
      </c>
      <c r="AC395" s="53">
        <v>12020001</v>
      </c>
      <c r="AD395" s="53">
        <v>705623.00009999995</v>
      </c>
      <c r="AE395" s="53">
        <v>92146.4284109</v>
      </c>
      <c r="AF395" s="53">
        <f t="shared" si="1775"/>
        <v>0.13058875404832485</v>
      </c>
      <c r="AH395" s="58">
        <f>Input!P338</f>
        <v>97</v>
      </c>
      <c r="AI395" s="58">
        <f>Input!Q338</f>
        <v>0</v>
      </c>
      <c r="AJ395" s="58">
        <f>Input!R338</f>
        <v>83</v>
      </c>
      <c r="AK395" s="58">
        <f>Input!S338</f>
        <v>0</v>
      </c>
      <c r="AL395" s="58">
        <f>Input!T338</f>
        <v>17</v>
      </c>
      <c r="AM395" s="58">
        <f t="shared" si="1619"/>
        <v>12.66710914268751</v>
      </c>
      <c r="AN395" s="58">
        <f t="shared" si="1620"/>
        <v>0</v>
      </c>
      <c r="AO395" s="58">
        <f t="shared" si="1621"/>
        <v>10.838866586010962</v>
      </c>
      <c r="AP395" s="58">
        <f t="shared" si="1622"/>
        <v>0</v>
      </c>
      <c r="AQ395" s="58">
        <f t="shared" si="1623"/>
        <v>2.2200088188215226</v>
      </c>
      <c r="BA395" s="54" t="s">
        <v>1011</v>
      </c>
      <c r="BB395" s="53">
        <v>11140305</v>
      </c>
      <c r="BC395" s="53">
        <v>65624</v>
      </c>
      <c r="BD395" s="53">
        <v>1063</v>
      </c>
      <c r="BE395" s="53">
        <f t="shared" si="1786"/>
        <v>1.6198342069974399E-2</v>
      </c>
      <c r="BF395" s="53">
        <f t="shared" ref="BF395:BG398" si="1813">BF394</f>
        <v>30</v>
      </c>
      <c r="BG395" s="53">
        <f t="shared" si="1813"/>
        <v>0</v>
      </c>
      <c r="BH395" s="53">
        <f t="shared" si="1787"/>
        <v>0.48595026209923198</v>
      </c>
      <c r="BI395" s="53">
        <f t="shared" si="1788"/>
        <v>0</v>
      </c>
      <c r="BO395" s="54" t="s">
        <v>747</v>
      </c>
      <c r="BP395" s="53">
        <v>12040101</v>
      </c>
      <c r="BQ395" s="53">
        <v>512645.44880000001</v>
      </c>
      <c r="BR395" s="53">
        <v>103749.9608</v>
      </c>
      <c r="BS395" s="53">
        <f t="shared" si="1789"/>
        <v>0.20238151151611278</v>
      </c>
      <c r="BT395" s="53">
        <f>BT394</f>
        <v>93</v>
      </c>
      <c r="BU395" s="53">
        <f t="shared" ref="BU395:BU398" si="1814">BU394</f>
        <v>0</v>
      </c>
      <c r="BV395" s="53">
        <f t="shared" ref="BV395:BV398" si="1815">BV394</f>
        <v>0</v>
      </c>
      <c r="BW395" s="53">
        <f t="shared" si="1790"/>
        <v>18.821480570998489</v>
      </c>
      <c r="BX395" s="53">
        <f t="shared" si="1791"/>
        <v>0</v>
      </c>
      <c r="BY395" s="53">
        <f t="shared" si="1792"/>
        <v>0</v>
      </c>
    </row>
    <row r="396" spans="1:77" x14ac:dyDescent="0.3">
      <c r="A396" s="53" t="s">
        <v>820</v>
      </c>
      <c r="B396" s="53" t="s">
        <v>1578</v>
      </c>
      <c r="C396" s="53">
        <v>11120304</v>
      </c>
      <c r="D396" s="51">
        <v>576192.62525553</v>
      </c>
      <c r="E396" s="53">
        <v>15294.6505655</v>
      </c>
      <c r="F396" s="53">
        <f t="shared" si="1770"/>
        <v>2.6544335861149085E-2</v>
      </c>
      <c r="H396" s="53">
        <f>H395</f>
        <v>2217</v>
      </c>
      <c r="I396" s="53">
        <f t="shared" si="1807"/>
        <v>3947</v>
      </c>
      <c r="J396" s="53">
        <f t="shared" si="1808"/>
        <v>33055</v>
      </c>
      <c r="K396" s="53">
        <f t="shared" si="1809"/>
        <v>0</v>
      </c>
      <c r="L396" s="53">
        <f t="shared" si="1810"/>
        <v>1450</v>
      </c>
      <c r="M396" s="53">
        <f t="shared" si="1781"/>
        <v>58.848792604167521</v>
      </c>
      <c r="N396" s="53">
        <f t="shared" si="1782"/>
        <v>104.77049364395543</v>
      </c>
      <c r="O396" s="53">
        <f t="shared" si="1783"/>
        <v>877.42302189028305</v>
      </c>
      <c r="P396" s="53">
        <f t="shared" si="1784"/>
        <v>0</v>
      </c>
      <c r="Q396" s="53">
        <f t="shared" si="1785"/>
        <v>38.489286998666174</v>
      </c>
      <c r="AA396" s="53" t="s">
        <v>1018</v>
      </c>
      <c r="AB396" s="53" t="s">
        <v>1608</v>
      </c>
      <c r="AC396" s="53">
        <v>12020002</v>
      </c>
      <c r="AD396" s="53">
        <v>705623.00009999995</v>
      </c>
      <c r="AE396" s="53">
        <v>175976.669497</v>
      </c>
      <c r="AF396" s="53">
        <f t="shared" si="1775"/>
        <v>0.24939191249726952</v>
      </c>
      <c r="AH396" s="58">
        <f t="shared" ref="AH396:AH398" si="1816">AH395</f>
        <v>97</v>
      </c>
      <c r="AI396" s="58">
        <f t="shared" ref="AI396:AI398" si="1817">AI395</f>
        <v>0</v>
      </c>
      <c r="AJ396" s="58">
        <f t="shared" ref="AJ396:AJ398" si="1818">AJ395</f>
        <v>83</v>
      </c>
      <c r="AK396" s="58">
        <f t="shared" ref="AK396:AK398" si="1819">AK395</f>
        <v>0</v>
      </c>
      <c r="AL396" s="58">
        <f t="shared" ref="AL396:AL398" si="1820">AL395</f>
        <v>17</v>
      </c>
      <c r="AM396" s="58">
        <f t="shared" si="1619"/>
        <v>24.191015512235143</v>
      </c>
      <c r="AN396" s="58">
        <f t="shared" si="1620"/>
        <v>0</v>
      </c>
      <c r="AO396" s="58">
        <f t="shared" si="1621"/>
        <v>20.699528737273372</v>
      </c>
      <c r="AP396" s="58">
        <f t="shared" si="1622"/>
        <v>0</v>
      </c>
      <c r="AQ396" s="58">
        <f t="shared" si="1623"/>
        <v>4.2396625124535818</v>
      </c>
      <c r="BA396" s="54" t="s">
        <v>1011</v>
      </c>
      <c r="BB396" s="53">
        <v>11140306</v>
      </c>
      <c r="BC396" s="53">
        <v>65624</v>
      </c>
      <c r="BD396" s="53">
        <v>4042</v>
      </c>
      <c r="BE396" s="53">
        <f t="shared" si="1786"/>
        <v>6.1593319517249785E-2</v>
      </c>
      <c r="BF396" s="53">
        <f t="shared" si="1813"/>
        <v>30</v>
      </c>
      <c r="BG396" s="53">
        <f t="shared" si="1813"/>
        <v>0</v>
      </c>
      <c r="BH396" s="53">
        <f t="shared" si="1787"/>
        <v>1.8477995855174936</v>
      </c>
      <c r="BI396" s="53">
        <f t="shared" si="1788"/>
        <v>0</v>
      </c>
      <c r="BO396" s="54" t="s">
        <v>747</v>
      </c>
      <c r="BP396" s="53">
        <v>12040102</v>
      </c>
      <c r="BQ396" s="53">
        <v>512645.44880000001</v>
      </c>
      <c r="BR396" s="53">
        <v>27942.23662</v>
      </c>
      <c r="BS396" s="53">
        <f t="shared" si="1789"/>
        <v>5.4505968375233138E-2</v>
      </c>
      <c r="BT396" s="53">
        <f>BT395</f>
        <v>93</v>
      </c>
      <c r="BU396" s="53">
        <f t="shared" si="1814"/>
        <v>0</v>
      </c>
      <c r="BV396" s="53">
        <f t="shared" si="1815"/>
        <v>0</v>
      </c>
      <c r="BW396" s="53">
        <f t="shared" si="1790"/>
        <v>5.0690550588966818</v>
      </c>
      <c r="BX396" s="53">
        <f t="shared" si="1791"/>
        <v>0</v>
      </c>
      <c r="BY396" s="53">
        <f t="shared" si="1792"/>
        <v>0</v>
      </c>
    </row>
    <row r="397" spans="1:77" x14ac:dyDescent="0.3">
      <c r="A397" s="53" t="s">
        <v>820</v>
      </c>
      <c r="B397" s="53" t="s">
        <v>1578</v>
      </c>
      <c r="C397" s="53">
        <v>11130301</v>
      </c>
      <c r="D397" s="51">
        <v>576192.62525553</v>
      </c>
      <c r="E397" s="53">
        <v>4166.9411329300001</v>
      </c>
      <c r="F397" s="53">
        <f t="shared" si="1770"/>
        <v>7.2318543318426621E-3</v>
      </c>
      <c r="H397" s="53">
        <f>H396</f>
        <v>2217</v>
      </c>
      <c r="I397" s="53">
        <f t="shared" si="1807"/>
        <v>3947</v>
      </c>
      <c r="J397" s="53">
        <f t="shared" si="1808"/>
        <v>33055</v>
      </c>
      <c r="K397" s="53">
        <f t="shared" si="1809"/>
        <v>0</v>
      </c>
      <c r="L397" s="53">
        <f t="shared" si="1810"/>
        <v>1450</v>
      </c>
      <c r="M397" s="53">
        <f t="shared" si="1781"/>
        <v>16.033021053695183</v>
      </c>
      <c r="N397" s="53">
        <f t="shared" si="1782"/>
        <v>28.544129047782988</v>
      </c>
      <c r="O397" s="53">
        <f t="shared" si="1783"/>
        <v>239.0489449390592</v>
      </c>
      <c r="P397" s="53">
        <f t="shared" si="1784"/>
        <v>0</v>
      </c>
      <c r="Q397" s="53">
        <f t="shared" si="1785"/>
        <v>10.48618878117186</v>
      </c>
      <c r="AA397" s="53" t="s">
        <v>1018</v>
      </c>
      <c r="AB397" s="53" t="s">
        <v>1608</v>
      </c>
      <c r="AC397" s="53">
        <v>12030201</v>
      </c>
      <c r="AD397" s="53">
        <v>705623.00009999995</v>
      </c>
      <c r="AE397" s="51">
        <v>170287.600305</v>
      </c>
      <c r="AF397" s="53">
        <f t="shared" si="1775"/>
        <v>0.24132943552132949</v>
      </c>
      <c r="AH397" s="58">
        <f t="shared" si="1816"/>
        <v>97</v>
      </c>
      <c r="AI397" s="58">
        <f t="shared" si="1817"/>
        <v>0</v>
      </c>
      <c r="AJ397" s="58">
        <f t="shared" si="1818"/>
        <v>83</v>
      </c>
      <c r="AK397" s="58">
        <f t="shared" si="1819"/>
        <v>0</v>
      </c>
      <c r="AL397" s="58">
        <f t="shared" si="1820"/>
        <v>17</v>
      </c>
      <c r="AM397" s="58">
        <f t="shared" si="1619"/>
        <v>23.408955245568961</v>
      </c>
      <c r="AN397" s="58">
        <f t="shared" si="1620"/>
        <v>0</v>
      </c>
      <c r="AO397" s="58">
        <f t="shared" si="1621"/>
        <v>20.030343148270347</v>
      </c>
      <c r="AP397" s="58">
        <f t="shared" si="1622"/>
        <v>0</v>
      </c>
      <c r="AQ397" s="58">
        <f t="shared" si="1623"/>
        <v>4.1026004038626009</v>
      </c>
      <c r="BA397" s="54" t="s">
        <v>1011</v>
      </c>
      <c r="BB397" s="53">
        <v>11140307</v>
      </c>
      <c r="BC397" s="53">
        <v>65624</v>
      </c>
      <c r="BD397" s="53">
        <v>11143</v>
      </c>
      <c r="BE397" s="53">
        <f t="shared" si="1786"/>
        <v>0.16980068267706935</v>
      </c>
      <c r="BF397" s="53">
        <f t="shared" si="1813"/>
        <v>30</v>
      </c>
      <c r="BG397" s="53">
        <f t="shared" si="1813"/>
        <v>0</v>
      </c>
      <c r="BH397" s="53">
        <f t="shared" si="1787"/>
        <v>5.0940204803120803</v>
      </c>
      <c r="BI397" s="53">
        <f t="shared" si="1788"/>
        <v>0</v>
      </c>
      <c r="BO397" s="54" t="s">
        <v>747</v>
      </c>
      <c r="BP397" s="53">
        <v>12070101</v>
      </c>
      <c r="BQ397" s="53">
        <v>512645.44880000001</v>
      </c>
      <c r="BR397" s="53">
        <v>85414.026459999994</v>
      </c>
      <c r="BS397" s="53">
        <f t="shared" si="1789"/>
        <v>0.16661422950293828</v>
      </c>
      <c r="BT397" s="53">
        <f>BT396</f>
        <v>93</v>
      </c>
      <c r="BU397" s="53">
        <f t="shared" si="1814"/>
        <v>0</v>
      </c>
      <c r="BV397" s="53">
        <f t="shared" si="1815"/>
        <v>0</v>
      </c>
      <c r="BW397" s="53">
        <f t="shared" si="1790"/>
        <v>15.49512334377326</v>
      </c>
      <c r="BX397" s="53">
        <f t="shared" si="1791"/>
        <v>0</v>
      </c>
      <c r="BY397" s="53">
        <f t="shared" si="1792"/>
        <v>0</v>
      </c>
    </row>
    <row r="398" spans="1:77" x14ac:dyDescent="0.3">
      <c r="A398" s="53" t="s">
        <v>1003</v>
      </c>
      <c r="B398" s="53" t="s">
        <v>1581</v>
      </c>
      <c r="C398" s="53">
        <v>11130210</v>
      </c>
      <c r="D398" s="51">
        <v>624128.91661900003</v>
      </c>
      <c r="E398" s="53">
        <v>197835.94025399999</v>
      </c>
      <c r="F398" s="53">
        <f t="shared" si="1770"/>
        <v>0.31697928903167466</v>
      </c>
      <c r="H398" s="53">
        <f>Input!P278</f>
        <v>7542</v>
      </c>
      <c r="I398" s="53">
        <f>Input!Q278</f>
        <v>0</v>
      </c>
      <c r="J398" s="53">
        <f>Input!R278</f>
        <v>0</v>
      </c>
      <c r="K398" s="53">
        <f>Input!S278</f>
        <v>0</v>
      </c>
      <c r="L398" s="53">
        <f>Input!T278</f>
        <v>94</v>
      </c>
      <c r="M398" s="53">
        <f t="shared" si="1781"/>
        <v>2390.6577978768901</v>
      </c>
      <c r="N398" s="53">
        <f t="shared" si="1782"/>
        <v>0</v>
      </c>
      <c r="O398" s="53">
        <f t="shared" si="1783"/>
        <v>0</v>
      </c>
      <c r="P398" s="53">
        <f t="shared" si="1784"/>
        <v>0</v>
      </c>
      <c r="Q398" s="53">
        <f t="shared" si="1785"/>
        <v>29.796053168977419</v>
      </c>
      <c r="AA398" s="53" t="s">
        <v>1018</v>
      </c>
      <c r="AB398" s="53" t="s">
        <v>1608</v>
      </c>
      <c r="AC398" s="53">
        <v>12030202</v>
      </c>
      <c r="AD398" s="53">
        <v>705623.00009999995</v>
      </c>
      <c r="AE398" s="53">
        <v>267212.301851</v>
      </c>
      <c r="AF398" s="53">
        <f t="shared" si="1775"/>
        <v>0.37868989788191576</v>
      </c>
      <c r="AH398" s="58">
        <f t="shared" si="1816"/>
        <v>97</v>
      </c>
      <c r="AI398" s="58">
        <f t="shared" si="1817"/>
        <v>0</v>
      </c>
      <c r="AJ398" s="58">
        <f t="shared" si="1818"/>
        <v>83</v>
      </c>
      <c r="AK398" s="58">
        <f t="shared" si="1819"/>
        <v>0</v>
      </c>
      <c r="AL398" s="58">
        <f t="shared" si="1820"/>
        <v>17</v>
      </c>
      <c r="AM398" s="58">
        <f t="shared" ref="AM398:AM461" si="1821">AF398*AH398</f>
        <v>36.732920094545825</v>
      </c>
      <c r="AN398" s="58">
        <f t="shared" ref="AN398:AN461" si="1822">AF398*AI398</f>
        <v>0</v>
      </c>
      <c r="AO398" s="58">
        <f t="shared" ref="AO398:AO461" si="1823">AF398*AJ398</f>
        <v>31.431261524199009</v>
      </c>
      <c r="AP398" s="58">
        <f t="shared" ref="AP398:AP461" si="1824">AK398*AF398</f>
        <v>0</v>
      </c>
      <c r="AQ398" s="58">
        <f t="shared" ref="AQ398:AQ461" si="1825">AL398*AF398</f>
        <v>6.4377282639925681</v>
      </c>
      <c r="BA398" s="54" t="s">
        <v>1011</v>
      </c>
      <c r="BB398" s="53">
        <v>12010002</v>
      </c>
      <c r="BC398" s="53">
        <v>65624</v>
      </c>
      <c r="BD398" s="53">
        <v>44307</v>
      </c>
      <c r="BE398" s="53">
        <f t="shared" si="1786"/>
        <v>0.67516457393636475</v>
      </c>
      <c r="BF398" s="53">
        <f t="shared" si="1813"/>
        <v>30</v>
      </c>
      <c r="BG398" s="53">
        <f t="shared" si="1813"/>
        <v>0</v>
      </c>
      <c r="BH398" s="53">
        <f t="shared" si="1787"/>
        <v>20.254937218090944</v>
      </c>
      <c r="BI398" s="53">
        <f t="shared" si="1788"/>
        <v>0</v>
      </c>
      <c r="BO398" s="54" t="s">
        <v>747</v>
      </c>
      <c r="BP398" s="53">
        <v>12070103</v>
      </c>
      <c r="BQ398" s="53">
        <v>512645.44880000001</v>
      </c>
      <c r="BR398" s="53">
        <v>206676.30679999999</v>
      </c>
      <c r="BS398" s="53">
        <f t="shared" si="1789"/>
        <v>0.40315642572032523</v>
      </c>
      <c r="BT398" s="53">
        <f>BT397</f>
        <v>93</v>
      </c>
      <c r="BU398" s="53">
        <f t="shared" si="1814"/>
        <v>0</v>
      </c>
      <c r="BV398" s="53">
        <f t="shared" si="1815"/>
        <v>0</v>
      </c>
      <c r="BW398" s="53">
        <f t="shared" si="1790"/>
        <v>37.493547591990243</v>
      </c>
      <c r="BX398" s="53">
        <f t="shared" si="1791"/>
        <v>0</v>
      </c>
      <c r="BY398" s="53">
        <f t="shared" si="1792"/>
        <v>0</v>
      </c>
    </row>
    <row r="399" spans="1:77" ht="15.6" customHeight="1" x14ac:dyDescent="0.3">
      <c r="A399" s="53" t="s">
        <v>1003</v>
      </c>
      <c r="B399" s="53" t="s">
        <v>1581</v>
      </c>
      <c r="C399" s="53">
        <v>11140101</v>
      </c>
      <c r="D399" s="51">
        <v>624128.91661900003</v>
      </c>
      <c r="E399" s="53">
        <v>206381.66326199999</v>
      </c>
      <c r="F399" s="53">
        <f t="shared" si="1770"/>
        <v>0.33067152917701748</v>
      </c>
      <c r="H399" s="53">
        <f>H398</f>
        <v>7542</v>
      </c>
      <c r="I399" s="53">
        <f t="shared" ref="I399:I401" si="1826">I398</f>
        <v>0</v>
      </c>
      <c r="J399" s="53">
        <f t="shared" ref="J399:J401" si="1827">J398</f>
        <v>0</v>
      </c>
      <c r="K399" s="53">
        <f t="shared" ref="K399:K401" si="1828">K398</f>
        <v>0</v>
      </c>
      <c r="L399" s="53">
        <f t="shared" ref="L399:L401" si="1829">L398</f>
        <v>94</v>
      </c>
      <c r="M399" s="53">
        <f t="shared" si="1781"/>
        <v>2493.9246730530658</v>
      </c>
      <c r="N399" s="53">
        <f t="shared" si="1782"/>
        <v>0</v>
      </c>
      <c r="O399" s="53">
        <f t="shared" si="1783"/>
        <v>0</v>
      </c>
      <c r="P399" s="53">
        <f t="shared" si="1784"/>
        <v>0</v>
      </c>
      <c r="Q399" s="53">
        <f t="shared" si="1785"/>
        <v>31.083123742639643</v>
      </c>
      <c r="AA399" s="53" t="s">
        <v>1018</v>
      </c>
      <c r="AB399" s="53" t="s">
        <v>1611</v>
      </c>
      <c r="AC399" s="53">
        <v>12020001</v>
      </c>
      <c r="AD399" s="53">
        <v>683884.53240000003</v>
      </c>
      <c r="AE399" s="53">
        <v>48633.474457800003</v>
      </c>
      <c r="AF399" s="53">
        <f t="shared" si="1775"/>
        <v>7.1113575689637873E-2</v>
      </c>
      <c r="AH399" s="58">
        <f>Input!P339</f>
        <v>50</v>
      </c>
      <c r="AI399" s="58">
        <f>Input!Q339</f>
        <v>0</v>
      </c>
      <c r="AJ399" s="58">
        <f>Input!R339</f>
        <v>42</v>
      </c>
      <c r="AK399" s="58">
        <f>Input!S339</f>
        <v>0</v>
      </c>
      <c r="AL399" s="58">
        <f>Input!T339</f>
        <v>65</v>
      </c>
      <c r="AM399" s="58">
        <f t="shared" si="1821"/>
        <v>3.5556787844818936</v>
      </c>
      <c r="AN399" s="58">
        <f t="shared" si="1822"/>
        <v>0</v>
      </c>
      <c r="AO399" s="58">
        <f t="shared" si="1823"/>
        <v>2.9867701789647905</v>
      </c>
      <c r="AP399" s="58">
        <f t="shared" si="1824"/>
        <v>0</v>
      </c>
      <c r="AQ399" s="58">
        <f t="shared" si="1825"/>
        <v>4.6223824198264616</v>
      </c>
      <c r="BA399" s="54" t="s">
        <v>1012</v>
      </c>
      <c r="BB399" s="53">
        <v>11090101</v>
      </c>
      <c r="BC399" s="53">
        <v>6062</v>
      </c>
      <c r="BD399" s="53">
        <v>19</v>
      </c>
      <c r="BE399" s="53">
        <f t="shared" si="1786"/>
        <v>3.1342791158033654E-3</v>
      </c>
      <c r="BF399" s="53">
        <v>0</v>
      </c>
      <c r="BG399" s="53">
        <v>0</v>
      </c>
      <c r="BH399" s="53">
        <f t="shared" si="1787"/>
        <v>0</v>
      </c>
      <c r="BI399" s="53">
        <f t="shared" si="1788"/>
        <v>0</v>
      </c>
      <c r="BO399" s="54" t="s">
        <v>696</v>
      </c>
      <c r="BP399" s="53">
        <v>12100202</v>
      </c>
      <c r="BQ399" s="53">
        <v>457394.84039999999</v>
      </c>
      <c r="BR399" s="53">
        <v>241727.4491</v>
      </c>
      <c r="BS399" s="53">
        <f t="shared" si="1789"/>
        <v>0.52848748553570257</v>
      </c>
      <c r="BT399" s="53">
        <f>Input!R289</f>
        <v>134</v>
      </c>
      <c r="BU399" s="53">
        <f>Input!S289</f>
        <v>0</v>
      </c>
      <c r="BV399" s="53">
        <f>Input!T289</f>
        <v>172</v>
      </c>
      <c r="BW399" s="53">
        <f t="shared" si="1790"/>
        <v>70.817323061784151</v>
      </c>
      <c r="BX399" s="53">
        <f t="shared" si="1791"/>
        <v>0</v>
      </c>
      <c r="BY399" s="53">
        <f t="shared" si="1792"/>
        <v>90.899847512140838</v>
      </c>
    </row>
    <row r="400" spans="1:77" ht="15.6" customHeight="1" x14ac:dyDescent="0.3">
      <c r="A400" s="53" t="s">
        <v>1003</v>
      </c>
      <c r="B400" s="53" t="s">
        <v>1581</v>
      </c>
      <c r="C400" s="53">
        <v>12030103</v>
      </c>
      <c r="D400" s="51">
        <v>624128.91661900003</v>
      </c>
      <c r="E400" s="53">
        <v>119844.07589599999</v>
      </c>
      <c r="F400" s="53">
        <f t="shared" si="1770"/>
        <v>0.19201814353549476</v>
      </c>
      <c r="H400" s="53">
        <f>H399</f>
        <v>7542</v>
      </c>
      <c r="I400" s="53">
        <f t="shared" si="1826"/>
        <v>0</v>
      </c>
      <c r="J400" s="53">
        <f t="shared" si="1827"/>
        <v>0</v>
      </c>
      <c r="K400" s="53">
        <f t="shared" si="1828"/>
        <v>0</v>
      </c>
      <c r="L400" s="53">
        <f t="shared" si="1829"/>
        <v>94</v>
      </c>
      <c r="M400" s="53">
        <f t="shared" si="1781"/>
        <v>1448.2008385447016</v>
      </c>
      <c r="N400" s="53">
        <f t="shared" si="1782"/>
        <v>0</v>
      </c>
      <c r="O400" s="53">
        <f t="shared" si="1783"/>
        <v>0</v>
      </c>
      <c r="P400" s="53">
        <f t="shared" si="1784"/>
        <v>0</v>
      </c>
      <c r="Q400" s="53">
        <f t="shared" si="1785"/>
        <v>18.049705492336507</v>
      </c>
      <c r="AA400" s="53" t="s">
        <v>1018</v>
      </c>
      <c r="AB400" s="53" t="s">
        <v>1611</v>
      </c>
      <c r="AC400" s="53">
        <v>12020002</v>
      </c>
      <c r="AD400" s="53">
        <v>683884.53240000003</v>
      </c>
      <c r="AE400" s="51">
        <v>173904.359841</v>
      </c>
      <c r="AF400" s="53">
        <f t="shared" si="1775"/>
        <v>0.25428906723581862</v>
      </c>
      <c r="AH400" s="58">
        <f t="shared" ref="AH400:AH402" si="1830">AH399</f>
        <v>50</v>
      </c>
      <c r="AI400" s="58">
        <f t="shared" ref="AI400:AI402" si="1831">AI399</f>
        <v>0</v>
      </c>
      <c r="AJ400" s="58">
        <f t="shared" ref="AJ400:AJ402" si="1832">AJ399</f>
        <v>42</v>
      </c>
      <c r="AK400" s="58">
        <f t="shared" ref="AK400:AK402" si="1833">AK399</f>
        <v>0</v>
      </c>
      <c r="AL400" s="58">
        <f t="shared" ref="AL400:AL402" si="1834">AL399</f>
        <v>65</v>
      </c>
      <c r="AM400" s="58">
        <f t="shared" si="1821"/>
        <v>12.71445336179093</v>
      </c>
      <c r="AN400" s="58">
        <f t="shared" si="1822"/>
        <v>0</v>
      </c>
      <c r="AO400" s="58">
        <f t="shared" si="1823"/>
        <v>10.680140823904383</v>
      </c>
      <c r="AP400" s="58">
        <f t="shared" si="1824"/>
        <v>0</v>
      </c>
      <c r="AQ400" s="58">
        <f t="shared" si="1825"/>
        <v>16.528789370328209</v>
      </c>
      <c r="BA400" s="54" t="s">
        <v>1012</v>
      </c>
      <c r="BB400" s="53">
        <v>11090102</v>
      </c>
      <c r="BC400" s="53">
        <v>6062</v>
      </c>
      <c r="BD400" s="53">
        <v>184</v>
      </c>
      <c r="BE400" s="53">
        <f t="shared" si="1786"/>
        <v>3.0353018805674696E-2</v>
      </c>
      <c r="BF400" s="53">
        <f t="shared" ref="BF400:BG403" si="1835">BF399</f>
        <v>0</v>
      </c>
      <c r="BG400" s="53">
        <f t="shared" si="1835"/>
        <v>0</v>
      </c>
      <c r="BH400" s="53">
        <f t="shared" si="1787"/>
        <v>0</v>
      </c>
      <c r="BI400" s="53">
        <f t="shared" si="1788"/>
        <v>0</v>
      </c>
      <c r="BO400" s="54" t="s">
        <v>696</v>
      </c>
      <c r="BP400" s="53">
        <v>12100203</v>
      </c>
      <c r="BQ400" s="53">
        <v>457394.84039999999</v>
      </c>
      <c r="BR400" s="53">
        <v>105186.2304</v>
      </c>
      <c r="BS400" s="53">
        <f t="shared" si="1789"/>
        <v>0.22996811749781165</v>
      </c>
      <c r="BT400" s="53">
        <f>BT399</f>
        <v>134</v>
      </c>
      <c r="BU400" s="53">
        <f t="shared" ref="BU400:BU402" si="1836">BU399</f>
        <v>0</v>
      </c>
      <c r="BV400" s="53">
        <f t="shared" ref="BV400:BV402" si="1837">BV399</f>
        <v>172</v>
      </c>
      <c r="BW400" s="53">
        <f t="shared" si="1790"/>
        <v>30.815727744706763</v>
      </c>
      <c r="BX400" s="53">
        <f t="shared" si="1791"/>
        <v>0</v>
      </c>
      <c r="BY400" s="53">
        <f t="shared" si="1792"/>
        <v>39.554516209623607</v>
      </c>
    </row>
    <row r="401" spans="1:77" x14ac:dyDescent="0.3">
      <c r="A401" s="53" t="s">
        <v>1003</v>
      </c>
      <c r="B401" s="53" t="s">
        <v>1581</v>
      </c>
      <c r="C401" s="53">
        <v>12030106</v>
      </c>
      <c r="D401" s="51">
        <v>624128.91661900003</v>
      </c>
      <c r="E401" s="53">
        <v>100067.237207</v>
      </c>
      <c r="F401" s="53">
        <f t="shared" si="1770"/>
        <v>0.16033103825581296</v>
      </c>
      <c r="H401" s="53">
        <f>H400</f>
        <v>7542</v>
      </c>
      <c r="I401" s="53">
        <f t="shared" si="1826"/>
        <v>0</v>
      </c>
      <c r="J401" s="53">
        <f t="shared" si="1827"/>
        <v>0</v>
      </c>
      <c r="K401" s="53">
        <f t="shared" si="1828"/>
        <v>0</v>
      </c>
      <c r="L401" s="53">
        <f t="shared" si="1829"/>
        <v>94</v>
      </c>
      <c r="M401" s="53">
        <f t="shared" si="1781"/>
        <v>1209.2166905253414</v>
      </c>
      <c r="N401" s="53">
        <f t="shared" si="1782"/>
        <v>0</v>
      </c>
      <c r="O401" s="53">
        <f t="shared" si="1783"/>
        <v>0</v>
      </c>
      <c r="P401" s="53">
        <f t="shared" si="1784"/>
        <v>0</v>
      </c>
      <c r="Q401" s="53">
        <f t="shared" si="1785"/>
        <v>15.071117596046419</v>
      </c>
      <c r="AA401" s="53" t="s">
        <v>1018</v>
      </c>
      <c r="AB401" s="53" t="s">
        <v>1611</v>
      </c>
      <c r="AC401" s="53">
        <v>12030201</v>
      </c>
      <c r="AD401" s="53">
        <v>683884.53240000003</v>
      </c>
      <c r="AE401" s="53">
        <v>117000.77549299999</v>
      </c>
      <c r="AF401" s="53">
        <f t="shared" si="1775"/>
        <v>0.17108264619233549</v>
      </c>
      <c r="AH401" s="58">
        <f t="shared" si="1830"/>
        <v>50</v>
      </c>
      <c r="AI401" s="58">
        <f t="shared" si="1831"/>
        <v>0</v>
      </c>
      <c r="AJ401" s="58">
        <f t="shared" si="1832"/>
        <v>42</v>
      </c>
      <c r="AK401" s="58">
        <f t="shared" si="1833"/>
        <v>0</v>
      </c>
      <c r="AL401" s="58">
        <f t="shared" si="1834"/>
        <v>65</v>
      </c>
      <c r="AM401" s="58">
        <f t="shared" si="1821"/>
        <v>8.5541323096167741</v>
      </c>
      <c r="AN401" s="58">
        <f t="shared" si="1822"/>
        <v>0</v>
      </c>
      <c r="AO401" s="58">
        <f t="shared" si="1823"/>
        <v>7.1854711400780902</v>
      </c>
      <c r="AP401" s="58">
        <f t="shared" si="1824"/>
        <v>0</v>
      </c>
      <c r="AQ401" s="58">
        <f t="shared" si="1825"/>
        <v>11.120372002501806</v>
      </c>
      <c r="BA401" s="54" t="s">
        <v>1012</v>
      </c>
      <c r="BB401" s="53">
        <v>11090103</v>
      </c>
      <c r="BC401" s="53">
        <v>6062</v>
      </c>
      <c r="BD401" s="53">
        <v>4617</v>
      </c>
      <c r="BE401" s="53">
        <f t="shared" si="1786"/>
        <v>0.76162982514021771</v>
      </c>
      <c r="BF401" s="53">
        <f t="shared" si="1835"/>
        <v>0</v>
      </c>
      <c r="BG401" s="53">
        <f t="shared" si="1835"/>
        <v>0</v>
      </c>
      <c r="BH401" s="53">
        <f t="shared" si="1787"/>
        <v>0</v>
      </c>
      <c r="BI401" s="53">
        <f t="shared" si="1788"/>
        <v>0</v>
      </c>
      <c r="BO401" s="54" t="s">
        <v>696</v>
      </c>
      <c r="BP401" s="53">
        <v>12100303</v>
      </c>
      <c r="BQ401" s="53">
        <v>457394.84039999999</v>
      </c>
      <c r="BR401" s="53">
        <v>11809.242340000001</v>
      </c>
      <c r="BS401" s="53">
        <f t="shared" si="1789"/>
        <v>2.5818486123876268E-2</v>
      </c>
      <c r="BT401" s="53">
        <f>BT400</f>
        <v>134</v>
      </c>
      <c r="BU401" s="53">
        <f t="shared" si="1836"/>
        <v>0</v>
      </c>
      <c r="BV401" s="53">
        <f t="shared" si="1837"/>
        <v>172</v>
      </c>
      <c r="BW401" s="53">
        <f t="shared" si="1790"/>
        <v>3.4596771405994198</v>
      </c>
      <c r="BX401" s="53">
        <f t="shared" si="1791"/>
        <v>0</v>
      </c>
      <c r="BY401" s="53">
        <f t="shared" si="1792"/>
        <v>4.4407796133067183</v>
      </c>
    </row>
    <row r="402" spans="1:77" x14ac:dyDescent="0.3">
      <c r="A402" s="53" t="s">
        <v>1004</v>
      </c>
      <c r="B402" s="53" t="s">
        <v>1573</v>
      </c>
      <c r="C402" s="53">
        <v>11140307</v>
      </c>
      <c r="D402" s="51">
        <v>176850.92207889998</v>
      </c>
      <c r="E402" s="53">
        <v>18392.139124900001</v>
      </c>
      <c r="F402" s="53">
        <f t="shared" si="1770"/>
        <v>0.10399798264379172</v>
      </c>
      <c r="H402" s="53">
        <f>Input!P280</f>
        <v>1732</v>
      </c>
      <c r="I402" s="53">
        <f>Input!Q280</f>
        <v>0</v>
      </c>
      <c r="J402" s="53">
        <f>Input!R280</f>
        <v>0</v>
      </c>
      <c r="K402" s="53">
        <f>Input!S280</f>
        <v>0</v>
      </c>
      <c r="L402" s="53">
        <f>Input!T280</f>
        <v>21</v>
      </c>
      <c r="M402" s="53">
        <f t="shared" si="1781"/>
        <v>180.12450593904725</v>
      </c>
      <c r="N402" s="53">
        <f t="shared" si="1782"/>
        <v>0</v>
      </c>
      <c r="O402" s="53">
        <f t="shared" si="1783"/>
        <v>0</v>
      </c>
      <c r="P402" s="53">
        <f t="shared" si="1784"/>
        <v>0</v>
      </c>
      <c r="Q402" s="53">
        <f t="shared" si="1785"/>
        <v>2.1839576355196262</v>
      </c>
      <c r="AA402" s="53" t="s">
        <v>1018</v>
      </c>
      <c r="AB402" s="53" t="s">
        <v>1611</v>
      </c>
      <c r="AC402" s="53">
        <v>12030202</v>
      </c>
      <c r="AD402" s="53">
        <v>683884.53240000003</v>
      </c>
      <c r="AE402" s="51">
        <v>344345.92260799999</v>
      </c>
      <c r="AF402" s="53">
        <f t="shared" si="1775"/>
        <v>0.50351471088191546</v>
      </c>
      <c r="AH402" s="58">
        <f t="shared" si="1830"/>
        <v>50</v>
      </c>
      <c r="AI402" s="58">
        <f t="shared" si="1831"/>
        <v>0</v>
      </c>
      <c r="AJ402" s="58">
        <f t="shared" si="1832"/>
        <v>42</v>
      </c>
      <c r="AK402" s="58">
        <f t="shared" si="1833"/>
        <v>0</v>
      </c>
      <c r="AL402" s="58">
        <f t="shared" si="1834"/>
        <v>65</v>
      </c>
      <c r="AM402" s="58">
        <f t="shared" si="1821"/>
        <v>25.175735544095772</v>
      </c>
      <c r="AN402" s="58">
        <f t="shared" si="1822"/>
        <v>0</v>
      </c>
      <c r="AO402" s="58">
        <f t="shared" si="1823"/>
        <v>21.147617857040448</v>
      </c>
      <c r="AP402" s="58">
        <f t="shared" si="1824"/>
        <v>0</v>
      </c>
      <c r="AQ402" s="58">
        <f t="shared" si="1825"/>
        <v>32.728456207324506</v>
      </c>
      <c r="BA402" s="54" t="s">
        <v>1012</v>
      </c>
      <c r="BB402" s="53">
        <v>11090105</v>
      </c>
      <c r="BC402" s="53">
        <v>6062</v>
      </c>
      <c r="BD402" s="53">
        <v>411</v>
      </c>
      <c r="BE402" s="53">
        <f t="shared" si="1786"/>
        <v>6.779940613658858E-2</v>
      </c>
      <c r="BF402" s="53">
        <f t="shared" si="1835"/>
        <v>0</v>
      </c>
      <c r="BG402" s="53">
        <f t="shared" si="1835"/>
        <v>0</v>
      </c>
      <c r="BH402" s="53">
        <f t="shared" si="1787"/>
        <v>0</v>
      </c>
      <c r="BI402" s="53">
        <f t="shared" si="1788"/>
        <v>0</v>
      </c>
      <c r="BO402" s="54" t="s">
        <v>696</v>
      </c>
      <c r="BP402" s="53">
        <v>12100304</v>
      </c>
      <c r="BQ402" s="53">
        <v>457394.84039999999</v>
      </c>
      <c r="BR402" s="53">
        <v>98671.918560000006</v>
      </c>
      <c r="BS402" s="53">
        <f t="shared" si="1789"/>
        <v>0.2157259108426095</v>
      </c>
      <c r="BT402" s="53">
        <f>BT401</f>
        <v>134</v>
      </c>
      <c r="BU402" s="53">
        <f t="shared" si="1836"/>
        <v>0</v>
      </c>
      <c r="BV402" s="53">
        <f t="shared" si="1837"/>
        <v>172</v>
      </c>
      <c r="BW402" s="53">
        <f t="shared" si="1790"/>
        <v>28.907272052909672</v>
      </c>
      <c r="BX402" s="53">
        <f t="shared" si="1791"/>
        <v>0</v>
      </c>
      <c r="BY402" s="53">
        <f t="shared" si="1792"/>
        <v>37.104856664928832</v>
      </c>
    </row>
    <row r="403" spans="1:77" x14ac:dyDescent="0.3">
      <c r="A403" s="53" t="s">
        <v>1004</v>
      </c>
      <c r="B403" s="53" t="s">
        <v>1573</v>
      </c>
      <c r="C403" s="53">
        <v>12010002</v>
      </c>
      <c r="D403" s="51">
        <v>176850.92207890001</v>
      </c>
      <c r="E403" s="53">
        <v>158458.78295399999</v>
      </c>
      <c r="F403" s="53">
        <f t="shared" si="1770"/>
        <v>0.89600201735620821</v>
      </c>
      <c r="H403" s="53">
        <f>H402</f>
        <v>1732</v>
      </c>
      <c r="I403" s="53">
        <f t="shared" ref="I403" si="1838">I402</f>
        <v>0</v>
      </c>
      <c r="J403" s="53">
        <f t="shared" ref="J403" si="1839">J402</f>
        <v>0</v>
      </c>
      <c r="K403" s="53">
        <f t="shared" ref="K403" si="1840">K402</f>
        <v>0</v>
      </c>
      <c r="L403" s="53">
        <f t="shared" ref="L403" si="1841">L402</f>
        <v>21</v>
      </c>
      <c r="M403" s="53">
        <f t="shared" si="1781"/>
        <v>1551.8754940609526</v>
      </c>
      <c r="N403" s="53">
        <f t="shared" si="1782"/>
        <v>0</v>
      </c>
      <c r="O403" s="53">
        <f t="shared" si="1783"/>
        <v>0</v>
      </c>
      <c r="P403" s="53">
        <f t="shared" si="1784"/>
        <v>0</v>
      </c>
      <c r="Q403" s="53">
        <f t="shared" si="1785"/>
        <v>18.816042364480374</v>
      </c>
      <c r="AA403" s="53" t="s">
        <v>1018</v>
      </c>
      <c r="AB403" s="53" t="s">
        <v>1614</v>
      </c>
      <c r="AC403" s="53">
        <v>12020002</v>
      </c>
      <c r="AD403" s="53">
        <v>329023.40029999998</v>
      </c>
      <c r="AE403" s="51">
        <v>80378.200418599998</v>
      </c>
      <c r="AF403" s="53">
        <f t="shared" si="1775"/>
        <v>0.24429326408186172</v>
      </c>
      <c r="AH403" s="58">
        <f>Input!P340</f>
        <v>29</v>
      </c>
      <c r="AI403" s="58">
        <f>Input!Q340</f>
        <v>0</v>
      </c>
      <c r="AJ403" s="58">
        <f>Input!R340</f>
        <v>0</v>
      </c>
      <c r="AK403" s="58">
        <f>Input!S340</f>
        <v>0</v>
      </c>
      <c r="AL403" s="58">
        <f>Input!T340</f>
        <v>13</v>
      </c>
      <c r="AM403" s="58">
        <f t="shared" si="1821"/>
        <v>7.0845046583739899</v>
      </c>
      <c r="AN403" s="58">
        <f t="shared" si="1822"/>
        <v>0</v>
      </c>
      <c r="AO403" s="58">
        <f t="shared" si="1823"/>
        <v>0</v>
      </c>
      <c r="AP403" s="58">
        <f t="shared" si="1824"/>
        <v>0</v>
      </c>
      <c r="AQ403" s="58">
        <f t="shared" si="1825"/>
        <v>3.1758124330642024</v>
      </c>
      <c r="BA403" s="54" t="s">
        <v>1012</v>
      </c>
      <c r="BB403" s="53">
        <v>11100103</v>
      </c>
      <c r="BC403" s="53">
        <v>6062</v>
      </c>
      <c r="BD403" s="53">
        <v>39</v>
      </c>
      <c r="BE403" s="53">
        <f t="shared" si="1786"/>
        <v>6.4335202903332235E-3</v>
      </c>
      <c r="BF403" s="53">
        <f t="shared" si="1835"/>
        <v>0</v>
      </c>
      <c r="BG403" s="53">
        <f t="shared" si="1835"/>
        <v>0</v>
      </c>
      <c r="BH403" s="53">
        <f t="shared" si="1787"/>
        <v>0</v>
      </c>
      <c r="BI403" s="53">
        <f t="shared" si="1788"/>
        <v>0</v>
      </c>
      <c r="BO403" s="54" t="s">
        <v>1005</v>
      </c>
      <c r="BP403" s="53">
        <v>11120104</v>
      </c>
      <c r="BQ403" s="53">
        <v>643101.81510000001</v>
      </c>
      <c r="BR403" s="53">
        <v>2787.0928140000001</v>
      </c>
      <c r="BS403" s="53">
        <f t="shared" si="1789"/>
        <v>4.3338282501451456E-3</v>
      </c>
      <c r="BT403" s="53">
        <f>Input!R293</f>
        <v>1167</v>
      </c>
      <c r="BU403" s="53">
        <f>Input!S293</f>
        <v>0</v>
      </c>
      <c r="BV403" s="53">
        <f>Input!T293</f>
        <v>0</v>
      </c>
      <c r="BW403" s="53">
        <f t="shared" si="1790"/>
        <v>5.0575775679193846</v>
      </c>
      <c r="BX403" s="53">
        <f t="shared" si="1791"/>
        <v>0</v>
      </c>
      <c r="BY403" s="53">
        <f t="shared" si="1792"/>
        <v>0</v>
      </c>
    </row>
    <row r="404" spans="1:77" x14ac:dyDescent="0.3">
      <c r="A404" s="53" t="s">
        <v>747</v>
      </c>
      <c r="B404" s="53" t="s">
        <v>1576</v>
      </c>
      <c r="C404" s="53">
        <v>12030202</v>
      </c>
      <c r="D404" s="51">
        <v>287715.41853860999</v>
      </c>
      <c r="E404" s="53">
        <v>6025.5733924100005</v>
      </c>
      <c r="F404" s="53">
        <f t="shared" si="1770"/>
        <v>2.094282406905975E-2</v>
      </c>
      <c r="H404" s="53">
        <f>Input!P284</f>
        <v>3182</v>
      </c>
      <c r="I404" s="53">
        <f>Input!Q284</f>
        <v>197</v>
      </c>
      <c r="J404" s="53">
        <f>Input!R284</f>
        <v>129</v>
      </c>
      <c r="K404" s="53">
        <f>Input!S284</f>
        <v>0</v>
      </c>
      <c r="L404" s="53">
        <f>Input!T284</f>
        <v>276</v>
      </c>
      <c r="M404" s="53">
        <f t="shared" si="1781"/>
        <v>66.640066187748118</v>
      </c>
      <c r="N404" s="53">
        <f t="shared" si="1782"/>
        <v>4.125736341604771</v>
      </c>
      <c r="O404" s="53">
        <f t="shared" si="1783"/>
        <v>2.7016243049087079</v>
      </c>
      <c r="P404" s="53">
        <f t="shared" si="1784"/>
        <v>0</v>
      </c>
      <c r="Q404" s="53">
        <f t="shared" si="1785"/>
        <v>5.7802194430604912</v>
      </c>
      <c r="AA404" s="53" t="s">
        <v>1018</v>
      </c>
      <c r="AB404" s="53" t="s">
        <v>1614</v>
      </c>
      <c r="AC404" s="53">
        <v>12030202</v>
      </c>
      <c r="AD404" s="53">
        <v>329023.40029999998</v>
      </c>
      <c r="AE404" s="53">
        <v>248645.199918</v>
      </c>
      <c r="AF404" s="53">
        <f t="shared" si="1775"/>
        <v>0.75570673602937666</v>
      </c>
      <c r="AH404" s="58">
        <f t="shared" ref="AH404" si="1842">AH403</f>
        <v>29</v>
      </c>
      <c r="AI404" s="58">
        <f t="shared" ref="AI404" si="1843">AI403</f>
        <v>0</v>
      </c>
      <c r="AJ404" s="58">
        <f t="shared" ref="AJ404" si="1844">AJ403</f>
        <v>0</v>
      </c>
      <c r="AK404" s="58">
        <f t="shared" ref="AK404" si="1845">AK403</f>
        <v>0</v>
      </c>
      <c r="AL404" s="58">
        <f t="shared" ref="AL404" si="1846">AL403</f>
        <v>13</v>
      </c>
      <c r="AM404" s="58">
        <f t="shared" si="1821"/>
        <v>21.915495344851923</v>
      </c>
      <c r="AN404" s="58">
        <f t="shared" si="1822"/>
        <v>0</v>
      </c>
      <c r="AO404" s="58">
        <f t="shared" si="1823"/>
        <v>0</v>
      </c>
      <c r="AP404" s="58">
        <f t="shared" si="1824"/>
        <v>0</v>
      </c>
      <c r="AQ404" s="58">
        <f t="shared" si="1825"/>
        <v>9.8241875683818964</v>
      </c>
      <c r="BA404" s="54" t="s">
        <v>1012</v>
      </c>
      <c r="BB404" s="53">
        <v>11100104</v>
      </c>
      <c r="BC404" s="53">
        <v>6062</v>
      </c>
      <c r="BD404" s="53">
        <v>792</v>
      </c>
      <c r="BE404" s="53">
        <f t="shared" si="1786"/>
        <v>0.1306499505113824</v>
      </c>
      <c r="BF404" s="53"/>
      <c r="BG404" s="53"/>
      <c r="BH404" s="53">
        <f t="shared" si="1787"/>
        <v>0</v>
      </c>
      <c r="BI404" s="53">
        <f t="shared" si="1788"/>
        <v>0</v>
      </c>
      <c r="BO404" s="54" t="s">
        <v>1005</v>
      </c>
      <c r="BP404" s="53">
        <v>11130103</v>
      </c>
      <c r="BQ404" s="53">
        <v>643101.81510000001</v>
      </c>
      <c r="BR404" s="53">
        <v>1733.1855599999999</v>
      </c>
      <c r="BS404" s="53">
        <f t="shared" si="1789"/>
        <v>2.6950406907660426E-3</v>
      </c>
      <c r="BT404" s="53">
        <f>BT403</f>
        <v>1167</v>
      </c>
      <c r="BU404" s="53">
        <f t="shared" ref="BU404:BU409" si="1847">BU403</f>
        <v>0</v>
      </c>
      <c r="BV404" s="53">
        <f t="shared" ref="BV404:BV409" si="1848">BV403</f>
        <v>0</v>
      </c>
      <c r="BW404" s="53">
        <f t="shared" si="1790"/>
        <v>3.1451124861239719</v>
      </c>
      <c r="BX404" s="53">
        <f t="shared" si="1791"/>
        <v>0</v>
      </c>
      <c r="BY404" s="53">
        <f t="shared" si="1792"/>
        <v>0</v>
      </c>
    </row>
    <row r="405" spans="1:77" x14ac:dyDescent="0.3">
      <c r="A405" s="53" t="s">
        <v>747</v>
      </c>
      <c r="B405" s="53" t="s">
        <v>1576</v>
      </c>
      <c r="C405" s="53">
        <v>12040101</v>
      </c>
      <c r="D405" s="51">
        <v>287715.41853860999</v>
      </c>
      <c r="E405" s="53">
        <v>103749.960805</v>
      </c>
      <c r="F405" s="53">
        <f t="shared" si="1770"/>
        <v>0.36059923841404162</v>
      </c>
      <c r="H405" s="53">
        <f>H404</f>
        <v>3182</v>
      </c>
      <c r="I405" s="53">
        <f t="shared" ref="I405:I408" si="1849">I404</f>
        <v>197</v>
      </c>
      <c r="J405" s="53">
        <f t="shared" ref="J405:J408" si="1850">J404</f>
        <v>129</v>
      </c>
      <c r="K405" s="53">
        <f t="shared" ref="K405:K408" si="1851">K404</f>
        <v>0</v>
      </c>
      <c r="L405" s="53">
        <f t="shared" ref="L405:L408" si="1852">L404</f>
        <v>276</v>
      </c>
      <c r="M405" s="53">
        <f t="shared" si="1781"/>
        <v>1147.4267766334804</v>
      </c>
      <c r="N405" s="53">
        <f t="shared" si="1782"/>
        <v>71.038049967566195</v>
      </c>
      <c r="O405" s="53">
        <f t="shared" si="1783"/>
        <v>46.517301755411367</v>
      </c>
      <c r="P405" s="53">
        <f t="shared" si="1784"/>
        <v>0</v>
      </c>
      <c r="Q405" s="53">
        <f t="shared" si="1785"/>
        <v>99.525389802275484</v>
      </c>
      <c r="AA405" s="53" t="s">
        <v>663</v>
      </c>
      <c r="AB405" s="53" t="s">
        <v>1599</v>
      </c>
      <c r="AC405" s="53">
        <v>12080002</v>
      </c>
      <c r="AD405" s="53">
        <v>191265.13269999999</v>
      </c>
      <c r="AE405" s="53">
        <v>75319.363832300005</v>
      </c>
      <c r="AF405" s="53">
        <f t="shared" si="1775"/>
        <v>0.39379557982708058</v>
      </c>
      <c r="AH405" s="58">
        <f>Input!P341</f>
        <v>46</v>
      </c>
      <c r="AI405" s="58">
        <f>Input!Q341</f>
        <v>0</v>
      </c>
      <c r="AJ405" s="58">
        <f>Input!R341</f>
        <v>324</v>
      </c>
      <c r="AK405" s="58">
        <f>Input!S341</f>
        <v>0</v>
      </c>
      <c r="AL405" s="58">
        <f>Input!T341</f>
        <v>22</v>
      </c>
      <c r="AM405" s="58">
        <f t="shared" si="1821"/>
        <v>18.114596672045707</v>
      </c>
      <c r="AN405" s="58">
        <f t="shared" si="1822"/>
        <v>0</v>
      </c>
      <c r="AO405" s="58">
        <f t="shared" si="1823"/>
        <v>127.5897678639741</v>
      </c>
      <c r="AP405" s="58">
        <f t="shared" si="1824"/>
        <v>0</v>
      </c>
      <c r="AQ405" s="58">
        <f t="shared" si="1825"/>
        <v>8.663502756195772</v>
      </c>
      <c r="BA405" s="54" t="s">
        <v>1013</v>
      </c>
      <c r="BB405" s="53">
        <v>12050004</v>
      </c>
      <c r="BC405" s="53">
        <v>5899</v>
      </c>
      <c r="BD405" s="53">
        <v>107</v>
      </c>
      <c r="BE405" s="53">
        <f t="shared" si="1786"/>
        <v>1.8138667570774706E-2</v>
      </c>
      <c r="BF405" s="53">
        <f>Input!P311</f>
        <v>12</v>
      </c>
      <c r="BG405" s="53">
        <f>Input!Q311</f>
        <v>0</v>
      </c>
      <c r="BH405" s="53">
        <f t="shared" si="1787"/>
        <v>0.21766401084929649</v>
      </c>
      <c r="BI405" s="53">
        <f t="shared" si="1788"/>
        <v>0</v>
      </c>
      <c r="BO405" s="54" t="s">
        <v>1005</v>
      </c>
      <c r="BP405" s="53">
        <v>12050001</v>
      </c>
      <c r="BQ405" s="53">
        <v>643101.81510000001</v>
      </c>
      <c r="BR405" s="53">
        <v>11224.9439</v>
      </c>
      <c r="BS405" s="53">
        <f t="shared" si="1789"/>
        <v>1.7454380685046834E-2</v>
      </c>
      <c r="BT405" s="53">
        <f>BT404</f>
        <v>1167</v>
      </c>
      <c r="BU405" s="53">
        <f t="shared" si="1847"/>
        <v>0</v>
      </c>
      <c r="BV405" s="53">
        <f t="shared" si="1848"/>
        <v>0</v>
      </c>
      <c r="BW405" s="53">
        <f t="shared" si="1790"/>
        <v>20.369262259449656</v>
      </c>
      <c r="BX405" s="53">
        <f t="shared" si="1791"/>
        <v>0</v>
      </c>
      <c r="BY405" s="53">
        <f t="shared" si="1792"/>
        <v>0</v>
      </c>
    </row>
    <row r="406" spans="1:77" x14ac:dyDescent="0.3">
      <c r="A406" s="53" t="s">
        <v>747</v>
      </c>
      <c r="B406" s="53" t="s">
        <v>1576</v>
      </c>
      <c r="C406" s="53">
        <v>12040102</v>
      </c>
      <c r="D406" s="53">
        <v>287715.41853860999</v>
      </c>
      <c r="E406" s="53">
        <v>27942.236696399999</v>
      </c>
      <c r="F406" s="53">
        <f t="shared" si="1770"/>
        <v>9.7117620036933444E-2</v>
      </c>
      <c r="H406" s="53">
        <f>H405</f>
        <v>3182</v>
      </c>
      <c r="I406" s="53">
        <f t="shared" si="1849"/>
        <v>197</v>
      </c>
      <c r="J406" s="53">
        <f t="shared" si="1850"/>
        <v>129</v>
      </c>
      <c r="K406" s="53">
        <f t="shared" si="1851"/>
        <v>0</v>
      </c>
      <c r="L406" s="53">
        <f t="shared" si="1852"/>
        <v>276</v>
      </c>
      <c r="M406" s="53">
        <f t="shared" si="1781"/>
        <v>309.02826695752219</v>
      </c>
      <c r="N406" s="53">
        <f t="shared" si="1782"/>
        <v>19.132171147275887</v>
      </c>
      <c r="O406" s="53">
        <f t="shared" si="1783"/>
        <v>12.528172984764414</v>
      </c>
      <c r="P406" s="53">
        <f t="shared" si="1784"/>
        <v>0</v>
      </c>
      <c r="Q406" s="53">
        <f t="shared" si="1785"/>
        <v>26.804463130193632</v>
      </c>
      <c r="AA406" s="53" t="s">
        <v>663</v>
      </c>
      <c r="AB406" s="53" t="s">
        <v>1599</v>
      </c>
      <c r="AC406" s="53">
        <v>12080004</v>
      </c>
      <c r="AD406" s="53">
        <v>191265.13269999999</v>
      </c>
      <c r="AE406" s="53">
        <v>371.53150049599998</v>
      </c>
      <c r="AF406" s="53">
        <f t="shared" si="1775"/>
        <v>1.9424946682715474E-3</v>
      </c>
      <c r="AH406" s="58">
        <f t="shared" ref="AH406:AH408" si="1853">AH405</f>
        <v>46</v>
      </c>
      <c r="AI406" s="58">
        <f t="shared" ref="AI406:AI408" si="1854">AI405</f>
        <v>0</v>
      </c>
      <c r="AJ406" s="58">
        <f t="shared" ref="AJ406:AJ408" si="1855">AJ405</f>
        <v>324</v>
      </c>
      <c r="AK406" s="58">
        <f t="shared" ref="AK406:AK408" si="1856">AK405</f>
        <v>0</v>
      </c>
      <c r="AL406" s="58">
        <f t="shared" ref="AL406:AL408" si="1857">AL405</f>
        <v>22</v>
      </c>
      <c r="AM406" s="58">
        <f t="shared" si="1821"/>
        <v>8.9354754740491177E-2</v>
      </c>
      <c r="AN406" s="58">
        <f t="shared" si="1822"/>
        <v>0</v>
      </c>
      <c r="AO406" s="58">
        <f t="shared" si="1823"/>
        <v>0.6293682725199814</v>
      </c>
      <c r="AP406" s="58">
        <f t="shared" si="1824"/>
        <v>0</v>
      </c>
      <c r="AQ406" s="58">
        <f t="shared" si="1825"/>
        <v>4.2734882701974043E-2</v>
      </c>
      <c r="BA406" s="54" t="s">
        <v>1013</v>
      </c>
      <c r="BB406" s="53">
        <v>12060101</v>
      </c>
      <c r="BC406" s="53">
        <v>5899</v>
      </c>
      <c r="BD406" s="53">
        <v>1599</v>
      </c>
      <c r="BE406" s="53">
        <f t="shared" si="1786"/>
        <v>0.27106289201559586</v>
      </c>
      <c r="BF406" s="53">
        <f>BF405</f>
        <v>12</v>
      </c>
      <c r="BG406" s="53">
        <f>BG405</f>
        <v>0</v>
      </c>
      <c r="BH406" s="53">
        <f t="shared" si="1787"/>
        <v>3.2527547041871503</v>
      </c>
      <c r="BI406" s="53">
        <f t="shared" si="1788"/>
        <v>0</v>
      </c>
      <c r="BO406" s="54" t="s">
        <v>1005</v>
      </c>
      <c r="BP406" s="53">
        <v>12050002</v>
      </c>
      <c r="BQ406" s="53">
        <v>643101.81510000001</v>
      </c>
      <c r="BR406" s="53">
        <v>59023.419840000002</v>
      </c>
      <c r="BS406" s="53">
        <f t="shared" si="1789"/>
        <v>9.1779277330794148E-2</v>
      </c>
      <c r="BT406" s="53">
        <f t="shared" ref="BT406:BT409" si="1858">BT405</f>
        <v>1167</v>
      </c>
      <c r="BU406" s="53">
        <f t="shared" si="1847"/>
        <v>0</v>
      </c>
      <c r="BV406" s="53">
        <f t="shared" si="1848"/>
        <v>0</v>
      </c>
      <c r="BW406" s="53">
        <f t="shared" si="1790"/>
        <v>107.10641664503677</v>
      </c>
      <c r="BX406" s="53">
        <f t="shared" si="1791"/>
        <v>0</v>
      </c>
      <c r="BY406" s="53">
        <f t="shared" si="1792"/>
        <v>0</v>
      </c>
    </row>
    <row r="407" spans="1:77" x14ac:dyDescent="0.3">
      <c r="A407" s="53" t="s">
        <v>747</v>
      </c>
      <c r="B407" s="53" t="s">
        <v>1576</v>
      </c>
      <c r="C407" s="53">
        <v>12070101</v>
      </c>
      <c r="D407" s="53">
        <v>287715.41853860999</v>
      </c>
      <c r="E407" s="53">
        <v>85414.026568200003</v>
      </c>
      <c r="F407" s="53">
        <f t="shared" si="1770"/>
        <v>0.29686982714392784</v>
      </c>
      <c r="H407" s="53">
        <f>H406</f>
        <v>3182</v>
      </c>
      <c r="I407" s="53">
        <f t="shared" si="1849"/>
        <v>197</v>
      </c>
      <c r="J407" s="53">
        <f t="shared" si="1850"/>
        <v>129</v>
      </c>
      <c r="K407" s="53">
        <f t="shared" si="1851"/>
        <v>0</v>
      </c>
      <c r="L407" s="53">
        <f t="shared" si="1852"/>
        <v>276</v>
      </c>
      <c r="M407" s="53">
        <f t="shared" si="1781"/>
        <v>944.63978997197842</v>
      </c>
      <c r="N407" s="53">
        <f t="shared" si="1782"/>
        <v>58.483355947353786</v>
      </c>
      <c r="O407" s="53">
        <f t="shared" si="1783"/>
        <v>38.296207701566694</v>
      </c>
      <c r="P407" s="53">
        <f t="shared" si="1784"/>
        <v>0</v>
      </c>
      <c r="Q407" s="53">
        <f t="shared" si="1785"/>
        <v>81.936072291724088</v>
      </c>
      <c r="AA407" s="53" t="s">
        <v>663</v>
      </c>
      <c r="AB407" s="53" t="s">
        <v>1599</v>
      </c>
      <c r="AC407" s="53">
        <v>12080007</v>
      </c>
      <c r="AD407" s="53">
        <v>191265.13269999999</v>
      </c>
      <c r="AE407" s="51">
        <v>103663.382579</v>
      </c>
      <c r="AF407" s="53">
        <f t="shared" si="1775"/>
        <v>0.54198787366851842</v>
      </c>
      <c r="AH407" s="58">
        <f t="shared" si="1853"/>
        <v>46</v>
      </c>
      <c r="AI407" s="58">
        <f t="shared" si="1854"/>
        <v>0</v>
      </c>
      <c r="AJ407" s="58">
        <f t="shared" si="1855"/>
        <v>324</v>
      </c>
      <c r="AK407" s="58">
        <f t="shared" si="1856"/>
        <v>0</v>
      </c>
      <c r="AL407" s="58">
        <f t="shared" si="1857"/>
        <v>22</v>
      </c>
      <c r="AM407" s="58">
        <f t="shared" si="1821"/>
        <v>24.931442188751848</v>
      </c>
      <c r="AN407" s="58">
        <f t="shared" si="1822"/>
        <v>0</v>
      </c>
      <c r="AO407" s="58">
        <f t="shared" si="1823"/>
        <v>175.60407106859998</v>
      </c>
      <c r="AP407" s="58">
        <f t="shared" si="1824"/>
        <v>0</v>
      </c>
      <c r="AQ407" s="58">
        <f t="shared" si="1825"/>
        <v>11.923733220707405</v>
      </c>
      <c r="BA407" s="54" t="s">
        <v>1013</v>
      </c>
      <c r="BB407" s="53">
        <v>12060103</v>
      </c>
      <c r="BC407" s="53">
        <v>5899</v>
      </c>
      <c r="BD407" s="53">
        <v>4193</v>
      </c>
      <c r="BE407" s="53">
        <f t="shared" si="1786"/>
        <v>0.71079844041362938</v>
      </c>
      <c r="BF407" s="53">
        <f>BF406</f>
        <v>12</v>
      </c>
      <c r="BG407" s="53">
        <f>BG406</f>
        <v>0</v>
      </c>
      <c r="BH407" s="53">
        <f t="shared" si="1787"/>
        <v>8.5295812849635517</v>
      </c>
      <c r="BI407" s="53">
        <f t="shared" si="1788"/>
        <v>0</v>
      </c>
      <c r="BO407" s="54" t="s">
        <v>1005</v>
      </c>
      <c r="BP407" s="53">
        <v>12050003</v>
      </c>
      <c r="BQ407" s="53">
        <v>643101.81510000001</v>
      </c>
      <c r="BR407" s="53">
        <v>43222.651819999999</v>
      </c>
      <c r="BS407" s="53">
        <f t="shared" si="1789"/>
        <v>6.7209656084206565E-2</v>
      </c>
      <c r="BT407" s="53">
        <f t="shared" si="1858"/>
        <v>1167</v>
      </c>
      <c r="BU407" s="53">
        <f t="shared" si="1847"/>
        <v>0</v>
      </c>
      <c r="BV407" s="53">
        <f t="shared" si="1848"/>
        <v>0</v>
      </c>
      <c r="BW407" s="53">
        <f t="shared" si="1790"/>
        <v>78.433668650269055</v>
      </c>
      <c r="BX407" s="53">
        <f t="shared" si="1791"/>
        <v>0</v>
      </c>
      <c r="BY407" s="53">
        <f t="shared" si="1792"/>
        <v>0</v>
      </c>
    </row>
    <row r="408" spans="1:77" x14ac:dyDescent="0.3">
      <c r="A408" s="53" t="s">
        <v>747</v>
      </c>
      <c r="B408" s="53" t="s">
        <v>1576</v>
      </c>
      <c r="C408" s="53">
        <v>12070103</v>
      </c>
      <c r="D408" s="53">
        <v>287715.41853860999</v>
      </c>
      <c r="E408" s="53">
        <v>64583.6210766</v>
      </c>
      <c r="F408" s="53">
        <f t="shared" si="1770"/>
        <v>0.22447049033603736</v>
      </c>
      <c r="H408" s="53">
        <f>H407</f>
        <v>3182</v>
      </c>
      <c r="I408" s="53">
        <f t="shared" si="1849"/>
        <v>197</v>
      </c>
      <c r="J408" s="53">
        <f t="shared" si="1850"/>
        <v>129</v>
      </c>
      <c r="K408" s="53">
        <f t="shared" si="1851"/>
        <v>0</v>
      </c>
      <c r="L408" s="53">
        <f t="shared" si="1852"/>
        <v>276</v>
      </c>
      <c r="M408" s="53">
        <f t="shared" si="1781"/>
        <v>714.26510024927086</v>
      </c>
      <c r="N408" s="53">
        <f t="shared" si="1782"/>
        <v>44.220686596199357</v>
      </c>
      <c r="O408" s="53">
        <f t="shared" si="1783"/>
        <v>28.956693253348821</v>
      </c>
      <c r="P408" s="53">
        <f t="shared" si="1784"/>
        <v>0</v>
      </c>
      <c r="Q408" s="53">
        <f t="shared" si="1785"/>
        <v>61.953855332746308</v>
      </c>
      <c r="AA408" s="53" t="s">
        <v>663</v>
      </c>
      <c r="AB408" s="53" t="s">
        <v>1599</v>
      </c>
      <c r="AC408" s="53">
        <v>12090104</v>
      </c>
      <c r="AD408" s="53">
        <v>191265.13269999999</v>
      </c>
      <c r="AE408" s="53">
        <v>11910.854753</v>
      </c>
      <c r="AF408" s="53">
        <f t="shared" si="1775"/>
        <v>6.2274051652070929E-2</v>
      </c>
      <c r="AH408" s="58">
        <f t="shared" si="1853"/>
        <v>46</v>
      </c>
      <c r="AI408" s="58">
        <f t="shared" si="1854"/>
        <v>0</v>
      </c>
      <c r="AJ408" s="58">
        <f t="shared" si="1855"/>
        <v>324</v>
      </c>
      <c r="AK408" s="58">
        <f t="shared" si="1856"/>
        <v>0</v>
      </c>
      <c r="AL408" s="58">
        <f t="shared" si="1857"/>
        <v>22</v>
      </c>
      <c r="AM408" s="58">
        <f t="shared" si="1821"/>
        <v>2.8646063759952627</v>
      </c>
      <c r="AN408" s="58">
        <f t="shared" si="1822"/>
        <v>0</v>
      </c>
      <c r="AO408" s="58">
        <f t="shared" si="1823"/>
        <v>20.176792735270983</v>
      </c>
      <c r="AP408" s="58">
        <f t="shared" si="1824"/>
        <v>0</v>
      </c>
      <c r="AQ408" s="58">
        <f t="shared" si="1825"/>
        <v>1.3700291363455603</v>
      </c>
      <c r="BA408" s="54" t="s">
        <v>762</v>
      </c>
      <c r="BB408" s="53">
        <v>12090205</v>
      </c>
      <c r="BC408" s="53">
        <v>157071</v>
      </c>
      <c r="BD408" s="53">
        <v>38014</v>
      </c>
      <c r="BE408" s="53">
        <f t="shared" si="1786"/>
        <v>0.24201794093117127</v>
      </c>
      <c r="BF408" s="53">
        <f>Input!P315</f>
        <v>0</v>
      </c>
      <c r="BG408" s="53">
        <f>Input!Q315</f>
        <v>0</v>
      </c>
      <c r="BH408" s="53">
        <f t="shared" si="1787"/>
        <v>0</v>
      </c>
      <c r="BI408" s="53">
        <f t="shared" si="1788"/>
        <v>0</v>
      </c>
      <c r="BO408" s="54" t="s">
        <v>1005</v>
      </c>
      <c r="BP408" s="53">
        <v>12050005</v>
      </c>
      <c r="BQ408" s="53">
        <v>643101.81510000001</v>
      </c>
      <c r="BR408" s="53">
        <v>196623.75260000001</v>
      </c>
      <c r="BS408" s="53">
        <f t="shared" si="1789"/>
        <v>0.30574280461240144</v>
      </c>
      <c r="BT408" s="53">
        <f t="shared" si="1858"/>
        <v>1167</v>
      </c>
      <c r="BU408" s="53">
        <f t="shared" si="1847"/>
        <v>0</v>
      </c>
      <c r="BV408" s="53">
        <f t="shared" si="1848"/>
        <v>0</v>
      </c>
      <c r="BW408" s="53">
        <f t="shared" si="1790"/>
        <v>356.80185298267247</v>
      </c>
      <c r="BX408" s="53">
        <f t="shared" si="1791"/>
        <v>0</v>
      </c>
      <c r="BY408" s="53">
        <f t="shared" si="1792"/>
        <v>0</v>
      </c>
    </row>
    <row r="409" spans="1:77" x14ac:dyDescent="0.3">
      <c r="A409" s="53" t="s">
        <v>696</v>
      </c>
      <c r="B409" s="53" t="s">
        <v>1573</v>
      </c>
      <c r="C409" s="53">
        <v>12100202</v>
      </c>
      <c r="D409" s="51">
        <v>251315.707674</v>
      </c>
      <c r="E409" s="53">
        <v>151063.753784</v>
      </c>
      <c r="F409" s="53">
        <f t="shared" si="1770"/>
        <v>0.60109157195998209</v>
      </c>
      <c r="H409" s="53">
        <f>Input!P287</f>
        <v>5841</v>
      </c>
      <c r="I409" s="53">
        <f>Input!Q287</f>
        <v>3</v>
      </c>
      <c r="J409" s="53">
        <f>Input!R287</f>
        <v>106</v>
      </c>
      <c r="K409" s="53">
        <f>Input!S287</f>
        <v>0</v>
      </c>
      <c r="L409" s="53">
        <f>Input!T287</f>
        <v>281</v>
      </c>
      <c r="M409" s="53">
        <f t="shared" si="1781"/>
        <v>3510.9758718182552</v>
      </c>
      <c r="N409" s="53">
        <f t="shared" si="1782"/>
        <v>1.8032747158799463</v>
      </c>
      <c r="O409" s="53">
        <f t="shared" si="1783"/>
        <v>63.715706627758102</v>
      </c>
      <c r="P409" s="53">
        <f t="shared" si="1784"/>
        <v>0</v>
      </c>
      <c r="Q409" s="53">
        <f t="shared" si="1785"/>
        <v>168.90673172075498</v>
      </c>
      <c r="AA409" s="53" t="s">
        <v>1019</v>
      </c>
      <c r="AB409" s="53" t="s">
        <v>1596</v>
      </c>
      <c r="AC409" s="53">
        <v>13050004</v>
      </c>
      <c r="AD409" s="53">
        <v>456484.64730000001</v>
      </c>
      <c r="AE409" s="53">
        <v>456484.64730000001</v>
      </c>
      <c r="AF409" s="53">
        <f t="shared" si="1775"/>
        <v>1</v>
      </c>
      <c r="AH409" s="58">
        <f>Input!P345</f>
        <v>159</v>
      </c>
      <c r="AI409" s="58">
        <f>Input!Q345</f>
        <v>0</v>
      </c>
      <c r="AJ409" s="58">
        <f>Input!R345</f>
        <v>47584</v>
      </c>
      <c r="AK409" s="58">
        <f>Input!S345</f>
        <v>0</v>
      </c>
      <c r="AL409" s="58">
        <f>Input!T345</f>
        <v>75</v>
      </c>
      <c r="AM409" s="58">
        <f t="shared" si="1821"/>
        <v>159</v>
      </c>
      <c r="AN409" s="58">
        <f t="shared" si="1822"/>
        <v>0</v>
      </c>
      <c r="AO409" s="58">
        <f t="shared" si="1823"/>
        <v>47584</v>
      </c>
      <c r="AP409" s="58">
        <f t="shared" si="1824"/>
        <v>0</v>
      </c>
      <c r="AQ409" s="58">
        <f t="shared" si="1825"/>
        <v>75</v>
      </c>
      <c r="BA409" s="54" t="s">
        <v>762</v>
      </c>
      <c r="BB409" s="53">
        <v>12090206</v>
      </c>
      <c r="BC409" s="53">
        <v>157071</v>
      </c>
      <c r="BD409" s="53">
        <v>2225</v>
      </c>
      <c r="BE409" s="53">
        <f t="shared" si="1786"/>
        <v>1.4165568437203558E-2</v>
      </c>
      <c r="BF409" s="53">
        <f>BF408</f>
        <v>0</v>
      </c>
      <c r="BG409" s="53">
        <f>BG408</f>
        <v>0</v>
      </c>
      <c r="BH409" s="53">
        <f t="shared" si="1787"/>
        <v>0</v>
      </c>
      <c r="BI409" s="53">
        <f t="shared" si="1788"/>
        <v>0</v>
      </c>
      <c r="BO409" s="54" t="s">
        <v>1005</v>
      </c>
      <c r="BP409" s="53">
        <v>12050006</v>
      </c>
      <c r="BQ409" s="53">
        <v>643101.81510000001</v>
      </c>
      <c r="BR409" s="53">
        <v>328486.76860000001</v>
      </c>
      <c r="BS409" s="53">
        <f t="shared" si="1789"/>
        <v>0.51078501239950858</v>
      </c>
      <c r="BT409" s="53">
        <f t="shared" si="1858"/>
        <v>1167</v>
      </c>
      <c r="BU409" s="53">
        <f t="shared" si="1847"/>
        <v>0</v>
      </c>
      <c r="BV409" s="53">
        <f t="shared" si="1848"/>
        <v>0</v>
      </c>
      <c r="BW409" s="53">
        <f t="shared" si="1790"/>
        <v>596.08610947022646</v>
      </c>
      <c r="BX409" s="53">
        <f t="shared" si="1791"/>
        <v>0</v>
      </c>
      <c r="BY409" s="53">
        <f t="shared" si="1792"/>
        <v>0</v>
      </c>
    </row>
    <row r="410" spans="1:77" x14ac:dyDescent="0.3">
      <c r="A410" s="53" t="s">
        <v>696</v>
      </c>
      <c r="B410" s="53" t="s">
        <v>1573</v>
      </c>
      <c r="C410" s="53">
        <v>12100203</v>
      </c>
      <c r="D410" s="51">
        <v>251315.707674</v>
      </c>
      <c r="E410" s="53">
        <v>43999.396083500003</v>
      </c>
      <c r="F410" s="53">
        <f t="shared" si="1770"/>
        <v>0.17507618799766722</v>
      </c>
      <c r="H410" s="53">
        <f>H409</f>
        <v>5841</v>
      </c>
      <c r="I410" s="53">
        <f t="shared" ref="I410:I412" si="1859">I409</f>
        <v>3</v>
      </c>
      <c r="J410" s="53">
        <f t="shared" ref="J410:J412" si="1860">J409</f>
        <v>106</v>
      </c>
      <c r="K410" s="53">
        <f t="shared" ref="K410:K412" si="1861">K409</f>
        <v>0</v>
      </c>
      <c r="L410" s="53">
        <f t="shared" ref="L410:L412" si="1862">L409</f>
        <v>281</v>
      </c>
      <c r="M410" s="53">
        <f t="shared" si="1781"/>
        <v>1022.6200140943743</v>
      </c>
      <c r="N410" s="53">
        <f t="shared" si="1782"/>
        <v>0.52522856399300166</v>
      </c>
      <c r="O410" s="53">
        <f t="shared" si="1783"/>
        <v>18.558075927752725</v>
      </c>
      <c r="P410" s="53">
        <f t="shared" si="1784"/>
        <v>0</v>
      </c>
      <c r="Q410" s="53">
        <f t="shared" si="1785"/>
        <v>49.196408827344491</v>
      </c>
      <c r="AA410" s="53" t="s">
        <v>1019</v>
      </c>
      <c r="AB410" s="53" t="s">
        <v>1598</v>
      </c>
      <c r="AC410" s="53">
        <v>13050004</v>
      </c>
      <c r="AD410" s="53">
        <v>29769.538670000002</v>
      </c>
      <c r="AE410" s="51">
        <v>29769.538674799998</v>
      </c>
      <c r="AF410" s="53">
        <f t="shared" si="1775"/>
        <v>1.0000000001612386</v>
      </c>
      <c r="AH410" s="58">
        <f>Input!P346</f>
        <v>3</v>
      </c>
      <c r="AI410" s="58">
        <f>Input!Q346</f>
        <v>0</v>
      </c>
      <c r="AJ410" s="58">
        <f>Input!R346</f>
        <v>1713</v>
      </c>
      <c r="AK410" s="58">
        <f>Input!S346</f>
        <v>0</v>
      </c>
      <c r="AL410" s="58">
        <f>Input!T346</f>
        <v>6</v>
      </c>
      <c r="AM410" s="58">
        <f t="shared" si="1821"/>
        <v>3.0000000004837157</v>
      </c>
      <c r="AN410" s="58">
        <f t="shared" si="1822"/>
        <v>0</v>
      </c>
      <c r="AO410" s="58">
        <f t="shared" si="1823"/>
        <v>1713.0000002762017</v>
      </c>
      <c r="AP410" s="58">
        <f t="shared" si="1824"/>
        <v>0</v>
      </c>
      <c r="AQ410" s="58">
        <f t="shared" si="1825"/>
        <v>6.0000000009674315</v>
      </c>
      <c r="BA410" s="54" t="s">
        <v>762</v>
      </c>
      <c r="BB410" s="53">
        <v>12100203</v>
      </c>
      <c r="BC410" s="53">
        <v>157071</v>
      </c>
      <c r="BD410" s="53">
        <v>116832</v>
      </c>
      <c r="BE410" s="53">
        <f t="shared" si="1786"/>
        <v>0.74381649063162514</v>
      </c>
      <c r="BF410" s="53">
        <f>BF409</f>
        <v>0</v>
      </c>
      <c r="BG410" s="53">
        <f>BG409</f>
        <v>0</v>
      </c>
      <c r="BH410" s="53">
        <f t="shared" si="1787"/>
        <v>0</v>
      </c>
      <c r="BI410" s="53">
        <f t="shared" si="1788"/>
        <v>0</v>
      </c>
      <c r="BO410" s="54" t="s">
        <v>1006</v>
      </c>
      <c r="BP410" s="53">
        <v>11120103</v>
      </c>
      <c r="BQ410" s="53">
        <v>578592.20600000001</v>
      </c>
      <c r="BR410" s="53">
        <v>37320.925620000002</v>
      </c>
      <c r="BS410" s="53">
        <f t="shared" si="1789"/>
        <v>6.450298713494941E-2</v>
      </c>
      <c r="BT410" s="53">
        <f>Input!R294</f>
        <v>36125</v>
      </c>
      <c r="BU410" s="53">
        <f>Input!S294</f>
        <v>0</v>
      </c>
      <c r="BV410" s="53">
        <f>Input!T294</f>
        <v>294</v>
      </c>
      <c r="BW410" s="53">
        <f t="shared" si="1790"/>
        <v>2330.1704102500476</v>
      </c>
      <c r="BX410" s="53">
        <f t="shared" si="1791"/>
        <v>0</v>
      </c>
      <c r="BY410" s="53">
        <f t="shared" si="1792"/>
        <v>18.963878217675127</v>
      </c>
    </row>
    <row r="411" spans="1:77" x14ac:dyDescent="0.3">
      <c r="A411" s="53" t="s">
        <v>696</v>
      </c>
      <c r="B411" s="53" t="s">
        <v>1573</v>
      </c>
      <c r="C411" s="53">
        <v>12100303</v>
      </c>
      <c r="D411" s="51">
        <v>251315.707674</v>
      </c>
      <c r="E411" s="53">
        <v>11809.2432689</v>
      </c>
      <c r="F411" s="53">
        <f t="shared" si="1770"/>
        <v>4.6989674374904707E-2</v>
      </c>
      <c r="H411" s="53">
        <f>H410</f>
        <v>5841</v>
      </c>
      <c r="I411" s="53">
        <f t="shared" si="1859"/>
        <v>3</v>
      </c>
      <c r="J411" s="53">
        <f t="shared" si="1860"/>
        <v>106</v>
      </c>
      <c r="K411" s="53">
        <f t="shared" si="1861"/>
        <v>0</v>
      </c>
      <c r="L411" s="53">
        <f t="shared" si="1862"/>
        <v>281</v>
      </c>
      <c r="M411" s="53">
        <f t="shared" si="1781"/>
        <v>274.46668802381839</v>
      </c>
      <c r="N411" s="53">
        <f t="shared" si="1782"/>
        <v>0.14096902312471413</v>
      </c>
      <c r="O411" s="53">
        <f t="shared" si="1783"/>
        <v>4.9809054837398987</v>
      </c>
      <c r="P411" s="53">
        <f t="shared" si="1784"/>
        <v>0</v>
      </c>
      <c r="Q411" s="53">
        <f t="shared" si="1785"/>
        <v>13.204098499348223</v>
      </c>
      <c r="AA411" s="53" t="s">
        <v>1019</v>
      </c>
      <c r="AB411" s="73" t="s">
        <v>1603</v>
      </c>
      <c r="AC411" s="53">
        <v>13040201</v>
      </c>
      <c r="AD411" s="53">
        <v>1</v>
      </c>
      <c r="AE411" s="53">
        <v>1</v>
      </c>
      <c r="AF411" s="53">
        <f t="shared" si="1775"/>
        <v>1</v>
      </c>
      <c r="AH411" s="58">
        <f>Input!P347</f>
        <v>207</v>
      </c>
      <c r="AI411" s="58">
        <f>Input!Q347</f>
        <v>0</v>
      </c>
      <c r="AJ411" s="58">
        <f>Input!R347</f>
        <v>1369</v>
      </c>
      <c r="AK411" s="58">
        <f>Input!S347</f>
        <v>0</v>
      </c>
      <c r="AL411" s="58">
        <f>Input!T347</f>
        <v>9</v>
      </c>
      <c r="AM411" s="58">
        <f t="shared" si="1821"/>
        <v>207</v>
      </c>
      <c r="AN411" s="58">
        <f t="shared" si="1822"/>
        <v>0</v>
      </c>
      <c r="AO411" s="58">
        <f t="shared" si="1823"/>
        <v>1369</v>
      </c>
      <c r="AP411" s="58">
        <f t="shared" si="1824"/>
        <v>0</v>
      </c>
      <c r="AQ411" s="58">
        <f t="shared" si="1825"/>
        <v>9</v>
      </c>
      <c r="BA411" s="54" t="s">
        <v>1014</v>
      </c>
      <c r="BB411" s="53">
        <v>11090106</v>
      </c>
      <c r="BC411" s="53">
        <v>3807</v>
      </c>
      <c r="BD411" s="53">
        <v>3483</v>
      </c>
      <c r="BE411" s="53">
        <f t="shared" si="1786"/>
        <v>0.91489361702127658</v>
      </c>
      <c r="BF411" s="53">
        <f>Input!P318</f>
        <v>0</v>
      </c>
      <c r="BG411" s="53">
        <f>Input!Q318</f>
        <v>0</v>
      </c>
      <c r="BH411" s="53">
        <f t="shared" si="1787"/>
        <v>0</v>
      </c>
      <c r="BI411" s="53">
        <f t="shared" si="1788"/>
        <v>0</v>
      </c>
      <c r="BO411" s="54" t="s">
        <v>1006</v>
      </c>
      <c r="BP411" s="53">
        <v>11120105</v>
      </c>
      <c r="BQ411" s="53">
        <v>578592.20600000001</v>
      </c>
      <c r="BR411" s="53">
        <v>360406.4633</v>
      </c>
      <c r="BS411" s="53">
        <f t="shared" si="1789"/>
        <v>0.62290238195846004</v>
      </c>
      <c r="BT411" s="53">
        <f>BT410</f>
        <v>36125</v>
      </c>
      <c r="BU411" s="53">
        <f t="shared" ref="BU411:BU412" si="1863">BU410</f>
        <v>0</v>
      </c>
      <c r="BV411" s="53">
        <f t="shared" ref="BV411:BV412" si="1864">BV410</f>
        <v>294</v>
      </c>
      <c r="BW411" s="53">
        <f t="shared" si="1790"/>
        <v>22502.348548249371</v>
      </c>
      <c r="BX411" s="53">
        <f t="shared" si="1791"/>
        <v>0</v>
      </c>
      <c r="BY411" s="53">
        <f t="shared" si="1792"/>
        <v>183.13330029578725</v>
      </c>
    </row>
    <row r="412" spans="1:77" x14ac:dyDescent="0.3">
      <c r="A412" s="53" t="s">
        <v>696</v>
      </c>
      <c r="B412" s="53" t="s">
        <v>1573</v>
      </c>
      <c r="C412" s="53">
        <v>12100304</v>
      </c>
      <c r="D412" s="51">
        <v>251315.707674</v>
      </c>
      <c r="E412" s="53">
        <v>44443.314537600003</v>
      </c>
      <c r="F412" s="53">
        <f t="shared" si="1770"/>
        <v>0.17684256566744597</v>
      </c>
      <c r="H412" s="53">
        <f>H411</f>
        <v>5841</v>
      </c>
      <c r="I412" s="53">
        <f t="shared" si="1859"/>
        <v>3</v>
      </c>
      <c r="J412" s="53">
        <f t="shared" si="1860"/>
        <v>106</v>
      </c>
      <c r="K412" s="53">
        <f t="shared" si="1861"/>
        <v>0</v>
      </c>
      <c r="L412" s="53">
        <f t="shared" si="1862"/>
        <v>281</v>
      </c>
      <c r="M412" s="53">
        <f t="shared" si="1781"/>
        <v>1032.9374260635518</v>
      </c>
      <c r="N412" s="53">
        <f t="shared" si="1782"/>
        <v>0.53052769700233793</v>
      </c>
      <c r="O412" s="53">
        <f t="shared" si="1783"/>
        <v>18.745311960749273</v>
      </c>
      <c r="P412" s="53">
        <f t="shared" si="1784"/>
        <v>0</v>
      </c>
      <c r="Q412" s="53">
        <f t="shared" si="1785"/>
        <v>49.69276095255232</v>
      </c>
      <c r="AA412" s="53" t="s">
        <v>1019</v>
      </c>
      <c r="AB412" s="53" t="s">
        <v>1612</v>
      </c>
      <c r="AC412" s="53">
        <v>13040201</v>
      </c>
      <c r="AD412" s="53">
        <v>227711.13870000001</v>
      </c>
      <c r="AE412" s="53">
        <v>153587.844346</v>
      </c>
      <c r="AF412" s="53">
        <f t="shared" si="1775"/>
        <v>0.67448542580231707</v>
      </c>
      <c r="AH412" s="58">
        <f>Input!P350</f>
        <v>143</v>
      </c>
      <c r="AI412" s="58">
        <f>Input!Q350</f>
        <v>0</v>
      </c>
      <c r="AJ412" s="58">
        <f>Input!R350</f>
        <v>0</v>
      </c>
      <c r="AK412" s="58">
        <f>Input!S350</f>
        <v>0</v>
      </c>
      <c r="AL412" s="58">
        <f>Input!T350</f>
        <v>62</v>
      </c>
      <c r="AM412" s="58">
        <f t="shared" si="1821"/>
        <v>96.451415889731337</v>
      </c>
      <c r="AN412" s="58">
        <f t="shared" si="1822"/>
        <v>0</v>
      </c>
      <c r="AO412" s="58">
        <f t="shared" si="1823"/>
        <v>0</v>
      </c>
      <c r="AP412" s="58">
        <f t="shared" si="1824"/>
        <v>0</v>
      </c>
      <c r="AQ412" s="58">
        <f t="shared" si="1825"/>
        <v>41.818096399743659</v>
      </c>
      <c r="BA412" s="54" t="s">
        <v>1014</v>
      </c>
      <c r="BB412" s="53">
        <v>11090201</v>
      </c>
      <c r="BC412" s="53">
        <v>3807</v>
      </c>
      <c r="BD412" s="53">
        <v>12</v>
      </c>
      <c r="BE412" s="53">
        <f t="shared" si="1786"/>
        <v>3.1520882584712374E-3</v>
      </c>
      <c r="BF412" s="53">
        <f>BF411</f>
        <v>0</v>
      </c>
      <c r="BG412" s="53">
        <f>BG411</f>
        <v>0</v>
      </c>
      <c r="BH412" s="53">
        <f t="shared" si="1787"/>
        <v>0</v>
      </c>
      <c r="BI412" s="53">
        <f t="shared" si="1788"/>
        <v>0</v>
      </c>
      <c r="BO412" s="54" t="s">
        <v>1006</v>
      </c>
      <c r="BP412" s="53">
        <v>11130103</v>
      </c>
      <c r="BQ412" s="53">
        <v>578592.20600000001</v>
      </c>
      <c r="BR412" s="53">
        <v>180864.81709999999</v>
      </c>
      <c r="BS412" s="53">
        <f t="shared" si="1789"/>
        <v>0.31259463094115719</v>
      </c>
      <c r="BT412" s="53">
        <f>BT411</f>
        <v>36125</v>
      </c>
      <c r="BU412" s="53">
        <f t="shared" si="1863"/>
        <v>0</v>
      </c>
      <c r="BV412" s="53">
        <f t="shared" si="1864"/>
        <v>294</v>
      </c>
      <c r="BW412" s="53">
        <f t="shared" si="1790"/>
        <v>11292.481042749303</v>
      </c>
      <c r="BX412" s="53">
        <f t="shared" si="1791"/>
        <v>0</v>
      </c>
      <c r="BY412" s="53">
        <f t="shared" si="1792"/>
        <v>91.902821496700213</v>
      </c>
    </row>
    <row r="413" spans="1:77" x14ac:dyDescent="0.3">
      <c r="A413" s="53" t="s">
        <v>696</v>
      </c>
      <c r="B413" s="53" t="s">
        <v>1574</v>
      </c>
      <c r="C413" s="53">
        <v>12100202</v>
      </c>
      <c r="D413" s="51">
        <v>3405.2796584980001</v>
      </c>
      <c r="E413" s="53">
        <v>243.294618848</v>
      </c>
      <c r="F413" s="53">
        <f t="shared" si="1770"/>
        <v>7.1446296118690092E-2</v>
      </c>
      <c r="H413" s="53">
        <f>Input!P288</f>
        <v>5679</v>
      </c>
      <c r="I413" s="53">
        <f>Input!Q288</f>
        <v>0</v>
      </c>
      <c r="J413" s="53">
        <f>Input!R288</f>
        <v>28</v>
      </c>
      <c r="K413" s="53">
        <f>Input!S288</f>
        <v>0</v>
      </c>
      <c r="L413" s="53">
        <f>Input!T288</f>
        <v>32</v>
      </c>
      <c r="M413" s="53">
        <f t="shared" si="1781"/>
        <v>405.74351565804102</v>
      </c>
      <c r="N413" s="53">
        <f t="shared" si="1782"/>
        <v>0</v>
      </c>
      <c r="O413" s="53">
        <f t="shared" si="1783"/>
        <v>2.0004962913233224</v>
      </c>
      <c r="P413" s="53">
        <f t="shared" si="1784"/>
        <v>0</v>
      </c>
      <c r="Q413" s="53">
        <f t="shared" si="1785"/>
        <v>2.2862814757980829</v>
      </c>
      <c r="AA413" s="53" t="s">
        <v>1019</v>
      </c>
      <c r="AB413" s="53" t="s">
        <v>1612</v>
      </c>
      <c r="AC413" s="53">
        <v>13050004</v>
      </c>
      <c r="AD413" s="53">
        <v>227711.13870000001</v>
      </c>
      <c r="AE413" s="53">
        <v>74123.294317299995</v>
      </c>
      <c r="AF413" s="53">
        <f t="shared" si="1775"/>
        <v>0.32551457403651368</v>
      </c>
      <c r="AH413" s="58">
        <f t="shared" ref="AH413" si="1865">AH412</f>
        <v>143</v>
      </c>
      <c r="AI413" s="58">
        <f t="shared" ref="AI413" si="1866">AI412</f>
        <v>0</v>
      </c>
      <c r="AJ413" s="58">
        <f t="shared" ref="AJ413" si="1867">AJ412</f>
        <v>0</v>
      </c>
      <c r="AK413" s="58">
        <f t="shared" ref="AK413" si="1868">AK412</f>
        <v>0</v>
      </c>
      <c r="AL413" s="58">
        <f t="shared" ref="AL413" si="1869">AL412</f>
        <v>62</v>
      </c>
      <c r="AM413" s="58">
        <f t="shared" si="1821"/>
        <v>46.548584087221457</v>
      </c>
      <c r="AN413" s="58">
        <f t="shared" si="1822"/>
        <v>0</v>
      </c>
      <c r="AO413" s="58">
        <f t="shared" si="1823"/>
        <v>0</v>
      </c>
      <c r="AP413" s="58">
        <f t="shared" si="1824"/>
        <v>0</v>
      </c>
      <c r="AQ413" s="58">
        <f t="shared" si="1825"/>
        <v>20.181903590263847</v>
      </c>
      <c r="BA413" s="54" t="s">
        <v>1014</v>
      </c>
      <c r="BB413" s="53">
        <v>11130301</v>
      </c>
      <c r="BC413" s="53">
        <v>3807</v>
      </c>
      <c r="BD413" s="53">
        <v>312</v>
      </c>
      <c r="BE413" s="53">
        <f t="shared" si="1786"/>
        <v>8.195429472025216E-2</v>
      </c>
      <c r="BF413" s="53">
        <f>BF412</f>
        <v>0</v>
      </c>
      <c r="BG413" s="53">
        <f>BG412</f>
        <v>0</v>
      </c>
      <c r="BH413" s="53">
        <f t="shared" si="1787"/>
        <v>0</v>
      </c>
      <c r="BI413" s="53">
        <f t="shared" si="1788"/>
        <v>0</v>
      </c>
      <c r="BO413" s="54" t="s">
        <v>1007</v>
      </c>
      <c r="BP413" s="53">
        <v>12060203</v>
      </c>
      <c r="BQ413" s="53">
        <v>535289.29299999995</v>
      </c>
      <c r="BR413" s="53">
        <v>1365.899619</v>
      </c>
      <c r="BS413" s="53">
        <f t="shared" si="1789"/>
        <v>2.5517036056239596E-3</v>
      </c>
      <c r="BT413" s="53">
        <f>Input!R296</f>
        <v>3</v>
      </c>
      <c r="BU413" s="53">
        <f>Input!S296</f>
        <v>0</v>
      </c>
      <c r="BV413" s="53">
        <f>Input!T296</f>
        <v>16</v>
      </c>
      <c r="BW413" s="53">
        <f t="shared" si="1790"/>
        <v>7.6551108168718789E-3</v>
      </c>
      <c r="BX413" s="53">
        <f t="shared" si="1791"/>
        <v>0</v>
      </c>
      <c r="BY413" s="53">
        <f t="shared" si="1792"/>
        <v>4.0827257689983354E-2</v>
      </c>
    </row>
    <row r="414" spans="1:77" x14ac:dyDescent="0.3">
      <c r="A414" s="53" t="s">
        <v>696</v>
      </c>
      <c r="B414" s="53" t="s">
        <v>1574</v>
      </c>
      <c r="C414" s="53">
        <v>12100304</v>
      </c>
      <c r="D414" s="51">
        <v>3405.2796584980001</v>
      </c>
      <c r="E414" s="53">
        <v>3161.9850396500001</v>
      </c>
      <c r="F414" s="53">
        <f t="shared" si="1770"/>
        <v>0.92855370388130987</v>
      </c>
      <c r="H414" s="53">
        <f>H413</f>
        <v>5679</v>
      </c>
      <c r="I414" s="53">
        <f t="shared" ref="I414" si="1870">I413</f>
        <v>0</v>
      </c>
      <c r="J414" s="53">
        <f t="shared" ref="J414" si="1871">J413</f>
        <v>28</v>
      </c>
      <c r="K414" s="53">
        <f t="shared" ref="K414" si="1872">K413</f>
        <v>0</v>
      </c>
      <c r="L414" s="53">
        <f t="shared" ref="L414" si="1873">L413</f>
        <v>32</v>
      </c>
      <c r="M414" s="53">
        <f t="shared" si="1781"/>
        <v>5273.2564843419586</v>
      </c>
      <c r="N414" s="53">
        <f t="shared" si="1782"/>
        <v>0</v>
      </c>
      <c r="O414" s="53">
        <f t="shared" si="1783"/>
        <v>25.999503708676677</v>
      </c>
      <c r="P414" s="53">
        <f t="shared" si="1784"/>
        <v>0</v>
      </c>
      <c r="Q414" s="53">
        <f t="shared" si="1785"/>
        <v>29.713718524201916</v>
      </c>
      <c r="AA414" s="53" t="s">
        <v>838</v>
      </c>
      <c r="AB414" s="73" t="s">
        <v>1595</v>
      </c>
      <c r="AC414" s="53">
        <v>11140301</v>
      </c>
      <c r="AD414" s="53">
        <v>1</v>
      </c>
      <c r="AE414" s="53">
        <v>1</v>
      </c>
      <c r="AF414" s="53">
        <f t="shared" si="1775"/>
        <v>1</v>
      </c>
      <c r="AH414" s="53">
        <f>Input!P351</f>
        <v>19</v>
      </c>
      <c r="AI414" s="53">
        <f>Input!Q351</f>
        <v>0</v>
      </c>
      <c r="AJ414" s="53">
        <f>Input!R351</f>
        <v>0</v>
      </c>
      <c r="AK414" s="53">
        <f>Input!S351</f>
        <v>0</v>
      </c>
      <c r="AL414" s="53">
        <f>Input!T351</f>
        <v>0</v>
      </c>
      <c r="AM414" s="58">
        <f t="shared" si="1821"/>
        <v>19</v>
      </c>
      <c r="AN414" s="58">
        <f t="shared" si="1822"/>
        <v>0</v>
      </c>
      <c r="AO414" s="58">
        <f t="shared" si="1823"/>
        <v>0</v>
      </c>
      <c r="AP414" s="58">
        <f t="shared" si="1824"/>
        <v>0</v>
      </c>
      <c r="AQ414" s="58">
        <f t="shared" si="1825"/>
        <v>0</v>
      </c>
      <c r="BA414" s="54" t="s">
        <v>888</v>
      </c>
      <c r="BB414" s="53">
        <v>12020001</v>
      </c>
      <c r="BC414" s="53">
        <v>78623</v>
      </c>
      <c r="BD414" s="53">
        <v>22956</v>
      </c>
      <c r="BE414" s="53">
        <f t="shared" si="1786"/>
        <v>0.29197563054068149</v>
      </c>
      <c r="BF414" s="53">
        <v>0</v>
      </c>
      <c r="BG414" s="53">
        <v>0</v>
      </c>
      <c r="BH414" s="53">
        <f t="shared" si="1787"/>
        <v>0</v>
      </c>
      <c r="BI414" s="53">
        <f t="shared" si="1788"/>
        <v>0</v>
      </c>
      <c r="BO414" s="54" t="s">
        <v>1007</v>
      </c>
      <c r="BP414" s="53">
        <v>12060204</v>
      </c>
      <c r="BQ414" s="53">
        <v>535289.29299999995</v>
      </c>
      <c r="BR414" s="53">
        <v>117862.3315</v>
      </c>
      <c r="BS414" s="53">
        <f t="shared" si="1789"/>
        <v>0.22018436206606512</v>
      </c>
      <c r="BT414" s="53">
        <f>BT413</f>
        <v>3</v>
      </c>
      <c r="BU414" s="53">
        <f t="shared" ref="BU414:BU417" si="1874">BU413</f>
        <v>0</v>
      </c>
      <c r="BV414" s="53">
        <f t="shared" ref="BV414:BV417" si="1875">BV413</f>
        <v>16</v>
      </c>
      <c r="BW414" s="53">
        <f t="shared" si="1790"/>
        <v>0.66055308619819542</v>
      </c>
      <c r="BX414" s="53">
        <f t="shared" si="1791"/>
        <v>0</v>
      </c>
      <c r="BY414" s="53">
        <f t="shared" si="1792"/>
        <v>3.5229497930570419</v>
      </c>
    </row>
    <row r="415" spans="1:77" x14ac:dyDescent="0.3">
      <c r="A415" s="53" t="s">
        <v>696</v>
      </c>
      <c r="B415" s="53" t="s">
        <v>1581</v>
      </c>
      <c r="C415" s="53">
        <v>12100202</v>
      </c>
      <c r="D415" s="51">
        <v>2631.405620813</v>
      </c>
      <c r="E415" s="53">
        <v>756.83260760300004</v>
      </c>
      <c r="F415" s="53">
        <f t="shared" si="1770"/>
        <v>0.28761533441171594</v>
      </c>
      <c r="H415" s="53">
        <f>Input!P290</f>
        <v>6</v>
      </c>
      <c r="I415" s="53">
        <f>Input!Q290</f>
        <v>0</v>
      </c>
      <c r="J415" s="53">
        <f>Input!R290</f>
        <v>0</v>
      </c>
      <c r="K415" s="53">
        <f>Input!S290</f>
        <v>0</v>
      </c>
      <c r="L415" s="53">
        <f>Input!T290</f>
        <v>0</v>
      </c>
      <c r="M415" s="53">
        <f t="shared" si="1781"/>
        <v>1.7256920064702956</v>
      </c>
      <c r="N415" s="53">
        <f t="shared" si="1782"/>
        <v>0</v>
      </c>
      <c r="O415" s="53">
        <f t="shared" si="1783"/>
        <v>0</v>
      </c>
      <c r="P415" s="53">
        <f t="shared" si="1784"/>
        <v>0</v>
      </c>
      <c r="Q415" s="53">
        <f t="shared" si="1785"/>
        <v>0</v>
      </c>
      <c r="AA415" s="53" t="s">
        <v>838</v>
      </c>
      <c r="AB415" s="53" t="s">
        <v>1607</v>
      </c>
      <c r="AC415" s="53">
        <v>11140301</v>
      </c>
      <c r="AD415" s="53">
        <v>237212.23819999999</v>
      </c>
      <c r="AE415" s="51">
        <v>30197.1573684</v>
      </c>
      <c r="AF415" s="53">
        <f t="shared" si="1775"/>
        <v>0.12730016628796348</v>
      </c>
      <c r="AH415" s="53">
        <f>Input!P352</f>
        <v>1225</v>
      </c>
      <c r="AI415" s="53">
        <f>Input!Q352</f>
        <v>0</v>
      </c>
      <c r="AJ415" s="53">
        <f>Input!R352</f>
        <v>190</v>
      </c>
      <c r="AK415" s="53">
        <f>Input!S352</f>
        <v>0</v>
      </c>
      <c r="AL415" s="53">
        <f>Input!T352</f>
        <v>0</v>
      </c>
      <c r="AM415" s="58">
        <f t="shared" si="1821"/>
        <v>155.94270370275527</v>
      </c>
      <c r="AN415" s="58">
        <f t="shared" si="1822"/>
        <v>0</v>
      </c>
      <c r="AO415" s="58">
        <f t="shared" si="1823"/>
        <v>24.187031594713062</v>
      </c>
      <c r="AP415" s="58">
        <f t="shared" si="1824"/>
        <v>0</v>
      </c>
      <c r="AQ415" s="58">
        <f t="shared" si="1825"/>
        <v>0</v>
      </c>
      <c r="BA415" s="54" t="s">
        <v>888</v>
      </c>
      <c r="BB415" s="53">
        <v>12030105</v>
      </c>
      <c r="BC415" s="53">
        <v>78623</v>
      </c>
      <c r="BD415" s="53">
        <v>5978</v>
      </c>
      <c r="BE415" s="53">
        <f t="shared" si="1786"/>
        <v>7.6033730587741502E-2</v>
      </c>
      <c r="BF415" s="53">
        <f t="shared" ref="BF415:BG417" si="1876">BF414</f>
        <v>0</v>
      </c>
      <c r="BG415" s="53">
        <f t="shared" si="1876"/>
        <v>0</v>
      </c>
      <c r="BH415" s="53">
        <f t="shared" si="1787"/>
        <v>0</v>
      </c>
      <c r="BI415" s="53">
        <f t="shared" si="1788"/>
        <v>0</v>
      </c>
      <c r="BO415" s="54" t="s">
        <v>1007</v>
      </c>
      <c r="BP415" s="53">
        <v>12070201</v>
      </c>
      <c r="BQ415" s="53">
        <v>535289.29299999995</v>
      </c>
      <c r="BR415" s="53">
        <v>241359.15220000001</v>
      </c>
      <c r="BS415" s="53">
        <f t="shared" si="1789"/>
        <v>0.45089478783951698</v>
      </c>
      <c r="BT415" s="53">
        <f>BT414</f>
        <v>3</v>
      </c>
      <c r="BU415" s="53">
        <f t="shared" si="1874"/>
        <v>0</v>
      </c>
      <c r="BV415" s="53">
        <f t="shared" si="1875"/>
        <v>16</v>
      </c>
      <c r="BW415" s="53">
        <f t="shared" si="1790"/>
        <v>1.3526843635185508</v>
      </c>
      <c r="BX415" s="53">
        <f t="shared" si="1791"/>
        <v>0</v>
      </c>
      <c r="BY415" s="53">
        <f t="shared" si="1792"/>
        <v>7.2143166054322716</v>
      </c>
    </row>
    <row r="416" spans="1:77" x14ac:dyDescent="0.3">
      <c r="A416" s="53" t="s">
        <v>696</v>
      </c>
      <c r="B416" s="53" t="s">
        <v>1581</v>
      </c>
      <c r="C416" s="53">
        <v>12100304</v>
      </c>
      <c r="D416" s="51">
        <v>2631.405620813</v>
      </c>
      <c r="E416" s="53">
        <v>1874.57301321</v>
      </c>
      <c r="F416" s="53">
        <f t="shared" si="1770"/>
        <v>0.71238466558828406</v>
      </c>
      <c r="H416" s="53">
        <f>H415</f>
        <v>6</v>
      </c>
      <c r="I416" s="53">
        <f t="shared" ref="I416" si="1877">I415</f>
        <v>0</v>
      </c>
      <c r="J416" s="53">
        <f t="shared" ref="J416" si="1878">J415</f>
        <v>0</v>
      </c>
      <c r="K416" s="53">
        <f t="shared" ref="K416" si="1879">K415</f>
        <v>0</v>
      </c>
      <c r="L416" s="53">
        <f t="shared" ref="L416" si="1880">L415</f>
        <v>0</v>
      </c>
      <c r="M416" s="53">
        <f t="shared" si="1781"/>
        <v>4.2743079935297041</v>
      </c>
      <c r="N416" s="53">
        <f t="shared" si="1782"/>
        <v>0</v>
      </c>
      <c r="O416" s="53">
        <f t="shared" si="1783"/>
        <v>0</v>
      </c>
      <c r="P416" s="53">
        <f t="shared" si="1784"/>
        <v>0</v>
      </c>
      <c r="Q416" s="53">
        <f t="shared" si="1785"/>
        <v>0</v>
      </c>
      <c r="AA416" s="53" t="s">
        <v>838</v>
      </c>
      <c r="AB416" s="53" t="s">
        <v>1607</v>
      </c>
      <c r="AC416" s="53">
        <v>12010001</v>
      </c>
      <c r="AD416" s="53">
        <v>237212.23819999999</v>
      </c>
      <c r="AE416" s="53">
        <v>181812.56732100001</v>
      </c>
      <c r="AF416" s="53">
        <f t="shared" si="1775"/>
        <v>0.76645525838219597</v>
      </c>
      <c r="AH416" s="58">
        <f t="shared" ref="AH416:AH418" si="1881">AH415</f>
        <v>1225</v>
      </c>
      <c r="AI416" s="58">
        <f t="shared" ref="AI416:AI418" si="1882">AI415</f>
        <v>0</v>
      </c>
      <c r="AJ416" s="58">
        <f t="shared" ref="AJ416:AJ418" si="1883">AJ415</f>
        <v>190</v>
      </c>
      <c r="AK416" s="58">
        <f t="shared" ref="AK416:AK418" si="1884">AK415</f>
        <v>0</v>
      </c>
      <c r="AL416" s="58">
        <f t="shared" ref="AL416:AL418" si="1885">AL415</f>
        <v>0</v>
      </c>
      <c r="AM416" s="58">
        <f t="shared" si="1821"/>
        <v>938.90769151819006</v>
      </c>
      <c r="AN416" s="58">
        <f t="shared" si="1822"/>
        <v>0</v>
      </c>
      <c r="AO416" s="58">
        <f t="shared" si="1823"/>
        <v>145.62649909261722</v>
      </c>
      <c r="AP416" s="58">
        <f t="shared" si="1824"/>
        <v>0</v>
      </c>
      <c r="AQ416" s="58">
        <f t="shared" si="1825"/>
        <v>0</v>
      </c>
      <c r="BA416" s="54" t="s">
        <v>888</v>
      </c>
      <c r="BB416" s="53">
        <v>12030107</v>
      </c>
      <c r="BC416" s="53">
        <v>78623</v>
      </c>
      <c r="BD416" s="53">
        <v>43141</v>
      </c>
      <c r="BE416" s="53">
        <f t="shared" si="1786"/>
        <v>0.54870712132582067</v>
      </c>
      <c r="BF416" s="53">
        <f t="shared" si="1876"/>
        <v>0</v>
      </c>
      <c r="BG416" s="53">
        <f t="shared" si="1876"/>
        <v>0</v>
      </c>
      <c r="BH416" s="53">
        <f t="shared" si="1787"/>
        <v>0</v>
      </c>
      <c r="BI416" s="53">
        <f t="shared" si="1788"/>
        <v>0</v>
      </c>
      <c r="BO416" s="54" t="s">
        <v>1007</v>
      </c>
      <c r="BP416" s="53">
        <v>12070202</v>
      </c>
      <c r="BQ416" s="53">
        <v>535289.29299999995</v>
      </c>
      <c r="BR416" s="53">
        <v>127806.3429</v>
      </c>
      <c r="BS416" s="53">
        <f t="shared" si="1789"/>
        <v>0.23876125409442855</v>
      </c>
      <c r="BT416" s="53">
        <f>BT415</f>
        <v>3</v>
      </c>
      <c r="BU416" s="53">
        <f t="shared" si="1874"/>
        <v>0</v>
      </c>
      <c r="BV416" s="53">
        <f t="shared" si="1875"/>
        <v>16</v>
      </c>
      <c r="BW416" s="53">
        <f t="shared" si="1790"/>
        <v>0.71628376228328561</v>
      </c>
      <c r="BX416" s="53">
        <f t="shared" si="1791"/>
        <v>0</v>
      </c>
      <c r="BY416" s="53">
        <f t="shared" si="1792"/>
        <v>3.8201800655108569</v>
      </c>
    </row>
    <row r="417" spans="1:77" x14ac:dyDescent="0.3">
      <c r="A417" s="53" t="s">
        <v>1005</v>
      </c>
      <c r="B417" s="53" t="s">
        <v>1578</v>
      </c>
      <c r="C417" s="53">
        <v>11120104</v>
      </c>
      <c r="D417" s="51">
        <v>643101.80933574005</v>
      </c>
      <c r="E417" s="53">
        <v>2787.0899070300002</v>
      </c>
      <c r="F417" s="53">
        <f t="shared" si="1770"/>
        <v>4.3338237687572138E-3</v>
      </c>
      <c r="H417" s="53">
        <f>Input!P292</f>
        <v>4747</v>
      </c>
      <c r="I417" s="53">
        <f>Input!Q292</f>
        <v>1416</v>
      </c>
      <c r="J417" s="53">
        <f>Input!R292</f>
        <v>509820</v>
      </c>
      <c r="K417" s="53">
        <f>Input!S292</f>
        <v>0</v>
      </c>
      <c r="L417" s="53">
        <f>Input!T292</f>
        <v>3180</v>
      </c>
      <c r="M417" s="53">
        <f t="shared" si="1781"/>
        <v>20.572661430290495</v>
      </c>
      <c r="N417" s="53">
        <f t="shared" si="1782"/>
        <v>6.1366944565602148</v>
      </c>
      <c r="O417" s="53">
        <f t="shared" si="1783"/>
        <v>2209.4700337878025</v>
      </c>
      <c r="P417" s="53">
        <f t="shared" si="1784"/>
        <v>0</v>
      </c>
      <c r="Q417" s="53">
        <f t="shared" si="1785"/>
        <v>13.78155958464794</v>
      </c>
      <c r="AA417" s="53" t="s">
        <v>838</v>
      </c>
      <c r="AB417" s="53" t="s">
        <v>1607</v>
      </c>
      <c r="AC417" s="53">
        <v>12010003</v>
      </c>
      <c r="AD417" s="53">
        <v>237212.23819999999</v>
      </c>
      <c r="AE417" s="51">
        <v>25093.478255599999</v>
      </c>
      <c r="AF417" s="53">
        <f t="shared" si="1775"/>
        <v>0.10578492259089523</v>
      </c>
      <c r="AH417" s="58">
        <f t="shared" si="1881"/>
        <v>1225</v>
      </c>
      <c r="AI417" s="58">
        <f t="shared" si="1882"/>
        <v>0</v>
      </c>
      <c r="AJ417" s="58">
        <f t="shared" si="1883"/>
        <v>190</v>
      </c>
      <c r="AK417" s="58">
        <f t="shared" si="1884"/>
        <v>0</v>
      </c>
      <c r="AL417" s="58">
        <f t="shared" si="1885"/>
        <v>0</v>
      </c>
      <c r="AM417" s="58">
        <f t="shared" si="1821"/>
        <v>129.58653017384665</v>
      </c>
      <c r="AN417" s="58">
        <f t="shared" si="1822"/>
        <v>0</v>
      </c>
      <c r="AO417" s="58">
        <f t="shared" si="1823"/>
        <v>20.099135292270091</v>
      </c>
      <c r="AP417" s="58">
        <f t="shared" si="1824"/>
        <v>0</v>
      </c>
      <c r="AQ417" s="58">
        <f t="shared" si="1825"/>
        <v>0</v>
      </c>
      <c r="BA417" s="54" t="s">
        <v>888</v>
      </c>
      <c r="BB417" s="53">
        <v>12030201</v>
      </c>
      <c r="BC417" s="53">
        <v>78623</v>
      </c>
      <c r="BD417" s="53">
        <v>6548</v>
      </c>
      <c r="BE417" s="53">
        <f t="shared" si="1786"/>
        <v>8.328351754575633E-2</v>
      </c>
      <c r="BF417" s="53">
        <f t="shared" si="1876"/>
        <v>0</v>
      </c>
      <c r="BG417" s="53">
        <f t="shared" si="1876"/>
        <v>0</v>
      </c>
      <c r="BH417" s="53">
        <f t="shared" si="1787"/>
        <v>0</v>
      </c>
      <c r="BI417" s="53">
        <f t="shared" si="1788"/>
        <v>0</v>
      </c>
      <c r="BO417" s="54" t="s">
        <v>1007</v>
      </c>
      <c r="BP417" s="53">
        <v>12070203</v>
      </c>
      <c r="BQ417" s="53">
        <v>535289.29299999995</v>
      </c>
      <c r="BR417" s="53">
        <v>46895.566800000001</v>
      </c>
      <c r="BS417" s="53">
        <f t="shared" si="1789"/>
        <v>8.7607892429860362E-2</v>
      </c>
      <c r="BT417" s="53">
        <f>BT416</f>
        <v>3</v>
      </c>
      <c r="BU417" s="53">
        <f t="shared" si="1874"/>
        <v>0</v>
      </c>
      <c r="BV417" s="53">
        <f t="shared" si="1875"/>
        <v>16</v>
      </c>
      <c r="BW417" s="53">
        <f t="shared" si="1790"/>
        <v>0.26282367728958111</v>
      </c>
      <c r="BX417" s="53">
        <f t="shared" si="1791"/>
        <v>0</v>
      </c>
      <c r="BY417" s="53">
        <f t="shared" si="1792"/>
        <v>1.4017262788777658</v>
      </c>
    </row>
    <row r="418" spans="1:77" x14ac:dyDescent="0.3">
      <c r="A418" s="53" t="s">
        <v>1005</v>
      </c>
      <c r="B418" s="53" t="s">
        <v>1578</v>
      </c>
      <c r="C418" s="53">
        <v>11130103</v>
      </c>
      <c r="D418" s="51">
        <v>643101.80933574005</v>
      </c>
      <c r="E418" s="53">
        <v>1733.1887574100001</v>
      </c>
      <c r="F418" s="53">
        <f t="shared" si="1770"/>
        <v>2.6950456867789116E-3</v>
      </c>
      <c r="H418" s="53">
        <f t="shared" ref="H418:H423" si="1886">H417</f>
        <v>4747</v>
      </c>
      <c r="I418" s="53">
        <f t="shared" ref="I418:I423" si="1887">I417</f>
        <v>1416</v>
      </c>
      <c r="J418" s="53">
        <f t="shared" ref="J418:J423" si="1888">J417</f>
        <v>509820</v>
      </c>
      <c r="K418" s="53">
        <f t="shared" ref="K418:K423" si="1889">K417</f>
        <v>0</v>
      </c>
      <c r="L418" s="53">
        <f t="shared" ref="L418:L423" si="1890">L417</f>
        <v>3180</v>
      </c>
      <c r="M418" s="53">
        <f t="shared" si="1781"/>
        <v>12.793381875139493</v>
      </c>
      <c r="N418" s="53">
        <f t="shared" si="1782"/>
        <v>3.8161846924789389</v>
      </c>
      <c r="O418" s="53">
        <f t="shared" si="1783"/>
        <v>1373.9881920336247</v>
      </c>
      <c r="P418" s="53">
        <f t="shared" si="1784"/>
        <v>0</v>
      </c>
      <c r="Q418" s="53">
        <f t="shared" si="1785"/>
        <v>8.5702452839569396</v>
      </c>
      <c r="AA418" s="53" t="s">
        <v>838</v>
      </c>
      <c r="AB418" s="53" t="s">
        <v>1607</v>
      </c>
      <c r="AC418" s="53">
        <v>12030107</v>
      </c>
      <c r="AD418" s="53">
        <v>237212.23819999999</v>
      </c>
      <c r="AE418" s="53">
        <v>109.035270993</v>
      </c>
      <c r="AF418" s="53">
        <f t="shared" si="1775"/>
        <v>4.5965280636604187E-4</v>
      </c>
      <c r="AH418" s="58">
        <f t="shared" si="1881"/>
        <v>1225</v>
      </c>
      <c r="AI418" s="58">
        <f t="shared" si="1882"/>
        <v>0</v>
      </c>
      <c r="AJ418" s="58">
        <f t="shared" si="1883"/>
        <v>190</v>
      </c>
      <c r="AK418" s="58">
        <f t="shared" si="1884"/>
        <v>0</v>
      </c>
      <c r="AL418" s="58">
        <f t="shared" si="1885"/>
        <v>0</v>
      </c>
      <c r="AM418" s="58">
        <f t="shared" si="1821"/>
        <v>0.56307468779840131</v>
      </c>
      <c r="AN418" s="58">
        <f t="shared" si="1822"/>
        <v>0</v>
      </c>
      <c r="AO418" s="58">
        <f t="shared" si="1823"/>
        <v>8.7334033209547954E-2</v>
      </c>
      <c r="AP418" s="58">
        <f t="shared" si="1824"/>
        <v>0</v>
      </c>
      <c r="AQ418" s="58">
        <f t="shared" si="1825"/>
        <v>0</v>
      </c>
      <c r="BA418" s="54" t="s">
        <v>682</v>
      </c>
      <c r="BB418" s="53">
        <v>12110207</v>
      </c>
      <c r="BC418" s="53">
        <v>774769</v>
      </c>
      <c r="BD418" s="53">
        <v>574</v>
      </c>
      <c r="BE418" s="53">
        <f t="shared" si="1786"/>
        <v>7.4086598715229963E-4</v>
      </c>
      <c r="BF418" s="53">
        <f>Input!P324</f>
        <v>4</v>
      </c>
      <c r="BG418" s="53">
        <f>Input!Q324</f>
        <v>0</v>
      </c>
      <c r="BH418" s="53">
        <f t="shared" si="1787"/>
        <v>2.9634639486091985E-3</v>
      </c>
      <c r="BI418" s="53">
        <f t="shared" si="1788"/>
        <v>0</v>
      </c>
      <c r="BO418" s="54" t="s">
        <v>1008</v>
      </c>
      <c r="BP418" s="53">
        <v>11090106</v>
      </c>
      <c r="BQ418" s="53">
        <v>576615.05500000005</v>
      </c>
      <c r="BR418" s="53">
        <v>373.55015259999999</v>
      </c>
      <c r="BS418" s="53">
        <f t="shared" si="1789"/>
        <v>6.4783281213495194E-4</v>
      </c>
      <c r="BT418" s="53">
        <v>0</v>
      </c>
      <c r="BU418" s="53">
        <v>1</v>
      </c>
      <c r="BV418" s="53">
        <v>2</v>
      </c>
      <c r="BW418" s="53">
        <f t="shared" si="1790"/>
        <v>0</v>
      </c>
      <c r="BX418" s="53">
        <f t="shared" si="1791"/>
        <v>6.4783281213495194E-4</v>
      </c>
      <c r="BY418" s="53">
        <f t="shared" si="1792"/>
        <v>1.2956656242699039E-3</v>
      </c>
    </row>
    <row r="419" spans="1:77" x14ac:dyDescent="0.3">
      <c r="A419" s="53" t="s">
        <v>1005</v>
      </c>
      <c r="B419" s="53" t="s">
        <v>1578</v>
      </c>
      <c r="C419" s="53">
        <v>12050001</v>
      </c>
      <c r="D419" s="51">
        <v>643101.80933574005</v>
      </c>
      <c r="E419" s="53">
        <v>11224.9439234</v>
      </c>
      <c r="F419" s="53">
        <f t="shared" si="1770"/>
        <v>1.7454380877880357E-2</v>
      </c>
      <c r="H419" s="53">
        <f t="shared" si="1886"/>
        <v>4747</v>
      </c>
      <c r="I419" s="53">
        <f t="shared" si="1887"/>
        <v>1416</v>
      </c>
      <c r="J419" s="53">
        <f t="shared" si="1888"/>
        <v>509820</v>
      </c>
      <c r="K419" s="53">
        <f t="shared" si="1889"/>
        <v>0</v>
      </c>
      <c r="L419" s="53">
        <f t="shared" si="1890"/>
        <v>3180</v>
      </c>
      <c r="M419" s="53">
        <f t="shared" si="1781"/>
        <v>82.85594602729806</v>
      </c>
      <c r="N419" s="53">
        <f t="shared" si="1782"/>
        <v>24.715403323078586</v>
      </c>
      <c r="O419" s="53">
        <f t="shared" si="1783"/>
        <v>8898.5924591609637</v>
      </c>
      <c r="P419" s="53">
        <f t="shared" si="1784"/>
        <v>0</v>
      </c>
      <c r="Q419" s="53">
        <f t="shared" si="1785"/>
        <v>55.504931191659537</v>
      </c>
      <c r="AA419" s="53" t="s">
        <v>838</v>
      </c>
      <c r="AB419" s="53" t="s">
        <v>1613</v>
      </c>
      <c r="AC419" s="53">
        <v>11140301</v>
      </c>
      <c r="AD419" s="53">
        <v>88343.5579</v>
      </c>
      <c r="AE419" s="53">
        <v>30071.056275499999</v>
      </c>
      <c r="AF419" s="53">
        <f t="shared" si="1775"/>
        <v>0.34038765236893409</v>
      </c>
      <c r="AH419" s="58">
        <f>Input!P355</f>
        <v>604</v>
      </c>
      <c r="AI419" s="58">
        <f>Input!Q355</f>
        <v>0</v>
      </c>
      <c r="AJ419" s="58">
        <f>Input!R355</f>
        <v>0</v>
      </c>
      <c r="AK419" s="58">
        <f>Input!S355</f>
        <v>0</v>
      </c>
      <c r="AL419" s="58">
        <f>Input!T355</f>
        <v>0</v>
      </c>
      <c r="AM419" s="58">
        <f t="shared" si="1821"/>
        <v>205.5941420308362</v>
      </c>
      <c r="AN419" s="58">
        <f t="shared" si="1822"/>
        <v>0</v>
      </c>
      <c r="AO419" s="58">
        <f t="shared" si="1823"/>
        <v>0</v>
      </c>
      <c r="AP419" s="58">
        <f t="shared" si="1824"/>
        <v>0</v>
      </c>
      <c r="AQ419" s="58">
        <f t="shared" si="1825"/>
        <v>0</v>
      </c>
      <c r="BA419" s="54" t="s">
        <v>682</v>
      </c>
      <c r="BB419" s="53">
        <v>12110208</v>
      </c>
      <c r="BC419" s="53">
        <v>774769</v>
      </c>
      <c r="BD419" s="53">
        <v>761290</v>
      </c>
      <c r="BE419" s="53">
        <f t="shared" si="1786"/>
        <v>0.98260255637486782</v>
      </c>
      <c r="BF419" s="53">
        <f t="shared" ref="BF419:BG421" si="1891">BF418</f>
        <v>4</v>
      </c>
      <c r="BG419" s="53">
        <f t="shared" si="1891"/>
        <v>0</v>
      </c>
      <c r="BH419" s="53">
        <f t="shared" si="1787"/>
        <v>3.9304102254994713</v>
      </c>
      <c r="BI419" s="53">
        <f t="shared" si="1788"/>
        <v>0</v>
      </c>
      <c r="BO419" s="54" t="s">
        <v>1008</v>
      </c>
      <c r="BP419" s="53">
        <v>11100103</v>
      </c>
      <c r="BQ419" s="53">
        <v>576615.05500000005</v>
      </c>
      <c r="BR419" s="53">
        <v>82875.672330000001</v>
      </c>
      <c r="BS419" s="53">
        <f t="shared" si="1789"/>
        <v>0.14372790236980543</v>
      </c>
      <c r="BT419" s="53">
        <f>BT418</f>
        <v>0</v>
      </c>
      <c r="BU419" s="53">
        <f t="shared" ref="BU419:BU421" si="1892">BU418</f>
        <v>1</v>
      </c>
      <c r="BV419" s="53">
        <f t="shared" ref="BV419:BV421" si="1893">BV418</f>
        <v>2</v>
      </c>
      <c r="BW419" s="53">
        <f t="shared" si="1790"/>
        <v>0</v>
      </c>
      <c r="BX419" s="53">
        <f t="shared" si="1791"/>
        <v>0.14372790236980543</v>
      </c>
      <c r="BY419" s="53">
        <f t="shared" si="1792"/>
        <v>0.28745580473961085</v>
      </c>
    </row>
    <row r="420" spans="1:77" x14ac:dyDescent="0.3">
      <c r="A420" s="53" t="s">
        <v>1005</v>
      </c>
      <c r="B420" s="53" t="s">
        <v>1578</v>
      </c>
      <c r="C420" s="53">
        <v>12050002</v>
      </c>
      <c r="D420" s="51">
        <v>643101.80933574005</v>
      </c>
      <c r="E420" s="53">
        <v>59023.4199352</v>
      </c>
      <c r="F420" s="53">
        <f t="shared" si="1770"/>
        <v>9.1779278301464109E-2</v>
      </c>
      <c r="H420" s="53">
        <f t="shared" si="1886"/>
        <v>4747</v>
      </c>
      <c r="I420" s="53">
        <f t="shared" si="1887"/>
        <v>1416</v>
      </c>
      <c r="J420" s="53">
        <f t="shared" si="1888"/>
        <v>509820</v>
      </c>
      <c r="K420" s="53">
        <f t="shared" si="1889"/>
        <v>0</v>
      </c>
      <c r="L420" s="53">
        <f t="shared" si="1890"/>
        <v>3180</v>
      </c>
      <c r="M420" s="53">
        <f t="shared" si="1781"/>
        <v>435.67623409705016</v>
      </c>
      <c r="N420" s="53">
        <f t="shared" si="1782"/>
        <v>129.95945807487317</v>
      </c>
      <c r="O420" s="53">
        <f t="shared" si="1783"/>
        <v>46790.911663652434</v>
      </c>
      <c r="P420" s="53">
        <f t="shared" si="1784"/>
        <v>0</v>
      </c>
      <c r="Q420" s="53">
        <f t="shared" si="1785"/>
        <v>291.85810499865585</v>
      </c>
      <c r="AA420" s="53" t="s">
        <v>838</v>
      </c>
      <c r="AB420" s="53" t="s">
        <v>1613</v>
      </c>
      <c r="AC420" s="53">
        <v>12010001</v>
      </c>
      <c r="AD420" s="53">
        <v>88343.5579</v>
      </c>
      <c r="AE420" s="53">
        <v>39486.228836100003</v>
      </c>
      <c r="AF420" s="53">
        <f t="shared" si="1775"/>
        <v>0.44696217556458639</v>
      </c>
      <c r="AH420" s="58">
        <f t="shared" ref="AH420:AH421" si="1894">AH419</f>
        <v>604</v>
      </c>
      <c r="AI420" s="58">
        <f t="shared" ref="AI420:AI421" si="1895">AI419</f>
        <v>0</v>
      </c>
      <c r="AJ420" s="58">
        <f t="shared" ref="AJ420:AJ421" si="1896">AJ419</f>
        <v>0</v>
      </c>
      <c r="AK420" s="58">
        <f t="shared" ref="AK420:AK421" si="1897">AK419</f>
        <v>0</v>
      </c>
      <c r="AL420" s="58">
        <f t="shared" ref="AL420:AL421" si="1898">AL419</f>
        <v>0</v>
      </c>
      <c r="AM420" s="58">
        <f t="shared" si="1821"/>
        <v>269.96515404101018</v>
      </c>
      <c r="AN420" s="58">
        <f t="shared" si="1822"/>
        <v>0</v>
      </c>
      <c r="AO420" s="58">
        <f t="shared" si="1823"/>
        <v>0</v>
      </c>
      <c r="AP420" s="58">
        <f t="shared" si="1824"/>
        <v>0</v>
      </c>
      <c r="AQ420" s="58">
        <f t="shared" si="1825"/>
        <v>0</v>
      </c>
      <c r="BA420" s="54" t="s">
        <v>682</v>
      </c>
      <c r="BB420" s="53">
        <v>13090001</v>
      </c>
      <c r="BC420" s="53">
        <v>774769</v>
      </c>
      <c r="BD420" s="53">
        <v>11928</v>
      </c>
      <c r="BE420" s="53">
        <f t="shared" si="1786"/>
        <v>1.5395556611067299E-2</v>
      </c>
      <c r="BF420" s="53">
        <f t="shared" si="1891"/>
        <v>4</v>
      </c>
      <c r="BG420" s="53">
        <f t="shared" si="1891"/>
        <v>0</v>
      </c>
      <c r="BH420" s="53">
        <f t="shared" si="1787"/>
        <v>6.1582226444269195E-2</v>
      </c>
      <c r="BI420" s="53">
        <f t="shared" si="1788"/>
        <v>0</v>
      </c>
      <c r="BO420" s="54" t="s">
        <v>1008</v>
      </c>
      <c r="BP420" s="53">
        <v>11100104</v>
      </c>
      <c r="BQ420" s="53">
        <v>576615.05500000005</v>
      </c>
      <c r="BR420" s="53">
        <v>446632.32689999999</v>
      </c>
      <c r="BS420" s="53">
        <f t="shared" si="1789"/>
        <v>0.77457624983447571</v>
      </c>
      <c r="BT420" s="53">
        <f>BT419</f>
        <v>0</v>
      </c>
      <c r="BU420" s="53">
        <f t="shared" si="1892"/>
        <v>1</v>
      </c>
      <c r="BV420" s="53">
        <f t="shared" si="1893"/>
        <v>2</v>
      </c>
      <c r="BW420" s="53">
        <f t="shared" si="1790"/>
        <v>0</v>
      </c>
      <c r="BX420" s="53">
        <f t="shared" si="1791"/>
        <v>0.77457624983447571</v>
      </c>
      <c r="BY420" s="53">
        <f t="shared" si="1792"/>
        <v>1.5491524996689514</v>
      </c>
    </row>
    <row r="421" spans="1:77" x14ac:dyDescent="0.3">
      <c r="A421" s="53" t="s">
        <v>1005</v>
      </c>
      <c r="B421" s="53" t="s">
        <v>1578</v>
      </c>
      <c r="C421" s="53">
        <v>12050003</v>
      </c>
      <c r="D421" s="78">
        <v>643101.80933574005</v>
      </c>
      <c r="E421" s="53">
        <v>43222.651814700002</v>
      </c>
      <c r="F421" s="53">
        <f t="shared" si="1770"/>
        <v>6.7209656678379873E-2</v>
      </c>
      <c r="H421" s="53">
        <f t="shared" si="1886"/>
        <v>4747</v>
      </c>
      <c r="I421" s="53">
        <f t="shared" si="1887"/>
        <v>1416</v>
      </c>
      <c r="J421" s="53">
        <f t="shared" si="1888"/>
        <v>509820</v>
      </c>
      <c r="K421" s="53">
        <f t="shared" si="1889"/>
        <v>0</v>
      </c>
      <c r="L421" s="53">
        <f t="shared" si="1890"/>
        <v>3180</v>
      </c>
      <c r="M421" s="53">
        <f t="shared" si="1781"/>
        <v>319.04424025226928</v>
      </c>
      <c r="N421" s="53">
        <f t="shared" si="1782"/>
        <v>95.168873856585904</v>
      </c>
      <c r="O421" s="53">
        <f t="shared" si="1783"/>
        <v>34264.827167771626</v>
      </c>
      <c r="P421" s="53">
        <f t="shared" si="1784"/>
        <v>0</v>
      </c>
      <c r="Q421" s="53">
        <f t="shared" si="1785"/>
        <v>213.726708237248</v>
      </c>
      <c r="AA421" s="53" t="s">
        <v>838</v>
      </c>
      <c r="AB421" s="53" t="s">
        <v>1613</v>
      </c>
      <c r="AC421" s="53">
        <v>12030106</v>
      </c>
      <c r="AD421" s="53">
        <v>88343.5579</v>
      </c>
      <c r="AE421" s="51">
        <v>18786.272789400002</v>
      </c>
      <c r="AF421" s="53">
        <f t="shared" si="1775"/>
        <v>0.21265017207779902</v>
      </c>
      <c r="AH421" s="58">
        <f t="shared" si="1894"/>
        <v>604</v>
      </c>
      <c r="AI421" s="58">
        <f t="shared" si="1895"/>
        <v>0</v>
      </c>
      <c r="AJ421" s="58">
        <f t="shared" si="1896"/>
        <v>0</v>
      </c>
      <c r="AK421" s="58">
        <f t="shared" si="1897"/>
        <v>0</v>
      </c>
      <c r="AL421" s="58">
        <f t="shared" si="1898"/>
        <v>0</v>
      </c>
      <c r="AM421" s="58">
        <f t="shared" si="1821"/>
        <v>128.44070393499061</v>
      </c>
      <c r="AN421" s="58">
        <f t="shared" si="1822"/>
        <v>0</v>
      </c>
      <c r="AO421" s="58">
        <f t="shared" si="1823"/>
        <v>0</v>
      </c>
      <c r="AP421" s="58">
        <f t="shared" si="1824"/>
        <v>0</v>
      </c>
      <c r="AQ421" s="58">
        <f t="shared" si="1825"/>
        <v>0</v>
      </c>
      <c r="BA421" s="54" t="s">
        <v>682</v>
      </c>
      <c r="BB421" s="53">
        <v>13090002</v>
      </c>
      <c r="BC421" s="53">
        <v>774769</v>
      </c>
      <c r="BD421" s="53">
        <v>977</v>
      </c>
      <c r="BE421" s="53">
        <f t="shared" si="1786"/>
        <v>1.2610210269125377E-3</v>
      </c>
      <c r="BF421" s="53">
        <f t="shared" si="1891"/>
        <v>4</v>
      </c>
      <c r="BG421" s="53">
        <f t="shared" si="1891"/>
        <v>0</v>
      </c>
      <c r="BH421" s="53">
        <f t="shared" si="1787"/>
        <v>5.0440841076501508E-3</v>
      </c>
      <c r="BI421" s="53">
        <f t="shared" si="1788"/>
        <v>0</v>
      </c>
      <c r="BO421" s="54" t="s">
        <v>1008</v>
      </c>
      <c r="BP421" s="53">
        <v>11100202</v>
      </c>
      <c r="BQ421" s="53">
        <v>576615.05500000005</v>
      </c>
      <c r="BR421" s="53">
        <v>46733.505570000001</v>
      </c>
      <c r="BS421" s="53">
        <f t="shared" si="1789"/>
        <v>8.1048014901379917E-2</v>
      </c>
      <c r="BT421" s="53">
        <f>BT420</f>
        <v>0</v>
      </c>
      <c r="BU421" s="53">
        <f t="shared" si="1892"/>
        <v>1</v>
      </c>
      <c r="BV421" s="53">
        <f t="shared" si="1893"/>
        <v>2</v>
      </c>
      <c r="BW421" s="53">
        <f t="shared" si="1790"/>
        <v>0</v>
      </c>
      <c r="BX421" s="53">
        <f t="shared" si="1791"/>
        <v>8.1048014901379917E-2</v>
      </c>
      <c r="BY421" s="53">
        <f t="shared" si="1792"/>
        <v>0.16209602980275983</v>
      </c>
    </row>
    <row r="422" spans="1:77" x14ac:dyDescent="0.3">
      <c r="A422" s="53" t="s">
        <v>1005</v>
      </c>
      <c r="B422" s="53" t="s">
        <v>1578</v>
      </c>
      <c r="C422" s="53">
        <v>12050005</v>
      </c>
      <c r="D422" s="51">
        <v>643101.80933574005</v>
      </c>
      <c r="E422" s="53">
        <v>196623.746423</v>
      </c>
      <c r="F422" s="53">
        <f t="shared" si="1770"/>
        <v>0.30574279774782892</v>
      </c>
      <c r="H422" s="53">
        <f t="shared" si="1886"/>
        <v>4747</v>
      </c>
      <c r="I422" s="53">
        <f t="shared" si="1887"/>
        <v>1416</v>
      </c>
      <c r="J422" s="53">
        <f t="shared" si="1888"/>
        <v>509820</v>
      </c>
      <c r="K422" s="53">
        <f t="shared" si="1889"/>
        <v>0</v>
      </c>
      <c r="L422" s="53">
        <f t="shared" si="1890"/>
        <v>3180</v>
      </c>
      <c r="M422" s="53">
        <f t="shared" si="1781"/>
        <v>1451.361060908944</v>
      </c>
      <c r="N422" s="53">
        <f t="shared" si="1782"/>
        <v>432.93180161092573</v>
      </c>
      <c r="O422" s="53">
        <f t="shared" si="1783"/>
        <v>155873.79314779813</v>
      </c>
      <c r="P422" s="53">
        <f t="shared" si="1784"/>
        <v>0</v>
      </c>
      <c r="Q422" s="53">
        <f t="shared" si="1785"/>
        <v>972.262096838096</v>
      </c>
      <c r="AA422" s="53" t="s">
        <v>1021</v>
      </c>
      <c r="AB422" s="53" t="s">
        <v>1599</v>
      </c>
      <c r="AC422" s="53">
        <v>12090102</v>
      </c>
      <c r="AD422" s="53">
        <v>425899.85330000002</v>
      </c>
      <c r="AE422" s="51">
        <v>98391.310853999996</v>
      </c>
      <c r="AF422" s="53">
        <f t="shared" si="1775"/>
        <v>0.23101982799861179</v>
      </c>
      <c r="AH422" s="58">
        <f>Input!P358</f>
        <v>1</v>
      </c>
      <c r="AI422" s="58">
        <f>Input!Q358</f>
        <v>0</v>
      </c>
      <c r="AJ422" s="58">
        <f>Input!R358</f>
        <v>0</v>
      </c>
      <c r="AK422" s="58">
        <f>Input!S358</f>
        <v>0</v>
      </c>
      <c r="AL422" s="58">
        <f>Input!T358</f>
        <v>1</v>
      </c>
      <c r="AM422" s="58">
        <f t="shared" si="1821"/>
        <v>0.23101982799861179</v>
      </c>
      <c r="AN422" s="58">
        <f t="shared" si="1822"/>
        <v>0</v>
      </c>
      <c r="AO422" s="58">
        <f t="shared" si="1823"/>
        <v>0</v>
      </c>
      <c r="AP422" s="58">
        <f t="shared" si="1824"/>
        <v>0</v>
      </c>
      <c r="AQ422" s="58">
        <f t="shared" si="1825"/>
        <v>0.23101982799861179</v>
      </c>
      <c r="BA422" s="54" t="s">
        <v>1015</v>
      </c>
      <c r="BB422" s="53">
        <v>12030108</v>
      </c>
      <c r="BC422" s="53">
        <v>35089</v>
      </c>
      <c r="BD422" s="53">
        <v>4843</v>
      </c>
      <c r="BE422" s="53">
        <f t="shared" si="1786"/>
        <v>0.13802046225312775</v>
      </c>
      <c r="BF422" s="53">
        <f>Input!P326</f>
        <v>58</v>
      </c>
      <c r="BG422" s="53">
        <f>Input!Q326</f>
        <v>0</v>
      </c>
      <c r="BH422" s="53">
        <f t="shared" si="1787"/>
        <v>8.0051868106814101</v>
      </c>
      <c r="BI422" s="53">
        <f t="shared" si="1788"/>
        <v>0</v>
      </c>
      <c r="BO422" s="54" t="s">
        <v>1009</v>
      </c>
      <c r="BP422" s="53">
        <v>11120105</v>
      </c>
      <c r="BQ422" s="53">
        <v>443059.06020000001</v>
      </c>
      <c r="BR422" s="53">
        <v>9080.558814</v>
      </c>
      <c r="BS422" s="53">
        <f t="shared" si="1789"/>
        <v>2.0495143040074548E-2</v>
      </c>
      <c r="BT422" s="53">
        <f>Input!R300</f>
        <v>0</v>
      </c>
      <c r="BU422" s="53">
        <f>Input!S300</f>
        <v>0</v>
      </c>
      <c r="BV422" s="53">
        <f>Input!T300</f>
        <v>33</v>
      </c>
      <c r="BW422" s="53">
        <f t="shared" si="1790"/>
        <v>0</v>
      </c>
      <c r="BX422" s="53">
        <f t="shared" si="1791"/>
        <v>0</v>
      </c>
      <c r="BY422" s="53">
        <f t="shared" si="1792"/>
        <v>0.67633972032246015</v>
      </c>
    </row>
    <row r="423" spans="1:77" x14ac:dyDescent="0.3">
      <c r="A423" s="53" t="s">
        <v>1005</v>
      </c>
      <c r="B423" s="53" t="s">
        <v>1578</v>
      </c>
      <c r="C423" s="53">
        <v>12050006</v>
      </c>
      <c r="D423" s="51">
        <v>643101.80933574005</v>
      </c>
      <c r="E423" s="53">
        <v>328486.76857499999</v>
      </c>
      <c r="F423" s="53">
        <f t="shared" si="1770"/>
        <v>0.51078501693891054</v>
      </c>
      <c r="H423" s="53">
        <f t="shared" si="1886"/>
        <v>4747</v>
      </c>
      <c r="I423" s="53">
        <f t="shared" si="1887"/>
        <v>1416</v>
      </c>
      <c r="J423" s="53">
        <f t="shared" si="1888"/>
        <v>509820</v>
      </c>
      <c r="K423" s="53">
        <f t="shared" si="1889"/>
        <v>0</v>
      </c>
      <c r="L423" s="53">
        <f t="shared" si="1890"/>
        <v>3180</v>
      </c>
      <c r="M423" s="53">
        <f t="shared" si="1781"/>
        <v>2424.6964754090081</v>
      </c>
      <c r="N423" s="53">
        <f t="shared" si="1782"/>
        <v>723.27158398549727</v>
      </c>
      <c r="O423" s="53">
        <f t="shared" si="1783"/>
        <v>260408.41733579538</v>
      </c>
      <c r="P423" s="53">
        <f t="shared" si="1784"/>
        <v>0</v>
      </c>
      <c r="Q423" s="53">
        <f t="shared" si="1785"/>
        <v>1624.2963538657355</v>
      </c>
      <c r="AA423" s="53" t="s">
        <v>1021</v>
      </c>
      <c r="AB423" s="53" t="s">
        <v>1599</v>
      </c>
      <c r="AC423" s="53">
        <v>12090103</v>
      </c>
      <c r="AD423" s="53">
        <v>425899.85330000002</v>
      </c>
      <c r="AE423" s="53">
        <v>327508.54249399999</v>
      </c>
      <c r="AF423" s="53">
        <f t="shared" si="1775"/>
        <v>0.76898017211409075</v>
      </c>
      <c r="AH423" s="58">
        <f t="shared" ref="AH423" si="1899">AH422</f>
        <v>1</v>
      </c>
      <c r="AI423" s="58">
        <f t="shared" ref="AI423" si="1900">AI422</f>
        <v>0</v>
      </c>
      <c r="AJ423" s="58">
        <f t="shared" ref="AJ423" si="1901">AJ422</f>
        <v>0</v>
      </c>
      <c r="AK423" s="58">
        <f t="shared" ref="AK423" si="1902">AK422</f>
        <v>0</v>
      </c>
      <c r="AL423" s="58">
        <f t="shared" ref="AL423" si="1903">AL422</f>
        <v>1</v>
      </c>
      <c r="AM423" s="58">
        <f t="shared" si="1821"/>
        <v>0.76898017211409075</v>
      </c>
      <c r="AN423" s="58">
        <f t="shared" si="1822"/>
        <v>0</v>
      </c>
      <c r="AO423" s="58">
        <f t="shared" si="1823"/>
        <v>0</v>
      </c>
      <c r="AP423" s="58">
        <f t="shared" si="1824"/>
        <v>0</v>
      </c>
      <c r="AQ423" s="58">
        <f t="shared" si="1825"/>
        <v>0.76898017211409075</v>
      </c>
      <c r="BA423" s="54" t="s">
        <v>1015</v>
      </c>
      <c r="BB423" s="53">
        <v>12030109</v>
      </c>
      <c r="BC423" s="53">
        <v>35089</v>
      </c>
      <c r="BD423" s="53">
        <v>1044</v>
      </c>
      <c r="BE423" s="53">
        <f t="shared" si="1786"/>
        <v>2.9752914018638318E-2</v>
      </c>
      <c r="BF423" s="53">
        <f t="shared" ref="BF423:BG425" si="1904">BF422</f>
        <v>58</v>
      </c>
      <c r="BG423" s="53">
        <f t="shared" si="1904"/>
        <v>0</v>
      </c>
      <c r="BH423" s="53">
        <f t="shared" si="1787"/>
        <v>1.7256690130810224</v>
      </c>
      <c r="BI423" s="53">
        <f t="shared" si="1788"/>
        <v>0</v>
      </c>
      <c r="BO423" s="54" t="s">
        <v>1009</v>
      </c>
      <c r="BP423" s="53">
        <v>11130101</v>
      </c>
      <c r="BQ423" s="53">
        <v>443059.06020000001</v>
      </c>
      <c r="BR423" s="53">
        <v>320934.58620000002</v>
      </c>
      <c r="BS423" s="53">
        <f t="shared" si="1789"/>
        <v>0.72436073433444259</v>
      </c>
      <c r="BT423" s="53">
        <f>BT422</f>
        <v>0</v>
      </c>
      <c r="BU423" s="53">
        <f t="shared" ref="BU423:BU424" si="1905">BU422</f>
        <v>0</v>
      </c>
      <c r="BV423" s="53">
        <f t="shared" ref="BV423:BV424" si="1906">BV422</f>
        <v>33</v>
      </c>
      <c r="BW423" s="53">
        <f t="shared" si="1790"/>
        <v>0</v>
      </c>
      <c r="BX423" s="53">
        <f t="shared" si="1791"/>
        <v>0</v>
      </c>
      <c r="BY423" s="53">
        <f t="shared" si="1792"/>
        <v>23.903904233036606</v>
      </c>
    </row>
    <row r="424" spans="1:77" x14ac:dyDescent="0.3">
      <c r="A424" s="53" t="s">
        <v>1006</v>
      </c>
      <c r="B424" s="53" t="s">
        <v>1580</v>
      </c>
      <c r="C424" s="53">
        <v>11120105</v>
      </c>
      <c r="D424" s="51">
        <v>94174.638061379999</v>
      </c>
      <c r="E424" s="53">
        <v>85929.120802000005</v>
      </c>
      <c r="F424" s="53">
        <f t="shared" si="1770"/>
        <v>0.91244439661126353</v>
      </c>
      <c r="H424" s="53">
        <f>Input!P295</f>
        <v>97</v>
      </c>
      <c r="I424" s="53">
        <f>Input!Q295</f>
        <v>0</v>
      </c>
      <c r="J424" s="53">
        <f>Input!R295</f>
        <v>343</v>
      </c>
      <c r="K424" s="53">
        <f>Input!S295</f>
        <v>0</v>
      </c>
      <c r="L424" s="53">
        <f>Input!T295</f>
        <v>1</v>
      </c>
      <c r="M424" s="53">
        <f t="shared" si="1781"/>
        <v>88.507106471292559</v>
      </c>
      <c r="N424" s="53">
        <f t="shared" si="1782"/>
        <v>0</v>
      </c>
      <c r="O424" s="53">
        <f t="shared" si="1783"/>
        <v>312.96842803766339</v>
      </c>
      <c r="P424" s="53">
        <f t="shared" si="1784"/>
        <v>0</v>
      </c>
      <c r="Q424" s="53">
        <f t="shared" si="1785"/>
        <v>0.91244439661126353</v>
      </c>
      <c r="AA424" s="53" t="s">
        <v>1021</v>
      </c>
      <c r="AB424" s="53" t="s">
        <v>1604</v>
      </c>
      <c r="AC424" s="53">
        <v>12090102</v>
      </c>
      <c r="AD424" s="53">
        <v>101843.7338</v>
      </c>
      <c r="AE424" s="53">
        <v>24729.2072616</v>
      </c>
      <c r="AF424" s="53">
        <f t="shared" si="1775"/>
        <v>0.24281520658073125</v>
      </c>
      <c r="AH424" s="58">
        <v>0</v>
      </c>
      <c r="AI424" s="58">
        <v>0</v>
      </c>
      <c r="AJ424" s="58">
        <v>0</v>
      </c>
      <c r="AK424" s="58">
        <v>0</v>
      </c>
      <c r="AL424" s="58">
        <v>0</v>
      </c>
      <c r="AM424" s="58">
        <f t="shared" si="1821"/>
        <v>0</v>
      </c>
      <c r="AN424" s="58">
        <f t="shared" si="1822"/>
        <v>0</v>
      </c>
      <c r="AO424" s="58">
        <f t="shared" si="1823"/>
        <v>0</v>
      </c>
      <c r="AP424" s="58">
        <f t="shared" si="1824"/>
        <v>0</v>
      </c>
      <c r="AQ424" s="58">
        <f t="shared" si="1825"/>
        <v>0</v>
      </c>
      <c r="BA424" s="54" t="s">
        <v>1015</v>
      </c>
      <c r="BB424" s="53">
        <v>12060202</v>
      </c>
      <c r="BC424" s="53">
        <v>35089</v>
      </c>
      <c r="BD424" s="53">
        <v>28667</v>
      </c>
      <c r="BE424" s="53">
        <f t="shared" si="1786"/>
        <v>0.81697968024167122</v>
      </c>
      <c r="BF424" s="53">
        <f t="shared" si="1904"/>
        <v>58</v>
      </c>
      <c r="BG424" s="53">
        <f t="shared" si="1904"/>
        <v>0</v>
      </c>
      <c r="BH424" s="53">
        <f t="shared" si="1787"/>
        <v>47.384821454016929</v>
      </c>
      <c r="BI424" s="53">
        <f t="shared" si="1788"/>
        <v>0</v>
      </c>
      <c r="BO424" s="54" t="s">
        <v>1009</v>
      </c>
      <c r="BP424" s="53">
        <v>11130105</v>
      </c>
      <c r="BQ424" s="53">
        <v>443059.06020000001</v>
      </c>
      <c r="BR424" s="53">
        <v>113043.9152</v>
      </c>
      <c r="BS424" s="53">
        <f t="shared" si="1789"/>
        <v>0.25514412265708136</v>
      </c>
      <c r="BT424" s="53">
        <f>BT423</f>
        <v>0</v>
      </c>
      <c r="BU424" s="53">
        <f t="shared" si="1905"/>
        <v>0</v>
      </c>
      <c r="BV424" s="53">
        <f t="shared" si="1906"/>
        <v>33</v>
      </c>
      <c r="BW424" s="53">
        <f t="shared" si="1790"/>
        <v>0</v>
      </c>
      <c r="BX424" s="53">
        <f t="shared" si="1791"/>
        <v>0</v>
      </c>
      <c r="BY424" s="53">
        <f t="shared" si="1792"/>
        <v>8.4197560476836841</v>
      </c>
    </row>
    <row r="425" spans="1:77" x14ac:dyDescent="0.3">
      <c r="A425" s="53" t="s">
        <v>1006</v>
      </c>
      <c r="B425" s="53" t="s">
        <v>1580</v>
      </c>
      <c r="C425" s="53">
        <v>11130103</v>
      </c>
      <c r="D425" s="51">
        <v>94174.638061379999</v>
      </c>
      <c r="E425" s="53">
        <v>8245.5172593799998</v>
      </c>
      <c r="F425" s="53">
        <f t="shared" si="1770"/>
        <v>8.7555603388736539E-2</v>
      </c>
      <c r="H425" s="53">
        <f>H424</f>
        <v>97</v>
      </c>
      <c r="I425" s="53">
        <f t="shared" ref="I425" si="1907">I424</f>
        <v>0</v>
      </c>
      <c r="J425" s="53">
        <f t="shared" ref="J425" si="1908">J424</f>
        <v>343</v>
      </c>
      <c r="K425" s="53">
        <f t="shared" ref="K425" si="1909">K424</f>
        <v>0</v>
      </c>
      <c r="L425" s="53">
        <f t="shared" ref="L425" si="1910">L424</f>
        <v>1</v>
      </c>
      <c r="M425" s="53">
        <f t="shared" si="1781"/>
        <v>8.4928935287074445</v>
      </c>
      <c r="N425" s="53">
        <f t="shared" si="1782"/>
        <v>0</v>
      </c>
      <c r="O425" s="53">
        <f t="shared" si="1783"/>
        <v>30.031571962336631</v>
      </c>
      <c r="P425" s="53">
        <f t="shared" si="1784"/>
        <v>0</v>
      </c>
      <c r="Q425" s="53">
        <f t="shared" si="1785"/>
        <v>8.7555603388736539E-2</v>
      </c>
      <c r="AA425" s="53" t="s">
        <v>1021</v>
      </c>
      <c r="AB425" s="53" t="s">
        <v>1604</v>
      </c>
      <c r="AC425" s="53">
        <v>12090103</v>
      </c>
      <c r="AD425" s="53">
        <v>101843.7338</v>
      </c>
      <c r="AE425" s="53">
        <v>77114.526543300002</v>
      </c>
      <c r="AF425" s="53">
        <f t="shared" si="1775"/>
        <v>0.75718479346738166</v>
      </c>
      <c r="AH425" s="58">
        <f t="shared" ref="AH425" si="1911">AH424</f>
        <v>0</v>
      </c>
      <c r="AI425" s="58">
        <f t="shared" ref="AI425" si="1912">AI424</f>
        <v>0</v>
      </c>
      <c r="AJ425" s="58">
        <f t="shared" ref="AJ425" si="1913">AJ424</f>
        <v>0</v>
      </c>
      <c r="AK425" s="58">
        <f t="shared" ref="AK425" si="1914">AK424</f>
        <v>0</v>
      </c>
      <c r="AL425" s="58">
        <f t="shared" ref="AL425" si="1915">AL424</f>
        <v>0</v>
      </c>
      <c r="AM425" s="58">
        <f t="shared" si="1821"/>
        <v>0</v>
      </c>
      <c r="AN425" s="58">
        <f t="shared" si="1822"/>
        <v>0</v>
      </c>
      <c r="AO425" s="58">
        <f t="shared" si="1823"/>
        <v>0</v>
      </c>
      <c r="AP425" s="58">
        <f t="shared" si="1824"/>
        <v>0</v>
      </c>
      <c r="AQ425" s="58">
        <f t="shared" si="1825"/>
        <v>0</v>
      </c>
      <c r="BA425" s="54" t="s">
        <v>1015</v>
      </c>
      <c r="BB425" s="53">
        <v>12070103</v>
      </c>
      <c r="BC425" s="53">
        <v>35089</v>
      </c>
      <c r="BD425" s="53">
        <v>535</v>
      </c>
      <c r="BE425" s="53">
        <f t="shared" si="1786"/>
        <v>1.524694348656274E-2</v>
      </c>
      <c r="BF425" s="53">
        <f t="shared" si="1904"/>
        <v>58</v>
      </c>
      <c r="BG425" s="53">
        <f t="shared" si="1904"/>
        <v>0</v>
      </c>
      <c r="BH425" s="53">
        <f t="shared" si="1787"/>
        <v>0.8843227222206389</v>
      </c>
      <c r="BI425" s="53">
        <f t="shared" si="1788"/>
        <v>0</v>
      </c>
      <c r="BO425" s="54" t="s">
        <v>1010</v>
      </c>
      <c r="BP425" s="53">
        <v>12020003</v>
      </c>
      <c r="BQ425" s="53">
        <v>574339.84400000004</v>
      </c>
      <c r="BR425" s="53">
        <v>52997.233659999998</v>
      </c>
      <c r="BS425" s="53">
        <f t="shared" si="1789"/>
        <v>9.2275042753258804E-2</v>
      </c>
      <c r="BT425" s="53">
        <f>Input!R303</f>
        <v>0</v>
      </c>
      <c r="BU425" s="53">
        <f>Input!S303</f>
        <v>0</v>
      </c>
      <c r="BV425" s="53">
        <f>Input!T303</f>
        <v>0</v>
      </c>
      <c r="BW425" s="53">
        <f t="shared" si="1790"/>
        <v>0</v>
      </c>
      <c r="BX425" s="53">
        <f t="shared" si="1791"/>
        <v>0</v>
      </c>
      <c r="BY425" s="53">
        <f t="shared" si="1792"/>
        <v>0</v>
      </c>
    </row>
    <row r="426" spans="1:77" x14ac:dyDescent="0.3">
      <c r="A426" s="53" t="s">
        <v>1007</v>
      </c>
      <c r="B426" s="53" t="s">
        <v>1581</v>
      </c>
      <c r="C426" s="53">
        <v>12060203</v>
      </c>
      <c r="D426" s="51">
        <v>535289.34783979994</v>
      </c>
      <c r="E426" s="53">
        <v>1365.9006136999999</v>
      </c>
      <c r="F426" s="53">
        <f t="shared" si="1770"/>
        <v>2.5517052024520825E-3</v>
      </c>
      <c r="H426" s="53">
        <f>Input!P297</f>
        <v>585</v>
      </c>
      <c r="I426" s="53">
        <f>Input!Q297</f>
        <v>2</v>
      </c>
      <c r="J426" s="53">
        <f>Input!R297</f>
        <v>35</v>
      </c>
      <c r="K426" s="53">
        <f>Input!S297</f>
        <v>10</v>
      </c>
      <c r="L426" s="53">
        <f>Input!T297</f>
        <v>225</v>
      </c>
      <c r="M426" s="53">
        <f t="shared" si="1781"/>
        <v>1.4927475434344681</v>
      </c>
      <c r="N426" s="53">
        <f t="shared" si="1782"/>
        <v>5.1034104049041649E-3</v>
      </c>
      <c r="O426" s="53">
        <f t="shared" si="1783"/>
        <v>8.9309682085822892E-2</v>
      </c>
      <c r="P426" s="53">
        <f t="shared" si="1784"/>
        <v>2.5517052024520825E-2</v>
      </c>
      <c r="Q426" s="53">
        <f t="shared" si="1785"/>
        <v>0.5741336705517186</v>
      </c>
      <c r="AA426" s="53" t="s">
        <v>1023</v>
      </c>
      <c r="AB426" s="53" t="s">
        <v>1614</v>
      </c>
      <c r="AC426" s="53">
        <v>12020002</v>
      </c>
      <c r="AD426" s="53">
        <v>24442.54322</v>
      </c>
      <c r="AE426" s="51">
        <v>31.140128050600001</v>
      </c>
      <c r="AF426" s="53">
        <f t="shared" si="1775"/>
        <v>1.2740134187476748E-3</v>
      </c>
      <c r="AH426" s="58">
        <v>0</v>
      </c>
      <c r="AI426" s="58">
        <v>0</v>
      </c>
      <c r="AJ426" s="58">
        <v>0</v>
      </c>
      <c r="AK426" s="58">
        <v>0</v>
      </c>
      <c r="AL426" s="58">
        <v>0</v>
      </c>
      <c r="AM426" s="58">
        <f t="shared" si="1821"/>
        <v>0</v>
      </c>
      <c r="AN426" s="58">
        <f t="shared" si="1822"/>
        <v>0</v>
      </c>
      <c r="AO426" s="58">
        <f t="shared" si="1823"/>
        <v>0</v>
      </c>
      <c r="AP426" s="58">
        <f t="shared" si="1824"/>
        <v>0</v>
      </c>
      <c r="AQ426" s="58">
        <f t="shared" si="1825"/>
        <v>0</v>
      </c>
      <c r="BA426" s="54" t="s">
        <v>1016</v>
      </c>
      <c r="BB426" s="53">
        <v>12050001</v>
      </c>
      <c r="BC426" s="53">
        <v>22935</v>
      </c>
      <c r="BD426" s="53">
        <v>2867</v>
      </c>
      <c r="BE426" s="53">
        <f t="shared" si="1786"/>
        <v>0.12500545018530629</v>
      </c>
      <c r="BF426" s="53">
        <v>0</v>
      </c>
      <c r="BG426" s="53">
        <v>0</v>
      </c>
      <c r="BH426" s="53">
        <f t="shared" si="1787"/>
        <v>0</v>
      </c>
      <c r="BI426" s="53">
        <f t="shared" si="1788"/>
        <v>0</v>
      </c>
      <c r="BO426" s="54" t="s">
        <v>1010</v>
      </c>
      <c r="BP426" s="53">
        <v>12020006</v>
      </c>
      <c r="BQ426" s="53">
        <v>574339.84400000004</v>
      </c>
      <c r="BR426" s="53">
        <v>239812.7499</v>
      </c>
      <c r="BS426" s="53">
        <f t="shared" si="1789"/>
        <v>0.41754503436470619</v>
      </c>
      <c r="BT426" s="53">
        <f>BT425</f>
        <v>0</v>
      </c>
      <c r="BU426" s="53">
        <f t="shared" ref="BU426:BU428" si="1916">BU425</f>
        <v>0</v>
      </c>
      <c r="BV426" s="53">
        <f t="shared" ref="BV426:BV428" si="1917">BV425</f>
        <v>0</v>
      </c>
      <c r="BW426" s="53">
        <f t="shared" si="1790"/>
        <v>0</v>
      </c>
      <c r="BX426" s="53">
        <f t="shared" si="1791"/>
        <v>0</v>
      </c>
      <c r="BY426" s="53">
        <f t="shared" si="1792"/>
        <v>0</v>
      </c>
    </row>
    <row r="427" spans="1:77" x14ac:dyDescent="0.3">
      <c r="A427" s="53" t="s">
        <v>1007</v>
      </c>
      <c r="B427" s="53" t="s">
        <v>1581</v>
      </c>
      <c r="C427" s="53">
        <v>12060204</v>
      </c>
      <c r="D427" s="51">
        <v>535289.34783979994</v>
      </c>
      <c r="E427" s="53">
        <v>117862.32805700001</v>
      </c>
      <c r="F427" s="53">
        <f t="shared" si="1770"/>
        <v>0.2201843330763861</v>
      </c>
      <c r="H427" s="53">
        <f>H426</f>
        <v>585</v>
      </c>
      <c r="I427" s="53">
        <f t="shared" ref="I427:I430" si="1918">I426</f>
        <v>2</v>
      </c>
      <c r="J427" s="53">
        <f t="shared" ref="J427:J430" si="1919">J426</f>
        <v>35</v>
      </c>
      <c r="K427" s="53">
        <f t="shared" ref="K427:K430" si="1920">K426</f>
        <v>10</v>
      </c>
      <c r="L427" s="53">
        <f t="shared" ref="L427:L430" si="1921">L426</f>
        <v>225</v>
      </c>
      <c r="M427" s="53">
        <f t="shared" si="1781"/>
        <v>128.80783484968586</v>
      </c>
      <c r="N427" s="53">
        <f t="shared" si="1782"/>
        <v>0.4403686661527722</v>
      </c>
      <c r="O427" s="53">
        <f t="shared" si="1783"/>
        <v>7.7064516576735134</v>
      </c>
      <c r="P427" s="53">
        <f t="shared" si="1784"/>
        <v>2.201843330763861</v>
      </c>
      <c r="Q427" s="53">
        <f t="shared" si="1785"/>
        <v>49.541474942186873</v>
      </c>
      <c r="AA427" s="53" t="s">
        <v>1023</v>
      </c>
      <c r="AB427" s="53" t="s">
        <v>1614</v>
      </c>
      <c r="AC427" s="53">
        <v>12020003</v>
      </c>
      <c r="AD427" s="53">
        <v>24442.54322</v>
      </c>
      <c r="AE427" s="53">
        <v>9622.0187007799996</v>
      </c>
      <c r="AF427" s="53">
        <f t="shared" si="1775"/>
        <v>0.39365865549157858</v>
      </c>
      <c r="AH427" s="58">
        <f t="shared" ref="AH427:AH428" si="1922">AH426</f>
        <v>0</v>
      </c>
      <c r="AI427" s="58">
        <f t="shared" ref="AI427:AI428" si="1923">AI426</f>
        <v>0</v>
      </c>
      <c r="AJ427" s="58">
        <f t="shared" ref="AJ427:AJ428" si="1924">AJ426</f>
        <v>0</v>
      </c>
      <c r="AK427" s="58">
        <f t="shared" ref="AK427:AK428" si="1925">AK426</f>
        <v>0</v>
      </c>
      <c r="AL427" s="58">
        <f t="shared" ref="AL427:AL428" si="1926">AL426</f>
        <v>0</v>
      </c>
      <c r="AM427" s="58">
        <f t="shared" si="1821"/>
        <v>0</v>
      </c>
      <c r="AN427" s="58">
        <f t="shared" si="1822"/>
        <v>0</v>
      </c>
      <c r="AO427" s="58">
        <f t="shared" si="1823"/>
        <v>0</v>
      </c>
      <c r="AP427" s="58">
        <f t="shared" si="1824"/>
        <v>0</v>
      </c>
      <c r="AQ427" s="58">
        <f t="shared" si="1825"/>
        <v>0</v>
      </c>
      <c r="BA427" s="54" t="s">
        <v>1016</v>
      </c>
      <c r="BB427" s="53">
        <v>12050003</v>
      </c>
      <c r="BC427" s="53">
        <v>22935</v>
      </c>
      <c r="BD427" s="53">
        <v>1711</v>
      </c>
      <c r="BE427" s="53">
        <f t="shared" si="1786"/>
        <v>7.4602136472640065E-2</v>
      </c>
      <c r="BF427" s="53">
        <f t="shared" ref="BF427:BG429" si="1927">BF426</f>
        <v>0</v>
      </c>
      <c r="BG427" s="53">
        <f t="shared" si="1927"/>
        <v>0</v>
      </c>
      <c r="BH427" s="53">
        <f t="shared" si="1787"/>
        <v>0</v>
      </c>
      <c r="BI427" s="53">
        <f t="shared" si="1788"/>
        <v>0</v>
      </c>
      <c r="BO427" s="54" t="s">
        <v>1010</v>
      </c>
      <c r="BP427" s="53">
        <v>12020007</v>
      </c>
      <c r="BQ427" s="53">
        <v>574339.84400000004</v>
      </c>
      <c r="BR427" s="53">
        <v>277434.60800000001</v>
      </c>
      <c r="BS427" s="53">
        <f t="shared" si="1789"/>
        <v>0.48304955837262092</v>
      </c>
      <c r="BT427" s="53">
        <f>BT426</f>
        <v>0</v>
      </c>
      <c r="BU427" s="53">
        <f t="shared" si="1916"/>
        <v>0</v>
      </c>
      <c r="BV427" s="53">
        <f t="shared" si="1917"/>
        <v>0</v>
      </c>
      <c r="BW427" s="53">
        <f t="shared" si="1790"/>
        <v>0</v>
      </c>
      <c r="BX427" s="53">
        <f t="shared" si="1791"/>
        <v>0</v>
      </c>
      <c r="BY427" s="53">
        <f t="shared" si="1792"/>
        <v>0</v>
      </c>
    </row>
    <row r="428" spans="1:77" x14ac:dyDescent="0.3">
      <c r="A428" s="53" t="s">
        <v>1007</v>
      </c>
      <c r="B428" s="53" t="s">
        <v>1581</v>
      </c>
      <c r="C428" s="53">
        <v>12070201</v>
      </c>
      <c r="D428" s="51">
        <v>535289.34783979994</v>
      </c>
      <c r="E428" s="53">
        <v>241359.180666</v>
      </c>
      <c r="F428" s="53">
        <f t="shared" si="1770"/>
        <v>0.45089479482456163</v>
      </c>
      <c r="H428" s="53">
        <f>H427</f>
        <v>585</v>
      </c>
      <c r="I428" s="53">
        <f t="shared" si="1918"/>
        <v>2</v>
      </c>
      <c r="J428" s="53">
        <f t="shared" si="1919"/>
        <v>35</v>
      </c>
      <c r="K428" s="53">
        <f t="shared" si="1920"/>
        <v>10</v>
      </c>
      <c r="L428" s="53">
        <f t="shared" si="1921"/>
        <v>225</v>
      </c>
      <c r="M428" s="53">
        <f t="shared" si="1781"/>
        <v>263.77345497236854</v>
      </c>
      <c r="N428" s="53">
        <f t="shared" si="1782"/>
        <v>0.90178958964912326</v>
      </c>
      <c r="O428" s="53">
        <f t="shared" si="1783"/>
        <v>15.781317818859657</v>
      </c>
      <c r="P428" s="53">
        <f t="shared" si="1784"/>
        <v>4.5089479482456163</v>
      </c>
      <c r="Q428" s="53">
        <f t="shared" si="1785"/>
        <v>101.45132883552637</v>
      </c>
      <c r="AA428" s="53" t="s">
        <v>1023</v>
      </c>
      <c r="AB428" s="53" t="s">
        <v>1614</v>
      </c>
      <c r="AC428" s="53">
        <v>12020005</v>
      </c>
      <c r="AD428" s="53">
        <v>24442.54322</v>
      </c>
      <c r="AE428" s="53">
        <v>14789.3843935</v>
      </c>
      <c r="AF428" s="53">
        <f t="shared" si="1775"/>
        <v>0.60506733118502387</v>
      </c>
      <c r="AH428" s="58">
        <f t="shared" si="1922"/>
        <v>0</v>
      </c>
      <c r="AI428" s="58">
        <f t="shared" si="1923"/>
        <v>0</v>
      </c>
      <c r="AJ428" s="58">
        <f t="shared" si="1924"/>
        <v>0</v>
      </c>
      <c r="AK428" s="58">
        <f t="shared" si="1925"/>
        <v>0</v>
      </c>
      <c r="AL428" s="58">
        <f t="shared" si="1926"/>
        <v>0</v>
      </c>
      <c r="AM428" s="58">
        <f t="shared" si="1821"/>
        <v>0</v>
      </c>
      <c r="AN428" s="58">
        <f t="shared" si="1822"/>
        <v>0</v>
      </c>
      <c r="AO428" s="58">
        <f t="shared" si="1823"/>
        <v>0</v>
      </c>
      <c r="AP428" s="58">
        <f t="shared" si="1824"/>
        <v>0</v>
      </c>
      <c r="AQ428" s="58">
        <f t="shared" si="1825"/>
        <v>0</v>
      </c>
      <c r="BA428" s="54" t="s">
        <v>1016</v>
      </c>
      <c r="BB428" s="53">
        <v>12050004</v>
      </c>
      <c r="BC428" s="53">
        <v>22935</v>
      </c>
      <c r="BD428" s="53">
        <v>16784</v>
      </c>
      <c r="BE428" s="53">
        <f t="shared" si="1786"/>
        <v>0.73180728144756924</v>
      </c>
      <c r="BF428" s="53">
        <f t="shared" si="1927"/>
        <v>0</v>
      </c>
      <c r="BG428" s="53">
        <f t="shared" si="1927"/>
        <v>0</v>
      </c>
      <c r="BH428" s="53">
        <f t="shared" si="1787"/>
        <v>0</v>
      </c>
      <c r="BI428" s="53">
        <f t="shared" si="1788"/>
        <v>0</v>
      </c>
      <c r="BO428" s="54" t="s">
        <v>1010</v>
      </c>
      <c r="BP428" s="53">
        <v>12030202</v>
      </c>
      <c r="BQ428" s="53">
        <v>574339.84400000004</v>
      </c>
      <c r="BR428" s="53">
        <v>4095.2525129999999</v>
      </c>
      <c r="BS428" s="53">
        <f t="shared" si="1789"/>
        <v>7.1303646365164933E-3</v>
      </c>
      <c r="BT428" s="53">
        <f>BT427</f>
        <v>0</v>
      </c>
      <c r="BU428" s="53">
        <f t="shared" si="1916"/>
        <v>0</v>
      </c>
      <c r="BV428" s="53">
        <f t="shared" si="1917"/>
        <v>0</v>
      </c>
      <c r="BW428" s="53">
        <f t="shared" si="1790"/>
        <v>0</v>
      </c>
      <c r="BX428" s="53">
        <f t="shared" si="1791"/>
        <v>0</v>
      </c>
      <c r="BY428" s="53">
        <f t="shared" si="1792"/>
        <v>0</v>
      </c>
    </row>
    <row r="429" spans="1:77" x14ac:dyDescent="0.3">
      <c r="A429" s="53" t="s">
        <v>1007</v>
      </c>
      <c r="B429" s="53" t="s">
        <v>1581</v>
      </c>
      <c r="C429" s="53">
        <v>12070202</v>
      </c>
      <c r="D429" s="51">
        <v>535289.34783979994</v>
      </c>
      <c r="E429" s="53">
        <v>127806.35499399999</v>
      </c>
      <c r="F429" s="53">
        <f t="shared" si="1770"/>
        <v>0.23876125222699099</v>
      </c>
      <c r="H429" s="53">
        <f>H428</f>
        <v>585</v>
      </c>
      <c r="I429" s="53">
        <f t="shared" si="1918"/>
        <v>2</v>
      </c>
      <c r="J429" s="53">
        <f t="shared" si="1919"/>
        <v>35</v>
      </c>
      <c r="K429" s="53">
        <f t="shared" si="1920"/>
        <v>10</v>
      </c>
      <c r="L429" s="53">
        <f t="shared" si="1921"/>
        <v>225</v>
      </c>
      <c r="M429" s="53">
        <f t="shared" si="1781"/>
        <v>139.67533255278974</v>
      </c>
      <c r="N429" s="53">
        <f t="shared" si="1782"/>
        <v>0.47752250445398198</v>
      </c>
      <c r="O429" s="53">
        <f t="shared" si="1783"/>
        <v>8.3566438279446853</v>
      </c>
      <c r="P429" s="53">
        <f t="shared" si="1784"/>
        <v>2.3876125222699098</v>
      </c>
      <c r="Q429" s="53">
        <f t="shared" si="1785"/>
        <v>53.721281751072972</v>
      </c>
      <c r="AA429" s="53" t="s">
        <v>1024</v>
      </c>
      <c r="AB429" s="53" t="s">
        <v>1598</v>
      </c>
      <c r="AC429" s="53">
        <v>13070004</v>
      </c>
      <c r="AD429" s="53">
        <v>12110.344349999999</v>
      </c>
      <c r="AE429" s="51">
        <v>12110.3443546</v>
      </c>
      <c r="AF429" s="53">
        <f t="shared" si="1775"/>
        <v>1.0000000003798406</v>
      </c>
      <c r="AH429" s="58">
        <v>0</v>
      </c>
      <c r="AI429" s="58">
        <v>0</v>
      </c>
      <c r="AJ429" s="58">
        <v>0</v>
      </c>
      <c r="AK429" s="58">
        <v>0</v>
      </c>
      <c r="AL429" s="58">
        <v>0</v>
      </c>
      <c r="AM429" s="58">
        <f t="shared" si="1821"/>
        <v>0</v>
      </c>
      <c r="AN429" s="58">
        <f t="shared" si="1822"/>
        <v>0</v>
      </c>
      <c r="AO429" s="58">
        <f t="shared" si="1823"/>
        <v>0</v>
      </c>
      <c r="AP429" s="58">
        <f t="shared" si="1824"/>
        <v>0</v>
      </c>
      <c r="AQ429" s="58">
        <f t="shared" si="1825"/>
        <v>0</v>
      </c>
      <c r="BA429" s="54" t="s">
        <v>1016</v>
      </c>
      <c r="BB429" s="53">
        <v>12080001</v>
      </c>
      <c r="BC429" s="53">
        <v>22935</v>
      </c>
      <c r="BD429" s="53">
        <v>1573</v>
      </c>
      <c r="BE429" s="53">
        <f t="shared" si="1786"/>
        <v>6.8585131894484411E-2</v>
      </c>
      <c r="BF429" s="53">
        <f t="shared" si="1927"/>
        <v>0</v>
      </c>
      <c r="BG429" s="53">
        <f t="shared" si="1927"/>
        <v>0</v>
      </c>
      <c r="BH429" s="53">
        <f t="shared" si="1787"/>
        <v>0</v>
      </c>
      <c r="BI429" s="53">
        <f t="shared" si="1788"/>
        <v>0</v>
      </c>
      <c r="BO429" s="54" t="s">
        <v>619</v>
      </c>
      <c r="BP429" s="53">
        <v>12040101</v>
      </c>
      <c r="BQ429" s="53">
        <v>1120955.6969999999</v>
      </c>
      <c r="BR429" s="53">
        <v>48017.081480000001</v>
      </c>
      <c r="BS429" s="53">
        <f t="shared" si="1789"/>
        <v>4.2835842316076837E-2</v>
      </c>
      <c r="BT429" s="53">
        <v>0</v>
      </c>
      <c r="BU429" s="53">
        <v>1</v>
      </c>
      <c r="BV429" s="53">
        <v>2</v>
      </c>
      <c r="BW429" s="53">
        <f t="shared" si="1790"/>
        <v>0</v>
      </c>
      <c r="BX429" s="53">
        <f t="shared" si="1791"/>
        <v>4.2835842316076837E-2</v>
      </c>
      <c r="BY429" s="53">
        <f t="shared" si="1792"/>
        <v>8.5671684632153675E-2</v>
      </c>
    </row>
    <row r="430" spans="1:77" x14ac:dyDescent="0.3">
      <c r="A430" s="53" t="s">
        <v>1007</v>
      </c>
      <c r="B430" s="53" t="s">
        <v>1581</v>
      </c>
      <c r="C430" s="53">
        <v>12070203</v>
      </c>
      <c r="D430" s="51">
        <v>535289.34783979994</v>
      </c>
      <c r="E430" s="53">
        <v>46895.583509099997</v>
      </c>
      <c r="F430" s="53">
        <f t="shared" si="1770"/>
        <v>8.760791466960928E-2</v>
      </c>
      <c r="H430" s="53">
        <f>H429</f>
        <v>585</v>
      </c>
      <c r="I430" s="53">
        <f t="shared" si="1918"/>
        <v>2</v>
      </c>
      <c r="J430" s="53">
        <f t="shared" si="1919"/>
        <v>35</v>
      </c>
      <c r="K430" s="53">
        <f t="shared" si="1920"/>
        <v>10</v>
      </c>
      <c r="L430" s="53">
        <f t="shared" si="1921"/>
        <v>225</v>
      </c>
      <c r="M430" s="53">
        <f t="shared" si="1781"/>
        <v>51.250630081721425</v>
      </c>
      <c r="N430" s="53">
        <f t="shared" si="1782"/>
        <v>0.17521582933921856</v>
      </c>
      <c r="O430" s="53">
        <f t="shared" si="1783"/>
        <v>3.0662770134363249</v>
      </c>
      <c r="P430" s="53">
        <f t="shared" si="1784"/>
        <v>0.87607914669609277</v>
      </c>
      <c r="Q430" s="53">
        <f t="shared" si="1785"/>
        <v>19.711780800662087</v>
      </c>
      <c r="AA430" s="53" t="s">
        <v>1024</v>
      </c>
      <c r="AB430" s="53" t="s">
        <v>1603</v>
      </c>
      <c r="AC430" s="53">
        <v>13040201</v>
      </c>
      <c r="AD430" s="53">
        <v>1225448.933</v>
      </c>
      <c r="AE430" s="51">
        <v>3580.5136950000001</v>
      </c>
      <c r="AF430" s="53">
        <f t="shared" si="1775"/>
        <v>2.9217975540070914E-3</v>
      </c>
      <c r="AH430" s="58">
        <f>Input!P367</f>
        <v>430</v>
      </c>
      <c r="AI430" s="58">
        <f>Input!Q367</f>
        <v>0</v>
      </c>
      <c r="AJ430" s="58">
        <f>Input!R367</f>
        <v>1471</v>
      </c>
      <c r="AK430" s="58">
        <f>Input!S367</f>
        <v>0</v>
      </c>
      <c r="AL430" s="58">
        <f>Input!T367</f>
        <v>299</v>
      </c>
      <c r="AM430" s="58">
        <f t="shared" si="1821"/>
        <v>1.2563729482230492</v>
      </c>
      <c r="AN430" s="58">
        <f t="shared" si="1822"/>
        <v>0</v>
      </c>
      <c r="AO430" s="58">
        <f t="shared" si="1823"/>
        <v>4.2979642019444313</v>
      </c>
      <c r="AP430" s="58">
        <f t="shared" si="1824"/>
        <v>0</v>
      </c>
      <c r="AQ430" s="58">
        <f t="shared" si="1825"/>
        <v>0.87361746864812029</v>
      </c>
      <c r="BA430" s="54" t="s">
        <v>712</v>
      </c>
      <c r="BB430" s="53">
        <v>12030102</v>
      </c>
      <c r="BC430" s="53">
        <v>51182</v>
      </c>
      <c r="BD430" s="53">
        <v>6</v>
      </c>
      <c r="BE430" s="53">
        <f t="shared" si="1786"/>
        <v>1.1722871321949122E-4</v>
      </c>
      <c r="BF430" s="53">
        <v>0</v>
      </c>
      <c r="BG430" s="53">
        <v>0</v>
      </c>
      <c r="BH430" s="53">
        <f t="shared" si="1787"/>
        <v>0</v>
      </c>
      <c r="BI430" s="53">
        <f t="shared" si="1788"/>
        <v>0</v>
      </c>
      <c r="BO430" s="54" t="s">
        <v>619</v>
      </c>
      <c r="BP430" s="53">
        <v>12040102</v>
      </c>
      <c r="BQ430" s="53">
        <v>1120955.6969999999</v>
      </c>
      <c r="BR430" s="53">
        <v>236363.05739999999</v>
      </c>
      <c r="BS430" s="53">
        <f t="shared" si="1789"/>
        <v>0.21085851834517239</v>
      </c>
      <c r="BT430" s="53">
        <f>BT429</f>
        <v>0</v>
      </c>
      <c r="BU430" s="53">
        <f t="shared" ref="BU430:BU435" si="1928">BU429</f>
        <v>1</v>
      </c>
      <c r="BV430" s="53">
        <f t="shared" ref="BV430:BV435" si="1929">BV429</f>
        <v>2</v>
      </c>
      <c r="BW430" s="53">
        <f t="shared" si="1790"/>
        <v>0</v>
      </c>
      <c r="BX430" s="53">
        <f t="shared" si="1791"/>
        <v>0.21085851834517239</v>
      </c>
      <c r="BY430" s="53">
        <f t="shared" si="1792"/>
        <v>0.42171703669034477</v>
      </c>
    </row>
    <row r="431" spans="1:77" x14ac:dyDescent="0.3">
      <c r="A431" s="53" t="s">
        <v>1008</v>
      </c>
      <c r="B431" s="53" t="s">
        <v>1578</v>
      </c>
      <c r="C431" s="53">
        <v>11090106</v>
      </c>
      <c r="D431" s="51">
        <v>575635.528097859</v>
      </c>
      <c r="E431" s="53">
        <v>373.55015815899998</v>
      </c>
      <c r="F431" s="53">
        <f t="shared" si="1770"/>
        <v>6.4893520278945646E-4</v>
      </c>
      <c r="H431" s="53">
        <f>Input!P298</f>
        <v>1084</v>
      </c>
      <c r="I431" s="53">
        <f>Input!Q298</f>
        <v>33</v>
      </c>
      <c r="J431" s="53">
        <f>Input!R298</f>
        <v>140900</v>
      </c>
      <c r="K431" s="53">
        <f>Input!S298</f>
        <v>368</v>
      </c>
      <c r="L431" s="53">
        <f>Input!T298</f>
        <v>3211</v>
      </c>
      <c r="M431" s="53">
        <f t="shared" si="1781"/>
        <v>0.70344575982377078</v>
      </c>
      <c r="N431" s="53">
        <f t="shared" si="1782"/>
        <v>2.1414861692052062E-2</v>
      </c>
      <c r="O431" s="53">
        <f t="shared" si="1783"/>
        <v>91.434970073034421</v>
      </c>
      <c r="P431" s="53">
        <f t="shared" si="1784"/>
        <v>0.23880815462651997</v>
      </c>
      <c r="Q431" s="53">
        <f t="shared" si="1785"/>
        <v>2.0837309361569445</v>
      </c>
      <c r="AA431" s="53" t="s">
        <v>1024</v>
      </c>
      <c r="AB431" s="53" t="s">
        <v>1603</v>
      </c>
      <c r="AC431" s="53">
        <v>13040202</v>
      </c>
      <c r="AD431" s="53">
        <v>1225448.933</v>
      </c>
      <c r="AE431" s="51">
        <v>54789.495314699998</v>
      </c>
      <c r="AF431" s="53">
        <f t="shared" si="1775"/>
        <v>4.4709733583569902E-2</v>
      </c>
      <c r="AH431" s="58">
        <f t="shared" ref="AH431:AH436" si="1930">AH430</f>
        <v>430</v>
      </c>
      <c r="AI431" s="58">
        <f t="shared" ref="AI431:AI436" si="1931">AI430</f>
        <v>0</v>
      </c>
      <c r="AJ431" s="58">
        <f t="shared" ref="AJ431:AJ436" si="1932">AJ430</f>
        <v>1471</v>
      </c>
      <c r="AK431" s="58">
        <f t="shared" ref="AK431:AK436" si="1933">AK430</f>
        <v>0</v>
      </c>
      <c r="AL431" s="58">
        <f t="shared" ref="AL431:AL436" si="1934">AL430</f>
        <v>299</v>
      </c>
      <c r="AM431" s="58">
        <f t="shared" si="1821"/>
        <v>19.225185440935057</v>
      </c>
      <c r="AN431" s="58">
        <f t="shared" si="1822"/>
        <v>0</v>
      </c>
      <c r="AO431" s="58">
        <f t="shared" si="1823"/>
        <v>65.768018101431323</v>
      </c>
      <c r="AP431" s="58">
        <f t="shared" si="1824"/>
        <v>0</v>
      </c>
      <c r="AQ431" s="58">
        <f t="shared" si="1825"/>
        <v>13.368210341487401</v>
      </c>
      <c r="BA431" s="54" t="s">
        <v>712</v>
      </c>
      <c r="BB431" s="53">
        <v>12060201</v>
      </c>
      <c r="BC431" s="53">
        <v>51182</v>
      </c>
      <c r="BD431" s="53">
        <v>48073</v>
      </c>
      <c r="BE431" s="53">
        <f t="shared" si="1786"/>
        <v>0.93925598843343361</v>
      </c>
      <c r="BF431" s="53">
        <f>BF430</f>
        <v>0</v>
      </c>
      <c r="BG431" s="53">
        <f>BG430</f>
        <v>0</v>
      </c>
      <c r="BH431" s="53">
        <f t="shared" si="1787"/>
        <v>0</v>
      </c>
      <c r="BI431" s="53">
        <f t="shared" si="1788"/>
        <v>0</v>
      </c>
      <c r="BO431" s="54" t="s">
        <v>619</v>
      </c>
      <c r="BP431" s="53">
        <v>12040103</v>
      </c>
      <c r="BQ431" s="53">
        <v>1120955.6969999999</v>
      </c>
      <c r="BR431" s="53">
        <v>25820.939030000001</v>
      </c>
      <c r="BS431" s="53">
        <f t="shared" si="1789"/>
        <v>2.3034754271827395E-2</v>
      </c>
      <c r="BT431" s="53">
        <f>BT430</f>
        <v>0</v>
      </c>
      <c r="BU431" s="53">
        <f t="shared" si="1928"/>
        <v>1</v>
      </c>
      <c r="BV431" s="53">
        <f t="shared" si="1929"/>
        <v>2</v>
      </c>
      <c r="BW431" s="53">
        <f t="shared" si="1790"/>
        <v>0</v>
      </c>
      <c r="BX431" s="53">
        <f t="shared" si="1791"/>
        <v>2.3034754271827395E-2</v>
      </c>
      <c r="BY431" s="53">
        <f t="shared" si="1792"/>
        <v>4.606950854365479E-2</v>
      </c>
    </row>
    <row r="432" spans="1:77" x14ac:dyDescent="0.3">
      <c r="A432" s="53" t="s">
        <v>1008</v>
      </c>
      <c r="B432" s="53" t="s">
        <v>1578</v>
      </c>
      <c r="C432" s="53">
        <v>11100103</v>
      </c>
      <c r="D432" s="51">
        <v>575635.528097859</v>
      </c>
      <c r="E432" s="53">
        <v>82875.665398500001</v>
      </c>
      <c r="F432" s="53">
        <f t="shared" si="1770"/>
        <v>0.1439724640908735</v>
      </c>
      <c r="H432" s="53">
        <f>H431</f>
        <v>1084</v>
      </c>
      <c r="I432" s="53">
        <f t="shared" ref="I432:I434" si="1935">I431</f>
        <v>33</v>
      </c>
      <c r="J432" s="53">
        <f t="shared" ref="J432:J434" si="1936">J431</f>
        <v>140900</v>
      </c>
      <c r="K432" s="53">
        <f t="shared" ref="K432:K434" si="1937">K431</f>
        <v>368</v>
      </c>
      <c r="L432" s="53">
        <f t="shared" ref="L432:L434" si="1938">L431</f>
        <v>3211</v>
      </c>
      <c r="M432" s="53">
        <f t="shared" si="1781"/>
        <v>156.06615107450688</v>
      </c>
      <c r="N432" s="53">
        <f t="shared" si="1782"/>
        <v>4.7510913149988259</v>
      </c>
      <c r="O432" s="53">
        <f t="shared" si="1783"/>
        <v>20285.720190404078</v>
      </c>
      <c r="P432" s="53">
        <f t="shared" si="1784"/>
        <v>52.981866785441447</v>
      </c>
      <c r="Q432" s="53">
        <f t="shared" si="1785"/>
        <v>462.29558219579479</v>
      </c>
      <c r="AA432" s="53" t="s">
        <v>1024</v>
      </c>
      <c r="AB432" s="53" t="s">
        <v>1603</v>
      </c>
      <c r="AC432" s="53">
        <v>13050004</v>
      </c>
      <c r="AD432" s="53">
        <v>1225448.933</v>
      </c>
      <c r="AE432" s="53">
        <v>477150.09172199998</v>
      </c>
      <c r="AF432" s="53">
        <f t="shared" si="1775"/>
        <v>0.38936758511339781</v>
      </c>
      <c r="AH432" s="58">
        <f t="shared" si="1930"/>
        <v>430</v>
      </c>
      <c r="AI432" s="58">
        <f t="shared" si="1931"/>
        <v>0</v>
      </c>
      <c r="AJ432" s="58">
        <f t="shared" si="1932"/>
        <v>1471</v>
      </c>
      <c r="AK432" s="58">
        <f t="shared" si="1933"/>
        <v>0</v>
      </c>
      <c r="AL432" s="58">
        <f t="shared" si="1934"/>
        <v>299</v>
      </c>
      <c r="AM432" s="58">
        <f t="shared" si="1821"/>
        <v>167.42806159876105</v>
      </c>
      <c r="AN432" s="58">
        <f t="shared" si="1822"/>
        <v>0</v>
      </c>
      <c r="AO432" s="58">
        <f t="shared" si="1823"/>
        <v>572.7597177018082</v>
      </c>
      <c r="AP432" s="58">
        <f t="shared" si="1824"/>
        <v>0</v>
      </c>
      <c r="AQ432" s="58">
        <f t="shared" si="1825"/>
        <v>116.42090794890595</v>
      </c>
      <c r="BA432" s="54" t="s">
        <v>712</v>
      </c>
      <c r="BB432" s="53">
        <v>12060202</v>
      </c>
      <c r="BC432" s="53">
        <v>51182</v>
      </c>
      <c r="BD432" s="53">
        <v>3103</v>
      </c>
      <c r="BE432" s="53">
        <f t="shared" si="1786"/>
        <v>6.0626782853346876E-2</v>
      </c>
      <c r="BF432" s="53">
        <f>BF431</f>
        <v>0</v>
      </c>
      <c r="BG432" s="53">
        <f>BG431</f>
        <v>0</v>
      </c>
      <c r="BH432" s="53">
        <f t="shared" si="1787"/>
        <v>0</v>
      </c>
      <c r="BI432" s="53">
        <f t="shared" si="1788"/>
        <v>0</v>
      </c>
      <c r="BO432" s="54" t="s">
        <v>619</v>
      </c>
      <c r="BP432" s="53">
        <v>12040104</v>
      </c>
      <c r="BQ432" s="53">
        <v>1120955.6969999999</v>
      </c>
      <c r="BR432" s="53">
        <v>665113.48069999996</v>
      </c>
      <c r="BS432" s="53">
        <f t="shared" si="1789"/>
        <v>0.59334502021804703</v>
      </c>
      <c r="BT432" s="53">
        <f>BT431</f>
        <v>0</v>
      </c>
      <c r="BU432" s="53">
        <f t="shared" si="1928"/>
        <v>1</v>
      </c>
      <c r="BV432" s="53">
        <f t="shared" si="1929"/>
        <v>2</v>
      </c>
      <c r="BW432" s="53">
        <f t="shared" si="1790"/>
        <v>0</v>
      </c>
      <c r="BX432" s="53">
        <f t="shared" si="1791"/>
        <v>0.59334502021804703</v>
      </c>
      <c r="BY432" s="53">
        <f t="shared" si="1792"/>
        <v>1.1866900404360941</v>
      </c>
    </row>
    <row r="433" spans="1:77" x14ac:dyDescent="0.3">
      <c r="A433" s="53" t="s">
        <v>1008</v>
      </c>
      <c r="B433" s="53" t="s">
        <v>1578</v>
      </c>
      <c r="C433" s="53">
        <v>11100104</v>
      </c>
      <c r="D433" s="51">
        <v>575635.528097859</v>
      </c>
      <c r="E433" s="53">
        <v>445652.80460500001</v>
      </c>
      <c r="F433" s="53">
        <f t="shared" si="1770"/>
        <v>0.77419266680363463</v>
      </c>
      <c r="H433" s="53">
        <f>H432</f>
        <v>1084</v>
      </c>
      <c r="I433" s="53">
        <f t="shared" si="1935"/>
        <v>33</v>
      </c>
      <c r="J433" s="53">
        <f t="shared" si="1936"/>
        <v>140900</v>
      </c>
      <c r="K433" s="53">
        <f t="shared" si="1937"/>
        <v>368</v>
      </c>
      <c r="L433" s="53">
        <f t="shared" si="1938"/>
        <v>3211</v>
      </c>
      <c r="M433" s="53">
        <f t="shared" si="1781"/>
        <v>839.22485081513992</v>
      </c>
      <c r="N433" s="53">
        <f t="shared" si="1782"/>
        <v>25.548358004519944</v>
      </c>
      <c r="O433" s="53">
        <f t="shared" si="1783"/>
        <v>109083.74675263211</v>
      </c>
      <c r="P433" s="53">
        <f t="shared" si="1784"/>
        <v>284.90290138373757</v>
      </c>
      <c r="Q433" s="53">
        <f t="shared" si="1785"/>
        <v>2485.9326531064708</v>
      </c>
      <c r="AA433" s="53" t="s">
        <v>1024</v>
      </c>
      <c r="AB433" s="53" t="s">
        <v>1603</v>
      </c>
      <c r="AC433" s="53">
        <v>13070003</v>
      </c>
      <c r="AD433" s="53">
        <v>1225448.933</v>
      </c>
      <c r="AE433" s="51">
        <v>189710.81925299999</v>
      </c>
      <c r="AF433" s="53">
        <f t="shared" si="1775"/>
        <v>0.15480924104162569</v>
      </c>
      <c r="AH433" s="58">
        <f t="shared" si="1930"/>
        <v>430</v>
      </c>
      <c r="AI433" s="58">
        <f t="shared" si="1931"/>
        <v>0</v>
      </c>
      <c r="AJ433" s="58">
        <f t="shared" si="1932"/>
        <v>1471</v>
      </c>
      <c r="AK433" s="58">
        <f t="shared" si="1933"/>
        <v>0</v>
      </c>
      <c r="AL433" s="58">
        <f t="shared" si="1934"/>
        <v>299</v>
      </c>
      <c r="AM433" s="58">
        <f t="shared" si="1821"/>
        <v>66.567973647899052</v>
      </c>
      <c r="AN433" s="58">
        <f t="shared" si="1822"/>
        <v>0</v>
      </c>
      <c r="AO433" s="58">
        <f t="shared" si="1823"/>
        <v>227.72439357223138</v>
      </c>
      <c r="AP433" s="58">
        <f t="shared" si="1824"/>
        <v>0</v>
      </c>
      <c r="AQ433" s="58">
        <f t="shared" si="1825"/>
        <v>46.287963071446079</v>
      </c>
      <c r="BA433" s="54" t="s">
        <v>1017</v>
      </c>
      <c r="BB433" s="53">
        <v>11140301</v>
      </c>
      <c r="BC433" s="53">
        <v>35159</v>
      </c>
      <c r="BD433" s="53">
        <v>2138</v>
      </c>
      <c r="BE433" s="53">
        <f t="shared" si="1786"/>
        <v>6.0809465570693139E-2</v>
      </c>
      <c r="BF433" s="53">
        <f>Input!P335</f>
        <v>67</v>
      </c>
      <c r="BG433" s="53">
        <f>Input!Q335</f>
        <v>0</v>
      </c>
      <c r="BH433" s="53">
        <f t="shared" si="1787"/>
        <v>4.0742341932364399</v>
      </c>
      <c r="BI433" s="53">
        <f t="shared" si="1788"/>
        <v>0</v>
      </c>
      <c r="BO433" s="54" t="s">
        <v>619</v>
      </c>
      <c r="BP433" s="53">
        <v>12040203</v>
      </c>
      <c r="BQ433" s="53">
        <v>1120955.6969999999</v>
      </c>
      <c r="BR433" s="53">
        <v>50277.641040000002</v>
      </c>
      <c r="BS433" s="53">
        <f t="shared" si="1789"/>
        <v>4.4852478268817796E-2</v>
      </c>
      <c r="BT433" s="53">
        <f>BT432</f>
        <v>0</v>
      </c>
      <c r="BU433" s="53">
        <f t="shared" si="1928"/>
        <v>1</v>
      </c>
      <c r="BV433" s="53">
        <f t="shared" si="1929"/>
        <v>2</v>
      </c>
      <c r="BW433" s="53">
        <f t="shared" si="1790"/>
        <v>0</v>
      </c>
      <c r="BX433" s="53">
        <f t="shared" si="1791"/>
        <v>4.4852478268817796E-2</v>
      </c>
      <c r="BY433" s="53">
        <f t="shared" si="1792"/>
        <v>8.9704956537635591E-2</v>
      </c>
    </row>
    <row r="434" spans="1:77" x14ac:dyDescent="0.3">
      <c r="A434" s="53" t="s">
        <v>1008</v>
      </c>
      <c r="B434" s="53" t="s">
        <v>1578</v>
      </c>
      <c r="C434" s="53">
        <v>11100202</v>
      </c>
      <c r="D434" s="51">
        <v>575635.528097859</v>
      </c>
      <c r="E434" s="53">
        <v>46733.507936200003</v>
      </c>
      <c r="F434" s="53">
        <f t="shared" si="1770"/>
        <v>8.1185933902702456E-2</v>
      </c>
      <c r="H434" s="53">
        <f>H433</f>
        <v>1084</v>
      </c>
      <c r="I434" s="53">
        <f t="shared" si="1935"/>
        <v>33</v>
      </c>
      <c r="J434" s="53">
        <f t="shared" si="1936"/>
        <v>140900</v>
      </c>
      <c r="K434" s="53">
        <f t="shared" si="1937"/>
        <v>368</v>
      </c>
      <c r="L434" s="53">
        <f t="shared" si="1938"/>
        <v>3211</v>
      </c>
      <c r="M434" s="53">
        <f t="shared" si="1781"/>
        <v>88.005552350529456</v>
      </c>
      <c r="N434" s="53">
        <f t="shared" si="1782"/>
        <v>2.6791358187891809</v>
      </c>
      <c r="O434" s="53">
        <f t="shared" si="1783"/>
        <v>11439.098086890775</v>
      </c>
      <c r="P434" s="53">
        <f t="shared" si="1784"/>
        <v>29.876423676194506</v>
      </c>
      <c r="Q434" s="53">
        <f t="shared" si="1785"/>
        <v>260.68803376157757</v>
      </c>
      <c r="AA434" s="53" t="s">
        <v>1024</v>
      </c>
      <c r="AB434" s="53" t="s">
        <v>1603</v>
      </c>
      <c r="AC434" s="53">
        <v>13070004</v>
      </c>
      <c r="AD434" s="53">
        <v>1225448.933</v>
      </c>
      <c r="AE434" s="53">
        <v>113863.435627</v>
      </c>
      <c r="AF434" s="53">
        <f t="shared" si="1775"/>
        <v>9.2915692005421172E-2</v>
      </c>
      <c r="AH434" s="58">
        <f t="shared" si="1930"/>
        <v>430</v>
      </c>
      <c r="AI434" s="58">
        <f t="shared" si="1931"/>
        <v>0</v>
      </c>
      <c r="AJ434" s="58">
        <f t="shared" si="1932"/>
        <v>1471</v>
      </c>
      <c r="AK434" s="58">
        <f t="shared" si="1933"/>
        <v>0</v>
      </c>
      <c r="AL434" s="58">
        <f t="shared" si="1934"/>
        <v>299</v>
      </c>
      <c r="AM434" s="58">
        <f t="shared" si="1821"/>
        <v>39.953747562331102</v>
      </c>
      <c r="AN434" s="58">
        <f t="shared" si="1822"/>
        <v>0</v>
      </c>
      <c r="AO434" s="58">
        <f t="shared" si="1823"/>
        <v>136.67898293997453</v>
      </c>
      <c r="AP434" s="58">
        <f t="shared" si="1824"/>
        <v>0</v>
      </c>
      <c r="AQ434" s="58">
        <f t="shared" si="1825"/>
        <v>27.781791909620932</v>
      </c>
      <c r="BA434" s="54" t="s">
        <v>1017</v>
      </c>
      <c r="BB434" s="53">
        <v>11140303</v>
      </c>
      <c r="BC434" s="53">
        <v>35159</v>
      </c>
      <c r="BD434" s="53">
        <v>24274</v>
      </c>
      <c r="BE434" s="53">
        <f t="shared" si="1786"/>
        <v>0.69040643931852441</v>
      </c>
      <c r="BF434" s="53">
        <f t="shared" ref="BF434:BG437" si="1939">BF433</f>
        <v>67</v>
      </c>
      <c r="BG434" s="53">
        <f t="shared" si="1939"/>
        <v>0</v>
      </c>
      <c r="BH434" s="53">
        <f t="shared" si="1787"/>
        <v>46.257231434341136</v>
      </c>
      <c r="BI434" s="53">
        <f t="shared" si="1788"/>
        <v>0</v>
      </c>
      <c r="BO434" s="54" t="s">
        <v>619</v>
      </c>
      <c r="BP434" s="53">
        <v>12040204</v>
      </c>
      <c r="BQ434" s="53">
        <v>1120955.6969999999</v>
      </c>
      <c r="BR434" s="53">
        <v>95362.562569999995</v>
      </c>
      <c r="BS434" s="53">
        <f t="shared" si="1789"/>
        <v>8.5072552666637644E-2</v>
      </c>
      <c r="BT434" s="53">
        <f t="shared" ref="BT434:BT435" si="1940">BT433</f>
        <v>0</v>
      </c>
      <c r="BU434" s="53">
        <f t="shared" si="1928"/>
        <v>1</v>
      </c>
      <c r="BV434" s="53">
        <f t="shared" si="1929"/>
        <v>2</v>
      </c>
      <c r="BW434" s="53">
        <f t="shared" si="1790"/>
        <v>0</v>
      </c>
      <c r="BX434" s="53">
        <f t="shared" si="1791"/>
        <v>8.5072552666637644E-2</v>
      </c>
      <c r="BY434" s="53">
        <f t="shared" si="1792"/>
        <v>0.17014510533327529</v>
      </c>
    </row>
    <row r="435" spans="1:77" x14ac:dyDescent="0.3">
      <c r="A435" s="53" t="s">
        <v>1009</v>
      </c>
      <c r="B435" s="53" t="s">
        <v>1580</v>
      </c>
      <c r="C435" s="53">
        <v>11120105</v>
      </c>
      <c r="D435" s="51">
        <v>153578.01939762</v>
      </c>
      <c r="E435" s="53">
        <v>9056.3437666200007</v>
      </c>
      <c r="F435" s="53">
        <f t="shared" si="1770"/>
        <v>5.8969010032436632E-2</v>
      </c>
      <c r="H435" s="53">
        <f>Input!P301</f>
        <v>104</v>
      </c>
      <c r="I435" s="53">
        <f>Input!Q301</f>
        <v>0</v>
      </c>
      <c r="J435" s="53">
        <f>Input!R301</f>
        <v>2698</v>
      </c>
      <c r="K435" s="53">
        <f>Input!S301</f>
        <v>0</v>
      </c>
      <c r="L435" s="53">
        <f>Input!T301</f>
        <v>55</v>
      </c>
      <c r="M435" s="53">
        <f t="shared" si="1781"/>
        <v>6.1327770433734097</v>
      </c>
      <c r="N435" s="53">
        <f t="shared" si="1782"/>
        <v>0</v>
      </c>
      <c r="O435" s="53">
        <f t="shared" si="1783"/>
        <v>159.09838906751403</v>
      </c>
      <c r="P435" s="53">
        <f t="shared" si="1784"/>
        <v>0</v>
      </c>
      <c r="Q435" s="53">
        <f t="shared" si="1785"/>
        <v>3.2432955517840147</v>
      </c>
      <c r="AA435" s="53" t="s">
        <v>1024</v>
      </c>
      <c r="AB435" s="53" t="s">
        <v>1603</v>
      </c>
      <c r="AC435" s="53">
        <v>13070005</v>
      </c>
      <c r="AD435" s="53">
        <v>1225448.933</v>
      </c>
      <c r="AE435" s="53">
        <v>285151.27678199997</v>
      </c>
      <c r="AF435" s="53">
        <f t="shared" si="1775"/>
        <v>0.23269127672576789</v>
      </c>
      <c r="AH435" s="58">
        <f t="shared" si="1930"/>
        <v>430</v>
      </c>
      <c r="AI435" s="58">
        <f t="shared" si="1931"/>
        <v>0</v>
      </c>
      <c r="AJ435" s="58">
        <f t="shared" si="1932"/>
        <v>1471</v>
      </c>
      <c r="AK435" s="58">
        <f t="shared" si="1933"/>
        <v>0</v>
      </c>
      <c r="AL435" s="58">
        <f t="shared" si="1934"/>
        <v>299</v>
      </c>
      <c r="AM435" s="58">
        <f t="shared" si="1821"/>
        <v>100.05724899208019</v>
      </c>
      <c r="AN435" s="58">
        <f t="shared" si="1822"/>
        <v>0</v>
      </c>
      <c r="AO435" s="58">
        <f t="shared" si="1823"/>
        <v>342.28886806360458</v>
      </c>
      <c r="AP435" s="58">
        <f t="shared" si="1824"/>
        <v>0</v>
      </c>
      <c r="AQ435" s="58">
        <f t="shared" si="1825"/>
        <v>69.5746917410046</v>
      </c>
      <c r="BA435" s="54" t="s">
        <v>1017</v>
      </c>
      <c r="BB435" s="53">
        <v>11140305</v>
      </c>
      <c r="BC435" s="53">
        <v>35159</v>
      </c>
      <c r="BD435" s="53">
        <v>511</v>
      </c>
      <c r="BE435" s="53">
        <f t="shared" si="1786"/>
        <v>1.4533974231349014E-2</v>
      </c>
      <c r="BF435" s="53">
        <f t="shared" si="1939"/>
        <v>67</v>
      </c>
      <c r="BG435" s="53">
        <f t="shared" si="1939"/>
        <v>0</v>
      </c>
      <c r="BH435" s="53">
        <f t="shared" si="1787"/>
        <v>0.97377627350038398</v>
      </c>
      <c r="BI435" s="53">
        <f t="shared" si="1788"/>
        <v>0</v>
      </c>
      <c r="BO435" s="54" t="s">
        <v>619</v>
      </c>
      <c r="BP435" s="53">
        <v>12070104</v>
      </c>
      <c r="BQ435" s="53">
        <v>1120955.6969999999</v>
      </c>
      <c r="BR435" s="53">
        <v>0.93467948899999997</v>
      </c>
      <c r="BS435" s="53">
        <f t="shared" si="1789"/>
        <v>8.3382375548067717E-7</v>
      </c>
      <c r="BT435" s="53">
        <f t="shared" si="1940"/>
        <v>0</v>
      </c>
      <c r="BU435" s="53">
        <f t="shared" si="1928"/>
        <v>1</v>
      </c>
      <c r="BV435" s="53">
        <f t="shared" si="1929"/>
        <v>2</v>
      </c>
      <c r="BW435" s="53">
        <f t="shared" si="1790"/>
        <v>0</v>
      </c>
      <c r="BX435" s="53">
        <f t="shared" si="1791"/>
        <v>8.3382375548067717E-7</v>
      </c>
      <c r="BY435" s="53">
        <f t="shared" si="1792"/>
        <v>1.6676475109613543E-6</v>
      </c>
    </row>
    <row r="436" spans="1:77" x14ac:dyDescent="0.3">
      <c r="A436" s="53" t="s">
        <v>1009</v>
      </c>
      <c r="B436" s="53" t="s">
        <v>1580</v>
      </c>
      <c r="C436" s="53">
        <v>11130101</v>
      </c>
      <c r="D436" s="51">
        <v>153578.01939762</v>
      </c>
      <c r="E436" s="53">
        <v>128600.78185499999</v>
      </c>
      <c r="F436" s="53">
        <f t="shared" si="1770"/>
        <v>0.83736450280718311</v>
      </c>
      <c r="H436" s="53">
        <f>H435</f>
        <v>104</v>
      </c>
      <c r="I436" s="53">
        <f t="shared" ref="I436:I437" si="1941">I435</f>
        <v>0</v>
      </c>
      <c r="J436" s="53">
        <f t="shared" ref="J436:J437" si="1942">J435</f>
        <v>2698</v>
      </c>
      <c r="K436" s="53">
        <f t="shared" ref="K436:K437" si="1943">K435</f>
        <v>0</v>
      </c>
      <c r="L436" s="53">
        <f t="shared" ref="L436:L437" si="1944">L435</f>
        <v>55</v>
      </c>
      <c r="M436" s="53">
        <f t="shared" si="1781"/>
        <v>87.08590829194705</v>
      </c>
      <c r="N436" s="53">
        <f t="shared" si="1782"/>
        <v>0</v>
      </c>
      <c r="O436" s="53">
        <f t="shared" si="1783"/>
        <v>2259.2094285737799</v>
      </c>
      <c r="P436" s="53">
        <f t="shared" si="1784"/>
        <v>0</v>
      </c>
      <c r="Q436" s="53">
        <f t="shared" si="1785"/>
        <v>46.055047654395068</v>
      </c>
      <c r="AA436" s="53" t="s">
        <v>1024</v>
      </c>
      <c r="AB436" s="53" t="s">
        <v>1603</v>
      </c>
      <c r="AC436" s="53">
        <v>13070006</v>
      </c>
      <c r="AD436" s="53">
        <v>1225448.933</v>
      </c>
      <c r="AE436" s="53">
        <v>101203.300126</v>
      </c>
      <c r="AF436" s="53">
        <f t="shared" si="1775"/>
        <v>8.2584673584272489E-2</v>
      </c>
      <c r="AH436" s="58">
        <f t="shared" si="1930"/>
        <v>430</v>
      </c>
      <c r="AI436" s="58">
        <f t="shared" si="1931"/>
        <v>0</v>
      </c>
      <c r="AJ436" s="58">
        <f t="shared" si="1932"/>
        <v>1471</v>
      </c>
      <c r="AK436" s="58">
        <f t="shared" si="1933"/>
        <v>0</v>
      </c>
      <c r="AL436" s="58">
        <f t="shared" si="1934"/>
        <v>299</v>
      </c>
      <c r="AM436" s="58">
        <f t="shared" si="1821"/>
        <v>35.511409641237172</v>
      </c>
      <c r="AN436" s="58">
        <f t="shared" si="1822"/>
        <v>0</v>
      </c>
      <c r="AO436" s="58">
        <f t="shared" si="1823"/>
        <v>121.48205484246483</v>
      </c>
      <c r="AP436" s="58">
        <f t="shared" si="1824"/>
        <v>0</v>
      </c>
      <c r="AQ436" s="58">
        <f t="shared" si="1825"/>
        <v>24.692817401697475</v>
      </c>
      <c r="BA436" s="54" t="s">
        <v>1017</v>
      </c>
      <c r="BB436" s="53">
        <v>12010002</v>
      </c>
      <c r="BC436" s="53">
        <v>35159</v>
      </c>
      <c r="BD436" s="53">
        <v>341</v>
      </c>
      <c r="BE436" s="53">
        <f t="shared" si="1786"/>
        <v>9.6987968941096171E-3</v>
      </c>
      <c r="BF436" s="53">
        <f t="shared" si="1939"/>
        <v>67</v>
      </c>
      <c r="BG436" s="53">
        <f t="shared" si="1939"/>
        <v>0</v>
      </c>
      <c r="BH436" s="53">
        <f t="shared" si="1787"/>
        <v>0.64981939190534432</v>
      </c>
      <c r="BI436" s="53">
        <f t="shared" si="1788"/>
        <v>0</v>
      </c>
      <c r="BO436" s="54" t="s">
        <v>1011</v>
      </c>
      <c r="BP436" s="53">
        <v>11140304</v>
      </c>
      <c r="BQ436" s="53">
        <v>585567.26300000004</v>
      </c>
      <c r="BR436" s="53">
        <v>58865.571799999998</v>
      </c>
      <c r="BS436" s="53">
        <f t="shared" si="1789"/>
        <v>0.10052742958753826</v>
      </c>
      <c r="BT436" s="53">
        <f>Input!R307</f>
        <v>0</v>
      </c>
      <c r="BU436" s="53">
        <f>Input!S307</f>
        <v>0</v>
      </c>
      <c r="BV436" s="53">
        <f>Input!T307</f>
        <v>0</v>
      </c>
      <c r="BW436" s="53">
        <f t="shared" si="1790"/>
        <v>0</v>
      </c>
      <c r="BX436" s="53">
        <f t="shared" si="1791"/>
        <v>0</v>
      </c>
      <c r="BY436" s="53">
        <f t="shared" si="1792"/>
        <v>0</v>
      </c>
    </row>
    <row r="437" spans="1:77" x14ac:dyDescent="0.3">
      <c r="A437" s="53" t="s">
        <v>1009</v>
      </c>
      <c r="B437" s="53" t="s">
        <v>1580</v>
      </c>
      <c r="C437" s="53">
        <v>11130105</v>
      </c>
      <c r="D437" s="51">
        <v>153578.01939762</v>
      </c>
      <c r="E437" s="53">
        <v>15920.893776000001</v>
      </c>
      <c r="F437" s="53">
        <f t="shared" si="1770"/>
        <v>0.10366648716038024</v>
      </c>
      <c r="H437" s="53">
        <f>H436</f>
        <v>104</v>
      </c>
      <c r="I437" s="53">
        <f t="shared" si="1941"/>
        <v>0</v>
      </c>
      <c r="J437" s="53">
        <f t="shared" si="1942"/>
        <v>2698</v>
      </c>
      <c r="K437" s="53">
        <f t="shared" si="1943"/>
        <v>0</v>
      </c>
      <c r="L437" s="53">
        <f t="shared" si="1944"/>
        <v>55</v>
      </c>
      <c r="M437" s="53">
        <f t="shared" si="1781"/>
        <v>10.781314664679545</v>
      </c>
      <c r="N437" s="53">
        <f t="shared" si="1782"/>
        <v>0</v>
      </c>
      <c r="O437" s="53">
        <f t="shared" si="1783"/>
        <v>279.69218235870591</v>
      </c>
      <c r="P437" s="53">
        <f t="shared" si="1784"/>
        <v>0</v>
      </c>
      <c r="Q437" s="53">
        <f t="shared" si="1785"/>
        <v>5.7016567938209128</v>
      </c>
      <c r="AA437" s="53" t="s">
        <v>1024</v>
      </c>
      <c r="AB437" s="53" t="s">
        <v>1610</v>
      </c>
      <c r="AC437" s="53">
        <v>13070003</v>
      </c>
      <c r="AD437" s="53">
        <v>101952.3284</v>
      </c>
      <c r="AE437" s="51">
        <v>27189.550242400001</v>
      </c>
      <c r="AF437" s="53">
        <f t="shared" si="1775"/>
        <v>0.26668886006923215</v>
      </c>
      <c r="AH437" s="58">
        <v>0</v>
      </c>
      <c r="AI437" s="58">
        <v>0</v>
      </c>
      <c r="AJ437" s="58">
        <v>0</v>
      </c>
      <c r="AK437" s="58">
        <v>0</v>
      </c>
      <c r="AL437" s="58">
        <v>0</v>
      </c>
      <c r="AM437" s="58">
        <f t="shared" si="1821"/>
        <v>0</v>
      </c>
      <c r="AN437" s="58">
        <f t="shared" si="1822"/>
        <v>0</v>
      </c>
      <c r="AO437" s="58">
        <f t="shared" si="1823"/>
        <v>0</v>
      </c>
      <c r="AP437" s="58">
        <f t="shared" si="1824"/>
        <v>0</v>
      </c>
      <c r="AQ437" s="58">
        <f t="shared" si="1825"/>
        <v>0</v>
      </c>
      <c r="BA437" s="54" t="s">
        <v>1017</v>
      </c>
      <c r="BB437" s="53">
        <v>12010003</v>
      </c>
      <c r="BC437" s="53">
        <v>35159</v>
      </c>
      <c r="BD437" s="53">
        <v>7895</v>
      </c>
      <c r="BE437" s="53">
        <f t="shared" si="1786"/>
        <v>0.22455132398532382</v>
      </c>
      <c r="BF437" s="53">
        <f t="shared" si="1939"/>
        <v>67</v>
      </c>
      <c r="BG437" s="53">
        <f t="shared" si="1939"/>
        <v>0</v>
      </c>
      <c r="BH437" s="53">
        <f t="shared" si="1787"/>
        <v>15.044938707016696</v>
      </c>
      <c r="BI437" s="53">
        <f t="shared" si="1788"/>
        <v>0</v>
      </c>
      <c r="BO437" s="54" t="s">
        <v>1011</v>
      </c>
      <c r="BP437" s="53">
        <v>11140305</v>
      </c>
      <c r="BQ437" s="53">
        <v>585567.26300000004</v>
      </c>
      <c r="BR437" s="53">
        <v>18371.79249</v>
      </c>
      <c r="BS437" s="53">
        <f t="shared" si="1789"/>
        <v>3.137435039636087E-2</v>
      </c>
      <c r="BT437" s="53">
        <f>BT436</f>
        <v>0</v>
      </c>
      <c r="BU437" s="53">
        <f t="shared" ref="BU437:BU440" si="1945">BU436</f>
        <v>0</v>
      </c>
      <c r="BV437" s="53">
        <f t="shared" ref="BV437:BV440" si="1946">BV436</f>
        <v>0</v>
      </c>
      <c r="BW437" s="53">
        <f t="shared" si="1790"/>
        <v>0</v>
      </c>
      <c r="BX437" s="53">
        <f t="shared" si="1791"/>
        <v>0</v>
      </c>
      <c r="BY437" s="53">
        <f t="shared" si="1792"/>
        <v>0</v>
      </c>
    </row>
    <row r="438" spans="1:77" x14ac:dyDescent="0.3">
      <c r="A438" s="53" t="s">
        <v>1010</v>
      </c>
      <c r="B438" s="53" t="s">
        <v>1576</v>
      </c>
      <c r="C438" s="53">
        <v>12020003</v>
      </c>
      <c r="D438" s="51">
        <v>574339.84126350004</v>
      </c>
      <c r="E438" s="53">
        <v>52997.232902999996</v>
      </c>
      <c r="F438" s="53">
        <f t="shared" si="1770"/>
        <v>9.2275041874877561E-2</v>
      </c>
      <c r="H438" s="53">
        <f>Input!P302</f>
        <v>15586</v>
      </c>
      <c r="I438" s="53">
        <f>Input!Q302</f>
        <v>45</v>
      </c>
      <c r="J438" s="53">
        <f>Input!R302</f>
        <v>2245</v>
      </c>
      <c r="K438" s="53">
        <f>Input!S302</f>
        <v>0</v>
      </c>
      <c r="L438" s="53">
        <f>Input!T302</f>
        <v>44</v>
      </c>
      <c r="M438" s="53">
        <f t="shared" si="1781"/>
        <v>1438.1988026618417</v>
      </c>
      <c r="N438" s="53">
        <f t="shared" si="1782"/>
        <v>4.1523768843694899</v>
      </c>
      <c r="O438" s="53">
        <f t="shared" si="1783"/>
        <v>207.15746900910011</v>
      </c>
      <c r="P438" s="53">
        <f t="shared" si="1784"/>
        <v>0</v>
      </c>
      <c r="Q438" s="53">
        <f t="shared" si="1785"/>
        <v>4.0601018424946123</v>
      </c>
      <c r="AA438" s="53" t="s">
        <v>1024</v>
      </c>
      <c r="AB438" s="53" t="s">
        <v>1610</v>
      </c>
      <c r="AC438" s="53">
        <v>13070004</v>
      </c>
      <c r="AD438" s="53">
        <v>101952.3284</v>
      </c>
      <c r="AE438" s="53">
        <v>2119.0852712000001</v>
      </c>
      <c r="AF438" s="53">
        <f t="shared" si="1775"/>
        <v>2.0785060081080012E-2</v>
      </c>
      <c r="AH438" s="58">
        <f t="shared" ref="AH438:AH440" si="1947">AH437</f>
        <v>0</v>
      </c>
      <c r="AI438" s="58">
        <f t="shared" ref="AI438:AI440" si="1948">AI437</f>
        <v>0</v>
      </c>
      <c r="AJ438" s="58">
        <f t="shared" ref="AJ438:AJ440" si="1949">AJ437</f>
        <v>0</v>
      </c>
      <c r="AK438" s="58">
        <f t="shared" ref="AK438:AK440" si="1950">AK437</f>
        <v>0</v>
      </c>
      <c r="AL438" s="58">
        <f t="shared" ref="AL438:AL440" si="1951">AL437</f>
        <v>0</v>
      </c>
      <c r="AM438" s="58">
        <f t="shared" si="1821"/>
        <v>0</v>
      </c>
      <c r="AN438" s="58">
        <f t="shared" si="1822"/>
        <v>0</v>
      </c>
      <c r="AO438" s="58">
        <f t="shared" si="1823"/>
        <v>0</v>
      </c>
      <c r="AP438" s="58">
        <f t="shared" si="1824"/>
        <v>0</v>
      </c>
      <c r="AQ438" s="58">
        <f t="shared" si="1825"/>
        <v>0</v>
      </c>
      <c r="BA438" s="54" t="s">
        <v>1018</v>
      </c>
      <c r="BB438" s="53">
        <v>12020001</v>
      </c>
      <c r="BC438" s="53">
        <v>23732</v>
      </c>
      <c r="BD438" s="53">
        <v>2987</v>
      </c>
      <c r="BE438" s="53">
        <f t="shared" si="1786"/>
        <v>0.1258638125737401</v>
      </c>
      <c r="BF438" s="53">
        <v>0</v>
      </c>
      <c r="BG438" s="53">
        <v>0</v>
      </c>
      <c r="BH438" s="53">
        <f t="shared" si="1787"/>
        <v>0</v>
      </c>
      <c r="BI438" s="53">
        <f t="shared" si="1788"/>
        <v>0</v>
      </c>
      <c r="BO438" s="54" t="s">
        <v>1011</v>
      </c>
      <c r="BP438" s="53">
        <v>11140306</v>
      </c>
      <c r="BQ438" s="53">
        <v>585567.26300000004</v>
      </c>
      <c r="BR438" s="53">
        <v>115069.4823</v>
      </c>
      <c r="BS438" s="53">
        <f t="shared" si="1789"/>
        <v>0.19650941842355008</v>
      </c>
      <c r="BT438" s="53">
        <f>BT437</f>
        <v>0</v>
      </c>
      <c r="BU438" s="53">
        <f t="shared" si="1945"/>
        <v>0</v>
      </c>
      <c r="BV438" s="53">
        <f t="shared" si="1946"/>
        <v>0</v>
      </c>
      <c r="BW438" s="53">
        <f t="shared" si="1790"/>
        <v>0</v>
      </c>
      <c r="BX438" s="53">
        <f t="shared" si="1791"/>
        <v>0</v>
      </c>
      <c r="BY438" s="53">
        <f t="shared" si="1792"/>
        <v>0</v>
      </c>
    </row>
    <row r="439" spans="1:77" x14ac:dyDescent="0.3">
      <c r="A439" s="53" t="s">
        <v>1010</v>
      </c>
      <c r="B439" s="53" t="s">
        <v>1576</v>
      </c>
      <c r="C439" s="53">
        <v>12020006</v>
      </c>
      <c r="D439" s="51">
        <v>574339.84126350004</v>
      </c>
      <c r="E439" s="53">
        <v>239812.748437</v>
      </c>
      <c r="F439" s="53">
        <f t="shared" si="1770"/>
        <v>0.41754503380686919</v>
      </c>
      <c r="H439" s="53">
        <f>H438</f>
        <v>15586</v>
      </c>
      <c r="I439" s="53">
        <f t="shared" ref="I439:I441" si="1952">I438</f>
        <v>45</v>
      </c>
      <c r="J439" s="53">
        <f t="shared" ref="J439:J441" si="1953">J438</f>
        <v>2245</v>
      </c>
      <c r="K439" s="53">
        <f t="shared" ref="K439:K441" si="1954">K438</f>
        <v>0</v>
      </c>
      <c r="L439" s="53">
        <f t="shared" ref="L439:L441" si="1955">L438</f>
        <v>44</v>
      </c>
      <c r="M439" s="53">
        <f t="shared" si="1781"/>
        <v>6507.8568969138632</v>
      </c>
      <c r="N439" s="53">
        <f t="shared" si="1782"/>
        <v>18.789526521309114</v>
      </c>
      <c r="O439" s="53">
        <f t="shared" si="1783"/>
        <v>937.38860089642128</v>
      </c>
      <c r="P439" s="53">
        <f t="shared" si="1784"/>
        <v>0</v>
      </c>
      <c r="Q439" s="53">
        <f t="shared" si="1785"/>
        <v>18.371981487502243</v>
      </c>
      <c r="AA439" s="53" t="s">
        <v>1024</v>
      </c>
      <c r="AB439" s="53" t="s">
        <v>1610</v>
      </c>
      <c r="AC439" s="53">
        <v>13070005</v>
      </c>
      <c r="AD439" s="53">
        <v>101952.3284</v>
      </c>
      <c r="AE439" s="51">
        <v>61268.724075700004</v>
      </c>
      <c r="AF439" s="53">
        <f t="shared" si="1775"/>
        <v>0.60095463278992656</v>
      </c>
      <c r="AH439" s="58">
        <f t="shared" si="1947"/>
        <v>0</v>
      </c>
      <c r="AI439" s="58">
        <f t="shared" si="1948"/>
        <v>0</v>
      </c>
      <c r="AJ439" s="58">
        <f t="shared" si="1949"/>
        <v>0</v>
      </c>
      <c r="AK439" s="58">
        <f t="shared" si="1950"/>
        <v>0</v>
      </c>
      <c r="AL439" s="58">
        <f t="shared" si="1951"/>
        <v>0</v>
      </c>
      <c r="AM439" s="58">
        <f t="shared" si="1821"/>
        <v>0</v>
      </c>
      <c r="AN439" s="58">
        <f t="shared" si="1822"/>
        <v>0</v>
      </c>
      <c r="AO439" s="58">
        <f t="shared" si="1823"/>
        <v>0</v>
      </c>
      <c r="AP439" s="58">
        <f t="shared" si="1824"/>
        <v>0</v>
      </c>
      <c r="AQ439" s="58">
        <f t="shared" si="1825"/>
        <v>0</v>
      </c>
      <c r="BA439" s="54" t="s">
        <v>1018</v>
      </c>
      <c r="BB439" s="53">
        <v>12020002</v>
      </c>
      <c r="BC439" s="53">
        <v>23732</v>
      </c>
      <c r="BD439" s="53">
        <v>1991</v>
      </c>
      <c r="BE439" s="53">
        <f t="shared" si="1786"/>
        <v>8.389516264958706E-2</v>
      </c>
      <c r="BF439" s="53">
        <f t="shared" ref="BF439:BG441" si="1956">BF438</f>
        <v>0</v>
      </c>
      <c r="BG439" s="53">
        <f t="shared" si="1956"/>
        <v>0</v>
      </c>
      <c r="BH439" s="53">
        <f t="shared" si="1787"/>
        <v>0</v>
      </c>
      <c r="BI439" s="53">
        <f t="shared" si="1788"/>
        <v>0</v>
      </c>
      <c r="BO439" s="54" t="s">
        <v>1011</v>
      </c>
      <c r="BP439" s="53">
        <v>11140307</v>
      </c>
      <c r="BQ439" s="53">
        <v>585567.26300000004</v>
      </c>
      <c r="BR439" s="53">
        <v>149285.49239999999</v>
      </c>
      <c r="BS439" s="53">
        <f t="shared" si="1789"/>
        <v>0.25494166397755058</v>
      </c>
      <c r="BT439" s="53">
        <f>BT438</f>
        <v>0</v>
      </c>
      <c r="BU439" s="53">
        <f t="shared" si="1945"/>
        <v>0</v>
      </c>
      <c r="BV439" s="53">
        <f t="shared" si="1946"/>
        <v>0</v>
      </c>
      <c r="BW439" s="53">
        <f t="shared" si="1790"/>
        <v>0</v>
      </c>
      <c r="BX439" s="53">
        <f t="shared" si="1791"/>
        <v>0</v>
      </c>
      <c r="BY439" s="53">
        <f t="shared" si="1792"/>
        <v>0</v>
      </c>
    </row>
    <row r="440" spans="1:77" x14ac:dyDescent="0.3">
      <c r="A440" s="53" t="s">
        <v>1010</v>
      </c>
      <c r="B440" s="53" t="s">
        <v>1576</v>
      </c>
      <c r="C440" s="53">
        <v>12020007</v>
      </c>
      <c r="D440" s="51">
        <v>574339.84126350004</v>
      </c>
      <c r="E440" s="53">
        <v>277434.60740600002</v>
      </c>
      <c r="F440" s="53">
        <f t="shared" si="1770"/>
        <v>0.48304955963992829</v>
      </c>
      <c r="H440" s="53">
        <f>H439</f>
        <v>15586</v>
      </c>
      <c r="I440" s="53">
        <f t="shared" si="1952"/>
        <v>45</v>
      </c>
      <c r="J440" s="53">
        <f t="shared" si="1953"/>
        <v>2245</v>
      </c>
      <c r="K440" s="53">
        <f t="shared" si="1954"/>
        <v>0</v>
      </c>
      <c r="L440" s="53">
        <f t="shared" si="1955"/>
        <v>44</v>
      </c>
      <c r="M440" s="53">
        <f t="shared" si="1781"/>
        <v>7528.8104365479221</v>
      </c>
      <c r="N440" s="53">
        <f t="shared" si="1782"/>
        <v>21.737230183796772</v>
      </c>
      <c r="O440" s="53">
        <f t="shared" si="1783"/>
        <v>1084.4462613916389</v>
      </c>
      <c r="P440" s="53">
        <f t="shared" si="1784"/>
        <v>0</v>
      </c>
      <c r="Q440" s="53">
        <f t="shared" si="1785"/>
        <v>21.254180624156845</v>
      </c>
      <c r="AA440" s="53" t="s">
        <v>1024</v>
      </c>
      <c r="AB440" s="53" t="s">
        <v>1610</v>
      </c>
      <c r="AC440" s="53">
        <v>13070006</v>
      </c>
      <c r="AD440" s="53">
        <v>101952.3284</v>
      </c>
      <c r="AE440" s="53">
        <v>11374.9687808</v>
      </c>
      <c r="AF440" s="53">
        <f t="shared" si="1775"/>
        <v>0.11157144676648699</v>
      </c>
      <c r="AH440" s="58">
        <f t="shared" si="1947"/>
        <v>0</v>
      </c>
      <c r="AI440" s="58">
        <f t="shared" si="1948"/>
        <v>0</v>
      </c>
      <c r="AJ440" s="58">
        <f t="shared" si="1949"/>
        <v>0</v>
      </c>
      <c r="AK440" s="58">
        <f t="shared" si="1950"/>
        <v>0</v>
      </c>
      <c r="AL440" s="58">
        <f t="shared" si="1951"/>
        <v>0</v>
      </c>
      <c r="AM440" s="58">
        <f t="shared" si="1821"/>
        <v>0</v>
      </c>
      <c r="AN440" s="58">
        <f t="shared" si="1822"/>
        <v>0</v>
      </c>
      <c r="AO440" s="58">
        <f t="shared" si="1823"/>
        <v>0</v>
      </c>
      <c r="AP440" s="58">
        <f t="shared" si="1824"/>
        <v>0</v>
      </c>
      <c r="AQ440" s="58">
        <f t="shared" si="1825"/>
        <v>0</v>
      </c>
      <c r="BA440" s="54" t="s">
        <v>1018</v>
      </c>
      <c r="BB440" s="53">
        <v>12030201</v>
      </c>
      <c r="BC440" s="53">
        <v>23732</v>
      </c>
      <c r="BD440" s="53">
        <v>9192</v>
      </c>
      <c r="BE440" s="53">
        <f t="shared" si="1786"/>
        <v>0.38732513062531604</v>
      </c>
      <c r="BF440" s="53">
        <f t="shared" si="1956"/>
        <v>0</v>
      </c>
      <c r="BG440" s="53">
        <f t="shared" si="1956"/>
        <v>0</v>
      </c>
      <c r="BH440" s="53">
        <f t="shared" si="1787"/>
        <v>0</v>
      </c>
      <c r="BI440" s="53">
        <f t="shared" si="1788"/>
        <v>0</v>
      </c>
      <c r="BO440" s="54" t="s">
        <v>1011</v>
      </c>
      <c r="BP440" s="53">
        <v>12010002</v>
      </c>
      <c r="BQ440" s="53">
        <v>585567.26300000004</v>
      </c>
      <c r="BR440" s="53">
        <v>243974.924</v>
      </c>
      <c r="BS440" s="53">
        <f t="shared" si="1789"/>
        <v>0.41664713759792271</v>
      </c>
      <c r="BT440" s="53">
        <f>BT439</f>
        <v>0</v>
      </c>
      <c r="BU440" s="53">
        <f t="shared" si="1945"/>
        <v>0</v>
      </c>
      <c r="BV440" s="53">
        <f t="shared" si="1946"/>
        <v>0</v>
      </c>
      <c r="BW440" s="53">
        <f t="shared" si="1790"/>
        <v>0</v>
      </c>
      <c r="BX440" s="53">
        <f t="shared" si="1791"/>
        <v>0</v>
      </c>
      <c r="BY440" s="53">
        <f t="shared" si="1792"/>
        <v>0</v>
      </c>
    </row>
    <row r="441" spans="1:77" x14ac:dyDescent="0.3">
      <c r="A441" s="53" t="s">
        <v>1010</v>
      </c>
      <c r="B441" s="53" t="s">
        <v>1576</v>
      </c>
      <c r="C441" s="53">
        <v>12030202</v>
      </c>
      <c r="D441" s="51">
        <v>574339.84126350004</v>
      </c>
      <c r="E441" s="53">
        <v>4095.2525175000001</v>
      </c>
      <c r="F441" s="53">
        <f t="shared" si="1770"/>
        <v>7.1303646783249163E-3</v>
      </c>
      <c r="H441" s="53">
        <f>H440</f>
        <v>15586</v>
      </c>
      <c r="I441" s="53">
        <f t="shared" si="1952"/>
        <v>45</v>
      </c>
      <c r="J441" s="53">
        <f t="shared" si="1953"/>
        <v>2245</v>
      </c>
      <c r="K441" s="53">
        <f t="shared" si="1954"/>
        <v>0</v>
      </c>
      <c r="L441" s="53">
        <f t="shared" si="1955"/>
        <v>44</v>
      </c>
      <c r="M441" s="53">
        <f t="shared" si="1781"/>
        <v>111.13386387637215</v>
      </c>
      <c r="N441" s="53">
        <f t="shared" si="1782"/>
        <v>0.32086641052462123</v>
      </c>
      <c r="O441" s="53">
        <f t="shared" si="1783"/>
        <v>16.007668702839439</v>
      </c>
      <c r="P441" s="53">
        <f t="shared" si="1784"/>
        <v>0</v>
      </c>
      <c r="Q441" s="53">
        <f t="shared" si="1785"/>
        <v>0.31373604584629633</v>
      </c>
      <c r="AA441" s="53" t="s">
        <v>1024</v>
      </c>
      <c r="AB441" s="53" t="s">
        <v>1612</v>
      </c>
      <c r="AC441" s="53">
        <v>13040201</v>
      </c>
      <c r="AD441" s="53">
        <v>158587.22459999999</v>
      </c>
      <c r="AE441" s="53">
        <v>7842.8668199699996</v>
      </c>
      <c r="AF441" s="53">
        <f t="shared" si="1775"/>
        <v>4.9454594086956488E-2</v>
      </c>
      <c r="AH441" s="58">
        <f>Input!P369</f>
        <v>41</v>
      </c>
      <c r="AI441" s="58">
        <f>Input!Q369</f>
        <v>0</v>
      </c>
      <c r="AJ441" s="58">
        <f>Input!R369</f>
        <v>561</v>
      </c>
      <c r="AK441" s="58">
        <f>Input!S369</f>
        <v>0</v>
      </c>
      <c r="AL441" s="58">
        <f>Input!T369</f>
        <v>63</v>
      </c>
      <c r="AM441" s="58">
        <f t="shared" si="1821"/>
        <v>2.0276383575652162</v>
      </c>
      <c r="AN441" s="58">
        <f t="shared" si="1822"/>
        <v>0</v>
      </c>
      <c r="AO441" s="58">
        <f t="shared" si="1823"/>
        <v>27.744027282782589</v>
      </c>
      <c r="AP441" s="58">
        <f t="shared" si="1824"/>
        <v>0</v>
      </c>
      <c r="AQ441" s="58">
        <f t="shared" si="1825"/>
        <v>3.1156394274782588</v>
      </c>
      <c r="BA441" s="54" t="s">
        <v>1018</v>
      </c>
      <c r="BB441" s="53">
        <v>12030202</v>
      </c>
      <c r="BC441" s="53">
        <v>23732</v>
      </c>
      <c r="BD441" s="53">
        <v>9562</v>
      </c>
      <c r="BE441" s="53">
        <f t="shared" si="1786"/>
        <v>0.40291589415135681</v>
      </c>
      <c r="BF441" s="53">
        <f t="shared" si="1956"/>
        <v>0</v>
      </c>
      <c r="BG441" s="53">
        <f t="shared" si="1956"/>
        <v>0</v>
      </c>
      <c r="BH441" s="53">
        <f t="shared" si="1787"/>
        <v>0</v>
      </c>
      <c r="BI441" s="53">
        <f t="shared" si="1788"/>
        <v>0</v>
      </c>
      <c r="BO441" s="54" t="s">
        <v>1012</v>
      </c>
      <c r="BP441" s="53">
        <v>11090101</v>
      </c>
      <c r="BQ441" s="53">
        <v>916943.02240000002</v>
      </c>
      <c r="BR441" s="53">
        <v>111168.1657</v>
      </c>
      <c r="BS441" s="53">
        <f t="shared" si="1789"/>
        <v>0.12123781192971975</v>
      </c>
      <c r="BT441" s="53">
        <v>0</v>
      </c>
      <c r="BU441" s="53">
        <v>1</v>
      </c>
      <c r="BV441" s="53">
        <v>2</v>
      </c>
      <c r="BW441" s="53">
        <f t="shared" si="1790"/>
        <v>0</v>
      </c>
      <c r="BX441" s="53">
        <f t="shared" si="1791"/>
        <v>0.12123781192971975</v>
      </c>
      <c r="BY441" s="53">
        <f t="shared" si="1792"/>
        <v>0.24247562385943949</v>
      </c>
    </row>
    <row r="442" spans="1:77" x14ac:dyDescent="0.3">
      <c r="A442" s="53" t="s">
        <v>619</v>
      </c>
      <c r="B442" s="73" t="s">
        <v>1668</v>
      </c>
      <c r="C442" s="53">
        <v>12070101</v>
      </c>
      <c r="D442" s="53">
        <v>1</v>
      </c>
      <c r="E442" s="53">
        <v>1</v>
      </c>
      <c r="F442" s="53">
        <f t="shared" si="1770"/>
        <v>1</v>
      </c>
      <c r="H442" s="53">
        <f>Input!P304</f>
        <v>108</v>
      </c>
      <c r="I442" s="53">
        <f>Input!Q304</f>
        <v>0</v>
      </c>
      <c r="J442" s="53">
        <f>Input!R304</f>
        <v>0</v>
      </c>
      <c r="K442" s="53">
        <f>Input!S304</f>
        <v>0</v>
      </c>
      <c r="L442" s="53">
        <f>Input!T304</f>
        <v>0</v>
      </c>
      <c r="M442" s="53">
        <f t="shared" si="1781"/>
        <v>108</v>
      </c>
      <c r="N442" s="53">
        <f t="shared" si="1782"/>
        <v>0</v>
      </c>
      <c r="O442" s="53">
        <f t="shared" si="1783"/>
        <v>0</v>
      </c>
      <c r="P442" s="53">
        <f t="shared" si="1784"/>
        <v>0</v>
      </c>
      <c r="Q442" s="53">
        <f t="shared" si="1785"/>
        <v>0</v>
      </c>
      <c r="AA442" s="53" t="s">
        <v>1024</v>
      </c>
      <c r="AB442" s="53" t="s">
        <v>1612</v>
      </c>
      <c r="AC442" s="53">
        <v>13050004</v>
      </c>
      <c r="AD442" s="53">
        <v>158587.22459999999</v>
      </c>
      <c r="AE442" s="51">
        <v>150744.35775699999</v>
      </c>
      <c r="AF442" s="53">
        <f t="shared" si="1775"/>
        <v>0.95054540576782376</v>
      </c>
      <c r="AH442" s="58">
        <f t="shared" ref="AH442" si="1957">AH441</f>
        <v>41</v>
      </c>
      <c r="AI442" s="58">
        <f t="shared" ref="AI442" si="1958">AI441</f>
        <v>0</v>
      </c>
      <c r="AJ442" s="58">
        <f t="shared" ref="AJ442" si="1959">AJ441</f>
        <v>561</v>
      </c>
      <c r="AK442" s="58">
        <f t="shared" ref="AK442" si="1960">AK441</f>
        <v>0</v>
      </c>
      <c r="AL442" s="58">
        <f t="shared" ref="AL442" si="1961">AL441</f>
        <v>63</v>
      </c>
      <c r="AM442" s="58">
        <f t="shared" si="1821"/>
        <v>38.972361636480777</v>
      </c>
      <c r="AN442" s="58">
        <f t="shared" si="1822"/>
        <v>0</v>
      </c>
      <c r="AO442" s="58">
        <f t="shared" si="1823"/>
        <v>533.25597263574912</v>
      </c>
      <c r="AP442" s="58">
        <f t="shared" si="1824"/>
        <v>0</v>
      </c>
      <c r="AQ442" s="58">
        <f t="shared" si="1825"/>
        <v>59.884360563372894</v>
      </c>
      <c r="BA442" s="54" t="s">
        <v>663</v>
      </c>
      <c r="BB442" s="53">
        <v>12080002</v>
      </c>
      <c r="BC442" s="53">
        <v>35012</v>
      </c>
      <c r="BD442" s="53">
        <v>266</v>
      </c>
      <c r="BE442" s="53">
        <f t="shared" si="1786"/>
        <v>7.5973951787958417E-3</v>
      </c>
      <c r="BF442" s="53">
        <f>Input!P344</f>
        <v>14</v>
      </c>
      <c r="BG442" s="53">
        <f>Input!Q344</f>
        <v>0</v>
      </c>
      <c r="BH442" s="53">
        <f t="shared" si="1787"/>
        <v>0.10636353250314179</v>
      </c>
      <c r="BI442" s="53">
        <f t="shared" si="1788"/>
        <v>0</v>
      </c>
      <c r="BO442" s="54" t="s">
        <v>1012</v>
      </c>
      <c r="BP442" s="53">
        <v>11090102</v>
      </c>
      <c r="BQ442" s="53">
        <v>916943.02240000002</v>
      </c>
      <c r="BR442" s="53">
        <v>342166.32429999998</v>
      </c>
      <c r="BS442" s="53">
        <f t="shared" si="1789"/>
        <v>0.3731598539290002</v>
      </c>
      <c r="BT442" s="53">
        <f>BT441</f>
        <v>0</v>
      </c>
      <c r="BU442" s="53">
        <f t="shared" ref="BU442:BU447" si="1962">BU441</f>
        <v>1</v>
      </c>
      <c r="BV442" s="53">
        <f t="shared" ref="BV442:BV447" si="1963">BV441</f>
        <v>2</v>
      </c>
      <c r="BW442" s="53">
        <f t="shared" si="1790"/>
        <v>0</v>
      </c>
      <c r="BX442" s="53">
        <f t="shared" si="1791"/>
        <v>0.3731598539290002</v>
      </c>
      <c r="BY442" s="53">
        <f t="shared" si="1792"/>
        <v>0.74631970785800039</v>
      </c>
    </row>
    <row r="443" spans="1:77" x14ac:dyDescent="0.3">
      <c r="A443" s="53" t="s">
        <v>619</v>
      </c>
      <c r="B443" s="53" t="s">
        <v>1576</v>
      </c>
      <c r="C443" s="53">
        <v>12040101</v>
      </c>
      <c r="D443" s="51">
        <v>1120956.8228268258</v>
      </c>
      <c r="E443" s="53">
        <v>48017.081472700003</v>
      </c>
      <c r="F443" s="53">
        <f t="shared" si="1770"/>
        <v>4.2835799287621677E-2</v>
      </c>
      <c r="H443" s="53">
        <f>Input!P305</f>
        <v>275562</v>
      </c>
      <c r="I443" s="53">
        <f>Input!Q305</f>
        <v>10591</v>
      </c>
      <c r="J443" s="53">
        <f>Input!R305</f>
        <v>1400</v>
      </c>
      <c r="K443" s="53">
        <f>Input!S305</f>
        <v>0</v>
      </c>
      <c r="L443" s="53">
        <f>Input!T305</f>
        <v>788</v>
      </c>
      <c r="M443" s="53">
        <f t="shared" si="1781"/>
        <v>11803.918523295604</v>
      </c>
      <c r="N443" s="53">
        <f t="shared" si="1782"/>
        <v>453.67395025520119</v>
      </c>
      <c r="O443" s="53">
        <f t="shared" si="1783"/>
        <v>59.970119002670351</v>
      </c>
      <c r="P443" s="53">
        <f t="shared" si="1784"/>
        <v>0</v>
      </c>
      <c r="Q443" s="53">
        <f t="shared" si="1785"/>
        <v>33.754609838645884</v>
      </c>
      <c r="AA443" s="53" t="s">
        <v>1026</v>
      </c>
      <c r="AB443" s="53" t="s">
        <v>1614</v>
      </c>
      <c r="AC443" s="53">
        <v>13080003</v>
      </c>
      <c r="AD443" s="53">
        <v>7724.0623599999999</v>
      </c>
      <c r="AE443" s="53">
        <v>6581.3361994300003</v>
      </c>
      <c r="AF443" s="53">
        <f t="shared" si="1775"/>
        <v>0.85205632641086038</v>
      </c>
      <c r="AH443" s="58">
        <v>0</v>
      </c>
      <c r="AI443" s="58">
        <v>0</v>
      </c>
      <c r="AJ443" s="58">
        <v>0</v>
      </c>
      <c r="AK443" s="58">
        <v>0</v>
      </c>
      <c r="AL443" s="58">
        <v>0</v>
      </c>
      <c r="AM443" s="58">
        <f t="shared" si="1821"/>
        <v>0</v>
      </c>
      <c r="AN443" s="58">
        <f t="shared" si="1822"/>
        <v>0</v>
      </c>
      <c r="AO443" s="58">
        <f t="shared" si="1823"/>
        <v>0</v>
      </c>
      <c r="AP443" s="58">
        <f t="shared" si="1824"/>
        <v>0</v>
      </c>
      <c r="AQ443" s="58">
        <f t="shared" si="1825"/>
        <v>0</v>
      </c>
      <c r="BA443" s="54" t="s">
        <v>663</v>
      </c>
      <c r="BB443" s="53">
        <v>12080004</v>
      </c>
      <c r="BC443" s="53">
        <v>35012</v>
      </c>
      <c r="BD443" s="53">
        <v>1381</v>
      </c>
      <c r="BE443" s="53">
        <f t="shared" si="1786"/>
        <v>3.9443619330515253E-2</v>
      </c>
      <c r="BF443" s="53">
        <f t="shared" ref="BF443:BG446" si="1964">BF442</f>
        <v>14</v>
      </c>
      <c r="BG443" s="53">
        <f t="shared" si="1964"/>
        <v>0</v>
      </c>
      <c r="BH443" s="53">
        <f t="shared" si="1787"/>
        <v>0.55221067062721352</v>
      </c>
      <c r="BI443" s="53">
        <f t="shared" si="1788"/>
        <v>0</v>
      </c>
      <c r="BO443" s="54" t="s">
        <v>1012</v>
      </c>
      <c r="BP443" s="53">
        <v>11090103</v>
      </c>
      <c r="BQ443" s="53">
        <v>916943.02240000002</v>
      </c>
      <c r="BR443" s="53">
        <v>194946.4572</v>
      </c>
      <c r="BS443" s="53">
        <f t="shared" si="1789"/>
        <v>0.21260476653145641</v>
      </c>
      <c r="BT443" s="53">
        <f>BT442</f>
        <v>0</v>
      </c>
      <c r="BU443" s="53">
        <f t="shared" si="1962"/>
        <v>1</v>
      </c>
      <c r="BV443" s="53">
        <f t="shared" si="1963"/>
        <v>2</v>
      </c>
      <c r="BW443" s="53">
        <f t="shared" si="1790"/>
        <v>0</v>
      </c>
      <c r="BX443" s="53">
        <f t="shared" si="1791"/>
        <v>0.21260476653145641</v>
      </c>
      <c r="BY443" s="53">
        <f t="shared" si="1792"/>
        <v>0.42520953306291281</v>
      </c>
    </row>
    <row r="444" spans="1:77" x14ac:dyDescent="0.3">
      <c r="A444" s="53" t="s">
        <v>619</v>
      </c>
      <c r="B444" s="53" t="s">
        <v>1576</v>
      </c>
      <c r="C444" s="53">
        <v>12040102</v>
      </c>
      <c r="D444" s="51">
        <v>1120956.82282683</v>
      </c>
      <c r="E444" s="53">
        <v>236363.06121300001</v>
      </c>
      <c r="F444" s="53">
        <f t="shared" si="1770"/>
        <v>0.21085830997213562</v>
      </c>
      <c r="H444" s="53">
        <f t="shared" ref="H444:H449" si="1965">H443</f>
        <v>275562</v>
      </c>
      <c r="I444" s="53">
        <f t="shared" ref="I444:I449" si="1966">I443</f>
        <v>10591</v>
      </c>
      <c r="J444" s="53">
        <f t="shared" ref="J444:J449" si="1967">J443</f>
        <v>1400</v>
      </c>
      <c r="K444" s="53">
        <f t="shared" ref="K444:K449" si="1968">K443</f>
        <v>0</v>
      </c>
      <c r="L444" s="53">
        <f t="shared" ref="L444:L449" si="1969">L443</f>
        <v>788</v>
      </c>
      <c r="M444" s="53">
        <f t="shared" si="1781"/>
        <v>58104.537612541637</v>
      </c>
      <c r="N444" s="53">
        <f t="shared" si="1782"/>
        <v>2233.2003609148883</v>
      </c>
      <c r="O444" s="53">
        <f t="shared" si="1783"/>
        <v>295.20163396098985</v>
      </c>
      <c r="P444" s="53">
        <f t="shared" si="1784"/>
        <v>0</v>
      </c>
      <c r="Q444" s="53">
        <f t="shared" si="1785"/>
        <v>166.15634825804287</v>
      </c>
      <c r="AA444" s="53" t="s">
        <v>1026</v>
      </c>
      <c r="AB444" s="53" t="s">
        <v>1614</v>
      </c>
      <c r="AC444" s="53">
        <v>13090001</v>
      </c>
      <c r="AD444" s="53">
        <v>7724.0623599999999</v>
      </c>
      <c r="AE444" s="51">
        <v>1142.7261610400001</v>
      </c>
      <c r="AF444" s="53">
        <f t="shared" si="1775"/>
        <v>0.14794367364998851</v>
      </c>
      <c r="AH444" s="58">
        <f t="shared" ref="AH444" si="1970">AH443</f>
        <v>0</v>
      </c>
      <c r="AI444" s="58">
        <f t="shared" ref="AI444" si="1971">AI443</f>
        <v>0</v>
      </c>
      <c r="AJ444" s="58">
        <f t="shared" ref="AJ444" si="1972">AJ443</f>
        <v>0</v>
      </c>
      <c r="AK444" s="58">
        <f t="shared" ref="AK444" si="1973">AK443</f>
        <v>0</v>
      </c>
      <c r="AL444" s="58">
        <f t="shared" ref="AL444" si="1974">AL443</f>
        <v>0</v>
      </c>
      <c r="AM444" s="58">
        <f t="shared" si="1821"/>
        <v>0</v>
      </c>
      <c r="AN444" s="58">
        <f t="shared" si="1822"/>
        <v>0</v>
      </c>
      <c r="AO444" s="58">
        <f t="shared" si="1823"/>
        <v>0</v>
      </c>
      <c r="AP444" s="58">
        <f t="shared" si="1824"/>
        <v>0</v>
      </c>
      <c r="AQ444" s="58">
        <f t="shared" si="1825"/>
        <v>0</v>
      </c>
      <c r="BA444" s="54" t="s">
        <v>663</v>
      </c>
      <c r="BB444" s="53">
        <v>12080006</v>
      </c>
      <c r="BC444" s="53">
        <v>35012</v>
      </c>
      <c r="BD444" s="53">
        <v>255</v>
      </c>
      <c r="BE444" s="53">
        <f t="shared" si="1786"/>
        <v>7.2832171826802241E-3</v>
      </c>
      <c r="BF444" s="53">
        <f t="shared" si="1964"/>
        <v>14</v>
      </c>
      <c r="BG444" s="53">
        <f t="shared" si="1964"/>
        <v>0</v>
      </c>
      <c r="BH444" s="53">
        <f t="shared" si="1787"/>
        <v>0.10196504055752313</v>
      </c>
      <c r="BI444" s="53">
        <f t="shared" si="1788"/>
        <v>0</v>
      </c>
      <c r="BO444" s="54" t="s">
        <v>1012</v>
      </c>
      <c r="BP444" s="53">
        <v>11090104</v>
      </c>
      <c r="BQ444" s="53">
        <v>916943.02240000002</v>
      </c>
      <c r="BR444" s="53">
        <v>20551.692859999999</v>
      </c>
      <c r="BS444" s="53">
        <f t="shared" si="1789"/>
        <v>2.2413271444291213E-2</v>
      </c>
      <c r="BT444" s="53">
        <f>BT443</f>
        <v>0</v>
      </c>
      <c r="BU444" s="53">
        <f t="shared" si="1962"/>
        <v>1</v>
      </c>
      <c r="BV444" s="53">
        <f t="shared" si="1963"/>
        <v>2</v>
      </c>
      <c r="BW444" s="53">
        <f t="shared" si="1790"/>
        <v>0</v>
      </c>
      <c r="BX444" s="53">
        <f t="shared" si="1791"/>
        <v>2.2413271444291213E-2</v>
      </c>
      <c r="BY444" s="53">
        <f t="shared" si="1792"/>
        <v>4.4826542888582427E-2</v>
      </c>
    </row>
    <row r="445" spans="1:77" x14ac:dyDescent="0.3">
      <c r="A445" s="53" t="s">
        <v>619</v>
      </c>
      <c r="B445" s="53" t="s">
        <v>1576</v>
      </c>
      <c r="C445" s="53">
        <v>12040103</v>
      </c>
      <c r="D445" s="51">
        <v>1120956.82282683</v>
      </c>
      <c r="E445" s="53">
        <v>25820.9389983</v>
      </c>
      <c r="F445" s="53">
        <f t="shared" si="1770"/>
        <v>2.3034731108719005E-2</v>
      </c>
      <c r="H445" s="53">
        <f t="shared" si="1965"/>
        <v>275562</v>
      </c>
      <c r="I445" s="53">
        <f t="shared" si="1966"/>
        <v>10591</v>
      </c>
      <c r="J445" s="53">
        <f t="shared" si="1967"/>
        <v>1400</v>
      </c>
      <c r="K445" s="53">
        <f t="shared" si="1968"/>
        <v>0</v>
      </c>
      <c r="L445" s="53">
        <f t="shared" si="1969"/>
        <v>788</v>
      </c>
      <c r="M445" s="53">
        <f t="shared" si="1781"/>
        <v>6347.4965737808261</v>
      </c>
      <c r="N445" s="53">
        <f t="shared" si="1782"/>
        <v>243.96083717244298</v>
      </c>
      <c r="O445" s="53">
        <f t="shared" si="1783"/>
        <v>32.24862355220661</v>
      </c>
      <c r="P445" s="53">
        <f t="shared" si="1784"/>
        <v>0</v>
      </c>
      <c r="Q445" s="53">
        <f t="shared" si="1785"/>
        <v>18.151368113670575</v>
      </c>
      <c r="AA445" s="53" t="s">
        <v>777</v>
      </c>
      <c r="AB445" s="53" t="s">
        <v>1613</v>
      </c>
      <c r="AC445" s="53">
        <v>12030102</v>
      </c>
      <c r="AD445" s="53">
        <v>213070.02350000001</v>
      </c>
      <c r="AE445" s="53">
        <v>77393.490600200006</v>
      </c>
      <c r="AF445" s="53">
        <f t="shared" si="1775"/>
        <v>0.36323030958974856</v>
      </c>
      <c r="AH445" s="58">
        <f>Input!P376</f>
        <v>445</v>
      </c>
      <c r="AI445" s="58">
        <f>Input!Q376</f>
        <v>0</v>
      </c>
      <c r="AJ445" s="58">
        <f>Input!R376</f>
        <v>71</v>
      </c>
      <c r="AK445" s="58">
        <f>Input!S376</f>
        <v>0</v>
      </c>
      <c r="AL445" s="58">
        <f>Input!T376</f>
        <v>173</v>
      </c>
      <c r="AM445" s="58">
        <f t="shared" si="1821"/>
        <v>161.6374877674381</v>
      </c>
      <c r="AN445" s="58">
        <f t="shared" si="1822"/>
        <v>0</v>
      </c>
      <c r="AO445" s="58">
        <f t="shared" si="1823"/>
        <v>25.789351980872148</v>
      </c>
      <c r="AP445" s="58">
        <f t="shared" si="1824"/>
        <v>0</v>
      </c>
      <c r="AQ445" s="58">
        <f t="shared" si="1825"/>
        <v>62.8388435590265</v>
      </c>
      <c r="BA445" s="54" t="s">
        <v>663</v>
      </c>
      <c r="BB445" s="53">
        <v>12080007</v>
      </c>
      <c r="BC445" s="53">
        <v>35012</v>
      </c>
      <c r="BD445" s="53">
        <v>32853</v>
      </c>
      <c r="BE445" s="53">
        <f t="shared" si="1786"/>
        <v>0.93833542785330748</v>
      </c>
      <c r="BF445" s="53">
        <f t="shared" si="1964"/>
        <v>14</v>
      </c>
      <c r="BG445" s="53">
        <f t="shared" si="1964"/>
        <v>0</v>
      </c>
      <c r="BH445" s="53">
        <f t="shared" si="1787"/>
        <v>13.136695989946304</v>
      </c>
      <c r="BI445" s="53">
        <f t="shared" si="1788"/>
        <v>0</v>
      </c>
      <c r="BO445" s="54" t="s">
        <v>1012</v>
      </c>
      <c r="BP445" s="53">
        <v>11090105</v>
      </c>
      <c r="BQ445" s="53">
        <v>916943.02240000002</v>
      </c>
      <c r="BR445" s="53">
        <v>93500.449989999994</v>
      </c>
      <c r="BS445" s="53">
        <f t="shared" si="1789"/>
        <v>0.10196974916202818</v>
      </c>
      <c r="BT445" s="53">
        <f>BT444</f>
        <v>0</v>
      </c>
      <c r="BU445" s="53">
        <f t="shared" si="1962"/>
        <v>1</v>
      </c>
      <c r="BV445" s="53">
        <f t="shared" si="1963"/>
        <v>2</v>
      </c>
      <c r="BW445" s="53">
        <f t="shared" si="1790"/>
        <v>0</v>
      </c>
      <c r="BX445" s="53">
        <f t="shared" si="1791"/>
        <v>0.10196974916202818</v>
      </c>
      <c r="BY445" s="53">
        <f t="shared" si="1792"/>
        <v>0.20393949832405636</v>
      </c>
    </row>
    <row r="446" spans="1:77" x14ac:dyDescent="0.3">
      <c r="A446" s="53" t="s">
        <v>619</v>
      </c>
      <c r="B446" s="53" t="s">
        <v>1576</v>
      </c>
      <c r="C446" s="53">
        <v>12040104</v>
      </c>
      <c r="D446" s="51">
        <v>1120956.82282683</v>
      </c>
      <c r="E446" s="53">
        <v>665113.47802200005</v>
      </c>
      <c r="F446" s="53">
        <f t="shared" si="1770"/>
        <v>0.59334442190620351</v>
      </c>
      <c r="H446" s="53">
        <f t="shared" si="1965"/>
        <v>275562</v>
      </c>
      <c r="I446" s="53">
        <f t="shared" si="1966"/>
        <v>10591</v>
      </c>
      <c r="J446" s="53">
        <f t="shared" si="1967"/>
        <v>1400</v>
      </c>
      <c r="K446" s="53">
        <f t="shared" si="1968"/>
        <v>0</v>
      </c>
      <c r="L446" s="53">
        <f t="shared" si="1969"/>
        <v>788</v>
      </c>
      <c r="M446" s="53">
        <f t="shared" si="1781"/>
        <v>163503.17558931725</v>
      </c>
      <c r="N446" s="53">
        <f t="shared" si="1782"/>
        <v>6284.1107724086014</v>
      </c>
      <c r="O446" s="53">
        <f t="shared" si="1783"/>
        <v>830.68219066868494</v>
      </c>
      <c r="P446" s="53">
        <f t="shared" si="1784"/>
        <v>0</v>
      </c>
      <c r="Q446" s="53">
        <f t="shared" si="1785"/>
        <v>467.55540446208835</v>
      </c>
      <c r="AA446" s="53" t="s">
        <v>777</v>
      </c>
      <c r="AB446" s="53" t="s">
        <v>1613</v>
      </c>
      <c r="AC446" s="53">
        <v>12030109</v>
      </c>
      <c r="AD446" s="53">
        <v>213070.02350000001</v>
      </c>
      <c r="AE446" s="51">
        <v>103360.64234400001</v>
      </c>
      <c r="AF446" s="53">
        <f t="shared" si="1775"/>
        <v>0.48510175502937419</v>
      </c>
      <c r="AH446" s="58">
        <f t="shared" ref="AH446:AH447" si="1975">AH445</f>
        <v>445</v>
      </c>
      <c r="AI446" s="58">
        <f t="shared" ref="AI446:AI447" si="1976">AI445</f>
        <v>0</v>
      </c>
      <c r="AJ446" s="58">
        <f t="shared" ref="AJ446:AJ447" si="1977">AJ445</f>
        <v>71</v>
      </c>
      <c r="AK446" s="58">
        <f t="shared" ref="AK446:AK447" si="1978">AK445</f>
        <v>0</v>
      </c>
      <c r="AL446" s="58">
        <f t="shared" ref="AL446:AL447" si="1979">AL445</f>
        <v>173</v>
      </c>
      <c r="AM446" s="58">
        <f t="shared" si="1821"/>
        <v>215.87028098807153</v>
      </c>
      <c r="AN446" s="58">
        <f t="shared" si="1822"/>
        <v>0</v>
      </c>
      <c r="AO446" s="58">
        <f t="shared" si="1823"/>
        <v>34.442224607085571</v>
      </c>
      <c r="AP446" s="58">
        <f t="shared" si="1824"/>
        <v>0</v>
      </c>
      <c r="AQ446" s="58">
        <f t="shared" si="1825"/>
        <v>83.92260362008173</v>
      </c>
      <c r="BA446" s="54" t="s">
        <v>663</v>
      </c>
      <c r="BB446" s="53">
        <v>12090104</v>
      </c>
      <c r="BC446" s="53">
        <v>35012</v>
      </c>
      <c r="BD446" s="53">
        <v>257</v>
      </c>
      <c r="BE446" s="53">
        <f t="shared" si="1786"/>
        <v>7.3403404547012453E-3</v>
      </c>
      <c r="BF446" s="53">
        <f t="shared" si="1964"/>
        <v>14</v>
      </c>
      <c r="BG446" s="53">
        <f t="shared" si="1964"/>
        <v>0</v>
      </c>
      <c r="BH446" s="53">
        <f t="shared" si="1787"/>
        <v>0.10276476636581744</v>
      </c>
      <c r="BI446" s="53">
        <f t="shared" si="1788"/>
        <v>0</v>
      </c>
      <c r="BO446" s="54" t="s">
        <v>1012</v>
      </c>
      <c r="BP446" s="53">
        <v>11100103</v>
      </c>
      <c r="BQ446" s="53">
        <v>916943.02240000002</v>
      </c>
      <c r="BR446" s="53">
        <v>6861.5121989999998</v>
      </c>
      <c r="BS446" s="53">
        <f t="shared" si="1789"/>
        <v>7.4830300589896282E-3</v>
      </c>
      <c r="BT446" s="53">
        <f t="shared" ref="BT446:BT447" si="1980">BT445</f>
        <v>0</v>
      </c>
      <c r="BU446" s="53">
        <f t="shared" si="1962"/>
        <v>1</v>
      </c>
      <c r="BV446" s="53">
        <f t="shared" si="1963"/>
        <v>2</v>
      </c>
      <c r="BW446" s="53">
        <f t="shared" si="1790"/>
        <v>0</v>
      </c>
      <c r="BX446" s="53">
        <f t="shared" si="1791"/>
        <v>7.4830300589896282E-3</v>
      </c>
      <c r="BY446" s="53">
        <f t="shared" si="1792"/>
        <v>1.4966060117979256E-2</v>
      </c>
    </row>
    <row r="447" spans="1:77" x14ac:dyDescent="0.3">
      <c r="A447" s="53" t="s">
        <v>619</v>
      </c>
      <c r="B447" s="53" t="s">
        <v>1576</v>
      </c>
      <c r="C447" s="53">
        <v>12040203</v>
      </c>
      <c r="D447" s="51">
        <v>1120956.82282683</v>
      </c>
      <c r="E447" s="53">
        <v>50277.828004399998</v>
      </c>
      <c r="F447" s="53">
        <f t="shared" si="1770"/>
        <v>4.4852600011487796E-2</v>
      </c>
      <c r="H447" s="53">
        <f t="shared" si="1965"/>
        <v>275562</v>
      </c>
      <c r="I447" s="53">
        <f t="shared" si="1966"/>
        <v>10591</v>
      </c>
      <c r="J447" s="53">
        <f t="shared" si="1967"/>
        <v>1400</v>
      </c>
      <c r="K447" s="53">
        <f t="shared" si="1968"/>
        <v>0</v>
      </c>
      <c r="L447" s="53">
        <f t="shared" si="1969"/>
        <v>788</v>
      </c>
      <c r="M447" s="53">
        <f t="shared" si="1781"/>
        <v>12359.6721643656</v>
      </c>
      <c r="N447" s="53">
        <f t="shared" si="1782"/>
        <v>475.03388672166727</v>
      </c>
      <c r="O447" s="53">
        <f t="shared" si="1783"/>
        <v>62.793640016082918</v>
      </c>
      <c r="P447" s="53">
        <f t="shared" si="1784"/>
        <v>0</v>
      </c>
      <c r="Q447" s="53">
        <f t="shared" si="1785"/>
        <v>35.343848809052382</v>
      </c>
      <c r="AA447" s="53" t="s">
        <v>777</v>
      </c>
      <c r="AB447" s="53" t="s">
        <v>1613</v>
      </c>
      <c r="AC447" s="53">
        <v>12060202</v>
      </c>
      <c r="AD447" s="53">
        <v>213070.02350000001</v>
      </c>
      <c r="AE447" s="53">
        <v>32315.890579499999</v>
      </c>
      <c r="AF447" s="53">
        <f t="shared" si="1775"/>
        <v>0.1516679354921083</v>
      </c>
      <c r="AH447" s="58">
        <f t="shared" si="1975"/>
        <v>445</v>
      </c>
      <c r="AI447" s="58">
        <f t="shared" si="1976"/>
        <v>0</v>
      </c>
      <c r="AJ447" s="58">
        <f t="shared" si="1977"/>
        <v>71</v>
      </c>
      <c r="AK447" s="58">
        <f t="shared" si="1978"/>
        <v>0</v>
      </c>
      <c r="AL447" s="58">
        <f t="shared" si="1979"/>
        <v>173</v>
      </c>
      <c r="AM447" s="58">
        <f t="shared" si="1821"/>
        <v>67.492231293988198</v>
      </c>
      <c r="AN447" s="58">
        <f t="shared" si="1822"/>
        <v>0</v>
      </c>
      <c r="AO447" s="58">
        <f t="shared" si="1823"/>
        <v>10.768423419939689</v>
      </c>
      <c r="AP447" s="58">
        <f t="shared" si="1824"/>
        <v>0</v>
      </c>
      <c r="AQ447" s="58">
        <f t="shared" si="1825"/>
        <v>26.238552840134737</v>
      </c>
      <c r="BA447" s="54" t="s">
        <v>1019</v>
      </c>
      <c r="BB447" s="53">
        <v>13040100</v>
      </c>
      <c r="BC447" s="53">
        <v>3476</v>
      </c>
      <c r="BD447" s="53">
        <v>2207</v>
      </c>
      <c r="BE447" s="53">
        <f t="shared" si="1786"/>
        <v>0.63492520138089759</v>
      </c>
      <c r="BF447" s="53">
        <f>Input!P349</f>
        <v>45</v>
      </c>
      <c r="BG447" s="53">
        <f>Input!Q349</f>
        <v>0</v>
      </c>
      <c r="BH447" s="53">
        <f t="shared" si="1787"/>
        <v>28.57163406214039</v>
      </c>
      <c r="BI447" s="53">
        <f t="shared" si="1788"/>
        <v>0</v>
      </c>
      <c r="BO447" s="54" t="s">
        <v>1012</v>
      </c>
      <c r="BP447" s="53">
        <v>11100104</v>
      </c>
      <c r="BQ447" s="53">
        <v>916943.02240000002</v>
      </c>
      <c r="BR447" s="53">
        <v>147748.42019999999</v>
      </c>
      <c r="BS447" s="53">
        <f t="shared" si="1789"/>
        <v>0.161131516997953</v>
      </c>
      <c r="BT447" s="53">
        <f t="shared" si="1980"/>
        <v>0</v>
      </c>
      <c r="BU447" s="53">
        <f t="shared" si="1962"/>
        <v>1</v>
      </c>
      <c r="BV447" s="53">
        <f t="shared" si="1963"/>
        <v>2</v>
      </c>
      <c r="BW447" s="53">
        <f t="shared" si="1790"/>
        <v>0</v>
      </c>
      <c r="BX447" s="53">
        <f t="shared" si="1791"/>
        <v>0.161131516997953</v>
      </c>
      <c r="BY447" s="53">
        <f t="shared" si="1792"/>
        <v>0.322263033995906</v>
      </c>
    </row>
    <row r="448" spans="1:77" x14ac:dyDescent="0.3">
      <c r="A448" s="53" t="s">
        <v>619</v>
      </c>
      <c r="B448" s="53" t="s">
        <v>1576</v>
      </c>
      <c r="C448" s="53">
        <v>12040204</v>
      </c>
      <c r="D448" s="78">
        <v>1120956.82282683</v>
      </c>
      <c r="E448" s="53">
        <v>95363.5000096</v>
      </c>
      <c r="F448" s="53">
        <f t="shared" si="1770"/>
        <v>8.5073303509685796E-2</v>
      </c>
      <c r="H448" s="53">
        <f t="shared" si="1965"/>
        <v>275562</v>
      </c>
      <c r="I448" s="53">
        <f t="shared" si="1966"/>
        <v>10591</v>
      </c>
      <c r="J448" s="53">
        <f t="shared" si="1967"/>
        <v>1400</v>
      </c>
      <c r="K448" s="53">
        <f t="shared" si="1968"/>
        <v>0</v>
      </c>
      <c r="L448" s="53">
        <f t="shared" si="1969"/>
        <v>788</v>
      </c>
      <c r="M448" s="53">
        <f t="shared" si="1781"/>
        <v>23442.969661736039</v>
      </c>
      <c r="N448" s="53">
        <f t="shared" si="1782"/>
        <v>901.01135747108231</v>
      </c>
      <c r="O448" s="53">
        <f t="shared" si="1783"/>
        <v>119.10262491356012</v>
      </c>
      <c r="P448" s="53">
        <f t="shared" si="1784"/>
        <v>0</v>
      </c>
      <c r="Q448" s="53">
        <f t="shared" si="1785"/>
        <v>67.037763165632413</v>
      </c>
      <c r="AA448" s="53" t="s">
        <v>1028</v>
      </c>
      <c r="AB448" s="53" t="s">
        <v>1594</v>
      </c>
      <c r="AC448" s="53">
        <v>12050004</v>
      </c>
      <c r="AD448" s="53">
        <v>11719.762699999999</v>
      </c>
      <c r="AE448" s="51">
        <v>892.79457202399999</v>
      </c>
      <c r="AF448" s="53">
        <f t="shared" si="1775"/>
        <v>7.6178553685562256E-2</v>
      </c>
      <c r="AH448" s="58">
        <f>Input!P377</f>
        <v>0</v>
      </c>
      <c r="AI448" s="58">
        <f>Input!Q377</f>
        <v>0</v>
      </c>
      <c r="AJ448" s="58">
        <f>Input!R377</f>
        <v>0</v>
      </c>
      <c r="AK448" s="58">
        <f>Input!S377</f>
        <v>0</v>
      </c>
      <c r="AL448" s="58">
        <f>Input!T377</f>
        <v>0</v>
      </c>
      <c r="AM448" s="58">
        <f t="shared" si="1821"/>
        <v>0</v>
      </c>
      <c r="AN448" s="58">
        <f t="shared" si="1822"/>
        <v>0</v>
      </c>
      <c r="AO448" s="58">
        <f t="shared" si="1823"/>
        <v>0</v>
      </c>
      <c r="AP448" s="58">
        <f t="shared" si="1824"/>
        <v>0</v>
      </c>
      <c r="AQ448" s="58">
        <f t="shared" si="1825"/>
        <v>0</v>
      </c>
      <c r="BA448" s="54" t="s">
        <v>1019</v>
      </c>
      <c r="BB448" s="53">
        <v>13040201</v>
      </c>
      <c r="BC448" s="53">
        <v>3476</v>
      </c>
      <c r="BD448" s="53">
        <v>611</v>
      </c>
      <c r="BE448" s="53">
        <f t="shared" si="1786"/>
        <v>0.17577675489067895</v>
      </c>
      <c r="BF448" s="53">
        <f t="shared" ref="BF448:BG450" si="1981">BF447</f>
        <v>45</v>
      </c>
      <c r="BG448" s="53">
        <f t="shared" si="1981"/>
        <v>0</v>
      </c>
      <c r="BH448" s="53">
        <f t="shared" si="1787"/>
        <v>7.9099539700805526</v>
      </c>
      <c r="BI448" s="53">
        <f t="shared" si="1788"/>
        <v>0</v>
      </c>
      <c r="BO448" s="54" t="s">
        <v>1013</v>
      </c>
      <c r="BP448" s="53">
        <v>12050004</v>
      </c>
      <c r="BQ448" s="53">
        <v>582570.9817</v>
      </c>
      <c r="BR448" s="53">
        <v>34788.296979999999</v>
      </c>
      <c r="BS448" s="53">
        <f t="shared" si="1789"/>
        <v>5.9715121543617383E-2</v>
      </c>
      <c r="BT448" s="53">
        <f>Input!R311</f>
        <v>328</v>
      </c>
      <c r="BU448" s="53">
        <f>Input!S311</f>
        <v>0</v>
      </c>
      <c r="BV448" s="53">
        <f>Input!T311</f>
        <v>50</v>
      </c>
      <c r="BW448" s="53">
        <f t="shared" si="1790"/>
        <v>19.586559866306501</v>
      </c>
      <c r="BX448" s="53">
        <f t="shared" si="1791"/>
        <v>0</v>
      </c>
      <c r="BY448" s="53">
        <f t="shared" si="1792"/>
        <v>2.9857560771808691</v>
      </c>
    </row>
    <row r="449" spans="1:77" x14ac:dyDescent="0.3">
      <c r="A449" s="53" t="s">
        <v>619</v>
      </c>
      <c r="B449" s="53" t="s">
        <v>1576</v>
      </c>
      <c r="C449" s="53">
        <v>12070104</v>
      </c>
      <c r="D449" s="51">
        <v>1120956.82282683</v>
      </c>
      <c r="E449" s="53">
        <v>0.93510682547000001</v>
      </c>
      <c r="F449" s="53">
        <f t="shared" si="1770"/>
        <v>8.342041427713931E-7</v>
      </c>
      <c r="H449" s="53">
        <f t="shared" si="1965"/>
        <v>275562</v>
      </c>
      <c r="I449" s="53">
        <f t="shared" si="1966"/>
        <v>10591</v>
      </c>
      <c r="J449" s="53">
        <f t="shared" si="1967"/>
        <v>1400</v>
      </c>
      <c r="K449" s="53">
        <f t="shared" si="1968"/>
        <v>0</v>
      </c>
      <c r="L449" s="53">
        <f t="shared" si="1969"/>
        <v>788</v>
      </c>
      <c r="M449" s="53">
        <f t="shared" si="1781"/>
        <v>0.22987496199037064</v>
      </c>
      <c r="N449" s="53">
        <f t="shared" si="1782"/>
        <v>8.8350560760918247E-3</v>
      </c>
      <c r="O449" s="53">
        <f t="shared" si="1783"/>
        <v>1.1678857998799503E-3</v>
      </c>
      <c r="P449" s="53">
        <f t="shared" si="1784"/>
        <v>0</v>
      </c>
      <c r="Q449" s="53">
        <f t="shared" si="1785"/>
        <v>6.5735286450385776E-4</v>
      </c>
      <c r="AA449" s="53" t="s">
        <v>1028</v>
      </c>
      <c r="AB449" s="53" t="s">
        <v>1594</v>
      </c>
      <c r="AC449" s="53">
        <v>12060102</v>
      </c>
      <c r="AD449" s="53">
        <v>11719.762699999999</v>
      </c>
      <c r="AE449" s="51">
        <v>606.08060976900003</v>
      </c>
      <c r="AF449" s="53">
        <f t="shared" si="1775"/>
        <v>5.1714409692697964E-2</v>
      </c>
      <c r="AH449" s="58">
        <f t="shared" ref="AH449:AH450" si="1982">AH448</f>
        <v>0</v>
      </c>
      <c r="AI449" s="58">
        <f t="shared" ref="AI449:AI450" si="1983">AI448</f>
        <v>0</v>
      </c>
      <c r="AJ449" s="58">
        <f t="shared" ref="AJ449:AJ450" si="1984">AJ448</f>
        <v>0</v>
      </c>
      <c r="AK449" s="58">
        <f t="shared" ref="AK449:AK450" si="1985">AK448</f>
        <v>0</v>
      </c>
      <c r="AL449" s="58">
        <f t="shared" ref="AL449:AL450" si="1986">AL448</f>
        <v>0</v>
      </c>
      <c r="AM449" s="58">
        <f t="shared" si="1821"/>
        <v>0</v>
      </c>
      <c r="AN449" s="58">
        <f t="shared" si="1822"/>
        <v>0</v>
      </c>
      <c r="AO449" s="58">
        <f t="shared" si="1823"/>
        <v>0</v>
      </c>
      <c r="AP449" s="58">
        <f t="shared" si="1824"/>
        <v>0</v>
      </c>
      <c r="AQ449" s="58">
        <f t="shared" si="1825"/>
        <v>0</v>
      </c>
      <c r="BA449" s="54" t="s">
        <v>1019</v>
      </c>
      <c r="BB449" s="53">
        <v>13050003</v>
      </c>
      <c r="BC449" s="53">
        <v>3476</v>
      </c>
      <c r="BD449" s="53">
        <v>4</v>
      </c>
      <c r="BE449" s="53">
        <f t="shared" si="1786"/>
        <v>1.1507479861910242E-3</v>
      </c>
      <c r="BF449" s="53">
        <f t="shared" si="1981"/>
        <v>45</v>
      </c>
      <c r="BG449" s="53">
        <f t="shared" si="1981"/>
        <v>0</v>
      </c>
      <c r="BH449" s="53">
        <f t="shared" si="1787"/>
        <v>5.1783659378596088E-2</v>
      </c>
      <c r="BI449" s="53">
        <f t="shared" si="1788"/>
        <v>0</v>
      </c>
      <c r="BO449" s="54" t="s">
        <v>1013</v>
      </c>
      <c r="BP449" s="53">
        <v>12060101</v>
      </c>
      <c r="BQ449" s="53">
        <v>582570.9817</v>
      </c>
      <c r="BR449" s="53">
        <v>242392.40700000001</v>
      </c>
      <c r="BS449" s="53">
        <f t="shared" si="1789"/>
        <v>0.41607360238348101</v>
      </c>
      <c r="BT449" s="53">
        <f>BT448</f>
        <v>328</v>
      </c>
      <c r="BU449" s="53">
        <f t="shared" ref="BU449:BU451" si="1987">BU448</f>
        <v>0</v>
      </c>
      <c r="BV449" s="53">
        <f t="shared" ref="BV449:BV451" si="1988">BV448</f>
        <v>50</v>
      </c>
      <c r="BW449" s="53">
        <f t="shared" si="1790"/>
        <v>136.47214158178178</v>
      </c>
      <c r="BX449" s="53">
        <f t="shared" si="1791"/>
        <v>0</v>
      </c>
      <c r="BY449" s="53">
        <f t="shared" si="1792"/>
        <v>20.80368011917405</v>
      </c>
    </row>
    <row r="450" spans="1:77" x14ac:dyDescent="0.3">
      <c r="A450" s="53" t="s">
        <v>1011</v>
      </c>
      <c r="B450" s="53" t="s">
        <v>1573</v>
      </c>
      <c r="C450" s="53">
        <v>11140304</v>
      </c>
      <c r="D450" s="51">
        <v>585013.30435939995</v>
      </c>
      <c r="E450" s="53">
        <v>58416.744269900002</v>
      </c>
      <c r="F450" s="53">
        <f t="shared" si="1770"/>
        <v>9.9855411551481518E-2</v>
      </c>
      <c r="H450" s="53">
        <f>Input!P306</f>
        <v>3571</v>
      </c>
      <c r="I450" s="53">
        <f>Input!Q306</f>
        <v>221</v>
      </c>
      <c r="J450" s="53">
        <f>Input!R306</f>
        <v>0</v>
      </c>
      <c r="K450" s="53">
        <f>Input!S306</f>
        <v>2</v>
      </c>
      <c r="L450" s="53">
        <f>Input!T306</f>
        <v>55</v>
      </c>
      <c r="M450" s="53">
        <f t="shared" si="1781"/>
        <v>356.58367465034053</v>
      </c>
      <c r="N450" s="53">
        <f t="shared" si="1782"/>
        <v>22.068045952877416</v>
      </c>
      <c r="O450" s="53">
        <f t="shared" si="1783"/>
        <v>0</v>
      </c>
      <c r="P450" s="53">
        <f t="shared" si="1784"/>
        <v>0.19971082310296304</v>
      </c>
      <c r="Q450" s="53">
        <f t="shared" si="1785"/>
        <v>5.4920476353314838</v>
      </c>
      <c r="AA450" s="53" t="s">
        <v>1028</v>
      </c>
      <c r="AB450" s="53" t="s">
        <v>1594</v>
      </c>
      <c r="AC450" s="53">
        <v>12060103</v>
      </c>
      <c r="AD450" s="53">
        <v>11719.762699999999</v>
      </c>
      <c r="AE450" s="53">
        <v>10220.8875197</v>
      </c>
      <c r="AF450" s="53">
        <f t="shared" si="1775"/>
        <v>0.87210703674913148</v>
      </c>
      <c r="AH450" s="58">
        <f t="shared" si="1982"/>
        <v>0</v>
      </c>
      <c r="AI450" s="58">
        <f t="shared" si="1983"/>
        <v>0</v>
      </c>
      <c r="AJ450" s="58">
        <f t="shared" si="1984"/>
        <v>0</v>
      </c>
      <c r="AK450" s="58">
        <f t="shared" si="1985"/>
        <v>0</v>
      </c>
      <c r="AL450" s="58">
        <f t="shared" si="1986"/>
        <v>0</v>
      </c>
      <c r="AM450" s="58">
        <f t="shared" si="1821"/>
        <v>0</v>
      </c>
      <c r="AN450" s="58">
        <f t="shared" si="1822"/>
        <v>0</v>
      </c>
      <c r="AO450" s="58">
        <f t="shared" si="1823"/>
        <v>0</v>
      </c>
      <c r="AP450" s="58">
        <f t="shared" si="1824"/>
        <v>0</v>
      </c>
      <c r="AQ450" s="58">
        <f t="shared" si="1825"/>
        <v>0</v>
      </c>
      <c r="BA450" s="54" t="s">
        <v>1019</v>
      </c>
      <c r="BB450" s="53">
        <v>13050004</v>
      </c>
      <c r="BC450" s="53">
        <v>3476</v>
      </c>
      <c r="BD450" s="53">
        <v>654</v>
      </c>
      <c r="BE450" s="53">
        <f t="shared" si="1786"/>
        <v>0.18814729574223246</v>
      </c>
      <c r="BF450" s="53">
        <f t="shared" si="1981"/>
        <v>45</v>
      </c>
      <c r="BG450" s="53">
        <f t="shared" si="1981"/>
        <v>0</v>
      </c>
      <c r="BH450" s="53">
        <f t="shared" si="1787"/>
        <v>8.4666283084004608</v>
      </c>
      <c r="BI450" s="53">
        <f t="shared" si="1788"/>
        <v>0</v>
      </c>
      <c r="BO450" s="54" t="s">
        <v>1013</v>
      </c>
      <c r="BP450" s="53">
        <v>12060102</v>
      </c>
      <c r="BQ450" s="53">
        <v>582570.9817</v>
      </c>
      <c r="BR450" s="53">
        <v>6759.8334750000004</v>
      </c>
      <c r="BS450" s="53">
        <f t="shared" si="1789"/>
        <v>1.1603450373161626E-2</v>
      </c>
      <c r="BT450" s="53">
        <f>BT449</f>
        <v>328</v>
      </c>
      <c r="BU450" s="53">
        <f t="shared" si="1987"/>
        <v>0</v>
      </c>
      <c r="BV450" s="53">
        <f t="shared" si="1988"/>
        <v>50</v>
      </c>
      <c r="BW450" s="53">
        <f t="shared" si="1790"/>
        <v>3.8059317223970135</v>
      </c>
      <c r="BX450" s="53">
        <f t="shared" si="1791"/>
        <v>0</v>
      </c>
      <c r="BY450" s="53">
        <f t="shared" si="1792"/>
        <v>0.58017251865808128</v>
      </c>
    </row>
    <row r="451" spans="1:77" ht="15.6" customHeight="1" x14ac:dyDescent="0.3">
      <c r="A451" s="53" t="s">
        <v>1011</v>
      </c>
      <c r="B451" s="53" t="s">
        <v>1573</v>
      </c>
      <c r="C451" s="53">
        <v>11140305</v>
      </c>
      <c r="D451" s="51">
        <v>585013.30435939995</v>
      </c>
      <c r="E451" s="53">
        <v>18371.7913525</v>
      </c>
      <c r="F451" s="53">
        <f t="shared" ref="F451:F514" si="1989">E451/D451</f>
        <v>3.1404057336127493E-2</v>
      </c>
      <c r="H451" s="53">
        <f>H450</f>
        <v>3571</v>
      </c>
      <c r="I451" s="53">
        <f t="shared" ref="I451:I454" si="1990">I450</f>
        <v>221</v>
      </c>
      <c r="J451" s="53">
        <f t="shared" ref="J451:J454" si="1991">J450</f>
        <v>0</v>
      </c>
      <c r="K451" s="53">
        <f t="shared" ref="K451:K454" si="1992">K450</f>
        <v>2</v>
      </c>
      <c r="L451" s="53">
        <f t="shared" ref="L451:L454" si="1993">L450</f>
        <v>55</v>
      </c>
      <c r="M451" s="53">
        <f t="shared" si="1781"/>
        <v>112.14388874731128</v>
      </c>
      <c r="N451" s="53">
        <f t="shared" si="1782"/>
        <v>6.9402966712841758</v>
      </c>
      <c r="O451" s="53">
        <f t="shared" si="1783"/>
        <v>0</v>
      </c>
      <c r="P451" s="53">
        <f t="shared" si="1784"/>
        <v>6.2808114672254986E-2</v>
      </c>
      <c r="Q451" s="53">
        <f t="shared" si="1785"/>
        <v>1.7272231534870122</v>
      </c>
      <c r="AA451" s="53" t="s">
        <v>1029</v>
      </c>
      <c r="AB451" s="53" t="s">
        <v>1614</v>
      </c>
      <c r="AC451" s="53">
        <v>12100202</v>
      </c>
      <c r="AD451" s="53">
        <v>122079.4059</v>
      </c>
      <c r="AE451" s="51">
        <v>22614.584619199999</v>
      </c>
      <c r="AF451" s="53">
        <f t="shared" ref="AF451:AF514" si="1994">AE451/AD451</f>
        <v>0.1852448777292092</v>
      </c>
      <c r="AH451" s="58">
        <f>Input!P382</f>
        <v>45</v>
      </c>
      <c r="AI451" s="58">
        <f>Input!Q382</f>
        <v>0</v>
      </c>
      <c r="AJ451" s="58">
        <f>Input!R382</f>
        <v>189</v>
      </c>
      <c r="AK451" s="58">
        <f>Input!S382</f>
        <v>0</v>
      </c>
      <c r="AL451" s="58">
        <f>Input!T382</f>
        <v>204</v>
      </c>
      <c r="AM451" s="58">
        <f t="shared" si="1821"/>
        <v>8.336019497814414</v>
      </c>
      <c r="AN451" s="58">
        <f t="shared" si="1822"/>
        <v>0</v>
      </c>
      <c r="AO451" s="58">
        <f t="shared" si="1823"/>
        <v>35.011281890820541</v>
      </c>
      <c r="AP451" s="58">
        <f t="shared" si="1824"/>
        <v>0</v>
      </c>
      <c r="AQ451" s="58">
        <f t="shared" si="1825"/>
        <v>37.789955056758679</v>
      </c>
      <c r="BA451" s="54" t="s">
        <v>838</v>
      </c>
      <c r="BB451" s="53">
        <v>11140301</v>
      </c>
      <c r="BC451" s="53">
        <v>86124</v>
      </c>
      <c r="BD451" s="53">
        <v>14569</v>
      </c>
      <c r="BE451" s="53">
        <f t="shared" si="1786"/>
        <v>0.16916306720542473</v>
      </c>
      <c r="BF451" s="53">
        <f>Input!P353</f>
        <v>58</v>
      </c>
      <c r="BG451" s="53">
        <f>Input!Q353</f>
        <v>0</v>
      </c>
      <c r="BH451" s="53">
        <f t="shared" si="1787"/>
        <v>9.8114578979146341</v>
      </c>
      <c r="BI451" s="53">
        <f t="shared" si="1788"/>
        <v>0</v>
      </c>
      <c r="BO451" s="54" t="s">
        <v>1013</v>
      </c>
      <c r="BP451" s="53">
        <v>12060103</v>
      </c>
      <c r="BQ451" s="53">
        <v>582570.9817</v>
      </c>
      <c r="BR451" s="53">
        <v>298630.44420000003</v>
      </c>
      <c r="BS451" s="53">
        <f t="shared" si="1789"/>
        <v>0.51260782562249618</v>
      </c>
      <c r="BT451" s="53">
        <f>BT450</f>
        <v>328</v>
      </c>
      <c r="BU451" s="53">
        <f t="shared" si="1987"/>
        <v>0</v>
      </c>
      <c r="BV451" s="53">
        <f t="shared" si="1988"/>
        <v>50</v>
      </c>
      <c r="BW451" s="53">
        <f t="shared" si="1790"/>
        <v>168.13536680417874</v>
      </c>
      <c r="BX451" s="53">
        <f t="shared" si="1791"/>
        <v>0</v>
      </c>
      <c r="BY451" s="53">
        <f t="shared" si="1792"/>
        <v>25.630391281124808</v>
      </c>
    </row>
    <row r="452" spans="1:77" x14ac:dyDescent="0.3">
      <c r="A452" s="53" t="s">
        <v>1011</v>
      </c>
      <c r="B452" s="53" t="s">
        <v>1573</v>
      </c>
      <c r="C452" s="53">
        <v>11140306</v>
      </c>
      <c r="D452" s="51">
        <v>585013.30435939995</v>
      </c>
      <c r="E452" s="53">
        <v>114964.35724</v>
      </c>
      <c r="F452" s="53">
        <f t="shared" si="1989"/>
        <v>0.19651579952679543</v>
      </c>
      <c r="H452" s="53">
        <f>H451</f>
        <v>3571</v>
      </c>
      <c r="I452" s="53">
        <f t="shared" si="1990"/>
        <v>221</v>
      </c>
      <c r="J452" s="53">
        <f t="shared" si="1991"/>
        <v>0</v>
      </c>
      <c r="K452" s="53">
        <f t="shared" si="1992"/>
        <v>2</v>
      </c>
      <c r="L452" s="53">
        <f t="shared" si="1993"/>
        <v>55</v>
      </c>
      <c r="M452" s="53">
        <f t="shared" ref="M452:M515" si="1995">F452*H452</f>
        <v>701.75792011018643</v>
      </c>
      <c r="N452" s="53">
        <f t="shared" ref="N452:N515" si="1996">I452*F452</f>
        <v>43.429991695421791</v>
      </c>
      <c r="O452" s="53">
        <f t="shared" ref="O452:O515" si="1997">J452*F452</f>
        <v>0</v>
      </c>
      <c r="P452" s="53">
        <f t="shared" ref="P452:P515" si="1998">K452*F452</f>
        <v>0.39303159905359086</v>
      </c>
      <c r="Q452" s="53">
        <f t="shared" ref="Q452:Q515" si="1999">L452*F452</f>
        <v>10.808368973973749</v>
      </c>
      <c r="AA452" s="53" t="s">
        <v>1029</v>
      </c>
      <c r="AB452" s="53" t="s">
        <v>1614</v>
      </c>
      <c r="AC452" s="53">
        <v>12100303</v>
      </c>
      <c r="AD452" s="53">
        <v>122079.4059</v>
      </c>
      <c r="AE452" s="51">
        <v>63417.550828599997</v>
      </c>
      <c r="AF452" s="53">
        <f t="shared" si="1994"/>
        <v>0.51947787885327512</v>
      </c>
      <c r="AH452" s="58">
        <f t="shared" ref="AH452:AH454" si="2000">AH451</f>
        <v>45</v>
      </c>
      <c r="AI452" s="58">
        <f t="shared" ref="AI452:AI454" si="2001">AI451</f>
        <v>0</v>
      </c>
      <c r="AJ452" s="58">
        <f t="shared" ref="AJ452:AJ454" si="2002">AJ451</f>
        <v>189</v>
      </c>
      <c r="AK452" s="58">
        <f t="shared" ref="AK452:AK454" si="2003">AK451</f>
        <v>0</v>
      </c>
      <c r="AL452" s="58">
        <f t="shared" ref="AL452:AL454" si="2004">AL451</f>
        <v>204</v>
      </c>
      <c r="AM452" s="58">
        <f t="shared" si="1821"/>
        <v>23.376504548397381</v>
      </c>
      <c r="AN452" s="58">
        <f t="shared" si="1822"/>
        <v>0</v>
      </c>
      <c r="AO452" s="58">
        <f t="shared" si="1823"/>
        <v>98.181319103269004</v>
      </c>
      <c r="AP452" s="58">
        <f t="shared" si="1824"/>
        <v>0</v>
      </c>
      <c r="AQ452" s="58">
        <f t="shared" si="1825"/>
        <v>105.97348728606812</v>
      </c>
      <c r="BA452" s="54" t="s">
        <v>838</v>
      </c>
      <c r="BB452" s="53">
        <v>12010001</v>
      </c>
      <c r="BC452" s="53">
        <v>86124</v>
      </c>
      <c r="BD452" s="53">
        <v>69768</v>
      </c>
      <c r="BE452" s="53">
        <f t="shared" ref="BE452:BE515" si="2005">BD452/BC452</f>
        <v>0.81008778040964191</v>
      </c>
      <c r="BF452" s="53">
        <f t="shared" ref="BF452:BG454" si="2006">BF451</f>
        <v>58</v>
      </c>
      <c r="BG452" s="53">
        <f t="shared" si="2006"/>
        <v>0</v>
      </c>
      <c r="BH452" s="53">
        <f t="shared" ref="BH452:BH515" si="2007">BE452*BF452</f>
        <v>46.98509126375923</v>
      </c>
      <c r="BI452" s="53">
        <f t="shared" ref="BI452:BI515" si="2008">BE452*BG452</f>
        <v>0</v>
      </c>
      <c r="BO452" s="54" t="s">
        <v>1014</v>
      </c>
      <c r="BP452" s="53">
        <v>11090106</v>
      </c>
      <c r="BQ452" s="53">
        <v>583811.33420000004</v>
      </c>
      <c r="BR452" s="53">
        <v>335296.21669999999</v>
      </c>
      <c r="BS452" s="53">
        <f t="shared" ref="BS452:BS515" si="2009">BR452/BQ452</f>
        <v>0.57432289689863303</v>
      </c>
      <c r="BT452" s="53">
        <f>Input!R318</f>
        <v>277</v>
      </c>
      <c r="BU452" s="53">
        <f>Input!S318</f>
        <v>0</v>
      </c>
      <c r="BV452" s="53">
        <f>Input!T318</f>
        <v>0</v>
      </c>
      <c r="BW452" s="53">
        <f t="shared" ref="BW452:BW515" si="2010">BT452*BS452</f>
        <v>159.08744244092134</v>
      </c>
      <c r="BX452" s="53">
        <f t="shared" ref="BX452:BX515" si="2011">BU452*BS452</f>
        <v>0</v>
      </c>
      <c r="BY452" s="53">
        <f t="shared" ref="BY452:BY515" si="2012">BV452*BS452</f>
        <v>0</v>
      </c>
    </row>
    <row r="453" spans="1:77" x14ac:dyDescent="0.3">
      <c r="A453" s="53" t="s">
        <v>1011</v>
      </c>
      <c r="B453" s="53" t="s">
        <v>1573</v>
      </c>
      <c r="C453" s="53">
        <v>11140307</v>
      </c>
      <c r="D453" s="51">
        <v>585013.30435939995</v>
      </c>
      <c r="E453" s="53">
        <v>149285.48733500001</v>
      </c>
      <c r="F453" s="53">
        <f t="shared" si="1989"/>
        <v>0.25518306373984145</v>
      </c>
      <c r="H453" s="53">
        <f>H452</f>
        <v>3571</v>
      </c>
      <c r="I453" s="53">
        <f t="shared" si="1990"/>
        <v>221</v>
      </c>
      <c r="J453" s="53">
        <f t="shared" si="1991"/>
        <v>0</v>
      </c>
      <c r="K453" s="53">
        <f t="shared" si="1992"/>
        <v>2</v>
      </c>
      <c r="L453" s="53">
        <f t="shared" si="1993"/>
        <v>55</v>
      </c>
      <c r="M453" s="53">
        <f t="shared" si="1995"/>
        <v>911.25872061497387</v>
      </c>
      <c r="N453" s="53">
        <f t="shared" si="1996"/>
        <v>56.395457086504962</v>
      </c>
      <c r="O453" s="53">
        <f t="shared" si="1997"/>
        <v>0</v>
      </c>
      <c r="P453" s="53">
        <f t="shared" si="1998"/>
        <v>0.51036612747968291</v>
      </c>
      <c r="Q453" s="53">
        <f t="shared" si="1999"/>
        <v>14.03506850569128</v>
      </c>
      <c r="AA453" s="53" t="s">
        <v>1029</v>
      </c>
      <c r="AB453" s="53" t="s">
        <v>1614</v>
      </c>
      <c r="AC453" s="53">
        <v>12100304</v>
      </c>
      <c r="AD453" s="53">
        <v>122079.4059</v>
      </c>
      <c r="AE453" s="53">
        <v>24525.906362500002</v>
      </c>
      <c r="AF453" s="53">
        <f t="shared" si="1994"/>
        <v>0.20090125915742191</v>
      </c>
      <c r="AH453" s="58">
        <f t="shared" si="2000"/>
        <v>45</v>
      </c>
      <c r="AI453" s="58">
        <f t="shared" si="2001"/>
        <v>0</v>
      </c>
      <c r="AJ453" s="58">
        <f t="shared" si="2002"/>
        <v>189</v>
      </c>
      <c r="AK453" s="58">
        <f t="shared" si="2003"/>
        <v>0</v>
      </c>
      <c r="AL453" s="58">
        <f t="shared" si="2004"/>
        <v>204</v>
      </c>
      <c r="AM453" s="58">
        <f t="shared" si="1821"/>
        <v>9.0405566620839863</v>
      </c>
      <c r="AN453" s="58">
        <f t="shared" si="1822"/>
        <v>0</v>
      </c>
      <c r="AO453" s="58">
        <f t="shared" si="1823"/>
        <v>37.970337980752738</v>
      </c>
      <c r="AP453" s="58">
        <f t="shared" si="1824"/>
        <v>0</v>
      </c>
      <c r="AQ453" s="58">
        <f t="shared" si="1825"/>
        <v>40.983856868114067</v>
      </c>
      <c r="BA453" s="54" t="s">
        <v>838</v>
      </c>
      <c r="BB453" s="53">
        <v>12010003</v>
      </c>
      <c r="BC453" s="53">
        <v>86124</v>
      </c>
      <c r="BD453" s="53">
        <v>1192</v>
      </c>
      <c r="BE453" s="53">
        <f t="shared" si="2005"/>
        <v>1.3840509033486601E-2</v>
      </c>
      <c r="BF453" s="53">
        <f t="shared" si="2006"/>
        <v>58</v>
      </c>
      <c r="BG453" s="53">
        <f t="shared" si="2006"/>
        <v>0</v>
      </c>
      <c r="BH453" s="53">
        <f t="shared" si="2007"/>
        <v>0.80274952394222288</v>
      </c>
      <c r="BI453" s="53">
        <f t="shared" si="2008"/>
        <v>0</v>
      </c>
      <c r="BO453" s="54" t="s">
        <v>1014</v>
      </c>
      <c r="BP453" s="53">
        <v>11090201</v>
      </c>
      <c r="BQ453" s="53">
        <v>583811.33420000004</v>
      </c>
      <c r="BR453" s="53">
        <v>15134.568230000001</v>
      </c>
      <c r="BS453" s="53">
        <f t="shared" si="2009"/>
        <v>2.5923731423849426E-2</v>
      </c>
      <c r="BT453" s="53">
        <f>BT452</f>
        <v>277</v>
      </c>
      <c r="BU453" s="53">
        <f t="shared" ref="BU453:BU456" si="2013">BU452</f>
        <v>0</v>
      </c>
      <c r="BV453" s="53">
        <f t="shared" ref="BV453:BV456" si="2014">BV452</f>
        <v>0</v>
      </c>
      <c r="BW453" s="53">
        <f t="shared" si="2010"/>
        <v>7.1808736044062913</v>
      </c>
      <c r="BX453" s="53">
        <f t="shared" si="2011"/>
        <v>0</v>
      </c>
      <c r="BY453" s="53">
        <f t="shared" si="2012"/>
        <v>0</v>
      </c>
    </row>
    <row r="454" spans="1:77" ht="15.6" customHeight="1" x14ac:dyDescent="0.3">
      <c r="A454" s="53" t="s">
        <v>1011</v>
      </c>
      <c r="B454" s="53" t="s">
        <v>1573</v>
      </c>
      <c r="C454" s="53">
        <v>12010002</v>
      </c>
      <c r="D454" s="51">
        <v>585013.30435939995</v>
      </c>
      <c r="E454" s="53">
        <v>243974.92416200001</v>
      </c>
      <c r="F454" s="53">
        <f t="shared" si="1989"/>
        <v>0.41704166784575425</v>
      </c>
      <c r="H454" s="53">
        <f>H453</f>
        <v>3571</v>
      </c>
      <c r="I454" s="53">
        <f t="shared" si="1990"/>
        <v>221</v>
      </c>
      <c r="J454" s="53">
        <f t="shared" si="1991"/>
        <v>0</v>
      </c>
      <c r="K454" s="53">
        <f t="shared" si="1992"/>
        <v>2</v>
      </c>
      <c r="L454" s="53">
        <f t="shared" si="1993"/>
        <v>55</v>
      </c>
      <c r="M454" s="53">
        <f t="shared" si="1995"/>
        <v>1489.2557958771883</v>
      </c>
      <c r="N454" s="53">
        <f t="shared" si="1996"/>
        <v>92.166208593911691</v>
      </c>
      <c r="O454" s="53">
        <f t="shared" si="1997"/>
        <v>0</v>
      </c>
      <c r="P454" s="53">
        <f t="shared" si="1998"/>
        <v>0.8340833356915085</v>
      </c>
      <c r="Q454" s="53">
        <f t="shared" si="1999"/>
        <v>22.937291731516485</v>
      </c>
      <c r="AA454" s="53" t="s">
        <v>1029</v>
      </c>
      <c r="AB454" s="53" t="s">
        <v>1614</v>
      </c>
      <c r="AC454" s="53">
        <v>12110110</v>
      </c>
      <c r="AD454" s="53">
        <v>122079.4059</v>
      </c>
      <c r="AE454" s="51">
        <v>11521.3640667</v>
      </c>
      <c r="AF454" s="53">
        <f t="shared" si="1994"/>
        <v>9.4375984071691815E-2</v>
      </c>
      <c r="AH454" s="58">
        <f t="shared" si="2000"/>
        <v>45</v>
      </c>
      <c r="AI454" s="58">
        <f t="shared" si="2001"/>
        <v>0</v>
      </c>
      <c r="AJ454" s="58">
        <f t="shared" si="2002"/>
        <v>189</v>
      </c>
      <c r="AK454" s="58">
        <f t="shared" si="2003"/>
        <v>0</v>
      </c>
      <c r="AL454" s="58">
        <f t="shared" si="2004"/>
        <v>204</v>
      </c>
      <c r="AM454" s="58">
        <f t="shared" si="1821"/>
        <v>4.2469192832261315</v>
      </c>
      <c r="AN454" s="58">
        <f t="shared" si="1822"/>
        <v>0</v>
      </c>
      <c r="AO454" s="58">
        <f t="shared" si="1823"/>
        <v>17.837060989549752</v>
      </c>
      <c r="AP454" s="58">
        <f t="shared" si="1824"/>
        <v>0</v>
      </c>
      <c r="AQ454" s="58">
        <f t="shared" si="1825"/>
        <v>19.252700750625131</v>
      </c>
      <c r="BA454" s="54" t="s">
        <v>838</v>
      </c>
      <c r="BB454" s="53">
        <v>12030106</v>
      </c>
      <c r="BC454" s="53">
        <v>86124</v>
      </c>
      <c r="BD454" s="53">
        <v>595</v>
      </c>
      <c r="BE454" s="53">
        <f t="shared" si="2005"/>
        <v>6.9086433514467509E-3</v>
      </c>
      <c r="BF454" s="53">
        <f t="shared" si="2006"/>
        <v>58</v>
      </c>
      <c r="BG454" s="53">
        <f t="shared" si="2006"/>
        <v>0</v>
      </c>
      <c r="BH454" s="53">
        <f t="shared" si="2007"/>
        <v>0.40070131438391154</v>
      </c>
      <c r="BI454" s="53">
        <f t="shared" si="2008"/>
        <v>0</v>
      </c>
      <c r="BO454" s="54" t="s">
        <v>1014</v>
      </c>
      <c r="BP454" s="53">
        <v>11100203</v>
      </c>
      <c r="BQ454" s="53">
        <v>583811.33420000004</v>
      </c>
      <c r="BR454" s="53">
        <v>236.60894429999999</v>
      </c>
      <c r="BS454" s="53">
        <f t="shared" si="2009"/>
        <v>4.0528323182390175E-4</v>
      </c>
      <c r="BT454" s="53">
        <f>BT453</f>
        <v>277</v>
      </c>
      <c r="BU454" s="53">
        <f t="shared" si="2013"/>
        <v>0</v>
      </c>
      <c r="BV454" s="53">
        <f t="shared" si="2014"/>
        <v>0</v>
      </c>
      <c r="BW454" s="53">
        <f t="shared" si="2010"/>
        <v>0.11226345521522078</v>
      </c>
      <c r="BX454" s="53">
        <f t="shared" si="2011"/>
        <v>0</v>
      </c>
      <c r="BY454" s="53">
        <f t="shared" si="2012"/>
        <v>0</v>
      </c>
    </row>
    <row r="455" spans="1:77" x14ac:dyDescent="0.3">
      <c r="A455" s="53" t="s">
        <v>1012</v>
      </c>
      <c r="B455" s="53" t="s">
        <v>1578</v>
      </c>
      <c r="C455" s="53">
        <v>11090101</v>
      </c>
      <c r="D455" s="51">
        <v>892625.88861314009</v>
      </c>
      <c r="E455" s="53">
        <v>93188.190379299995</v>
      </c>
      <c r="F455" s="53">
        <f t="shared" si="1989"/>
        <v>0.10439781275455177</v>
      </c>
      <c r="H455" s="53">
        <f>Input!P310</f>
        <v>3654</v>
      </c>
      <c r="I455" s="53">
        <f>Input!Q310</f>
        <v>0</v>
      </c>
      <c r="J455" s="53">
        <f>Input!R310</f>
        <v>364679</v>
      </c>
      <c r="K455" s="53">
        <f>Input!S310</f>
        <v>0</v>
      </c>
      <c r="L455" s="53">
        <f>Input!T310</f>
        <v>4066</v>
      </c>
      <c r="M455" s="53">
        <f t="shared" si="1995"/>
        <v>381.46960780513217</v>
      </c>
      <c r="N455" s="53">
        <f t="shared" si="1996"/>
        <v>0</v>
      </c>
      <c r="O455" s="53">
        <f t="shared" si="1997"/>
        <v>38071.689957517185</v>
      </c>
      <c r="P455" s="53">
        <f t="shared" si="1998"/>
        <v>0</v>
      </c>
      <c r="Q455" s="53">
        <f t="shared" si="1999"/>
        <v>424.48150666000754</v>
      </c>
      <c r="AA455" s="53" t="s">
        <v>737</v>
      </c>
      <c r="AB455" s="53" t="s">
        <v>1607</v>
      </c>
      <c r="AC455" s="53">
        <v>12010001</v>
      </c>
      <c r="AD455" s="53">
        <v>89296.819900000002</v>
      </c>
      <c r="AE455" s="53">
        <v>14351.2340172</v>
      </c>
      <c r="AF455" s="53">
        <f t="shared" si="1994"/>
        <v>0.16071383094349143</v>
      </c>
      <c r="AH455" s="58">
        <f>Input!P383</f>
        <v>257</v>
      </c>
      <c r="AI455" s="58">
        <f>Input!Q383</f>
        <v>0</v>
      </c>
      <c r="AJ455" s="58">
        <f>Input!R383</f>
        <v>108</v>
      </c>
      <c r="AK455" s="58">
        <f>Input!S383</f>
        <v>0</v>
      </c>
      <c r="AL455" s="58">
        <f>Input!T383</f>
        <v>6</v>
      </c>
      <c r="AM455" s="58">
        <f t="shared" si="1821"/>
        <v>41.303454552477298</v>
      </c>
      <c r="AN455" s="58">
        <f t="shared" si="1822"/>
        <v>0</v>
      </c>
      <c r="AO455" s="58">
        <f t="shared" si="1823"/>
        <v>17.357093741897074</v>
      </c>
      <c r="AP455" s="58">
        <f t="shared" si="1824"/>
        <v>0</v>
      </c>
      <c r="AQ455" s="58">
        <f t="shared" si="1825"/>
        <v>0.9642829856609485</v>
      </c>
      <c r="BA455" s="54" t="s">
        <v>1020</v>
      </c>
      <c r="BB455" s="53">
        <v>11090105</v>
      </c>
      <c r="BC455" s="53">
        <v>22150</v>
      </c>
      <c r="BD455" s="53">
        <v>3793</v>
      </c>
      <c r="BE455" s="53">
        <f t="shared" si="2005"/>
        <v>0.17124153498871331</v>
      </c>
      <c r="BF455" s="53">
        <f>Input!P357</f>
        <v>2</v>
      </c>
      <c r="BG455" s="53">
        <f>Input!Q357</f>
        <v>0</v>
      </c>
      <c r="BH455" s="53">
        <f t="shared" si="2007"/>
        <v>0.34248306997742661</v>
      </c>
      <c r="BI455" s="53">
        <f t="shared" si="2008"/>
        <v>0</v>
      </c>
      <c r="BO455" s="54" t="s">
        <v>1014</v>
      </c>
      <c r="BP455" s="53">
        <v>11120302</v>
      </c>
      <c r="BQ455" s="53">
        <v>583811.33420000004</v>
      </c>
      <c r="BR455" s="53">
        <v>113.2067986</v>
      </c>
      <c r="BS455" s="53">
        <f t="shared" si="2009"/>
        <v>1.9390990199792525E-4</v>
      </c>
      <c r="BT455" s="53">
        <f>BT454</f>
        <v>277</v>
      </c>
      <c r="BU455" s="53">
        <f t="shared" si="2013"/>
        <v>0</v>
      </c>
      <c r="BV455" s="53">
        <f t="shared" si="2014"/>
        <v>0</v>
      </c>
      <c r="BW455" s="53">
        <f t="shared" si="2010"/>
        <v>5.3713042853425291E-2</v>
      </c>
      <c r="BX455" s="53">
        <f t="shared" si="2011"/>
        <v>0</v>
      </c>
      <c r="BY455" s="53">
        <f t="shared" si="2012"/>
        <v>0</v>
      </c>
    </row>
    <row r="456" spans="1:77" x14ac:dyDescent="0.3">
      <c r="A456" s="53" t="s">
        <v>1012</v>
      </c>
      <c r="B456" s="53" t="s">
        <v>1578</v>
      </c>
      <c r="C456" s="53">
        <v>11090102</v>
      </c>
      <c r="D456" s="51">
        <v>892625.88861313998</v>
      </c>
      <c r="E456" s="53">
        <v>341338.40925800003</v>
      </c>
      <c r="F456" s="53">
        <f t="shared" si="1989"/>
        <v>0.38239806128447901</v>
      </c>
      <c r="H456" s="53">
        <f t="shared" ref="H456:H461" si="2015">H455</f>
        <v>3654</v>
      </c>
      <c r="I456" s="53">
        <f t="shared" ref="I456:I461" si="2016">I455</f>
        <v>0</v>
      </c>
      <c r="J456" s="53">
        <f t="shared" ref="J456:J461" si="2017">J455</f>
        <v>364679</v>
      </c>
      <c r="K456" s="53">
        <f t="shared" ref="K456:K461" si="2018">K455</f>
        <v>0</v>
      </c>
      <c r="L456" s="53">
        <f t="shared" ref="L456:L461" si="2019">L455</f>
        <v>4066</v>
      </c>
      <c r="M456" s="53">
        <f t="shared" si="1995"/>
        <v>1397.2825159334864</v>
      </c>
      <c r="N456" s="53">
        <f t="shared" si="1996"/>
        <v>0</v>
      </c>
      <c r="O456" s="53">
        <f t="shared" si="1997"/>
        <v>139452.54259116252</v>
      </c>
      <c r="P456" s="53">
        <f t="shared" si="1998"/>
        <v>0</v>
      </c>
      <c r="Q456" s="53">
        <f t="shared" si="1999"/>
        <v>1554.8305171826917</v>
      </c>
      <c r="AA456" s="53" t="s">
        <v>737</v>
      </c>
      <c r="AB456" s="53" t="s">
        <v>1607</v>
      </c>
      <c r="AC456" s="53">
        <v>12030105</v>
      </c>
      <c r="AD456" s="53">
        <v>89296.819900000002</v>
      </c>
      <c r="AE456" s="51">
        <v>11436.758635</v>
      </c>
      <c r="AF456" s="53">
        <f t="shared" si="1994"/>
        <v>0.12807576627933198</v>
      </c>
      <c r="AH456" s="58">
        <f t="shared" ref="AH456:AH457" si="2020">AH455</f>
        <v>257</v>
      </c>
      <c r="AI456" s="58">
        <f t="shared" ref="AI456:AI457" si="2021">AI455</f>
        <v>0</v>
      </c>
      <c r="AJ456" s="58">
        <f t="shared" ref="AJ456:AJ457" si="2022">AJ455</f>
        <v>108</v>
      </c>
      <c r="AK456" s="58">
        <f t="shared" ref="AK456:AK457" si="2023">AK455</f>
        <v>0</v>
      </c>
      <c r="AL456" s="58">
        <f t="shared" ref="AL456:AL457" si="2024">AL455</f>
        <v>6</v>
      </c>
      <c r="AM456" s="58">
        <f t="shared" si="1821"/>
        <v>32.915471933788318</v>
      </c>
      <c r="AN456" s="58">
        <f t="shared" si="1822"/>
        <v>0</v>
      </c>
      <c r="AO456" s="58">
        <f t="shared" si="1823"/>
        <v>13.832182758167853</v>
      </c>
      <c r="AP456" s="58">
        <f t="shared" si="1824"/>
        <v>0</v>
      </c>
      <c r="AQ456" s="58">
        <f t="shared" si="1825"/>
        <v>0.76845459767599189</v>
      </c>
      <c r="BA456" s="54" t="s">
        <v>1020</v>
      </c>
      <c r="BB456" s="53">
        <v>11090106</v>
      </c>
      <c r="BC456" s="53">
        <v>22150</v>
      </c>
      <c r="BD456" s="53">
        <v>18162</v>
      </c>
      <c r="BE456" s="53">
        <f t="shared" si="2005"/>
        <v>0.81995485327313766</v>
      </c>
      <c r="BF456" s="53">
        <f t="shared" ref="BF456:BG458" si="2025">BF455</f>
        <v>2</v>
      </c>
      <c r="BG456" s="53">
        <f t="shared" si="2025"/>
        <v>0</v>
      </c>
      <c r="BH456" s="53">
        <f t="shared" si="2007"/>
        <v>1.6399097065462753</v>
      </c>
      <c r="BI456" s="53">
        <f t="shared" si="2008"/>
        <v>0</v>
      </c>
      <c r="BO456" s="54" t="s">
        <v>1014</v>
      </c>
      <c r="BP456" s="53">
        <v>11130301</v>
      </c>
      <c r="BQ456" s="53">
        <v>583811.33420000004</v>
      </c>
      <c r="BR456" s="53">
        <v>233030.7335</v>
      </c>
      <c r="BS456" s="53">
        <f t="shared" si="2009"/>
        <v>0.39915417849727658</v>
      </c>
      <c r="BT456" s="53">
        <f>BT455</f>
        <v>277</v>
      </c>
      <c r="BU456" s="53">
        <f t="shared" si="2013"/>
        <v>0</v>
      </c>
      <c r="BV456" s="53">
        <f t="shared" si="2014"/>
        <v>0</v>
      </c>
      <c r="BW456" s="53">
        <f t="shared" si="2010"/>
        <v>110.56570744374561</v>
      </c>
      <c r="BX456" s="53">
        <f t="shared" si="2011"/>
        <v>0</v>
      </c>
      <c r="BY456" s="53">
        <f t="shared" si="2012"/>
        <v>0</v>
      </c>
    </row>
    <row r="457" spans="1:77" x14ac:dyDescent="0.3">
      <c r="A457" s="53" t="s">
        <v>1012</v>
      </c>
      <c r="B457" s="53" t="s">
        <v>1578</v>
      </c>
      <c r="C457" s="53">
        <v>11090103</v>
      </c>
      <c r="D457" s="51">
        <v>892625.88861313998</v>
      </c>
      <c r="E457" s="53">
        <v>194946.45647599999</v>
      </c>
      <c r="F457" s="53">
        <f t="shared" si="1989"/>
        <v>0.21839659700984643</v>
      </c>
      <c r="H457" s="53">
        <f t="shared" si="2015"/>
        <v>3654</v>
      </c>
      <c r="I457" s="53">
        <f t="shared" si="2016"/>
        <v>0</v>
      </c>
      <c r="J457" s="53">
        <f t="shared" si="2017"/>
        <v>364679</v>
      </c>
      <c r="K457" s="53">
        <f t="shared" si="2018"/>
        <v>0</v>
      </c>
      <c r="L457" s="53">
        <f t="shared" si="2019"/>
        <v>4066</v>
      </c>
      <c r="M457" s="53">
        <f t="shared" si="1995"/>
        <v>798.02116547397884</v>
      </c>
      <c r="N457" s="53">
        <f t="shared" si="1996"/>
        <v>0</v>
      </c>
      <c r="O457" s="53">
        <f t="shared" si="1997"/>
        <v>79644.652600953792</v>
      </c>
      <c r="P457" s="53">
        <f t="shared" si="1998"/>
        <v>0</v>
      </c>
      <c r="Q457" s="53">
        <f t="shared" si="1999"/>
        <v>888.00056344203563</v>
      </c>
      <c r="AA457" s="53" t="s">
        <v>737</v>
      </c>
      <c r="AB457" s="53" t="s">
        <v>1607</v>
      </c>
      <c r="AC457" s="53">
        <v>12030107</v>
      </c>
      <c r="AD457" s="53">
        <v>89296.819900000002</v>
      </c>
      <c r="AE457" s="53">
        <v>63508.827247900001</v>
      </c>
      <c r="AF457" s="53">
        <f t="shared" si="1994"/>
        <v>0.7112104027782965</v>
      </c>
      <c r="AH457" s="58">
        <f t="shared" si="2020"/>
        <v>257</v>
      </c>
      <c r="AI457" s="58">
        <f t="shared" si="2021"/>
        <v>0</v>
      </c>
      <c r="AJ457" s="58">
        <f t="shared" si="2022"/>
        <v>108</v>
      </c>
      <c r="AK457" s="58">
        <f t="shared" si="2023"/>
        <v>0</v>
      </c>
      <c r="AL457" s="58">
        <f t="shared" si="2024"/>
        <v>6</v>
      </c>
      <c r="AM457" s="58">
        <f t="shared" si="1821"/>
        <v>182.78107351402221</v>
      </c>
      <c r="AN457" s="58">
        <f t="shared" si="1822"/>
        <v>0</v>
      </c>
      <c r="AO457" s="58">
        <f t="shared" si="1823"/>
        <v>76.810723500056028</v>
      </c>
      <c r="AP457" s="58">
        <f t="shared" si="1824"/>
        <v>0</v>
      </c>
      <c r="AQ457" s="58">
        <f t="shared" si="1825"/>
        <v>4.2672624166697792</v>
      </c>
      <c r="BA457" s="54" t="s">
        <v>1020</v>
      </c>
      <c r="BB457" s="53">
        <v>11100104</v>
      </c>
      <c r="BC457" s="53">
        <v>22150</v>
      </c>
      <c r="BD457" s="53">
        <v>169</v>
      </c>
      <c r="BE457" s="53">
        <f t="shared" si="2005"/>
        <v>7.6297968397291199E-3</v>
      </c>
      <c r="BF457" s="53">
        <f t="shared" si="2025"/>
        <v>2</v>
      </c>
      <c r="BG457" s="53">
        <f t="shared" si="2025"/>
        <v>0</v>
      </c>
      <c r="BH457" s="53">
        <f t="shared" si="2007"/>
        <v>1.525959367945824E-2</v>
      </c>
      <c r="BI457" s="53">
        <f t="shared" si="2008"/>
        <v>0</v>
      </c>
      <c r="BO457" s="54" t="s">
        <v>888</v>
      </c>
      <c r="BP457" s="53">
        <v>12020001</v>
      </c>
      <c r="BQ457" s="53">
        <v>607118.19700000004</v>
      </c>
      <c r="BR457" s="53">
        <v>240156.79209999999</v>
      </c>
      <c r="BS457" s="53">
        <f t="shared" si="2009"/>
        <v>0.39556843014540705</v>
      </c>
      <c r="BT457" s="53">
        <v>0</v>
      </c>
      <c r="BU457" s="53">
        <v>0</v>
      </c>
      <c r="BV457" s="53">
        <v>0</v>
      </c>
      <c r="BW457" s="53">
        <f t="shared" si="2010"/>
        <v>0</v>
      </c>
      <c r="BX457" s="53">
        <f t="shared" si="2011"/>
        <v>0</v>
      </c>
      <c r="BY457" s="53">
        <f t="shared" si="2012"/>
        <v>0</v>
      </c>
    </row>
    <row r="458" spans="1:77" x14ac:dyDescent="0.3">
      <c r="A458" s="53" t="s">
        <v>1012</v>
      </c>
      <c r="B458" s="53" t="s">
        <v>1578</v>
      </c>
      <c r="C458" s="53">
        <v>11090104</v>
      </c>
      <c r="D458" s="51">
        <v>892625.88861313998</v>
      </c>
      <c r="E458" s="53">
        <v>20551.692648799999</v>
      </c>
      <c r="F458" s="53">
        <f t="shared" si="1989"/>
        <v>2.3023859055590321E-2</v>
      </c>
      <c r="H458" s="53">
        <f t="shared" si="2015"/>
        <v>3654</v>
      </c>
      <c r="I458" s="53">
        <f t="shared" si="2016"/>
        <v>0</v>
      </c>
      <c r="J458" s="53">
        <f t="shared" si="2017"/>
        <v>364679</v>
      </c>
      <c r="K458" s="53">
        <f t="shared" si="2018"/>
        <v>0</v>
      </c>
      <c r="L458" s="53">
        <f t="shared" si="2019"/>
        <v>4066</v>
      </c>
      <c r="M458" s="53">
        <f t="shared" si="1995"/>
        <v>84.129180989127036</v>
      </c>
      <c r="N458" s="53">
        <f t="shared" si="1996"/>
        <v>0</v>
      </c>
      <c r="O458" s="53">
        <f t="shared" si="1997"/>
        <v>8396.3178965336228</v>
      </c>
      <c r="P458" s="53">
        <f t="shared" si="1998"/>
        <v>0</v>
      </c>
      <c r="Q458" s="53">
        <f t="shared" si="1999"/>
        <v>93.615010920030244</v>
      </c>
      <c r="AA458" s="53" t="s">
        <v>737</v>
      </c>
      <c r="AB458" s="53" t="s">
        <v>1613</v>
      </c>
      <c r="AC458" s="53">
        <v>12030105</v>
      </c>
      <c r="AD458" s="53">
        <v>64766.899089999999</v>
      </c>
      <c r="AE458" s="51">
        <v>17889.2095458</v>
      </c>
      <c r="AF458" s="53">
        <f t="shared" si="1994"/>
        <v>0.2762091407362452</v>
      </c>
      <c r="AH458" s="58">
        <f>Input!P385</f>
        <v>276</v>
      </c>
      <c r="AI458" s="58">
        <f>Input!Q385</f>
        <v>0</v>
      </c>
      <c r="AJ458" s="58">
        <f>Input!R385</f>
        <v>0</v>
      </c>
      <c r="AK458" s="58">
        <f>Input!S385</f>
        <v>0</v>
      </c>
      <c r="AL458" s="58">
        <f>Input!T385</f>
        <v>0</v>
      </c>
      <c r="AM458" s="58">
        <f t="shared" si="1821"/>
        <v>76.23372284320368</v>
      </c>
      <c r="AN458" s="58">
        <f t="shared" si="1822"/>
        <v>0</v>
      </c>
      <c r="AO458" s="58">
        <f t="shared" si="1823"/>
        <v>0</v>
      </c>
      <c r="AP458" s="58">
        <f t="shared" si="1824"/>
        <v>0</v>
      </c>
      <c r="AQ458" s="58">
        <f t="shared" si="1825"/>
        <v>0</v>
      </c>
      <c r="BA458" s="54" t="s">
        <v>1020</v>
      </c>
      <c r="BB458" s="53">
        <v>11100202</v>
      </c>
      <c r="BC458" s="53">
        <v>22150</v>
      </c>
      <c r="BD458" s="53">
        <v>26</v>
      </c>
      <c r="BE458" s="53">
        <f t="shared" si="2005"/>
        <v>1.1738148984198646E-3</v>
      </c>
      <c r="BF458" s="53">
        <f t="shared" si="2025"/>
        <v>2</v>
      </c>
      <c r="BG458" s="53">
        <f t="shared" si="2025"/>
        <v>0</v>
      </c>
      <c r="BH458" s="53">
        <f t="shared" si="2007"/>
        <v>2.3476297968397291E-3</v>
      </c>
      <c r="BI458" s="53">
        <f t="shared" si="2008"/>
        <v>0</v>
      </c>
      <c r="BO458" s="54" t="s">
        <v>888</v>
      </c>
      <c r="BP458" s="53">
        <v>12030105</v>
      </c>
      <c r="BQ458" s="53">
        <v>607118.19700000004</v>
      </c>
      <c r="BR458" s="53">
        <v>110355.5417</v>
      </c>
      <c r="BS458" s="53">
        <f t="shared" si="2009"/>
        <v>0.18176945155870528</v>
      </c>
      <c r="BT458" s="53">
        <f>BT457</f>
        <v>0</v>
      </c>
      <c r="BU458" s="53">
        <f t="shared" ref="BU458:BU460" si="2026">BU457</f>
        <v>0</v>
      </c>
      <c r="BV458" s="53">
        <f t="shared" ref="BV458:BV460" si="2027">BV457</f>
        <v>0</v>
      </c>
      <c r="BW458" s="53">
        <f t="shared" si="2010"/>
        <v>0</v>
      </c>
      <c r="BX458" s="53">
        <f t="shared" si="2011"/>
        <v>0</v>
      </c>
      <c r="BY458" s="53">
        <f t="shared" si="2012"/>
        <v>0</v>
      </c>
    </row>
    <row r="459" spans="1:77" x14ac:dyDescent="0.3">
      <c r="A459" s="53" t="s">
        <v>1012</v>
      </c>
      <c r="B459" s="53" t="s">
        <v>1578</v>
      </c>
      <c r="C459" s="53">
        <v>11090105</v>
      </c>
      <c r="D459" s="51">
        <v>892625.88861313998</v>
      </c>
      <c r="E459" s="53">
        <v>87991.207133799995</v>
      </c>
      <c r="F459" s="53">
        <f t="shared" si="1989"/>
        <v>9.857568356045629E-2</v>
      </c>
      <c r="H459" s="53">
        <f t="shared" si="2015"/>
        <v>3654</v>
      </c>
      <c r="I459" s="53">
        <f t="shared" si="2016"/>
        <v>0</v>
      </c>
      <c r="J459" s="53">
        <f t="shared" si="2017"/>
        <v>364679</v>
      </c>
      <c r="K459" s="53">
        <f t="shared" si="2018"/>
        <v>0</v>
      </c>
      <c r="L459" s="53">
        <f t="shared" si="2019"/>
        <v>4066</v>
      </c>
      <c r="M459" s="53">
        <f t="shared" si="1995"/>
        <v>360.19554772990728</v>
      </c>
      <c r="N459" s="53">
        <f t="shared" si="1996"/>
        <v>0</v>
      </c>
      <c r="O459" s="53">
        <f t="shared" si="1997"/>
        <v>35948.48170514364</v>
      </c>
      <c r="P459" s="53">
        <f t="shared" si="1998"/>
        <v>0</v>
      </c>
      <c r="Q459" s="53">
        <f t="shared" si="1999"/>
        <v>400.80872935681526</v>
      </c>
      <c r="AA459" s="53" t="s">
        <v>737</v>
      </c>
      <c r="AB459" s="53" t="s">
        <v>1613</v>
      </c>
      <c r="AC459" s="53">
        <v>12030106</v>
      </c>
      <c r="AD459" s="53">
        <v>64766.899089999999</v>
      </c>
      <c r="AE459" s="51">
        <v>46877.689546100002</v>
      </c>
      <c r="AF459" s="53">
        <f t="shared" si="1994"/>
        <v>0.72379085929309084</v>
      </c>
      <c r="AH459" s="58">
        <f t="shared" ref="AH459" si="2028">AH458</f>
        <v>276</v>
      </c>
      <c r="AI459" s="58">
        <f t="shared" ref="AI459" si="2029">AI458</f>
        <v>0</v>
      </c>
      <c r="AJ459" s="58">
        <f t="shared" ref="AJ459" si="2030">AJ458</f>
        <v>0</v>
      </c>
      <c r="AK459" s="58">
        <f t="shared" ref="AK459" si="2031">AK458</f>
        <v>0</v>
      </c>
      <c r="AL459" s="58">
        <f t="shared" ref="AL459" si="2032">AL458</f>
        <v>0</v>
      </c>
      <c r="AM459" s="58">
        <f t="shared" si="1821"/>
        <v>199.76627716489307</v>
      </c>
      <c r="AN459" s="58">
        <f t="shared" si="1822"/>
        <v>0</v>
      </c>
      <c r="AO459" s="58">
        <f t="shared" si="1823"/>
        <v>0</v>
      </c>
      <c r="AP459" s="58">
        <f t="shared" si="1824"/>
        <v>0</v>
      </c>
      <c r="AQ459" s="58">
        <f t="shared" si="1825"/>
        <v>0</v>
      </c>
      <c r="BA459" s="54" t="s">
        <v>1021</v>
      </c>
      <c r="BB459" s="53">
        <v>12090102</v>
      </c>
      <c r="BC459" s="53">
        <v>1599</v>
      </c>
      <c r="BD459" s="53">
        <v>1486</v>
      </c>
      <c r="BE459" s="53">
        <f t="shared" si="2005"/>
        <v>0.9293308317698562</v>
      </c>
      <c r="BF459" s="53">
        <f>Input!P360</f>
        <v>9</v>
      </c>
      <c r="BG459" s="53">
        <f>Input!Q360</f>
        <v>0</v>
      </c>
      <c r="BH459" s="53">
        <f t="shared" si="2007"/>
        <v>8.3639774859287055</v>
      </c>
      <c r="BI459" s="53">
        <f t="shared" si="2008"/>
        <v>0</v>
      </c>
      <c r="BO459" s="54" t="s">
        <v>888</v>
      </c>
      <c r="BP459" s="53">
        <v>12030107</v>
      </c>
      <c r="BQ459" s="53">
        <v>607118.19700000004</v>
      </c>
      <c r="BR459" s="53">
        <v>178438.1771</v>
      </c>
      <c r="BS459" s="53">
        <f t="shared" si="2009"/>
        <v>0.29391011170762188</v>
      </c>
      <c r="BT459" s="53">
        <f>BT458</f>
        <v>0</v>
      </c>
      <c r="BU459" s="53">
        <f t="shared" si="2026"/>
        <v>0</v>
      </c>
      <c r="BV459" s="53">
        <f t="shared" si="2027"/>
        <v>0</v>
      </c>
      <c r="BW459" s="53">
        <f t="shared" si="2010"/>
        <v>0</v>
      </c>
      <c r="BX459" s="53">
        <f t="shared" si="2011"/>
        <v>0</v>
      </c>
      <c r="BY459" s="53">
        <f t="shared" si="2012"/>
        <v>0</v>
      </c>
    </row>
    <row r="460" spans="1:77" x14ac:dyDescent="0.3">
      <c r="A460" s="53" t="s">
        <v>1012</v>
      </c>
      <c r="B460" s="53" t="s">
        <v>1578</v>
      </c>
      <c r="C460" s="53">
        <v>11100103</v>
      </c>
      <c r="D460" s="51">
        <v>892625.88861313998</v>
      </c>
      <c r="E460" s="53">
        <v>6861.5121552399996</v>
      </c>
      <c r="F460" s="53">
        <f t="shared" si="1989"/>
        <v>7.6868845535060975E-3</v>
      </c>
      <c r="H460" s="53">
        <f t="shared" si="2015"/>
        <v>3654</v>
      </c>
      <c r="I460" s="53">
        <f t="shared" si="2016"/>
        <v>0</v>
      </c>
      <c r="J460" s="53">
        <f t="shared" si="2017"/>
        <v>364679</v>
      </c>
      <c r="K460" s="53">
        <f t="shared" si="2018"/>
        <v>0</v>
      </c>
      <c r="L460" s="53">
        <f t="shared" si="2019"/>
        <v>4066</v>
      </c>
      <c r="M460" s="53">
        <f t="shared" si="1995"/>
        <v>28.087876158511278</v>
      </c>
      <c r="N460" s="53">
        <f t="shared" si="1996"/>
        <v>0</v>
      </c>
      <c r="O460" s="53">
        <f t="shared" si="1997"/>
        <v>2803.2453720880503</v>
      </c>
      <c r="P460" s="53">
        <f t="shared" si="1998"/>
        <v>0</v>
      </c>
      <c r="Q460" s="53">
        <f t="shared" si="1999"/>
        <v>31.254872594555792</v>
      </c>
      <c r="AA460" s="53" t="s">
        <v>1030</v>
      </c>
      <c r="AB460" s="53" t="s">
        <v>1601</v>
      </c>
      <c r="AC460" s="53">
        <v>12090206</v>
      </c>
      <c r="AD460" s="53">
        <v>118359.7104</v>
      </c>
      <c r="AE460" s="53">
        <v>19221.6970812</v>
      </c>
      <c r="AF460" s="53">
        <f t="shared" si="1994"/>
        <v>0.16240067685397108</v>
      </c>
      <c r="AH460" s="58">
        <v>0</v>
      </c>
      <c r="AI460" s="58">
        <v>0</v>
      </c>
      <c r="AJ460" s="58">
        <v>0</v>
      </c>
      <c r="AK460" s="58">
        <v>0</v>
      </c>
      <c r="AL460" s="58">
        <v>0</v>
      </c>
      <c r="AM460" s="58">
        <f t="shared" si="1821"/>
        <v>0</v>
      </c>
      <c r="AN460" s="58">
        <f t="shared" si="1822"/>
        <v>0</v>
      </c>
      <c r="AO460" s="58">
        <f t="shared" si="1823"/>
        <v>0</v>
      </c>
      <c r="AP460" s="58">
        <f t="shared" si="1824"/>
        <v>0</v>
      </c>
      <c r="AQ460" s="58">
        <f t="shared" si="1825"/>
        <v>0</v>
      </c>
      <c r="BA460" s="54" t="s">
        <v>1021</v>
      </c>
      <c r="BB460" s="53">
        <v>12090103</v>
      </c>
      <c r="BC460" s="53">
        <v>1599</v>
      </c>
      <c r="BD460" s="53">
        <v>113</v>
      </c>
      <c r="BE460" s="53">
        <f t="shared" si="2005"/>
        <v>7.0669168230143839E-2</v>
      </c>
      <c r="BF460" s="53">
        <f>BF459</f>
        <v>9</v>
      </c>
      <c r="BG460" s="53">
        <f>BG459</f>
        <v>0</v>
      </c>
      <c r="BH460" s="53">
        <f t="shared" si="2007"/>
        <v>0.63602251407129451</v>
      </c>
      <c r="BI460" s="53">
        <f t="shared" si="2008"/>
        <v>0</v>
      </c>
      <c r="BO460" s="54" t="s">
        <v>888</v>
      </c>
      <c r="BP460" s="53">
        <v>12030201</v>
      </c>
      <c r="BQ460" s="53">
        <v>607118.19700000004</v>
      </c>
      <c r="BR460" s="53">
        <v>78167.686149999994</v>
      </c>
      <c r="BS460" s="53">
        <f t="shared" si="2009"/>
        <v>0.12875200667062198</v>
      </c>
      <c r="BT460" s="53">
        <f>BT459</f>
        <v>0</v>
      </c>
      <c r="BU460" s="53">
        <f t="shared" si="2026"/>
        <v>0</v>
      </c>
      <c r="BV460" s="53">
        <f t="shared" si="2027"/>
        <v>0</v>
      </c>
      <c r="BW460" s="53">
        <f t="shared" si="2010"/>
        <v>0</v>
      </c>
      <c r="BX460" s="53">
        <f t="shared" si="2011"/>
        <v>0</v>
      </c>
      <c r="BY460" s="53">
        <f t="shared" si="2012"/>
        <v>0</v>
      </c>
    </row>
    <row r="461" spans="1:77" ht="15.6" customHeight="1" x14ac:dyDescent="0.3">
      <c r="A461" s="53" t="s">
        <v>1012</v>
      </c>
      <c r="B461" s="53" t="s">
        <v>1578</v>
      </c>
      <c r="C461" s="53">
        <v>11100104</v>
      </c>
      <c r="D461" s="78">
        <v>892625.88861313998</v>
      </c>
      <c r="E461" s="53">
        <v>147748.42056200001</v>
      </c>
      <c r="F461" s="53">
        <f t="shared" si="1989"/>
        <v>0.16552110178157012</v>
      </c>
      <c r="H461" s="53">
        <f t="shared" si="2015"/>
        <v>3654</v>
      </c>
      <c r="I461" s="53">
        <f t="shared" si="2016"/>
        <v>0</v>
      </c>
      <c r="J461" s="53">
        <f t="shared" si="2017"/>
        <v>364679</v>
      </c>
      <c r="K461" s="53">
        <f t="shared" si="2018"/>
        <v>0</v>
      </c>
      <c r="L461" s="53">
        <f t="shared" si="2019"/>
        <v>4066</v>
      </c>
      <c r="M461" s="53">
        <f t="shared" si="1995"/>
        <v>604.81410590985718</v>
      </c>
      <c r="N461" s="53">
        <f t="shared" si="1996"/>
        <v>0</v>
      </c>
      <c r="O461" s="53">
        <f t="shared" si="1997"/>
        <v>60362.069876601206</v>
      </c>
      <c r="P461" s="53">
        <f t="shared" si="1998"/>
        <v>0</v>
      </c>
      <c r="Q461" s="53">
        <f t="shared" si="1999"/>
        <v>673.00879984386415</v>
      </c>
      <c r="AA461" s="53" t="s">
        <v>1030</v>
      </c>
      <c r="AB461" s="53" t="s">
        <v>1601</v>
      </c>
      <c r="AC461" s="53">
        <v>12100201</v>
      </c>
      <c r="AD461" s="53">
        <v>118359.7104</v>
      </c>
      <c r="AE461" s="53">
        <v>59946.926537500003</v>
      </c>
      <c r="AF461" s="53">
        <f t="shared" si="1994"/>
        <v>0.50648084838081864</v>
      </c>
      <c r="AH461" s="58">
        <f t="shared" ref="AH461:AH462" si="2033">AH460</f>
        <v>0</v>
      </c>
      <c r="AI461" s="58">
        <f t="shared" ref="AI461:AI462" si="2034">AI460</f>
        <v>0</v>
      </c>
      <c r="AJ461" s="58">
        <f t="shared" ref="AJ461:AJ462" si="2035">AJ460</f>
        <v>0</v>
      </c>
      <c r="AK461" s="58">
        <f t="shared" ref="AK461:AK462" si="2036">AK460</f>
        <v>0</v>
      </c>
      <c r="AL461" s="58">
        <f t="shared" ref="AL461:AL462" si="2037">AL460</f>
        <v>0</v>
      </c>
      <c r="AM461" s="58">
        <f t="shared" si="1821"/>
        <v>0</v>
      </c>
      <c r="AN461" s="58">
        <f t="shared" si="1822"/>
        <v>0</v>
      </c>
      <c r="AO461" s="58">
        <f t="shared" si="1823"/>
        <v>0</v>
      </c>
      <c r="AP461" s="58">
        <f t="shared" si="1824"/>
        <v>0</v>
      </c>
      <c r="AQ461" s="58">
        <f t="shared" si="1825"/>
        <v>0</v>
      </c>
      <c r="BA461" s="54" t="s">
        <v>773</v>
      </c>
      <c r="BB461" s="53">
        <v>12030101</v>
      </c>
      <c r="BC461" s="53">
        <v>9044</v>
      </c>
      <c r="BD461" s="53">
        <v>7057</v>
      </c>
      <c r="BE461" s="53">
        <f t="shared" si="2005"/>
        <v>0.780296329057939</v>
      </c>
      <c r="BF461" s="53">
        <f>Input!P361</f>
        <v>59</v>
      </c>
      <c r="BG461" s="53">
        <f>Input!Q361</f>
        <v>0</v>
      </c>
      <c r="BH461" s="53">
        <f t="shared" si="2007"/>
        <v>46.037483414418404</v>
      </c>
      <c r="BI461" s="53">
        <f t="shared" si="2008"/>
        <v>0</v>
      </c>
      <c r="BO461" s="54" t="s">
        <v>1679</v>
      </c>
      <c r="BP461" s="53">
        <v>12090205</v>
      </c>
      <c r="BQ461" s="53">
        <v>434827.22690000001</v>
      </c>
      <c r="BR461" s="53">
        <v>167567.01180000001</v>
      </c>
      <c r="BS461" s="53">
        <f t="shared" si="2009"/>
        <v>0.38536458030613724</v>
      </c>
      <c r="BT461" s="53">
        <v>0</v>
      </c>
      <c r="BU461" s="53">
        <v>0</v>
      </c>
      <c r="BV461" s="53">
        <v>0</v>
      </c>
      <c r="BW461" s="53">
        <f t="shared" si="2010"/>
        <v>0</v>
      </c>
      <c r="BX461" s="53">
        <f t="shared" si="2011"/>
        <v>0</v>
      </c>
      <c r="BY461" s="53">
        <f t="shared" si="2012"/>
        <v>0</v>
      </c>
    </row>
    <row r="462" spans="1:77" ht="15.6" customHeight="1" x14ac:dyDescent="0.3">
      <c r="A462" s="53" t="s">
        <v>1013</v>
      </c>
      <c r="B462" s="53" t="s">
        <v>1580</v>
      </c>
      <c r="C462" s="53">
        <v>12050004</v>
      </c>
      <c r="D462" s="51">
        <v>236846.20490050002</v>
      </c>
      <c r="E462" s="53">
        <v>17235.465663800001</v>
      </c>
      <c r="F462" s="53">
        <f t="shared" si="1989"/>
        <v>7.2770706505686608E-2</v>
      </c>
      <c r="H462" s="53">
        <f>Input!P312</f>
        <v>323</v>
      </c>
      <c r="I462" s="53">
        <f>Input!Q312</f>
        <v>0</v>
      </c>
      <c r="J462" s="53">
        <f>Input!R312</f>
        <v>43469</v>
      </c>
      <c r="K462" s="53">
        <f>Input!S312</f>
        <v>0</v>
      </c>
      <c r="L462" s="53">
        <f>Input!T312</f>
        <v>109</v>
      </c>
      <c r="M462" s="53">
        <f t="shared" si="1995"/>
        <v>23.504938201336774</v>
      </c>
      <c r="N462" s="53">
        <f t="shared" si="1996"/>
        <v>0</v>
      </c>
      <c r="O462" s="53">
        <f t="shared" si="1997"/>
        <v>3163.2698410956914</v>
      </c>
      <c r="P462" s="53">
        <f t="shared" si="1998"/>
        <v>0</v>
      </c>
      <c r="Q462" s="53">
        <f t="shared" si="1999"/>
        <v>7.9320070091198405</v>
      </c>
      <c r="AA462" s="53" t="s">
        <v>1030</v>
      </c>
      <c r="AB462" s="53" t="s">
        <v>1601</v>
      </c>
      <c r="AC462" s="53">
        <v>12100203</v>
      </c>
      <c r="AD462" s="53">
        <v>118359.7104</v>
      </c>
      <c r="AE462" s="51">
        <v>39191.086800999998</v>
      </c>
      <c r="AF462" s="53">
        <f t="shared" si="1994"/>
        <v>0.33111847493165208</v>
      </c>
      <c r="AH462" s="58">
        <f t="shared" si="2033"/>
        <v>0</v>
      </c>
      <c r="AI462" s="58">
        <f t="shared" si="2034"/>
        <v>0</v>
      </c>
      <c r="AJ462" s="58">
        <f t="shared" si="2035"/>
        <v>0</v>
      </c>
      <c r="AK462" s="58">
        <f t="shared" si="2036"/>
        <v>0</v>
      </c>
      <c r="AL462" s="58">
        <f t="shared" si="2037"/>
        <v>0</v>
      </c>
      <c r="AM462" s="58">
        <f t="shared" ref="AM462:AM525" si="2038">AF462*AH462</f>
        <v>0</v>
      </c>
      <c r="AN462" s="58">
        <f t="shared" ref="AN462:AN525" si="2039">AF462*AI462</f>
        <v>0</v>
      </c>
      <c r="AO462" s="58">
        <f t="shared" ref="AO462:AO525" si="2040">AF462*AJ462</f>
        <v>0</v>
      </c>
      <c r="AP462" s="58">
        <f t="shared" ref="AP462:AP525" si="2041">AK462*AF462</f>
        <v>0</v>
      </c>
      <c r="AQ462" s="58">
        <f t="shared" ref="AQ462:AQ525" si="2042">AL462*AF462</f>
        <v>0</v>
      </c>
      <c r="BA462" s="54" t="s">
        <v>773</v>
      </c>
      <c r="BB462" s="53">
        <v>12060201</v>
      </c>
      <c r="BC462" s="53">
        <v>9044</v>
      </c>
      <c r="BD462" s="53">
        <v>1987</v>
      </c>
      <c r="BE462" s="53">
        <f t="shared" si="2005"/>
        <v>0.21970367094206103</v>
      </c>
      <c r="BF462" s="53">
        <f>BF461</f>
        <v>59</v>
      </c>
      <c r="BG462" s="53">
        <f>BG461</f>
        <v>0</v>
      </c>
      <c r="BH462" s="53">
        <f t="shared" si="2007"/>
        <v>12.9625165855816</v>
      </c>
      <c r="BI462" s="53">
        <f t="shared" si="2008"/>
        <v>0</v>
      </c>
      <c r="BO462" s="54" t="s">
        <v>1679</v>
      </c>
      <c r="BP462" s="53">
        <v>12090206</v>
      </c>
      <c r="BQ462" s="53">
        <v>434827.22690000001</v>
      </c>
      <c r="BR462" s="53">
        <v>25223.460200000001</v>
      </c>
      <c r="BS462" s="53">
        <f t="shared" si="2009"/>
        <v>5.8008005569993436E-2</v>
      </c>
      <c r="BT462" s="53">
        <f>BT461</f>
        <v>0</v>
      </c>
      <c r="BU462" s="53">
        <f t="shared" ref="BU462:BU464" si="2043">BU461</f>
        <v>0</v>
      </c>
      <c r="BV462" s="53">
        <f t="shared" ref="BV462:BV464" si="2044">BV461</f>
        <v>0</v>
      </c>
      <c r="BW462" s="53">
        <f t="shared" si="2010"/>
        <v>0</v>
      </c>
      <c r="BX462" s="53">
        <f t="shared" si="2011"/>
        <v>0</v>
      </c>
      <c r="BY462" s="53">
        <f t="shared" si="2012"/>
        <v>0</v>
      </c>
    </row>
    <row r="463" spans="1:77" x14ac:dyDescent="0.3">
      <c r="A463" s="53" t="s">
        <v>1013</v>
      </c>
      <c r="B463" s="53" t="s">
        <v>1580</v>
      </c>
      <c r="C463" s="53">
        <v>12060101</v>
      </c>
      <c r="D463" s="51">
        <v>236846.20490049999</v>
      </c>
      <c r="E463" s="53">
        <v>171250.39225199999</v>
      </c>
      <c r="F463" s="53">
        <f t="shared" si="1989"/>
        <v>0.72304469613073574</v>
      </c>
      <c r="H463" s="53">
        <f>H462</f>
        <v>323</v>
      </c>
      <c r="I463" s="53">
        <f t="shared" ref="I463:I464" si="2045">I462</f>
        <v>0</v>
      </c>
      <c r="J463" s="53">
        <f t="shared" ref="J463:J464" si="2046">J462</f>
        <v>43469</v>
      </c>
      <c r="K463" s="53">
        <f t="shared" ref="K463:K464" si="2047">K462</f>
        <v>0</v>
      </c>
      <c r="L463" s="53">
        <f t="shared" ref="L463:L464" si="2048">L462</f>
        <v>109</v>
      </c>
      <c r="M463" s="53">
        <f t="shared" si="1995"/>
        <v>233.54343685022764</v>
      </c>
      <c r="N463" s="53">
        <f t="shared" si="1996"/>
        <v>0</v>
      </c>
      <c r="O463" s="53">
        <f t="shared" si="1997"/>
        <v>31430.029896106953</v>
      </c>
      <c r="P463" s="53">
        <f t="shared" si="1998"/>
        <v>0</v>
      </c>
      <c r="Q463" s="53">
        <f t="shared" si="1999"/>
        <v>78.811871878250201</v>
      </c>
      <c r="AA463" s="53" t="s">
        <v>1030</v>
      </c>
      <c r="AB463" s="53" t="s">
        <v>1602</v>
      </c>
      <c r="AC463" s="53">
        <v>12090206</v>
      </c>
      <c r="AD463" s="53">
        <v>191050.36230000001</v>
      </c>
      <c r="AE463" s="53">
        <v>19221.6970812</v>
      </c>
      <c r="AF463" s="53">
        <f t="shared" si="1994"/>
        <v>0.10061062878811405</v>
      </c>
      <c r="AH463" s="58">
        <v>0</v>
      </c>
      <c r="AI463" s="58">
        <v>0</v>
      </c>
      <c r="AJ463" s="58">
        <v>0</v>
      </c>
      <c r="AK463" s="58">
        <v>0</v>
      </c>
      <c r="AL463" s="58">
        <v>0</v>
      </c>
      <c r="AM463" s="58">
        <f t="shared" si="2038"/>
        <v>0</v>
      </c>
      <c r="AN463" s="58">
        <f t="shared" si="2039"/>
        <v>0</v>
      </c>
      <c r="AO463" s="58">
        <f t="shared" si="2040"/>
        <v>0</v>
      </c>
      <c r="AP463" s="58">
        <f t="shared" si="2041"/>
        <v>0</v>
      </c>
      <c r="AQ463" s="58">
        <f t="shared" si="2042"/>
        <v>0</v>
      </c>
      <c r="BA463" s="54" t="s">
        <v>1022</v>
      </c>
      <c r="BB463" s="53">
        <v>12100101</v>
      </c>
      <c r="BC463" s="53">
        <v>14075</v>
      </c>
      <c r="BD463" s="53">
        <v>8041</v>
      </c>
      <c r="BE463" s="53">
        <f t="shared" si="2005"/>
        <v>0.57129662522202485</v>
      </c>
      <c r="BF463" s="53">
        <v>0</v>
      </c>
      <c r="BG463" s="53">
        <v>0</v>
      </c>
      <c r="BH463" s="53">
        <f t="shared" si="2007"/>
        <v>0</v>
      </c>
      <c r="BI463" s="53">
        <f t="shared" si="2008"/>
        <v>0</v>
      </c>
      <c r="BO463" s="54" t="s">
        <v>1679</v>
      </c>
      <c r="BP463" s="53">
        <v>12090301</v>
      </c>
      <c r="BQ463" s="53">
        <v>434827.22690000001</v>
      </c>
      <c r="BR463" s="53">
        <v>0.20323531</v>
      </c>
      <c r="BS463" s="53">
        <f t="shared" si="2009"/>
        <v>4.6739324823084118E-7</v>
      </c>
      <c r="BT463" s="53">
        <f>BT462</f>
        <v>0</v>
      </c>
      <c r="BU463" s="53">
        <f t="shared" si="2043"/>
        <v>0</v>
      </c>
      <c r="BV463" s="53">
        <f t="shared" si="2044"/>
        <v>0</v>
      </c>
      <c r="BW463" s="53">
        <f t="shared" si="2010"/>
        <v>0</v>
      </c>
      <c r="BX463" s="53">
        <f t="shared" si="2011"/>
        <v>0</v>
      </c>
      <c r="BY463" s="53">
        <f t="shared" si="2012"/>
        <v>0</v>
      </c>
    </row>
    <row r="464" spans="1:77" ht="15.6" customHeight="1" x14ac:dyDescent="0.3">
      <c r="A464" s="53" t="s">
        <v>1013</v>
      </c>
      <c r="B464" s="53" t="s">
        <v>1580</v>
      </c>
      <c r="C464" s="53">
        <v>12060103</v>
      </c>
      <c r="D464" s="51">
        <v>236846.20490049999</v>
      </c>
      <c r="E464" s="53">
        <v>48360.346984700001</v>
      </c>
      <c r="F464" s="53">
        <f t="shared" si="1989"/>
        <v>0.20418459736357766</v>
      </c>
      <c r="H464" s="53">
        <f>H463</f>
        <v>323</v>
      </c>
      <c r="I464" s="53">
        <f t="shared" si="2045"/>
        <v>0</v>
      </c>
      <c r="J464" s="53">
        <f t="shared" si="2046"/>
        <v>43469</v>
      </c>
      <c r="K464" s="53">
        <f t="shared" si="2047"/>
        <v>0</v>
      </c>
      <c r="L464" s="53">
        <f t="shared" si="2048"/>
        <v>109</v>
      </c>
      <c r="M464" s="53">
        <f t="shared" si="1995"/>
        <v>65.95162494843558</v>
      </c>
      <c r="N464" s="53">
        <f t="shared" si="1996"/>
        <v>0</v>
      </c>
      <c r="O464" s="53">
        <f t="shared" si="1997"/>
        <v>8875.7002627973579</v>
      </c>
      <c r="P464" s="53">
        <f t="shared" si="1998"/>
        <v>0</v>
      </c>
      <c r="Q464" s="53">
        <f t="shared" si="1999"/>
        <v>22.256121112629966</v>
      </c>
      <c r="AA464" s="53" t="s">
        <v>1030</v>
      </c>
      <c r="AB464" s="53" t="s">
        <v>1602</v>
      </c>
      <c r="AC464" s="53">
        <v>12100201</v>
      </c>
      <c r="AD464" s="53">
        <v>191050.36230000001</v>
      </c>
      <c r="AE464" s="53">
        <v>132770.82107899999</v>
      </c>
      <c r="AF464" s="53">
        <f t="shared" si="1994"/>
        <v>0.6949519460764717</v>
      </c>
      <c r="AH464" s="58">
        <f t="shared" ref="AH464:AH465" si="2049">AH463</f>
        <v>0</v>
      </c>
      <c r="AI464" s="58">
        <f t="shared" ref="AI464:AI465" si="2050">AI463</f>
        <v>0</v>
      </c>
      <c r="AJ464" s="58">
        <f t="shared" ref="AJ464:AJ465" si="2051">AJ463</f>
        <v>0</v>
      </c>
      <c r="AK464" s="58">
        <f t="shared" ref="AK464:AK465" si="2052">AK463</f>
        <v>0</v>
      </c>
      <c r="AL464" s="58">
        <f t="shared" ref="AL464:AL465" si="2053">AL463</f>
        <v>0</v>
      </c>
      <c r="AM464" s="58">
        <f t="shared" si="2038"/>
        <v>0</v>
      </c>
      <c r="AN464" s="58">
        <f t="shared" si="2039"/>
        <v>0</v>
      </c>
      <c r="AO464" s="58">
        <f t="shared" si="2040"/>
        <v>0</v>
      </c>
      <c r="AP464" s="58">
        <f t="shared" si="2041"/>
        <v>0</v>
      </c>
      <c r="AQ464" s="58">
        <f t="shared" si="2042"/>
        <v>0</v>
      </c>
      <c r="BA464" s="54" t="s">
        <v>1022</v>
      </c>
      <c r="BB464" s="53">
        <v>12100102</v>
      </c>
      <c r="BC464" s="53">
        <v>14075</v>
      </c>
      <c r="BD464" s="53">
        <v>3567</v>
      </c>
      <c r="BE464" s="53">
        <f t="shared" si="2005"/>
        <v>0.25342806394316164</v>
      </c>
      <c r="BF464" s="53">
        <f t="shared" ref="BF464:BG466" si="2054">BF463</f>
        <v>0</v>
      </c>
      <c r="BG464" s="53">
        <f t="shared" si="2054"/>
        <v>0</v>
      </c>
      <c r="BH464" s="53">
        <f t="shared" si="2007"/>
        <v>0</v>
      </c>
      <c r="BI464" s="53">
        <f t="shared" si="2008"/>
        <v>0</v>
      </c>
      <c r="BO464" s="54" t="s">
        <v>1679</v>
      </c>
      <c r="BP464" s="53">
        <v>12100203</v>
      </c>
      <c r="BQ464" s="53">
        <v>434827.22690000001</v>
      </c>
      <c r="BR464" s="53">
        <v>242036.55170000001</v>
      </c>
      <c r="BS464" s="53">
        <f t="shared" si="2009"/>
        <v>0.55662694681182578</v>
      </c>
      <c r="BT464" s="53">
        <f>BT463</f>
        <v>0</v>
      </c>
      <c r="BU464" s="53">
        <f t="shared" si="2043"/>
        <v>0</v>
      </c>
      <c r="BV464" s="53">
        <f t="shared" si="2044"/>
        <v>0</v>
      </c>
      <c r="BW464" s="53">
        <f t="shared" si="2010"/>
        <v>0</v>
      </c>
      <c r="BX464" s="53">
        <f t="shared" si="2011"/>
        <v>0</v>
      </c>
      <c r="BY464" s="53">
        <f t="shared" si="2012"/>
        <v>0</v>
      </c>
    </row>
    <row r="465" spans="1:77" ht="15.6" customHeight="1" x14ac:dyDescent="0.3">
      <c r="A465" s="53" t="s">
        <v>762</v>
      </c>
      <c r="B465" s="53" t="s">
        <v>1574</v>
      </c>
      <c r="C465" s="53">
        <v>12090205</v>
      </c>
      <c r="D465" s="51">
        <v>142228.4294205</v>
      </c>
      <c r="E465" s="53">
        <v>47600.646423600003</v>
      </c>
      <c r="F465" s="53">
        <f t="shared" si="1989"/>
        <v>0.33467743838236547</v>
      </c>
      <c r="H465" s="53">
        <f>Input!P313</f>
        <v>9150</v>
      </c>
      <c r="I465" s="53">
        <f>Input!Q313</f>
        <v>450</v>
      </c>
      <c r="J465" s="53">
        <f>Input!R313</f>
        <v>96</v>
      </c>
      <c r="K465" s="53">
        <f>Input!S313</f>
        <v>0</v>
      </c>
      <c r="L465" s="53">
        <f>Input!T313</f>
        <v>60</v>
      </c>
      <c r="M465" s="53">
        <f t="shared" si="1995"/>
        <v>3062.2985611986442</v>
      </c>
      <c r="N465" s="53">
        <f t="shared" si="1996"/>
        <v>150.60484727206446</v>
      </c>
      <c r="O465" s="53">
        <f t="shared" si="1997"/>
        <v>32.129034084707087</v>
      </c>
      <c r="P465" s="53">
        <f t="shared" si="1998"/>
        <v>0</v>
      </c>
      <c r="Q465" s="53">
        <f t="shared" si="1999"/>
        <v>20.080646302941929</v>
      </c>
      <c r="AA465" s="53" t="s">
        <v>1030</v>
      </c>
      <c r="AB465" s="53" t="s">
        <v>1602</v>
      </c>
      <c r="AC465" s="53">
        <v>12100203</v>
      </c>
      <c r="AD465" s="53">
        <v>191050.36230000001</v>
      </c>
      <c r="AE465" s="51">
        <v>39057.844180300002</v>
      </c>
      <c r="AF465" s="53">
        <f t="shared" si="1994"/>
        <v>0.20443742534740014</v>
      </c>
      <c r="AH465" s="58">
        <f t="shared" si="2049"/>
        <v>0</v>
      </c>
      <c r="AI465" s="58">
        <f t="shared" si="2050"/>
        <v>0</v>
      </c>
      <c r="AJ465" s="58">
        <f t="shared" si="2051"/>
        <v>0</v>
      </c>
      <c r="AK465" s="58">
        <f t="shared" si="2052"/>
        <v>0</v>
      </c>
      <c r="AL465" s="58">
        <f t="shared" si="2053"/>
        <v>0</v>
      </c>
      <c r="AM465" s="58">
        <f t="shared" si="2038"/>
        <v>0</v>
      </c>
      <c r="AN465" s="58">
        <f t="shared" si="2039"/>
        <v>0</v>
      </c>
      <c r="AO465" s="58">
        <f t="shared" si="2040"/>
        <v>0</v>
      </c>
      <c r="AP465" s="58">
        <f t="shared" si="2041"/>
        <v>0</v>
      </c>
      <c r="AQ465" s="58">
        <f t="shared" si="2042"/>
        <v>0</v>
      </c>
      <c r="BA465" s="54" t="s">
        <v>1022</v>
      </c>
      <c r="BB465" s="53">
        <v>12100401</v>
      </c>
      <c r="BC465" s="53">
        <v>14075</v>
      </c>
      <c r="BD465" s="53">
        <v>1972</v>
      </c>
      <c r="BE465" s="53">
        <f t="shared" si="2005"/>
        <v>0.14010657193605683</v>
      </c>
      <c r="BF465" s="53">
        <f t="shared" si="2054"/>
        <v>0</v>
      </c>
      <c r="BG465" s="53">
        <f t="shared" si="2054"/>
        <v>0</v>
      </c>
      <c r="BH465" s="53">
        <f t="shared" si="2007"/>
        <v>0</v>
      </c>
      <c r="BI465" s="53">
        <f t="shared" si="2008"/>
        <v>0</v>
      </c>
      <c r="BO465" s="54" t="s">
        <v>682</v>
      </c>
      <c r="BP465" s="53">
        <v>12110207</v>
      </c>
      <c r="BQ465" s="53">
        <v>1007638.692</v>
      </c>
      <c r="BR465" s="53">
        <v>255461.9253</v>
      </c>
      <c r="BS465" s="53">
        <f t="shared" si="2009"/>
        <v>0.25352532344004114</v>
      </c>
      <c r="BT465" s="53">
        <f>Input!R324</f>
        <v>3</v>
      </c>
      <c r="BU465" s="53">
        <f>Input!S324</f>
        <v>0</v>
      </c>
      <c r="BV465" s="53">
        <f>Input!T324</f>
        <v>6</v>
      </c>
      <c r="BW465" s="53">
        <f t="shared" si="2010"/>
        <v>0.76057597032012336</v>
      </c>
      <c r="BX465" s="53">
        <f t="shared" si="2011"/>
        <v>0</v>
      </c>
      <c r="BY465" s="53">
        <f t="shared" si="2012"/>
        <v>1.5211519406402467</v>
      </c>
    </row>
    <row r="466" spans="1:77" x14ac:dyDescent="0.3">
      <c r="A466" s="53" t="s">
        <v>762</v>
      </c>
      <c r="B466" s="53" t="s">
        <v>1574</v>
      </c>
      <c r="C466" s="53">
        <v>12100203</v>
      </c>
      <c r="D466" s="51">
        <v>142228.4294205</v>
      </c>
      <c r="E466" s="53">
        <v>94627.782996900001</v>
      </c>
      <c r="F466" s="53">
        <f t="shared" si="1989"/>
        <v>0.66532256161763459</v>
      </c>
      <c r="H466" s="53">
        <f>H465</f>
        <v>9150</v>
      </c>
      <c r="I466" s="53">
        <f t="shared" ref="I466" si="2055">I465</f>
        <v>450</v>
      </c>
      <c r="J466" s="53">
        <f t="shared" ref="J466" si="2056">J465</f>
        <v>96</v>
      </c>
      <c r="K466" s="53">
        <f t="shared" ref="K466" si="2057">K465</f>
        <v>0</v>
      </c>
      <c r="L466" s="53">
        <f t="shared" ref="L466" si="2058">L465</f>
        <v>60</v>
      </c>
      <c r="M466" s="53">
        <f t="shared" si="1995"/>
        <v>6087.7014388013567</v>
      </c>
      <c r="N466" s="53">
        <f t="shared" si="1996"/>
        <v>299.39515272793557</v>
      </c>
      <c r="O466" s="53">
        <f t="shared" si="1997"/>
        <v>63.870965915292921</v>
      </c>
      <c r="P466" s="53">
        <f t="shared" si="1998"/>
        <v>0</v>
      </c>
      <c r="Q466" s="53">
        <f t="shared" si="1999"/>
        <v>39.919353697058078</v>
      </c>
      <c r="S466" s="53"/>
      <c r="T466" s="53"/>
      <c r="U466" s="53"/>
      <c r="V466" s="53"/>
      <c r="W466" s="53"/>
      <c r="X466" s="53"/>
      <c r="Y466" s="53"/>
      <c r="AA466" s="53" t="s">
        <v>1030</v>
      </c>
      <c r="AB466" s="53" t="s">
        <v>1604</v>
      </c>
      <c r="AC466" s="53">
        <v>12090206</v>
      </c>
      <c r="AD466" s="53">
        <v>76.278768819999996</v>
      </c>
      <c r="AE466" s="51">
        <v>76.278768818100005</v>
      </c>
      <c r="AF466" s="53">
        <f t="shared" si="1994"/>
        <v>0.99999999997509148</v>
      </c>
      <c r="AH466" s="58">
        <v>0</v>
      </c>
      <c r="AI466" s="58">
        <v>0</v>
      </c>
      <c r="AJ466" s="58">
        <v>0</v>
      </c>
      <c r="AK466" s="58">
        <v>0</v>
      </c>
      <c r="AL466" s="58">
        <v>0</v>
      </c>
      <c r="AM466" s="58">
        <f t="shared" si="2038"/>
        <v>0</v>
      </c>
      <c r="AN466" s="58">
        <f t="shared" si="2039"/>
        <v>0</v>
      </c>
      <c r="AO466" s="58">
        <f t="shared" si="2040"/>
        <v>0</v>
      </c>
      <c r="AP466" s="58">
        <f t="shared" si="2041"/>
        <v>0</v>
      </c>
      <c r="AQ466" s="58">
        <f t="shared" si="2042"/>
        <v>0</v>
      </c>
      <c r="BA466" s="54" t="s">
        <v>1022</v>
      </c>
      <c r="BB466" s="53">
        <v>12100402</v>
      </c>
      <c r="BC466" s="53">
        <v>14075</v>
      </c>
      <c r="BD466" s="53">
        <v>495</v>
      </c>
      <c r="BE466" s="53">
        <f t="shared" si="2005"/>
        <v>3.5168738898756657E-2</v>
      </c>
      <c r="BF466" s="53">
        <f t="shared" si="2054"/>
        <v>0</v>
      </c>
      <c r="BG466" s="53">
        <f t="shared" si="2054"/>
        <v>0</v>
      </c>
      <c r="BH466" s="53">
        <f t="shared" si="2007"/>
        <v>0</v>
      </c>
      <c r="BI466" s="53">
        <f t="shared" si="2008"/>
        <v>0</v>
      </c>
      <c r="BO466" s="54" t="s">
        <v>682</v>
      </c>
      <c r="BP466" s="53">
        <v>12110208</v>
      </c>
      <c r="BQ466" s="53">
        <v>1007638.692</v>
      </c>
      <c r="BR466" s="53">
        <v>670539.15099999995</v>
      </c>
      <c r="BS466" s="53">
        <f t="shared" si="2009"/>
        <v>0.66545593804966741</v>
      </c>
      <c r="BT466" s="53">
        <f>BT465</f>
        <v>3</v>
      </c>
      <c r="BU466" s="53">
        <f t="shared" ref="BU466:BU468" si="2059">BU465</f>
        <v>0</v>
      </c>
      <c r="BV466" s="53">
        <f t="shared" ref="BV466:BV468" si="2060">BV465</f>
        <v>6</v>
      </c>
      <c r="BW466" s="53">
        <f t="shared" si="2010"/>
        <v>1.9963678141490022</v>
      </c>
      <c r="BX466" s="53">
        <f t="shared" si="2011"/>
        <v>0</v>
      </c>
      <c r="BY466" s="53">
        <f t="shared" si="2012"/>
        <v>3.9927356282980044</v>
      </c>
    </row>
    <row r="467" spans="1:77" x14ac:dyDescent="0.3">
      <c r="A467" s="53" t="s">
        <v>762</v>
      </c>
      <c r="B467" s="73" t="s">
        <v>1670</v>
      </c>
      <c r="C467" s="53">
        <v>12090206</v>
      </c>
      <c r="D467" s="53">
        <v>1</v>
      </c>
      <c r="E467" s="53">
        <v>1</v>
      </c>
      <c r="F467" s="53">
        <f t="shared" si="1989"/>
        <v>1</v>
      </c>
      <c r="H467" s="53">
        <f>Input!P314</f>
        <v>0</v>
      </c>
      <c r="I467" s="53">
        <f>Input!Q314</f>
        <v>0</v>
      </c>
      <c r="J467" s="53">
        <f>Input!R314</f>
        <v>0</v>
      </c>
      <c r="K467" s="53">
        <f>Input!S314</f>
        <v>0</v>
      </c>
      <c r="L467" s="53">
        <f>Input!T314</f>
        <v>4</v>
      </c>
      <c r="M467" s="53">
        <f t="shared" si="1995"/>
        <v>0</v>
      </c>
      <c r="N467" s="53">
        <f t="shared" si="1996"/>
        <v>0</v>
      </c>
      <c r="O467" s="53">
        <f t="shared" si="1997"/>
        <v>0</v>
      </c>
      <c r="P467" s="53">
        <f t="shared" si="1998"/>
        <v>0</v>
      </c>
      <c r="Q467" s="53">
        <f t="shared" si="1999"/>
        <v>4</v>
      </c>
      <c r="AA467" s="53" t="s">
        <v>1032</v>
      </c>
      <c r="AB467" s="53" t="s">
        <v>1594</v>
      </c>
      <c r="AC467" s="53">
        <v>12050007</v>
      </c>
      <c r="AD467" s="53">
        <v>5709.692481</v>
      </c>
      <c r="AE467" s="53">
        <v>5709.6924805199997</v>
      </c>
      <c r="AF467" s="53">
        <f t="shared" si="1994"/>
        <v>0.99999999991593236</v>
      </c>
      <c r="AH467" s="58">
        <v>0</v>
      </c>
      <c r="AI467" s="58">
        <v>0</v>
      </c>
      <c r="AJ467" s="58">
        <v>0</v>
      </c>
      <c r="AK467" s="58">
        <v>0</v>
      </c>
      <c r="AL467" s="58">
        <v>0</v>
      </c>
      <c r="AM467" s="58">
        <f t="shared" si="2038"/>
        <v>0</v>
      </c>
      <c r="AN467" s="58">
        <f t="shared" si="2039"/>
        <v>0</v>
      </c>
      <c r="AO467" s="58">
        <f t="shared" si="2040"/>
        <v>0</v>
      </c>
      <c r="AP467" s="58">
        <f t="shared" si="2041"/>
        <v>0</v>
      </c>
      <c r="AQ467" s="58">
        <f t="shared" si="2042"/>
        <v>0</v>
      </c>
      <c r="BA467" s="54" t="s">
        <v>1023</v>
      </c>
      <c r="BB467" s="53">
        <v>12010005</v>
      </c>
      <c r="BC467" s="53">
        <v>35710</v>
      </c>
      <c r="BD467" s="53">
        <v>14045</v>
      </c>
      <c r="BE467" s="53">
        <f t="shared" si="2005"/>
        <v>0.39330719686362364</v>
      </c>
      <c r="BF467" s="53">
        <v>0</v>
      </c>
      <c r="BG467" s="53">
        <v>0</v>
      </c>
      <c r="BH467" s="53">
        <f t="shared" si="2007"/>
        <v>0</v>
      </c>
      <c r="BI467" s="53">
        <f t="shared" si="2008"/>
        <v>0</v>
      </c>
      <c r="BO467" s="54" t="s">
        <v>682</v>
      </c>
      <c r="BP467" s="53">
        <v>13090001</v>
      </c>
      <c r="BQ467" s="53">
        <v>1007638.692</v>
      </c>
      <c r="BR467" s="53">
        <v>60246.477789999997</v>
      </c>
      <c r="BS467" s="53">
        <f t="shared" si="2009"/>
        <v>5.9789762211711492E-2</v>
      </c>
      <c r="BT467" s="53">
        <f>BT466</f>
        <v>3</v>
      </c>
      <c r="BU467" s="53">
        <f t="shared" si="2059"/>
        <v>0</v>
      </c>
      <c r="BV467" s="53">
        <f t="shared" si="2060"/>
        <v>6</v>
      </c>
      <c r="BW467" s="53">
        <f t="shared" si="2010"/>
        <v>0.17936928663513446</v>
      </c>
      <c r="BX467" s="53">
        <f t="shared" si="2011"/>
        <v>0</v>
      </c>
      <c r="BY467" s="53">
        <f t="shared" si="2012"/>
        <v>0.35873857327026892</v>
      </c>
    </row>
    <row r="468" spans="1:77" x14ac:dyDescent="0.3">
      <c r="A468" s="53" t="s">
        <v>762</v>
      </c>
      <c r="B468" s="53" t="s">
        <v>1581</v>
      </c>
      <c r="C468" s="53">
        <v>12090205</v>
      </c>
      <c r="D468" s="51">
        <v>406309.83777570003</v>
      </c>
      <c r="E468" s="53">
        <v>167567.00969499999</v>
      </c>
      <c r="F468" s="53">
        <f t="shared" si="1989"/>
        <v>0.41241189386978111</v>
      </c>
      <c r="H468" s="53">
        <f>Input!P316</f>
        <v>3141</v>
      </c>
      <c r="I468" s="53">
        <f>Input!Q316</f>
        <v>0</v>
      </c>
      <c r="J468" s="53">
        <f>Input!R316</f>
        <v>166</v>
      </c>
      <c r="K468" s="53">
        <f>Input!S316</f>
        <v>0</v>
      </c>
      <c r="L468" s="53">
        <f>Input!T316</f>
        <v>18</v>
      </c>
      <c r="M468" s="53">
        <f t="shared" si="1995"/>
        <v>1295.3857586449824</v>
      </c>
      <c r="N468" s="53">
        <f t="shared" si="1996"/>
        <v>0</v>
      </c>
      <c r="O468" s="53">
        <f t="shared" si="1997"/>
        <v>68.460374382383662</v>
      </c>
      <c r="P468" s="53">
        <f t="shared" si="1998"/>
        <v>0</v>
      </c>
      <c r="Q468" s="53">
        <f t="shared" si="1999"/>
        <v>7.4234140896560596</v>
      </c>
      <c r="AA468" s="53" t="s">
        <v>1032</v>
      </c>
      <c r="AB468" s="53" t="s">
        <v>1599</v>
      </c>
      <c r="AC468" s="53">
        <v>12050003</v>
      </c>
      <c r="AD468" s="53">
        <v>46248.993369999997</v>
      </c>
      <c r="AE468" s="51">
        <v>4500.1469432200001</v>
      </c>
      <c r="AF468" s="53">
        <f t="shared" si="1994"/>
        <v>9.7302592236290231E-2</v>
      </c>
      <c r="AH468" s="58">
        <f>Input!P390</f>
        <v>2</v>
      </c>
      <c r="AI468" s="58">
        <f>Input!Q390</f>
        <v>0</v>
      </c>
      <c r="AJ468" s="58">
        <f>Input!R390</f>
        <v>18</v>
      </c>
      <c r="AK468" s="58">
        <f>Input!S390</f>
        <v>0</v>
      </c>
      <c r="AL468" s="58">
        <f>Input!T390</f>
        <v>17</v>
      </c>
      <c r="AM468" s="58">
        <f t="shared" si="2038"/>
        <v>0.19460518447258046</v>
      </c>
      <c r="AN468" s="58">
        <f t="shared" si="2039"/>
        <v>0</v>
      </c>
      <c r="AO468" s="58">
        <f t="shared" si="2040"/>
        <v>1.7514466602532242</v>
      </c>
      <c r="AP468" s="58">
        <f t="shared" si="2041"/>
        <v>0</v>
      </c>
      <c r="AQ468" s="58">
        <f t="shared" si="2042"/>
        <v>1.6541440680169339</v>
      </c>
      <c r="BA468" s="54" t="s">
        <v>1023</v>
      </c>
      <c r="BB468" s="53">
        <v>12020003</v>
      </c>
      <c r="BC468" s="53">
        <v>35710</v>
      </c>
      <c r="BD468" s="53">
        <v>17176</v>
      </c>
      <c r="BE468" s="53">
        <f t="shared" si="2005"/>
        <v>0.48098571828619435</v>
      </c>
      <c r="BF468" s="53">
        <f>BF467</f>
        <v>0</v>
      </c>
      <c r="BG468" s="53">
        <f>BG467</f>
        <v>0</v>
      </c>
      <c r="BH468" s="53">
        <f t="shared" si="2007"/>
        <v>0</v>
      </c>
      <c r="BI468" s="53">
        <f t="shared" si="2008"/>
        <v>0</v>
      </c>
      <c r="BO468" s="54" t="s">
        <v>682</v>
      </c>
      <c r="BP468" s="53">
        <v>13090002</v>
      </c>
      <c r="BQ468" s="53">
        <v>1007638.692</v>
      </c>
      <c r="BR468" s="53">
        <v>21391.138360000001</v>
      </c>
      <c r="BS468" s="53">
        <f t="shared" si="2009"/>
        <v>2.1228976745168496E-2</v>
      </c>
      <c r="BT468" s="53">
        <f>BT467</f>
        <v>3</v>
      </c>
      <c r="BU468" s="53">
        <f t="shared" si="2059"/>
        <v>0</v>
      </c>
      <c r="BV468" s="53">
        <f t="shared" si="2060"/>
        <v>6</v>
      </c>
      <c r="BW468" s="53">
        <f t="shared" si="2010"/>
        <v>6.3686930235505493E-2</v>
      </c>
      <c r="BX468" s="53">
        <f t="shared" si="2011"/>
        <v>0</v>
      </c>
      <c r="BY468" s="53">
        <f t="shared" si="2012"/>
        <v>0.12737386047101099</v>
      </c>
    </row>
    <row r="469" spans="1:77" x14ac:dyDescent="0.3">
      <c r="A469" s="53" t="s">
        <v>762</v>
      </c>
      <c r="B469" s="53" t="s">
        <v>1581</v>
      </c>
      <c r="C469" s="53">
        <v>12090206</v>
      </c>
      <c r="D469" s="51">
        <v>406309.83777570003</v>
      </c>
      <c r="E469" s="53">
        <v>25223.458810700002</v>
      </c>
      <c r="F469" s="53">
        <f t="shared" si="1989"/>
        <v>6.2079370139751337E-2</v>
      </c>
      <c r="H469" s="53">
        <f>H468</f>
        <v>3141</v>
      </c>
      <c r="I469" s="53">
        <f t="shared" ref="I469:I470" si="2061">I468</f>
        <v>0</v>
      </c>
      <c r="J469" s="53">
        <f t="shared" ref="J469:J470" si="2062">J468</f>
        <v>166</v>
      </c>
      <c r="K469" s="53">
        <f t="shared" ref="K469:K470" si="2063">K468</f>
        <v>0</v>
      </c>
      <c r="L469" s="53">
        <f t="shared" ref="L469:L470" si="2064">L468</f>
        <v>18</v>
      </c>
      <c r="M469" s="53">
        <f t="shared" si="1995"/>
        <v>194.99130160895896</v>
      </c>
      <c r="N469" s="53">
        <f t="shared" si="1996"/>
        <v>0</v>
      </c>
      <c r="O469" s="53">
        <f t="shared" si="1997"/>
        <v>10.305175443198722</v>
      </c>
      <c r="P469" s="53">
        <f t="shared" si="1998"/>
        <v>0</v>
      </c>
      <c r="Q469" s="53">
        <f t="shared" si="1999"/>
        <v>1.1174286625155241</v>
      </c>
      <c r="AA469" s="53" t="s">
        <v>1032</v>
      </c>
      <c r="AB469" s="53" t="s">
        <v>1599</v>
      </c>
      <c r="AC469" s="53">
        <v>12050004</v>
      </c>
      <c r="AD469" s="53">
        <v>46248.993369999997</v>
      </c>
      <c r="AE469" s="53">
        <v>36723.633166500003</v>
      </c>
      <c r="AF469" s="53">
        <f t="shared" si="1994"/>
        <v>0.7940417831952481</v>
      </c>
      <c r="AH469" s="58">
        <f t="shared" ref="AH469:AH471" si="2065">AH468</f>
        <v>2</v>
      </c>
      <c r="AI469" s="58">
        <f t="shared" ref="AI469:AI471" si="2066">AI468</f>
        <v>0</v>
      </c>
      <c r="AJ469" s="58">
        <f t="shared" ref="AJ469:AJ471" si="2067">AJ468</f>
        <v>18</v>
      </c>
      <c r="AK469" s="58">
        <f t="shared" ref="AK469:AK471" si="2068">AK468</f>
        <v>0</v>
      </c>
      <c r="AL469" s="58">
        <f t="shared" ref="AL469:AL471" si="2069">AL468</f>
        <v>17</v>
      </c>
      <c r="AM469" s="58">
        <f t="shared" si="2038"/>
        <v>1.5880835663904962</v>
      </c>
      <c r="AN469" s="58">
        <f t="shared" si="2039"/>
        <v>0</v>
      </c>
      <c r="AO469" s="58">
        <f t="shared" si="2040"/>
        <v>14.292752097514466</v>
      </c>
      <c r="AP469" s="58">
        <f t="shared" si="2041"/>
        <v>0</v>
      </c>
      <c r="AQ469" s="58">
        <f t="shared" si="2042"/>
        <v>13.498710314319217</v>
      </c>
      <c r="BA469" s="54" t="s">
        <v>1023</v>
      </c>
      <c r="BB469" s="53">
        <v>12020005</v>
      </c>
      <c r="BC469" s="53">
        <v>35710</v>
      </c>
      <c r="BD469" s="53">
        <v>4489</v>
      </c>
      <c r="BE469" s="53">
        <f t="shared" si="2005"/>
        <v>0.12570708485018203</v>
      </c>
      <c r="BF469" s="53">
        <f>BF468</f>
        <v>0</v>
      </c>
      <c r="BG469" s="53">
        <f>BG468</f>
        <v>0</v>
      </c>
      <c r="BH469" s="53">
        <f t="shared" si="2007"/>
        <v>0</v>
      </c>
      <c r="BI469" s="53">
        <f t="shared" si="2008"/>
        <v>0</v>
      </c>
      <c r="BO469" s="54" t="s">
        <v>1015</v>
      </c>
      <c r="BP469" s="53">
        <v>12030108</v>
      </c>
      <c r="BQ469" s="53">
        <v>630985.33259999997</v>
      </c>
      <c r="BR469" s="53">
        <v>168778.70980000001</v>
      </c>
      <c r="BS469" s="53">
        <f t="shared" si="2009"/>
        <v>0.2674843630747179</v>
      </c>
      <c r="BT469" s="53">
        <f>Input!R326</f>
        <v>324</v>
      </c>
      <c r="BU469" s="53">
        <f>Input!S326</f>
        <v>0</v>
      </c>
      <c r="BV469" s="53">
        <f>Input!T326</f>
        <v>4</v>
      </c>
      <c r="BW469" s="53">
        <f t="shared" si="2010"/>
        <v>86.664933636208602</v>
      </c>
      <c r="BX469" s="53">
        <f t="shared" si="2011"/>
        <v>0</v>
      </c>
      <c r="BY469" s="53">
        <f t="shared" si="2012"/>
        <v>1.0699374522988716</v>
      </c>
    </row>
    <row r="470" spans="1:77" x14ac:dyDescent="0.3">
      <c r="A470" s="53" t="s">
        <v>762</v>
      </c>
      <c r="B470" s="53" t="s">
        <v>1581</v>
      </c>
      <c r="C470" s="53">
        <v>12100203</v>
      </c>
      <c r="D470" s="51">
        <v>406309.83777570003</v>
      </c>
      <c r="E470" s="53">
        <v>213519.36927</v>
      </c>
      <c r="F470" s="53">
        <f t="shared" si="1989"/>
        <v>0.52550873599046743</v>
      </c>
      <c r="H470" s="53">
        <f>H469</f>
        <v>3141</v>
      </c>
      <c r="I470" s="53">
        <f t="shared" si="2061"/>
        <v>0</v>
      </c>
      <c r="J470" s="53">
        <f t="shared" si="2062"/>
        <v>166</v>
      </c>
      <c r="K470" s="53">
        <f t="shared" si="2063"/>
        <v>0</v>
      </c>
      <c r="L470" s="53">
        <f t="shared" si="2064"/>
        <v>18</v>
      </c>
      <c r="M470" s="53">
        <f t="shared" si="1995"/>
        <v>1650.6229397460581</v>
      </c>
      <c r="N470" s="53">
        <f t="shared" si="1996"/>
        <v>0</v>
      </c>
      <c r="O470" s="53">
        <f t="shared" si="1997"/>
        <v>87.234450174417589</v>
      </c>
      <c r="P470" s="53">
        <f t="shared" si="1998"/>
        <v>0</v>
      </c>
      <c r="Q470" s="53">
        <f t="shared" si="1999"/>
        <v>9.4591572478284132</v>
      </c>
      <c r="AA470" s="53" t="s">
        <v>1032</v>
      </c>
      <c r="AB470" s="53" t="s">
        <v>1599</v>
      </c>
      <c r="AC470" s="53">
        <v>12050006</v>
      </c>
      <c r="AD470" s="53">
        <v>46248.993369999997</v>
      </c>
      <c r="AE470" s="53">
        <v>526.36757693100003</v>
      </c>
      <c r="AF470" s="53">
        <f t="shared" si="1994"/>
        <v>1.1381168293112193E-2</v>
      </c>
      <c r="AH470" s="58">
        <f t="shared" si="2065"/>
        <v>2</v>
      </c>
      <c r="AI470" s="58">
        <f t="shared" si="2066"/>
        <v>0</v>
      </c>
      <c r="AJ470" s="58">
        <f t="shared" si="2067"/>
        <v>18</v>
      </c>
      <c r="AK470" s="58">
        <f t="shared" si="2068"/>
        <v>0</v>
      </c>
      <c r="AL470" s="58">
        <f t="shared" si="2069"/>
        <v>17</v>
      </c>
      <c r="AM470" s="58">
        <f t="shared" si="2038"/>
        <v>2.2762336586224386E-2</v>
      </c>
      <c r="AN470" s="58">
        <f t="shared" si="2039"/>
        <v>0</v>
      </c>
      <c r="AO470" s="58">
        <f t="shared" si="2040"/>
        <v>0.20486102927601949</v>
      </c>
      <c r="AP470" s="58">
        <f t="shared" si="2041"/>
        <v>0</v>
      </c>
      <c r="AQ470" s="58">
        <f t="shared" si="2042"/>
        <v>0.19347986098290729</v>
      </c>
      <c r="BA470" s="54" t="s">
        <v>1024</v>
      </c>
      <c r="BB470" s="53">
        <v>13040201</v>
      </c>
      <c r="BC470" s="53">
        <v>2342</v>
      </c>
      <c r="BD470" s="53">
        <v>14</v>
      </c>
      <c r="BE470" s="53">
        <f t="shared" si="2005"/>
        <v>5.9777967549103327E-3</v>
      </c>
      <c r="BF470" s="53">
        <f>Input!P368</f>
        <v>16</v>
      </c>
      <c r="BG470" s="53">
        <f>Input!Q368</f>
        <v>0</v>
      </c>
      <c r="BH470" s="53">
        <f t="shared" si="2007"/>
        <v>9.5644748078565323E-2</v>
      </c>
      <c r="BI470" s="53">
        <f t="shared" si="2008"/>
        <v>0</v>
      </c>
      <c r="BO470" s="54" t="s">
        <v>1015</v>
      </c>
      <c r="BP470" s="53">
        <v>12030109</v>
      </c>
      <c r="BQ470" s="53">
        <v>630985.33259999997</v>
      </c>
      <c r="BR470" s="53">
        <v>37149.701670000002</v>
      </c>
      <c r="BS470" s="53">
        <f t="shared" si="2009"/>
        <v>5.8875697659917368E-2</v>
      </c>
      <c r="BT470" s="53">
        <f>BT469</f>
        <v>324</v>
      </c>
      <c r="BU470" s="53">
        <f t="shared" ref="BU470:BU472" si="2070">BU469</f>
        <v>0</v>
      </c>
      <c r="BV470" s="53">
        <f t="shared" ref="BV470:BV472" si="2071">BV469</f>
        <v>4</v>
      </c>
      <c r="BW470" s="53">
        <f t="shared" si="2010"/>
        <v>19.075726041813226</v>
      </c>
      <c r="BX470" s="53">
        <f t="shared" si="2011"/>
        <v>0</v>
      </c>
      <c r="BY470" s="53">
        <f t="shared" si="2012"/>
        <v>0.23550279063966947</v>
      </c>
    </row>
    <row r="471" spans="1:77" x14ac:dyDescent="0.3">
      <c r="A471" s="53" t="s">
        <v>1014</v>
      </c>
      <c r="B471" s="53" t="s">
        <v>1578</v>
      </c>
      <c r="C471" s="53">
        <v>11090106</v>
      </c>
      <c r="D471" s="51">
        <v>576625.09822892607</v>
      </c>
      <c r="E471" s="53">
        <v>328109.98033400002</v>
      </c>
      <c r="F471" s="53">
        <f t="shared" si="1989"/>
        <v>0.5690178615911321</v>
      </c>
      <c r="H471" s="53">
        <f>Input!P317</f>
        <v>775</v>
      </c>
      <c r="I471" s="53">
        <f>Input!Q317</f>
        <v>1</v>
      </c>
      <c r="J471" s="53">
        <f>Input!R317</f>
        <v>8863</v>
      </c>
      <c r="K471" s="53">
        <f>Input!S317</f>
        <v>0</v>
      </c>
      <c r="L471" s="53">
        <f>Input!T317</f>
        <v>1082</v>
      </c>
      <c r="M471" s="53">
        <f t="shared" si="1995"/>
        <v>440.9888427331274</v>
      </c>
      <c r="N471" s="53">
        <f t="shared" si="1996"/>
        <v>0.5690178615911321</v>
      </c>
      <c r="O471" s="53">
        <f t="shared" si="1997"/>
        <v>5043.2053072822036</v>
      </c>
      <c r="P471" s="53">
        <f t="shared" si="1998"/>
        <v>0</v>
      </c>
      <c r="Q471" s="53">
        <f t="shared" si="1999"/>
        <v>615.67732624160499</v>
      </c>
      <c r="AA471" s="53" t="s">
        <v>1032</v>
      </c>
      <c r="AB471" s="53" t="s">
        <v>1599</v>
      </c>
      <c r="AC471" s="53">
        <v>12050007</v>
      </c>
      <c r="AD471" s="53">
        <v>46248.993369999997</v>
      </c>
      <c r="AE471" s="51">
        <v>4498.8456864</v>
      </c>
      <c r="AF471" s="53">
        <f t="shared" si="1994"/>
        <v>9.7274456341318635E-2</v>
      </c>
      <c r="AH471" s="58">
        <f t="shared" si="2065"/>
        <v>2</v>
      </c>
      <c r="AI471" s="58">
        <f t="shared" si="2066"/>
        <v>0</v>
      </c>
      <c r="AJ471" s="58">
        <f t="shared" si="2067"/>
        <v>18</v>
      </c>
      <c r="AK471" s="58">
        <f t="shared" si="2068"/>
        <v>0</v>
      </c>
      <c r="AL471" s="58">
        <f t="shared" si="2069"/>
        <v>17</v>
      </c>
      <c r="AM471" s="58">
        <f t="shared" si="2038"/>
        <v>0.19454891268263727</v>
      </c>
      <c r="AN471" s="58">
        <f t="shared" si="2039"/>
        <v>0</v>
      </c>
      <c r="AO471" s="58">
        <f t="shared" si="2040"/>
        <v>1.7509402141437354</v>
      </c>
      <c r="AP471" s="58">
        <f t="shared" si="2041"/>
        <v>0</v>
      </c>
      <c r="AQ471" s="58">
        <f t="shared" si="2042"/>
        <v>1.6536657578024168</v>
      </c>
      <c r="BA471" s="54" t="s">
        <v>1024</v>
      </c>
      <c r="BB471" s="53">
        <v>13040202</v>
      </c>
      <c r="BC471" s="53">
        <v>2342</v>
      </c>
      <c r="BD471" s="53">
        <v>62</v>
      </c>
      <c r="BE471" s="53">
        <f t="shared" si="2005"/>
        <v>2.6473099914602904E-2</v>
      </c>
      <c r="BF471" s="53">
        <f t="shared" ref="BF471:BG474" si="2072">BF470</f>
        <v>16</v>
      </c>
      <c r="BG471" s="53">
        <f t="shared" si="2072"/>
        <v>0</v>
      </c>
      <c r="BH471" s="53">
        <f t="shared" si="2007"/>
        <v>0.42356959863364646</v>
      </c>
      <c r="BI471" s="53">
        <f t="shared" si="2008"/>
        <v>0</v>
      </c>
      <c r="BO471" s="54" t="s">
        <v>1015</v>
      </c>
      <c r="BP471" s="53">
        <v>12060202</v>
      </c>
      <c r="BQ471" s="53">
        <v>630985.33259999997</v>
      </c>
      <c r="BR471" s="53">
        <v>412790.05430000002</v>
      </c>
      <c r="BS471" s="53">
        <f t="shared" si="2009"/>
        <v>0.65419912789269175</v>
      </c>
      <c r="BT471" s="53">
        <f>BT470</f>
        <v>324</v>
      </c>
      <c r="BU471" s="53">
        <f t="shared" si="2070"/>
        <v>0</v>
      </c>
      <c r="BV471" s="53">
        <f t="shared" si="2071"/>
        <v>4</v>
      </c>
      <c r="BW471" s="53">
        <f t="shared" si="2010"/>
        <v>211.96051743723211</v>
      </c>
      <c r="BX471" s="53">
        <f t="shared" si="2011"/>
        <v>0</v>
      </c>
      <c r="BY471" s="53">
        <f t="shared" si="2012"/>
        <v>2.616796511570767</v>
      </c>
    </row>
    <row r="472" spans="1:77" x14ac:dyDescent="0.3">
      <c r="A472" s="53" t="s">
        <v>1014</v>
      </c>
      <c r="B472" s="53" t="s">
        <v>1578</v>
      </c>
      <c r="C472" s="53">
        <v>11090201</v>
      </c>
      <c r="D472" s="51">
        <v>576625.09822892596</v>
      </c>
      <c r="E472" s="53">
        <v>15134.568158</v>
      </c>
      <c r="F472" s="53">
        <f t="shared" si="1989"/>
        <v>2.6246807855719496E-2</v>
      </c>
      <c r="H472" s="53">
        <f>H471</f>
        <v>775</v>
      </c>
      <c r="I472" s="53">
        <f t="shared" ref="I472:I475" si="2073">I471</f>
        <v>1</v>
      </c>
      <c r="J472" s="53">
        <f t="shared" ref="J472:J475" si="2074">J471</f>
        <v>8863</v>
      </c>
      <c r="K472" s="53">
        <f t="shared" ref="K472:K475" si="2075">K471</f>
        <v>0</v>
      </c>
      <c r="L472" s="53">
        <f t="shared" ref="L472:L475" si="2076">L471</f>
        <v>1082</v>
      </c>
      <c r="M472" s="53">
        <f t="shared" si="1995"/>
        <v>20.34127608818261</v>
      </c>
      <c r="N472" s="53">
        <f t="shared" si="1996"/>
        <v>2.6246807855719496E-2</v>
      </c>
      <c r="O472" s="53">
        <f t="shared" si="1997"/>
        <v>232.6254580252419</v>
      </c>
      <c r="P472" s="53">
        <f t="shared" si="1998"/>
        <v>0</v>
      </c>
      <c r="Q472" s="53">
        <f t="shared" si="1999"/>
        <v>28.399046099888494</v>
      </c>
      <c r="AA472" s="53" t="s">
        <v>1033</v>
      </c>
      <c r="AB472" s="53" t="s">
        <v>1601</v>
      </c>
      <c r="AC472" s="53">
        <v>12090204</v>
      </c>
      <c r="AD472" s="53">
        <v>78548.56697</v>
      </c>
      <c r="AE472" s="53">
        <v>997.07549779099998</v>
      </c>
      <c r="AF472" s="53">
        <f t="shared" si="1994"/>
        <v>1.269374523626653E-2</v>
      </c>
      <c r="AH472" s="58">
        <v>0</v>
      </c>
      <c r="AI472" s="58">
        <v>0</v>
      </c>
      <c r="AJ472" s="58">
        <v>0</v>
      </c>
      <c r="AK472" s="58">
        <v>0</v>
      </c>
      <c r="AL472" s="58">
        <v>0</v>
      </c>
      <c r="AM472" s="58">
        <f t="shared" si="2038"/>
        <v>0</v>
      </c>
      <c r="AN472" s="58">
        <f t="shared" si="2039"/>
        <v>0</v>
      </c>
      <c r="AO472" s="58">
        <f t="shared" si="2040"/>
        <v>0</v>
      </c>
      <c r="AP472" s="58">
        <f t="shared" si="2041"/>
        <v>0</v>
      </c>
      <c r="AQ472" s="58">
        <f t="shared" si="2042"/>
        <v>0</v>
      </c>
      <c r="BA472" s="54" t="s">
        <v>1024</v>
      </c>
      <c r="BB472" s="53">
        <v>13050004</v>
      </c>
      <c r="BC472" s="53">
        <v>2342</v>
      </c>
      <c r="BD472" s="53">
        <v>221</v>
      </c>
      <c r="BE472" s="53">
        <f t="shared" si="2005"/>
        <v>9.4363791631084548E-2</v>
      </c>
      <c r="BF472" s="53">
        <f t="shared" si="2072"/>
        <v>16</v>
      </c>
      <c r="BG472" s="53">
        <f t="shared" si="2072"/>
        <v>0</v>
      </c>
      <c r="BH472" s="53">
        <f t="shared" si="2007"/>
        <v>1.5098206660973528</v>
      </c>
      <c r="BI472" s="53">
        <f t="shared" si="2008"/>
        <v>0</v>
      </c>
      <c r="BO472" s="54" t="s">
        <v>1015</v>
      </c>
      <c r="BP472" s="53">
        <v>12070103</v>
      </c>
      <c r="BQ472" s="53">
        <v>630985.33259999997</v>
      </c>
      <c r="BR472" s="53">
        <v>12266.86678</v>
      </c>
      <c r="BS472" s="53">
        <f t="shared" si="2009"/>
        <v>1.9440811293431958E-2</v>
      </c>
      <c r="BT472" s="53">
        <f>BT471</f>
        <v>324</v>
      </c>
      <c r="BU472" s="53">
        <f t="shared" si="2070"/>
        <v>0</v>
      </c>
      <c r="BV472" s="53">
        <f t="shared" si="2071"/>
        <v>4</v>
      </c>
      <c r="BW472" s="53">
        <f t="shared" si="2010"/>
        <v>6.2988228590719544</v>
      </c>
      <c r="BX472" s="53">
        <f t="shared" si="2011"/>
        <v>0</v>
      </c>
      <c r="BY472" s="53">
        <f t="shared" si="2012"/>
        <v>7.7763245173727832E-2</v>
      </c>
    </row>
    <row r="473" spans="1:77" x14ac:dyDescent="0.3">
      <c r="A473" s="53" t="s">
        <v>1014</v>
      </c>
      <c r="B473" s="53" t="s">
        <v>1578</v>
      </c>
      <c r="C473" s="53">
        <v>11100203</v>
      </c>
      <c r="D473" s="51">
        <v>576625.09822892596</v>
      </c>
      <c r="E473" s="53">
        <v>236.60710319200001</v>
      </c>
      <c r="F473" s="53">
        <f t="shared" si="1989"/>
        <v>4.1033091330697615E-4</v>
      </c>
      <c r="H473" s="53">
        <f>H472</f>
        <v>775</v>
      </c>
      <c r="I473" s="53">
        <f t="shared" si="2073"/>
        <v>1</v>
      </c>
      <c r="J473" s="53">
        <f t="shared" si="2074"/>
        <v>8863</v>
      </c>
      <c r="K473" s="53">
        <f t="shared" si="2075"/>
        <v>0</v>
      </c>
      <c r="L473" s="53">
        <f t="shared" si="2076"/>
        <v>1082</v>
      </c>
      <c r="M473" s="53">
        <f t="shared" si="1995"/>
        <v>0.31800645781290654</v>
      </c>
      <c r="N473" s="53">
        <f t="shared" si="1996"/>
        <v>4.1033091330697615E-4</v>
      </c>
      <c r="O473" s="53">
        <f t="shared" si="1997"/>
        <v>3.6367628846397295</v>
      </c>
      <c r="P473" s="53">
        <f t="shared" si="1998"/>
        <v>0</v>
      </c>
      <c r="Q473" s="53">
        <f t="shared" si="1999"/>
        <v>0.44397804819814818</v>
      </c>
      <c r="AA473" s="53" t="s">
        <v>1033</v>
      </c>
      <c r="AB473" s="53" t="s">
        <v>1601</v>
      </c>
      <c r="AC473" s="53">
        <v>12090206</v>
      </c>
      <c r="AD473" s="53">
        <v>78548.56697</v>
      </c>
      <c r="AE473" s="53">
        <v>21125.846203599998</v>
      </c>
      <c r="AF473" s="53">
        <f t="shared" si="1994"/>
        <v>0.2689526622639542</v>
      </c>
      <c r="AH473" s="58">
        <f t="shared" ref="AH473:AH474" si="2077">AH472</f>
        <v>0</v>
      </c>
      <c r="AI473" s="58">
        <f t="shared" ref="AI473:AI474" si="2078">AI472</f>
        <v>0</v>
      </c>
      <c r="AJ473" s="58">
        <f t="shared" ref="AJ473:AJ474" si="2079">AJ472</f>
        <v>0</v>
      </c>
      <c r="AK473" s="58">
        <f t="shared" ref="AK473:AK474" si="2080">AK472</f>
        <v>0</v>
      </c>
      <c r="AL473" s="58">
        <f t="shared" ref="AL473:AL474" si="2081">AL472</f>
        <v>0</v>
      </c>
      <c r="AM473" s="58">
        <f t="shared" si="2038"/>
        <v>0</v>
      </c>
      <c r="AN473" s="58">
        <f t="shared" si="2039"/>
        <v>0</v>
      </c>
      <c r="AO473" s="58">
        <f t="shared" si="2040"/>
        <v>0</v>
      </c>
      <c r="AP473" s="58">
        <f t="shared" si="2041"/>
        <v>0</v>
      </c>
      <c r="AQ473" s="58">
        <f t="shared" si="2042"/>
        <v>0</v>
      </c>
      <c r="BA473" s="54" t="s">
        <v>1024</v>
      </c>
      <c r="BB473" s="53">
        <v>13070003</v>
      </c>
      <c r="BC473" s="53">
        <v>2342</v>
      </c>
      <c r="BD473" s="53">
        <v>83</v>
      </c>
      <c r="BE473" s="53">
        <f t="shared" si="2005"/>
        <v>3.5439795046968404E-2</v>
      </c>
      <c r="BF473" s="53">
        <f t="shared" si="2072"/>
        <v>16</v>
      </c>
      <c r="BG473" s="53">
        <f t="shared" si="2072"/>
        <v>0</v>
      </c>
      <c r="BH473" s="53">
        <f t="shared" si="2007"/>
        <v>0.56703672075149447</v>
      </c>
      <c r="BI473" s="53">
        <f t="shared" si="2008"/>
        <v>0</v>
      </c>
      <c r="BO473" s="54" t="s">
        <v>1016</v>
      </c>
      <c r="BP473" s="53">
        <v>12050001</v>
      </c>
      <c r="BQ473" s="53">
        <v>581503.90720000002</v>
      </c>
      <c r="BR473" s="53">
        <v>259843.1347</v>
      </c>
      <c r="BS473" s="53">
        <f t="shared" si="2009"/>
        <v>0.44684675628607706</v>
      </c>
      <c r="BT473" s="53">
        <v>0</v>
      </c>
      <c r="BU473" s="53">
        <v>0</v>
      </c>
      <c r="BV473" s="53">
        <v>0</v>
      </c>
      <c r="BW473" s="53">
        <f t="shared" si="2010"/>
        <v>0</v>
      </c>
      <c r="BX473" s="53">
        <f t="shared" si="2011"/>
        <v>0</v>
      </c>
      <c r="BY473" s="53">
        <f t="shared" si="2012"/>
        <v>0</v>
      </c>
    </row>
    <row r="474" spans="1:77" ht="15.6" customHeight="1" x14ac:dyDescent="0.3">
      <c r="A474" s="53" t="s">
        <v>1014</v>
      </c>
      <c r="B474" s="53" t="s">
        <v>1578</v>
      </c>
      <c r="C474" s="53">
        <v>11120302</v>
      </c>
      <c r="D474" s="51">
        <v>576625.09822892596</v>
      </c>
      <c r="E474" s="53">
        <v>113.207249734</v>
      </c>
      <c r="F474" s="53">
        <f t="shared" si="1989"/>
        <v>1.9632730188420551E-4</v>
      </c>
      <c r="H474" s="53">
        <f t="shared" ref="H474:H475" si="2082">H473</f>
        <v>775</v>
      </c>
      <c r="I474" s="53">
        <f t="shared" si="2073"/>
        <v>1</v>
      </c>
      <c r="J474" s="53">
        <f t="shared" si="2074"/>
        <v>8863</v>
      </c>
      <c r="K474" s="53">
        <f t="shared" si="2075"/>
        <v>0</v>
      </c>
      <c r="L474" s="53">
        <f t="shared" si="2076"/>
        <v>1082</v>
      </c>
      <c r="M474" s="53">
        <f t="shared" si="1995"/>
        <v>0.15215365896025926</v>
      </c>
      <c r="N474" s="53">
        <f t="shared" si="1996"/>
        <v>1.9632730188420551E-4</v>
      </c>
      <c r="O474" s="53">
        <f t="shared" si="1997"/>
        <v>1.7400488765997133</v>
      </c>
      <c r="P474" s="53">
        <f t="shared" si="1998"/>
        <v>0</v>
      </c>
      <c r="Q474" s="53">
        <f t="shared" si="1999"/>
        <v>0.21242614063871035</v>
      </c>
      <c r="AA474" s="53" t="s">
        <v>1033</v>
      </c>
      <c r="AB474" s="53" t="s">
        <v>1601</v>
      </c>
      <c r="AC474" s="53">
        <v>12100201</v>
      </c>
      <c r="AD474" s="53">
        <v>78548.56697</v>
      </c>
      <c r="AE474" s="51">
        <v>56425.645273599999</v>
      </c>
      <c r="AF474" s="53">
        <f t="shared" si="1994"/>
        <v>0.71835359256331954</v>
      </c>
      <c r="AH474" s="58">
        <f t="shared" si="2077"/>
        <v>0</v>
      </c>
      <c r="AI474" s="58">
        <f t="shared" si="2078"/>
        <v>0</v>
      </c>
      <c r="AJ474" s="58">
        <f t="shared" si="2079"/>
        <v>0</v>
      </c>
      <c r="AK474" s="58">
        <f t="shared" si="2080"/>
        <v>0</v>
      </c>
      <c r="AL474" s="58">
        <f t="shared" si="2081"/>
        <v>0</v>
      </c>
      <c r="AM474" s="58">
        <f t="shared" si="2038"/>
        <v>0</v>
      </c>
      <c r="AN474" s="58">
        <f t="shared" si="2039"/>
        <v>0</v>
      </c>
      <c r="AO474" s="58">
        <f t="shared" si="2040"/>
        <v>0</v>
      </c>
      <c r="AP474" s="58">
        <f t="shared" si="2041"/>
        <v>0</v>
      </c>
      <c r="AQ474" s="58">
        <f t="shared" si="2042"/>
        <v>0</v>
      </c>
      <c r="BA474" s="54" t="s">
        <v>1024</v>
      </c>
      <c r="BB474" s="53">
        <v>13070004</v>
      </c>
      <c r="BC474" s="53">
        <v>2342</v>
      </c>
      <c r="BD474" s="53">
        <v>28</v>
      </c>
      <c r="BE474" s="53">
        <f t="shared" si="2005"/>
        <v>1.1955593509820665E-2</v>
      </c>
      <c r="BF474" s="53">
        <f t="shared" si="2072"/>
        <v>16</v>
      </c>
      <c r="BG474" s="53">
        <f t="shared" si="2072"/>
        <v>0</v>
      </c>
      <c r="BH474" s="53">
        <f t="shared" si="2007"/>
        <v>0.19128949615713065</v>
      </c>
      <c r="BI474" s="53">
        <f t="shared" si="2008"/>
        <v>0</v>
      </c>
      <c r="BO474" s="54" t="s">
        <v>1016</v>
      </c>
      <c r="BP474" s="53">
        <v>12050003</v>
      </c>
      <c r="BQ474" s="53">
        <v>581503.90720000002</v>
      </c>
      <c r="BR474" s="53">
        <v>51660.182110000002</v>
      </c>
      <c r="BS474" s="53">
        <f t="shared" si="2009"/>
        <v>8.8838925190974194E-2</v>
      </c>
      <c r="BT474" s="53">
        <f>BT473</f>
        <v>0</v>
      </c>
      <c r="BU474" s="53">
        <f t="shared" ref="BU474:BU476" si="2083">BU473</f>
        <v>0</v>
      </c>
      <c r="BV474" s="53">
        <f t="shared" ref="BV474:BV476" si="2084">BV473</f>
        <v>0</v>
      </c>
      <c r="BW474" s="53">
        <f t="shared" si="2010"/>
        <v>0</v>
      </c>
      <c r="BX474" s="53">
        <f t="shared" si="2011"/>
        <v>0</v>
      </c>
      <c r="BY474" s="53">
        <f t="shared" si="2012"/>
        <v>0</v>
      </c>
    </row>
    <row r="475" spans="1:77" x14ac:dyDescent="0.3">
      <c r="A475" s="53" t="s">
        <v>1014</v>
      </c>
      <c r="B475" s="53" t="s">
        <v>1578</v>
      </c>
      <c r="C475" s="53">
        <v>11130301</v>
      </c>
      <c r="D475" s="51">
        <v>576625.09822892596</v>
      </c>
      <c r="E475" s="53">
        <v>233030.735384</v>
      </c>
      <c r="F475" s="53">
        <f t="shared" si="1989"/>
        <v>0.40412867233795718</v>
      </c>
      <c r="H475" s="53">
        <f t="shared" si="2082"/>
        <v>775</v>
      </c>
      <c r="I475" s="53">
        <f t="shared" si="2073"/>
        <v>1</v>
      </c>
      <c r="J475" s="53">
        <f t="shared" si="2074"/>
        <v>8863</v>
      </c>
      <c r="K475" s="53">
        <f t="shared" si="2075"/>
        <v>0</v>
      </c>
      <c r="L475" s="53">
        <f t="shared" si="2076"/>
        <v>1082</v>
      </c>
      <c r="M475" s="53">
        <f t="shared" si="1995"/>
        <v>313.19972106191682</v>
      </c>
      <c r="N475" s="53">
        <f t="shared" si="1996"/>
        <v>0.40412867233795718</v>
      </c>
      <c r="O475" s="53">
        <f t="shared" si="1997"/>
        <v>3581.7924229313144</v>
      </c>
      <c r="P475" s="53">
        <f t="shared" si="1998"/>
        <v>0</v>
      </c>
      <c r="Q475" s="53">
        <f t="shared" si="1999"/>
        <v>437.26722346966966</v>
      </c>
      <c r="AA475" s="53" t="s">
        <v>1033</v>
      </c>
      <c r="AB475" s="53" t="s">
        <v>1602</v>
      </c>
      <c r="AC475" s="53">
        <v>12090204</v>
      </c>
      <c r="AD475" s="53">
        <v>324512.08029999997</v>
      </c>
      <c r="AE475" s="53">
        <v>69335.231849799995</v>
      </c>
      <c r="AF475" s="53">
        <f t="shared" si="1994"/>
        <v>0.21365994075074807</v>
      </c>
      <c r="AH475" s="58">
        <v>0</v>
      </c>
      <c r="AI475" s="58">
        <v>0</v>
      </c>
      <c r="AJ475" s="58">
        <v>0</v>
      </c>
      <c r="AK475" s="58">
        <v>0</v>
      </c>
      <c r="AL475" s="58">
        <v>0</v>
      </c>
      <c r="AM475" s="58">
        <f t="shared" si="2038"/>
        <v>0</v>
      </c>
      <c r="AN475" s="58">
        <f t="shared" si="2039"/>
        <v>0</v>
      </c>
      <c r="AO475" s="58">
        <f t="shared" si="2040"/>
        <v>0</v>
      </c>
      <c r="AP475" s="58">
        <f t="shared" si="2041"/>
        <v>0</v>
      </c>
      <c r="AQ475" s="58">
        <f t="shared" si="2042"/>
        <v>0</v>
      </c>
      <c r="BA475" s="54" t="s">
        <v>1024</v>
      </c>
      <c r="BB475" s="53">
        <v>13070005</v>
      </c>
      <c r="BC475" s="53">
        <v>2342</v>
      </c>
      <c r="BD475" s="53">
        <v>1804</v>
      </c>
      <c r="BE475" s="53">
        <f t="shared" si="2005"/>
        <v>0.77028181041844579</v>
      </c>
      <c r="BF475" s="53"/>
      <c r="BG475" s="53"/>
      <c r="BH475" s="53">
        <f t="shared" si="2007"/>
        <v>0</v>
      </c>
      <c r="BI475" s="53">
        <f t="shared" si="2008"/>
        <v>0</v>
      </c>
      <c r="BO475" s="54" t="s">
        <v>1016</v>
      </c>
      <c r="BP475" s="53">
        <v>12050004</v>
      </c>
      <c r="BQ475" s="53">
        <v>581503.90720000002</v>
      </c>
      <c r="BR475" s="53">
        <v>208916.80179999999</v>
      </c>
      <c r="BS475" s="53">
        <f t="shared" si="2009"/>
        <v>0.35926981609797853</v>
      </c>
      <c r="BT475" s="53">
        <f>BT474</f>
        <v>0</v>
      </c>
      <c r="BU475" s="53">
        <f t="shared" si="2083"/>
        <v>0</v>
      </c>
      <c r="BV475" s="53">
        <f t="shared" si="2084"/>
        <v>0</v>
      </c>
      <c r="BW475" s="53">
        <f t="shared" si="2010"/>
        <v>0</v>
      </c>
      <c r="BX475" s="53">
        <f t="shared" si="2011"/>
        <v>0</v>
      </c>
      <c r="BY475" s="53">
        <f t="shared" si="2012"/>
        <v>0</v>
      </c>
    </row>
    <row r="476" spans="1:77" x14ac:dyDescent="0.3">
      <c r="A476" s="53" t="s">
        <v>888</v>
      </c>
      <c r="B476" s="53" t="s">
        <v>1573</v>
      </c>
      <c r="C476" s="53">
        <v>12020001</v>
      </c>
      <c r="D476" s="51">
        <v>509452.1040314</v>
      </c>
      <c r="E476" s="53">
        <v>240156.79140799999</v>
      </c>
      <c r="F476" s="53">
        <f t="shared" si="1989"/>
        <v>0.4714020994468166</v>
      </c>
      <c r="H476" s="53">
        <f>Input!P319</f>
        <v>4372</v>
      </c>
      <c r="I476" s="53">
        <f>Input!Q319</f>
        <v>124</v>
      </c>
      <c r="J476" s="53">
        <f>Input!R319</f>
        <v>148</v>
      </c>
      <c r="K476" s="53">
        <f>Input!S319</f>
        <v>485</v>
      </c>
      <c r="L476" s="53">
        <f>Input!T319</f>
        <v>311</v>
      </c>
      <c r="M476" s="53">
        <f t="shared" si="1995"/>
        <v>2060.969978781482</v>
      </c>
      <c r="N476" s="53">
        <f t="shared" si="1996"/>
        <v>58.453860331405259</v>
      </c>
      <c r="O476" s="53">
        <f t="shared" si="1997"/>
        <v>69.767510718128861</v>
      </c>
      <c r="P476" s="53">
        <f t="shared" si="1998"/>
        <v>228.63001823170606</v>
      </c>
      <c r="Q476" s="53">
        <f t="shared" si="1999"/>
        <v>146.60605292795995</v>
      </c>
      <c r="AA476" s="53" t="s">
        <v>1033</v>
      </c>
      <c r="AB476" s="53" t="s">
        <v>1602</v>
      </c>
      <c r="AC476" s="53">
        <v>12090206</v>
      </c>
      <c r="AD476" s="53">
        <v>324512.08029999997</v>
      </c>
      <c r="AE476" s="51">
        <v>22171.1088074</v>
      </c>
      <c r="AF476" s="53">
        <f t="shared" si="1994"/>
        <v>6.8321366609537595E-2</v>
      </c>
      <c r="AH476" s="58">
        <f t="shared" ref="AH476:AH477" si="2085">AH475</f>
        <v>0</v>
      </c>
      <c r="AI476" s="58">
        <f t="shared" ref="AI476:AI477" si="2086">AI475</f>
        <v>0</v>
      </c>
      <c r="AJ476" s="58">
        <f t="shared" ref="AJ476:AJ477" si="2087">AJ475</f>
        <v>0</v>
      </c>
      <c r="AK476" s="58">
        <f t="shared" ref="AK476:AK477" si="2088">AK475</f>
        <v>0</v>
      </c>
      <c r="AL476" s="58">
        <f t="shared" ref="AL476:AL477" si="2089">AL475</f>
        <v>0</v>
      </c>
      <c r="AM476" s="58">
        <f t="shared" si="2038"/>
        <v>0</v>
      </c>
      <c r="AN476" s="58">
        <f t="shared" si="2039"/>
        <v>0</v>
      </c>
      <c r="AO476" s="58">
        <f t="shared" si="2040"/>
        <v>0</v>
      </c>
      <c r="AP476" s="58">
        <f t="shared" si="2041"/>
        <v>0</v>
      </c>
      <c r="AQ476" s="58">
        <f t="shared" si="2042"/>
        <v>0</v>
      </c>
      <c r="BA476" s="54" t="s">
        <v>1024</v>
      </c>
      <c r="BB476" s="53">
        <v>13070006</v>
      </c>
      <c r="BC476" s="53">
        <v>2342</v>
      </c>
      <c r="BD476" s="53">
        <v>130</v>
      </c>
      <c r="BE476" s="53">
        <f t="shared" si="2005"/>
        <v>5.5508112724167377E-2</v>
      </c>
      <c r="BF476" s="53"/>
      <c r="BG476" s="53"/>
      <c r="BH476" s="53">
        <f t="shared" si="2007"/>
        <v>0</v>
      </c>
      <c r="BI476" s="53">
        <f t="shared" si="2008"/>
        <v>0</v>
      </c>
      <c r="BO476" s="54" t="s">
        <v>1016</v>
      </c>
      <c r="BP476" s="53">
        <v>12080001</v>
      </c>
      <c r="BQ476" s="53">
        <v>581503.90720000002</v>
      </c>
      <c r="BR476" s="53">
        <v>61083.78858</v>
      </c>
      <c r="BS476" s="53">
        <f t="shared" si="2009"/>
        <v>0.10504450240777333</v>
      </c>
      <c r="BT476" s="53">
        <f>BT475</f>
        <v>0</v>
      </c>
      <c r="BU476" s="53">
        <f t="shared" si="2083"/>
        <v>0</v>
      </c>
      <c r="BV476" s="53">
        <f t="shared" si="2084"/>
        <v>0</v>
      </c>
      <c r="BW476" s="53">
        <f t="shared" si="2010"/>
        <v>0</v>
      </c>
      <c r="BX476" s="53">
        <f t="shared" si="2011"/>
        <v>0</v>
      </c>
      <c r="BY476" s="53">
        <f t="shared" si="2012"/>
        <v>0</v>
      </c>
    </row>
    <row r="477" spans="1:77" x14ac:dyDescent="0.3">
      <c r="A477" s="53" t="s">
        <v>888</v>
      </c>
      <c r="B477" s="53" t="s">
        <v>1573</v>
      </c>
      <c r="C477" s="53">
        <v>12030105</v>
      </c>
      <c r="D477" s="51">
        <v>509452.1040314</v>
      </c>
      <c r="E477" s="53">
        <v>54574.577440300003</v>
      </c>
      <c r="F477" s="53">
        <f t="shared" si="1989"/>
        <v>0.10712405937366844</v>
      </c>
      <c r="H477" s="53">
        <f>H476</f>
        <v>4372</v>
      </c>
      <c r="I477" s="53">
        <f t="shared" ref="I477:I479" si="2090">I476</f>
        <v>124</v>
      </c>
      <c r="J477" s="53">
        <f t="shared" ref="J477:J479" si="2091">J476</f>
        <v>148</v>
      </c>
      <c r="K477" s="53">
        <f t="shared" ref="K477:K479" si="2092">K476</f>
        <v>485</v>
      </c>
      <c r="L477" s="53">
        <f t="shared" ref="L477:L479" si="2093">L476</f>
        <v>311</v>
      </c>
      <c r="M477" s="53">
        <f t="shared" si="1995"/>
        <v>468.34638758167841</v>
      </c>
      <c r="N477" s="53">
        <f t="shared" si="1996"/>
        <v>13.283383362334886</v>
      </c>
      <c r="O477" s="53">
        <f t="shared" si="1997"/>
        <v>15.854360787302928</v>
      </c>
      <c r="P477" s="53">
        <f t="shared" si="1998"/>
        <v>51.955168796229195</v>
      </c>
      <c r="Q477" s="53">
        <f t="shared" si="1999"/>
        <v>33.315582465210881</v>
      </c>
      <c r="AA477" s="53" t="s">
        <v>1033</v>
      </c>
      <c r="AB477" s="53" t="s">
        <v>1602</v>
      </c>
      <c r="AC477" s="53">
        <v>12100201</v>
      </c>
      <c r="AD477" s="53">
        <v>324512.08029999997</v>
      </c>
      <c r="AE477" s="53">
        <v>233005.73968999999</v>
      </c>
      <c r="AF477" s="53">
        <f t="shared" si="1994"/>
        <v>0.7180186927851635</v>
      </c>
      <c r="AH477" s="58">
        <f t="shared" si="2085"/>
        <v>0</v>
      </c>
      <c r="AI477" s="58">
        <f t="shared" si="2086"/>
        <v>0</v>
      </c>
      <c r="AJ477" s="58">
        <f t="shared" si="2087"/>
        <v>0</v>
      </c>
      <c r="AK477" s="58">
        <f t="shared" si="2088"/>
        <v>0</v>
      </c>
      <c r="AL477" s="58">
        <f t="shared" si="2089"/>
        <v>0</v>
      </c>
      <c r="AM477" s="58">
        <f t="shared" si="2038"/>
        <v>0</v>
      </c>
      <c r="AN477" s="58">
        <f t="shared" si="2039"/>
        <v>0</v>
      </c>
      <c r="AO477" s="58">
        <f t="shared" si="2040"/>
        <v>0</v>
      </c>
      <c r="AP477" s="58">
        <f t="shared" si="2041"/>
        <v>0</v>
      </c>
      <c r="AQ477" s="58">
        <f t="shared" si="2042"/>
        <v>0</v>
      </c>
      <c r="BA477" s="54" t="s">
        <v>1025</v>
      </c>
      <c r="BB477" s="53">
        <v>12020003</v>
      </c>
      <c r="BC477" s="53">
        <v>252276</v>
      </c>
      <c r="BD477" s="53">
        <v>20384</v>
      </c>
      <c r="BE477" s="53">
        <f t="shared" si="2005"/>
        <v>8.0800393220123987E-2</v>
      </c>
      <c r="BF477" s="53">
        <v>0</v>
      </c>
      <c r="BG477" s="53">
        <v>0</v>
      </c>
      <c r="BH477" s="53">
        <f t="shared" si="2007"/>
        <v>0</v>
      </c>
      <c r="BI477" s="53">
        <f t="shared" si="2008"/>
        <v>0</v>
      </c>
      <c r="BO477" s="54" t="s">
        <v>712</v>
      </c>
      <c r="BP477" s="53">
        <v>12030102</v>
      </c>
      <c r="BQ477" s="53">
        <v>279507.14520000003</v>
      </c>
      <c r="BR477" s="53">
        <v>1449.1516409999999</v>
      </c>
      <c r="BS477" s="53">
        <f t="shared" si="2009"/>
        <v>5.1846676046977845E-3</v>
      </c>
      <c r="BT477" s="53">
        <v>0</v>
      </c>
      <c r="BU477" s="53">
        <v>0</v>
      </c>
      <c r="BV477" s="53">
        <v>0</v>
      </c>
      <c r="BW477" s="53">
        <f t="shared" si="2010"/>
        <v>0</v>
      </c>
      <c r="BX477" s="53">
        <f t="shared" si="2011"/>
        <v>0</v>
      </c>
      <c r="BY477" s="53">
        <f t="shared" si="2012"/>
        <v>0</v>
      </c>
    </row>
    <row r="478" spans="1:77" x14ac:dyDescent="0.3">
      <c r="A478" s="53" t="s">
        <v>888</v>
      </c>
      <c r="B478" s="53" t="s">
        <v>1573</v>
      </c>
      <c r="C478" s="53">
        <v>12030107</v>
      </c>
      <c r="D478" s="51">
        <v>509452.1040314</v>
      </c>
      <c r="E478" s="53">
        <v>136553.048091</v>
      </c>
      <c r="F478" s="53">
        <f t="shared" si="1989"/>
        <v>0.26803903057898371</v>
      </c>
      <c r="H478" s="53">
        <f>H477</f>
        <v>4372</v>
      </c>
      <c r="I478" s="53">
        <f t="shared" si="2090"/>
        <v>124</v>
      </c>
      <c r="J478" s="53">
        <f t="shared" si="2091"/>
        <v>148</v>
      </c>
      <c r="K478" s="53">
        <f t="shared" si="2092"/>
        <v>485</v>
      </c>
      <c r="L478" s="53">
        <f t="shared" si="2093"/>
        <v>311</v>
      </c>
      <c r="M478" s="53">
        <f t="shared" si="1995"/>
        <v>1171.8666416913168</v>
      </c>
      <c r="N478" s="53">
        <f t="shared" si="1996"/>
        <v>33.236839791793983</v>
      </c>
      <c r="O478" s="53">
        <f t="shared" si="1997"/>
        <v>39.669776525689585</v>
      </c>
      <c r="P478" s="53">
        <f t="shared" si="1998"/>
        <v>129.9989298308071</v>
      </c>
      <c r="Q478" s="53">
        <f t="shared" si="1999"/>
        <v>83.360138510063933</v>
      </c>
      <c r="AA478" s="53" t="s">
        <v>1034</v>
      </c>
      <c r="AB478" s="53" t="s">
        <v>1601</v>
      </c>
      <c r="AC478" s="53">
        <v>12090204</v>
      </c>
      <c r="AD478" s="53">
        <v>203443.7586</v>
      </c>
      <c r="AE478" s="51">
        <v>199756.29962100001</v>
      </c>
      <c r="AF478" s="53">
        <f t="shared" si="1994"/>
        <v>0.98187479918590148</v>
      </c>
      <c r="AH478" s="58">
        <f>Input!P397</f>
        <v>5</v>
      </c>
      <c r="AI478" s="58">
        <f>Input!Q397</f>
        <v>0</v>
      </c>
      <c r="AJ478" s="58">
        <f>Input!R397</f>
        <v>0</v>
      </c>
      <c r="AK478" s="58">
        <f>Input!S397</f>
        <v>0</v>
      </c>
      <c r="AL478" s="58">
        <f>Input!T397</f>
        <v>4</v>
      </c>
      <c r="AM478" s="58">
        <f t="shared" si="2038"/>
        <v>4.9093739959295073</v>
      </c>
      <c r="AN478" s="58">
        <f t="shared" si="2039"/>
        <v>0</v>
      </c>
      <c r="AO478" s="58">
        <f t="shared" si="2040"/>
        <v>0</v>
      </c>
      <c r="AP478" s="58">
        <f t="shared" si="2041"/>
        <v>0</v>
      </c>
      <c r="AQ478" s="58">
        <f t="shared" si="2042"/>
        <v>3.9274991967436059</v>
      </c>
      <c r="BA478" s="54" t="s">
        <v>1025</v>
      </c>
      <c r="BB478" s="53">
        <v>12020007</v>
      </c>
      <c r="BC478" s="53">
        <v>252276</v>
      </c>
      <c r="BD478" s="53">
        <v>13919</v>
      </c>
      <c r="BE478" s="53">
        <f t="shared" si="2005"/>
        <v>5.5173698647513043E-2</v>
      </c>
      <c r="BF478" s="53">
        <f t="shared" ref="BF478:BG480" si="2094">BF477</f>
        <v>0</v>
      </c>
      <c r="BG478" s="53">
        <f t="shared" si="2094"/>
        <v>0</v>
      </c>
      <c r="BH478" s="53">
        <f t="shared" si="2007"/>
        <v>0</v>
      </c>
      <c r="BI478" s="53">
        <f t="shared" si="2008"/>
        <v>0</v>
      </c>
      <c r="BO478" s="54" t="s">
        <v>712</v>
      </c>
      <c r="BP478" s="53">
        <v>12060201</v>
      </c>
      <c r="BQ478" s="53">
        <v>279507.14520000003</v>
      </c>
      <c r="BR478" s="53">
        <v>201468.85920000001</v>
      </c>
      <c r="BS478" s="53">
        <f t="shared" si="2009"/>
        <v>0.72080038975690552</v>
      </c>
      <c r="BT478" s="53">
        <f>BT477</f>
        <v>0</v>
      </c>
      <c r="BU478" s="53">
        <f t="shared" ref="BU478:BU479" si="2095">BU477</f>
        <v>0</v>
      </c>
      <c r="BV478" s="53">
        <f t="shared" ref="BV478:BV479" si="2096">BV477</f>
        <v>0</v>
      </c>
      <c r="BW478" s="53">
        <f t="shared" si="2010"/>
        <v>0</v>
      </c>
      <c r="BX478" s="53">
        <f t="shared" si="2011"/>
        <v>0</v>
      </c>
      <c r="BY478" s="53">
        <f t="shared" si="2012"/>
        <v>0</v>
      </c>
    </row>
    <row r="479" spans="1:77" x14ac:dyDescent="0.3">
      <c r="A479" s="53" t="s">
        <v>888</v>
      </c>
      <c r="B479" s="53" t="s">
        <v>1573</v>
      </c>
      <c r="C479" s="53">
        <v>12030201</v>
      </c>
      <c r="D479" s="51">
        <v>509452.1040314</v>
      </c>
      <c r="E479" s="53">
        <v>78167.687092099994</v>
      </c>
      <c r="F479" s="53">
        <f t="shared" si="1989"/>
        <v>0.15343481060053124</v>
      </c>
      <c r="H479" s="53">
        <f>H478</f>
        <v>4372</v>
      </c>
      <c r="I479" s="53">
        <f t="shared" si="2090"/>
        <v>124</v>
      </c>
      <c r="J479" s="53">
        <f t="shared" si="2091"/>
        <v>148</v>
      </c>
      <c r="K479" s="53">
        <f t="shared" si="2092"/>
        <v>485</v>
      </c>
      <c r="L479" s="53">
        <f t="shared" si="2093"/>
        <v>311</v>
      </c>
      <c r="M479" s="53">
        <f t="shared" si="1995"/>
        <v>670.81699194552255</v>
      </c>
      <c r="N479" s="53">
        <f t="shared" si="1996"/>
        <v>19.025916514465873</v>
      </c>
      <c r="O479" s="53">
        <f t="shared" si="1997"/>
        <v>22.708351968878624</v>
      </c>
      <c r="P479" s="53">
        <f t="shared" si="1998"/>
        <v>74.415883141257652</v>
      </c>
      <c r="Q479" s="53">
        <f t="shared" si="1999"/>
        <v>47.718226096765214</v>
      </c>
      <c r="AA479" s="53" t="s">
        <v>1034</v>
      </c>
      <c r="AB479" s="53" t="s">
        <v>1601</v>
      </c>
      <c r="AC479" s="53">
        <v>12090206</v>
      </c>
      <c r="AD479" s="53">
        <v>203443.7586</v>
      </c>
      <c r="AE479" s="53">
        <v>3687.4589625499998</v>
      </c>
      <c r="AF479" s="53">
        <f t="shared" si="1994"/>
        <v>1.8125200733240875E-2</v>
      </c>
      <c r="AH479" s="58">
        <f t="shared" ref="AH479" si="2097">AH478</f>
        <v>5</v>
      </c>
      <c r="AI479" s="58">
        <f t="shared" ref="AI479" si="2098">AI478</f>
        <v>0</v>
      </c>
      <c r="AJ479" s="58">
        <f t="shared" ref="AJ479" si="2099">AJ478</f>
        <v>0</v>
      </c>
      <c r="AK479" s="58">
        <f t="shared" ref="AK479" si="2100">AK478</f>
        <v>0</v>
      </c>
      <c r="AL479" s="58">
        <f t="shared" ref="AL479" si="2101">AL478</f>
        <v>4</v>
      </c>
      <c r="AM479" s="58">
        <f t="shared" si="2038"/>
        <v>9.062600366620438E-2</v>
      </c>
      <c r="AN479" s="58">
        <f t="shared" si="2039"/>
        <v>0</v>
      </c>
      <c r="AO479" s="58">
        <f t="shared" si="2040"/>
        <v>0</v>
      </c>
      <c r="AP479" s="58">
        <f t="shared" si="2041"/>
        <v>0</v>
      </c>
      <c r="AQ479" s="58">
        <f t="shared" si="2042"/>
        <v>7.2500802932963501E-2</v>
      </c>
      <c r="BA479" s="54" t="s">
        <v>1025</v>
      </c>
      <c r="BB479" s="53">
        <v>12040201</v>
      </c>
      <c r="BC479" s="53">
        <v>252276</v>
      </c>
      <c r="BD479" s="53">
        <v>217972</v>
      </c>
      <c r="BE479" s="53">
        <f t="shared" si="2005"/>
        <v>0.8640219442198227</v>
      </c>
      <c r="BF479" s="53">
        <f t="shared" si="2094"/>
        <v>0</v>
      </c>
      <c r="BG479" s="53">
        <f t="shared" si="2094"/>
        <v>0</v>
      </c>
      <c r="BH479" s="53">
        <f t="shared" si="2007"/>
        <v>0</v>
      </c>
      <c r="BI479" s="53">
        <f t="shared" si="2008"/>
        <v>0</v>
      </c>
      <c r="BO479" s="54" t="s">
        <v>712</v>
      </c>
      <c r="BP479" s="53">
        <v>12060202</v>
      </c>
      <c r="BQ479" s="53">
        <v>279507.14520000003</v>
      </c>
      <c r="BR479" s="53">
        <v>76589.13437</v>
      </c>
      <c r="BS479" s="53">
        <f t="shared" si="2009"/>
        <v>0.27401494267775162</v>
      </c>
      <c r="BT479" s="53">
        <f>BT478</f>
        <v>0</v>
      </c>
      <c r="BU479" s="53">
        <f t="shared" si="2095"/>
        <v>0</v>
      </c>
      <c r="BV479" s="53">
        <f t="shared" si="2096"/>
        <v>0</v>
      </c>
      <c r="BW479" s="53">
        <f t="shared" si="2010"/>
        <v>0</v>
      </c>
      <c r="BX479" s="53">
        <f t="shared" si="2011"/>
        <v>0</v>
      </c>
      <c r="BY479" s="53">
        <f t="shared" si="2012"/>
        <v>0</v>
      </c>
    </row>
    <row r="480" spans="1:77" x14ac:dyDescent="0.3">
      <c r="A480" s="53" t="s">
        <v>682</v>
      </c>
      <c r="B480" s="53" t="s">
        <v>1576</v>
      </c>
      <c r="C480" s="53">
        <v>12110207</v>
      </c>
      <c r="D480" s="51">
        <v>1007634.8446987</v>
      </c>
      <c r="E480" s="53">
        <v>255461.923752</v>
      </c>
      <c r="F480" s="53">
        <f t="shared" si="1989"/>
        <v>0.25352628990156395</v>
      </c>
      <c r="H480" s="53">
        <f>Input!P323</f>
        <v>9302</v>
      </c>
      <c r="I480" s="53">
        <f>Input!Q323</f>
        <v>418</v>
      </c>
      <c r="J480" s="53">
        <f>Input!R323</f>
        <v>63</v>
      </c>
      <c r="K480" s="53">
        <f>Input!S323</f>
        <v>341</v>
      </c>
      <c r="L480" s="53">
        <f>Input!T323</f>
        <v>340</v>
      </c>
      <c r="M480" s="53">
        <f t="shared" si="1995"/>
        <v>2358.301548664348</v>
      </c>
      <c r="N480" s="53">
        <f t="shared" si="1996"/>
        <v>105.97398917885373</v>
      </c>
      <c r="O480" s="53">
        <f t="shared" si="1997"/>
        <v>15.97215626379853</v>
      </c>
      <c r="P480" s="53">
        <f t="shared" si="1998"/>
        <v>86.452464856433309</v>
      </c>
      <c r="Q480" s="53">
        <f t="shared" si="1999"/>
        <v>86.198938566531737</v>
      </c>
      <c r="AA480" s="53" t="s">
        <v>1034</v>
      </c>
      <c r="AB480" s="53" t="s">
        <v>1602</v>
      </c>
      <c r="AC480" s="53">
        <v>12090202</v>
      </c>
      <c r="AD480" s="53">
        <v>453795.30320000002</v>
      </c>
      <c r="AE480" s="51">
        <v>12586.5014966</v>
      </c>
      <c r="AF480" s="53">
        <f t="shared" si="1994"/>
        <v>2.773607705466441E-2</v>
      </c>
      <c r="AH480" s="58">
        <f>Input!P398</f>
        <v>2</v>
      </c>
      <c r="AI480" s="58">
        <f>Input!Q398</f>
        <v>0</v>
      </c>
      <c r="AJ480" s="58">
        <f>Input!R398</f>
        <v>13</v>
      </c>
      <c r="AK480" s="58">
        <f>Input!S398</f>
        <v>0</v>
      </c>
      <c r="AL480" s="58">
        <f>Input!T398</f>
        <v>0</v>
      </c>
      <c r="AM480" s="58">
        <f t="shared" si="2038"/>
        <v>5.547215410932882E-2</v>
      </c>
      <c r="AN480" s="58">
        <f t="shared" si="2039"/>
        <v>0</v>
      </c>
      <c r="AO480" s="58">
        <f t="shared" si="2040"/>
        <v>0.36056900171063733</v>
      </c>
      <c r="AP480" s="58">
        <f t="shared" si="2041"/>
        <v>0</v>
      </c>
      <c r="AQ480" s="58">
        <f t="shared" si="2042"/>
        <v>0</v>
      </c>
      <c r="BA480" s="54" t="s">
        <v>1025</v>
      </c>
      <c r="BB480" s="53">
        <v>12040202</v>
      </c>
      <c r="BC480" s="53">
        <v>252276</v>
      </c>
      <c r="BD480" s="53">
        <v>1</v>
      </c>
      <c r="BE480" s="53">
        <f t="shared" si="2005"/>
        <v>3.9639125402337121E-6</v>
      </c>
      <c r="BF480" s="53">
        <f t="shared" si="2094"/>
        <v>0</v>
      </c>
      <c r="BG480" s="53">
        <f t="shared" si="2094"/>
        <v>0</v>
      </c>
      <c r="BH480" s="53">
        <f t="shared" si="2007"/>
        <v>0</v>
      </c>
      <c r="BI480" s="53">
        <f t="shared" si="2008"/>
        <v>0</v>
      </c>
      <c r="BO480" s="54" t="s">
        <v>1017</v>
      </c>
      <c r="BP480" s="53">
        <v>11140301</v>
      </c>
      <c r="BQ480" s="53">
        <v>507330.88770000002</v>
      </c>
      <c r="BR480" s="53">
        <v>84810.790540000002</v>
      </c>
      <c r="BS480" s="53">
        <f t="shared" si="2009"/>
        <v>0.16717056381978299</v>
      </c>
      <c r="BT480" s="53">
        <f>Input!R335</f>
        <v>0</v>
      </c>
      <c r="BU480" s="53">
        <f>Input!S335</f>
        <v>0</v>
      </c>
      <c r="BV480" s="53">
        <f>Input!T335</f>
        <v>0</v>
      </c>
      <c r="BW480" s="53">
        <f t="shared" si="2010"/>
        <v>0</v>
      </c>
      <c r="BX480" s="53">
        <f t="shared" si="2011"/>
        <v>0</v>
      </c>
      <c r="BY480" s="53">
        <f t="shared" si="2012"/>
        <v>0</v>
      </c>
    </row>
    <row r="481" spans="1:77" x14ac:dyDescent="0.3">
      <c r="A481" s="53" t="s">
        <v>682</v>
      </c>
      <c r="B481" s="53" t="s">
        <v>1576</v>
      </c>
      <c r="C481" s="53">
        <v>12110208</v>
      </c>
      <c r="D481" s="51">
        <v>1007634.8446987</v>
      </c>
      <c r="E481" s="53">
        <v>670539.147964</v>
      </c>
      <c r="F481" s="53">
        <f t="shared" si="1989"/>
        <v>0.66545847584747098</v>
      </c>
      <c r="H481" s="53">
        <f>H480</f>
        <v>9302</v>
      </c>
      <c r="I481" s="53">
        <f t="shared" ref="I481:I483" si="2102">I480</f>
        <v>418</v>
      </c>
      <c r="J481" s="53">
        <f t="shared" ref="J481:J483" si="2103">J480</f>
        <v>63</v>
      </c>
      <c r="K481" s="53">
        <f t="shared" ref="K481:K483" si="2104">K480</f>
        <v>341</v>
      </c>
      <c r="L481" s="53">
        <f t="shared" ref="L481:L483" si="2105">L480</f>
        <v>340</v>
      </c>
      <c r="M481" s="53">
        <f t="shared" si="1995"/>
        <v>6190.0947423331754</v>
      </c>
      <c r="N481" s="53">
        <f t="shared" si="1996"/>
        <v>278.16164290424285</v>
      </c>
      <c r="O481" s="53">
        <f t="shared" si="1997"/>
        <v>41.92388397839067</v>
      </c>
      <c r="P481" s="53">
        <f t="shared" si="1998"/>
        <v>226.92134026398762</v>
      </c>
      <c r="Q481" s="53">
        <f t="shared" si="1999"/>
        <v>226.25588178814013</v>
      </c>
      <c r="AA481" s="53" t="s">
        <v>1034</v>
      </c>
      <c r="AB481" s="53" t="s">
        <v>1602</v>
      </c>
      <c r="AC481" s="53">
        <v>12090203</v>
      </c>
      <c r="AD481" s="53">
        <v>453795.30320000002</v>
      </c>
      <c r="AE481" s="53">
        <v>40197.401970200001</v>
      </c>
      <c r="AF481" s="53">
        <f t="shared" si="1994"/>
        <v>8.8580471606344288E-2</v>
      </c>
      <c r="AH481" s="58">
        <f t="shared" ref="AH481:AH483" si="2106">AH480</f>
        <v>2</v>
      </c>
      <c r="AI481" s="58">
        <f t="shared" ref="AI481:AI483" si="2107">AI480</f>
        <v>0</v>
      </c>
      <c r="AJ481" s="58">
        <f t="shared" ref="AJ481:AJ483" si="2108">AJ480</f>
        <v>13</v>
      </c>
      <c r="AK481" s="58">
        <f t="shared" ref="AK481:AK483" si="2109">AK480</f>
        <v>0</v>
      </c>
      <c r="AL481" s="58">
        <f t="shared" ref="AL481:AL483" si="2110">AL480</f>
        <v>0</v>
      </c>
      <c r="AM481" s="58">
        <f t="shared" si="2038"/>
        <v>0.17716094321268858</v>
      </c>
      <c r="AN481" s="58">
        <f t="shared" si="2039"/>
        <v>0</v>
      </c>
      <c r="AO481" s="58">
        <f t="shared" si="2040"/>
        <v>1.1515461308824757</v>
      </c>
      <c r="AP481" s="58">
        <f t="shared" si="2041"/>
        <v>0</v>
      </c>
      <c r="AQ481" s="58">
        <f t="shared" si="2042"/>
        <v>0</v>
      </c>
      <c r="BA481" s="54" t="s">
        <v>1026</v>
      </c>
      <c r="BB481" s="53">
        <v>12110206</v>
      </c>
      <c r="BC481" s="53">
        <v>5300</v>
      </c>
      <c r="BD481" s="53">
        <v>5203</v>
      </c>
      <c r="BE481" s="53">
        <f t="shared" si="2005"/>
        <v>0.98169811320754718</v>
      </c>
      <c r="BF481" s="53">
        <v>0</v>
      </c>
      <c r="BG481" s="53">
        <v>0</v>
      </c>
      <c r="BH481" s="53">
        <f t="shared" si="2007"/>
        <v>0</v>
      </c>
      <c r="BI481" s="53">
        <f t="shared" si="2008"/>
        <v>0</v>
      </c>
      <c r="BO481" s="54" t="s">
        <v>1017</v>
      </c>
      <c r="BP481" s="53">
        <v>11140302</v>
      </c>
      <c r="BQ481" s="53">
        <v>507330.88770000002</v>
      </c>
      <c r="BR481" s="53">
        <v>273.91247049999998</v>
      </c>
      <c r="BS481" s="53">
        <f t="shared" si="2009"/>
        <v>5.3990891771204879E-4</v>
      </c>
      <c r="BT481" s="53">
        <f>BT480</f>
        <v>0</v>
      </c>
      <c r="BU481" s="53">
        <f t="shared" ref="BU481:BU485" si="2111">BU480</f>
        <v>0</v>
      </c>
      <c r="BV481" s="53">
        <f t="shared" ref="BV481:BV485" si="2112">BV480</f>
        <v>0</v>
      </c>
      <c r="BW481" s="53">
        <f t="shared" si="2010"/>
        <v>0</v>
      </c>
      <c r="BX481" s="53">
        <f t="shared" si="2011"/>
        <v>0</v>
      </c>
      <c r="BY481" s="53">
        <f t="shared" si="2012"/>
        <v>0</v>
      </c>
    </row>
    <row r="482" spans="1:77" x14ac:dyDescent="0.3">
      <c r="A482" s="53" t="s">
        <v>682</v>
      </c>
      <c r="B482" s="53" t="s">
        <v>1576</v>
      </c>
      <c r="C482" s="53">
        <v>13090001</v>
      </c>
      <c r="D482" s="51">
        <v>1007634.8446987</v>
      </c>
      <c r="E482" s="53">
        <v>60244.808332000001</v>
      </c>
      <c r="F482" s="53">
        <f t="shared" si="1989"/>
        <v>5.9788333689486717E-2</v>
      </c>
      <c r="H482" s="53">
        <f>H481</f>
        <v>9302</v>
      </c>
      <c r="I482" s="53">
        <f t="shared" si="2102"/>
        <v>418</v>
      </c>
      <c r="J482" s="53">
        <f t="shared" si="2103"/>
        <v>63</v>
      </c>
      <c r="K482" s="53">
        <f t="shared" si="2104"/>
        <v>341</v>
      </c>
      <c r="L482" s="53">
        <f t="shared" si="2105"/>
        <v>340</v>
      </c>
      <c r="M482" s="53">
        <f t="shared" si="1995"/>
        <v>556.15107997960547</v>
      </c>
      <c r="N482" s="53">
        <f t="shared" si="1996"/>
        <v>24.991523482205448</v>
      </c>
      <c r="O482" s="53">
        <f t="shared" si="1997"/>
        <v>3.766665022437663</v>
      </c>
      <c r="P482" s="53">
        <f t="shared" si="1998"/>
        <v>20.387821788114969</v>
      </c>
      <c r="Q482" s="53">
        <f t="shared" si="1999"/>
        <v>20.328033454425483</v>
      </c>
      <c r="AA482" s="53" t="s">
        <v>1034</v>
      </c>
      <c r="AB482" s="53" t="s">
        <v>1602</v>
      </c>
      <c r="AC482" s="53">
        <v>12090204</v>
      </c>
      <c r="AD482" s="53">
        <v>453795.30320000002</v>
      </c>
      <c r="AE482" s="51">
        <v>397323.94077500002</v>
      </c>
      <c r="AF482" s="53">
        <f t="shared" si="1994"/>
        <v>0.87555763132235076</v>
      </c>
      <c r="AH482" s="58">
        <f t="shared" si="2106"/>
        <v>2</v>
      </c>
      <c r="AI482" s="58">
        <f t="shared" si="2107"/>
        <v>0</v>
      </c>
      <c r="AJ482" s="58">
        <f t="shared" si="2108"/>
        <v>13</v>
      </c>
      <c r="AK482" s="58">
        <f t="shared" si="2109"/>
        <v>0</v>
      </c>
      <c r="AL482" s="58">
        <f t="shared" si="2110"/>
        <v>0</v>
      </c>
      <c r="AM482" s="58">
        <f t="shared" si="2038"/>
        <v>1.7511152626447015</v>
      </c>
      <c r="AN482" s="58">
        <f t="shared" si="2039"/>
        <v>0</v>
      </c>
      <c r="AO482" s="58">
        <f t="shared" si="2040"/>
        <v>11.38224920719056</v>
      </c>
      <c r="AP482" s="58">
        <f t="shared" si="2041"/>
        <v>0</v>
      </c>
      <c r="AQ482" s="58">
        <f t="shared" si="2042"/>
        <v>0</v>
      </c>
      <c r="BA482" s="54" t="s">
        <v>1026</v>
      </c>
      <c r="BB482" s="53">
        <v>12110207</v>
      </c>
      <c r="BC482" s="53">
        <v>5300</v>
      </c>
      <c r="BD482" s="53">
        <v>54</v>
      </c>
      <c r="BE482" s="53">
        <f t="shared" si="2005"/>
        <v>1.0188679245283019E-2</v>
      </c>
      <c r="BF482" s="53">
        <f t="shared" ref="BF482:BG484" si="2113">BF481</f>
        <v>0</v>
      </c>
      <c r="BG482" s="53">
        <f t="shared" si="2113"/>
        <v>0</v>
      </c>
      <c r="BH482" s="53">
        <f t="shared" si="2007"/>
        <v>0</v>
      </c>
      <c r="BI482" s="53">
        <f t="shared" si="2008"/>
        <v>0</v>
      </c>
      <c r="BO482" s="54" t="s">
        <v>1017</v>
      </c>
      <c r="BP482" s="53">
        <v>11140303</v>
      </c>
      <c r="BQ482" s="53">
        <v>507330.88770000002</v>
      </c>
      <c r="BR482" s="53">
        <v>253750.098</v>
      </c>
      <c r="BS482" s="53">
        <f t="shared" si="2009"/>
        <v>0.50016686180962444</v>
      </c>
      <c r="BT482" s="53">
        <f>BT481</f>
        <v>0</v>
      </c>
      <c r="BU482" s="53">
        <f t="shared" si="2111"/>
        <v>0</v>
      </c>
      <c r="BV482" s="53">
        <f t="shared" si="2112"/>
        <v>0</v>
      </c>
      <c r="BW482" s="53">
        <f t="shared" si="2010"/>
        <v>0</v>
      </c>
      <c r="BX482" s="53">
        <f t="shared" si="2011"/>
        <v>0</v>
      </c>
      <c r="BY482" s="53">
        <f t="shared" si="2012"/>
        <v>0</v>
      </c>
    </row>
    <row r="483" spans="1:77" x14ac:dyDescent="0.3">
      <c r="A483" s="53" t="s">
        <v>682</v>
      </c>
      <c r="B483" s="53" t="s">
        <v>1576</v>
      </c>
      <c r="C483" s="53">
        <v>13090002</v>
      </c>
      <c r="D483" s="51">
        <v>1007634.8446987</v>
      </c>
      <c r="E483" s="53">
        <v>21388.9646507</v>
      </c>
      <c r="F483" s="53">
        <f t="shared" si="1989"/>
        <v>2.1226900561478364E-2</v>
      </c>
      <c r="H483" s="53">
        <f>H482</f>
        <v>9302</v>
      </c>
      <c r="I483" s="53">
        <f t="shared" si="2102"/>
        <v>418</v>
      </c>
      <c r="J483" s="53">
        <f t="shared" si="2103"/>
        <v>63</v>
      </c>
      <c r="K483" s="53">
        <f t="shared" si="2104"/>
        <v>341</v>
      </c>
      <c r="L483" s="53">
        <f t="shared" si="2105"/>
        <v>340</v>
      </c>
      <c r="M483" s="53">
        <f t="shared" si="1995"/>
        <v>197.45262902287175</v>
      </c>
      <c r="N483" s="53">
        <f t="shared" si="1996"/>
        <v>8.8728444346979565</v>
      </c>
      <c r="O483" s="53">
        <f t="shared" si="1997"/>
        <v>1.3372947353731368</v>
      </c>
      <c r="P483" s="53">
        <f t="shared" si="1998"/>
        <v>7.2383730914641218</v>
      </c>
      <c r="Q483" s="53">
        <f t="shared" si="1999"/>
        <v>7.2171461909026435</v>
      </c>
      <c r="AA483" s="53" t="s">
        <v>1034</v>
      </c>
      <c r="AB483" s="53" t="s">
        <v>1602</v>
      </c>
      <c r="AC483" s="53">
        <v>12090206</v>
      </c>
      <c r="AD483" s="53">
        <v>453795.30320000002</v>
      </c>
      <c r="AE483" s="53">
        <v>3687.4589625499998</v>
      </c>
      <c r="AF483" s="53">
        <f t="shared" si="1994"/>
        <v>8.1258200262263082E-3</v>
      </c>
      <c r="AH483" s="58">
        <f t="shared" si="2106"/>
        <v>2</v>
      </c>
      <c r="AI483" s="58">
        <f t="shared" si="2107"/>
        <v>0</v>
      </c>
      <c r="AJ483" s="58">
        <f t="shared" si="2108"/>
        <v>13</v>
      </c>
      <c r="AK483" s="58">
        <f t="shared" si="2109"/>
        <v>0</v>
      </c>
      <c r="AL483" s="58">
        <f t="shared" si="2110"/>
        <v>0</v>
      </c>
      <c r="AM483" s="58">
        <f t="shared" si="2038"/>
        <v>1.6251640052452616E-2</v>
      </c>
      <c r="AN483" s="58">
        <f t="shared" si="2039"/>
        <v>0</v>
      </c>
      <c r="AO483" s="58">
        <f t="shared" si="2040"/>
        <v>0.105635660340942</v>
      </c>
      <c r="AP483" s="58">
        <f t="shared" si="2041"/>
        <v>0</v>
      </c>
      <c r="AQ483" s="58">
        <f t="shared" si="2042"/>
        <v>0</v>
      </c>
      <c r="BA483" s="54" t="s">
        <v>1026</v>
      </c>
      <c r="BB483" s="53">
        <v>13080003</v>
      </c>
      <c r="BC483" s="53">
        <v>5300</v>
      </c>
      <c r="BD483" s="53">
        <v>39</v>
      </c>
      <c r="BE483" s="53">
        <f t="shared" si="2005"/>
        <v>7.3584905660377354E-3</v>
      </c>
      <c r="BF483" s="53">
        <f t="shared" si="2113"/>
        <v>0</v>
      </c>
      <c r="BG483" s="53">
        <f t="shared" si="2113"/>
        <v>0</v>
      </c>
      <c r="BH483" s="53">
        <f t="shared" si="2007"/>
        <v>0</v>
      </c>
      <c r="BI483" s="53">
        <f t="shared" si="2008"/>
        <v>0</v>
      </c>
      <c r="BO483" s="54" t="s">
        <v>1017</v>
      </c>
      <c r="BP483" s="53">
        <v>11140305</v>
      </c>
      <c r="BQ483" s="53">
        <v>507330.88770000002</v>
      </c>
      <c r="BR483" s="53">
        <v>10131.529210000001</v>
      </c>
      <c r="BS483" s="53">
        <f t="shared" si="2009"/>
        <v>1.9970258968326559E-2</v>
      </c>
      <c r="BT483" s="53">
        <f>BT482</f>
        <v>0</v>
      </c>
      <c r="BU483" s="53">
        <f t="shared" si="2111"/>
        <v>0</v>
      </c>
      <c r="BV483" s="53">
        <f t="shared" si="2112"/>
        <v>0</v>
      </c>
      <c r="BW483" s="53">
        <f t="shared" si="2010"/>
        <v>0</v>
      </c>
      <c r="BX483" s="53">
        <f t="shared" si="2011"/>
        <v>0</v>
      </c>
      <c r="BY483" s="53">
        <f t="shared" si="2012"/>
        <v>0</v>
      </c>
    </row>
    <row r="484" spans="1:77" x14ac:dyDescent="0.3">
      <c r="A484" s="53" t="s">
        <v>1015</v>
      </c>
      <c r="B484" s="53" t="s">
        <v>1581</v>
      </c>
      <c r="C484" s="53">
        <v>12030108</v>
      </c>
      <c r="D484" s="51">
        <v>630983.2378474999</v>
      </c>
      <c r="E484" s="53">
        <v>168776.61607799999</v>
      </c>
      <c r="F484" s="53">
        <f t="shared" si="1989"/>
        <v>0.26748193288581623</v>
      </c>
      <c r="H484" s="53">
        <f>Input!P327</f>
        <v>2548</v>
      </c>
      <c r="I484" s="53">
        <f>Input!Q327</f>
        <v>0</v>
      </c>
      <c r="J484" s="53">
        <f>Input!R327</f>
        <v>0</v>
      </c>
      <c r="K484" s="53">
        <f>Input!S327</f>
        <v>309</v>
      </c>
      <c r="L484" s="53">
        <f>Input!T327</f>
        <v>8</v>
      </c>
      <c r="M484" s="53">
        <f t="shared" si="1995"/>
        <v>681.54396499305972</v>
      </c>
      <c r="N484" s="53">
        <f t="shared" si="1996"/>
        <v>0</v>
      </c>
      <c r="O484" s="53">
        <f t="shared" si="1997"/>
        <v>0</v>
      </c>
      <c r="P484" s="53">
        <f t="shared" si="1998"/>
        <v>82.651917261717216</v>
      </c>
      <c r="Q484" s="53">
        <f t="shared" si="1999"/>
        <v>2.1398554630865299</v>
      </c>
      <c r="AA484" s="53" t="s">
        <v>1034</v>
      </c>
      <c r="AB484" s="53" t="s">
        <v>1606</v>
      </c>
      <c r="AC484" s="53">
        <v>12090204</v>
      </c>
      <c r="AD484" s="53">
        <v>1333.377958</v>
      </c>
      <c r="AE484" s="53">
        <v>1333.3779584700001</v>
      </c>
      <c r="AF484" s="53">
        <f t="shared" si="1994"/>
        <v>1.0000000003524883</v>
      </c>
      <c r="AH484" s="58">
        <v>0</v>
      </c>
      <c r="AI484" s="58">
        <v>0</v>
      </c>
      <c r="AJ484" s="58">
        <v>0</v>
      </c>
      <c r="AK484" s="58">
        <v>0</v>
      </c>
      <c r="AL484" s="58">
        <v>0</v>
      </c>
      <c r="AM484" s="58">
        <f t="shared" si="2038"/>
        <v>0</v>
      </c>
      <c r="AN484" s="58">
        <f t="shared" si="2039"/>
        <v>0</v>
      </c>
      <c r="AO484" s="58">
        <f t="shared" si="2040"/>
        <v>0</v>
      </c>
      <c r="AP484" s="58">
        <f t="shared" si="2041"/>
        <v>0</v>
      </c>
      <c r="AQ484" s="58">
        <f t="shared" si="2042"/>
        <v>0</v>
      </c>
      <c r="BA484" s="54" t="s">
        <v>1026</v>
      </c>
      <c r="BB484" s="53">
        <v>13090001</v>
      </c>
      <c r="BC484" s="53">
        <v>5300</v>
      </c>
      <c r="BD484" s="53">
        <v>4</v>
      </c>
      <c r="BE484" s="53">
        <f t="shared" si="2005"/>
        <v>7.5471698113207543E-4</v>
      </c>
      <c r="BF484" s="53">
        <f t="shared" si="2113"/>
        <v>0</v>
      </c>
      <c r="BG484" s="53">
        <f t="shared" si="2113"/>
        <v>0</v>
      </c>
      <c r="BH484" s="53">
        <f t="shared" si="2007"/>
        <v>0</v>
      </c>
      <c r="BI484" s="53">
        <f t="shared" si="2008"/>
        <v>0</v>
      </c>
      <c r="BO484" s="54" t="s">
        <v>1017</v>
      </c>
      <c r="BP484" s="53">
        <v>12010002</v>
      </c>
      <c r="BQ484" s="53">
        <v>507330.88770000002</v>
      </c>
      <c r="BR484" s="53">
        <v>6069.3862129999998</v>
      </c>
      <c r="BS484" s="53">
        <f t="shared" si="2009"/>
        <v>1.1963368208302369E-2</v>
      </c>
      <c r="BT484" s="53">
        <f>BT483</f>
        <v>0</v>
      </c>
      <c r="BU484" s="53">
        <f t="shared" si="2111"/>
        <v>0</v>
      </c>
      <c r="BV484" s="53">
        <f t="shared" si="2112"/>
        <v>0</v>
      </c>
      <c r="BW484" s="53">
        <f t="shared" si="2010"/>
        <v>0</v>
      </c>
      <c r="BX484" s="53">
        <f t="shared" si="2011"/>
        <v>0</v>
      </c>
      <c r="BY484" s="53">
        <f t="shared" si="2012"/>
        <v>0</v>
      </c>
    </row>
    <row r="485" spans="1:77" x14ac:dyDescent="0.3">
      <c r="A485" s="53" t="s">
        <v>1015</v>
      </c>
      <c r="B485" s="53" t="s">
        <v>1581</v>
      </c>
      <c r="C485" s="53">
        <v>12030109</v>
      </c>
      <c r="D485" s="51">
        <v>630983.23784750002</v>
      </c>
      <c r="E485" s="53">
        <v>37149.700743200003</v>
      </c>
      <c r="F485" s="53">
        <f t="shared" si="1989"/>
        <v>5.8875891647978414E-2</v>
      </c>
      <c r="H485" s="53">
        <f>H484</f>
        <v>2548</v>
      </c>
      <c r="I485" s="53">
        <f t="shared" ref="I485:I487" si="2114">I484</f>
        <v>0</v>
      </c>
      <c r="J485" s="53">
        <f t="shared" ref="J485:J487" si="2115">J484</f>
        <v>0</v>
      </c>
      <c r="K485" s="53">
        <f t="shared" ref="K485:K487" si="2116">K484</f>
        <v>309</v>
      </c>
      <c r="L485" s="53">
        <f t="shared" ref="L485:L487" si="2117">L484</f>
        <v>8</v>
      </c>
      <c r="M485" s="53">
        <f t="shared" si="1995"/>
        <v>150.015771919049</v>
      </c>
      <c r="N485" s="53">
        <f t="shared" si="1996"/>
        <v>0</v>
      </c>
      <c r="O485" s="53">
        <f t="shared" si="1997"/>
        <v>0</v>
      </c>
      <c r="P485" s="53">
        <f t="shared" si="1998"/>
        <v>18.192650519225328</v>
      </c>
      <c r="Q485" s="53">
        <f t="shared" si="1999"/>
        <v>0.47100713318382731</v>
      </c>
      <c r="AA485" s="53" t="s">
        <v>1035</v>
      </c>
      <c r="AB485" s="53" t="s">
        <v>1594</v>
      </c>
      <c r="AC485" s="53">
        <v>11130204</v>
      </c>
      <c r="AD485" s="53">
        <v>499359.26730000001</v>
      </c>
      <c r="AE485" s="53">
        <v>134407.87908399999</v>
      </c>
      <c r="AF485" s="53">
        <f t="shared" si="1994"/>
        <v>0.26916067826423612</v>
      </c>
      <c r="AH485" s="58">
        <f>Input!P401</f>
        <v>209</v>
      </c>
      <c r="AI485" s="58">
        <f>Input!Q401</f>
        <v>0</v>
      </c>
      <c r="AJ485" s="58">
        <f>Input!R401</f>
        <v>0</v>
      </c>
      <c r="AK485" s="58">
        <f>Input!S401</f>
        <v>0</v>
      </c>
      <c r="AL485" s="58">
        <f>Input!T401</f>
        <v>129</v>
      </c>
      <c r="AM485" s="58">
        <f t="shared" si="2038"/>
        <v>56.254581757225345</v>
      </c>
      <c r="AN485" s="58">
        <f t="shared" si="2039"/>
        <v>0</v>
      </c>
      <c r="AO485" s="58">
        <f t="shared" si="2040"/>
        <v>0</v>
      </c>
      <c r="AP485" s="58">
        <f t="shared" si="2041"/>
        <v>0</v>
      </c>
      <c r="AQ485" s="58">
        <f t="shared" si="2042"/>
        <v>34.721727496086459</v>
      </c>
      <c r="BA485" s="54" t="s">
        <v>1027</v>
      </c>
      <c r="BB485" s="53">
        <v>12110111</v>
      </c>
      <c r="BC485" s="53">
        <v>40838</v>
      </c>
      <c r="BD485" s="53">
        <v>2463</v>
      </c>
      <c r="BE485" s="53">
        <f t="shared" si="2005"/>
        <v>6.0311474606983689E-2</v>
      </c>
      <c r="BF485" s="53">
        <f>Input!P373</f>
        <v>13</v>
      </c>
      <c r="BG485" s="53">
        <f>Input!Q373</f>
        <v>0</v>
      </c>
      <c r="BH485" s="53">
        <f t="shared" si="2007"/>
        <v>0.78404916989078799</v>
      </c>
      <c r="BI485" s="53">
        <f t="shared" si="2008"/>
        <v>0</v>
      </c>
      <c r="BO485" s="54" t="s">
        <v>1017</v>
      </c>
      <c r="BP485" s="53">
        <v>12010003</v>
      </c>
      <c r="BQ485" s="53">
        <v>507330.88770000002</v>
      </c>
      <c r="BR485" s="53">
        <v>152295.17129999999</v>
      </c>
      <c r="BS485" s="53">
        <f t="shared" si="2009"/>
        <v>0.30018903834228339</v>
      </c>
      <c r="BT485" s="53">
        <f>BT484</f>
        <v>0</v>
      </c>
      <c r="BU485" s="53">
        <f t="shared" si="2111"/>
        <v>0</v>
      </c>
      <c r="BV485" s="53">
        <f t="shared" si="2112"/>
        <v>0</v>
      </c>
      <c r="BW485" s="53">
        <f t="shared" si="2010"/>
        <v>0</v>
      </c>
      <c r="BX485" s="53">
        <f t="shared" si="2011"/>
        <v>0</v>
      </c>
      <c r="BY485" s="53">
        <f t="shared" si="2012"/>
        <v>0</v>
      </c>
    </row>
    <row r="486" spans="1:77" x14ac:dyDescent="0.3">
      <c r="A486" s="53" t="s">
        <v>1015</v>
      </c>
      <c r="B486" s="53" t="s">
        <v>1581</v>
      </c>
      <c r="C486" s="53">
        <v>12060202</v>
      </c>
      <c r="D486" s="51">
        <v>630983.23784750002</v>
      </c>
      <c r="E486" s="53">
        <v>412790.053938</v>
      </c>
      <c r="F486" s="53">
        <f t="shared" si="1989"/>
        <v>0.6542012991441235</v>
      </c>
      <c r="H486" s="53">
        <f>H485</f>
        <v>2548</v>
      </c>
      <c r="I486" s="53">
        <f t="shared" si="2114"/>
        <v>0</v>
      </c>
      <c r="J486" s="53">
        <f t="shared" si="2115"/>
        <v>0</v>
      </c>
      <c r="K486" s="53">
        <f t="shared" si="2116"/>
        <v>309</v>
      </c>
      <c r="L486" s="53">
        <f t="shared" si="2117"/>
        <v>8</v>
      </c>
      <c r="M486" s="53">
        <f t="shared" si="1995"/>
        <v>1666.9049102192266</v>
      </c>
      <c r="N486" s="53">
        <f t="shared" si="1996"/>
        <v>0</v>
      </c>
      <c r="O486" s="53">
        <f t="shared" si="1997"/>
        <v>0</v>
      </c>
      <c r="P486" s="53">
        <f t="shared" si="1998"/>
        <v>202.14820143553416</v>
      </c>
      <c r="Q486" s="53">
        <f t="shared" si="1999"/>
        <v>5.233610393152988</v>
      </c>
      <c r="AA486" s="53" t="s">
        <v>1035</v>
      </c>
      <c r="AB486" s="53" t="s">
        <v>1594</v>
      </c>
      <c r="AC486" s="53">
        <v>11130205</v>
      </c>
      <c r="AD486" s="53">
        <v>499359.26730000001</v>
      </c>
      <c r="AE486" s="51">
        <v>193013.560753</v>
      </c>
      <c r="AF486" s="53">
        <f t="shared" si="1994"/>
        <v>0.38652243663487129</v>
      </c>
      <c r="AH486" s="58">
        <f t="shared" ref="AH486:AH488" si="2118">AH485</f>
        <v>209</v>
      </c>
      <c r="AI486" s="58">
        <f t="shared" ref="AI486:AI488" si="2119">AI485</f>
        <v>0</v>
      </c>
      <c r="AJ486" s="58">
        <f t="shared" ref="AJ486:AJ488" si="2120">AJ485</f>
        <v>0</v>
      </c>
      <c r="AK486" s="58">
        <f t="shared" ref="AK486:AK488" si="2121">AK485</f>
        <v>0</v>
      </c>
      <c r="AL486" s="58">
        <f t="shared" ref="AL486:AL488" si="2122">AL485</f>
        <v>129</v>
      </c>
      <c r="AM486" s="58">
        <f t="shared" si="2038"/>
        <v>80.783189256688104</v>
      </c>
      <c r="AN486" s="58">
        <f t="shared" si="2039"/>
        <v>0</v>
      </c>
      <c r="AO486" s="58">
        <f t="shared" si="2040"/>
        <v>0</v>
      </c>
      <c r="AP486" s="58">
        <f t="shared" si="2041"/>
        <v>0</v>
      </c>
      <c r="AQ486" s="58">
        <f t="shared" si="2042"/>
        <v>49.861394325898395</v>
      </c>
      <c r="BA486" s="54" t="s">
        <v>1027</v>
      </c>
      <c r="BB486" s="53">
        <v>12110204</v>
      </c>
      <c r="BC486" s="53">
        <v>40838</v>
      </c>
      <c r="BD486" s="53">
        <v>28273</v>
      </c>
      <c r="BE486" s="53">
        <f t="shared" si="2005"/>
        <v>0.69232087761398697</v>
      </c>
      <c r="BF486" s="53">
        <f t="shared" ref="BF486:BG488" si="2123">BF485</f>
        <v>13</v>
      </c>
      <c r="BG486" s="53">
        <f t="shared" si="2123"/>
        <v>0</v>
      </c>
      <c r="BH486" s="53">
        <f t="shared" si="2007"/>
        <v>9.0001714089818314</v>
      </c>
      <c r="BI486" s="53">
        <f t="shared" si="2008"/>
        <v>0</v>
      </c>
      <c r="BO486" s="54" t="s">
        <v>1018</v>
      </c>
      <c r="BP486" s="53">
        <v>12020001</v>
      </c>
      <c r="BQ486" s="53">
        <v>791544.84550000005</v>
      </c>
      <c r="BR486" s="53">
        <v>92146.428409999993</v>
      </c>
      <c r="BS486" s="53">
        <f t="shared" si="2009"/>
        <v>0.11641340213869157</v>
      </c>
      <c r="BT486" s="53">
        <v>0</v>
      </c>
      <c r="BU486" s="53">
        <v>1</v>
      </c>
      <c r="BV486" s="53">
        <v>2</v>
      </c>
      <c r="BW486" s="53">
        <f t="shared" si="2010"/>
        <v>0</v>
      </c>
      <c r="BX486" s="53">
        <f t="shared" si="2011"/>
        <v>0.11641340213869157</v>
      </c>
      <c r="BY486" s="53">
        <f t="shared" si="2012"/>
        <v>0.23282680427738314</v>
      </c>
    </row>
    <row r="487" spans="1:77" x14ac:dyDescent="0.3">
      <c r="A487" s="53" t="s">
        <v>1015</v>
      </c>
      <c r="B487" s="53" t="s">
        <v>1581</v>
      </c>
      <c r="C487" s="53">
        <v>12070103</v>
      </c>
      <c r="D487" s="51">
        <v>630983.23784750002</v>
      </c>
      <c r="E487" s="53">
        <v>12266.8670883</v>
      </c>
      <c r="F487" s="53">
        <f t="shared" si="1989"/>
        <v>1.9440876322081843E-2</v>
      </c>
      <c r="H487" s="53">
        <f>H486</f>
        <v>2548</v>
      </c>
      <c r="I487" s="53">
        <f t="shared" si="2114"/>
        <v>0</v>
      </c>
      <c r="J487" s="53">
        <f t="shared" si="2115"/>
        <v>0</v>
      </c>
      <c r="K487" s="53">
        <f t="shared" si="2116"/>
        <v>309</v>
      </c>
      <c r="L487" s="53">
        <f t="shared" si="2117"/>
        <v>8</v>
      </c>
      <c r="M487" s="53">
        <f t="shared" si="1995"/>
        <v>49.535352868664539</v>
      </c>
      <c r="N487" s="53">
        <f t="shared" si="1996"/>
        <v>0</v>
      </c>
      <c r="O487" s="53">
        <f t="shared" si="1997"/>
        <v>0</v>
      </c>
      <c r="P487" s="53">
        <f t="shared" si="1998"/>
        <v>6.0072307835232897</v>
      </c>
      <c r="Q487" s="53">
        <f t="shared" si="1999"/>
        <v>0.15552701057665475</v>
      </c>
      <c r="AA487" s="53" t="s">
        <v>1035</v>
      </c>
      <c r="AB487" s="53" t="s">
        <v>1594</v>
      </c>
      <c r="AC487" s="53">
        <v>12050007</v>
      </c>
      <c r="AD487" s="53">
        <v>499359.26730000001</v>
      </c>
      <c r="AE487" s="53">
        <v>15803.602516999999</v>
      </c>
      <c r="AF487" s="53">
        <f t="shared" si="1994"/>
        <v>3.1647760544124777E-2</v>
      </c>
      <c r="AH487" s="58">
        <f t="shared" si="2118"/>
        <v>209</v>
      </c>
      <c r="AI487" s="58">
        <f t="shared" si="2119"/>
        <v>0</v>
      </c>
      <c r="AJ487" s="58">
        <f t="shared" si="2120"/>
        <v>0</v>
      </c>
      <c r="AK487" s="58">
        <f t="shared" si="2121"/>
        <v>0</v>
      </c>
      <c r="AL487" s="58">
        <f t="shared" si="2122"/>
        <v>129</v>
      </c>
      <c r="AM487" s="58">
        <f t="shared" si="2038"/>
        <v>6.614381953722078</v>
      </c>
      <c r="AN487" s="58">
        <f t="shared" si="2039"/>
        <v>0</v>
      </c>
      <c r="AO487" s="58">
        <f t="shared" si="2040"/>
        <v>0</v>
      </c>
      <c r="AP487" s="58">
        <f t="shared" si="2041"/>
        <v>0</v>
      </c>
      <c r="AQ487" s="58">
        <f t="shared" si="2042"/>
        <v>4.0825611101920964</v>
      </c>
      <c r="BA487" s="54" t="s">
        <v>1027</v>
      </c>
      <c r="BB487" s="53">
        <v>12110205</v>
      </c>
      <c r="BC487" s="53">
        <v>40838</v>
      </c>
      <c r="BD487" s="53">
        <v>10045</v>
      </c>
      <c r="BE487" s="53">
        <f t="shared" si="2005"/>
        <v>0.24597188892697977</v>
      </c>
      <c r="BF487" s="53">
        <f t="shared" si="2123"/>
        <v>13</v>
      </c>
      <c r="BG487" s="53">
        <f t="shared" si="2123"/>
        <v>0</v>
      </c>
      <c r="BH487" s="53">
        <f t="shared" si="2007"/>
        <v>3.1976345560507369</v>
      </c>
      <c r="BI487" s="53">
        <f t="shared" si="2008"/>
        <v>0</v>
      </c>
      <c r="BO487" s="54" t="s">
        <v>1018</v>
      </c>
      <c r="BP487" s="53">
        <v>12020002</v>
      </c>
      <c r="BQ487" s="53">
        <v>791544.84550000005</v>
      </c>
      <c r="BR487" s="53">
        <v>175976.66949999999</v>
      </c>
      <c r="BS487" s="53">
        <f t="shared" si="2009"/>
        <v>0.22232052991115078</v>
      </c>
      <c r="BT487" s="53">
        <f>BT486</f>
        <v>0</v>
      </c>
      <c r="BU487" s="53">
        <f t="shared" ref="BU487:BU489" si="2124">BU486</f>
        <v>1</v>
      </c>
      <c r="BV487" s="53">
        <f t="shared" ref="BV487:BV489" si="2125">BV486</f>
        <v>2</v>
      </c>
      <c r="BW487" s="53">
        <f t="shared" si="2010"/>
        <v>0</v>
      </c>
      <c r="BX487" s="53">
        <f t="shared" si="2011"/>
        <v>0.22232052991115078</v>
      </c>
      <c r="BY487" s="53">
        <f t="shared" si="2012"/>
        <v>0.44464105982230157</v>
      </c>
    </row>
    <row r="488" spans="1:77" x14ac:dyDescent="0.3">
      <c r="A488" s="53" t="s">
        <v>1016</v>
      </c>
      <c r="B488" s="53" t="s">
        <v>1578</v>
      </c>
      <c r="C488" s="53">
        <v>12050001</v>
      </c>
      <c r="D488" s="51">
        <v>581503.90722659999</v>
      </c>
      <c r="E488" s="53">
        <v>259843.134747</v>
      </c>
      <c r="F488" s="53">
        <f t="shared" si="1989"/>
        <v>0.4468467563464617</v>
      </c>
      <c r="H488" s="53">
        <f>Input!P331</f>
        <v>1402</v>
      </c>
      <c r="I488" s="53">
        <f>Input!Q331</f>
        <v>0</v>
      </c>
      <c r="J488" s="53">
        <f>Input!R331</f>
        <v>129742</v>
      </c>
      <c r="K488" s="53">
        <f>Input!S331</f>
        <v>29</v>
      </c>
      <c r="L488" s="53">
        <f>Input!T331</f>
        <v>285</v>
      </c>
      <c r="M488" s="53">
        <f t="shared" si="1995"/>
        <v>626.47915239773931</v>
      </c>
      <c r="N488" s="53">
        <f t="shared" si="1996"/>
        <v>0</v>
      </c>
      <c r="O488" s="53">
        <f t="shared" si="1997"/>
        <v>57974.791861902631</v>
      </c>
      <c r="P488" s="53">
        <f t="shared" si="1998"/>
        <v>12.958555934047389</v>
      </c>
      <c r="Q488" s="53">
        <f t="shared" si="1999"/>
        <v>127.35132555874159</v>
      </c>
      <c r="AA488" s="53" t="s">
        <v>1035</v>
      </c>
      <c r="AB488" s="53" t="s">
        <v>1594</v>
      </c>
      <c r="AC488" s="53">
        <v>12060101</v>
      </c>
      <c r="AD488" s="53">
        <v>499359.26730000001</v>
      </c>
      <c r="AE488" s="53">
        <v>156134.22491399999</v>
      </c>
      <c r="AF488" s="53">
        <f t="shared" si="1994"/>
        <v>0.31266912449268564</v>
      </c>
      <c r="AH488" s="58">
        <f t="shared" si="2118"/>
        <v>209</v>
      </c>
      <c r="AI488" s="58">
        <f t="shared" si="2119"/>
        <v>0</v>
      </c>
      <c r="AJ488" s="58">
        <f t="shared" si="2120"/>
        <v>0</v>
      </c>
      <c r="AK488" s="58">
        <f t="shared" si="2121"/>
        <v>0</v>
      </c>
      <c r="AL488" s="58">
        <f t="shared" si="2122"/>
        <v>129</v>
      </c>
      <c r="AM488" s="58">
        <f t="shared" si="2038"/>
        <v>65.347847018971294</v>
      </c>
      <c r="AN488" s="58">
        <f t="shared" si="2039"/>
        <v>0</v>
      </c>
      <c r="AO488" s="58">
        <f t="shared" si="2040"/>
        <v>0</v>
      </c>
      <c r="AP488" s="58">
        <f t="shared" si="2041"/>
        <v>0</v>
      </c>
      <c r="AQ488" s="58">
        <f t="shared" si="2042"/>
        <v>40.334317059556447</v>
      </c>
      <c r="BA488" s="54" t="s">
        <v>1027</v>
      </c>
      <c r="BB488" s="53">
        <v>12110206</v>
      </c>
      <c r="BC488" s="53">
        <v>40838</v>
      </c>
      <c r="BD488" s="53">
        <v>57</v>
      </c>
      <c r="BE488" s="53">
        <f t="shared" si="2005"/>
        <v>1.3957588520495617E-3</v>
      </c>
      <c r="BF488" s="53">
        <f t="shared" si="2123"/>
        <v>13</v>
      </c>
      <c r="BG488" s="53">
        <f t="shared" si="2123"/>
        <v>0</v>
      </c>
      <c r="BH488" s="53">
        <f t="shared" si="2007"/>
        <v>1.8144865076644302E-2</v>
      </c>
      <c r="BI488" s="53">
        <f t="shared" si="2008"/>
        <v>0</v>
      </c>
      <c r="BO488" s="54" t="s">
        <v>1018</v>
      </c>
      <c r="BP488" s="53">
        <v>12030201</v>
      </c>
      <c r="BQ488" s="53">
        <v>791544.84550000005</v>
      </c>
      <c r="BR488" s="53">
        <v>170287.60029999999</v>
      </c>
      <c r="BS488" s="53">
        <f t="shared" si="2009"/>
        <v>0.21513323126048955</v>
      </c>
      <c r="BT488" s="53">
        <f>BT487</f>
        <v>0</v>
      </c>
      <c r="BU488" s="53">
        <f t="shared" si="2124"/>
        <v>1</v>
      </c>
      <c r="BV488" s="53">
        <f t="shared" si="2125"/>
        <v>2</v>
      </c>
      <c r="BW488" s="53">
        <f t="shared" si="2010"/>
        <v>0</v>
      </c>
      <c r="BX488" s="53">
        <f t="shared" si="2011"/>
        <v>0.21513323126048955</v>
      </c>
      <c r="BY488" s="53">
        <f t="shared" si="2012"/>
        <v>0.43026646252097911</v>
      </c>
    </row>
    <row r="489" spans="1:77" x14ac:dyDescent="0.3">
      <c r="A489" s="53" t="s">
        <v>1016</v>
      </c>
      <c r="B489" s="53" t="s">
        <v>1578</v>
      </c>
      <c r="C489" s="53">
        <v>12050003</v>
      </c>
      <c r="D489" s="51">
        <v>581503.90722659999</v>
      </c>
      <c r="E489" s="53">
        <v>51660.1821022</v>
      </c>
      <c r="F489" s="53">
        <f t="shared" si="1989"/>
        <v>8.8838925173496897E-2</v>
      </c>
      <c r="H489" s="53">
        <f>H488</f>
        <v>1402</v>
      </c>
      <c r="I489" s="53">
        <f t="shared" ref="I489:I491" si="2126">I488</f>
        <v>0</v>
      </c>
      <c r="J489" s="53">
        <f t="shared" ref="J489:J491" si="2127">J488</f>
        <v>129742</v>
      </c>
      <c r="K489" s="53">
        <f t="shared" ref="K489:K491" si="2128">K488</f>
        <v>29</v>
      </c>
      <c r="L489" s="53">
        <f t="shared" ref="L489:L491" si="2129">L488</f>
        <v>285</v>
      </c>
      <c r="M489" s="53">
        <f t="shared" si="1995"/>
        <v>124.55217309324264</v>
      </c>
      <c r="N489" s="53">
        <f t="shared" si="1996"/>
        <v>0</v>
      </c>
      <c r="O489" s="53">
        <f t="shared" si="1997"/>
        <v>11526.139829859834</v>
      </c>
      <c r="P489" s="53">
        <f t="shared" si="1998"/>
        <v>2.57632883003141</v>
      </c>
      <c r="Q489" s="53">
        <f t="shared" si="1999"/>
        <v>25.319093674446616</v>
      </c>
      <c r="AA489" s="53" t="s">
        <v>1038</v>
      </c>
      <c r="AB489" s="53" t="s">
        <v>1594</v>
      </c>
      <c r="AC489" s="53">
        <v>11130204</v>
      </c>
      <c r="AD489" s="53">
        <v>21686.159510000001</v>
      </c>
      <c r="AE489" s="53">
        <v>8911.6225779300003</v>
      </c>
      <c r="AF489" s="53">
        <f t="shared" si="1994"/>
        <v>0.4109359508224884</v>
      </c>
      <c r="AH489" s="58">
        <v>0</v>
      </c>
      <c r="AI489" s="58">
        <v>0</v>
      </c>
      <c r="AJ489" s="58">
        <v>0</v>
      </c>
      <c r="AK489" s="58">
        <v>0</v>
      </c>
      <c r="AL489" s="58">
        <v>0</v>
      </c>
      <c r="AM489" s="58">
        <f t="shared" si="2038"/>
        <v>0</v>
      </c>
      <c r="AN489" s="58">
        <f t="shared" si="2039"/>
        <v>0</v>
      </c>
      <c r="AO489" s="58">
        <f t="shared" si="2040"/>
        <v>0</v>
      </c>
      <c r="AP489" s="58">
        <f t="shared" si="2041"/>
        <v>0</v>
      </c>
      <c r="AQ489" s="58">
        <f t="shared" si="2042"/>
        <v>0</v>
      </c>
      <c r="BA489" s="54" t="s">
        <v>777</v>
      </c>
      <c r="BB489" s="53">
        <v>12030102</v>
      </c>
      <c r="BC489" s="53">
        <v>150965</v>
      </c>
      <c r="BD489" s="53">
        <v>75521</v>
      </c>
      <c r="BE489" s="53">
        <f t="shared" si="2005"/>
        <v>0.50025502599940386</v>
      </c>
      <c r="BF489" s="53">
        <f>Input!P374</f>
        <v>0</v>
      </c>
      <c r="BG489" s="53">
        <f>Input!Q374</f>
        <v>0</v>
      </c>
      <c r="BH489" s="53">
        <f t="shared" si="2007"/>
        <v>0</v>
      </c>
      <c r="BI489" s="53">
        <f t="shared" si="2008"/>
        <v>0</v>
      </c>
      <c r="BO489" s="54" t="s">
        <v>1018</v>
      </c>
      <c r="BP489" s="53">
        <v>12030202</v>
      </c>
      <c r="BQ489" s="53">
        <v>791544.84550000005</v>
      </c>
      <c r="BR489" s="53">
        <v>353134.14730000001</v>
      </c>
      <c r="BS489" s="53">
        <f t="shared" si="2009"/>
        <v>0.44613283670230153</v>
      </c>
      <c r="BT489" s="53">
        <f>BT488</f>
        <v>0</v>
      </c>
      <c r="BU489" s="53">
        <f t="shared" si="2124"/>
        <v>1</v>
      </c>
      <c r="BV489" s="53">
        <f t="shared" si="2125"/>
        <v>2</v>
      </c>
      <c r="BW489" s="53">
        <f t="shared" si="2010"/>
        <v>0</v>
      </c>
      <c r="BX489" s="53">
        <f t="shared" si="2011"/>
        <v>0.44613283670230153</v>
      </c>
      <c r="BY489" s="53">
        <f t="shared" si="2012"/>
        <v>0.89226567340460305</v>
      </c>
    </row>
    <row r="490" spans="1:77" x14ac:dyDescent="0.3">
      <c r="A490" s="53" t="s">
        <v>1016</v>
      </c>
      <c r="B490" s="53" t="s">
        <v>1578</v>
      </c>
      <c r="C490" s="53">
        <v>12050004</v>
      </c>
      <c r="D490" s="51">
        <v>581503.90722659999</v>
      </c>
      <c r="E490" s="53">
        <v>208916.80196400001</v>
      </c>
      <c r="F490" s="53">
        <f t="shared" si="1989"/>
        <v>0.35926981636357169</v>
      </c>
      <c r="H490" s="53">
        <f>H489</f>
        <v>1402</v>
      </c>
      <c r="I490" s="53">
        <f t="shared" si="2126"/>
        <v>0</v>
      </c>
      <c r="J490" s="53">
        <f t="shared" si="2127"/>
        <v>129742</v>
      </c>
      <c r="K490" s="53">
        <f t="shared" si="2128"/>
        <v>29</v>
      </c>
      <c r="L490" s="53">
        <f t="shared" si="2129"/>
        <v>285</v>
      </c>
      <c r="M490" s="53">
        <f t="shared" si="1995"/>
        <v>503.6962825417275</v>
      </c>
      <c r="N490" s="53">
        <f t="shared" si="1996"/>
        <v>0</v>
      </c>
      <c r="O490" s="53">
        <f t="shared" si="1997"/>
        <v>46612.384514642516</v>
      </c>
      <c r="P490" s="53">
        <f t="shared" si="1998"/>
        <v>10.418824674543579</v>
      </c>
      <c r="Q490" s="53">
        <f t="shared" si="1999"/>
        <v>102.39189766361793</v>
      </c>
      <c r="AA490" s="53" t="s">
        <v>1038</v>
      </c>
      <c r="AB490" s="53" t="s">
        <v>1594</v>
      </c>
      <c r="AC490" s="53">
        <v>11130205</v>
      </c>
      <c r="AD490" s="53">
        <v>21686.159510000001</v>
      </c>
      <c r="AE490" s="51">
        <v>11355.7282574</v>
      </c>
      <c r="AF490" s="53">
        <f t="shared" si="1994"/>
        <v>0.52363943242986866</v>
      </c>
      <c r="AH490" s="58">
        <f t="shared" ref="AH490:AH491" si="2130">AH489</f>
        <v>0</v>
      </c>
      <c r="AI490" s="58">
        <f t="shared" ref="AI490:AI491" si="2131">AI489</f>
        <v>0</v>
      </c>
      <c r="AJ490" s="58">
        <f t="shared" ref="AJ490:AJ491" si="2132">AJ489</f>
        <v>0</v>
      </c>
      <c r="AK490" s="58">
        <f t="shared" ref="AK490:AK491" si="2133">AK489</f>
        <v>0</v>
      </c>
      <c r="AL490" s="58">
        <f t="shared" ref="AL490:AL491" si="2134">AL489</f>
        <v>0</v>
      </c>
      <c r="AM490" s="58">
        <f t="shared" si="2038"/>
        <v>0</v>
      </c>
      <c r="AN490" s="58">
        <f t="shared" si="2039"/>
        <v>0</v>
      </c>
      <c r="AO490" s="58">
        <f t="shared" si="2040"/>
        <v>0</v>
      </c>
      <c r="AP490" s="58">
        <f t="shared" si="2041"/>
        <v>0</v>
      </c>
      <c r="AQ490" s="58">
        <f t="shared" si="2042"/>
        <v>0</v>
      </c>
      <c r="BA490" s="54" t="s">
        <v>777</v>
      </c>
      <c r="BB490" s="53">
        <v>12030109</v>
      </c>
      <c r="BC490" s="53">
        <v>150965</v>
      </c>
      <c r="BD490" s="53">
        <v>22218</v>
      </c>
      <c r="BE490" s="53">
        <f t="shared" si="2005"/>
        <v>0.14717318583777697</v>
      </c>
      <c r="BF490" s="53">
        <f t="shared" ref="BF490:BG492" si="2135">BF489</f>
        <v>0</v>
      </c>
      <c r="BG490" s="53">
        <f t="shared" si="2135"/>
        <v>0</v>
      </c>
      <c r="BH490" s="53">
        <f t="shared" si="2007"/>
        <v>0</v>
      </c>
      <c r="BI490" s="53">
        <f t="shared" si="2008"/>
        <v>0</v>
      </c>
      <c r="BO490" s="54" t="s">
        <v>663</v>
      </c>
      <c r="BP490" s="53">
        <v>12080002</v>
      </c>
      <c r="BQ490" s="53">
        <v>578689.59250000003</v>
      </c>
      <c r="BR490" s="53">
        <v>169218.505</v>
      </c>
      <c r="BS490" s="53">
        <f t="shared" si="2009"/>
        <v>0.29241670697576955</v>
      </c>
      <c r="BT490" s="53">
        <f>Input!R344</f>
        <v>324</v>
      </c>
      <c r="BU490" s="53">
        <f>Input!S344</f>
        <v>0</v>
      </c>
      <c r="BV490" s="53">
        <f>Input!T344</f>
        <v>19</v>
      </c>
      <c r="BW490" s="53">
        <f t="shared" si="2010"/>
        <v>94.743013060149337</v>
      </c>
      <c r="BX490" s="53">
        <f t="shared" si="2011"/>
        <v>0</v>
      </c>
      <c r="BY490" s="53">
        <f t="shared" si="2012"/>
        <v>5.555917432539621</v>
      </c>
    </row>
    <row r="491" spans="1:77" x14ac:dyDescent="0.3">
      <c r="A491" s="53" t="s">
        <v>1016</v>
      </c>
      <c r="B491" s="53" t="s">
        <v>1578</v>
      </c>
      <c r="C491" s="53">
        <v>12080001</v>
      </c>
      <c r="D491" s="51">
        <v>581503.90722659999</v>
      </c>
      <c r="E491" s="53">
        <v>61083.788413399998</v>
      </c>
      <c r="F491" s="53">
        <f t="shared" si="1989"/>
        <v>0.10504450211646972</v>
      </c>
      <c r="H491" s="53">
        <f>H490</f>
        <v>1402</v>
      </c>
      <c r="I491" s="53">
        <f t="shared" si="2126"/>
        <v>0</v>
      </c>
      <c r="J491" s="53">
        <f t="shared" si="2127"/>
        <v>129742</v>
      </c>
      <c r="K491" s="53">
        <f t="shared" si="2128"/>
        <v>29</v>
      </c>
      <c r="L491" s="53">
        <f t="shared" si="2129"/>
        <v>285</v>
      </c>
      <c r="M491" s="53">
        <f t="shared" si="1995"/>
        <v>147.27239196729056</v>
      </c>
      <c r="N491" s="53">
        <f t="shared" si="1996"/>
        <v>0</v>
      </c>
      <c r="O491" s="53">
        <f t="shared" si="1997"/>
        <v>13628.683793595015</v>
      </c>
      <c r="P491" s="53">
        <f t="shared" si="1998"/>
        <v>3.0462905613776221</v>
      </c>
      <c r="Q491" s="53">
        <f t="shared" si="1999"/>
        <v>29.937683103193869</v>
      </c>
      <c r="AA491" s="53" t="s">
        <v>1038</v>
      </c>
      <c r="AB491" s="53" t="s">
        <v>1594</v>
      </c>
      <c r="AC491" s="53">
        <v>12060101</v>
      </c>
      <c r="AD491" s="53">
        <v>21686.159510000001</v>
      </c>
      <c r="AE491" s="53">
        <v>1418.8086708999999</v>
      </c>
      <c r="AF491" s="53">
        <f t="shared" si="1994"/>
        <v>6.5424616573799235E-2</v>
      </c>
      <c r="AH491" s="58">
        <f t="shared" si="2130"/>
        <v>0</v>
      </c>
      <c r="AI491" s="58">
        <f t="shared" si="2131"/>
        <v>0</v>
      </c>
      <c r="AJ491" s="58">
        <f t="shared" si="2132"/>
        <v>0</v>
      </c>
      <c r="AK491" s="58">
        <f t="shared" si="2133"/>
        <v>0</v>
      </c>
      <c r="AL491" s="58">
        <f t="shared" si="2134"/>
        <v>0</v>
      </c>
      <c r="AM491" s="58">
        <f t="shared" si="2038"/>
        <v>0</v>
      </c>
      <c r="AN491" s="58">
        <f t="shared" si="2039"/>
        <v>0</v>
      </c>
      <c r="AO491" s="58">
        <f t="shared" si="2040"/>
        <v>0</v>
      </c>
      <c r="AP491" s="58">
        <f t="shared" si="2041"/>
        <v>0</v>
      </c>
      <c r="AQ491" s="58">
        <f t="shared" si="2042"/>
        <v>0</v>
      </c>
      <c r="BA491" s="54" t="s">
        <v>777</v>
      </c>
      <c r="BB491" s="53">
        <v>12060201</v>
      </c>
      <c r="BC491" s="53">
        <v>150965</v>
      </c>
      <c r="BD491" s="53">
        <v>603</v>
      </c>
      <c r="BE491" s="53">
        <f t="shared" si="2005"/>
        <v>3.9943033153379921E-3</v>
      </c>
      <c r="BF491" s="53">
        <f t="shared" si="2135"/>
        <v>0</v>
      </c>
      <c r="BG491" s="53">
        <f t="shared" si="2135"/>
        <v>0</v>
      </c>
      <c r="BH491" s="53">
        <f t="shared" si="2007"/>
        <v>0</v>
      </c>
      <c r="BI491" s="53">
        <f t="shared" si="2008"/>
        <v>0</v>
      </c>
      <c r="BO491" s="54" t="s">
        <v>663</v>
      </c>
      <c r="BP491" s="53">
        <v>12080004</v>
      </c>
      <c r="BQ491" s="53">
        <v>578689.59250000003</v>
      </c>
      <c r="BR491" s="53">
        <v>67356.680649999995</v>
      </c>
      <c r="BS491" s="53">
        <f t="shared" si="2009"/>
        <v>0.11639518236194993</v>
      </c>
      <c r="BT491" s="53">
        <f>BT490</f>
        <v>324</v>
      </c>
      <c r="BU491" s="53">
        <f t="shared" ref="BU491:BU494" si="2136">BU490</f>
        <v>0</v>
      </c>
      <c r="BV491" s="53">
        <f t="shared" ref="BV491:BV494" si="2137">BV490</f>
        <v>19</v>
      </c>
      <c r="BW491" s="53">
        <f t="shared" si="2010"/>
        <v>37.712039085271776</v>
      </c>
      <c r="BX491" s="53">
        <f t="shared" si="2011"/>
        <v>0</v>
      </c>
      <c r="BY491" s="53">
        <f t="shared" si="2012"/>
        <v>2.2115084648770487</v>
      </c>
    </row>
    <row r="492" spans="1:77" x14ac:dyDescent="0.3">
      <c r="A492" s="53" t="s">
        <v>712</v>
      </c>
      <c r="B492" s="53" t="s">
        <v>1581</v>
      </c>
      <c r="C492" s="53">
        <v>12030102</v>
      </c>
      <c r="D492" s="51">
        <v>279507.14897961001</v>
      </c>
      <c r="E492" s="53">
        <v>1449.15162801</v>
      </c>
      <c r="F492" s="53">
        <f t="shared" si="1989"/>
        <v>5.1846674881139273E-3</v>
      </c>
      <c r="H492" s="53">
        <f>Input!P332</f>
        <v>5454</v>
      </c>
      <c r="I492" s="53">
        <f>Input!Q332</f>
        <v>0</v>
      </c>
      <c r="J492" s="53">
        <f>Input!R332</f>
        <v>0</v>
      </c>
      <c r="K492" s="53">
        <f>Input!S332</f>
        <v>979</v>
      </c>
      <c r="L492" s="53">
        <f>Input!T332</f>
        <v>238</v>
      </c>
      <c r="M492" s="53">
        <f t="shared" si="1995"/>
        <v>28.27717648017336</v>
      </c>
      <c r="N492" s="53">
        <f t="shared" si="1996"/>
        <v>0</v>
      </c>
      <c r="O492" s="53">
        <f t="shared" si="1997"/>
        <v>0</v>
      </c>
      <c r="P492" s="53">
        <f t="shared" si="1998"/>
        <v>5.0757894708635352</v>
      </c>
      <c r="Q492" s="53">
        <f t="shared" si="1999"/>
        <v>1.2339508621711146</v>
      </c>
      <c r="AA492" s="53" t="s">
        <v>1039</v>
      </c>
      <c r="AB492" s="53" t="s">
        <v>1608</v>
      </c>
      <c r="AC492" s="53">
        <v>12110108</v>
      </c>
      <c r="AD492" s="53">
        <v>77060.531050000005</v>
      </c>
      <c r="AE492" s="51">
        <v>77060.531050799997</v>
      </c>
      <c r="AF492" s="53">
        <f t="shared" si="1994"/>
        <v>1.0000000000103813</v>
      </c>
      <c r="AH492" s="58">
        <f>Input!P412</f>
        <v>1</v>
      </c>
      <c r="AI492" s="58">
        <f>Input!Q412</f>
        <v>0</v>
      </c>
      <c r="AJ492" s="58">
        <f>Input!R412</f>
        <v>0</v>
      </c>
      <c r="AK492" s="58">
        <f>Input!S412</f>
        <v>0</v>
      </c>
      <c r="AL492" s="58">
        <f>Input!T412</f>
        <v>5</v>
      </c>
      <c r="AM492" s="58">
        <f t="shared" si="2038"/>
        <v>1.0000000000103813</v>
      </c>
      <c r="AN492" s="58">
        <f t="shared" si="2039"/>
        <v>0</v>
      </c>
      <c r="AO492" s="58">
        <f t="shared" si="2040"/>
        <v>0</v>
      </c>
      <c r="AP492" s="58">
        <f t="shared" si="2041"/>
        <v>0</v>
      </c>
      <c r="AQ492" s="58">
        <f t="shared" si="2042"/>
        <v>5.000000000051906</v>
      </c>
      <c r="BA492" s="54" t="s">
        <v>777</v>
      </c>
      <c r="BB492" s="53">
        <v>12060202</v>
      </c>
      <c r="BC492" s="53">
        <v>150965</v>
      </c>
      <c r="BD492" s="53">
        <v>52623</v>
      </c>
      <c r="BE492" s="53">
        <f t="shared" si="2005"/>
        <v>0.34857748484748119</v>
      </c>
      <c r="BF492" s="53">
        <f t="shared" si="2135"/>
        <v>0</v>
      </c>
      <c r="BG492" s="53">
        <f t="shared" si="2135"/>
        <v>0</v>
      </c>
      <c r="BH492" s="53">
        <f t="shared" si="2007"/>
        <v>0</v>
      </c>
      <c r="BI492" s="53">
        <f t="shared" si="2008"/>
        <v>0</v>
      </c>
      <c r="BO492" s="54" t="s">
        <v>663</v>
      </c>
      <c r="BP492" s="53">
        <v>12080006</v>
      </c>
      <c r="BQ492" s="53">
        <v>578689.59250000003</v>
      </c>
      <c r="BR492" s="53">
        <v>112352.60430000001</v>
      </c>
      <c r="BS492" s="53">
        <f t="shared" si="2009"/>
        <v>0.1941500344159032</v>
      </c>
      <c r="BT492" s="53">
        <f>BT491</f>
        <v>324</v>
      </c>
      <c r="BU492" s="53">
        <f t="shared" si="2136"/>
        <v>0</v>
      </c>
      <c r="BV492" s="53">
        <f t="shared" si="2137"/>
        <v>19</v>
      </c>
      <c r="BW492" s="53">
        <f t="shared" si="2010"/>
        <v>62.904611150752636</v>
      </c>
      <c r="BX492" s="53">
        <f t="shared" si="2011"/>
        <v>0</v>
      </c>
      <c r="BY492" s="53">
        <f t="shared" si="2012"/>
        <v>3.6888506539021608</v>
      </c>
    </row>
    <row r="493" spans="1:77" x14ac:dyDescent="0.3">
      <c r="A493" s="53" t="s">
        <v>712</v>
      </c>
      <c r="B493" s="53" t="s">
        <v>1581</v>
      </c>
      <c r="C493" s="53">
        <v>12060201</v>
      </c>
      <c r="D493" s="51">
        <v>279507.14897961001</v>
      </c>
      <c r="E493" s="53">
        <v>201468.86296299999</v>
      </c>
      <c r="F493" s="53">
        <f t="shared" si="1989"/>
        <v>0.72080039347293079</v>
      </c>
      <c r="H493" s="53">
        <f>H492</f>
        <v>5454</v>
      </c>
      <c r="I493" s="53">
        <f t="shared" ref="I493:I494" si="2138">I492</f>
        <v>0</v>
      </c>
      <c r="J493" s="53">
        <f t="shared" ref="J493:J494" si="2139">J492</f>
        <v>0</v>
      </c>
      <c r="K493" s="53">
        <f t="shared" ref="K493:K494" si="2140">K492</f>
        <v>979</v>
      </c>
      <c r="L493" s="53">
        <f t="shared" ref="L493:L494" si="2141">L492</f>
        <v>238</v>
      </c>
      <c r="M493" s="53">
        <f t="shared" si="1995"/>
        <v>3931.2453460013644</v>
      </c>
      <c r="N493" s="53">
        <f t="shared" si="1996"/>
        <v>0</v>
      </c>
      <c r="O493" s="53">
        <f t="shared" si="1997"/>
        <v>0</v>
      </c>
      <c r="P493" s="53">
        <f t="shared" si="1998"/>
        <v>705.66358520999927</v>
      </c>
      <c r="Q493" s="53">
        <f t="shared" si="1999"/>
        <v>171.55049364655753</v>
      </c>
      <c r="AA493" s="53" t="s">
        <v>1039</v>
      </c>
      <c r="AB493" s="53" t="s">
        <v>1611</v>
      </c>
      <c r="AC493" s="53">
        <v>12110108</v>
      </c>
      <c r="AD493" s="53">
        <v>44642.920290000002</v>
      </c>
      <c r="AE493" s="53">
        <v>44642.9202945</v>
      </c>
      <c r="AF493" s="53">
        <f t="shared" si="1994"/>
        <v>1.0000000001007998</v>
      </c>
      <c r="AH493" s="58">
        <f>Input!P413</f>
        <v>220</v>
      </c>
      <c r="AI493" s="58">
        <f>Input!Q413</f>
        <v>0</v>
      </c>
      <c r="AJ493" s="58">
        <f>Input!R413</f>
        <v>898</v>
      </c>
      <c r="AK493" s="58">
        <f>Input!S413</f>
        <v>0</v>
      </c>
      <c r="AL493" s="58">
        <f>Input!T413</f>
        <v>81</v>
      </c>
      <c r="AM493" s="58">
        <f t="shared" si="2038"/>
        <v>220.00000002217595</v>
      </c>
      <c r="AN493" s="58">
        <f t="shared" si="2039"/>
        <v>0</v>
      </c>
      <c r="AO493" s="58">
        <f t="shared" si="2040"/>
        <v>898.00000009051826</v>
      </c>
      <c r="AP493" s="58">
        <f t="shared" si="2041"/>
        <v>0</v>
      </c>
      <c r="AQ493" s="58">
        <f t="shared" si="2042"/>
        <v>81.00000000816479</v>
      </c>
      <c r="BA493" s="54" t="s">
        <v>1028</v>
      </c>
      <c r="BB493" s="53">
        <v>12060102</v>
      </c>
      <c r="BC493" s="53">
        <v>20202</v>
      </c>
      <c r="BD493" s="53">
        <v>11339</v>
      </c>
      <c r="BE493" s="53">
        <f t="shared" si="2005"/>
        <v>0.56128106128106126</v>
      </c>
      <c r="BF493" s="53">
        <f>Input!P378</f>
        <v>71</v>
      </c>
      <c r="BG493" s="53">
        <f>Input!Q378</f>
        <v>0</v>
      </c>
      <c r="BH493" s="53">
        <f t="shared" si="2007"/>
        <v>39.850955350955346</v>
      </c>
      <c r="BI493" s="53">
        <f t="shared" si="2008"/>
        <v>0</v>
      </c>
      <c r="BO493" s="54" t="s">
        <v>663</v>
      </c>
      <c r="BP493" s="53">
        <v>12080007</v>
      </c>
      <c r="BQ493" s="53">
        <v>578689.59250000003</v>
      </c>
      <c r="BR493" s="53">
        <v>213203.18669999999</v>
      </c>
      <c r="BS493" s="53">
        <f t="shared" si="2009"/>
        <v>0.36842409032956641</v>
      </c>
      <c r="BT493" s="53">
        <f>BT492</f>
        <v>324</v>
      </c>
      <c r="BU493" s="53">
        <f t="shared" si="2136"/>
        <v>0</v>
      </c>
      <c r="BV493" s="53">
        <f t="shared" si="2137"/>
        <v>19</v>
      </c>
      <c r="BW493" s="53">
        <f t="shared" si="2010"/>
        <v>119.36940526677952</v>
      </c>
      <c r="BX493" s="53">
        <f t="shared" si="2011"/>
        <v>0</v>
      </c>
      <c r="BY493" s="53">
        <f t="shared" si="2012"/>
        <v>7.0000577162617619</v>
      </c>
    </row>
    <row r="494" spans="1:77" x14ac:dyDescent="0.3">
      <c r="A494" s="53" t="s">
        <v>712</v>
      </c>
      <c r="B494" s="53" t="s">
        <v>1581</v>
      </c>
      <c r="C494" s="53">
        <v>12060202</v>
      </c>
      <c r="D494" s="51">
        <v>279507.14897961001</v>
      </c>
      <c r="E494" s="53">
        <v>76589.134388599996</v>
      </c>
      <c r="F494" s="53">
        <f t="shared" si="1989"/>
        <v>0.27401493903895519</v>
      </c>
      <c r="H494" s="53">
        <f>H493</f>
        <v>5454</v>
      </c>
      <c r="I494" s="53">
        <f t="shared" si="2138"/>
        <v>0</v>
      </c>
      <c r="J494" s="53">
        <f t="shared" si="2139"/>
        <v>0</v>
      </c>
      <c r="K494" s="53">
        <f t="shared" si="2140"/>
        <v>979</v>
      </c>
      <c r="L494" s="53">
        <f t="shared" si="2141"/>
        <v>238</v>
      </c>
      <c r="M494" s="53">
        <f t="shared" si="1995"/>
        <v>1494.4774775184617</v>
      </c>
      <c r="N494" s="53">
        <f t="shared" si="1996"/>
        <v>0</v>
      </c>
      <c r="O494" s="53">
        <f t="shared" si="1997"/>
        <v>0</v>
      </c>
      <c r="P494" s="53">
        <f t="shared" si="1998"/>
        <v>268.26062531913715</v>
      </c>
      <c r="Q494" s="53">
        <f t="shared" si="1999"/>
        <v>65.215555491271331</v>
      </c>
      <c r="AA494" s="53" t="s">
        <v>1039</v>
      </c>
      <c r="AB494" s="53" t="s">
        <v>1614</v>
      </c>
      <c r="AC494" s="53">
        <v>12110105</v>
      </c>
      <c r="AD494" s="53">
        <v>579978.01639999996</v>
      </c>
      <c r="AE494" s="51">
        <v>398417.25653299998</v>
      </c>
      <c r="AF494" s="53">
        <f t="shared" si="1994"/>
        <v>0.68695234175603492</v>
      </c>
      <c r="AH494" s="58">
        <f>Input!P414</f>
        <v>1</v>
      </c>
      <c r="AI494" s="58">
        <f>Input!Q414</f>
        <v>0</v>
      </c>
      <c r="AJ494" s="58">
        <f>Input!R414</f>
        <v>0</v>
      </c>
      <c r="AK494" s="58">
        <f>Input!S414</f>
        <v>0</v>
      </c>
      <c r="AL494" s="58">
        <f>Input!T414</f>
        <v>54</v>
      </c>
      <c r="AM494" s="58">
        <f t="shared" si="2038"/>
        <v>0.68695234175603492</v>
      </c>
      <c r="AN494" s="58">
        <f t="shared" si="2039"/>
        <v>0</v>
      </c>
      <c r="AO494" s="58">
        <f t="shared" si="2040"/>
        <v>0</v>
      </c>
      <c r="AP494" s="58">
        <f t="shared" si="2041"/>
        <v>0</v>
      </c>
      <c r="AQ494" s="58">
        <f t="shared" si="2042"/>
        <v>37.095426454825883</v>
      </c>
      <c r="BA494" s="54" t="s">
        <v>1028</v>
      </c>
      <c r="BB494" s="53">
        <v>12060103</v>
      </c>
      <c r="BC494" s="53">
        <v>20202</v>
      </c>
      <c r="BD494" s="53">
        <v>8863</v>
      </c>
      <c r="BE494" s="53">
        <f t="shared" si="2005"/>
        <v>0.43871893871893874</v>
      </c>
      <c r="BF494" s="53">
        <f>BF493</f>
        <v>71</v>
      </c>
      <c r="BG494" s="53">
        <f>BG493</f>
        <v>0</v>
      </c>
      <c r="BH494" s="53">
        <f t="shared" si="2007"/>
        <v>31.149044649044651</v>
      </c>
      <c r="BI494" s="53">
        <f t="shared" si="2008"/>
        <v>0</v>
      </c>
      <c r="BO494" s="54" t="s">
        <v>663</v>
      </c>
      <c r="BP494" s="53">
        <v>12090104</v>
      </c>
      <c r="BQ494" s="53">
        <v>578689.59250000003</v>
      </c>
      <c r="BR494" s="53">
        <v>16558.61591</v>
      </c>
      <c r="BS494" s="53">
        <f t="shared" si="2009"/>
        <v>2.8613986020493361E-2</v>
      </c>
      <c r="BT494" s="53">
        <f>BT493</f>
        <v>324</v>
      </c>
      <c r="BU494" s="53">
        <f t="shared" si="2136"/>
        <v>0</v>
      </c>
      <c r="BV494" s="53">
        <f t="shared" si="2137"/>
        <v>19</v>
      </c>
      <c r="BW494" s="53">
        <f t="shared" si="2010"/>
        <v>9.2709314706398498</v>
      </c>
      <c r="BX494" s="53">
        <f t="shared" si="2011"/>
        <v>0</v>
      </c>
      <c r="BY494" s="53">
        <f t="shared" si="2012"/>
        <v>0.54366573438937382</v>
      </c>
    </row>
    <row r="495" spans="1:77" x14ac:dyDescent="0.3">
      <c r="A495" s="53" t="s">
        <v>1017</v>
      </c>
      <c r="B495" s="53" t="s">
        <v>1573</v>
      </c>
      <c r="C495" s="53">
        <v>11140303</v>
      </c>
      <c r="D495" s="51">
        <v>181621.75636484</v>
      </c>
      <c r="E495" s="53">
        <v>61122.906051999998</v>
      </c>
      <c r="F495" s="53">
        <f t="shared" si="1989"/>
        <v>0.33653956043248973</v>
      </c>
      <c r="H495" s="53">
        <f>Input!P333</f>
        <v>1382</v>
      </c>
      <c r="I495" s="53">
        <f>Input!Q333</f>
        <v>0</v>
      </c>
      <c r="J495" s="53">
        <f>Input!R333</f>
        <v>15</v>
      </c>
      <c r="K495" s="53">
        <f>Input!S333</f>
        <v>0</v>
      </c>
      <c r="L495" s="53">
        <f>Input!T333</f>
        <v>973</v>
      </c>
      <c r="M495" s="53">
        <f t="shared" si="1995"/>
        <v>465.0976725177008</v>
      </c>
      <c r="N495" s="53">
        <f t="shared" si="1996"/>
        <v>0</v>
      </c>
      <c r="O495" s="53">
        <f t="shared" si="1997"/>
        <v>5.0480934064873457</v>
      </c>
      <c r="P495" s="53">
        <f t="shared" si="1998"/>
        <v>0</v>
      </c>
      <c r="Q495" s="53">
        <f t="shared" si="1999"/>
        <v>327.45299230081253</v>
      </c>
      <c r="AA495" s="53" t="s">
        <v>1039</v>
      </c>
      <c r="AB495" s="53" t="s">
        <v>1614</v>
      </c>
      <c r="AC495" s="53">
        <v>12110108</v>
      </c>
      <c r="AD495" s="53">
        <v>579978.01639999996</v>
      </c>
      <c r="AE495" s="53">
        <v>181560.75991200001</v>
      </c>
      <c r="AF495" s="53">
        <f t="shared" si="1994"/>
        <v>0.31304765832155429</v>
      </c>
      <c r="AH495" s="58">
        <f t="shared" ref="AH495" si="2142">AH494</f>
        <v>1</v>
      </c>
      <c r="AI495" s="58">
        <f t="shared" ref="AI495" si="2143">AI494</f>
        <v>0</v>
      </c>
      <c r="AJ495" s="58">
        <f t="shared" ref="AJ495" si="2144">AJ494</f>
        <v>0</v>
      </c>
      <c r="AK495" s="58">
        <f t="shared" ref="AK495" si="2145">AK494</f>
        <v>0</v>
      </c>
      <c r="AL495" s="58">
        <f t="shared" ref="AL495" si="2146">AL494</f>
        <v>54</v>
      </c>
      <c r="AM495" s="58">
        <f t="shared" si="2038"/>
        <v>0.31304765832155429</v>
      </c>
      <c r="AN495" s="58">
        <f t="shared" si="2039"/>
        <v>0</v>
      </c>
      <c r="AO495" s="58">
        <f t="shared" si="2040"/>
        <v>0</v>
      </c>
      <c r="AP495" s="58">
        <f t="shared" si="2041"/>
        <v>0</v>
      </c>
      <c r="AQ495" s="58">
        <f t="shared" si="2042"/>
        <v>16.904573549363931</v>
      </c>
      <c r="BA495" s="54" t="s">
        <v>1029</v>
      </c>
      <c r="BB495" s="53">
        <v>12100202</v>
      </c>
      <c r="BC495" s="53">
        <v>14824</v>
      </c>
      <c r="BD495" s="53">
        <v>111</v>
      </c>
      <c r="BE495" s="53">
        <f t="shared" si="2005"/>
        <v>7.4878575283324339E-3</v>
      </c>
      <c r="BF495" s="53">
        <v>0</v>
      </c>
      <c r="BG495" s="53">
        <v>0</v>
      </c>
      <c r="BH495" s="53">
        <f t="shared" si="2007"/>
        <v>0</v>
      </c>
      <c r="BI495" s="53">
        <f t="shared" si="2008"/>
        <v>0</v>
      </c>
      <c r="BO495" s="54" t="s">
        <v>1019</v>
      </c>
      <c r="BP495" s="53">
        <v>13040100</v>
      </c>
      <c r="BQ495" s="53">
        <v>2915832.0819999999</v>
      </c>
      <c r="BR495" s="53">
        <v>616455.28559999994</v>
      </c>
      <c r="BS495" s="53">
        <f t="shared" si="2009"/>
        <v>0.21141659336472035</v>
      </c>
      <c r="BT495" s="53">
        <f>Input!R349</f>
        <v>42453</v>
      </c>
      <c r="BU495" s="53">
        <f>Input!S349</f>
        <v>0</v>
      </c>
      <c r="BV495" s="53">
        <f>Input!T349</f>
        <v>250</v>
      </c>
      <c r="BW495" s="53">
        <f t="shared" si="2010"/>
        <v>8975.2686381124731</v>
      </c>
      <c r="BX495" s="53">
        <f t="shared" si="2011"/>
        <v>0</v>
      </c>
      <c r="BY495" s="53">
        <f t="shared" si="2012"/>
        <v>52.854148341180085</v>
      </c>
    </row>
    <row r="496" spans="1:77" x14ac:dyDescent="0.3">
      <c r="A496" s="53" t="s">
        <v>1017</v>
      </c>
      <c r="B496" s="53" t="s">
        <v>1573</v>
      </c>
      <c r="C496" s="53">
        <v>11140305</v>
      </c>
      <c r="D496" s="51">
        <v>181621.75636484</v>
      </c>
      <c r="E496" s="53">
        <v>10131.5292254</v>
      </c>
      <c r="F496" s="53">
        <f t="shared" si="1989"/>
        <v>5.5783676075942597E-2</v>
      </c>
      <c r="H496" s="53">
        <f>H495</f>
        <v>1382</v>
      </c>
      <c r="I496" s="53">
        <f t="shared" ref="I496:I498" si="2147">I495</f>
        <v>0</v>
      </c>
      <c r="J496" s="53">
        <f t="shared" ref="J496:J498" si="2148">J495</f>
        <v>15</v>
      </c>
      <c r="K496" s="53">
        <f t="shared" ref="K496:K498" si="2149">K495</f>
        <v>0</v>
      </c>
      <c r="L496" s="53">
        <f t="shared" ref="L496:L498" si="2150">L495</f>
        <v>973</v>
      </c>
      <c r="M496" s="53">
        <f t="shared" si="1995"/>
        <v>77.093040336952669</v>
      </c>
      <c r="N496" s="53">
        <f t="shared" si="1996"/>
        <v>0</v>
      </c>
      <c r="O496" s="53">
        <f t="shared" si="1997"/>
        <v>0.83675514113913896</v>
      </c>
      <c r="P496" s="53">
        <f t="shared" si="1998"/>
        <v>0</v>
      </c>
      <c r="Q496" s="53">
        <f t="shared" si="1999"/>
        <v>54.277516821892149</v>
      </c>
      <c r="S496" s="53"/>
      <c r="T496" s="53"/>
      <c r="U496" s="53"/>
      <c r="V496" s="53"/>
      <c r="W496" s="53"/>
      <c r="X496" s="53"/>
      <c r="Y496" s="53"/>
      <c r="AA496" s="53" t="s">
        <v>782</v>
      </c>
      <c r="AB496" s="53" t="s">
        <v>1595</v>
      </c>
      <c r="AC496" s="53">
        <v>11140101</v>
      </c>
      <c r="AD496" s="53">
        <v>43734.0193</v>
      </c>
      <c r="AE496" s="51">
        <v>5536.0047621499998</v>
      </c>
      <c r="AF496" s="53">
        <f t="shared" si="1994"/>
        <v>0.1265834892552398</v>
      </c>
      <c r="AH496" s="58">
        <f>Input!P415</f>
        <v>65</v>
      </c>
      <c r="AI496" s="58">
        <f>Input!Q415</f>
        <v>0</v>
      </c>
      <c r="AJ496" s="58">
        <f>Input!R415</f>
        <v>9168</v>
      </c>
      <c r="AK496" s="58">
        <f>Input!S415</f>
        <v>0</v>
      </c>
      <c r="AL496" s="58">
        <f>Input!T415</f>
        <v>167</v>
      </c>
      <c r="AM496" s="58">
        <f t="shared" si="2038"/>
        <v>8.227926801590586</v>
      </c>
      <c r="AN496" s="58">
        <f t="shared" si="2039"/>
        <v>0</v>
      </c>
      <c r="AO496" s="58">
        <f t="shared" si="2040"/>
        <v>1160.5174294920384</v>
      </c>
      <c r="AP496" s="58">
        <f t="shared" si="2041"/>
        <v>0</v>
      </c>
      <c r="AQ496" s="58">
        <f t="shared" si="2042"/>
        <v>21.139442705625047</v>
      </c>
      <c r="BA496" s="54" t="s">
        <v>1029</v>
      </c>
      <c r="BB496" s="53">
        <v>12100204</v>
      </c>
      <c r="BC496" s="53">
        <v>14824</v>
      </c>
      <c r="BD496" s="53">
        <v>17</v>
      </c>
      <c r="BE496" s="53">
        <f t="shared" si="2005"/>
        <v>1.1467889908256881E-3</v>
      </c>
      <c r="BF496" s="53">
        <f t="shared" ref="BF496:BG499" si="2151">BF495</f>
        <v>0</v>
      </c>
      <c r="BG496" s="53">
        <f t="shared" si="2151"/>
        <v>0</v>
      </c>
      <c r="BH496" s="53">
        <f t="shared" si="2007"/>
        <v>0</v>
      </c>
      <c r="BI496" s="53">
        <f t="shared" si="2008"/>
        <v>0</v>
      </c>
      <c r="BO496" s="54" t="s">
        <v>1019</v>
      </c>
      <c r="BP496" s="53">
        <v>13040201</v>
      </c>
      <c r="BQ496" s="53">
        <v>2915832.0819999999</v>
      </c>
      <c r="BR496" s="53">
        <v>556408.88260000001</v>
      </c>
      <c r="BS496" s="53">
        <f t="shared" si="2009"/>
        <v>0.19082336257798266</v>
      </c>
      <c r="BT496" s="53">
        <f>BT495</f>
        <v>42453</v>
      </c>
      <c r="BU496" s="53">
        <f t="shared" ref="BU496:BU498" si="2152">BU495</f>
        <v>0</v>
      </c>
      <c r="BV496" s="53">
        <f t="shared" ref="BV496:BV498" si="2153">BV495</f>
        <v>250</v>
      </c>
      <c r="BW496" s="53">
        <f t="shared" si="2010"/>
        <v>8101.0242115230976</v>
      </c>
      <c r="BX496" s="53">
        <f t="shared" si="2011"/>
        <v>0</v>
      </c>
      <c r="BY496" s="53">
        <f t="shared" si="2012"/>
        <v>47.705840644495666</v>
      </c>
    </row>
    <row r="497" spans="1:77" x14ac:dyDescent="0.3">
      <c r="A497" s="53" t="s">
        <v>1017</v>
      </c>
      <c r="B497" s="53" t="s">
        <v>1573</v>
      </c>
      <c r="C497" s="53">
        <v>12010002</v>
      </c>
      <c r="D497" s="51">
        <v>181621.75636484</v>
      </c>
      <c r="E497" s="53">
        <v>6069.3862084399998</v>
      </c>
      <c r="F497" s="53">
        <f t="shared" si="1989"/>
        <v>3.3417726653011091E-2</v>
      </c>
      <c r="H497" s="53">
        <f>H496</f>
        <v>1382</v>
      </c>
      <c r="I497" s="53">
        <f t="shared" si="2147"/>
        <v>0</v>
      </c>
      <c r="J497" s="53">
        <f t="shared" si="2148"/>
        <v>15</v>
      </c>
      <c r="K497" s="53">
        <f t="shared" si="2149"/>
        <v>0</v>
      </c>
      <c r="L497" s="53">
        <f t="shared" si="2150"/>
        <v>973</v>
      </c>
      <c r="M497" s="53">
        <f t="shared" si="1995"/>
        <v>46.183298234461326</v>
      </c>
      <c r="N497" s="53">
        <f t="shared" si="1996"/>
        <v>0</v>
      </c>
      <c r="O497" s="53">
        <f t="shared" si="1997"/>
        <v>0.50126589979516634</v>
      </c>
      <c r="P497" s="53">
        <f t="shared" si="1998"/>
        <v>0</v>
      </c>
      <c r="Q497" s="53">
        <f t="shared" si="1999"/>
        <v>32.515448033379791</v>
      </c>
      <c r="AA497" s="53" t="s">
        <v>782</v>
      </c>
      <c r="AB497" s="53" t="s">
        <v>1595</v>
      </c>
      <c r="AC497" s="53">
        <v>11140106</v>
      </c>
      <c r="AD497" s="53">
        <v>43734.0193</v>
      </c>
      <c r="AE497" s="53">
        <v>854.21976330799998</v>
      </c>
      <c r="AF497" s="53">
        <f t="shared" si="1994"/>
        <v>1.9532157733967982E-2</v>
      </c>
      <c r="AH497" s="58">
        <f t="shared" ref="AH497:AH499" si="2154">AH496</f>
        <v>65</v>
      </c>
      <c r="AI497" s="58">
        <f t="shared" ref="AI497:AI499" si="2155">AI496</f>
        <v>0</v>
      </c>
      <c r="AJ497" s="58">
        <f t="shared" ref="AJ497:AJ499" si="2156">AJ496</f>
        <v>9168</v>
      </c>
      <c r="AK497" s="58">
        <f t="shared" ref="AK497:AK499" si="2157">AK496</f>
        <v>0</v>
      </c>
      <c r="AL497" s="58">
        <f t="shared" ref="AL497:AL499" si="2158">AL496</f>
        <v>167</v>
      </c>
      <c r="AM497" s="58">
        <f t="shared" si="2038"/>
        <v>1.2695902527079188</v>
      </c>
      <c r="AN497" s="58">
        <f t="shared" si="2039"/>
        <v>0</v>
      </c>
      <c r="AO497" s="58">
        <f t="shared" si="2040"/>
        <v>179.07082210501846</v>
      </c>
      <c r="AP497" s="58">
        <f t="shared" si="2041"/>
        <v>0</v>
      </c>
      <c r="AQ497" s="58">
        <f t="shared" si="2042"/>
        <v>3.2618703415726529</v>
      </c>
      <c r="BA497" s="54" t="s">
        <v>1029</v>
      </c>
      <c r="BB497" s="53">
        <v>12100303</v>
      </c>
      <c r="BC497" s="53">
        <v>14824</v>
      </c>
      <c r="BD497" s="53">
        <v>14116</v>
      </c>
      <c r="BE497" s="53">
        <f t="shared" si="2005"/>
        <v>0.95223961144090663</v>
      </c>
      <c r="BF497" s="53">
        <f t="shared" si="2151"/>
        <v>0</v>
      </c>
      <c r="BG497" s="53">
        <f t="shared" si="2151"/>
        <v>0</v>
      </c>
      <c r="BH497" s="53">
        <f t="shared" si="2007"/>
        <v>0</v>
      </c>
      <c r="BI497" s="53">
        <f t="shared" si="2008"/>
        <v>0</v>
      </c>
      <c r="BO497" s="54" t="s">
        <v>1019</v>
      </c>
      <c r="BP497" s="53">
        <v>13050003</v>
      </c>
      <c r="BQ497" s="53">
        <v>2915832.0819999999</v>
      </c>
      <c r="BR497" s="53">
        <v>18452.166720000001</v>
      </c>
      <c r="BS497" s="53">
        <f t="shared" si="2009"/>
        <v>6.3282679527085339E-3</v>
      </c>
      <c r="BT497" s="53">
        <f>BT496</f>
        <v>42453</v>
      </c>
      <c r="BU497" s="53">
        <f t="shared" si="2152"/>
        <v>0</v>
      </c>
      <c r="BV497" s="53">
        <f t="shared" si="2153"/>
        <v>250</v>
      </c>
      <c r="BW497" s="53">
        <f t="shared" si="2010"/>
        <v>268.65395939633538</v>
      </c>
      <c r="BX497" s="53">
        <f t="shared" si="2011"/>
        <v>0</v>
      </c>
      <c r="BY497" s="53">
        <f t="shared" si="2012"/>
        <v>1.5820669881771334</v>
      </c>
    </row>
    <row r="498" spans="1:77" x14ac:dyDescent="0.3">
      <c r="A498" s="53" t="s">
        <v>1017</v>
      </c>
      <c r="B498" s="53" t="s">
        <v>1573</v>
      </c>
      <c r="C498" s="53">
        <v>12010003</v>
      </c>
      <c r="D498" s="51">
        <v>181621.75636484</v>
      </c>
      <c r="E498" s="53">
        <v>104297.93487899999</v>
      </c>
      <c r="F498" s="53">
        <f t="shared" si="1989"/>
        <v>0.5742590368385565</v>
      </c>
      <c r="H498" s="53">
        <f>H497</f>
        <v>1382</v>
      </c>
      <c r="I498" s="53">
        <f t="shared" si="2147"/>
        <v>0</v>
      </c>
      <c r="J498" s="53">
        <f t="shared" si="2148"/>
        <v>15</v>
      </c>
      <c r="K498" s="53">
        <f t="shared" si="2149"/>
        <v>0</v>
      </c>
      <c r="L498" s="53">
        <f t="shared" si="2150"/>
        <v>973</v>
      </c>
      <c r="M498" s="53">
        <f t="shared" si="1995"/>
        <v>793.6259889108851</v>
      </c>
      <c r="N498" s="53">
        <f t="shared" si="1996"/>
        <v>0</v>
      </c>
      <c r="O498" s="53">
        <f t="shared" si="1997"/>
        <v>8.6138855525783473</v>
      </c>
      <c r="P498" s="53">
        <f t="shared" si="1998"/>
        <v>0</v>
      </c>
      <c r="Q498" s="53">
        <f t="shared" si="1999"/>
        <v>558.7540428439155</v>
      </c>
      <c r="AA498" s="53" t="s">
        <v>782</v>
      </c>
      <c r="AB498" s="53" t="s">
        <v>1595</v>
      </c>
      <c r="AC498" s="53">
        <v>11140301</v>
      </c>
      <c r="AD498" s="53">
        <v>43734.0193</v>
      </c>
      <c r="AE498" s="53">
        <v>15790.7105926</v>
      </c>
      <c r="AF498" s="53">
        <f t="shared" si="1994"/>
        <v>0.36106241423367186</v>
      </c>
      <c r="AH498" s="58">
        <f t="shared" si="2154"/>
        <v>65</v>
      </c>
      <c r="AI498" s="58">
        <f t="shared" si="2155"/>
        <v>0</v>
      </c>
      <c r="AJ498" s="58">
        <f t="shared" si="2156"/>
        <v>9168</v>
      </c>
      <c r="AK498" s="58">
        <f t="shared" si="2157"/>
        <v>0</v>
      </c>
      <c r="AL498" s="58">
        <f t="shared" si="2158"/>
        <v>167</v>
      </c>
      <c r="AM498" s="58">
        <f t="shared" si="2038"/>
        <v>23.469056925188671</v>
      </c>
      <c r="AN498" s="58">
        <f t="shared" si="2039"/>
        <v>0</v>
      </c>
      <c r="AO498" s="58">
        <f t="shared" si="2040"/>
        <v>3310.2202136943038</v>
      </c>
      <c r="AP498" s="58">
        <f t="shared" si="2041"/>
        <v>0</v>
      </c>
      <c r="AQ498" s="58">
        <f t="shared" si="2042"/>
        <v>60.297423177023198</v>
      </c>
      <c r="BA498" s="54" t="s">
        <v>1029</v>
      </c>
      <c r="BB498" s="53">
        <v>12100304</v>
      </c>
      <c r="BC498" s="53">
        <v>14824</v>
      </c>
      <c r="BD498" s="53">
        <v>348</v>
      </c>
      <c r="BE498" s="53">
        <f t="shared" si="2005"/>
        <v>2.3475445223961146E-2</v>
      </c>
      <c r="BF498" s="53">
        <f t="shared" si="2151"/>
        <v>0</v>
      </c>
      <c r="BG498" s="53">
        <f t="shared" si="2151"/>
        <v>0</v>
      </c>
      <c r="BH498" s="53">
        <f t="shared" si="2007"/>
        <v>0</v>
      </c>
      <c r="BI498" s="53">
        <f t="shared" si="2008"/>
        <v>0</v>
      </c>
      <c r="BO498" s="54" t="s">
        <v>1019</v>
      </c>
      <c r="BP498" s="53">
        <v>13050004</v>
      </c>
      <c r="BQ498" s="53">
        <v>2915832.0819999999</v>
      </c>
      <c r="BR498" s="53">
        <v>1724515.747</v>
      </c>
      <c r="BS498" s="53">
        <f t="shared" si="2009"/>
        <v>0.59143177607715203</v>
      </c>
      <c r="BT498" s="53">
        <f>BT497</f>
        <v>42453</v>
      </c>
      <c r="BU498" s="53">
        <f t="shared" si="2152"/>
        <v>0</v>
      </c>
      <c r="BV498" s="53">
        <f t="shared" si="2153"/>
        <v>250</v>
      </c>
      <c r="BW498" s="53">
        <f t="shared" si="2010"/>
        <v>25108.053189803333</v>
      </c>
      <c r="BX498" s="53">
        <f t="shared" si="2011"/>
        <v>0</v>
      </c>
      <c r="BY498" s="53">
        <f t="shared" si="2012"/>
        <v>147.857944019288</v>
      </c>
    </row>
    <row r="499" spans="1:77" x14ac:dyDescent="0.3">
      <c r="A499" s="53" t="s">
        <v>1018</v>
      </c>
      <c r="B499" s="53" t="s">
        <v>1573</v>
      </c>
      <c r="C499" s="53">
        <v>12020001</v>
      </c>
      <c r="D499" s="51">
        <v>775153.92442239996</v>
      </c>
      <c r="E499" s="53">
        <v>92146.428380400001</v>
      </c>
      <c r="F499" s="53">
        <f t="shared" si="1989"/>
        <v>0.11887500724331908</v>
      </c>
      <c r="H499" s="53">
        <f>Input!P336</f>
        <v>1763</v>
      </c>
      <c r="I499" s="53">
        <f>Input!Q336</f>
        <v>0</v>
      </c>
      <c r="J499" s="53">
        <f>Input!R336</f>
        <v>62</v>
      </c>
      <c r="K499" s="53">
        <f>Input!S336</f>
        <v>0</v>
      </c>
      <c r="L499" s="53">
        <f>Input!T336</f>
        <v>22</v>
      </c>
      <c r="M499" s="53">
        <f t="shared" si="1995"/>
        <v>209.57663776997154</v>
      </c>
      <c r="N499" s="53">
        <f t="shared" si="1996"/>
        <v>0</v>
      </c>
      <c r="O499" s="53">
        <f t="shared" si="1997"/>
        <v>7.3702504490857832</v>
      </c>
      <c r="P499" s="53">
        <f t="shared" si="1998"/>
        <v>0</v>
      </c>
      <c r="Q499" s="53">
        <f t="shared" si="1999"/>
        <v>2.6152501593530197</v>
      </c>
      <c r="AA499" s="53" t="s">
        <v>782</v>
      </c>
      <c r="AB499" s="53" t="s">
        <v>1595</v>
      </c>
      <c r="AC499" s="53">
        <v>11140302</v>
      </c>
      <c r="AD499" s="53">
        <v>43734.0193</v>
      </c>
      <c r="AE499" s="51">
        <v>21553.084180900001</v>
      </c>
      <c r="AF499" s="53">
        <f t="shared" si="1994"/>
        <v>0.49282193875329455</v>
      </c>
      <c r="AH499" s="58">
        <f t="shared" si="2154"/>
        <v>65</v>
      </c>
      <c r="AI499" s="58">
        <f t="shared" si="2155"/>
        <v>0</v>
      </c>
      <c r="AJ499" s="58">
        <f t="shared" si="2156"/>
        <v>9168</v>
      </c>
      <c r="AK499" s="58">
        <f t="shared" si="2157"/>
        <v>0</v>
      </c>
      <c r="AL499" s="58">
        <f t="shared" si="2158"/>
        <v>167</v>
      </c>
      <c r="AM499" s="58">
        <f t="shared" si="2038"/>
        <v>32.033426018964143</v>
      </c>
      <c r="AN499" s="58">
        <f t="shared" si="2039"/>
        <v>0</v>
      </c>
      <c r="AO499" s="58">
        <f t="shared" si="2040"/>
        <v>4518.1915344902045</v>
      </c>
      <c r="AP499" s="58">
        <f t="shared" si="2041"/>
        <v>0</v>
      </c>
      <c r="AQ499" s="58">
        <f t="shared" si="2042"/>
        <v>82.301263771800194</v>
      </c>
      <c r="BA499" s="54" t="s">
        <v>1029</v>
      </c>
      <c r="BB499" s="53">
        <v>12100406</v>
      </c>
      <c r="BC499" s="53">
        <v>14824</v>
      </c>
      <c r="BD499" s="53">
        <v>62</v>
      </c>
      <c r="BE499" s="53">
        <f t="shared" si="2005"/>
        <v>4.1824069077172153E-3</v>
      </c>
      <c r="BF499" s="53">
        <f t="shared" si="2151"/>
        <v>0</v>
      </c>
      <c r="BG499" s="53">
        <f t="shared" si="2151"/>
        <v>0</v>
      </c>
      <c r="BH499" s="53">
        <f t="shared" si="2007"/>
        <v>0</v>
      </c>
      <c r="BI499" s="53">
        <f t="shared" si="2008"/>
        <v>0</v>
      </c>
      <c r="BO499" s="54" t="s">
        <v>838</v>
      </c>
      <c r="BP499" s="53">
        <v>11140301</v>
      </c>
      <c r="BQ499" s="53">
        <v>564490.53940000001</v>
      </c>
      <c r="BR499" s="53">
        <v>150828.59640000001</v>
      </c>
      <c r="BS499" s="53">
        <f t="shared" si="2009"/>
        <v>0.26719419701934516</v>
      </c>
      <c r="BT499" s="53">
        <f>Input!R353</f>
        <v>0</v>
      </c>
      <c r="BU499" s="53">
        <f>Input!S353</f>
        <v>0</v>
      </c>
      <c r="BV499" s="53">
        <f>Input!T353</f>
        <v>0</v>
      </c>
      <c r="BW499" s="53">
        <f t="shared" si="2010"/>
        <v>0</v>
      </c>
      <c r="BX499" s="53">
        <f t="shared" si="2011"/>
        <v>0</v>
      </c>
      <c r="BY499" s="53">
        <f t="shared" si="2012"/>
        <v>0</v>
      </c>
    </row>
    <row r="500" spans="1:77" x14ac:dyDescent="0.3">
      <c r="A500" s="53" t="s">
        <v>1018</v>
      </c>
      <c r="B500" s="53" t="s">
        <v>1573</v>
      </c>
      <c r="C500" s="53">
        <v>12020002</v>
      </c>
      <c r="D500" s="51">
        <v>775153.92442239996</v>
      </c>
      <c r="E500" s="53">
        <v>175976.66952600001</v>
      </c>
      <c r="F500" s="53">
        <f t="shared" si="1989"/>
        <v>0.22702158111000686</v>
      </c>
      <c r="H500" s="53">
        <f>H499</f>
        <v>1763</v>
      </c>
      <c r="I500" s="53">
        <f t="shared" ref="I500:I502" si="2159">I499</f>
        <v>0</v>
      </c>
      <c r="J500" s="53">
        <f t="shared" ref="J500:J502" si="2160">J499</f>
        <v>62</v>
      </c>
      <c r="K500" s="53">
        <f t="shared" ref="K500:K502" si="2161">K499</f>
        <v>0</v>
      </c>
      <c r="L500" s="53">
        <f t="shared" ref="L500:L502" si="2162">L499</f>
        <v>22</v>
      </c>
      <c r="M500" s="53">
        <f t="shared" si="1995"/>
        <v>400.23904749694208</v>
      </c>
      <c r="N500" s="53">
        <f t="shared" si="1996"/>
        <v>0</v>
      </c>
      <c r="O500" s="53">
        <f t="shared" si="1997"/>
        <v>14.075338028820426</v>
      </c>
      <c r="P500" s="53">
        <f t="shared" si="1998"/>
        <v>0</v>
      </c>
      <c r="Q500" s="53">
        <f t="shared" si="1999"/>
        <v>4.9944747844201514</v>
      </c>
      <c r="AA500" s="53" t="s">
        <v>782</v>
      </c>
      <c r="AB500" s="53" t="s">
        <v>1607</v>
      </c>
      <c r="AC500" s="53">
        <v>11140301</v>
      </c>
      <c r="AD500" s="53">
        <v>7236.675714</v>
      </c>
      <c r="AE500" s="53">
        <v>3176.6831171700001</v>
      </c>
      <c r="AF500" s="53">
        <f t="shared" si="1994"/>
        <v>0.43896994182348409</v>
      </c>
      <c r="AH500" s="58">
        <f>Input!P416</f>
        <v>4</v>
      </c>
      <c r="AI500" s="58">
        <f>Input!Q416</f>
        <v>0</v>
      </c>
      <c r="AJ500" s="58">
        <f>Input!R416</f>
        <v>0</v>
      </c>
      <c r="AK500" s="58">
        <f>Input!S416</f>
        <v>0</v>
      </c>
      <c r="AL500" s="58">
        <f>Input!T416</f>
        <v>0</v>
      </c>
      <c r="AM500" s="58">
        <f t="shared" si="2038"/>
        <v>1.7558797672939364</v>
      </c>
      <c r="AN500" s="58">
        <f t="shared" si="2039"/>
        <v>0</v>
      </c>
      <c r="AO500" s="58">
        <f t="shared" si="2040"/>
        <v>0</v>
      </c>
      <c r="AP500" s="58">
        <f t="shared" si="2041"/>
        <v>0</v>
      </c>
      <c r="AQ500" s="58">
        <f t="shared" si="2042"/>
        <v>0</v>
      </c>
      <c r="BA500" s="54" t="s">
        <v>1029</v>
      </c>
      <c r="BB500" s="53">
        <v>12110110</v>
      </c>
      <c r="BC500" s="53">
        <v>14824</v>
      </c>
      <c r="BD500" s="53">
        <v>99</v>
      </c>
      <c r="BE500" s="53">
        <f t="shared" si="2005"/>
        <v>6.6783594171613602E-3</v>
      </c>
      <c r="BF500" s="53"/>
      <c r="BG500" s="53"/>
      <c r="BH500" s="53">
        <f t="shared" si="2007"/>
        <v>0</v>
      </c>
      <c r="BI500" s="53">
        <f t="shared" si="2008"/>
        <v>0</v>
      </c>
      <c r="BO500" s="54" t="s">
        <v>838</v>
      </c>
      <c r="BP500" s="53">
        <v>12010001</v>
      </c>
      <c r="BQ500" s="53">
        <v>564490.53940000001</v>
      </c>
      <c r="BR500" s="53">
        <v>369626.93550000002</v>
      </c>
      <c r="BS500" s="53">
        <f t="shared" si="2009"/>
        <v>0.65479739641496637</v>
      </c>
      <c r="BT500" s="53">
        <f>BT499</f>
        <v>0</v>
      </c>
      <c r="BU500" s="53">
        <f t="shared" ref="BU500:BU503" si="2163">BU499</f>
        <v>0</v>
      </c>
      <c r="BV500" s="53">
        <f t="shared" ref="BV500:BV503" si="2164">BV499</f>
        <v>0</v>
      </c>
      <c r="BW500" s="53">
        <f t="shared" si="2010"/>
        <v>0</v>
      </c>
      <c r="BX500" s="53">
        <f t="shared" si="2011"/>
        <v>0</v>
      </c>
      <c r="BY500" s="53">
        <f t="shared" si="2012"/>
        <v>0</v>
      </c>
    </row>
    <row r="501" spans="1:77" x14ac:dyDescent="0.3">
      <c r="A501" s="53" t="s">
        <v>1018</v>
      </c>
      <c r="B501" s="53" t="s">
        <v>1573</v>
      </c>
      <c r="C501" s="53">
        <v>12030201</v>
      </c>
      <c r="D501" s="51">
        <v>775153.92442239996</v>
      </c>
      <c r="E501" s="53">
        <v>170287.60016599999</v>
      </c>
      <c r="F501" s="53">
        <f t="shared" si="1989"/>
        <v>0.21968230412158268</v>
      </c>
      <c r="H501" s="53">
        <f>H500</f>
        <v>1763</v>
      </c>
      <c r="I501" s="53">
        <f t="shared" si="2159"/>
        <v>0</v>
      </c>
      <c r="J501" s="53">
        <f t="shared" si="2160"/>
        <v>62</v>
      </c>
      <c r="K501" s="53">
        <f t="shared" si="2161"/>
        <v>0</v>
      </c>
      <c r="L501" s="53">
        <f t="shared" si="2162"/>
        <v>22</v>
      </c>
      <c r="M501" s="53">
        <f t="shared" si="1995"/>
        <v>387.29990216635025</v>
      </c>
      <c r="N501" s="53">
        <f t="shared" si="1996"/>
        <v>0</v>
      </c>
      <c r="O501" s="53">
        <f t="shared" si="1997"/>
        <v>13.620302855538126</v>
      </c>
      <c r="P501" s="53">
        <f t="shared" si="1998"/>
        <v>0</v>
      </c>
      <c r="Q501" s="53">
        <f t="shared" si="1999"/>
        <v>4.8330106906748194</v>
      </c>
      <c r="AA501" s="53" t="s">
        <v>782</v>
      </c>
      <c r="AB501" s="53" t="s">
        <v>1607</v>
      </c>
      <c r="AC501" s="53">
        <v>11140302</v>
      </c>
      <c r="AD501" s="53">
        <v>7236.675714</v>
      </c>
      <c r="AE501" s="51">
        <v>4059.9925966300002</v>
      </c>
      <c r="AF501" s="53">
        <f t="shared" si="1994"/>
        <v>0.56103005814887896</v>
      </c>
      <c r="AH501" s="58">
        <f t="shared" ref="AH501" si="2165">AH500</f>
        <v>4</v>
      </c>
      <c r="AI501" s="58">
        <f t="shared" ref="AI501" si="2166">AI500</f>
        <v>0</v>
      </c>
      <c r="AJ501" s="58">
        <f t="shared" ref="AJ501" si="2167">AJ500</f>
        <v>0</v>
      </c>
      <c r="AK501" s="58">
        <f t="shared" ref="AK501" si="2168">AK500</f>
        <v>0</v>
      </c>
      <c r="AL501" s="58">
        <f t="shared" ref="AL501" si="2169">AL500</f>
        <v>0</v>
      </c>
      <c r="AM501" s="58">
        <f t="shared" si="2038"/>
        <v>2.2441202325955159</v>
      </c>
      <c r="AN501" s="58">
        <f t="shared" si="2039"/>
        <v>0</v>
      </c>
      <c r="AO501" s="58">
        <f t="shared" si="2040"/>
        <v>0</v>
      </c>
      <c r="AP501" s="58">
        <f t="shared" si="2041"/>
        <v>0</v>
      </c>
      <c r="AQ501" s="58">
        <f t="shared" si="2042"/>
        <v>0</v>
      </c>
      <c r="BA501" s="54" t="s">
        <v>1029</v>
      </c>
      <c r="BB501" s="53">
        <v>12110111</v>
      </c>
      <c r="BC501" s="53">
        <v>14824</v>
      </c>
      <c r="BD501" s="53">
        <v>71</v>
      </c>
      <c r="BE501" s="53">
        <f t="shared" si="2005"/>
        <v>4.7895304910955212E-3</v>
      </c>
      <c r="BF501" s="53"/>
      <c r="BG501" s="53"/>
      <c r="BH501" s="53">
        <f t="shared" si="2007"/>
        <v>0</v>
      </c>
      <c r="BI501" s="53">
        <f t="shared" si="2008"/>
        <v>0</v>
      </c>
      <c r="BO501" s="54" t="s">
        <v>838</v>
      </c>
      <c r="BP501" s="53">
        <v>12010003</v>
      </c>
      <c r="BQ501" s="53">
        <v>564490.53940000001</v>
      </c>
      <c r="BR501" s="53">
        <v>25116.301149999999</v>
      </c>
      <c r="BS501" s="53">
        <f t="shared" si="2009"/>
        <v>4.4493750376571856E-2</v>
      </c>
      <c r="BT501" s="53">
        <f>BT500</f>
        <v>0</v>
      </c>
      <c r="BU501" s="53">
        <f t="shared" si="2163"/>
        <v>0</v>
      </c>
      <c r="BV501" s="53">
        <f t="shared" si="2164"/>
        <v>0</v>
      </c>
      <c r="BW501" s="53">
        <f t="shared" si="2010"/>
        <v>0</v>
      </c>
      <c r="BX501" s="53">
        <f t="shared" si="2011"/>
        <v>0</v>
      </c>
      <c r="BY501" s="53">
        <f t="shared" si="2012"/>
        <v>0</v>
      </c>
    </row>
    <row r="502" spans="1:77" x14ac:dyDescent="0.3">
      <c r="A502" s="53" t="s">
        <v>1018</v>
      </c>
      <c r="B502" s="53" t="s">
        <v>1573</v>
      </c>
      <c r="C502" s="53">
        <v>12030202</v>
      </c>
      <c r="D502" s="51">
        <v>775153.92442239996</v>
      </c>
      <c r="E502" s="53">
        <v>336743.22635000001</v>
      </c>
      <c r="F502" s="53">
        <f t="shared" si="1989"/>
        <v>0.43442110752509144</v>
      </c>
      <c r="H502" s="53">
        <f>H501</f>
        <v>1763</v>
      </c>
      <c r="I502" s="53">
        <f t="shared" si="2159"/>
        <v>0</v>
      </c>
      <c r="J502" s="53">
        <f t="shared" si="2160"/>
        <v>62</v>
      </c>
      <c r="K502" s="53">
        <f t="shared" si="2161"/>
        <v>0</v>
      </c>
      <c r="L502" s="53">
        <f t="shared" si="2162"/>
        <v>22</v>
      </c>
      <c r="M502" s="53">
        <f t="shared" si="1995"/>
        <v>765.88441256673616</v>
      </c>
      <c r="N502" s="53">
        <f t="shared" si="1996"/>
        <v>0</v>
      </c>
      <c r="O502" s="53">
        <f t="shared" si="1997"/>
        <v>26.934108666555669</v>
      </c>
      <c r="P502" s="53">
        <f t="shared" si="1998"/>
        <v>0</v>
      </c>
      <c r="Q502" s="53">
        <f t="shared" si="1999"/>
        <v>9.5572643655520118</v>
      </c>
      <c r="AA502" s="53" t="s">
        <v>782</v>
      </c>
      <c r="AB502" s="53" t="s">
        <v>1613</v>
      </c>
      <c r="AC502" s="53">
        <v>11140101</v>
      </c>
      <c r="AD502" s="53">
        <v>341371.84240000002</v>
      </c>
      <c r="AE502" s="53">
        <v>280126.46120100003</v>
      </c>
      <c r="AF502" s="53">
        <f t="shared" si="1994"/>
        <v>0.82059041317404213</v>
      </c>
      <c r="AH502" s="58">
        <f>Input!P419</f>
        <v>29</v>
      </c>
      <c r="AI502" s="58">
        <f>Input!Q419</f>
        <v>0</v>
      </c>
      <c r="AJ502" s="58">
        <f>Input!R419</f>
        <v>0</v>
      </c>
      <c r="AK502" s="58">
        <f>Input!S419</f>
        <v>0</v>
      </c>
      <c r="AL502" s="58">
        <f>Input!T419</f>
        <v>24</v>
      </c>
      <c r="AM502" s="58">
        <f t="shared" si="2038"/>
        <v>23.797121982047223</v>
      </c>
      <c r="AN502" s="58">
        <f t="shared" si="2039"/>
        <v>0</v>
      </c>
      <c r="AO502" s="58">
        <f t="shared" si="2040"/>
        <v>0</v>
      </c>
      <c r="AP502" s="58">
        <f t="shared" si="2041"/>
        <v>0</v>
      </c>
      <c r="AQ502" s="58">
        <f t="shared" si="2042"/>
        <v>19.69416991617701</v>
      </c>
      <c r="BA502" s="54" t="s">
        <v>737</v>
      </c>
      <c r="BB502" s="53">
        <v>12010001</v>
      </c>
      <c r="BC502" s="53">
        <v>103266</v>
      </c>
      <c r="BD502" s="53">
        <v>2019</v>
      </c>
      <c r="BE502" s="53">
        <f t="shared" si="2005"/>
        <v>1.955144965429086E-2</v>
      </c>
      <c r="BF502" s="53">
        <f>Input!P384</f>
        <v>180</v>
      </c>
      <c r="BG502" s="53">
        <f>Input!Q384</f>
        <v>0</v>
      </c>
      <c r="BH502" s="53">
        <f t="shared" si="2007"/>
        <v>3.5192609377723549</v>
      </c>
      <c r="BI502" s="53">
        <f t="shared" si="2008"/>
        <v>0</v>
      </c>
      <c r="BO502" s="54" t="s">
        <v>838</v>
      </c>
      <c r="BP502" s="53">
        <v>12030106</v>
      </c>
      <c r="BQ502" s="53">
        <v>564490.53940000001</v>
      </c>
      <c r="BR502" s="53">
        <v>18786.272789999999</v>
      </c>
      <c r="BS502" s="53">
        <f t="shared" si="2009"/>
        <v>3.3280048962322784E-2</v>
      </c>
      <c r="BT502" s="53">
        <f>BT501</f>
        <v>0</v>
      </c>
      <c r="BU502" s="53">
        <f t="shared" si="2163"/>
        <v>0</v>
      </c>
      <c r="BV502" s="53">
        <f t="shared" si="2164"/>
        <v>0</v>
      </c>
      <c r="BW502" s="53">
        <f t="shared" si="2010"/>
        <v>0</v>
      </c>
      <c r="BX502" s="53">
        <f t="shared" si="2011"/>
        <v>0</v>
      </c>
      <c r="BY502" s="53">
        <f t="shared" si="2012"/>
        <v>0</v>
      </c>
    </row>
    <row r="503" spans="1:77" x14ac:dyDescent="0.3">
      <c r="A503" s="53" t="s">
        <v>663</v>
      </c>
      <c r="B503" s="53" t="s">
        <v>1575</v>
      </c>
      <c r="C503" s="53">
        <v>12080004</v>
      </c>
      <c r="D503" s="51">
        <v>52631.822396600001</v>
      </c>
      <c r="E503" s="53">
        <v>7976.9090133</v>
      </c>
      <c r="F503" s="53">
        <f t="shared" si="1989"/>
        <v>0.15156057020391728</v>
      </c>
      <c r="H503" s="53">
        <f>Input!P342</f>
        <v>94</v>
      </c>
      <c r="I503" s="53">
        <f>Input!Q342</f>
        <v>253</v>
      </c>
      <c r="J503" s="53">
        <f>Input!R342</f>
        <v>1779</v>
      </c>
      <c r="K503" s="53">
        <f>Input!S342</f>
        <v>0</v>
      </c>
      <c r="L503" s="53">
        <f>Input!T342</f>
        <v>49</v>
      </c>
      <c r="M503" s="53">
        <f t="shared" si="1995"/>
        <v>14.246693599168225</v>
      </c>
      <c r="N503" s="53">
        <f t="shared" si="1996"/>
        <v>38.344824261591071</v>
      </c>
      <c r="O503" s="53">
        <f t="shared" si="1997"/>
        <v>269.62625439276883</v>
      </c>
      <c r="P503" s="53">
        <f t="shared" si="1998"/>
        <v>0</v>
      </c>
      <c r="Q503" s="53">
        <f t="shared" si="1999"/>
        <v>7.4264679399919462</v>
      </c>
      <c r="AA503" s="53" t="s">
        <v>782</v>
      </c>
      <c r="AB503" s="53" t="s">
        <v>1613</v>
      </c>
      <c r="AC503" s="53">
        <v>11140106</v>
      </c>
      <c r="AD503" s="53">
        <v>341371.84240000002</v>
      </c>
      <c r="AE503" s="51">
        <v>20842.802883600001</v>
      </c>
      <c r="AF503" s="53">
        <f t="shared" si="1994"/>
        <v>6.1056010762532649E-2</v>
      </c>
      <c r="AH503" s="58">
        <f t="shared" ref="AH503:AH504" si="2170">AH502</f>
        <v>29</v>
      </c>
      <c r="AI503" s="58">
        <f t="shared" ref="AI503:AI504" si="2171">AI502</f>
        <v>0</v>
      </c>
      <c r="AJ503" s="58">
        <f t="shared" ref="AJ503:AJ504" si="2172">AJ502</f>
        <v>0</v>
      </c>
      <c r="AK503" s="58">
        <f t="shared" ref="AK503:AK504" si="2173">AK502</f>
        <v>0</v>
      </c>
      <c r="AL503" s="58">
        <f t="shared" ref="AL503:AL504" si="2174">AL502</f>
        <v>24</v>
      </c>
      <c r="AM503" s="58">
        <f t="shared" si="2038"/>
        <v>1.7706243121134468</v>
      </c>
      <c r="AN503" s="58">
        <f t="shared" si="2039"/>
        <v>0</v>
      </c>
      <c r="AO503" s="58">
        <f t="shared" si="2040"/>
        <v>0</v>
      </c>
      <c r="AP503" s="58">
        <f t="shared" si="2041"/>
        <v>0</v>
      </c>
      <c r="AQ503" s="58">
        <f t="shared" si="2042"/>
        <v>1.4653442583007836</v>
      </c>
      <c r="BA503" s="54" t="s">
        <v>737</v>
      </c>
      <c r="BB503" s="53">
        <v>12030105</v>
      </c>
      <c r="BC503" s="53">
        <v>103266</v>
      </c>
      <c r="BD503" s="53">
        <v>9018</v>
      </c>
      <c r="BE503" s="53">
        <f t="shared" si="2005"/>
        <v>8.7327871709952931E-2</v>
      </c>
      <c r="BF503" s="53">
        <f t="shared" ref="BF503:BG505" si="2175">BF502</f>
        <v>180</v>
      </c>
      <c r="BG503" s="53">
        <f t="shared" si="2175"/>
        <v>0</v>
      </c>
      <c r="BH503" s="53">
        <f t="shared" si="2007"/>
        <v>15.719016907791527</v>
      </c>
      <c r="BI503" s="53">
        <f t="shared" si="2008"/>
        <v>0</v>
      </c>
      <c r="BO503" s="54" t="s">
        <v>838</v>
      </c>
      <c r="BP503" s="53">
        <v>12030107</v>
      </c>
      <c r="BQ503" s="53">
        <v>564490.53940000001</v>
      </c>
      <c r="BR503" s="53">
        <v>132.433515</v>
      </c>
      <c r="BS503" s="53">
        <f t="shared" si="2009"/>
        <v>2.3460714707595329E-4</v>
      </c>
      <c r="BT503" s="53">
        <f>BT502</f>
        <v>0</v>
      </c>
      <c r="BU503" s="53">
        <f t="shared" si="2163"/>
        <v>0</v>
      </c>
      <c r="BV503" s="53">
        <f t="shared" si="2164"/>
        <v>0</v>
      </c>
      <c r="BW503" s="53">
        <f t="shared" si="2010"/>
        <v>0</v>
      </c>
      <c r="BX503" s="53">
        <f t="shared" si="2011"/>
        <v>0</v>
      </c>
      <c r="BY503" s="53">
        <f t="shared" si="2012"/>
        <v>0</v>
      </c>
    </row>
    <row r="504" spans="1:77" x14ac:dyDescent="0.3">
      <c r="A504" s="53" t="s">
        <v>663</v>
      </c>
      <c r="B504" s="53" t="s">
        <v>1575</v>
      </c>
      <c r="C504" s="53">
        <v>12080007</v>
      </c>
      <c r="D504" s="51">
        <v>52631.822396600001</v>
      </c>
      <c r="E504" s="53">
        <v>28096.2973604</v>
      </c>
      <c r="F504" s="53">
        <f t="shared" si="1989"/>
        <v>0.53382718061107859</v>
      </c>
      <c r="H504" s="53">
        <f>H503</f>
        <v>94</v>
      </c>
      <c r="I504" s="53">
        <f t="shared" ref="I504:I505" si="2176">I503</f>
        <v>253</v>
      </c>
      <c r="J504" s="53">
        <f t="shared" ref="J504:J505" si="2177">J503</f>
        <v>1779</v>
      </c>
      <c r="K504" s="53">
        <f t="shared" ref="K504:K505" si="2178">K503</f>
        <v>0</v>
      </c>
      <c r="L504" s="53">
        <f t="shared" ref="L504:L505" si="2179">L503</f>
        <v>49</v>
      </c>
      <c r="M504" s="53">
        <f t="shared" si="1995"/>
        <v>50.179754977441391</v>
      </c>
      <c r="N504" s="53">
        <f t="shared" si="1996"/>
        <v>135.05827669460288</v>
      </c>
      <c r="O504" s="53">
        <f t="shared" si="1997"/>
        <v>949.67855430710881</v>
      </c>
      <c r="P504" s="53">
        <f t="shared" si="1998"/>
        <v>0</v>
      </c>
      <c r="Q504" s="53">
        <f t="shared" si="1999"/>
        <v>26.157531849942849</v>
      </c>
      <c r="AA504" s="53" t="s">
        <v>782</v>
      </c>
      <c r="AB504" s="53" t="s">
        <v>1613</v>
      </c>
      <c r="AC504" s="53">
        <v>11140301</v>
      </c>
      <c r="AD504" s="53">
        <v>341371.84240000002</v>
      </c>
      <c r="AE504" s="53">
        <v>40402.578363499997</v>
      </c>
      <c r="AF504" s="53">
        <f t="shared" si="1994"/>
        <v>0.11835357620432725</v>
      </c>
      <c r="AH504" s="58">
        <f t="shared" si="2170"/>
        <v>29</v>
      </c>
      <c r="AI504" s="58">
        <f t="shared" si="2171"/>
        <v>0</v>
      </c>
      <c r="AJ504" s="58">
        <f t="shared" si="2172"/>
        <v>0</v>
      </c>
      <c r="AK504" s="58">
        <f t="shared" si="2173"/>
        <v>0</v>
      </c>
      <c r="AL504" s="58">
        <f t="shared" si="2174"/>
        <v>24</v>
      </c>
      <c r="AM504" s="58">
        <f t="shared" si="2038"/>
        <v>3.4322537099254902</v>
      </c>
      <c r="AN504" s="58">
        <f t="shared" si="2039"/>
        <v>0</v>
      </c>
      <c r="AO504" s="58">
        <f t="shared" si="2040"/>
        <v>0</v>
      </c>
      <c r="AP504" s="58">
        <f t="shared" si="2041"/>
        <v>0</v>
      </c>
      <c r="AQ504" s="58">
        <f t="shared" si="2042"/>
        <v>2.8404858289038541</v>
      </c>
      <c r="BA504" s="54" t="s">
        <v>737</v>
      </c>
      <c r="BB504" s="53">
        <v>12030106</v>
      </c>
      <c r="BC504" s="53">
        <v>103266</v>
      </c>
      <c r="BD504" s="53">
        <v>31126</v>
      </c>
      <c r="BE504" s="53">
        <f t="shared" si="2005"/>
        <v>0.30141576123796798</v>
      </c>
      <c r="BF504" s="53">
        <f t="shared" si="2175"/>
        <v>180</v>
      </c>
      <c r="BG504" s="53">
        <f t="shared" si="2175"/>
        <v>0</v>
      </c>
      <c r="BH504" s="53">
        <f t="shared" si="2007"/>
        <v>54.254837022834238</v>
      </c>
      <c r="BI504" s="53">
        <f t="shared" si="2008"/>
        <v>0</v>
      </c>
      <c r="BO504" s="54" t="s">
        <v>1020</v>
      </c>
      <c r="BP504" s="53">
        <v>11090105</v>
      </c>
      <c r="BQ504" s="53">
        <v>572766.11040000001</v>
      </c>
      <c r="BR504" s="53">
        <v>25909.775979999999</v>
      </c>
      <c r="BS504" s="53">
        <f t="shared" si="2009"/>
        <v>4.5236223843455943E-2</v>
      </c>
      <c r="BT504" s="53">
        <f>Input!R357</f>
        <v>691</v>
      </c>
      <c r="BU504" s="53">
        <f>Input!S357</f>
        <v>0</v>
      </c>
      <c r="BV504" s="53">
        <f>Input!T357</f>
        <v>73</v>
      </c>
      <c r="BW504" s="53">
        <f t="shared" si="2010"/>
        <v>31.258230675828056</v>
      </c>
      <c r="BX504" s="53">
        <f t="shared" si="2011"/>
        <v>0</v>
      </c>
      <c r="BY504" s="53">
        <f t="shared" si="2012"/>
        <v>3.3022443405722837</v>
      </c>
    </row>
    <row r="505" spans="1:77" x14ac:dyDescent="0.3">
      <c r="A505" s="53" t="s">
        <v>663</v>
      </c>
      <c r="B505" s="53" t="s">
        <v>1575</v>
      </c>
      <c r="C505" s="53">
        <v>12090104</v>
      </c>
      <c r="D505" s="51">
        <v>52631.822396600001</v>
      </c>
      <c r="E505" s="53">
        <v>16558.616022900002</v>
      </c>
      <c r="F505" s="53">
        <f t="shared" si="1989"/>
        <v>0.31461224918500413</v>
      </c>
      <c r="H505" s="53">
        <f>H504</f>
        <v>94</v>
      </c>
      <c r="I505" s="53">
        <f t="shared" si="2176"/>
        <v>253</v>
      </c>
      <c r="J505" s="53">
        <f t="shared" si="2177"/>
        <v>1779</v>
      </c>
      <c r="K505" s="53">
        <f t="shared" si="2178"/>
        <v>0</v>
      </c>
      <c r="L505" s="53">
        <f t="shared" si="2179"/>
        <v>49</v>
      </c>
      <c r="M505" s="53">
        <f t="shared" si="1995"/>
        <v>29.573551423390388</v>
      </c>
      <c r="N505" s="53">
        <f t="shared" si="1996"/>
        <v>79.596899043806047</v>
      </c>
      <c r="O505" s="53">
        <f t="shared" si="1997"/>
        <v>559.69519130012236</v>
      </c>
      <c r="P505" s="53">
        <f t="shared" si="1998"/>
        <v>0</v>
      </c>
      <c r="Q505" s="53">
        <f t="shared" si="1999"/>
        <v>15.416000210065203</v>
      </c>
      <c r="AA505" s="53" t="s">
        <v>1040</v>
      </c>
      <c r="AB505" s="53" t="s">
        <v>1600</v>
      </c>
      <c r="AC505" s="53">
        <v>12050001</v>
      </c>
      <c r="AD505" s="53">
        <v>165285.228</v>
      </c>
      <c r="AE505" s="51">
        <v>161381.78517300001</v>
      </c>
      <c r="AF505" s="53">
        <f t="shared" si="1994"/>
        <v>0.97638359535069885</v>
      </c>
      <c r="AH505" s="58">
        <f>Input!P420</f>
        <v>13</v>
      </c>
      <c r="AI505" s="58">
        <f>Input!Q420</f>
        <v>0</v>
      </c>
      <c r="AJ505" s="58">
        <f>Input!R420</f>
        <v>0</v>
      </c>
      <c r="AK505" s="58">
        <f>Input!S420</f>
        <v>0</v>
      </c>
      <c r="AL505" s="58">
        <f>Input!T420</f>
        <v>0</v>
      </c>
      <c r="AM505" s="58">
        <f t="shared" si="2038"/>
        <v>12.692986739559085</v>
      </c>
      <c r="AN505" s="58">
        <f t="shared" si="2039"/>
        <v>0</v>
      </c>
      <c r="AO505" s="58">
        <f t="shared" si="2040"/>
        <v>0</v>
      </c>
      <c r="AP505" s="58">
        <f t="shared" si="2041"/>
        <v>0</v>
      </c>
      <c r="AQ505" s="58">
        <f t="shared" si="2042"/>
        <v>0</v>
      </c>
      <c r="BA505" s="54" t="s">
        <v>737</v>
      </c>
      <c r="BB505" s="53">
        <v>12030107</v>
      </c>
      <c r="BC505" s="53">
        <v>103266</v>
      </c>
      <c r="BD505" s="53">
        <v>61103</v>
      </c>
      <c r="BE505" s="53">
        <f t="shared" si="2005"/>
        <v>0.59170491739778819</v>
      </c>
      <c r="BF505" s="53">
        <f t="shared" si="2175"/>
        <v>180</v>
      </c>
      <c r="BG505" s="53">
        <f t="shared" si="2175"/>
        <v>0</v>
      </c>
      <c r="BH505" s="53">
        <f t="shared" si="2007"/>
        <v>106.50688513160188</v>
      </c>
      <c r="BI505" s="53">
        <f t="shared" si="2008"/>
        <v>0</v>
      </c>
      <c r="BO505" s="54" t="s">
        <v>1020</v>
      </c>
      <c r="BP505" s="53">
        <v>11090106</v>
      </c>
      <c r="BQ505" s="53">
        <v>572766.11040000001</v>
      </c>
      <c r="BR505" s="53">
        <v>417356.30900000001</v>
      </c>
      <c r="BS505" s="53">
        <f t="shared" si="2009"/>
        <v>0.72866795262822515</v>
      </c>
      <c r="BT505" s="53">
        <f>BT504</f>
        <v>691</v>
      </c>
      <c r="BU505" s="53">
        <f t="shared" ref="BU505:BU507" si="2180">BU504</f>
        <v>0</v>
      </c>
      <c r="BV505" s="53">
        <f t="shared" ref="BV505:BV507" si="2181">BV504</f>
        <v>73</v>
      </c>
      <c r="BW505" s="53">
        <f t="shared" si="2010"/>
        <v>503.50955526610358</v>
      </c>
      <c r="BX505" s="53">
        <f t="shared" si="2011"/>
        <v>0</v>
      </c>
      <c r="BY505" s="53">
        <f t="shared" si="2012"/>
        <v>53.192760541860437</v>
      </c>
    </row>
    <row r="506" spans="1:77" x14ac:dyDescent="0.3">
      <c r="A506" s="53" t="s">
        <v>663</v>
      </c>
      <c r="B506" s="53" t="s">
        <v>1578</v>
      </c>
      <c r="C506" s="53">
        <v>12080002</v>
      </c>
      <c r="D506" s="51">
        <v>352110.95853790001</v>
      </c>
      <c r="E506" s="53">
        <v>81089.449905400004</v>
      </c>
      <c r="F506" s="53">
        <f t="shared" si="1989"/>
        <v>0.23029516105410225</v>
      </c>
      <c r="H506" s="53">
        <f>Input!P343</f>
        <v>722</v>
      </c>
      <c r="I506" s="53">
        <f>Input!Q343</f>
        <v>231</v>
      </c>
      <c r="J506" s="53">
        <f>Input!R343</f>
        <v>2425</v>
      </c>
      <c r="K506" s="53">
        <f>Input!S343</f>
        <v>0</v>
      </c>
      <c r="L506" s="53">
        <f>Input!T343</f>
        <v>108</v>
      </c>
      <c r="M506" s="53">
        <f t="shared" si="1995"/>
        <v>166.27310628106181</v>
      </c>
      <c r="N506" s="53">
        <f t="shared" si="1996"/>
        <v>53.198182203497616</v>
      </c>
      <c r="O506" s="53">
        <f t="shared" si="1997"/>
        <v>558.46576555619799</v>
      </c>
      <c r="P506" s="53">
        <f t="shared" si="1998"/>
        <v>0</v>
      </c>
      <c r="Q506" s="53">
        <f t="shared" si="1999"/>
        <v>24.871877393843043</v>
      </c>
      <c r="AA506" s="53" t="s">
        <v>1040</v>
      </c>
      <c r="AB506" s="53" t="s">
        <v>1600</v>
      </c>
      <c r="AC506" s="53">
        <v>12050002</v>
      </c>
      <c r="AD506" s="53">
        <v>165285.228</v>
      </c>
      <c r="AE506" s="53">
        <v>3903.44285382</v>
      </c>
      <c r="AF506" s="53">
        <f t="shared" si="1994"/>
        <v>2.36164048115661E-2</v>
      </c>
      <c r="AH506" s="58">
        <f t="shared" ref="AH506" si="2182">AH505</f>
        <v>13</v>
      </c>
      <c r="AI506" s="58">
        <f t="shared" ref="AI506" si="2183">AI505</f>
        <v>0</v>
      </c>
      <c r="AJ506" s="58">
        <f t="shared" ref="AJ506" si="2184">AJ505</f>
        <v>0</v>
      </c>
      <c r="AK506" s="58">
        <f t="shared" ref="AK506" si="2185">AK505</f>
        <v>0</v>
      </c>
      <c r="AL506" s="58">
        <f t="shared" ref="AL506" si="2186">AL505</f>
        <v>0</v>
      </c>
      <c r="AM506" s="58">
        <f t="shared" si="2038"/>
        <v>0.30701326255035932</v>
      </c>
      <c r="AN506" s="58">
        <f t="shared" si="2039"/>
        <v>0</v>
      </c>
      <c r="AO506" s="58">
        <f t="shared" si="2040"/>
        <v>0</v>
      </c>
      <c r="AP506" s="58">
        <f t="shared" si="2041"/>
        <v>0</v>
      </c>
      <c r="AQ506" s="58">
        <f t="shared" si="2042"/>
        <v>0</v>
      </c>
      <c r="BA506" s="54" t="s">
        <v>1030</v>
      </c>
      <c r="BB506" s="53">
        <v>12090206</v>
      </c>
      <c r="BC506" s="53">
        <v>33410</v>
      </c>
      <c r="BD506" s="53">
        <v>316</v>
      </c>
      <c r="BE506" s="53">
        <f t="shared" si="2005"/>
        <v>9.4582460341215199E-3</v>
      </c>
      <c r="BF506" s="53">
        <v>0</v>
      </c>
      <c r="BG506" s="53">
        <v>0</v>
      </c>
      <c r="BH506" s="53">
        <f t="shared" si="2007"/>
        <v>0</v>
      </c>
      <c r="BI506" s="53">
        <f t="shared" si="2008"/>
        <v>0</v>
      </c>
      <c r="BO506" s="54" t="s">
        <v>1020</v>
      </c>
      <c r="BP506" s="53">
        <v>11100104</v>
      </c>
      <c r="BQ506" s="53">
        <v>572766.11040000001</v>
      </c>
      <c r="BR506" s="53">
        <v>109781.0285</v>
      </c>
      <c r="BS506" s="53">
        <f t="shared" si="2009"/>
        <v>0.1916681635080203</v>
      </c>
      <c r="BT506" s="53">
        <f>BT505</f>
        <v>691</v>
      </c>
      <c r="BU506" s="53">
        <f t="shared" si="2180"/>
        <v>0</v>
      </c>
      <c r="BV506" s="53">
        <f t="shared" si="2181"/>
        <v>73</v>
      </c>
      <c r="BW506" s="53">
        <f t="shared" si="2010"/>
        <v>132.44270098404203</v>
      </c>
      <c r="BX506" s="53">
        <f t="shared" si="2011"/>
        <v>0</v>
      </c>
      <c r="BY506" s="53">
        <f t="shared" si="2012"/>
        <v>13.991775936085482</v>
      </c>
    </row>
    <row r="507" spans="1:77" x14ac:dyDescent="0.3">
      <c r="A507" s="53" t="s">
        <v>663</v>
      </c>
      <c r="B507" s="53" t="s">
        <v>1578</v>
      </c>
      <c r="C507" s="53">
        <v>12080004</v>
      </c>
      <c r="D507" s="51">
        <v>352110.95853790001</v>
      </c>
      <c r="E507" s="53">
        <v>59475.732678499997</v>
      </c>
      <c r="F507" s="53">
        <f t="shared" si="1989"/>
        <v>0.16891190471738254</v>
      </c>
      <c r="H507" s="53">
        <f>H506</f>
        <v>722</v>
      </c>
      <c r="I507" s="53">
        <f t="shared" ref="I507:I509" si="2187">I506</f>
        <v>231</v>
      </c>
      <c r="J507" s="53">
        <f t="shared" ref="J507:J509" si="2188">J506</f>
        <v>2425</v>
      </c>
      <c r="K507" s="53">
        <f t="shared" ref="K507:K509" si="2189">K506</f>
        <v>0</v>
      </c>
      <c r="L507" s="53">
        <f t="shared" ref="L507:L509" si="2190">L506</f>
        <v>108</v>
      </c>
      <c r="M507" s="53">
        <f t="shared" si="1995"/>
        <v>121.95439520595019</v>
      </c>
      <c r="N507" s="53">
        <f t="shared" si="1996"/>
        <v>39.018649989715371</v>
      </c>
      <c r="O507" s="53">
        <f t="shared" si="1997"/>
        <v>409.61136893965266</v>
      </c>
      <c r="P507" s="53">
        <f t="shared" si="1998"/>
        <v>0</v>
      </c>
      <c r="Q507" s="53">
        <f t="shared" si="1999"/>
        <v>18.242485709477315</v>
      </c>
      <c r="AA507" s="53" t="s">
        <v>1041</v>
      </c>
      <c r="AB507" s="53" t="s">
        <v>1601</v>
      </c>
      <c r="AC507" s="53">
        <v>12070203</v>
      </c>
      <c r="AD507" s="53">
        <v>166013.48389999999</v>
      </c>
      <c r="AE507" s="53">
        <v>68618.464976999996</v>
      </c>
      <c r="AF507" s="53">
        <f t="shared" si="1994"/>
        <v>0.41333067269603874</v>
      </c>
      <c r="AH507" s="58">
        <f>Input!P422</f>
        <v>28</v>
      </c>
      <c r="AI507" s="58">
        <f>Input!Q422</f>
        <v>0</v>
      </c>
      <c r="AJ507" s="58">
        <f>Input!R422</f>
        <v>0</v>
      </c>
      <c r="AK507" s="58">
        <f>Input!S422</f>
        <v>0</v>
      </c>
      <c r="AL507" s="58">
        <f>Input!T422</f>
        <v>14</v>
      </c>
      <c r="AM507" s="58">
        <f t="shared" si="2038"/>
        <v>11.573258835489085</v>
      </c>
      <c r="AN507" s="58">
        <f t="shared" si="2039"/>
        <v>0</v>
      </c>
      <c r="AO507" s="58">
        <f t="shared" si="2040"/>
        <v>0</v>
      </c>
      <c r="AP507" s="58">
        <f t="shared" si="2041"/>
        <v>0</v>
      </c>
      <c r="AQ507" s="58">
        <f t="shared" si="2042"/>
        <v>5.7866294177445425</v>
      </c>
      <c r="BA507" s="54" t="s">
        <v>1030</v>
      </c>
      <c r="BB507" s="53">
        <v>12100201</v>
      </c>
      <c r="BC507" s="53">
        <v>33410</v>
      </c>
      <c r="BD507" s="53">
        <v>13219</v>
      </c>
      <c r="BE507" s="53">
        <f t="shared" si="2005"/>
        <v>0.39565998204130498</v>
      </c>
      <c r="BF507" s="53">
        <f t="shared" ref="BF507:BG510" si="2191">BF506</f>
        <v>0</v>
      </c>
      <c r="BG507" s="53">
        <f t="shared" si="2191"/>
        <v>0</v>
      </c>
      <c r="BH507" s="53">
        <f t="shared" si="2007"/>
        <v>0</v>
      </c>
      <c r="BI507" s="53">
        <f t="shared" si="2008"/>
        <v>0</v>
      </c>
      <c r="BO507" s="54" t="s">
        <v>1020</v>
      </c>
      <c r="BP507" s="53">
        <v>11100202</v>
      </c>
      <c r="BQ507" s="53">
        <v>572766.11040000001</v>
      </c>
      <c r="BR507" s="53">
        <v>19718.996899999998</v>
      </c>
      <c r="BS507" s="53">
        <f t="shared" si="2009"/>
        <v>3.4427659985380304E-2</v>
      </c>
      <c r="BT507" s="53">
        <f>BT506</f>
        <v>691</v>
      </c>
      <c r="BU507" s="53">
        <f t="shared" si="2180"/>
        <v>0</v>
      </c>
      <c r="BV507" s="53">
        <f t="shared" si="2181"/>
        <v>73</v>
      </c>
      <c r="BW507" s="53">
        <f t="shared" si="2010"/>
        <v>23.789513049897792</v>
      </c>
      <c r="BX507" s="53">
        <f t="shared" si="2011"/>
        <v>0</v>
      </c>
      <c r="BY507" s="53">
        <f t="shared" si="2012"/>
        <v>2.5132191789327623</v>
      </c>
    </row>
    <row r="508" spans="1:77" x14ac:dyDescent="0.3">
      <c r="A508" s="53" t="s">
        <v>663</v>
      </c>
      <c r="B508" s="53" t="s">
        <v>1578</v>
      </c>
      <c r="C508" s="53">
        <v>12080006</v>
      </c>
      <c r="D508" s="51">
        <v>352110.95853790001</v>
      </c>
      <c r="E508" s="53">
        <v>112352.604041</v>
      </c>
      <c r="F508" s="53">
        <f t="shared" si="1989"/>
        <v>0.31908295188406288</v>
      </c>
      <c r="H508" s="53">
        <f>H507</f>
        <v>722</v>
      </c>
      <c r="I508" s="53">
        <f t="shared" si="2187"/>
        <v>231</v>
      </c>
      <c r="J508" s="53">
        <f t="shared" si="2188"/>
        <v>2425</v>
      </c>
      <c r="K508" s="53">
        <f t="shared" si="2189"/>
        <v>0</v>
      </c>
      <c r="L508" s="53">
        <f t="shared" si="2190"/>
        <v>108</v>
      </c>
      <c r="M508" s="53">
        <f t="shared" si="1995"/>
        <v>230.37789126029341</v>
      </c>
      <c r="N508" s="53">
        <f t="shared" si="1996"/>
        <v>73.70816188521853</v>
      </c>
      <c r="O508" s="53">
        <f t="shared" si="1997"/>
        <v>773.77615831885248</v>
      </c>
      <c r="P508" s="53">
        <f t="shared" si="1998"/>
        <v>0</v>
      </c>
      <c r="Q508" s="53">
        <f t="shared" si="1999"/>
        <v>34.460958803478789</v>
      </c>
      <c r="AA508" s="53" t="s">
        <v>1041</v>
      </c>
      <c r="AB508" s="53" t="s">
        <v>1601</v>
      </c>
      <c r="AC508" s="53">
        <v>12090201</v>
      </c>
      <c r="AD508" s="53">
        <v>166013.48389999999</v>
      </c>
      <c r="AE508" s="51">
        <v>97395.018903599994</v>
      </c>
      <c r="AF508" s="53">
        <f t="shared" si="1994"/>
        <v>0.5866693271871033</v>
      </c>
      <c r="AH508" s="58">
        <f t="shared" ref="AH508" si="2192">AH507</f>
        <v>28</v>
      </c>
      <c r="AI508" s="58">
        <f t="shared" ref="AI508" si="2193">AI507</f>
        <v>0</v>
      </c>
      <c r="AJ508" s="58">
        <f t="shared" ref="AJ508" si="2194">AJ507</f>
        <v>0</v>
      </c>
      <c r="AK508" s="58">
        <f t="shared" ref="AK508" si="2195">AK507</f>
        <v>0</v>
      </c>
      <c r="AL508" s="58">
        <f t="shared" ref="AL508" si="2196">AL507</f>
        <v>14</v>
      </c>
      <c r="AM508" s="58">
        <f t="shared" si="2038"/>
        <v>16.426741161238894</v>
      </c>
      <c r="AN508" s="58">
        <f t="shared" si="2039"/>
        <v>0</v>
      </c>
      <c r="AO508" s="58">
        <f t="shared" si="2040"/>
        <v>0</v>
      </c>
      <c r="AP508" s="58">
        <f t="shared" si="2041"/>
        <v>0</v>
      </c>
      <c r="AQ508" s="58">
        <f t="shared" si="2042"/>
        <v>8.213370580619447</v>
      </c>
      <c r="BA508" s="54" t="s">
        <v>1030</v>
      </c>
      <c r="BB508" s="53">
        <v>12100203</v>
      </c>
      <c r="BC508" s="53">
        <v>33410</v>
      </c>
      <c r="BD508" s="53">
        <v>160</v>
      </c>
      <c r="BE508" s="53">
        <f t="shared" si="2005"/>
        <v>4.7889853337324158E-3</v>
      </c>
      <c r="BF508" s="53">
        <f t="shared" si="2191"/>
        <v>0</v>
      </c>
      <c r="BG508" s="53">
        <f t="shared" si="2191"/>
        <v>0</v>
      </c>
      <c r="BH508" s="53">
        <f t="shared" si="2007"/>
        <v>0</v>
      </c>
      <c r="BI508" s="53">
        <f t="shared" si="2008"/>
        <v>0</v>
      </c>
      <c r="BO508" s="54" t="s">
        <v>1021</v>
      </c>
      <c r="BP508" s="53">
        <v>12090102</v>
      </c>
      <c r="BQ508" s="53">
        <v>672982.77469999995</v>
      </c>
      <c r="BR508" s="53">
        <v>273487.11320000002</v>
      </c>
      <c r="BS508" s="53">
        <f t="shared" si="2009"/>
        <v>0.40638055457201594</v>
      </c>
      <c r="BT508" s="53">
        <f>Input!R360</f>
        <v>120</v>
      </c>
      <c r="BU508" s="53">
        <f>Input!S360</f>
        <v>0</v>
      </c>
      <c r="BV508" s="53">
        <f>Input!T360</f>
        <v>11</v>
      </c>
      <c r="BW508" s="53">
        <f t="shared" si="2010"/>
        <v>48.76566654864191</v>
      </c>
      <c r="BX508" s="53">
        <f t="shared" si="2011"/>
        <v>0</v>
      </c>
      <c r="BY508" s="53">
        <f t="shared" si="2012"/>
        <v>4.4701861002921754</v>
      </c>
    </row>
    <row r="509" spans="1:77" x14ac:dyDescent="0.3">
      <c r="A509" s="53" t="s">
        <v>663</v>
      </c>
      <c r="B509" s="53" t="s">
        <v>1578</v>
      </c>
      <c r="C509" s="53">
        <v>12080007</v>
      </c>
      <c r="D509" s="51">
        <v>352110.95853790001</v>
      </c>
      <c r="E509" s="53">
        <v>99193.171912999998</v>
      </c>
      <c r="F509" s="53">
        <f t="shared" si="1989"/>
        <v>0.28170998234445233</v>
      </c>
      <c r="H509" s="53">
        <f>H508</f>
        <v>722</v>
      </c>
      <c r="I509" s="53">
        <f t="shared" si="2187"/>
        <v>231</v>
      </c>
      <c r="J509" s="53">
        <f t="shared" si="2188"/>
        <v>2425</v>
      </c>
      <c r="K509" s="53">
        <f t="shared" si="2189"/>
        <v>0</v>
      </c>
      <c r="L509" s="53">
        <f t="shared" si="2190"/>
        <v>108</v>
      </c>
      <c r="M509" s="53">
        <f t="shared" si="1995"/>
        <v>203.39460725269458</v>
      </c>
      <c r="N509" s="53">
        <f t="shared" si="1996"/>
        <v>65.07500592156849</v>
      </c>
      <c r="O509" s="53">
        <f t="shared" si="1997"/>
        <v>683.14670718529692</v>
      </c>
      <c r="P509" s="53">
        <f t="shared" si="1998"/>
        <v>0</v>
      </c>
      <c r="Q509" s="53">
        <f t="shared" si="1999"/>
        <v>30.42467809320085</v>
      </c>
      <c r="AA509" s="53" t="s">
        <v>1041</v>
      </c>
      <c r="AB509" s="53" t="s">
        <v>1602</v>
      </c>
      <c r="AC509" s="53">
        <v>12070203</v>
      </c>
      <c r="AD509" s="53">
        <v>212181.18549999999</v>
      </c>
      <c r="AE509" s="53">
        <v>114684.20768199999</v>
      </c>
      <c r="AF509" s="53">
        <f t="shared" si="1994"/>
        <v>0.54050130510746908</v>
      </c>
      <c r="AH509" s="58">
        <v>0</v>
      </c>
      <c r="AI509" s="58">
        <v>0</v>
      </c>
      <c r="AJ509" s="58">
        <v>0</v>
      </c>
      <c r="AK509" s="58">
        <v>0</v>
      </c>
      <c r="AL509" s="58">
        <v>0</v>
      </c>
      <c r="AM509" s="58">
        <f t="shared" si="2038"/>
        <v>0</v>
      </c>
      <c r="AN509" s="58">
        <f t="shared" si="2039"/>
        <v>0</v>
      </c>
      <c r="AO509" s="58">
        <f t="shared" si="2040"/>
        <v>0</v>
      </c>
      <c r="AP509" s="58">
        <f t="shared" si="2041"/>
        <v>0</v>
      </c>
      <c r="AQ509" s="58">
        <f t="shared" si="2042"/>
        <v>0</v>
      </c>
      <c r="BA509" s="54" t="s">
        <v>1030</v>
      </c>
      <c r="BB509" s="53">
        <v>12100302</v>
      </c>
      <c r="BC509" s="53">
        <v>33410</v>
      </c>
      <c r="BD509" s="53">
        <v>12</v>
      </c>
      <c r="BE509" s="53">
        <f t="shared" si="2005"/>
        <v>3.5917390002993118E-4</v>
      </c>
      <c r="BF509" s="53">
        <f t="shared" si="2191"/>
        <v>0</v>
      </c>
      <c r="BG509" s="53">
        <f t="shared" si="2191"/>
        <v>0</v>
      </c>
      <c r="BH509" s="53">
        <f t="shared" si="2007"/>
        <v>0</v>
      </c>
      <c r="BI509" s="53">
        <f t="shared" si="2008"/>
        <v>0</v>
      </c>
      <c r="BO509" s="54" t="s">
        <v>1021</v>
      </c>
      <c r="BP509" s="53">
        <v>12090103</v>
      </c>
      <c r="BQ509" s="53">
        <v>672982.77469999995</v>
      </c>
      <c r="BR509" s="53">
        <v>399495.66149999999</v>
      </c>
      <c r="BS509" s="53">
        <f t="shared" si="2009"/>
        <v>0.59361944542798417</v>
      </c>
      <c r="BT509" s="53">
        <f>BT508</f>
        <v>120</v>
      </c>
      <c r="BU509" s="53">
        <f t="shared" ref="BU509" si="2197">BU508</f>
        <v>0</v>
      </c>
      <c r="BV509" s="53">
        <f t="shared" ref="BV509" si="2198">BV508</f>
        <v>11</v>
      </c>
      <c r="BW509" s="53">
        <f t="shared" si="2010"/>
        <v>71.234333451358097</v>
      </c>
      <c r="BX509" s="53">
        <f t="shared" si="2011"/>
        <v>0</v>
      </c>
      <c r="BY509" s="53">
        <f t="shared" si="2012"/>
        <v>6.5298138997078254</v>
      </c>
    </row>
    <row r="510" spans="1:77" x14ac:dyDescent="0.3">
      <c r="A510" s="53" t="s">
        <v>1019</v>
      </c>
      <c r="B510" s="53" t="s">
        <v>1577</v>
      </c>
      <c r="C510" s="53">
        <v>13040100</v>
      </c>
      <c r="D510" s="51">
        <v>357594.0541061</v>
      </c>
      <c r="E510" s="53">
        <v>282243.45509800001</v>
      </c>
      <c r="F510" s="53">
        <f t="shared" si="1989"/>
        <v>0.78928453048119451</v>
      </c>
      <c r="H510" s="53">
        <f>Input!P347</f>
        <v>207</v>
      </c>
      <c r="I510" s="53">
        <f>Input!Q347</f>
        <v>0</v>
      </c>
      <c r="J510" s="53">
        <f>Input!R347</f>
        <v>1369</v>
      </c>
      <c r="K510" s="53">
        <f>Input!S347</f>
        <v>0</v>
      </c>
      <c r="L510" s="53">
        <f>Input!T347</f>
        <v>9</v>
      </c>
      <c r="M510" s="53">
        <f t="shared" si="1995"/>
        <v>163.38189780960727</v>
      </c>
      <c r="N510" s="53">
        <f t="shared" si="1996"/>
        <v>0</v>
      </c>
      <c r="O510" s="53">
        <f t="shared" si="1997"/>
        <v>1080.5305222287552</v>
      </c>
      <c r="P510" s="53">
        <f t="shared" si="1998"/>
        <v>0</v>
      </c>
      <c r="Q510" s="53">
        <f t="shared" si="1999"/>
        <v>7.1035607743307505</v>
      </c>
      <c r="AA510" s="53" t="s">
        <v>1041</v>
      </c>
      <c r="AB510" s="53" t="s">
        <v>1602</v>
      </c>
      <c r="AC510" s="53">
        <v>12090201</v>
      </c>
      <c r="AD510" s="53">
        <v>212181.18549999999</v>
      </c>
      <c r="AE510" s="53">
        <v>97496.977792799997</v>
      </c>
      <c r="AF510" s="53">
        <f t="shared" si="1994"/>
        <v>0.45949869477376448</v>
      </c>
      <c r="AH510" s="58">
        <f t="shared" ref="AH510" si="2199">AH509</f>
        <v>0</v>
      </c>
      <c r="AI510" s="58">
        <f t="shared" ref="AI510" si="2200">AI509</f>
        <v>0</v>
      </c>
      <c r="AJ510" s="58">
        <f t="shared" ref="AJ510" si="2201">AJ509</f>
        <v>0</v>
      </c>
      <c r="AK510" s="58">
        <f t="shared" ref="AK510" si="2202">AK509</f>
        <v>0</v>
      </c>
      <c r="AL510" s="58">
        <f t="shared" ref="AL510" si="2203">AL509</f>
        <v>0</v>
      </c>
      <c r="AM510" s="58">
        <f t="shared" si="2038"/>
        <v>0</v>
      </c>
      <c r="AN510" s="58">
        <f t="shared" si="2039"/>
        <v>0</v>
      </c>
      <c r="AO510" s="58">
        <f t="shared" si="2040"/>
        <v>0</v>
      </c>
      <c r="AP510" s="58">
        <f t="shared" si="2041"/>
        <v>0</v>
      </c>
      <c r="AQ510" s="58">
        <f t="shared" si="2042"/>
        <v>0</v>
      </c>
      <c r="BA510" s="54" t="s">
        <v>1030</v>
      </c>
      <c r="BB510" s="53">
        <v>12100304</v>
      </c>
      <c r="BC510" s="53">
        <v>33410</v>
      </c>
      <c r="BD510" s="53">
        <v>19703</v>
      </c>
      <c r="BE510" s="53">
        <f t="shared" si="2005"/>
        <v>0.58973361269081115</v>
      </c>
      <c r="BF510" s="53">
        <f t="shared" si="2191"/>
        <v>0</v>
      </c>
      <c r="BG510" s="53">
        <f t="shared" si="2191"/>
        <v>0</v>
      </c>
      <c r="BH510" s="53">
        <f t="shared" si="2007"/>
        <v>0</v>
      </c>
      <c r="BI510" s="53">
        <f t="shared" si="2008"/>
        <v>0</v>
      </c>
      <c r="BO510" s="54" t="s">
        <v>773</v>
      </c>
      <c r="BP510" s="53">
        <v>12030101</v>
      </c>
      <c r="BQ510" s="53">
        <v>588905.67099999997</v>
      </c>
      <c r="BR510" s="53">
        <v>421936.97889999999</v>
      </c>
      <c r="BS510" s="53">
        <f t="shared" si="2009"/>
        <v>0.71647633853401971</v>
      </c>
      <c r="BT510" s="53">
        <f>Input!R361</f>
        <v>0</v>
      </c>
      <c r="BU510" s="53">
        <f>Input!S361</f>
        <v>0</v>
      </c>
      <c r="BV510" s="53">
        <f>Input!T361</f>
        <v>122</v>
      </c>
      <c r="BW510" s="53">
        <f t="shared" si="2010"/>
        <v>0</v>
      </c>
      <c r="BX510" s="53">
        <f t="shared" si="2011"/>
        <v>0</v>
      </c>
      <c r="BY510" s="53">
        <f t="shared" si="2012"/>
        <v>87.410113301150403</v>
      </c>
    </row>
    <row r="511" spans="1:77" x14ac:dyDescent="0.3">
      <c r="A511" s="53" t="s">
        <v>1019</v>
      </c>
      <c r="B511" s="53" t="s">
        <v>1577</v>
      </c>
      <c r="C511" s="53">
        <v>13040201</v>
      </c>
      <c r="D511" s="51">
        <v>357594.0541061</v>
      </c>
      <c r="E511" s="53">
        <v>75350.599008100005</v>
      </c>
      <c r="F511" s="53">
        <f t="shared" si="1989"/>
        <v>0.21071546951880551</v>
      </c>
      <c r="H511" s="53">
        <f>H510</f>
        <v>207</v>
      </c>
      <c r="I511" s="53">
        <f t="shared" ref="I511" si="2204">I510</f>
        <v>0</v>
      </c>
      <c r="J511" s="53">
        <f t="shared" ref="J511" si="2205">J510</f>
        <v>1369</v>
      </c>
      <c r="K511" s="53">
        <f t="shared" ref="K511" si="2206">K510</f>
        <v>0</v>
      </c>
      <c r="L511" s="53">
        <f t="shared" ref="L511" si="2207">L510</f>
        <v>9</v>
      </c>
      <c r="M511" s="53">
        <f t="shared" si="1995"/>
        <v>43.61810219039274</v>
      </c>
      <c r="N511" s="53">
        <f t="shared" si="1996"/>
        <v>0</v>
      </c>
      <c r="O511" s="53">
        <f t="shared" si="1997"/>
        <v>288.46947777124473</v>
      </c>
      <c r="P511" s="53">
        <f t="shared" si="1998"/>
        <v>0</v>
      </c>
      <c r="Q511" s="53">
        <f t="shared" si="1999"/>
        <v>1.8964392256692497</v>
      </c>
      <c r="AA511" s="53" t="s">
        <v>1041</v>
      </c>
      <c r="AB511" s="53" t="s">
        <v>1606</v>
      </c>
      <c r="AC511" s="53">
        <v>12070203</v>
      </c>
      <c r="AD511" s="53">
        <v>16243.71305</v>
      </c>
      <c r="AE511" s="51">
        <v>2800.2892983699999</v>
      </c>
      <c r="AF511" s="53">
        <f t="shared" si="1994"/>
        <v>0.17239219196684835</v>
      </c>
      <c r="AH511" s="58">
        <f>Input!P423</f>
        <v>37</v>
      </c>
      <c r="AI511" s="58">
        <f>Input!Q423</f>
        <v>0</v>
      </c>
      <c r="AJ511" s="58">
        <f>Input!R423</f>
        <v>10</v>
      </c>
      <c r="AK511" s="58">
        <f>Input!S423</f>
        <v>0</v>
      </c>
      <c r="AL511" s="58">
        <f>Input!T423</f>
        <v>7</v>
      </c>
      <c r="AM511" s="58">
        <f t="shared" si="2038"/>
        <v>6.3785111027733894</v>
      </c>
      <c r="AN511" s="58">
        <f t="shared" si="2039"/>
        <v>0</v>
      </c>
      <c r="AO511" s="58">
        <f t="shared" si="2040"/>
        <v>1.7239219196684834</v>
      </c>
      <c r="AP511" s="58">
        <f t="shared" si="2041"/>
        <v>0</v>
      </c>
      <c r="AQ511" s="58">
        <f t="shared" si="2042"/>
        <v>1.2067453437679385</v>
      </c>
      <c r="BA511" s="54" t="s">
        <v>1031</v>
      </c>
      <c r="BB511" s="53">
        <v>12110205</v>
      </c>
      <c r="BC511" s="53">
        <v>416</v>
      </c>
      <c r="BD511" s="53">
        <v>37</v>
      </c>
      <c r="BE511" s="53">
        <f t="shared" si="2005"/>
        <v>8.8942307692307696E-2</v>
      </c>
      <c r="BF511" s="53">
        <f>Input!P389</f>
        <v>0</v>
      </c>
      <c r="BG511" s="53">
        <f>Input!Q389</f>
        <v>0</v>
      </c>
      <c r="BH511" s="53">
        <f t="shared" si="2007"/>
        <v>0</v>
      </c>
      <c r="BI511" s="53">
        <f t="shared" si="2008"/>
        <v>0</v>
      </c>
      <c r="BO511" s="54" t="s">
        <v>773</v>
      </c>
      <c r="BP511" s="53">
        <v>12060201</v>
      </c>
      <c r="BQ511" s="53">
        <v>588905.67099999997</v>
      </c>
      <c r="BR511" s="53">
        <v>166968.69209999999</v>
      </c>
      <c r="BS511" s="53">
        <f t="shared" si="2009"/>
        <v>0.28352366146598035</v>
      </c>
      <c r="BT511" s="53">
        <f>BT510</f>
        <v>0</v>
      </c>
      <c r="BU511" s="53">
        <f t="shared" ref="BU511" si="2208">BU510</f>
        <v>0</v>
      </c>
      <c r="BV511" s="53">
        <f t="shared" ref="BV511" si="2209">BV510</f>
        <v>122</v>
      </c>
      <c r="BW511" s="53">
        <f t="shared" si="2010"/>
        <v>0</v>
      </c>
      <c r="BX511" s="53">
        <f t="shared" si="2011"/>
        <v>0</v>
      </c>
      <c r="BY511" s="53">
        <f t="shared" si="2012"/>
        <v>34.589886698849604</v>
      </c>
    </row>
    <row r="512" spans="1:77" x14ac:dyDescent="0.3">
      <c r="A512" s="53" t="s">
        <v>838</v>
      </c>
      <c r="B512" s="53" t="s">
        <v>1581</v>
      </c>
      <c r="C512" s="53">
        <v>11140301</v>
      </c>
      <c r="D512" s="51">
        <v>54925.794007499993</v>
      </c>
      <c r="E512" s="53">
        <v>29476.912084899999</v>
      </c>
      <c r="F512" s="53">
        <f t="shared" si="1989"/>
        <v>0.53666792838488586</v>
      </c>
      <c r="H512" s="53">
        <f>Input!P354</f>
        <v>162</v>
      </c>
      <c r="I512" s="53">
        <f>Input!Q354</f>
        <v>0</v>
      </c>
      <c r="J512" s="53">
        <f>Input!R354</f>
        <v>0</v>
      </c>
      <c r="K512" s="53">
        <f>Input!S354</f>
        <v>0</v>
      </c>
      <c r="L512" s="53">
        <f>Input!T354</f>
        <v>0</v>
      </c>
      <c r="M512" s="53">
        <f t="shared" si="1995"/>
        <v>86.940204398351511</v>
      </c>
      <c r="N512" s="53">
        <f t="shared" si="1996"/>
        <v>0</v>
      </c>
      <c r="O512" s="53">
        <f t="shared" si="1997"/>
        <v>0</v>
      </c>
      <c r="P512" s="53">
        <f t="shared" si="1998"/>
        <v>0</v>
      </c>
      <c r="Q512" s="53">
        <f t="shared" si="1999"/>
        <v>0</v>
      </c>
      <c r="AA512" s="53" t="s">
        <v>1041</v>
      </c>
      <c r="AB512" s="53" t="s">
        <v>1606</v>
      </c>
      <c r="AC512" s="53">
        <v>12090201</v>
      </c>
      <c r="AD512" s="53">
        <v>16243.71305</v>
      </c>
      <c r="AE512" s="53">
        <v>13443.4237565</v>
      </c>
      <c r="AF512" s="53">
        <f t="shared" si="1994"/>
        <v>0.82760780833295988</v>
      </c>
      <c r="AH512" s="58">
        <f t="shared" ref="AH512" si="2210">AH511</f>
        <v>37</v>
      </c>
      <c r="AI512" s="58">
        <f t="shared" ref="AI512" si="2211">AI511</f>
        <v>0</v>
      </c>
      <c r="AJ512" s="58">
        <f t="shared" ref="AJ512" si="2212">AJ511</f>
        <v>10</v>
      </c>
      <c r="AK512" s="58">
        <f t="shared" ref="AK512" si="2213">AK511</f>
        <v>0</v>
      </c>
      <c r="AL512" s="58">
        <f t="shared" ref="AL512" si="2214">AL511</f>
        <v>7</v>
      </c>
      <c r="AM512" s="58">
        <f t="shared" si="2038"/>
        <v>30.621488908319517</v>
      </c>
      <c r="AN512" s="58">
        <f t="shared" si="2039"/>
        <v>0</v>
      </c>
      <c r="AO512" s="58">
        <f t="shared" si="2040"/>
        <v>8.2760780833295993</v>
      </c>
      <c r="AP512" s="58">
        <f t="shared" si="2041"/>
        <v>0</v>
      </c>
      <c r="AQ512" s="58">
        <f t="shared" si="2042"/>
        <v>5.793254658330719</v>
      </c>
      <c r="BA512" s="54" t="s">
        <v>1031</v>
      </c>
      <c r="BB512" s="53">
        <v>12110206</v>
      </c>
      <c r="BC512" s="53">
        <v>416</v>
      </c>
      <c r="BD512" s="53">
        <v>240</v>
      </c>
      <c r="BE512" s="53">
        <f t="shared" si="2005"/>
        <v>0.57692307692307687</v>
      </c>
      <c r="BF512" s="53">
        <f>BF511</f>
        <v>0</v>
      </c>
      <c r="BG512" s="53">
        <f>BG511</f>
        <v>0</v>
      </c>
      <c r="BH512" s="53">
        <f t="shared" si="2007"/>
        <v>0</v>
      </c>
      <c r="BI512" s="53">
        <f t="shared" si="2008"/>
        <v>0</v>
      </c>
      <c r="BO512" s="54" t="s">
        <v>1022</v>
      </c>
      <c r="BP512" s="53">
        <v>12100101</v>
      </c>
      <c r="BQ512" s="53">
        <v>544320.26939999999</v>
      </c>
      <c r="BR512" s="53">
        <v>102452.51330000001</v>
      </c>
      <c r="BS512" s="53">
        <f t="shared" si="2009"/>
        <v>0.18822101446439357</v>
      </c>
      <c r="BT512" s="53">
        <v>0</v>
      </c>
      <c r="BU512" s="53">
        <v>0</v>
      </c>
      <c r="BV512" s="53">
        <v>0</v>
      </c>
      <c r="BW512" s="53">
        <f t="shared" si="2010"/>
        <v>0</v>
      </c>
      <c r="BX512" s="53">
        <f t="shared" si="2011"/>
        <v>0</v>
      </c>
      <c r="BY512" s="53">
        <f t="shared" si="2012"/>
        <v>0</v>
      </c>
    </row>
    <row r="513" spans="1:77" x14ac:dyDescent="0.3">
      <c r="A513" s="53" t="s">
        <v>838</v>
      </c>
      <c r="B513" s="53" t="s">
        <v>1581</v>
      </c>
      <c r="C513" s="53">
        <v>12010001</v>
      </c>
      <c r="D513" s="51">
        <v>54925.794007500001</v>
      </c>
      <c r="E513" s="53">
        <v>6773.2515375000003</v>
      </c>
      <c r="F513" s="53">
        <f t="shared" si="1989"/>
        <v>0.12331640643328938</v>
      </c>
      <c r="H513" s="53">
        <f t="shared" ref="H513:H514" si="2215">H512</f>
        <v>162</v>
      </c>
      <c r="I513" s="53">
        <f t="shared" ref="I513:I514" si="2216">I512</f>
        <v>0</v>
      </c>
      <c r="J513" s="53">
        <f t="shared" ref="J513:J514" si="2217">J512</f>
        <v>0</v>
      </c>
      <c r="K513" s="53">
        <f t="shared" ref="K513:K514" si="2218">K512</f>
        <v>0</v>
      </c>
      <c r="L513" s="53">
        <f t="shared" ref="L513:L514" si="2219">L512</f>
        <v>0</v>
      </c>
      <c r="M513" s="53">
        <f t="shared" si="1995"/>
        <v>19.977257842192881</v>
      </c>
      <c r="N513" s="53">
        <f t="shared" si="1996"/>
        <v>0</v>
      </c>
      <c r="O513" s="53">
        <f t="shared" si="1997"/>
        <v>0</v>
      </c>
      <c r="P513" s="53">
        <f t="shared" si="1998"/>
        <v>0</v>
      </c>
      <c r="Q513" s="53">
        <f t="shared" si="1999"/>
        <v>0</v>
      </c>
      <c r="AA513" s="53" t="s">
        <v>1041</v>
      </c>
      <c r="AB513" s="53" t="s">
        <v>1615</v>
      </c>
      <c r="AC513" s="53">
        <v>12090201</v>
      </c>
      <c r="AD513" s="53">
        <v>464.07996359999999</v>
      </c>
      <c r="AE513" s="51">
        <v>464.07996362400002</v>
      </c>
      <c r="AF513" s="53">
        <f t="shared" si="1994"/>
        <v>1.0000000000517153</v>
      </c>
      <c r="AH513" s="58">
        <f>Input!P424</f>
        <v>33</v>
      </c>
      <c r="AI513" s="58">
        <f>Input!Q424</f>
        <v>0</v>
      </c>
      <c r="AJ513" s="58">
        <f>Input!R424</f>
        <v>31</v>
      </c>
      <c r="AK513" s="58">
        <f>Input!S424</f>
        <v>0</v>
      </c>
      <c r="AL513" s="58">
        <f>Input!T424</f>
        <v>28</v>
      </c>
      <c r="AM513" s="58">
        <f t="shared" si="2038"/>
        <v>33.000000001706603</v>
      </c>
      <c r="AN513" s="58">
        <f t="shared" si="2039"/>
        <v>0</v>
      </c>
      <c r="AO513" s="58">
        <f t="shared" si="2040"/>
        <v>31.000000001603173</v>
      </c>
      <c r="AP513" s="58">
        <f t="shared" si="2041"/>
        <v>0</v>
      </c>
      <c r="AQ513" s="58">
        <f t="shared" si="2042"/>
        <v>28.000000001448029</v>
      </c>
      <c r="BA513" s="54" t="s">
        <v>1031</v>
      </c>
      <c r="BB513" s="53">
        <v>12110207</v>
      </c>
      <c r="BC513" s="53">
        <v>416</v>
      </c>
      <c r="BD513" s="53">
        <v>139</v>
      </c>
      <c r="BE513" s="53">
        <f t="shared" si="2005"/>
        <v>0.33413461538461536</v>
      </c>
      <c r="BF513" s="53">
        <f>BF512</f>
        <v>0</v>
      </c>
      <c r="BG513" s="53">
        <f>BG512</f>
        <v>0</v>
      </c>
      <c r="BH513" s="53">
        <f t="shared" si="2007"/>
        <v>0</v>
      </c>
      <c r="BI513" s="53">
        <f t="shared" si="2008"/>
        <v>0</v>
      </c>
      <c r="BO513" s="54" t="s">
        <v>1022</v>
      </c>
      <c r="BP513" s="53">
        <v>12100102</v>
      </c>
      <c r="BQ513" s="53">
        <v>544320.26939999999</v>
      </c>
      <c r="BR513" s="53">
        <v>177606.68299999999</v>
      </c>
      <c r="BS513" s="53">
        <f t="shared" si="2009"/>
        <v>0.32629077582536925</v>
      </c>
      <c r="BT513" s="53">
        <f>BT512</f>
        <v>0</v>
      </c>
      <c r="BU513" s="53">
        <f t="shared" ref="BU513:BU515" si="2220">BU512</f>
        <v>0</v>
      </c>
      <c r="BV513" s="53">
        <f t="shared" ref="BV513:BV515" si="2221">BV512</f>
        <v>0</v>
      </c>
      <c r="BW513" s="53">
        <f t="shared" si="2010"/>
        <v>0</v>
      </c>
      <c r="BX513" s="53">
        <f t="shared" si="2011"/>
        <v>0</v>
      </c>
      <c r="BY513" s="53">
        <f t="shared" si="2012"/>
        <v>0</v>
      </c>
    </row>
    <row r="514" spans="1:77" x14ac:dyDescent="0.3">
      <c r="A514" s="53" t="s">
        <v>838</v>
      </c>
      <c r="B514" s="53" t="s">
        <v>1581</v>
      </c>
      <c r="C514" s="53">
        <v>12030106</v>
      </c>
      <c r="D514" s="51">
        <v>54925.794007500001</v>
      </c>
      <c r="E514" s="53">
        <v>18675.630385100001</v>
      </c>
      <c r="F514" s="53">
        <f t="shared" si="1989"/>
        <v>0.34001566518182486</v>
      </c>
      <c r="H514" s="53">
        <f t="shared" si="2215"/>
        <v>162</v>
      </c>
      <c r="I514" s="53">
        <f t="shared" si="2216"/>
        <v>0</v>
      </c>
      <c r="J514" s="53">
        <f t="shared" si="2217"/>
        <v>0</v>
      </c>
      <c r="K514" s="53">
        <f t="shared" si="2218"/>
        <v>0</v>
      </c>
      <c r="L514" s="53">
        <f t="shared" si="2219"/>
        <v>0</v>
      </c>
      <c r="M514" s="53">
        <f t="shared" si="1995"/>
        <v>55.082537759455626</v>
      </c>
      <c r="N514" s="53">
        <f t="shared" si="1996"/>
        <v>0</v>
      </c>
      <c r="O514" s="53">
        <f t="shared" si="1997"/>
        <v>0</v>
      </c>
      <c r="P514" s="53">
        <f t="shared" si="1998"/>
        <v>0</v>
      </c>
      <c r="Q514" s="53">
        <f t="shared" si="1999"/>
        <v>0</v>
      </c>
      <c r="AA514" s="53" t="s">
        <v>1042</v>
      </c>
      <c r="AB514" s="53" t="s">
        <v>1614</v>
      </c>
      <c r="AC514" s="53">
        <v>12100101</v>
      </c>
      <c r="AD514" s="53">
        <v>1380.656802</v>
      </c>
      <c r="AE514" s="53">
        <v>54.409123673300002</v>
      </c>
      <c r="AF514" s="53">
        <f t="shared" si="1994"/>
        <v>3.9408145162855616E-2</v>
      </c>
      <c r="AH514" s="58">
        <f>Input!P427</f>
        <v>7</v>
      </c>
      <c r="AI514" s="58">
        <f>Input!Q427</f>
        <v>0</v>
      </c>
      <c r="AJ514" s="58">
        <f>Input!R427</f>
        <v>0</v>
      </c>
      <c r="AK514" s="58">
        <f>Input!S427</f>
        <v>0</v>
      </c>
      <c r="AL514" s="58">
        <f>Input!T427</f>
        <v>0</v>
      </c>
      <c r="AM514" s="58">
        <f t="shared" si="2038"/>
        <v>0.27585701613998931</v>
      </c>
      <c r="AN514" s="58">
        <f t="shared" si="2039"/>
        <v>0</v>
      </c>
      <c r="AO514" s="58">
        <f t="shared" si="2040"/>
        <v>0</v>
      </c>
      <c r="AP514" s="58">
        <f t="shared" si="2041"/>
        <v>0</v>
      </c>
      <c r="AQ514" s="58">
        <f t="shared" si="2042"/>
        <v>0</v>
      </c>
      <c r="BA514" s="54" t="s">
        <v>1032</v>
      </c>
      <c r="BB514" s="53">
        <v>12050004</v>
      </c>
      <c r="BC514" s="53">
        <v>808</v>
      </c>
      <c r="BD514" s="53">
        <v>56</v>
      </c>
      <c r="BE514" s="53">
        <f t="shared" si="2005"/>
        <v>6.9306930693069313E-2</v>
      </c>
      <c r="BF514" s="53">
        <f>Input!P391</f>
        <v>31</v>
      </c>
      <c r="BG514" s="53">
        <f>Input!Q391</f>
        <v>0</v>
      </c>
      <c r="BH514" s="53">
        <f t="shared" si="2007"/>
        <v>2.1485148514851486</v>
      </c>
      <c r="BI514" s="53">
        <f t="shared" si="2008"/>
        <v>0</v>
      </c>
      <c r="BO514" s="54" t="s">
        <v>1022</v>
      </c>
      <c r="BP514" s="53">
        <v>12100401</v>
      </c>
      <c r="BQ514" s="53">
        <v>544320.26939999999</v>
      </c>
      <c r="BR514" s="53">
        <v>179610.2481</v>
      </c>
      <c r="BS514" s="53">
        <f t="shared" si="2009"/>
        <v>0.32997163287338716</v>
      </c>
      <c r="BT514" s="53">
        <f>BT513</f>
        <v>0</v>
      </c>
      <c r="BU514" s="53">
        <f t="shared" si="2220"/>
        <v>0</v>
      </c>
      <c r="BV514" s="53">
        <f t="shared" si="2221"/>
        <v>0</v>
      </c>
      <c r="BW514" s="53">
        <f t="shared" si="2010"/>
        <v>0</v>
      </c>
      <c r="BX514" s="53">
        <f t="shared" si="2011"/>
        <v>0</v>
      </c>
      <c r="BY514" s="53">
        <f t="shared" si="2012"/>
        <v>0</v>
      </c>
    </row>
    <row r="515" spans="1:77" x14ac:dyDescent="0.3">
      <c r="A515" s="53" t="s">
        <v>1020</v>
      </c>
      <c r="B515" s="53" t="s">
        <v>1578</v>
      </c>
      <c r="C515" s="53">
        <v>11090105</v>
      </c>
      <c r="D515" s="51">
        <v>458863.20145060006</v>
      </c>
      <c r="E515" s="53">
        <v>16178.2227002</v>
      </c>
      <c r="F515" s="53">
        <f t="shared" ref="F515:F578" si="2222">E515/D515</f>
        <v>3.5257180460442093E-2</v>
      </c>
      <c r="H515" s="53">
        <f>Input!P356</f>
        <v>10775</v>
      </c>
      <c r="I515" s="53">
        <f>Input!Q356</f>
        <v>23148</v>
      </c>
      <c r="J515" s="53">
        <f>Input!R356</f>
        <v>49736</v>
      </c>
      <c r="K515" s="53">
        <f>Input!S356</f>
        <v>0</v>
      </c>
      <c r="L515" s="53">
        <f>Input!T356</f>
        <v>422</v>
      </c>
      <c r="M515" s="53">
        <f t="shared" si="1995"/>
        <v>379.89611946126354</v>
      </c>
      <c r="N515" s="53">
        <f t="shared" si="1996"/>
        <v>816.13321329831354</v>
      </c>
      <c r="O515" s="53">
        <f t="shared" si="1997"/>
        <v>1753.551127380548</v>
      </c>
      <c r="P515" s="53">
        <f t="shared" si="1998"/>
        <v>0</v>
      </c>
      <c r="Q515" s="53">
        <f t="shared" si="1999"/>
        <v>14.878530154306564</v>
      </c>
      <c r="AA515" s="53" t="s">
        <v>1042</v>
      </c>
      <c r="AB515" s="53" t="s">
        <v>1614</v>
      </c>
      <c r="AC515" s="53">
        <v>12100202</v>
      </c>
      <c r="AD515" s="53">
        <v>1380.656802</v>
      </c>
      <c r="AE515" s="51">
        <v>1326.2476786699999</v>
      </c>
      <c r="AF515" s="53">
        <f t="shared" ref="AF515:AF578" si="2223">AE515/AD515</f>
        <v>0.96059185508579414</v>
      </c>
      <c r="AH515" s="58">
        <f t="shared" ref="AH515" si="2224">AH514</f>
        <v>7</v>
      </c>
      <c r="AI515" s="58">
        <f t="shared" ref="AI515" si="2225">AI514</f>
        <v>0</v>
      </c>
      <c r="AJ515" s="58">
        <f t="shared" ref="AJ515" si="2226">AJ514</f>
        <v>0</v>
      </c>
      <c r="AK515" s="58">
        <f t="shared" ref="AK515" si="2227">AK514</f>
        <v>0</v>
      </c>
      <c r="AL515" s="58">
        <f t="shared" ref="AL515" si="2228">AL514</f>
        <v>0</v>
      </c>
      <c r="AM515" s="58">
        <f t="shared" si="2038"/>
        <v>6.724142985600559</v>
      </c>
      <c r="AN515" s="58">
        <f t="shared" si="2039"/>
        <v>0</v>
      </c>
      <c r="AO515" s="58">
        <f t="shared" si="2040"/>
        <v>0</v>
      </c>
      <c r="AP515" s="58">
        <f t="shared" si="2041"/>
        <v>0</v>
      </c>
      <c r="AQ515" s="58">
        <f t="shared" si="2042"/>
        <v>0</v>
      </c>
      <c r="BA515" s="54" t="s">
        <v>1032</v>
      </c>
      <c r="BB515" s="53">
        <v>12050007</v>
      </c>
      <c r="BC515" s="53">
        <v>808</v>
      </c>
      <c r="BD515" s="53">
        <v>752</v>
      </c>
      <c r="BE515" s="53">
        <f t="shared" si="2005"/>
        <v>0.93069306930693074</v>
      </c>
      <c r="BF515" s="53">
        <f>BF514</f>
        <v>31</v>
      </c>
      <c r="BG515" s="53">
        <f>BG514</f>
        <v>0</v>
      </c>
      <c r="BH515" s="53">
        <f t="shared" si="2007"/>
        <v>28.851485148514854</v>
      </c>
      <c r="BI515" s="53">
        <f t="shared" si="2008"/>
        <v>0</v>
      </c>
      <c r="BO515" s="54" t="s">
        <v>1022</v>
      </c>
      <c r="BP515" s="53">
        <v>12100402</v>
      </c>
      <c r="BQ515" s="53">
        <v>544320.26939999999</v>
      </c>
      <c r="BR515" s="53">
        <v>84650.825020000004</v>
      </c>
      <c r="BS515" s="53">
        <f t="shared" si="2009"/>
        <v>0.1555165768735931</v>
      </c>
      <c r="BT515" s="53">
        <f>BT514</f>
        <v>0</v>
      </c>
      <c r="BU515" s="53">
        <f t="shared" si="2220"/>
        <v>0</v>
      </c>
      <c r="BV515" s="53">
        <f t="shared" si="2221"/>
        <v>0</v>
      </c>
      <c r="BW515" s="53">
        <f t="shared" si="2010"/>
        <v>0</v>
      </c>
      <c r="BX515" s="53">
        <f t="shared" si="2011"/>
        <v>0</v>
      </c>
      <c r="BY515" s="53">
        <f t="shared" si="2012"/>
        <v>0</v>
      </c>
    </row>
    <row r="516" spans="1:77" x14ac:dyDescent="0.3">
      <c r="A516" s="53" t="s">
        <v>1020</v>
      </c>
      <c r="B516" s="53" t="s">
        <v>1578</v>
      </c>
      <c r="C516" s="53">
        <v>11090106</v>
      </c>
      <c r="D516" s="51">
        <v>458863.2014506</v>
      </c>
      <c r="E516" s="53">
        <v>313184.95630700001</v>
      </c>
      <c r="F516" s="53">
        <f t="shared" si="2222"/>
        <v>0.6825235828825047</v>
      </c>
      <c r="H516" s="53">
        <f>H515</f>
        <v>10775</v>
      </c>
      <c r="I516" s="53">
        <f t="shared" ref="I516:I518" si="2229">I515</f>
        <v>23148</v>
      </c>
      <c r="J516" s="53">
        <f t="shared" ref="J516:J518" si="2230">J515</f>
        <v>49736</v>
      </c>
      <c r="K516" s="53">
        <f t="shared" ref="K516:K518" si="2231">K515</f>
        <v>0</v>
      </c>
      <c r="L516" s="53">
        <f t="shared" ref="L516:L518" si="2232">L515</f>
        <v>422</v>
      </c>
      <c r="M516" s="53">
        <f t="shared" ref="M516:M579" si="2233">F516*H516</f>
        <v>7354.1916055589882</v>
      </c>
      <c r="N516" s="53">
        <f t="shared" ref="N516:N579" si="2234">I516*F516</f>
        <v>15799.055896564219</v>
      </c>
      <c r="O516" s="53">
        <f t="shared" ref="O516:O579" si="2235">J516*F516</f>
        <v>33945.99291824425</v>
      </c>
      <c r="P516" s="53">
        <f t="shared" ref="P516:P579" si="2236">K516*F516</f>
        <v>0</v>
      </c>
      <c r="Q516" s="53">
        <f t="shared" ref="Q516:Q579" si="2237">L516*F516</f>
        <v>288.02495197641696</v>
      </c>
      <c r="AA516" s="53" t="s">
        <v>1043</v>
      </c>
      <c r="AB516" s="53" t="s">
        <v>1615</v>
      </c>
      <c r="AC516" s="53">
        <v>12070102</v>
      </c>
      <c r="AD516" s="53">
        <v>673.61623799999995</v>
      </c>
      <c r="AE516" s="53">
        <v>673.61623802600002</v>
      </c>
      <c r="AF516" s="53">
        <f t="shared" si="2223"/>
        <v>1.0000000000385978</v>
      </c>
      <c r="AH516" s="58">
        <f>Input!P429</f>
        <v>14</v>
      </c>
      <c r="AI516" s="58">
        <f>Input!Q429</f>
        <v>0</v>
      </c>
      <c r="AJ516" s="58">
        <f>Input!R429</f>
        <v>0</v>
      </c>
      <c r="AK516" s="58">
        <f>Input!S429</f>
        <v>0</v>
      </c>
      <c r="AL516" s="58">
        <f>Input!T429</f>
        <v>42</v>
      </c>
      <c r="AM516" s="58">
        <f t="shared" si="2038"/>
        <v>14.00000000054037</v>
      </c>
      <c r="AN516" s="58">
        <f t="shared" si="2039"/>
        <v>0</v>
      </c>
      <c r="AO516" s="58">
        <f t="shared" si="2040"/>
        <v>0</v>
      </c>
      <c r="AP516" s="58">
        <f t="shared" si="2041"/>
        <v>0</v>
      </c>
      <c r="AQ516" s="58">
        <f t="shared" si="2042"/>
        <v>42.00000000162111</v>
      </c>
      <c r="BA516" s="54" t="s">
        <v>1033</v>
      </c>
      <c r="BB516" s="53">
        <v>12090204</v>
      </c>
      <c r="BC516" s="53">
        <v>49625</v>
      </c>
      <c r="BD516" s="53">
        <v>393</v>
      </c>
      <c r="BE516" s="53">
        <f t="shared" ref="BE516:BE579" si="2238">BD516/BC516</f>
        <v>7.9193954659949623E-3</v>
      </c>
      <c r="BF516" s="53">
        <f>Input!P394</f>
        <v>50</v>
      </c>
      <c r="BG516" s="53">
        <f>Input!Q394</f>
        <v>0</v>
      </c>
      <c r="BH516" s="53">
        <f t="shared" ref="BH516:BH579" si="2239">BE516*BF516</f>
        <v>0.39596977329974814</v>
      </c>
      <c r="BI516" s="53">
        <f t="shared" ref="BI516:BI579" si="2240">BE516*BG516</f>
        <v>0</v>
      </c>
      <c r="BO516" s="54" t="s">
        <v>1023</v>
      </c>
      <c r="BP516" s="53">
        <v>12010005</v>
      </c>
      <c r="BQ516" s="53">
        <v>620627.31629999995</v>
      </c>
      <c r="BR516" s="53">
        <v>224886.7139</v>
      </c>
      <c r="BS516" s="53">
        <f t="shared" ref="BS516:BS579" si="2241">BR516/BQ516</f>
        <v>0.36235387646278505</v>
      </c>
      <c r="BT516" s="53">
        <v>0</v>
      </c>
      <c r="BU516" s="53">
        <v>0</v>
      </c>
      <c r="BV516" s="53">
        <v>0</v>
      </c>
      <c r="BW516" s="53">
        <f t="shared" ref="BW516:BW579" si="2242">BT516*BS516</f>
        <v>0</v>
      </c>
      <c r="BX516" s="53">
        <f t="shared" ref="BX516:BX579" si="2243">BU516*BS516</f>
        <v>0</v>
      </c>
      <c r="BY516" s="53">
        <f t="shared" ref="BY516:BY579" si="2244">BV516*BS516</f>
        <v>0</v>
      </c>
    </row>
    <row r="517" spans="1:77" x14ac:dyDescent="0.3">
      <c r="A517" s="53" t="s">
        <v>1020</v>
      </c>
      <c r="B517" s="53" t="s">
        <v>1578</v>
      </c>
      <c r="C517" s="53">
        <v>11100104</v>
      </c>
      <c r="D517" s="51">
        <v>458863.2014506</v>
      </c>
      <c r="E517" s="53">
        <v>109781.02796000001</v>
      </c>
      <c r="F517" s="53">
        <f t="shared" si="2222"/>
        <v>0.23924565668580583</v>
      </c>
      <c r="H517" s="53">
        <f>H516</f>
        <v>10775</v>
      </c>
      <c r="I517" s="53">
        <f t="shared" si="2229"/>
        <v>23148</v>
      </c>
      <c r="J517" s="53">
        <f t="shared" si="2230"/>
        <v>49736</v>
      </c>
      <c r="K517" s="53">
        <f t="shared" si="2231"/>
        <v>0</v>
      </c>
      <c r="L517" s="53">
        <f t="shared" si="2232"/>
        <v>422</v>
      </c>
      <c r="M517" s="53">
        <f t="shared" si="2233"/>
        <v>2577.871950789558</v>
      </c>
      <c r="N517" s="53">
        <f t="shared" si="2234"/>
        <v>5538.0584609630332</v>
      </c>
      <c r="O517" s="53">
        <f t="shared" si="2235"/>
        <v>11899.121980925238</v>
      </c>
      <c r="P517" s="53">
        <f t="shared" si="2236"/>
        <v>0</v>
      </c>
      <c r="Q517" s="53">
        <f t="shared" si="2237"/>
        <v>100.96166712141006</v>
      </c>
      <c r="AA517" s="53" t="s">
        <v>1043</v>
      </c>
      <c r="AB517" s="53" t="s">
        <v>1608</v>
      </c>
      <c r="AC517" s="53">
        <v>12070102</v>
      </c>
      <c r="AD517" s="53">
        <v>332073.44790000003</v>
      </c>
      <c r="AE517" s="53">
        <v>268170.72065799998</v>
      </c>
      <c r="AF517" s="53">
        <f t="shared" si="2223"/>
        <v>0.80756447814146348</v>
      </c>
      <c r="AH517" s="58">
        <f>Input!P430</f>
        <v>1013</v>
      </c>
      <c r="AI517" s="58">
        <f>Input!Q430</f>
        <v>0</v>
      </c>
      <c r="AJ517" s="58">
        <f>Input!R430</f>
        <v>159</v>
      </c>
      <c r="AK517" s="58">
        <f>Input!S430</f>
        <v>0</v>
      </c>
      <c r="AL517" s="58">
        <f>Input!T430</f>
        <v>173</v>
      </c>
      <c r="AM517" s="58">
        <f t="shared" si="2038"/>
        <v>818.06281635730249</v>
      </c>
      <c r="AN517" s="58">
        <f t="shared" si="2039"/>
        <v>0</v>
      </c>
      <c r="AO517" s="58">
        <f t="shared" si="2040"/>
        <v>128.40275202449268</v>
      </c>
      <c r="AP517" s="58">
        <f t="shared" si="2041"/>
        <v>0</v>
      </c>
      <c r="AQ517" s="58">
        <f t="shared" si="2042"/>
        <v>139.70865471847318</v>
      </c>
      <c r="BA517" s="54" t="s">
        <v>1033</v>
      </c>
      <c r="BB517" s="53">
        <v>12090206</v>
      </c>
      <c r="BC517" s="53">
        <v>49625</v>
      </c>
      <c r="BD517" s="53">
        <v>263</v>
      </c>
      <c r="BE517" s="53">
        <f t="shared" si="2238"/>
        <v>5.2997481108312339E-3</v>
      </c>
      <c r="BF517" s="53">
        <f t="shared" ref="BF517:BG520" si="2245">BF516</f>
        <v>50</v>
      </c>
      <c r="BG517" s="53">
        <f t="shared" si="2245"/>
        <v>0</v>
      </c>
      <c r="BH517" s="53">
        <f t="shared" si="2239"/>
        <v>0.26498740554156169</v>
      </c>
      <c r="BI517" s="53">
        <f t="shared" si="2240"/>
        <v>0</v>
      </c>
      <c r="BO517" s="54" t="s">
        <v>1023</v>
      </c>
      <c r="BP517" s="53">
        <v>12020002</v>
      </c>
      <c r="BQ517" s="53">
        <v>620627.31629999995</v>
      </c>
      <c r="BR517" s="53">
        <v>31.140128050000001</v>
      </c>
      <c r="BS517" s="53">
        <f t="shared" si="2241"/>
        <v>5.0175245646047957E-5</v>
      </c>
      <c r="BT517" s="53">
        <f>BT516</f>
        <v>0</v>
      </c>
      <c r="BU517" s="53">
        <f t="shared" ref="BU517:BU519" si="2246">BU516</f>
        <v>0</v>
      </c>
      <c r="BV517" s="53">
        <f t="shared" ref="BV517:BV519" si="2247">BV516</f>
        <v>0</v>
      </c>
      <c r="BW517" s="53">
        <f t="shared" si="2242"/>
        <v>0</v>
      </c>
      <c r="BX517" s="53">
        <f t="shared" si="2243"/>
        <v>0</v>
      </c>
      <c r="BY517" s="53">
        <f t="shared" si="2244"/>
        <v>0</v>
      </c>
    </row>
    <row r="518" spans="1:77" x14ac:dyDescent="0.3">
      <c r="A518" s="53" t="s">
        <v>1020</v>
      </c>
      <c r="B518" s="53" t="s">
        <v>1578</v>
      </c>
      <c r="C518" s="53">
        <v>11100202</v>
      </c>
      <c r="D518" s="51">
        <v>458863.2014506</v>
      </c>
      <c r="E518" s="53">
        <v>19718.994483400002</v>
      </c>
      <c r="F518" s="53">
        <f t="shared" si="2222"/>
        <v>4.2973579971247483E-2</v>
      </c>
      <c r="H518" s="53">
        <f>H517</f>
        <v>10775</v>
      </c>
      <c r="I518" s="53">
        <f t="shared" si="2229"/>
        <v>23148</v>
      </c>
      <c r="J518" s="53">
        <f t="shared" si="2230"/>
        <v>49736</v>
      </c>
      <c r="K518" s="53">
        <f t="shared" si="2231"/>
        <v>0</v>
      </c>
      <c r="L518" s="53">
        <f t="shared" si="2232"/>
        <v>422</v>
      </c>
      <c r="M518" s="53">
        <f t="shared" si="2233"/>
        <v>463.04032419019165</v>
      </c>
      <c r="N518" s="53">
        <f t="shared" si="2234"/>
        <v>994.75242917443677</v>
      </c>
      <c r="O518" s="53">
        <f t="shared" si="2235"/>
        <v>2137.333973449965</v>
      </c>
      <c r="P518" s="53">
        <f t="shared" si="2236"/>
        <v>0</v>
      </c>
      <c r="Q518" s="53">
        <f t="shared" si="2237"/>
        <v>18.134850747866437</v>
      </c>
      <c r="AA518" s="53" t="s">
        <v>1043</v>
      </c>
      <c r="AB518" s="53" t="s">
        <v>1608</v>
      </c>
      <c r="AC518" s="53">
        <v>12090301</v>
      </c>
      <c r="AD518" s="53">
        <v>332073.44790000003</v>
      </c>
      <c r="AE518" s="51">
        <v>63902.727228999996</v>
      </c>
      <c r="AF518" s="53">
        <f t="shared" si="2223"/>
        <v>0.19243552181938842</v>
      </c>
      <c r="AH518" s="58">
        <f t="shared" ref="AH518" si="2248">AH517</f>
        <v>1013</v>
      </c>
      <c r="AI518" s="58">
        <f t="shared" ref="AI518" si="2249">AI517</f>
        <v>0</v>
      </c>
      <c r="AJ518" s="58">
        <f t="shared" ref="AJ518" si="2250">AJ517</f>
        <v>159</v>
      </c>
      <c r="AK518" s="58">
        <f t="shared" ref="AK518" si="2251">AK517</f>
        <v>0</v>
      </c>
      <c r="AL518" s="58">
        <f t="shared" ref="AL518" si="2252">AL517</f>
        <v>173</v>
      </c>
      <c r="AM518" s="58">
        <f t="shared" si="2038"/>
        <v>194.93718360304047</v>
      </c>
      <c r="AN518" s="58">
        <f t="shared" si="2039"/>
        <v>0</v>
      </c>
      <c r="AO518" s="58">
        <f t="shared" si="2040"/>
        <v>30.597247969282758</v>
      </c>
      <c r="AP518" s="58">
        <f t="shared" si="2041"/>
        <v>0</v>
      </c>
      <c r="AQ518" s="58">
        <f t="shared" si="2042"/>
        <v>33.2913452747542</v>
      </c>
      <c r="BA518" s="54" t="s">
        <v>1033</v>
      </c>
      <c r="BB518" s="53">
        <v>12100201</v>
      </c>
      <c r="BC518" s="53">
        <v>49625</v>
      </c>
      <c r="BD518" s="53">
        <v>48727</v>
      </c>
      <c r="BE518" s="53">
        <f t="shared" si="2238"/>
        <v>0.981904282115869</v>
      </c>
      <c r="BF518" s="53">
        <f t="shared" si="2245"/>
        <v>50</v>
      </c>
      <c r="BG518" s="53">
        <f t="shared" si="2245"/>
        <v>0</v>
      </c>
      <c r="BH518" s="53">
        <f t="shared" si="2239"/>
        <v>49.095214105793453</v>
      </c>
      <c r="BI518" s="53">
        <f t="shared" si="2240"/>
        <v>0</v>
      </c>
      <c r="BO518" s="54" t="s">
        <v>1023</v>
      </c>
      <c r="BP518" s="53">
        <v>12020003</v>
      </c>
      <c r="BQ518" s="53">
        <v>620627.31629999995</v>
      </c>
      <c r="BR518" s="53">
        <v>279377.72350000002</v>
      </c>
      <c r="BS518" s="53">
        <f t="shared" si="2241"/>
        <v>0.45015376565370824</v>
      </c>
      <c r="BT518" s="53">
        <f>BT517</f>
        <v>0</v>
      </c>
      <c r="BU518" s="53">
        <f t="shared" si="2246"/>
        <v>0</v>
      </c>
      <c r="BV518" s="53">
        <f t="shared" si="2247"/>
        <v>0</v>
      </c>
      <c r="BW518" s="53">
        <f t="shared" si="2242"/>
        <v>0</v>
      </c>
      <c r="BX518" s="53">
        <f t="shared" si="2243"/>
        <v>0</v>
      </c>
      <c r="BY518" s="53">
        <f t="shared" si="2244"/>
        <v>0</v>
      </c>
    </row>
    <row r="519" spans="1:77" x14ac:dyDescent="0.3">
      <c r="A519" s="53" t="s">
        <v>1021</v>
      </c>
      <c r="B519" s="53" t="s">
        <v>1575</v>
      </c>
      <c r="C519" s="53">
        <v>12090102</v>
      </c>
      <c r="D519" s="51">
        <v>576172.28691999998</v>
      </c>
      <c r="E519" s="53">
        <v>253791.15289200001</v>
      </c>
      <c r="F519" s="53">
        <f t="shared" si="2222"/>
        <v>0.44047788943246807</v>
      </c>
      <c r="H519" s="53">
        <f>Input!P359</f>
        <v>167</v>
      </c>
      <c r="I519" s="53">
        <f>Input!Q359</f>
        <v>0</v>
      </c>
      <c r="J519" s="53">
        <f>Input!R359</f>
        <v>542</v>
      </c>
      <c r="K519" s="53">
        <f>Input!S359</f>
        <v>2</v>
      </c>
      <c r="L519" s="53">
        <f>Input!T359</f>
        <v>202</v>
      </c>
      <c r="M519" s="53">
        <f t="shared" si="2233"/>
        <v>73.559807535222163</v>
      </c>
      <c r="N519" s="53">
        <f t="shared" si="2234"/>
        <v>0</v>
      </c>
      <c r="O519" s="53">
        <f t="shared" si="2235"/>
        <v>238.7390160723977</v>
      </c>
      <c r="P519" s="53">
        <f t="shared" si="2236"/>
        <v>0.88095577886493615</v>
      </c>
      <c r="Q519" s="53">
        <f t="shared" si="2237"/>
        <v>88.976533665358545</v>
      </c>
      <c r="AA519" s="53" t="s">
        <v>1043</v>
      </c>
      <c r="AB519" s="53" t="s">
        <v>1611</v>
      </c>
      <c r="AC519" s="53">
        <v>12070102</v>
      </c>
      <c r="AD519" s="53">
        <v>258412.27540000001</v>
      </c>
      <c r="AE519" s="51">
        <v>194509.54816999999</v>
      </c>
      <c r="AF519" s="53">
        <f t="shared" si="2223"/>
        <v>0.75271017163916043</v>
      </c>
      <c r="AH519" s="58">
        <f>Input!P431</f>
        <v>56</v>
      </c>
      <c r="AI519" s="58">
        <f>Input!Q431</f>
        <v>0</v>
      </c>
      <c r="AJ519" s="58">
        <f>Input!R431</f>
        <v>0</v>
      </c>
      <c r="AK519" s="58">
        <f>Input!S431</f>
        <v>0</v>
      </c>
      <c r="AL519" s="58">
        <f>Input!T431</f>
        <v>42</v>
      </c>
      <c r="AM519" s="58">
        <f t="shared" si="2038"/>
        <v>42.151769611792986</v>
      </c>
      <c r="AN519" s="58">
        <f t="shared" si="2039"/>
        <v>0</v>
      </c>
      <c r="AO519" s="58">
        <f t="shared" si="2040"/>
        <v>0</v>
      </c>
      <c r="AP519" s="58">
        <f t="shared" si="2041"/>
        <v>0</v>
      </c>
      <c r="AQ519" s="58">
        <f t="shared" si="2042"/>
        <v>31.613827208844739</v>
      </c>
      <c r="BA519" s="54" t="s">
        <v>1033</v>
      </c>
      <c r="BB519" s="53">
        <v>12100302</v>
      </c>
      <c r="BC519" s="53">
        <v>49625</v>
      </c>
      <c r="BD519" s="53">
        <v>234</v>
      </c>
      <c r="BE519" s="53">
        <f t="shared" si="2238"/>
        <v>4.7153652392947099E-3</v>
      </c>
      <c r="BF519" s="53">
        <f t="shared" si="2245"/>
        <v>50</v>
      </c>
      <c r="BG519" s="53">
        <f t="shared" si="2245"/>
        <v>0</v>
      </c>
      <c r="BH519" s="53">
        <f t="shared" si="2239"/>
        <v>0.23576826196473549</v>
      </c>
      <c r="BI519" s="53">
        <f t="shared" si="2240"/>
        <v>0</v>
      </c>
      <c r="BO519" s="54" t="s">
        <v>1023</v>
      </c>
      <c r="BP519" s="53">
        <v>12020005</v>
      </c>
      <c r="BQ519" s="53">
        <v>620627.31629999995</v>
      </c>
      <c r="BR519" s="53">
        <v>116331.73880000001</v>
      </c>
      <c r="BS519" s="53">
        <f t="shared" si="2241"/>
        <v>0.18744218268305704</v>
      </c>
      <c r="BT519" s="53">
        <f>BT518</f>
        <v>0</v>
      </c>
      <c r="BU519" s="53">
        <f t="shared" si="2246"/>
        <v>0</v>
      </c>
      <c r="BV519" s="53">
        <f t="shared" si="2247"/>
        <v>0</v>
      </c>
      <c r="BW519" s="53">
        <f t="shared" si="2242"/>
        <v>0</v>
      </c>
      <c r="BX519" s="53">
        <f t="shared" si="2243"/>
        <v>0</v>
      </c>
      <c r="BY519" s="53">
        <f t="shared" si="2244"/>
        <v>0</v>
      </c>
    </row>
    <row r="520" spans="1:77" x14ac:dyDescent="0.3">
      <c r="A520" s="53" t="s">
        <v>1021</v>
      </c>
      <c r="B520" s="53" t="s">
        <v>1575</v>
      </c>
      <c r="C520" s="53">
        <v>12090103</v>
      </c>
      <c r="D520" s="51">
        <v>576172.28691999998</v>
      </c>
      <c r="E520" s="53">
        <v>322381.134028</v>
      </c>
      <c r="F520" s="53">
        <f t="shared" si="2222"/>
        <v>0.55952211056753198</v>
      </c>
      <c r="H520" s="53">
        <f>H519</f>
        <v>167</v>
      </c>
      <c r="I520" s="53">
        <f t="shared" ref="I520" si="2253">I519</f>
        <v>0</v>
      </c>
      <c r="J520" s="53">
        <f t="shared" ref="J520" si="2254">J519</f>
        <v>542</v>
      </c>
      <c r="K520" s="53">
        <f t="shared" ref="K520" si="2255">K519</f>
        <v>2</v>
      </c>
      <c r="L520" s="53">
        <f t="shared" ref="L520" si="2256">L519</f>
        <v>202</v>
      </c>
      <c r="M520" s="53">
        <f t="shared" si="2233"/>
        <v>93.440192464777837</v>
      </c>
      <c r="N520" s="53">
        <f t="shared" si="2234"/>
        <v>0</v>
      </c>
      <c r="O520" s="53">
        <f t="shared" si="2235"/>
        <v>303.26098392760235</v>
      </c>
      <c r="P520" s="53">
        <f t="shared" si="2236"/>
        <v>1.119044221135064</v>
      </c>
      <c r="Q520" s="53">
        <f t="shared" si="2237"/>
        <v>113.02346633464145</v>
      </c>
      <c r="AA520" s="53" t="s">
        <v>1043</v>
      </c>
      <c r="AB520" s="53" t="s">
        <v>1611</v>
      </c>
      <c r="AC520" s="53">
        <v>12090301</v>
      </c>
      <c r="AD520" s="53">
        <v>258412.27540000001</v>
      </c>
      <c r="AE520" s="53">
        <v>63902.727228999996</v>
      </c>
      <c r="AF520" s="53">
        <f t="shared" si="2223"/>
        <v>0.24728982835696975</v>
      </c>
      <c r="AH520" s="58">
        <f t="shared" ref="AH520" si="2257">AH519</f>
        <v>56</v>
      </c>
      <c r="AI520" s="58">
        <f t="shared" ref="AI520" si="2258">AI519</f>
        <v>0</v>
      </c>
      <c r="AJ520" s="58">
        <f t="shared" ref="AJ520" si="2259">AJ519</f>
        <v>0</v>
      </c>
      <c r="AK520" s="58">
        <f t="shared" ref="AK520" si="2260">AK519</f>
        <v>0</v>
      </c>
      <c r="AL520" s="58">
        <f t="shared" ref="AL520" si="2261">AL519</f>
        <v>42</v>
      </c>
      <c r="AM520" s="58">
        <f t="shared" si="2038"/>
        <v>13.848230387990306</v>
      </c>
      <c r="AN520" s="58">
        <f t="shared" si="2039"/>
        <v>0</v>
      </c>
      <c r="AO520" s="58">
        <f t="shared" si="2040"/>
        <v>0</v>
      </c>
      <c r="AP520" s="58">
        <f t="shared" si="2041"/>
        <v>0</v>
      </c>
      <c r="AQ520" s="58">
        <f t="shared" si="2042"/>
        <v>10.386172790992729</v>
      </c>
      <c r="BA520" s="54" t="s">
        <v>1033</v>
      </c>
      <c r="BB520" s="53">
        <v>12110106</v>
      </c>
      <c r="BC520" s="53">
        <v>49625</v>
      </c>
      <c r="BD520" s="53">
        <v>8</v>
      </c>
      <c r="BE520" s="53">
        <f t="shared" si="2238"/>
        <v>1.6120906801007557E-4</v>
      </c>
      <c r="BF520" s="53">
        <f t="shared" si="2245"/>
        <v>50</v>
      </c>
      <c r="BG520" s="53">
        <f t="shared" si="2245"/>
        <v>0</v>
      </c>
      <c r="BH520" s="53">
        <f t="shared" si="2239"/>
        <v>8.0604534005037781E-3</v>
      </c>
      <c r="BI520" s="53">
        <f t="shared" si="2240"/>
        <v>0</v>
      </c>
      <c r="BO520" s="54" t="s">
        <v>1024</v>
      </c>
      <c r="BP520" s="53">
        <v>13040201</v>
      </c>
      <c r="BQ520" s="53">
        <v>1449292.7949999999</v>
      </c>
      <c r="BR520" s="53">
        <v>58142.337370000001</v>
      </c>
      <c r="BS520" s="53">
        <f t="shared" si="2241"/>
        <v>4.0117730227176081E-2</v>
      </c>
      <c r="BT520" s="53">
        <f>Input!R368</f>
        <v>0</v>
      </c>
      <c r="BU520" s="53">
        <f>Input!S368</f>
        <v>0</v>
      </c>
      <c r="BV520" s="53">
        <f>Input!T368</f>
        <v>69</v>
      </c>
      <c r="BW520" s="53">
        <f t="shared" si="2242"/>
        <v>0</v>
      </c>
      <c r="BX520" s="53">
        <f t="shared" si="2243"/>
        <v>0</v>
      </c>
      <c r="BY520" s="53">
        <f t="shared" si="2244"/>
        <v>2.7681233856751497</v>
      </c>
    </row>
    <row r="521" spans="1:77" x14ac:dyDescent="0.3">
      <c r="A521" s="53" t="s">
        <v>773</v>
      </c>
      <c r="B521" s="53" t="s">
        <v>1581</v>
      </c>
      <c r="C521" s="53">
        <v>12030101</v>
      </c>
      <c r="D521" s="51">
        <v>33661.989254729997</v>
      </c>
      <c r="E521" s="53">
        <v>24857.444183</v>
      </c>
      <c r="F521" s="53">
        <f t="shared" si="2222"/>
        <v>0.73844252028293811</v>
      </c>
      <c r="H521" s="53">
        <f>Input!P362</f>
        <v>1</v>
      </c>
      <c r="I521" s="53">
        <f>Input!Q362</f>
        <v>0</v>
      </c>
      <c r="J521" s="53">
        <f>Input!R362</f>
        <v>0</v>
      </c>
      <c r="K521" s="53">
        <f>Input!S362</f>
        <v>402</v>
      </c>
      <c r="L521" s="53">
        <f>Input!T362</f>
        <v>0</v>
      </c>
      <c r="M521" s="53">
        <f t="shared" si="2233"/>
        <v>0.73844252028293811</v>
      </c>
      <c r="N521" s="53">
        <f t="shared" si="2234"/>
        <v>0</v>
      </c>
      <c r="O521" s="53">
        <f t="shared" si="2235"/>
        <v>0</v>
      </c>
      <c r="P521" s="53">
        <f t="shared" si="2236"/>
        <v>296.85389315374113</v>
      </c>
      <c r="Q521" s="53">
        <f t="shared" si="2237"/>
        <v>0</v>
      </c>
      <c r="AA521" s="53" t="s">
        <v>1043</v>
      </c>
      <c r="AB521" s="53" t="s">
        <v>1614</v>
      </c>
      <c r="AC521" s="53">
        <v>12070102</v>
      </c>
      <c r="AD521" s="53">
        <v>144871.45929999999</v>
      </c>
      <c r="AE521" s="51">
        <v>89758.910246900006</v>
      </c>
      <c r="AF521" s="53">
        <f t="shared" si="2223"/>
        <v>0.61957621384228034</v>
      </c>
      <c r="AH521" s="58">
        <f>Input!P432</f>
        <v>16</v>
      </c>
      <c r="AI521" s="58">
        <f>Input!Q432</f>
        <v>0</v>
      </c>
      <c r="AJ521" s="58">
        <f>Input!R432</f>
        <v>0</v>
      </c>
      <c r="AK521" s="58">
        <f>Input!S432</f>
        <v>0</v>
      </c>
      <c r="AL521" s="58">
        <f>Input!T432</f>
        <v>33</v>
      </c>
      <c r="AM521" s="58">
        <f t="shared" si="2038"/>
        <v>9.9132194214764855</v>
      </c>
      <c r="AN521" s="58">
        <f t="shared" si="2039"/>
        <v>0</v>
      </c>
      <c r="AO521" s="58">
        <f t="shared" si="2040"/>
        <v>0</v>
      </c>
      <c r="AP521" s="58">
        <f t="shared" si="2041"/>
        <v>0</v>
      </c>
      <c r="AQ521" s="58">
        <f t="shared" si="2042"/>
        <v>20.44601505679525</v>
      </c>
      <c r="BA521" s="54" t="s">
        <v>1034</v>
      </c>
      <c r="BB521" s="53">
        <v>12090109</v>
      </c>
      <c r="BC521" s="53">
        <v>4607</v>
      </c>
      <c r="BD521" s="53">
        <v>20</v>
      </c>
      <c r="BE521" s="53">
        <f t="shared" si="2238"/>
        <v>4.3412198827870634E-3</v>
      </c>
      <c r="BF521" s="53">
        <f>Input!P399</f>
        <v>18</v>
      </c>
      <c r="BG521" s="53">
        <f>Input!Q399</f>
        <v>0</v>
      </c>
      <c r="BH521" s="53">
        <f t="shared" si="2239"/>
        <v>7.8141957890167146E-2</v>
      </c>
      <c r="BI521" s="53">
        <f t="shared" si="2240"/>
        <v>0</v>
      </c>
      <c r="BO521" s="54" t="s">
        <v>1024</v>
      </c>
      <c r="BP521" s="53">
        <v>13040202</v>
      </c>
      <c r="BQ521" s="53">
        <v>1449292.7949999999</v>
      </c>
      <c r="BR521" s="53">
        <v>54789.495309999998</v>
      </c>
      <c r="BS521" s="53">
        <f t="shared" si="2241"/>
        <v>3.7804297033022925E-2</v>
      </c>
      <c r="BT521" s="53">
        <f>BT520</f>
        <v>0</v>
      </c>
      <c r="BU521" s="53">
        <f t="shared" ref="BU521:BU526" si="2262">BU520</f>
        <v>0</v>
      </c>
      <c r="BV521" s="53">
        <f t="shared" ref="BV521:BV526" si="2263">BV520</f>
        <v>69</v>
      </c>
      <c r="BW521" s="53">
        <f t="shared" si="2242"/>
        <v>0</v>
      </c>
      <c r="BX521" s="53">
        <f t="shared" si="2243"/>
        <v>0</v>
      </c>
      <c r="BY521" s="53">
        <f t="shared" si="2244"/>
        <v>2.6084964952785819</v>
      </c>
    </row>
    <row r="522" spans="1:77" x14ac:dyDescent="0.3">
      <c r="A522" s="53" t="s">
        <v>773</v>
      </c>
      <c r="B522" s="53" t="s">
        <v>1581</v>
      </c>
      <c r="C522" s="53">
        <v>12060201</v>
      </c>
      <c r="D522" s="51">
        <v>33661.989254729997</v>
      </c>
      <c r="E522" s="53">
        <v>8804.5450717299991</v>
      </c>
      <c r="F522" s="53">
        <f t="shared" si="2222"/>
        <v>0.26155747971706195</v>
      </c>
      <c r="H522" s="53">
        <f>H521</f>
        <v>1</v>
      </c>
      <c r="I522" s="53">
        <f t="shared" ref="I522" si="2264">I521</f>
        <v>0</v>
      </c>
      <c r="J522" s="53">
        <f t="shared" ref="J522" si="2265">J521</f>
        <v>0</v>
      </c>
      <c r="K522" s="53">
        <f t="shared" ref="K522" si="2266">K521</f>
        <v>402</v>
      </c>
      <c r="L522" s="53">
        <f t="shared" ref="L522" si="2267">L521</f>
        <v>0</v>
      </c>
      <c r="M522" s="53">
        <f t="shared" si="2233"/>
        <v>0.26155747971706195</v>
      </c>
      <c r="N522" s="53">
        <f t="shared" si="2234"/>
        <v>0</v>
      </c>
      <c r="O522" s="53">
        <f t="shared" si="2235"/>
        <v>0</v>
      </c>
      <c r="P522" s="53">
        <f t="shared" si="2236"/>
        <v>105.1461068462589</v>
      </c>
      <c r="Q522" s="53">
        <f t="shared" si="2237"/>
        <v>0</v>
      </c>
      <c r="AA522" s="53" t="s">
        <v>1043</v>
      </c>
      <c r="AB522" s="53" t="s">
        <v>1614</v>
      </c>
      <c r="AC522" s="53">
        <v>12090301</v>
      </c>
      <c r="AD522" s="53">
        <v>144871.45929999999</v>
      </c>
      <c r="AE522" s="53">
        <v>55112.549071300004</v>
      </c>
      <c r="AF522" s="53">
        <f t="shared" si="2223"/>
        <v>0.38042378628334844</v>
      </c>
      <c r="AH522" s="58">
        <f t="shared" ref="AH522" si="2268">AH521</f>
        <v>16</v>
      </c>
      <c r="AI522" s="58">
        <f t="shared" ref="AI522" si="2269">AI521</f>
        <v>0</v>
      </c>
      <c r="AJ522" s="58">
        <f t="shared" ref="AJ522" si="2270">AJ521</f>
        <v>0</v>
      </c>
      <c r="AK522" s="58">
        <f t="shared" ref="AK522" si="2271">AK521</f>
        <v>0</v>
      </c>
      <c r="AL522" s="58">
        <f t="shared" ref="AL522" si="2272">AL521</f>
        <v>33</v>
      </c>
      <c r="AM522" s="58">
        <f t="shared" si="2038"/>
        <v>6.0867805805335751</v>
      </c>
      <c r="AN522" s="58">
        <f t="shared" si="2039"/>
        <v>0</v>
      </c>
      <c r="AO522" s="58">
        <f t="shared" si="2040"/>
        <v>0</v>
      </c>
      <c r="AP522" s="58">
        <f t="shared" si="2041"/>
        <v>0</v>
      </c>
      <c r="AQ522" s="58">
        <f t="shared" si="2042"/>
        <v>12.553984947350498</v>
      </c>
      <c r="BA522" s="54" t="s">
        <v>1034</v>
      </c>
      <c r="BB522" s="53">
        <v>12090202</v>
      </c>
      <c r="BC522" s="53">
        <v>4607</v>
      </c>
      <c r="BD522" s="53">
        <v>1509</v>
      </c>
      <c r="BE522" s="53">
        <f t="shared" si="2238"/>
        <v>0.32754504015628394</v>
      </c>
      <c r="BF522" s="53">
        <f t="shared" ref="BF522:BG525" si="2273">BF521</f>
        <v>18</v>
      </c>
      <c r="BG522" s="53">
        <f t="shared" si="2273"/>
        <v>0</v>
      </c>
      <c r="BH522" s="53">
        <f t="shared" si="2239"/>
        <v>5.8958107228131107</v>
      </c>
      <c r="BI522" s="53">
        <f t="shared" si="2240"/>
        <v>0</v>
      </c>
      <c r="BO522" s="54" t="s">
        <v>1024</v>
      </c>
      <c r="BP522" s="53">
        <v>13050004</v>
      </c>
      <c r="BQ522" s="53">
        <v>1449292.7949999999</v>
      </c>
      <c r="BR522" s="53">
        <v>488086.03779999999</v>
      </c>
      <c r="BS522" s="53">
        <f t="shared" si="2241"/>
        <v>0.3367753151632828</v>
      </c>
      <c r="BT522" s="53">
        <f>BT521</f>
        <v>0</v>
      </c>
      <c r="BU522" s="53">
        <f t="shared" si="2262"/>
        <v>0</v>
      </c>
      <c r="BV522" s="53">
        <f t="shared" si="2263"/>
        <v>69</v>
      </c>
      <c r="BW522" s="53">
        <f t="shared" si="2242"/>
        <v>0</v>
      </c>
      <c r="BX522" s="53">
        <f t="shared" si="2243"/>
        <v>0</v>
      </c>
      <c r="BY522" s="53">
        <f t="shared" si="2244"/>
        <v>23.237496746266512</v>
      </c>
    </row>
    <row r="523" spans="1:77" x14ac:dyDescent="0.3">
      <c r="A523" s="53" t="s">
        <v>1022</v>
      </c>
      <c r="B523" s="53" t="s">
        <v>1576</v>
      </c>
      <c r="C523" s="53">
        <v>12100101</v>
      </c>
      <c r="D523" s="51">
        <v>544320.25122749992</v>
      </c>
      <c r="E523" s="53">
        <v>102452.51753</v>
      </c>
      <c r="F523" s="53">
        <f t="shared" si="2222"/>
        <v>0.18822102851943998</v>
      </c>
      <c r="H523" s="53">
        <f>Input!P363</f>
        <v>1837</v>
      </c>
      <c r="I523" s="53">
        <f>Input!Q363</f>
        <v>1163</v>
      </c>
      <c r="J523" s="53">
        <f>Input!R363</f>
        <v>35888</v>
      </c>
      <c r="K523" s="53">
        <f>Input!S363</f>
        <v>92</v>
      </c>
      <c r="L523" s="53">
        <f>Input!T363</f>
        <v>670</v>
      </c>
      <c r="M523" s="53">
        <f t="shared" si="2233"/>
        <v>345.76202939021124</v>
      </c>
      <c r="N523" s="53">
        <f t="shared" si="2234"/>
        <v>218.90105616810868</v>
      </c>
      <c r="O523" s="53">
        <f t="shared" si="2235"/>
        <v>6754.8762715056619</v>
      </c>
      <c r="P523" s="53">
        <f t="shared" si="2236"/>
        <v>17.316334623788478</v>
      </c>
      <c r="Q523" s="53">
        <f t="shared" si="2237"/>
        <v>126.10808910802479</v>
      </c>
      <c r="AA523" s="53" t="s">
        <v>1044</v>
      </c>
      <c r="AB523" s="53" t="s">
        <v>1615</v>
      </c>
      <c r="AC523" s="53">
        <v>12030202</v>
      </c>
      <c r="AD523" s="53">
        <v>54.314137160000001</v>
      </c>
      <c r="AE523" s="51">
        <v>54.314137162500003</v>
      </c>
      <c r="AF523" s="53">
        <f t="shared" si="2223"/>
        <v>1.0000000000460285</v>
      </c>
      <c r="AH523" s="58">
        <f>Input!P434</f>
        <v>7</v>
      </c>
      <c r="AI523" s="58">
        <f>Input!Q434</f>
        <v>0</v>
      </c>
      <c r="AJ523" s="58">
        <f>Input!R434</f>
        <v>0</v>
      </c>
      <c r="AK523" s="58">
        <f>Input!S434</f>
        <v>0</v>
      </c>
      <c r="AL523" s="58">
        <f>Input!T434</f>
        <v>0</v>
      </c>
      <c r="AM523" s="58">
        <f t="shared" si="2038"/>
        <v>7.0000000003221992</v>
      </c>
      <c r="AN523" s="58">
        <f t="shared" si="2039"/>
        <v>0</v>
      </c>
      <c r="AO523" s="58">
        <f t="shared" si="2040"/>
        <v>0</v>
      </c>
      <c r="AP523" s="58">
        <f t="shared" si="2041"/>
        <v>0</v>
      </c>
      <c r="AQ523" s="58">
        <f t="shared" si="2042"/>
        <v>0</v>
      </c>
      <c r="BA523" s="54" t="s">
        <v>1034</v>
      </c>
      <c r="BB523" s="53">
        <v>12090203</v>
      </c>
      <c r="BC523" s="53">
        <v>4607</v>
      </c>
      <c r="BD523" s="53">
        <v>1626</v>
      </c>
      <c r="BE523" s="53">
        <f t="shared" si="2238"/>
        <v>0.35294117647058826</v>
      </c>
      <c r="BF523" s="53">
        <f t="shared" si="2273"/>
        <v>18</v>
      </c>
      <c r="BG523" s="53">
        <f t="shared" si="2273"/>
        <v>0</v>
      </c>
      <c r="BH523" s="53">
        <f t="shared" si="2239"/>
        <v>6.3529411764705888</v>
      </c>
      <c r="BI523" s="53">
        <f t="shared" si="2240"/>
        <v>0</v>
      </c>
      <c r="BO523" s="54" t="s">
        <v>1024</v>
      </c>
      <c r="BP523" s="53">
        <v>13070003</v>
      </c>
      <c r="BQ523" s="53">
        <v>1449292.7949999999</v>
      </c>
      <c r="BR523" s="53">
        <v>264037.14750000002</v>
      </c>
      <c r="BS523" s="53">
        <f t="shared" si="2241"/>
        <v>0.18218344037237832</v>
      </c>
      <c r="BT523" s="53">
        <f t="shared" ref="BT523:BT526" si="2274">BT522</f>
        <v>0</v>
      </c>
      <c r="BU523" s="53">
        <f t="shared" si="2262"/>
        <v>0</v>
      </c>
      <c r="BV523" s="53">
        <f t="shared" si="2263"/>
        <v>69</v>
      </c>
      <c r="BW523" s="53">
        <f t="shared" si="2242"/>
        <v>0</v>
      </c>
      <c r="BX523" s="53">
        <f t="shared" si="2243"/>
        <v>0</v>
      </c>
      <c r="BY523" s="53">
        <f t="shared" si="2244"/>
        <v>12.570657385694105</v>
      </c>
    </row>
    <row r="524" spans="1:77" x14ac:dyDescent="0.3">
      <c r="A524" s="53" t="s">
        <v>1022</v>
      </c>
      <c r="B524" s="53" t="s">
        <v>1576</v>
      </c>
      <c r="C524" s="53">
        <v>12100102</v>
      </c>
      <c r="D524" s="51">
        <v>544320.25122750003</v>
      </c>
      <c r="E524" s="53">
        <v>177606.680593</v>
      </c>
      <c r="F524" s="53">
        <f t="shared" si="2222"/>
        <v>0.32629078229677849</v>
      </c>
      <c r="H524" s="53">
        <f>H523</f>
        <v>1837</v>
      </c>
      <c r="I524" s="53">
        <f t="shared" ref="I524:I526" si="2275">I523</f>
        <v>1163</v>
      </c>
      <c r="J524" s="53">
        <f t="shared" ref="J524:J526" si="2276">J523</f>
        <v>35888</v>
      </c>
      <c r="K524" s="53">
        <f t="shared" ref="K524:K526" si="2277">K523</f>
        <v>92</v>
      </c>
      <c r="L524" s="53">
        <f t="shared" ref="L524:L526" si="2278">L523</f>
        <v>670</v>
      </c>
      <c r="M524" s="53">
        <f t="shared" si="2233"/>
        <v>599.39616707918208</v>
      </c>
      <c r="N524" s="53">
        <f t="shared" si="2234"/>
        <v>379.47617981115337</v>
      </c>
      <c r="O524" s="53">
        <f t="shared" si="2235"/>
        <v>11709.923595066786</v>
      </c>
      <c r="P524" s="53">
        <f t="shared" si="2236"/>
        <v>30.018751971303622</v>
      </c>
      <c r="Q524" s="53">
        <f t="shared" si="2237"/>
        <v>218.61482413884158</v>
      </c>
      <c r="AA524" s="53" t="s">
        <v>1044</v>
      </c>
      <c r="AB524" s="53" t="s">
        <v>1608</v>
      </c>
      <c r="AC524" s="53">
        <v>12030201</v>
      </c>
      <c r="AD524" s="53">
        <v>617490.10629999998</v>
      </c>
      <c r="AE524" s="53">
        <v>196816.75003200001</v>
      </c>
      <c r="AF524" s="53">
        <f t="shared" si="2223"/>
        <v>0.31873668585773102</v>
      </c>
      <c r="AH524" s="58">
        <f>Input!P435</f>
        <v>600</v>
      </c>
      <c r="AI524" s="58">
        <f>Input!Q435</f>
        <v>0</v>
      </c>
      <c r="AJ524" s="58">
        <f>Input!R435</f>
        <v>0</v>
      </c>
      <c r="AK524" s="58">
        <f>Input!S435</f>
        <v>0</v>
      </c>
      <c r="AL524" s="58">
        <f>Input!T435</f>
        <v>27</v>
      </c>
      <c r="AM524" s="58">
        <f t="shared" si="2038"/>
        <v>191.24201151463862</v>
      </c>
      <c r="AN524" s="58">
        <f t="shared" si="2039"/>
        <v>0</v>
      </c>
      <c r="AO524" s="58">
        <f t="shared" si="2040"/>
        <v>0</v>
      </c>
      <c r="AP524" s="58">
        <f t="shared" si="2041"/>
        <v>0</v>
      </c>
      <c r="AQ524" s="58">
        <f t="shared" si="2042"/>
        <v>8.6058905181587377</v>
      </c>
      <c r="BA524" s="54" t="s">
        <v>1034</v>
      </c>
      <c r="BB524" s="53">
        <v>12090204</v>
      </c>
      <c r="BC524" s="53">
        <v>4607</v>
      </c>
      <c r="BD524" s="53">
        <v>1448</v>
      </c>
      <c r="BE524" s="53">
        <f t="shared" si="2238"/>
        <v>0.31430431951378335</v>
      </c>
      <c r="BF524" s="53">
        <f t="shared" si="2273"/>
        <v>18</v>
      </c>
      <c r="BG524" s="53">
        <f t="shared" si="2273"/>
        <v>0</v>
      </c>
      <c r="BH524" s="53">
        <f t="shared" si="2239"/>
        <v>5.6574777512481003</v>
      </c>
      <c r="BI524" s="53">
        <f t="shared" si="2240"/>
        <v>0</v>
      </c>
      <c r="BO524" s="54" t="s">
        <v>1024</v>
      </c>
      <c r="BP524" s="53">
        <v>13070004</v>
      </c>
      <c r="BQ524" s="53">
        <v>1449292.7949999999</v>
      </c>
      <c r="BR524" s="53">
        <v>174653.15530000001</v>
      </c>
      <c r="BS524" s="53">
        <f t="shared" si="2241"/>
        <v>0.1205092276057303</v>
      </c>
      <c r="BT524" s="53">
        <f t="shared" si="2274"/>
        <v>0</v>
      </c>
      <c r="BU524" s="53">
        <f t="shared" si="2262"/>
        <v>0</v>
      </c>
      <c r="BV524" s="53">
        <f t="shared" si="2263"/>
        <v>69</v>
      </c>
      <c r="BW524" s="53">
        <f t="shared" si="2242"/>
        <v>0</v>
      </c>
      <c r="BX524" s="53">
        <f t="shared" si="2243"/>
        <v>0</v>
      </c>
      <c r="BY524" s="53">
        <f t="shared" si="2244"/>
        <v>8.3151367047953908</v>
      </c>
    </row>
    <row r="525" spans="1:77" x14ac:dyDescent="0.3">
      <c r="A525" s="53" t="s">
        <v>1022</v>
      </c>
      <c r="B525" s="53" t="s">
        <v>1576</v>
      </c>
      <c r="C525" s="53">
        <v>12100401</v>
      </c>
      <c r="D525" s="51">
        <v>544320.25122750003</v>
      </c>
      <c r="E525" s="53">
        <v>179610.16676399999</v>
      </c>
      <c r="F525" s="53">
        <f t="shared" si="2222"/>
        <v>0.32997149446297463</v>
      </c>
      <c r="H525" s="53">
        <f>H524</f>
        <v>1837</v>
      </c>
      <c r="I525" s="53">
        <f t="shared" si="2275"/>
        <v>1163</v>
      </c>
      <c r="J525" s="53">
        <f t="shared" si="2276"/>
        <v>35888</v>
      </c>
      <c r="K525" s="53">
        <f t="shared" si="2277"/>
        <v>92</v>
      </c>
      <c r="L525" s="53">
        <f t="shared" si="2278"/>
        <v>670</v>
      </c>
      <c r="M525" s="53">
        <f t="shared" si="2233"/>
        <v>606.15763532848439</v>
      </c>
      <c r="N525" s="53">
        <f t="shared" si="2234"/>
        <v>383.75684806043949</v>
      </c>
      <c r="O525" s="53">
        <f t="shared" si="2235"/>
        <v>11842.016993287234</v>
      </c>
      <c r="P525" s="53">
        <f t="shared" si="2236"/>
        <v>30.357377490593667</v>
      </c>
      <c r="Q525" s="53">
        <f t="shared" si="2237"/>
        <v>221.080901290193</v>
      </c>
      <c r="AA525" s="53" t="s">
        <v>1044</v>
      </c>
      <c r="AB525" s="53" t="s">
        <v>1608</v>
      </c>
      <c r="AC525" s="53">
        <v>12030202</v>
      </c>
      <c r="AD525" s="53">
        <v>617490.10629999998</v>
      </c>
      <c r="AE525" s="53">
        <v>309487.87071300001</v>
      </c>
      <c r="AF525" s="53">
        <f t="shared" si="2223"/>
        <v>0.50120296269595477</v>
      </c>
      <c r="AH525" s="58">
        <f t="shared" ref="AH525:AH526" si="2279">AH524</f>
        <v>600</v>
      </c>
      <c r="AI525" s="58">
        <f t="shared" ref="AI525:AI526" si="2280">AI524</f>
        <v>0</v>
      </c>
      <c r="AJ525" s="58">
        <f t="shared" ref="AJ525:AJ526" si="2281">AJ524</f>
        <v>0</v>
      </c>
      <c r="AK525" s="58">
        <f t="shared" ref="AK525:AK526" si="2282">AK524</f>
        <v>0</v>
      </c>
      <c r="AL525" s="58">
        <f t="shared" ref="AL525:AL526" si="2283">AL524</f>
        <v>27</v>
      </c>
      <c r="AM525" s="58">
        <f t="shared" si="2038"/>
        <v>300.72177761757285</v>
      </c>
      <c r="AN525" s="58">
        <f t="shared" si="2039"/>
        <v>0</v>
      </c>
      <c r="AO525" s="58">
        <f t="shared" si="2040"/>
        <v>0</v>
      </c>
      <c r="AP525" s="58">
        <f t="shared" si="2041"/>
        <v>0</v>
      </c>
      <c r="AQ525" s="58">
        <f t="shared" si="2042"/>
        <v>13.532479992790778</v>
      </c>
      <c r="BA525" s="54" t="s">
        <v>1034</v>
      </c>
      <c r="BB525" s="53">
        <v>12090206</v>
      </c>
      <c r="BC525" s="53">
        <v>4607</v>
      </c>
      <c r="BD525" s="53">
        <v>4</v>
      </c>
      <c r="BE525" s="53">
        <f t="shared" si="2238"/>
        <v>8.6824397655741261E-4</v>
      </c>
      <c r="BF525" s="53">
        <f t="shared" si="2273"/>
        <v>18</v>
      </c>
      <c r="BG525" s="53">
        <f t="shared" si="2273"/>
        <v>0</v>
      </c>
      <c r="BH525" s="53">
        <f t="shared" si="2239"/>
        <v>1.5628391578033429E-2</v>
      </c>
      <c r="BI525" s="53">
        <f t="shared" si="2240"/>
        <v>0</v>
      </c>
      <c r="BO525" s="54" t="s">
        <v>1024</v>
      </c>
      <c r="BP525" s="53">
        <v>13070005</v>
      </c>
      <c r="BQ525" s="53">
        <v>1449292.7949999999</v>
      </c>
      <c r="BR525" s="53">
        <v>296804.70199999999</v>
      </c>
      <c r="BS525" s="53">
        <f t="shared" si="2241"/>
        <v>0.20479278101979387</v>
      </c>
      <c r="BT525" s="53">
        <f t="shared" si="2274"/>
        <v>0</v>
      </c>
      <c r="BU525" s="53">
        <f t="shared" si="2262"/>
        <v>0</v>
      </c>
      <c r="BV525" s="53">
        <f t="shared" si="2263"/>
        <v>69</v>
      </c>
      <c r="BW525" s="53">
        <f t="shared" si="2242"/>
        <v>0</v>
      </c>
      <c r="BX525" s="53">
        <f t="shared" si="2243"/>
        <v>0</v>
      </c>
      <c r="BY525" s="53">
        <f t="shared" si="2244"/>
        <v>14.130701890365778</v>
      </c>
    </row>
    <row r="526" spans="1:77" x14ac:dyDescent="0.3">
      <c r="A526" s="53" t="s">
        <v>1022</v>
      </c>
      <c r="B526" s="53" t="s">
        <v>1576</v>
      </c>
      <c r="C526" s="53">
        <v>12100402</v>
      </c>
      <c r="D526" s="51">
        <v>544320.25122750003</v>
      </c>
      <c r="E526" s="53">
        <v>84650.886340500001</v>
      </c>
      <c r="F526" s="53">
        <f t="shared" si="2222"/>
        <v>0.15551669472080684</v>
      </c>
      <c r="H526" s="53">
        <f>H525</f>
        <v>1837</v>
      </c>
      <c r="I526" s="53">
        <f t="shared" si="2275"/>
        <v>1163</v>
      </c>
      <c r="J526" s="53">
        <f t="shared" si="2276"/>
        <v>35888</v>
      </c>
      <c r="K526" s="53">
        <f t="shared" si="2277"/>
        <v>92</v>
      </c>
      <c r="L526" s="53">
        <f t="shared" si="2278"/>
        <v>670</v>
      </c>
      <c r="M526" s="53">
        <f t="shared" si="2233"/>
        <v>285.68416820212218</v>
      </c>
      <c r="N526" s="53">
        <f t="shared" si="2234"/>
        <v>180.86591596029837</v>
      </c>
      <c r="O526" s="53">
        <f t="shared" si="2235"/>
        <v>5581.183140140316</v>
      </c>
      <c r="P526" s="53">
        <f t="shared" si="2236"/>
        <v>14.307535914314229</v>
      </c>
      <c r="Q526" s="53">
        <f t="shared" si="2237"/>
        <v>104.19618546294059</v>
      </c>
      <c r="AA526" s="53" t="s">
        <v>1044</v>
      </c>
      <c r="AB526" s="53" t="s">
        <v>1608</v>
      </c>
      <c r="AC526" s="53">
        <v>12070103</v>
      </c>
      <c r="AD526" s="53">
        <v>617490.10629999998</v>
      </c>
      <c r="AE526" s="53">
        <v>111185.485585</v>
      </c>
      <c r="AF526" s="53">
        <f t="shared" si="2223"/>
        <v>0.18006035149489813</v>
      </c>
      <c r="AH526" s="58">
        <f t="shared" si="2279"/>
        <v>600</v>
      </c>
      <c r="AI526" s="58">
        <f t="shared" si="2280"/>
        <v>0</v>
      </c>
      <c r="AJ526" s="58">
        <f t="shared" si="2281"/>
        <v>0</v>
      </c>
      <c r="AK526" s="58">
        <f t="shared" si="2282"/>
        <v>0</v>
      </c>
      <c r="AL526" s="58">
        <f t="shared" si="2283"/>
        <v>27</v>
      </c>
      <c r="AM526" s="58">
        <f t="shared" ref="AM526:AM589" si="2284">AF526*AH526</f>
        <v>108.03621089693888</v>
      </c>
      <c r="AN526" s="58">
        <f t="shared" ref="AN526:AN589" si="2285">AF526*AI526</f>
        <v>0</v>
      </c>
      <c r="AO526" s="58">
        <f t="shared" ref="AO526:AO589" si="2286">AF526*AJ526</f>
        <v>0</v>
      </c>
      <c r="AP526" s="58">
        <f t="shared" ref="AP526:AP589" si="2287">AK526*AF526</f>
        <v>0</v>
      </c>
      <c r="AQ526" s="58">
        <f t="shared" ref="AQ526:AQ589" si="2288">AL526*AF526</f>
        <v>4.8616294903622492</v>
      </c>
      <c r="BA526" s="54" t="s">
        <v>1035</v>
      </c>
      <c r="BB526" s="53">
        <v>11130204</v>
      </c>
      <c r="BC526" s="53">
        <v>286</v>
      </c>
      <c r="BD526" s="53">
        <v>72</v>
      </c>
      <c r="BE526" s="53">
        <f t="shared" si="2238"/>
        <v>0.25174825174825177</v>
      </c>
      <c r="BF526" s="53">
        <f>Input!P402</f>
        <v>128</v>
      </c>
      <c r="BG526" s="53">
        <f>Input!Q402</f>
        <v>0</v>
      </c>
      <c r="BH526" s="53">
        <f t="shared" si="2239"/>
        <v>32.223776223776227</v>
      </c>
      <c r="BI526" s="53">
        <f t="shared" si="2240"/>
        <v>0</v>
      </c>
      <c r="BO526" s="54" t="s">
        <v>1024</v>
      </c>
      <c r="BP526" s="53">
        <v>13070006</v>
      </c>
      <c r="BQ526" s="53">
        <v>1449292.7949999999</v>
      </c>
      <c r="BR526" s="53">
        <v>112779.92019999999</v>
      </c>
      <c r="BS526" s="53">
        <f t="shared" si="2241"/>
        <v>7.7817208909811766E-2</v>
      </c>
      <c r="BT526" s="53">
        <f t="shared" si="2274"/>
        <v>0</v>
      </c>
      <c r="BU526" s="53">
        <f t="shared" si="2262"/>
        <v>0</v>
      </c>
      <c r="BV526" s="53">
        <f t="shared" si="2263"/>
        <v>69</v>
      </c>
      <c r="BW526" s="53">
        <f t="shared" si="2242"/>
        <v>0</v>
      </c>
      <c r="BX526" s="53">
        <f t="shared" si="2243"/>
        <v>0</v>
      </c>
      <c r="BY526" s="53">
        <f t="shared" si="2244"/>
        <v>5.3693874147770115</v>
      </c>
    </row>
    <row r="527" spans="1:77" x14ac:dyDescent="0.3">
      <c r="A527" s="53" t="s">
        <v>1023</v>
      </c>
      <c r="B527" s="53" t="s">
        <v>1576</v>
      </c>
      <c r="C527" s="53">
        <v>12010005</v>
      </c>
      <c r="D527" s="51">
        <v>597706.74219899997</v>
      </c>
      <c r="E527" s="53">
        <v>224886.714358</v>
      </c>
      <c r="F527" s="53">
        <f t="shared" si="2222"/>
        <v>0.37624925148180177</v>
      </c>
      <c r="H527" s="53">
        <f>Input!P364</f>
        <v>4603</v>
      </c>
      <c r="I527" s="53">
        <f>Input!Q364</f>
        <v>42670</v>
      </c>
      <c r="J527" s="53">
        <f>Input!R364</f>
        <v>30</v>
      </c>
      <c r="K527" s="53">
        <f>Input!S364</f>
        <v>0</v>
      </c>
      <c r="L527" s="53">
        <f>Input!T364</f>
        <v>120</v>
      </c>
      <c r="M527" s="53">
        <f t="shared" si="2233"/>
        <v>1731.8753045707335</v>
      </c>
      <c r="N527" s="53">
        <f t="shared" si="2234"/>
        <v>16054.555560728482</v>
      </c>
      <c r="O527" s="53">
        <f t="shared" si="2235"/>
        <v>11.287477544454052</v>
      </c>
      <c r="P527" s="53">
        <f t="shared" si="2236"/>
        <v>0</v>
      </c>
      <c r="Q527" s="53">
        <f t="shared" si="2237"/>
        <v>45.14991017781621</v>
      </c>
      <c r="AA527" s="53" t="s">
        <v>1044</v>
      </c>
      <c r="AB527" s="53" t="s">
        <v>1611</v>
      </c>
      <c r="AC527" s="53">
        <v>12030201</v>
      </c>
      <c r="AD527" s="53">
        <v>253496.05480000001</v>
      </c>
      <c r="AE527" s="51">
        <v>2816.3789339999998</v>
      </c>
      <c r="AF527" s="53">
        <f t="shared" si="2223"/>
        <v>1.1110148977355997E-2</v>
      </c>
      <c r="AH527" s="58">
        <f>Input!P436</f>
        <v>29</v>
      </c>
      <c r="AI527" s="58">
        <f>Input!Q436</f>
        <v>0</v>
      </c>
      <c r="AJ527" s="58">
        <f>Input!R436</f>
        <v>0</v>
      </c>
      <c r="AK527" s="58">
        <f>Input!S436</f>
        <v>0</v>
      </c>
      <c r="AL527" s="58">
        <f>Input!T436</f>
        <v>5</v>
      </c>
      <c r="AM527" s="58">
        <f t="shared" si="2284"/>
        <v>0.3221943203433239</v>
      </c>
      <c r="AN527" s="58">
        <f t="shared" si="2285"/>
        <v>0</v>
      </c>
      <c r="AO527" s="58">
        <f t="shared" si="2286"/>
        <v>0</v>
      </c>
      <c r="AP527" s="58">
        <f t="shared" si="2287"/>
        <v>0</v>
      </c>
      <c r="AQ527" s="58">
        <f t="shared" si="2288"/>
        <v>5.5550744886779982E-2</v>
      </c>
      <c r="BA527" s="54" t="s">
        <v>1035</v>
      </c>
      <c r="BB527" s="53">
        <v>11130205</v>
      </c>
      <c r="BC527" s="53">
        <v>286</v>
      </c>
      <c r="BD527" s="53">
        <v>187</v>
      </c>
      <c r="BE527" s="53">
        <f t="shared" si="2238"/>
        <v>0.65384615384615385</v>
      </c>
      <c r="BF527" s="53">
        <f t="shared" ref="BF527:BG529" si="2289">BF526</f>
        <v>128</v>
      </c>
      <c r="BG527" s="53">
        <f t="shared" si="2289"/>
        <v>0</v>
      </c>
      <c r="BH527" s="53">
        <f t="shared" si="2239"/>
        <v>83.692307692307693</v>
      </c>
      <c r="BI527" s="53">
        <f t="shared" si="2240"/>
        <v>0</v>
      </c>
      <c r="BO527" s="54" t="s">
        <v>1025</v>
      </c>
      <c r="BP527" s="53">
        <v>12020003</v>
      </c>
      <c r="BQ527" s="53">
        <v>609573.63139999995</v>
      </c>
      <c r="BR527" s="53">
        <v>25094.593390000002</v>
      </c>
      <c r="BS527" s="53">
        <f t="shared" si="2241"/>
        <v>4.11674522934425E-2</v>
      </c>
      <c r="BT527" s="53">
        <v>0</v>
      </c>
      <c r="BU527" s="53">
        <v>0</v>
      </c>
      <c r="BV527" s="53">
        <v>0</v>
      </c>
      <c r="BW527" s="53">
        <f t="shared" si="2242"/>
        <v>0</v>
      </c>
      <c r="BX527" s="53">
        <f t="shared" si="2243"/>
        <v>0</v>
      </c>
      <c r="BY527" s="53">
        <f t="shared" si="2244"/>
        <v>0</v>
      </c>
    </row>
    <row r="528" spans="1:77" x14ac:dyDescent="0.3">
      <c r="A528" s="53" t="s">
        <v>1023</v>
      </c>
      <c r="B528" s="53" t="s">
        <v>1576</v>
      </c>
      <c r="C528" s="53">
        <v>12020003</v>
      </c>
      <c r="D528" s="51">
        <v>597706.74219899997</v>
      </c>
      <c r="E528" s="53">
        <v>271105.13494399999</v>
      </c>
      <c r="F528" s="53">
        <f t="shared" si="2222"/>
        <v>0.45357550083271181</v>
      </c>
      <c r="H528" s="53">
        <f>H527</f>
        <v>4603</v>
      </c>
      <c r="I528" s="53">
        <f t="shared" ref="I528:I529" si="2290">I527</f>
        <v>42670</v>
      </c>
      <c r="J528" s="53">
        <f t="shared" ref="J528:J529" si="2291">J527</f>
        <v>30</v>
      </c>
      <c r="K528" s="53">
        <f t="shared" ref="K528:K529" si="2292">K527</f>
        <v>0</v>
      </c>
      <c r="L528" s="53">
        <f t="shared" ref="L528:L529" si="2293">L527</f>
        <v>120</v>
      </c>
      <c r="M528" s="53">
        <f t="shared" si="2233"/>
        <v>2087.8080303329725</v>
      </c>
      <c r="N528" s="53">
        <f t="shared" si="2234"/>
        <v>19354.066620531812</v>
      </c>
      <c r="O528" s="53">
        <f t="shared" si="2235"/>
        <v>13.607265024981354</v>
      </c>
      <c r="P528" s="53">
        <f t="shared" si="2236"/>
        <v>0</v>
      </c>
      <c r="Q528" s="53">
        <f t="shared" si="2237"/>
        <v>54.429060099925415</v>
      </c>
      <c r="AA528" s="53" t="s">
        <v>1044</v>
      </c>
      <c r="AB528" s="53" t="s">
        <v>1611</v>
      </c>
      <c r="AC528" s="53">
        <v>12030202</v>
      </c>
      <c r="AD528" s="53">
        <v>253496.05480000001</v>
      </c>
      <c r="AE528" s="53">
        <v>203435.620906</v>
      </c>
      <c r="AF528" s="53">
        <f t="shared" si="2223"/>
        <v>0.80251986985163914</v>
      </c>
      <c r="AH528" s="58">
        <f t="shared" ref="AH528:AH529" si="2294">AH527</f>
        <v>29</v>
      </c>
      <c r="AI528" s="58">
        <f t="shared" ref="AI528:AI529" si="2295">AI527</f>
        <v>0</v>
      </c>
      <c r="AJ528" s="58">
        <f t="shared" ref="AJ528:AJ529" si="2296">AJ527</f>
        <v>0</v>
      </c>
      <c r="AK528" s="58">
        <f t="shared" ref="AK528:AK529" si="2297">AK527</f>
        <v>0</v>
      </c>
      <c r="AL528" s="58">
        <f t="shared" ref="AL528:AL529" si="2298">AL527</f>
        <v>5</v>
      </c>
      <c r="AM528" s="58">
        <f t="shared" si="2284"/>
        <v>23.273076225697537</v>
      </c>
      <c r="AN528" s="58">
        <f t="shared" si="2285"/>
        <v>0</v>
      </c>
      <c r="AO528" s="58">
        <f t="shared" si="2286"/>
        <v>0</v>
      </c>
      <c r="AP528" s="58">
        <f t="shared" si="2287"/>
        <v>0</v>
      </c>
      <c r="AQ528" s="58">
        <f t="shared" si="2288"/>
        <v>4.0125993492581955</v>
      </c>
      <c r="BA528" s="54" t="s">
        <v>1035</v>
      </c>
      <c r="BB528" s="53">
        <v>12050007</v>
      </c>
      <c r="BC528" s="53">
        <v>286</v>
      </c>
      <c r="BD528" s="53">
        <v>8</v>
      </c>
      <c r="BE528" s="53">
        <f t="shared" si="2238"/>
        <v>2.7972027972027972E-2</v>
      </c>
      <c r="BF528" s="53">
        <f t="shared" si="2289"/>
        <v>128</v>
      </c>
      <c r="BG528" s="53">
        <f t="shared" si="2289"/>
        <v>0</v>
      </c>
      <c r="BH528" s="53">
        <f t="shared" si="2239"/>
        <v>3.5804195804195804</v>
      </c>
      <c r="BI528" s="53">
        <f t="shared" si="2240"/>
        <v>0</v>
      </c>
      <c r="BO528" s="54" t="s">
        <v>1025</v>
      </c>
      <c r="BP528" s="53">
        <v>12020007</v>
      </c>
      <c r="BQ528" s="53">
        <v>609573.63139999995</v>
      </c>
      <c r="BR528" s="53">
        <v>46383.81955</v>
      </c>
      <c r="BS528" s="53">
        <f t="shared" si="2241"/>
        <v>7.6092234244894877E-2</v>
      </c>
      <c r="BT528" s="53">
        <f>BT527</f>
        <v>0</v>
      </c>
      <c r="BU528" s="53">
        <f t="shared" ref="BU528:BU530" si="2299">BU527</f>
        <v>0</v>
      </c>
      <c r="BV528" s="53">
        <f t="shared" ref="BV528:BV530" si="2300">BV527</f>
        <v>0</v>
      </c>
      <c r="BW528" s="53">
        <f t="shared" si="2242"/>
        <v>0</v>
      </c>
      <c r="BX528" s="53">
        <f t="shared" si="2243"/>
        <v>0</v>
      </c>
      <c r="BY528" s="53">
        <f t="shared" si="2244"/>
        <v>0</v>
      </c>
    </row>
    <row r="529" spans="1:77" x14ac:dyDescent="0.3">
      <c r="A529" s="53" t="s">
        <v>1023</v>
      </c>
      <c r="B529" s="53" t="s">
        <v>1576</v>
      </c>
      <c r="C529" s="53">
        <v>12020005</v>
      </c>
      <c r="D529" s="51">
        <v>597706.74219899997</v>
      </c>
      <c r="E529" s="53">
        <v>101714.892897</v>
      </c>
      <c r="F529" s="53">
        <f t="shared" si="2222"/>
        <v>0.17017524768548642</v>
      </c>
      <c r="H529" s="53">
        <f>H528</f>
        <v>4603</v>
      </c>
      <c r="I529" s="53">
        <f t="shared" si="2290"/>
        <v>42670</v>
      </c>
      <c r="J529" s="53">
        <f t="shared" si="2291"/>
        <v>30</v>
      </c>
      <c r="K529" s="53">
        <f t="shared" si="2292"/>
        <v>0</v>
      </c>
      <c r="L529" s="53">
        <f t="shared" si="2293"/>
        <v>120</v>
      </c>
      <c r="M529" s="53">
        <f t="shared" si="2233"/>
        <v>783.31666509629395</v>
      </c>
      <c r="N529" s="53">
        <f t="shared" si="2234"/>
        <v>7261.3778187397056</v>
      </c>
      <c r="O529" s="53">
        <f t="shared" si="2235"/>
        <v>5.1052574305645928</v>
      </c>
      <c r="P529" s="53">
        <f t="shared" si="2236"/>
        <v>0</v>
      </c>
      <c r="Q529" s="53">
        <f t="shared" si="2237"/>
        <v>20.421029722258371</v>
      </c>
      <c r="AA529" s="53" t="s">
        <v>1044</v>
      </c>
      <c r="AB529" s="53" t="s">
        <v>1611</v>
      </c>
      <c r="AC529" s="53">
        <v>12070103</v>
      </c>
      <c r="AD529" s="53">
        <v>253496.05480000001</v>
      </c>
      <c r="AE529" s="51">
        <v>47244.054911400002</v>
      </c>
      <c r="AF529" s="53">
        <f t="shared" si="2223"/>
        <v>0.18636998097928584</v>
      </c>
      <c r="AH529" s="58">
        <f t="shared" si="2294"/>
        <v>29</v>
      </c>
      <c r="AI529" s="58">
        <f t="shared" si="2295"/>
        <v>0</v>
      </c>
      <c r="AJ529" s="58">
        <f t="shared" si="2296"/>
        <v>0</v>
      </c>
      <c r="AK529" s="58">
        <f t="shared" si="2297"/>
        <v>0</v>
      </c>
      <c r="AL529" s="58">
        <f t="shared" si="2298"/>
        <v>5</v>
      </c>
      <c r="AM529" s="58">
        <f t="shared" si="2284"/>
        <v>5.4047294483992889</v>
      </c>
      <c r="AN529" s="58">
        <f t="shared" si="2285"/>
        <v>0</v>
      </c>
      <c r="AO529" s="58">
        <f t="shared" si="2286"/>
        <v>0</v>
      </c>
      <c r="AP529" s="58">
        <f t="shared" si="2287"/>
        <v>0</v>
      </c>
      <c r="AQ529" s="58">
        <f t="shared" si="2288"/>
        <v>0.93184990489642916</v>
      </c>
      <c r="BA529" s="54" t="s">
        <v>1035</v>
      </c>
      <c r="BB529" s="53">
        <v>12060101</v>
      </c>
      <c r="BC529" s="53">
        <v>286</v>
      </c>
      <c r="BD529" s="53">
        <v>19</v>
      </c>
      <c r="BE529" s="53">
        <f t="shared" si="2238"/>
        <v>6.6433566433566432E-2</v>
      </c>
      <c r="BF529" s="53">
        <f t="shared" si="2289"/>
        <v>128</v>
      </c>
      <c r="BG529" s="53">
        <f t="shared" si="2289"/>
        <v>0</v>
      </c>
      <c r="BH529" s="53">
        <f t="shared" si="2239"/>
        <v>8.5034965034965033</v>
      </c>
      <c r="BI529" s="53">
        <f t="shared" si="2240"/>
        <v>0</v>
      </c>
      <c r="BO529" s="54" t="s">
        <v>1025</v>
      </c>
      <c r="BP529" s="53">
        <v>12040201</v>
      </c>
      <c r="BQ529" s="53">
        <v>609573.63139999995</v>
      </c>
      <c r="BR529" s="53">
        <v>472369.97409999999</v>
      </c>
      <c r="BS529" s="53">
        <f t="shared" si="2241"/>
        <v>0.77491864767036256</v>
      </c>
      <c r="BT529" s="53">
        <f>BT528</f>
        <v>0</v>
      </c>
      <c r="BU529" s="53">
        <f t="shared" si="2299"/>
        <v>0</v>
      </c>
      <c r="BV529" s="53">
        <f t="shared" si="2300"/>
        <v>0</v>
      </c>
      <c r="BW529" s="53">
        <f t="shared" si="2242"/>
        <v>0</v>
      </c>
      <c r="BX529" s="53">
        <f t="shared" si="2243"/>
        <v>0</v>
      </c>
      <c r="BY529" s="53">
        <f t="shared" si="2244"/>
        <v>0</v>
      </c>
    </row>
    <row r="530" spans="1:77" x14ac:dyDescent="0.3">
      <c r="A530" s="53" t="s">
        <v>1024</v>
      </c>
      <c r="B530" s="53" t="s">
        <v>1575</v>
      </c>
      <c r="C530" s="53">
        <v>13050004</v>
      </c>
      <c r="D530" s="51">
        <v>341904.20908235398</v>
      </c>
      <c r="E530" s="53">
        <v>746.89471235400003</v>
      </c>
      <c r="F530" s="53">
        <f t="shared" si="2222"/>
        <v>2.1845145292554635E-3</v>
      </c>
      <c r="H530" s="53">
        <f>Input!P366</f>
        <v>5</v>
      </c>
      <c r="I530" s="53">
        <f>Input!Q366</f>
        <v>0</v>
      </c>
      <c r="J530" s="53">
        <f>Input!R366</f>
        <v>70</v>
      </c>
      <c r="K530" s="53">
        <f>Input!S366</f>
        <v>0</v>
      </c>
      <c r="L530" s="53">
        <f>Input!T366</f>
        <v>39</v>
      </c>
      <c r="M530" s="53">
        <f t="shared" si="2233"/>
        <v>1.0922572646277318E-2</v>
      </c>
      <c r="N530" s="53">
        <f t="shared" si="2234"/>
        <v>0</v>
      </c>
      <c r="O530" s="53">
        <f t="shared" si="2235"/>
        <v>0.15291601704788244</v>
      </c>
      <c r="P530" s="53">
        <f t="shared" si="2236"/>
        <v>0</v>
      </c>
      <c r="Q530" s="53">
        <f t="shared" si="2237"/>
        <v>8.5196066640963075E-2</v>
      </c>
      <c r="AA530" s="53" t="s">
        <v>1044</v>
      </c>
      <c r="AB530" s="53" t="s">
        <v>1614</v>
      </c>
      <c r="AC530" s="53">
        <v>12030202</v>
      </c>
      <c r="AD530" s="53">
        <v>3857.4986530000001</v>
      </c>
      <c r="AE530" s="51">
        <v>3857.4986525499999</v>
      </c>
      <c r="AF530" s="53">
        <f t="shared" si="2223"/>
        <v>0.99999999988334398</v>
      </c>
      <c r="AH530" s="58">
        <v>0</v>
      </c>
      <c r="AI530" s="58">
        <v>0</v>
      </c>
      <c r="AJ530" s="58">
        <v>0</v>
      </c>
      <c r="AK530" s="58">
        <v>0</v>
      </c>
      <c r="AL530" s="58">
        <v>0</v>
      </c>
      <c r="AM530" s="58">
        <f t="shared" si="2284"/>
        <v>0</v>
      </c>
      <c r="AN530" s="58">
        <f t="shared" si="2285"/>
        <v>0</v>
      </c>
      <c r="AO530" s="58">
        <f t="shared" si="2286"/>
        <v>0</v>
      </c>
      <c r="AP530" s="58">
        <f t="shared" si="2287"/>
        <v>0</v>
      </c>
      <c r="AQ530" s="58">
        <f t="shared" si="2288"/>
        <v>0</v>
      </c>
      <c r="BA530" s="54" t="s">
        <v>1036</v>
      </c>
      <c r="BB530" s="53">
        <v>12110102</v>
      </c>
      <c r="BC530" s="53">
        <v>3598</v>
      </c>
      <c r="BD530" s="53">
        <v>67</v>
      </c>
      <c r="BE530" s="53">
        <f t="shared" si="2238"/>
        <v>1.8621456364647026E-2</v>
      </c>
      <c r="BF530" s="53">
        <f>Input!P405</f>
        <v>9</v>
      </c>
      <c r="BG530" s="53">
        <f>Input!Q405</f>
        <v>0</v>
      </c>
      <c r="BH530" s="53">
        <f t="shared" si="2239"/>
        <v>0.16759310728182322</v>
      </c>
      <c r="BI530" s="53">
        <f t="shared" si="2240"/>
        <v>0</v>
      </c>
      <c r="BO530" s="54" t="s">
        <v>1025</v>
      </c>
      <c r="BP530" s="53">
        <v>12040202</v>
      </c>
      <c r="BQ530" s="53">
        <v>609573.63139999995</v>
      </c>
      <c r="BR530" s="53">
        <v>65725.244380000004</v>
      </c>
      <c r="BS530" s="53">
        <f t="shared" si="2241"/>
        <v>0.10782166582411</v>
      </c>
      <c r="BT530" s="53">
        <f>BT529</f>
        <v>0</v>
      </c>
      <c r="BU530" s="53">
        <f t="shared" si="2299"/>
        <v>0</v>
      </c>
      <c r="BV530" s="53">
        <f t="shared" si="2300"/>
        <v>0</v>
      </c>
      <c r="BW530" s="53">
        <f t="shared" si="2242"/>
        <v>0</v>
      </c>
      <c r="BX530" s="53">
        <f t="shared" si="2243"/>
        <v>0</v>
      </c>
      <c r="BY530" s="53">
        <f t="shared" si="2244"/>
        <v>0</v>
      </c>
    </row>
    <row r="531" spans="1:77" x14ac:dyDescent="0.3">
      <c r="A531" s="53" t="s">
        <v>1024</v>
      </c>
      <c r="B531" s="53" t="s">
        <v>1575</v>
      </c>
      <c r="C531" s="53">
        <v>13070003</v>
      </c>
      <c r="D531" s="51">
        <v>341904.20908235398</v>
      </c>
      <c r="E531" s="53">
        <v>145853.043955</v>
      </c>
      <c r="F531" s="53">
        <f t="shared" si="2222"/>
        <v>0.42659037262647032</v>
      </c>
      <c r="H531" s="53">
        <f>H530</f>
        <v>5</v>
      </c>
      <c r="I531" s="53">
        <f t="shared" ref="I531:I534" si="2301">I530</f>
        <v>0</v>
      </c>
      <c r="J531" s="53">
        <f t="shared" ref="J531:J534" si="2302">J530</f>
        <v>70</v>
      </c>
      <c r="K531" s="53">
        <f t="shared" ref="K531:K534" si="2303">K530</f>
        <v>0</v>
      </c>
      <c r="L531" s="53">
        <f t="shared" ref="L531:L534" si="2304">L530</f>
        <v>39</v>
      </c>
      <c r="M531" s="53">
        <f t="shared" si="2233"/>
        <v>2.1329518631323516</v>
      </c>
      <c r="N531" s="53">
        <f t="shared" si="2234"/>
        <v>0</v>
      </c>
      <c r="O531" s="53">
        <f t="shared" si="2235"/>
        <v>29.861326083852923</v>
      </c>
      <c r="P531" s="53">
        <f t="shared" si="2236"/>
        <v>0</v>
      </c>
      <c r="Q531" s="53">
        <f t="shared" si="2237"/>
        <v>16.637024532432342</v>
      </c>
      <c r="AA531" s="53" t="s">
        <v>1047</v>
      </c>
      <c r="AB531" s="53" t="s">
        <v>1614</v>
      </c>
      <c r="AC531" s="53">
        <v>12110108</v>
      </c>
      <c r="AD531" s="53">
        <v>35926.140809999997</v>
      </c>
      <c r="AE531" s="53">
        <v>4436.7105441100002</v>
      </c>
      <c r="AF531" s="53">
        <f t="shared" si="2223"/>
        <v>0.12349532802797029</v>
      </c>
      <c r="AH531" s="58">
        <f>Input!P444</f>
        <v>13</v>
      </c>
      <c r="AI531" s="58">
        <f>Input!Q444</f>
        <v>0</v>
      </c>
      <c r="AJ531" s="58">
        <f>Input!R444</f>
        <v>0</v>
      </c>
      <c r="AK531" s="58">
        <f>Input!S444</f>
        <v>0</v>
      </c>
      <c r="AL531" s="58">
        <f>Input!T444</f>
        <v>31</v>
      </c>
      <c r="AM531" s="58">
        <f t="shared" si="2284"/>
        <v>1.6054392643636137</v>
      </c>
      <c r="AN531" s="58">
        <f t="shared" si="2285"/>
        <v>0</v>
      </c>
      <c r="AO531" s="58">
        <f t="shared" si="2286"/>
        <v>0</v>
      </c>
      <c r="AP531" s="58">
        <f t="shared" si="2287"/>
        <v>0</v>
      </c>
      <c r="AQ531" s="58">
        <f t="shared" si="2288"/>
        <v>3.8283551688670792</v>
      </c>
      <c r="BA531" s="54" t="s">
        <v>1036</v>
      </c>
      <c r="BB531" s="53">
        <v>12110104</v>
      </c>
      <c r="BC531" s="53">
        <v>3598</v>
      </c>
      <c r="BD531" s="53">
        <v>23</v>
      </c>
      <c r="BE531" s="53">
        <f t="shared" si="2238"/>
        <v>6.3924402445803222E-3</v>
      </c>
      <c r="BF531" s="53">
        <f>BF530</f>
        <v>9</v>
      </c>
      <c r="BG531" s="53">
        <f>BG530</f>
        <v>0</v>
      </c>
      <c r="BH531" s="53">
        <f t="shared" si="2239"/>
        <v>5.7531962201222898E-2</v>
      </c>
      <c r="BI531" s="53">
        <f t="shared" si="2240"/>
        <v>0</v>
      </c>
      <c r="BO531" s="54" t="s">
        <v>1026</v>
      </c>
      <c r="BP531" s="53">
        <v>12110206</v>
      </c>
      <c r="BQ531" s="53">
        <v>727149.80290000001</v>
      </c>
      <c r="BR531" s="53">
        <v>170575.1923</v>
      </c>
      <c r="BS531" s="53">
        <f t="shared" si="2241"/>
        <v>0.23458053845262206</v>
      </c>
      <c r="BT531" s="53">
        <v>0</v>
      </c>
      <c r="BU531" s="53">
        <v>0</v>
      </c>
      <c r="BV531" s="53">
        <v>0</v>
      </c>
      <c r="BW531" s="53">
        <f t="shared" si="2242"/>
        <v>0</v>
      </c>
      <c r="BX531" s="53">
        <f t="shared" si="2243"/>
        <v>0</v>
      </c>
      <c r="BY531" s="53">
        <f t="shared" si="2244"/>
        <v>0</v>
      </c>
    </row>
    <row r="532" spans="1:77" x14ac:dyDescent="0.3">
      <c r="A532" s="53" t="s">
        <v>1024</v>
      </c>
      <c r="B532" s="53" t="s">
        <v>1575</v>
      </c>
      <c r="C532" s="53">
        <v>13070004</v>
      </c>
      <c r="D532" s="51">
        <v>341904.20908235398</v>
      </c>
      <c r="E532" s="53">
        <v>65681.610224499993</v>
      </c>
      <c r="F532" s="53">
        <f t="shared" si="2222"/>
        <v>0.19210529873494292</v>
      </c>
      <c r="H532" s="53">
        <f>H531</f>
        <v>5</v>
      </c>
      <c r="I532" s="53">
        <f t="shared" si="2301"/>
        <v>0</v>
      </c>
      <c r="J532" s="53">
        <f t="shared" si="2302"/>
        <v>70</v>
      </c>
      <c r="K532" s="53">
        <f t="shared" si="2303"/>
        <v>0</v>
      </c>
      <c r="L532" s="53">
        <f t="shared" si="2304"/>
        <v>39</v>
      </c>
      <c r="M532" s="53">
        <f t="shared" si="2233"/>
        <v>0.96052649367471465</v>
      </c>
      <c r="N532" s="53">
        <f t="shared" si="2234"/>
        <v>0</v>
      </c>
      <c r="O532" s="53">
        <f t="shared" si="2235"/>
        <v>13.447370911446004</v>
      </c>
      <c r="P532" s="53">
        <f t="shared" si="2236"/>
        <v>0</v>
      </c>
      <c r="Q532" s="53">
        <f t="shared" si="2237"/>
        <v>7.492106650662774</v>
      </c>
      <c r="AA532" s="53" t="s">
        <v>1047</v>
      </c>
      <c r="AB532" s="53" t="s">
        <v>1614</v>
      </c>
      <c r="AC532" s="53">
        <v>12110110</v>
      </c>
      <c r="AD532" s="53">
        <v>35926.140809999997</v>
      </c>
      <c r="AE532" s="51">
        <v>31489.4302651</v>
      </c>
      <c r="AF532" s="53">
        <f t="shared" si="2223"/>
        <v>0.87650467195004023</v>
      </c>
      <c r="AH532" s="58">
        <f t="shared" ref="AH532" si="2305">AH531</f>
        <v>13</v>
      </c>
      <c r="AI532" s="58">
        <f t="shared" ref="AI532" si="2306">AI531</f>
        <v>0</v>
      </c>
      <c r="AJ532" s="58">
        <f t="shared" ref="AJ532" si="2307">AJ531</f>
        <v>0</v>
      </c>
      <c r="AK532" s="58">
        <f t="shared" ref="AK532" si="2308">AK531</f>
        <v>0</v>
      </c>
      <c r="AL532" s="58">
        <f t="shared" ref="AL532" si="2309">AL531</f>
        <v>31</v>
      </c>
      <c r="AM532" s="58">
        <f t="shared" si="2284"/>
        <v>11.394560735350524</v>
      </c>
      <c r="AN532" s="58">
        <f t="shared" si="2285"/>
        <v>0</v>
      </c>
      <c r="AO532" s="58">
        <f t="shared" si="2286"/>
        <v>0</v>
      </c>
      <c r="AP532" s="58">
        <f t="shared" si="2287"/>
        <v>0</v>
      </c>
      <c r="AQ532" s="58">
        <f t="shared" si="2288"/>
        <v>27.171644830451246</v>
      </c>
      <c r="BA532" s="54" t="s">
        <v>1036</v>
      </c>
      <c r="BB532" s="53">
        <v>13080001</v>
      </c>
      <c r="BC532" s="53">
        <v>3598</v>
      </c>
      <c r="BD532" s="53">
        <v>3508</v>
      </c>
      <c r="BE532" s="53">
        <f t="shared" si="2238"/>
        <v>0.97498610339077263</v>
      </c>
      <c r="BF532" s="53">
        <f>BF531</f>
        <v>9</v>
      </c>
      <c r="BG532" s="53">
        <f>BG531</f>
        <v>0</v>
      </c>
      <c r="BH532" s="53">
        <f t="shared" si="2239"/>
        <v>8.7748749305169529</v>
      </c>
      <c r="BI532" s="53">
        <f t="shared" si="2240"/>
        <v>0</v>
      </c>
      <c r="BO532" s="54" t="s">
        <v>1026</v>
      </c>
      <c r="BP532" s="53">
        <v>12110207</v>
      </c>
      <c r="BQ532" s="53">
        <v>727149.80290000001</v>
      </c>
      <c r="BR532" s="53">
        <v>369728.2291</v>
      </c>
      <c r="BS532" s="53">
        <f t="shared" si="2241"/>
        <v>0.50846225581779636</v>
      </c>
      <c r="BT532" s="53">
        <f>BT531</f>
        <v>0</v>
      </c>
      <c r="BU532" s="53">
        <f t="shared" ref="BU532:BU534" si="2310">BU531</f>
        <v>0</v>
      </c>
      <c r="BV532" s="53">
        <f t="shared" ref="BV532:BV534" si="2311">BV531</f>
        <v>0</v>
      </c>
      <c r="BW532" s="53">
        <f t="shared" si="2242"/>
        <v>0</v>
      </c>
      <c r="BX532" s="53">
        <f t="shared" si="2243"/>
        <v>0</v>
      </c>
      <c r="BY532" s="53">
        <f t="shared" si="2244"/>
        <v>0</v>
      </c>
    </row>
    <row r="533" spans="1:77" x14ac:dyDescent="0.3">
      <c r="A533" s="53" t="s">
        <v>1024</v>
      </c>
      <c r="B533" s="53" t="s">
        <v>1575</v>
      </c>
      <c r="C533" s="53">
        <v>13070005</v>
      </c>
      <c r="D533" s="51">
        <v>341904.20908235398</v>
      </c>
      <c r="E533" s="53">
        <v>109007.206898</v>
      </c>
      <c r="F533" s="53">
        <f t="shared" si="2222"/>
        <v>0.31882382258635372</v>
      </c>
      <c r="H533" s="53">
        <f t="shared" ref="H533:H534" si="2312">H532</f>
        <v>5</v>
      </c>
      <c r="I533" s="53">
        <f t="shared" si="2301"/>
        <v>0</v>
      </c>
      <c r="J533" s="53">
        <f t="shared" si="2302"/>
        <v>70</v>
      </c>
      <c r="K533" s="53">
        <f t="shared" si="2303"/>
        <v>0</v>
      </c>
      <c r="L533" s="53">
        <f t="shared" si="2304"/>
        <v>39</v>
      </c>
      <c r="M533" s="53">
        <f t="shared" si="2233"/>
        <v>1.5941191129317687</v>
      </c>
      <c r="N533" s="53">
        <f t="shared" si="2234"/>
        <v>0</v>
      </c>
      <c r="O533" s="53">
        <f t="shared" si="2235"/>
        <v>22.317667581044759</v>
      </c>
      <c r="P533" s="53">
        <f t="shared" si="2236"/>
        <v>0</v>
      </c>
      <c r="Q533" s="53">
        <f t="shared" si="2237"/>
        <v>12.434129080867795</v>
      </c>
      <c r="AA533" s="53" t="s">
        <v>884</v>
      </c>
      <c r="AB533" s="53" t="s">
        <v>1601</v>
      </c>
      <c r="AC533" s="53">
        <v>12090201</v>
      </c>
      <c r="AD533" s="53">
        <v>40018.135990000002</v>
      </c>
      <c r="AE533" s="53">
        <v>24411.7311309</v>
      </c>
      <c r="AF533" s="53">
        <f t="shared" si="2223"/>
        <v>0.61001669685465021</v>
      </c>
      <c r="AH533" s="58">
        <f>Input!P445</f>
        <v>661</v>
      </c>
      <c r="AI533" s="58">
        <f>Input!Q445</f>
        <v>0</v>
      </c>
      <c r="AJ533" s="58">
        <f>Input!R445</f>
        <v>0</v>
      </c>
      <c r="AK533" s="58">
        <f>Input!S445</f>
        <v>0</v>
      </c>
      <c r="AL533" s="58">
        <f>Input!T445</f>
        <v>21</v>
      </c>
      <c r="AM533" s="58">
        <f t="shared" si="2284"/>
        <v>403.22103662092377</v>
      </c>
      <c r="AN533" s="58">
        <f t="shared" si="2285"/>
        <v>0</v>
      </c>
      <c r="AO533" s="58">
        <f t="shared" si="2286"/>
        <v>0</v>
      </c>
      <c r="AP533" s="58">
        <f t="shared" si="2287"/>
        <v>0</v>
      </c>
      <c r="AQ533" s="58">
        <f t="shared" si="2288"/>
        <v>12.810350633947655</v>
      </c>
      <c r="BA533" s="54" t="s">
        <v>1037</v>
      </c>
      <c r="BB533" s="53">
        <v>12110203</v>
      </c>
      <c r="BC533" s="53">
        <v>32061</v>
      </c>
      <c r="BD533" s="53">
        <v>6</v>
      </c>
      <c r="BE533" s="53">
        <f t="shared" si="2238"/>
        <v>1.8714325816412465E-4</v>
      </c>
      <c r="BF533" s="53">
        <f>Input!P407</f>
        <v>0</v>
      </c>
      <c r="BG533" s="53">
        <f>Input!Q407</f>
        <v>0</v>
      </c>
      <c r="BH533" s="53">
        <f t="shared" si="2239"/>
        <v>0</v>
      </c>
      <c r="BI533" s="53">
        <f t="shared" si="2240"/>
        <v>0</v>
      </c>
      <c r="BO533" s="54" t="s">
        <v>1026</v>
      </c>
      <c r="BP533" s="53">
        <v>13080003</v>
      </c>
      <c r="BQ533" s="53">
        <v>727149.80290000001</v>
      </c>
      <c r="BR533" s="53">
        <v>121517.1906</v>
      </c>
      <c r="BS533" s="53">
        <f t="shared" si="2241"/>
        <v>0.16711438291720399</v>
      </c>
      <c r="BT533" s="53">
        <f>BT532</f>
        <v>0</v>
      </c>
      <c r="BU533" s="53">
        <f t="shared" si="2310"/>
        <v>0</v>
      </c>
      <c r="BV533" s="53">
        <f t="shared" si="2311"/>
        <v>0</v>
      </c>
      <c r="BW533" s="53">
        <f t="shared" si="2242"/>
        <v>0</v>
      </c>
      <c r="BX533" s="53">
        <f t="shared" si="2243"/>
        <v>0</v>
      </c>
      <c r="BY533" s="53">
        <f t="shared" si="2244"/>
        <v>0</v>
      </c>
    </row>
    <row r="534" spans="1:77" x14ac:dyDescent="0.3">
      <c r="A534" s="53" t="s">
        <v>1024</v>
      </c>
      <c r="B534" s="53" t="s">
        <v>1575</v>
      </c>
      <c r="C534" s="53">
        <v>13070006</v>
      </c>
      <c r="D534" s="51">
        <v>341904.20908235398</v>
      </c>
      <c r="E534" s="53">
        <v>20615.453292499998</v>
      </c>
      <c r="F534" s="53">
        <f t="shared" si="2222"/>
        <v>6.0295991522977668E-2</v>
      </c>
      <c r="H534" s="53">
        <f t="shared" si="2312"/>
        <v>5</v>
      </c>
      <c r="I534" s="53">
        <f t="shared" si="2301"/>
        <v>0</v>
      </c>
      <c r="J534" s="53">
        <f t="shared" si="2302"/>
        <v>70</v>
      </c>
      <c r="K534" s="53">
        <f t="shared" si="2303"/>
        <v>0</v>
      </c>
      <c r="L534" s="53">
        <f t="shared" si="2304"/>
        <v>39</v>
      </c>
      <c r="M534" s="53">
        <f t="shared" si="2233"/>
        <v>0.30147995761488833</v>
      </c>
      <c r="N534" s="53">
        <f t="shared" si="2234"/>
        <v>0</v>
      </c>
      <c r="O534" s="53">
        <f t="shared" si="2235"/>
        <v>4.2207194066084366</v>
      </c>
      <c r="P534" s="53">
        <f t="shared" si="2236"/>
        <v>0</v>
      </c>
      <c r="Q534" s="53">
        <f t="shared" si="2237"/>
        <v>2.3515436693961291</v>
      </c>
      <c r="AA534" s="53" t="s">
        <v>884</v>
      </c>
      <c r="AB534" s="53" t="s">
        <v>1601</v>
      </c>
      <c r="AC534" s="53">
        <v>12090204</v>
      </c>
      <c r="AD534" s="53">
        <v>40018.135990000002</v>
      </c>
      <c r="AE534" s="53">
        <v>15181.827441400001</v>
      </c>
      <c r="AF534" s="53">
        <f t="shared" si="2223"/>
        <v>0.37937367810419098</v>
      </c>
      <c r="AH534" s="58">
        <f t="shared" ref="AH534:AH535" si="2313">AH533</f>
        <v>661</v>
      </c>
      <c r="AI534" s="58">
        <f t="shared" ref="AI534:AI535" si="2314">AI533</f>
        <v>0</v>
      </c>
      <c r="AJ534" s="58">
        <f t="shared" ref="AJ534:AJ535" si="2315">AJ533</f>
        <v>0</v>
      </c>
      <c r="AK534" s="58">
        <f t="shared" ref="AK534:AK535" si="2316">AK533</f>
        <v>0</v>
      </c>
      <c r="AL534" s="58">
        <f t="shared" ref="AL534:AL535" si="2317">AL533</f>
        <v>21</v>
      </c>
      <c r="AM534" s="58">
        <f t="shared" si="2284"/>
        <v>250.76600122687023</v>
      </c>
      <c r="AN534" s="58">
        <f t="shared" si="2285"/>
        <v>0</v>
      </c>
      <c r="AO534" s="58">
        <f t="shared" si="2286"/>
        <v>0</v>
      </c>
      <c r="AP534" s="58">
        <f t="shared" si="2287"/>
        <v>0</v>
      </c>
      <c r="AQ534" s="58">
        <f t="shared" si="2288"/>
        <v>7.9668472401880104</v>
      </c>
      <c r="BA534" s="54" t="s">
        <v>1037</v>
      </c>
      <c r="BB534" s="53">
        <v>12110204</v>
      </c>
      <c r="BC534" s="53">
        <v>32061</v>
      </c>
      <c r="BD534" s="53">
        <v>28011</v>
      </c>
      <c r="BE534" s="53">
        <f t="shared" si="2238"/>
        <v>0.87367830073921582</v>
      </c>
      <c r="BF534" s="53">
        <f>BF533</f>
        <v>0</v>
      </c>
      <c r="BG534" s="53">
        <f>BG533</f>
        <v>0</v>
      </c>
      <c r="BH534" s="53">
        <f t="shared" si="2239"/>
        <v>0</v>
      </c>
      <c r="BI534" s="53">
        <f t="shared" si="2240"/>
        <v>0</v>
      </c>
      <c r="BO534" s="54" t="s">
        <v>1026</v>
      </c>
      <c r="BP534" s="53">
        <v>13090001</v>
      </c>
      <c r="BQ534" s="53">
        <v>727149.80290000001</v>
      </c>
      <c r="BR534" s="53">
        <v>65329.190909999998</v>
      </c>
      <c r="BS534" s="53">
        <f t="shared" si="2241"/>
        <v>8.9842822826129931E-2</v>
      </c>
      <c r="BT534" s="53">
        <f>BT533</f>
        <v>0</v>
      </c>
      <c r="BU534" s="53">
        <f t="shared" si="2310"/>
        <v>0</v>
      </c>
      <c r="BV534" s="53">
        <f t="shared" si="2311"/>
        <v>0</v>
      </c>
      <c r="BW534" s="53">
        <f t="shared" si="2242"/>
        <v>0</v>
      </c>
      <c r="BX534" s="53">
        <f t="shared" si="2243"/>
        <v>0</v>
      </c>
      <c r="BY534" s="53">
        <f t="shared" si="2244"/>
        <v>0</v>
      </c>
    </row>
    <row r="535" spans="1:77" x14ac:dyDescent="0.3">
      <c r="A535" s="53" t="s">
        <v>1024</v>
      </c>
      <c r="B535" s="53" t="s">
        <v>1579</v>
      </c>
      <c r="C535" s="53">
        <v>13070003</v>
      </c>
      <c r="D535" s="51">
        <v>4754.0856358299998</v>
      </c>
      <c r="E535" s="53">
        <v>4754.0856358299998</v>
      </c>
      <c r="F535" s="53">
        <f t="shared" si="2222"/>
        <v>1</v>
      </c>
      <c r="H535" s="53">
        <f>Input!P365</f>
        <v>138</v>
      </c>
      <c r="I535" s="53">
        <f>Input!Q365</f>
        <v>0</v>
      </c>
      <c r="J535" s="53">
        <f>Input!R365</f>
        <v>0</v>
      </c>
      <c r="K535" s="53">
        <f>Input!S365</f>
        <v>0</v>
      </c>
      <c r="L535" s="53">
        <f>Input!T365</f>
        <v>0</v>
      </c>
      <c r="M535" s="53">
        <f t="shared" si="2233"/>
        <v>138</v>
      </c>
      <c r="N535" s="53">
        <f t="shared" si="2234"/>
        <v>0</v>
      </c>
      <c r="O535" s="53">
        <f t="shared" si="2235"/>
        <v>0</v>
      </c>
      <c r="P535" s="53">
        <f t="shared" si="2236"/>
        <v>0</v>
      </c>
      <c r="Q535" s="53">
        <f t="shared" si="2237"/>
        <v>0</v>
      </c>
      <c r="AA535" s="53" t="s">
        <v>884</v>
      </c>
      <c r="AB535" s="53" t="s">
        <v>1601</v>
      </c>
      <c r="AC535" s="53">
        <v>12090205</v>
      </c>
      <c r="AD535" s="53">
        <v>40018.135990000002</v>
      </c>
      <c r="AE535" s="51">
        <v>424.57741778000002</v>
      </c>
      <c r="AF535" s="53">
        <f t="shared" si="2223"/>
        <v>1.0609625043157838E-2</v>
      </c>
      <c r="AH535" s="58">
        <f t="shared" si="2313"/>
        <v>661</v>
      </c>
      <c r="AI535" s="58">
        <f t="shared" si="2314"/>
        <v>0</v>
      </c>
      <c r="AJ535" s="58">
        <f t="shared" si="2315"/>
        <v>0</v>
      </c>
      <c r="AK535" s="58">
        <f t="shared" si="2316"/>
        <v>0</v>
      </c>
      <c r="AL535" s="58">
        <f t="shared" si="2317"/>
        <v>21</v>
      </c>
      <c r="AM535" s="58">
        <f t="shared" si="2284"/>
        <v>7.0129621535273303</v>
      </c>
      <c r="AN535" s="58">
        <f t="shared" si="2285"/>
        <v>0</v>
      </c>
      <c r="AO535" s="58">
        <f t="shared" si="2286"/>
        <v>0</v>
      </c>
      <c r="AP535" s="58">
        <f t="shared" si="2287"/>
        <v>0</v>
      </c>
      <c r="AQ535" s="58">
        <f t="shared" si="2288"/>
        <v>0.2228021259063146</v>
      </c>
      <c r="BA535" s="54" t="s">
        <v>1037</v>
      </c>
      <c r="BB535" s="53">
        <v>12110205</v>
      </c>
      <c r="BC535" s="53">
        <v>32061</v>
      </c>
      <c r="BD535" s="53">
        <v>4044</v>
      </c>
      <c r="BE535" s="53">
        <f t="shared" si="2238"/>
        <v>0.12613455600262</v>
      </c>
      <c r="BF535" s="53">
        <f>BF534</f>
        <v>0</v>
      </c>
      <c r="BG535" s="53">
        <f>BG534</f>
        <v>0</v>
      </c>
      <c r="BH535" s="53">
        <f t="shared" si="2239"/>
        <v>0</v>
      </c>
      <c r="BI535" s="53">
        <f t="shared" si="2240"/>
        <v>0</v>
      </c>
      <c r="BO535" s="54" t="s">
        <v>1027</v>
      </c>
      <c r="BP535" s="53">
        <v>12110111</v>
      </c>
      <c r="BQ535" s="53">
        <v>555690.35190000001</v>
      </c>
      <c r="BR535" s="53">
        <v>76749.421480000005</v>
      </c>
      <c r="BS535" s="53">
        <f t="shared" si="2241"/>
        <v>0.13811544724068117</v>
      </c>
      <c r="BT535" s="53">
        <f>Input!R373</f>
        <v>0</v>
      </c>
      <c r="BU535" s="53">
        <f>Input!S373</f>
        <v>0</v>
      </c>
      <c r="BV535" s="53">
        <f>Input!T373</f>
        <v>8</v>
      </c>
      <c r="BW535" s="53">
        <f t="shared" si="2242"/>
        <v>0</v>
      </c>
      <c r="BX535" s="53">
        <f t="shared" si="2243"/>
        <v>0</v>
      </c>
      <c r="BY535" s="53">
        <f t="shared" si="2244"/>
        <v>1.1049235779254494</v>
      </c>
    </row>
    <row r="536" spans="1:77" x14ac:dyDescent="0.3">
      <c r="A536" s="53" t="s">
        <v>1025</v>
      </c>
      <c r="B536" s="53" t="s">
        <v>1576</v>
      </c>
      <c r="C536" s="53">
        <v>12020003</v>
      </c>
      <c r="D536" s="51">
        <v>475423.92348470003</v>
      </c>
      <c r="E536" s="53">
        <v>23883.469906400001</v>
      </c>
      <c r="F536" s="53">
        <f t="shared" si="2222"/>
        <v>5.0236154990565197E-2</v>
      </c>
      <c r="H536" s="53">
        <f>Input!P370</f>
        <v>1430</v>
      </c>
      <c r="I536" s="53">
        <f>Input!Q370</f>
        <v>177</v>
      </c>
      <c r="J536" s="53">
        <f>Input!R370</f>
        <v>0</v>
      </c>
      <c r="K536" s="53">
        <f>Input!S370</f>
        <v>0</v>
      </c>
      <c r="L536" s="53">
        <f>Input!T370</f>
        <v>162</v>
      </c>
      <c r="M536" s="53">
        <f t="shared" si="2233"/>
        <v>71.837701636508228</v>
      </c>
      <c r="N536" s="53">
        <f t="shared" si="2234"/>
        <v>8.8917994333300392</v>
      </c>
      <c r="O536" s="53">
        <f t="shared" si="2235"/>
        <v>0</v>
      </c>
      <c r="P536" s="53">
        <f t="shared" si="2236"/>
        <v>0</v>
      </c>
      <c r="Q536" s="53">
        <f t="shared" si="2237"/>
        <v>8.1382571084715618</v>
      </c>
      <c r="AA536" s="53" t="s">
        <v>884</v>
      </c>
      <c r="AB536" s="53" t="s">
        <v>1602</v>
      </c>
      <c r="AC536" s="53">
        <v>12090201</v>
      </c>
      <c r="AD536" s="53">
        <v>101332.4791</v>
      </c>
      <c r="AE536" s="53">
        <v>44818.693399399999</v>
      </c>
      <c r="AF536" s="53">
        <f t="shared" si="2223"/>
        <v>0.44229346599889907</v>
      </c>
      <c r="AH536" s="58">
        <f>Input!P446</f>
        <v>133</v>
      </c>
      <c r="AI536" s="58">
        <f>Input!Q446</f>
        <v>3</v>
      </c>
      <c r="AJ536" s="58">
        <f>Input!R446</f>
        <v>73</v>
      </c>
      <c r="AK536" s="58">
        <f>Input!S446</f>
        <v>0</v>
      </c>
      <c r="AL536" s="58">
        <f>Input!T446</f>
        <v>180</v>
      </c>
      <c r="AM536" s="58">
        <f t="shared" si="2284"/>
        <v>58.825030977853579</v>
      </c>
      <c r="AN536" s="58">
        <f t="shared" si="2285"/>
        <v>1.3268803979966972</v>
      </c>
      <c r="AO536" s="58">
        <f t="shared" si="2286"/>
        <v>32.287423017919629</v>
      </c>
      <c r="AP536" s="58">
        <f t="shared" si="2287"/>
        <v>0</v>
      </c>
      <c r="AQ536" s="58">
        <f t="shared" si="2288"/>
        <v>79.612823879801837</v>
      </c>
      <c r="BA536" s="54" t="s">
        <v>1038</v>
      </c>
      <c r="BB536" s="53">
        <v>11130204</v>
      </c>
      <c r="BC536" s="53">
        <v>3719</v>
      </c>
      <c r="BD536" s="53">
        <v>76</v>
      </c>
      <c r="BE536" s="53">
        <f t="shared" si="2238"/>
        <v>2.0435600968002152E-2</v>
      </c>
      <c r="BF536" s="53">
        <f>Input!P408</f>
        <v>2</v>
      </c>
      <c r="BG536" s="53">
        <f>Input!Q408</f>
        <v>0</v>
      </c>
      <c r="BH536" s="53">
        <f t="shared" si="2239"/>
        <v>4.0871201936004305E-2</v>
      </c>
      <c r="BI536" s="53">
        <f t="shared" si="2240"/>
        <v>0</v>
      </c>
      <c r="BO536" s="54" t="s">
        <v>1027</v>
      </c>
      <c r="BP536" s="53">
        <v>12110204</v>
      </c>
      <c r="BQ536" s="53">
        <v>555690.35190000001</v>
      </c>
      <c r="BR536" s="53">
        <v>229950.5172</v>
      </c>
      <c r="BS536" s="53">
        <f t="shared" si="2241"/>
        <v>0.41381052669667556</v>
      </c>
      <c r="BT536" s="53">
        <f>BT535</f>
        <v>0</v>
      </c>
      <c r="BU536" s="53">
        <f t="shared" ref="BU536:BU538" si="2318">BU535</f>
        <v>0</v>
      </c>
      <c r="BV536" s="53">
        <f t="shared" ref="BV536:BV538" si="2319">BV535</f>
        <v>8</v>
      </c>
      <c r="BW536" s="53">
        <f t="shared" si="2242"/>
        <v>0</v>
      </c>
      <c r="BX536" s="53">
        <f t="shared" si="2243"/>
        <v>0</v>
      </c>
      <c r="BY536" s="53">
        <f t="shared" si="2244"/>
        <v>3.3104842135734045</v>
      </c>
    </row>
    <row r="537" spans="1:77" x14ac:dyDescent="0.3">
      <c r="A537" s="53" t="s">
        <v>1025</v>
      </c>
      <c r="B537" s="53" t="s">
        <v>1576</v>
      </c>
      <c r="C537" s="53">
        <v>12020007</v>
      </c>
      <c r="D537" s="51">
        <v>475423.92348469998</v>
      </c>
      <c r="E537" s="53">
        <v>46383.8195633</v>
      </c>
      <c r="F537" s="53">
        <f t="shared" si="2222"/>
        <v>9.7563074283940024E-2</v>
      </c>
      <c r="H537" s="53">
        <f>H536</f>
        <v>1430</v>
      </c>
      <c r="I537" s="53">
        <f t="shared" ref="I537:I539" si="2320">I536</f>
        <v>177</v>
      </c>
      <c r="J537" s="53">
        <f t="shared" ref="J537:J539" si="2321">J536</f>
        <v>0</v>
      </c>
      <c r="K537" s="53">
        <f t="shared" ref="K537:K539" si="2322">K536</f>
        <v>0</v>
      </c>
      <c r="L537" s="53">
        <f t="shared" ref="L537:L539" si="2323">L536</f>
        <v>162</v>
      </c>
      <c r="M537" s="53">
        <f t="shared" si="2233"/>
        <v>139.51519622603422</v>
      </c>
      <c r="N537" s="53">
        <f t="shared" si="2234"/>
        <v>17.268664148257383</v>
      </c>
      <c r="O537" s="53">
        <f t="shared" si="2235"/>
        <v>0</v>
      </c>
      <c r="P537" s="53">
        <f t="shared" si="2236"/>
        <v>0</v>
      </c>
      <c r="Q537" s="53">
        <f t="shared" si="2237"/>
        <v>15.805218033998283</v>
      </c>
      <c r="AA537" s="53" t="s">
        <v>884</v>
      </c>
      <c r="AB537" s="53" t="s">
        <v>1602</v>
      </c>
      <c r="AC537" s="53">
        <v>12090204</v>
      </c>
      <c r="AD537" s="53">
        <v>101332.4791</v>
      </c>
      <c r="AE537" s="53">
        <v>56089.208250600001</v>
      </c>
      <c r="AF537" s="53">
        <f t="shared" si="2223"/>
        <v>0.553516589634093</v>
      </c>
      <c r="AH537" s="58">
        <f t="shared" ref="AH537:AH538" si="2324">AH536</f>
        <v>133</v>
      </c>
      <c r="AI537" s="58">
        <f t="shared" ref="AI537:AI538" si="2325">AI536</f>
        <v>3</v>
      </c>
      <c r="AJ537" s="58">
        <f t="shared" ref="AJ537:AJ538" si="2326">AJ536</f>
        <v>73</v>
      </c>
      <c r="AK537" s="58">
        <f t="shared" ref="AK537:AK538" si="2327">AK536</f>
        <v>0</v>
      </c>
      <c r="AL537" s="58">
        <f t="shared" ref="AL537:AL538" si="2328">AL536</f>
        <v>180</v>
      </c>
      <c r="AM537" s="58">
        <f t="shared" si="2284"/>
        <v>73.617706421334375</v>
      </c>
      <c r="AN537" s="58">
        <f t="shared" si="2285"/>
        <v>1.660549768902279</v>
      </c>
      <c r="AO537" s="58">
        <f t="shared" si="2286"/>
        <v>40.406711043288787</v>
      </c>
      <c r="AP537" s="58">
        <f t="shared" si="2287"/>
        <v>0</v>
      </c>
      <c r="AQ537" s="58">
        <f t="shared" si="2288"/>
        <v>99.632986134136743</v>
      </c>
      <c r="BA537" s="54" t="s">
        <v>1038</v>
      </c>
      <c r="BB537" s="53">
        <v>11130205</v>
      </c>
      <c r="BC537" s="53">
        <v>3719</v>
      </c>
      <c r="BD537" s="53">
        <v>23</v>
      </c>
      <c r="BE537" s="53">
        <f t="shared" si="2238"/>
        <v>6.1844581876848619E-3</v>
      </c>
      <c r="BF537" s="53">
        <f t="shared" ref="BF537:BG539" si="2329">BF536</f>
        <v>2</v>
      </c>
      <c r="BG537" s="53">
        <f t="shared" si="2329"/>
        <v>0</v>
      </c>
      <c r="BH537" s="53">
        <f t="shared" si="2239"/>
        <v>1.2368916375369724E-2</v>
      </c>
      <c r="BI537" s="53">
        <f t="shared" si="2240"/>
        <v>0</v>
      </c>
      <c r="BO537" s="54" t="s">
        <v>1027</v>
      </c>
      <c r="BP537" s="53">
        <v>12110205</v>
      </c>
      <c r="BQ537" s="53">
        <v>555690.35190000001</v>
      </c>
      <c r="BR537" s="53">
        <v>241533.03950000001</v>
      </c>
      <c r="BS537" s="53">
        <f t="shared" si="2241"/>
        <v>0.43465400951115563</v>
      </c>
      <c r="BT537" s="53">
        <f>BT536</f>
        <v>0</v>
      </c>
      <c r="BU537" s="53">
        <f t="shared" si="2318"/>
        <v>0</v>
      </c>
      <c r="BV537" s="53">
        <f t="shared" si="2319"/>
        <v>8</v>
      </c>
      <c r="BW537" s="53">
        <f t="shared" si="2242"/>
        <v>0</v>
      </c>
      <c r="BX537" s="53">
        <f t="shared" si="2243"/>
        <v>0</v>
      </c>
      <c r="BY537" s="53">
        <f t="shared" si="2244"/>
        <v>3.477232076089245</v>
      </c>
    </row>
    <row r="538" spans="1:77" x14ac:dyDescent="0.3">
      <c r="A538" s="53" t="s">
        <v>1025</v>
      </c>
      <c r="B538" s="53" t="s">
        <v>1576</v>
      </c>
      <c r="C538" s="53">
        <v>12040201</v>
      </c>
      <c r="D538" s="51">
        <v>475423.92348469998</v>
      </c>
      <c r="E538" s="53">
        <v>377806.42106600001</v>
      </c>
      <c r="F538" s="53">
        <f t="shared" si="2222"/>
        <v>0.7946727171338035</v>
      </c>
      <c r="H538" s="53">
        <f>H537</f>
        <v>1430</v>
      </c>
      <c r="I538" s="53">
        <f t="shared" si="2320"/>
        <v>177</v>
      </c>
      <c r="J538" s="53">
        <f t="shared" si="2321"/>
        <v>0</v>
      </c>
      <c r="K538" s="53">
        <f t="shared" si="2322"/>
        <v>0</v>
      </c>
      <c r="L538" s="53">
        <f t="shared" si="2323"/>
        <v>162</v>
      </c>
      <c r="M538" s="53">
        <f t="shared" si="2233"/>
        <v>1136.3819855013389</v>
      </c>
      <c r="N538" s="53">
        <f t="shared" si="2234"/>
        <v>140.65707093268321</v>
      </c>
      <c r="O538" s="53">
        <f t="shared" si="2235"/>
        <v>0</v>
      </c>
      <c r="P538" s="53">
        <f t="shared" si="2236"/>
        <v>0</v>
      </c>
      <c r="Q538" s="53">
        <f t="shared" si="2237"/>
        <v>128.73698017567617</v>
      </c>
      <c r="AA538" s="53" t="s">
        <v>884</v>
      </c>
      <c r="AB538" s="53" t="s">
        <v>1602</v>
      </c>
      <c r="AC538" s="53">
        <v>12090205</v>
      </c>
      <c r="AD538" s="53">
        <v>101332.4791</v>
      </c>
      <c r="AE538" s="51">
        <v>424.57741778000002</v>
      </c>
      <c r="AF538" s="53">
        <f t="shared" si="2223"/>
        <v>4.1899440490447849E-3</v>
      </c>
      <c r="AH538" s="58">
        <f t="shared" si="2324"/>
        <v>133</v>
      </c>
      <c r="AI538" s="58">
        <f t="shared" si="2325"/>
        <v>3</v>
      </c>
      <c r="AJ538" s="58">
        <f t="shared" si="2326"/>
        <v>73</v>
      </c>
      <c r="AK538" s="58">
        <f t="shared" si="2327"/>
        <v>0</v>
      </c>
      <c r="AL538" s="58">
        <f t="shared" si="2328"/>
        <v>180</v>
      </c>
      <c r="AM538" s="58">
        <f t="shared" si="2284"/>
        <v>0.55726255852295636</v>
      </c>
      <c r="AN538" s="58">
        <f t="shared" si="2285"/>
        <v>1.2569832147134355E-2</v>
      </c>
      <c r="AO538" s="58">
        <f t="shared" si="2286"/>
        <v>0.30586591558026932</v>
      </c>
      <c r="AP538" s="58">
        <f t="shared" si="2287"/>
        <v>0</v>
      </c>
      <c r="AQ538" s="58">
        <f t="shared" si="2288"/>
        <v>0.75418992882806124</v>
      </c>
      <c r="BA538" s="54" t="s">
        <v>1038</v>
      </c>
      <c r="BB538" s="53">
        <v>11130206</v>
      </c>
      <c r="BC538" s="53">
        <v>3719</v>
      </c>
      <c r="BD538" s="53">
        <v>25</v>
      </c>
      <c r="BE538" s="53">
        <f t="shared" si="2238"/>
        <v>6.7222371605270238E-3</v>
      </c>
      <c r="BF538" s="53">
        <f t="shared" si="2329"/>
        <v>2</v>
      </c>
      <c r="BG538" s="53">
        <f t="shared" si="2329"/>
        <v>0</v>
      </c>
      <c r="BH538" s="53">
        <f t="shared" si="2239"/>
        <v>1.3444474321054048E-2</v>
      </c>
      <c r="BI538" s="53">
        <f t="shared" si="2240"/>
        <v>0</v>
      </c>
      <c r="BO538" s="54" t="s">
        <v>1027</v>
      </c>
      <c r="BP538" s="53">
        <v>12110206</v>
      </c>
      <c r="BQ538" s="53">
        <v>555690.35190000001</v>
      </c>
      <c r="BR538" s="53">
        <v>7457.3737730000003</v>
      </c>
      <c r="BS538" s="53">
        <f t="shared" si="2241"/>
        <v>1.3420016646864515E-2</v>
      </c>
      <c r="BT538" s="53">
        <f>BT537</f>
        <v>0</v>
      </c>
      <c r="BU538" s="53">
        <f t="shared" si="2318"/>
        <v>0</v>
      </c>
      <c r="BV538" s="53">
        <f t="shared" si="2319"/>
        <v>8</v>
      </c>
      <c r="BW538" s="53">
        <f t="shared" si="2242"/>
        <v>0</v>
      </c>
      <c r="BX538" s="53">
        <f t="shared" si="2243"/>
        <v>0</v>
      </c>
      <c r="BY538" s="53">
        <f t="shared" si="2244"/>
        <v>0.10736013317491612</v>
      </c>
    </row>
    <row r="539" spans="1:77" x14ac:dyDescent="0.3">
      <c r="A539" s="53" t="s">
        <v>1025</v>
      </c>
      <c r="B539" s="53" t="s">
        <v>1576</v>
      </c>
      <c r="C539" s="53">
        <v>12040202</v>
      </c>
      <c r="D539" s="51">
        <v>475423.92348469998</v>
      </c>
      <c r="E539" s="53">
        <v>27350.212949000001</v>
      </c>
      <c r="F539" s="53">
        <f t="shared" si="2222"/>
        <v>5.7528053591691379E-2</v>
      </c>
      <c r="H539" s="53">
        <f>H538</f>
        <v>1430</v>
      </c>
      <c r="I539" s="53">
        <f t="shared" si="2320"/>
        <v>177</v>
      </c>
      <c r="J539" s="53">
        <f t="shared" si="2321"/>
        <v>0</v>
      </c>
      <c r="K539" s="53">
        <f t="shared" si="2322"/>
        <v>0</v>
      </c>
      <c r="L539" s="53">
        <f t="shared" si="2323"/>
        <v>162</v>
      </c>
      <c r="M539" s="53">
        <f t="shared" si="2233"/>
        <v>82.265116636118677</v>
      </c>
      <c r="N539" s="53">
        <f t="shared" si="2234"/>
        <v>10.182465485729374</v>
      </c>
      <c r="O539" s="53">
        <f t="shared" si="2235"/>
        <v>0</v>
      </c>
      <c r="P539" s="53">
        <f t="shared" si="2236"/>
        <v>0</v>
      </c>
      <c r="Q539" s="53">
        <f t="shared" si="2237"/>
        <v>9.3195446818540031</v>
      </c>
      <c r="AA539" s="53" t="s">
        <v>884</v>
      </c>
      <c r="AB539" s="53" t="s">
        <v>1606</v>
      </c>
      <c r="AC539" s="53">
        <v>12090201</v>
      </c>
      <c r="AD539" s="53">
        <v>1144.098401</v>
      </c>
      <c r="AE539" s="53">
        <v>20.700729869300002</v>
      </c>
      <c r="AF539" s="53">
        <f t="shared" si="2223"/>
        <v>1.8093487283267345E-2</v>
      </c>
      <c r="AH539" s="58">
        <v>0</v>
      </c>
      <c r="AI539" s="58">
        <v>0</v>
      </c>
      <c r="AJ539" s="58">
        <v>0</v>
      </c>
      <c r="AK539" s="58">
        <v>0</v>
      </c>
      <c r="AL539" s="58">
        <v>0</v>
      </c>
      <c r="AM539" s="58">
        <f t="shared" si="2284"/>
        <v>0</v>
      </c>
      <c r="AN539" s="58">
        <f t="shared" si="2285"/>
        <v>0</v>
      </c>
      <c r="AO539" s="58">
        <f t="shared" si="2286"/>
        <v>0</v>
      </c>
      <c r="AP539" s="58">
        <f t="shared" si="2287"/>
        <v>0</v>
      </c>
      <c r="AQ539" s="58">
        <f t="shared" si="2288"/>
        <v>0</v>
      </c>
      <c r="BA539" s="54" t="s">
        <v>1038</v>
      </c>
      <c r="BB539" s="53">
        <v>12060101</v>
      </c>
      <c r="BC539" s="53">
        <v>3719</v>
      </c>
      <c r="BD539" s="53">
        <v>3595</v>
      </c>
      <c r="BE539" s="53">
        <f t="shared" si="2238"/>
        <v>0.96665770368378601</v>
      </c>
      <c r="BF539" s="53">
        <f t="shared" si="2329"/>
        <v>2</v>
      </c>
      <c r="BG539" s="53">
        <f t="shared" si="2329"/>
        <v>0</v>
      </c>
      <c r="BH539" s="53">
        <f t="shared" si="2239"/>
        <v>1.933315407367572</v>
      </c>
      <c r="BI539" s="53">
        <f t="shared" si="2240"/>
        <v>0</v>
      </c>
      <c r="BO539" s="54" t="s">
        <v>777</v>
      </c>
      <c r="BP539" s="53">
        <v>12030102</v>
      </c>
      <c r="BQ539" s="53">
        <v>469834.76980000001</v>
      </c>
      <c r="BR539" s="53">
        <v>127774.2289</v>
      </c>
      <c r="BS539" s="53">
        <f t="shared" si="2241"/>
        <v>0.27195566848828817</v>
      </c>
      <c r="BT539" s="53">
        <f>Input!R374</f>
        <v>0</v>
      </c>
      <c r="BU539" s="53">
        <f>Input!S374</f>
        <v>0</v>
      </c>
      <c r="BV539" s="53">
        <f>Input!T374</f>
        <v>25</v>
      </c>
      <c r="BW539" s="53">
        <f t="shared" si="2242"/>
        <v>0</v>
      </c>
      <c r="BX539" s="53">
        <f t="shared" si="2243"/>
        <v>0</v>
      </c>
      <c r="BY539" s="53">
        <f t="shared" si="2244"/>
        <v>6.7988917122072046</v>
      </c>
    </row>
    <row r="540" spans="1:77" x14ac:dyDescent="0.3">
      <c r="A540" s="53" t="s">
        <v>1026</v>
      </c>
      <c r="B540" s="53" t="s">
        <v>1576</v>
      </c>
      <c r="C540" s="53">
        <v>12110206</v>
      </c>
      <c r="D540" s="51">
        <v>720835.45940239995</v>
      </c>
      <c r="E540" s="53">
        <v>170575.19206500001</v>
      </c>
      <c r="F540" s="53">
        <f t="shared" si="2222"/>
        <v>0.23663540665218294</v>
      </c>
      <c r="H540" s="53">
        <f>Input!P371</f>
        <v>907</v>
      </c>
      <c r="I540" s="53">
        <f>Input!Q371</f>
        <v>0</v>
      </c>
      <c r="J540" s="53">
        <f>Input!R371</f>
        <v>563</v>
      </c>
      <c r="K540" s="53">
        <f>Input!S371</f>
        <v>77</v>
      </c>
      <c r="L540" s="53">
        <f>Input!T371</f>
        <v>346</v>
      </c>
      <c r="M540" s="53">
        <f t="shared" si="2233"/>
        <v>214.62831383352992</v>
      </c>
      <c r="N540" s="53">
        <f t="shared" si="2234"/>
        <v>0</v>
      </c>
      <c r="O540" s="53">
        <f t="shared" si="2235"/>
        <v>133.225733945179</v>
      </c>
      <c r="P540" s="53">
        <f t="shared" si="2236"/>
        <v>18.220926312218086</v>
      </c>
      <c r="Q540" s="53">
        <f t="shared" si="2237"/>
        <v>81.875850701655295</v>
      </c>
      <c r="AA540" s="53" t="s">
        <v>884</v>
      </c>
      <c r="AB540" s="53" t="s">
        <v>1606</v>
      </c>
      <c r="AC540" s="53">
        <v>12090204</v>
      </c>
      <c r="AD540" s="53">
        <v>1144.098401</v>
      </c>
      <c r="AE540" s="53">
        <v>1123.3976716100001</v>
      </c>
      <c r="AF540" s="53">
        <f t="shared" si="2223"/>
        <v>0.98190651313566524</v>
      </c>
      <c r="AH540" s="58">
        <f t="shared" ref="AH540" si="2330">AH539</f>
        <v>0</v>
      </c>
      <c r="AI540" s="58">
        <f t="shared" ref="AI540" si="2331">AI539</f>
        <v>0</v>
      </c>
      <c r="AJ540" s="58">
        <f t="shared" ref="AJ540" si="2332">AJ539</f>
        <v>0</v>
      </c>
      <c r="AK540" s="58">
        <f t="shared" ref="AK540" si="2333">AK539</f>
        <v>0</v>
      </c>
      <c r="AL540" s="58">
        <f t="shared" ref="AL540" si="2334">AL539</f>
        <v>0</v>
      </c>
      <c r="AM540" s="58">
        <f t="shared" si="2284"/>
        <v>0</v>
      </c>
      <c r="AN540" s="58">
        <f t="shared" si="2285"/>
        <v>0</v>
      </c>
      <c r="AO540" s="58">
        <f t="shared" si="2286"/>
        <v>0</v>
      </c>
      <c r="AP540" s="58">
        <f t="shared" si="2287"/>
        <v>0</v>
      </c>
      <c r="AQ540" s="58">
        <f t="shared" si="2288"/>
        <v>0</v>
      </c>
      <c r="BA540" s="54" t="s">
        <v>782</v>
      </c>
      <c r="BB540" s="53">
        <v>11140101</v>
      </c>
      <c r="BC540" s="53">
        <v>49793</v>
      </c>
      <c r="BD540" s="53">
        <v>23945</v>
      </c>
      <c r="BE540" s="53">
        <f t="shared" si="2238"/>
        <v>0.48089088827746873</v>
      </c>
      <c r="BF540" s="53">
        <f>Input!P417</f>
        <v>57</v>
      </c>
      <c r="BG540" s="53">
        <f>Input!Q417</f>
        <v>0</v>
      </c>
      <c r="BH540" s="53">
        <f t="shared" si="2239"/>
        <v>27.410780631815719</v>
      </c>
      <c r="BI540" s="53">
        <f t="shared" si="2240"/>
        <v>0</v>
      </c>
      <c r="BO540" s="54" t="s">
        <v>777</v>
      </c>
      <c r="BP540" s="53">
        <v>12030109</v>
      </c>
      <c r="BQ540" s="53">
        <v>469834.76980000001</v>
      </c>
      <c r="BR540" s="53">
        <v>103360.64230000001</v>
      </c>
      <c r="BS540" s="53">
        <f t="shared" si="2241"/>
        <v>0.21999359975848259</v>
      </c>
      <c r="BT540" s="53">
        <f>BT539</f>
        <v>0</v>
      </c>
      <c r="BU540" s="53">
        <f t="shared" ref="BU540:BU542" si="2335">BU539</f>
        <v>0</v>
      </c>
      <c r="BV540" s="53">
        <f t="shared" ref="BV540:BV542" si="2336">BV539</f>
        <v>25</v>
      </c>
      <c r="BW540" s="53">
        <f t="shared" si="2242"/>
        <v>0</v>
      </c>
      <c r="BX540" s="53">
        <f t="shared" si="2243"/>
        <v>0</v>
      </c>
      <c r="BY540" s="53">
        <f t="shared" si="2244"/>
        <v>5.4998399939620652</v>
      </c>
    </row>
    <row r="541" spans="1:77" x14ac:dyDescent="0.3">
      <c r="A541" s="53" t="s">
        <v>1026</v>
      </c>
      <c r="B541" s="53" t="s">
        <v>1576</v>
      </c>
      <c r="C541" s="53">
        <v>12110207</v>
      </c>
      <c r="D541" s="51">
        <v>720835.45940239995</v>
      </c>
      <c r="E541" s="53">
        <v>369728.22941700002</v>
      </c>
      <c r="F541" s="53">
        <f t="shared" si="2222"/>
        <v>0.51291626208777075</v>
      </c>
      <c r="H541" s="53">
        <f>H540</f>
        <v>907</v>
      </c>
      <c r="I541" s="53">
        <f t="shared" ref="I541:I543" si="2337">I540</f>
        <v>0</v>
      </c>
      <c r="J541" s="53">
        <f t="shared" ref="J541:J543" si="2338">J540</f>
        <v>563</v>
      </c>
      <c r="K541" s="53">
        <f t="shared" ref="K541:K543" si="2339">K540</f>
        <v>77</v>
      </c>
      <c r="L541" s="53">
        <f t="shared" ref="L541:L543" si="2340">L540</f>
        <v>346</v>
      </c>
      <c r="M541" s="53">
        <f t="shared" si="2233"/>
        <v>465.2150497136081</v>
      </c>
      <c r="N541" s="53">
        <f t="shared" si="2234"/>
        <v>0</v>
      </c>
      <c r="O541" s="53">
        <f t="shared" si="2235"/>
        <v>288.77185555541496</v>
      </c>
      <c r="P541" s="53">
        <f t="shared" si="2236"/>
        <v>39.494552180758348</v>
      </c>
      <c r="Q541" s="53">
        <f t="shared" si="2237"/>
        <v>177.46902668236868</v>
      </c>
      <c r="AA541" s="53" t="s">
        <v>884</v>
      </c>
      <c r="AB541" s="53" t="s">
        <v>1615</v>
      </c>
      <c r="AC541" s="53">
        <v>12090201</v>
      </c>
      <c r="AD541" s="53">
        <v>581070.68889999995</v>
      </c>
      <c r="AE541" s="51">
        <v>173992.90946600001</v>
      </c>
      <c r="AF541" s="53">
        <f t="shared" si="2223"/>
        <v>0.29943501331202671</v>
      </c>
      <c r="AH541" s="58">
        <f>Input!P447</f>
        <v>415</v>
      </c>
      <c r="AI541" s="58">
        <f>Input!Q447</f>
        <v>0</v>
      </c>
      <c r="AJ541" s="58">
        <f>Input!R447</f>
        <v>5</v>
      </c>
      <c r="AK541" s="58">
        <f>Input!S447</f>
        <v>0</v>
      </c>
      <c r="AL541" s="58">
        <f>Input!T447</f>
        <v>138</v>
      </c>
      <c r="AM541" s="58">
        <f t="shared" si="2284"/>
        <v>124.26553052449108</v>
      </c>
      <c r="AN541" s="58">
        <f t="shared" si="2285"/>
        <v>0</v>
      </c>
      <c r="AO541" s="58">
        <f t="shared" si="2286"/>
        <v>1.4971750665601335</v>
      </c>
      <c r="AP541" s="58">
        <f t="shared" si="2287"/>
        <v>0</v>
      </c>
      <c r="AQ541" s="58">
        <f t="shared" si="2288"/>
        <v>41.322031837059683</v>
      </c>
      <c r="BA541" s="54" t="s">
        <v>782</v>
      </c>
      <c r="BB541" s="53">
        <v>11140106</v>
      </c>
      <c r="BC541" s="53">
        <v>49793</v>
      </c>
      <c r="BD541" s="53">
        <v>995</v>
      </c>
      <c r="BE541" s="53">
        <f t="shared" si="2238"/>
        <v>1.998272849597333E-2</v>
      </c>
      <c r="BF541" s="53">
        <f t="shared" ref="BF541:BG543" si="2341">BF540</f>
        <v>57</v>
      </c>
      <c r="BG541" s="53">
        <f t="shared" si="2341"/>
        <v>0</v>
      </c>
      <c r="BH541" s="53">
        <f t="shared" si="2239"/>
        <v>1.1390155242704798</v>
      </c>
      <c r="BI541" s="53">
        <f t="shared" si="2240"/>
        <v>0</v>
      </c>
      <c r="BO541" s="54" t="s">
        <v>777</v>
      </c>
      <c r="BP541" s="53">
        <v>12060201</v>
      </c>
      <c r="BQ541" s="53">
        <v>469834.76980000001</v>
      </c>
      <c r="BR541" s="53">
        <v>32039.562740000001</v>
      </c>
      <c r="BS541" s="53">
        <f t="shared" si="2241"/>
        <v>6.8193256011339159E-2</v>
      </c>
      <c r="BT541" s="53">
        <f>BT540</f>
        <v>0</v>
      </c>
      <c r="BU541" s="53">
        <f t="shared" si="2335"/>
        <v>0</v>
      </c>
      <c r="BV541" s="53">
        <f t="shared" si="2336"/>
        <v>25</v>
      </c>
      <c r="BW541" s="53">
        <f t="shared" si="2242"/>
        <v>0</v>
      </c>
      <c r="BX541" s="53">
        <f t="shared" si="2243"/>
        <v>0</v>
      </c>
      <c r="BY541" s="53">
        <f t="shared" si="2244"/>
        <v>1.704831400283479</v>
      </c>
    </row>
    <row r="542" spans="1:77" x14ac:dyDescent="0.3">
      <c r="A542" s="53" t="s">
        <v>1026</v>
      </c>
      <c r="B542" s="53" t="s">
        <v>1576</v>
      </c>
      <c r="C542" s="53">
        <v>13080003</v>
      </c>
      <c r="D542" s="51">
        <v>720835.45940239995</v>
      </c>
      <c r="E542" s="53">
        <v>116163.470716</v>
      </c>
      <c r="F542" s="53">
        <f t="shared" si="2222"/>
        <v>0.161151160366478</v>
      </c>
      <c r="H542" s="53">
        <f>H541</f>
        <v>907</v>
      </c>
      <c r="I542" s="53">
        <f t="shared" si="2337"/>
        <v>0</v>
      </c>
      <c r="J542" s="53">
        <f t="shared" si="2338"/>
        <v>563</v>
      </c>
      <c r="K542" s="53">
        <f t="shared" si="2339"/>
        <v>77</v>
      </c>
      <c r="L542" s="53">
        <f t="shared" si="2340"/>
        <v>346</v>
      </c>
      <c r="M542" s="53">
        <f t="shared" si="2233"/>
        <v>146.16410245239555</v>
      </c>
      <c r="N542" s="53">
        <f t="shared" si="2234"/>
        <v>0</v>
      </c>
      <c r="O542" s="53">
        <f t="shared" si="2235"/>
        <v>90.728103286327112</v>
      </c>
      <c r="P542" s="53">
        <f t="shared" si="2236"/>
        <v>12.408639348218806</v>
      </c>
      <c r="Q542" s="53">
        <f t="shared" si="2237"/>
        <v>55.758301486801386</v>
      </c>
      <c r="AA542" s="53" t="s">
        <v>884</v>
      </c>
      <c r="AB542" s="53" t="s">
        <v>1615</v>
      </c>
      <c r="AC542" s="53">
        <v>12090204</v>
      </c>
      <c r="AD542" s="53">
        <v>581070.68889999995</v>
      </c>
      <c r="AE542" s="53">
        <v>407077.77947800001</v>
      </c>
      <c r="AF542" s="53">
        <f t="shared" si="2223"/>
        <v>0.70056498676369572</v>
      </c>
      <c r="AH542" s="58">
        <f t="shared" ref="AH542" si="2342">AH541</f>
        <v>415</v>
      </c>
      <c r="AI542" s="58">
        <f t="shared" ref="AI542" si="2343">AI541</f>
        <v>0</v>
      </c>
      <c r="AJ542" s="58">
        <f t="shared" ref="AJ542" si="2344">AJ541</f>
        <v>5</v>
      </c>
      <c r="AK542" s="58">
        <f t="shared" ref="AK542" si="2345">AK541</f>
        <v>0</v>
      </c>
      <c r="AL542" s="58">
        <f t="shared" ref="AL542" si="2346">AL541</f>
        <v>138</v>
      </c>
      <c r="AM542" s="58">
        <f t="shared" si="2284"/>
        <v>290.73446950693375</v>
      </c>
      <c r="AN542" s="58">
        <f t="shared" si="2285"/>
        <v>0</v>
      </c>
      <c r="AO542" s="58">
        <f t="shared" si="2286"/>
        <v>3.5028249338184785</v>
      </c>
      <c r="AP542" s="58">
        <f t="shared" si="2287"/>
        <v>0</v>
      </c>
      <c r="AQ542" s="58">
        <f t="shared" si="2288"/>
        <v>96.677968173390013</v>
      </c>
      <c r="BA542" s="54" t="s">
        <v>782</v>
      </c>
      <c r="BB542" s="53">
        <v>11140301</v>
      </c>
      <c r="BC542" s="53">
        <v>49793</v>
      </c>
      <c r="BD542" s="53">
        <v>19779</v>
      </c>
      <c r="BE542" s="53">
        <f t="shared" si="2238"/>
        <v>0.39722450946920251</v>
      </c>
      <c r="BF542" s="53">
        <f t="shared" si="2341"/>
        <v>57</v>
      </c>
      <c r="BG542" s="53">
        <f t="shared" si="2341"/>
        <v>0</v>
      </c>
      <c r="BH542" s="53">
        <f t="shared" si="2239"/>
        <v>22.641797039744542</v>
      </c>
      <c r="BI542" s="53">
        <f t="shared" si="2240"/>
        <v>0</v>
      </c>
      <c r="BO542" s="54" t="s">
        <v>777</v>
      </c>
      <c r="BP542" s="53">
        <v>12060202</v>
      </c>
      <c r="BQ542" s="53">
        <v>469834.76980000001</v>
      </c>
      <c r="BR542" s="53">
        <v>206660.3358</v>
      </c>
      <c r="BS542" s="53">
        <f t="shared" si="2241"/>
        <v>0.43985747561418559</v>
      </c>
      <c r="BT542" s="53">
        <f>BT541</f>
        <v>0</v>
      </c>
      <c r="BU542" s="53">
        <f t="shared" si="2335"/>
        <v>0</v>
      </c>
      <c r="BV542" s="53">
        <f t="shared" si="2336"/>
        <v>25</v>
      </c>
      <c r="BW542" s="53">
        <f t="shared" si="2242"/>
        <v>0</v>
      </c>
      <c r="BX542" s="53">
        <f t="shared" si="2243"/>
        <v>0</v>
      </c>
      <c r="BY542" s="53">
        <f t="shared" si="2244"/>
        <v>10.996436890354639</v>
      </c>
    </row>
    <row r="543" spans="1:77" x14ac:dyDescent="0.3">
      <c r="A543" s="53" t="s">
        <v>1026</v>
      </c>
      <c r="B543" s="53" t="s">
        <v>1576</v>
      </c>
      <c r="C543" s="53">
        <v>13090001</v>
      </c>
      <c r="D543" s="51">
        <v>720835.45940239995</v>
      </c>
      <c r="E543" s="53">
        <v>64368.567204400002</v>
      </c>
      <c r="F543" s="53">
        <f t="shared" si="2222"/>
        <v>8.9297170893568409E-2</v>
      </c>
      <c r="H543" s="53">
        <f>H542</f>
        <v>907</v>
      </c>
      <c r="I543" s="53">
        <f t="shared" si="2337"/>
        <v>0</v>
      </c>
      <c r="J543" s="53">
        <f t="shared" si="2338"/>
        <v>563</v>
      </c>
      <c r="K543" s="53">
        <f t="shared" si="2339"/>
        <v>77</v>
      </c>
      <c r="L543" s="53">
        <f t="shared" si="2340"/>
        <v>346</v>
      </c>
      <c r="M543" s="53">
        <f t="shared" si="2233"/>
        <v>80.992534000466549</v>
      </c>
      <c r="N543" s="53">
        <f t="shared" si="2234"/>
        <v>0</v>
      </c>
      <c r="O543" s="53">
        <f t="shared" si="2235"/>
        <v>50.274307213079013</v>
      </c>
      <c r="P543" s="53">
        <f t="shared" si="2236"/>
        <v>6.8758821588047674</v>
      </c>
      <c r="Q543" s="53">
        <f t="shared" si="2237"/>
        <v>30.896821129174668</v>
      </c>
      <c r="AA543" s="53" t="s">
        <v>1048</v>
      </c>
      <c r="AB543" s="53" t="s">
        <v>1599</v>
      </c>
      <c r="AC543" s="53">
        <v>13070001</v>
      </c>
      <c r="AD543" s="53">
        <v>180376.10279999999</v>
      </c>
      <c r="AE543" s="53">
        <v>73961.589076000004</v>
      </c>
      <c r="AF543" s="53">
        <f t="shared" si="2223"/>
        <v>0.41004095291940196</v>
      </c>
      <c r="AH543" s="58">
        <f>Input!P449</f>
        <v>0</v>
      </c>
      <c r="AI543" s="58">
        <f>Input!Q449</f>
        <v>0</v>
      </c>
      <c r="AJ543" s="58">
        <f>Input!R449</f>
        <v>0</v>
      </c>
      <c r="AK543" s="58">
        <f>Input!S449</f>
        <v>0</v>
      </c>
      <c r="AL543" s="58">
        <f>Input!T449</f>
        <v>20</v>
      </c>
      <c r="AM543" s="58">
        <f t="shared" si="2284"/>
        <v>0</v>
      </c>
      <c r="AN543" s="58">
        <f t="shared" si="2285"/>
        <v>0</v>
      </c>
      <c r="AO543" s="58">
        <f t="shared" si="2286"/>
        <v>0</v>
      </c>
      <c r="AP543" s="58">
        <f t="shared" si="2287"/>
        <v>0</v>
      </c>
      <c r="AQ543" s="58">
        <f t="shared" si="2288"/>
        <v>8.2008190583880385</v>
      </c>
      <c r="BA543" s="54" t="s">
        <v>782</v>
      </c>
      <c r="BB543" s="53">
        <v>11140302</v>
      </c>
      <c r="BC543" s="53">
        <v>49793</v>
      </c>
      <c r="BD543" s="53">
        <v>5074</v>
      </c>
      <c r="BE543" s="53">
        <f t="shared" si="2238"/>
        <v>0.10190187375735545</v>
      </c>
      <c r="BF543" s="53">
        <f t="shared" si="2341"/>
        <v>57</v>
      </c>
      <c r="BG543" s="53">
        <f t="shared" si="2341"/>
        <v>0</v>
      </c>
      <c r="BH543" s="53">
        <f t="shared" si="2239"/>
        <v>5.8084068041692607</v>
      </c>
      <c r="BI543" s="53">
        <f t="shared" si="2240"/>
        <v>0</v>
      </c>
      <c r="BO543" s="54" t="s">
        <v>1028</v>
      </c>
      <c r="BP543" s="53">
        <v>12050004</v>
      </c>
      <c r="BQ543" s="53">
        <v>599766.74219999998</v>
      </c>
      <c r="BR543" s="53">
        <v>892.79457200000002</v>
      </c>
      <c r="BS543" s="53">
        <f t="shared" si="2241"/>
        <v>1.4885696541377851E-3</v>
      </c>
      <c r="BT543" s="53">
        <f>Input!R378</f>
        <v>1523</v>
      </c>
      <c r="BU543" s="53">
        <f>Input!S378</f>
        <v>0</v>
      </c>
      <c r="BV543" s="53">
        <f>Input!T378</f>
        <v>129</v>
      </c>
      <c r="BW543" s="53">
        <f t="shared" si="2242"/>
        <v>2.2670915832518466</v>
      </c>
      <c r="BX543" s="53">
        <f t="shared" si="2243"/>
        <v>0</v>
      </c>
      <c r="BY543" s="53">
        <f t="shared" si="2244"/>
        <v>0.19202548538377429</v>
      </c>
    </row>
    <row r="544" spans="1:77" x14ac:dyDescent="0.3">
      <c r="A544" s="53" t="s">
        <v>1027</v>
      </c>
      <c r="B544" s="53" t="s">
        <v>1576</v>
      </c>
      <c r="C544" s="53">
        <v>12110111</v>
      </c>
      <c r="D544" s="51">
        <v>555690.35472367005</v>
      </c>
      <c r="E544" s="53">
        <v>76749.422053999995</v>
      </c>
      <c r="F544" s="53">
        <f t="shared" si="2222"/>
        <v>0.1381154475718144</v>
      </c>
      <c r="H544" s="53">
        <f>Input!P372</f>
        <v>2126</v>
      </c>
      <c r="I544" s="53">
        <f>Input!Q372</f>
        <v>0</v>
      </c>
      <c r="J544" s="53">
        <f>Input!R372</f>
        <v>1529</v>
      </c>
      <c r="K544" s="53">
        <f>Input!S372</f>
        <v>123</v>
      </c>
      <c r="L544" s="53">
        <f>Input!T372</f>
        <v>583</v>
      </c>
      <c r="M544" s="53">
        <f t="shared" si="2233"/>
        <v>293.63344153767741</v>
      </c>
      <c r="N544" s="53">
        <f t="shared" si="2234"/>
        <v>0</v>
      </c>
      <c r="O544" s="53">
        <f t="shared" si="2235"/>
        <v>211.17851933730421</v>
      </c>
      <c r="P544" s="53">
        <f t="shared" si="2236"/>
        <v>16.988200051333173</v>
      </c>
      <c r="Q544" s="53">
        <f t="shared" si="2237"/>
        <v>80.521305934367803</v>
      </c>
      <c r="AA544" s="53" t="s">
        <v>1048</v>
      </c>
      <c r="AB544" s="53" t="s">
        <v>1599</v>
      </c>
      <c r="AC544" s="53">
        <v>13070007</v>
      </c>
      <c r="AD544" s="53">
        <v>180376.10279999999</v>
      </c>
      <c r="AE544" s="53">
        <v>106414.513744</v>
      </c>
      <c r="AF544" s="53">
        <f t="shared" si="2223"/>
        <v>0.58995904719147751</v>
      </c>
      <c r="AH544" s="58">
        <f t="shared" ref="AH544" si="2347">AH543</f>
        <v>0</v>
      </c>
      <c r="AI544" s="58">
        <f t="shared" ref="AI544" si="2348">AI543</f>
        <v>0</v>
      </c>
      <c r="AJ544" s="58">
        <f t="shared" ref="AJ544" si="2349">AJ543</f>
        <v>0</v>
      </c>
      <c r="AK544" s="58">
        <f t="shared" ref="AK544" si="2350">AK543</f>
        <v>0</v>
      </c>
      <c r="AL544" s="58">
        <f t="shared" ref="AL544" si="2351">AL543</f>
        <v>20</v>
      </c>
      <c r="AM544" s="58">
        <f t="shared" si="2284"/>
        <v>0</v>
      </c>
      <c r="AN544" s="58">
        <f t="shared" si="2285"/>
        <v>0</v>
      </c>
      <c r="AO544" s="58">
        <f t="shared" si="2286"/>
        <v>0</v>
      </c>
      <c r="AP544" s="58">
        <f t="shared" si="2287"/>
        <v>0</v>
      </c>
      <c r="AQ544" s="58">
        <f t="shared" si="2288"/>
        <v>11.799180943829551</v>
      </c>
      <c r="BA544" s="54" t="s">
        <v>1040</v>
      </c>
      <c r="BB544" s="53">
        <v>12050001</v>
      </c>
      <c r="BC544" s="53">
        <v>13977</v>
      </c>
      <c r="BD544" s="53">
        <v>8316</v>
      </c>
      <c r="BE544" s="53">
        <f t="shared" si="2238"/>
        <v>0.59497746297488729</v>
      </c>
      <c r="BF544" s="53">
        <v>0</v>
      </c>
      <c r="BG544" s="53">
        <v>0</v>
      </c>
      <c r="BH544" s="53">
        <f t="shared" si="2239"/>
        <v>0</v>
      </c>
      <c r="BI544" s="53">
        <f t="shared" si="2240"/>
        <v>0</v>
      </c>
      <c r="BO544" s="54" t="s">
        <v>1028</v>
      </c>
      <c r="BP544" s="53">
        <v>12060102</v>
      </c>
      <c r="BQ544" s="53">
        <v>599766.74219999998</v>
      </c>
      <c r="BR544" s="53">
        <v>325716.82860000001</v>
      </c>
      <c r="BS544" s="53">
        <f t="shared" si="2241"/>
        <v>0.54307250749723213</v>
      </c>
      <c r="BT544" s="53">
        <f>BT543</f>
        <v>1523</v>
      </c>
      <c r="BU544" s="53">
        <f t="shared" ref="BU544:BU545" si="2352">BU543</f>
        <v>0</v>
      </c>
      <c r="BV544" s="53">
        <f t="shared" ref="BV544:BV545" si="2353">BV543</f>
        <v>129</v>
      </c>
      <c r="BW544" s="53">
        <f t="shared" si="2242"/>
        <v>827.0994289182845</v>
      </c>
      <c r="BX544" s="53">
        <f t="shared" si="2243"/>
        <v>0</v>
      </c>
      <c r="BY544" s="53">
        <f t="shared" si="2244"/>
        <v>70.056353467142941</v>
      </c>
    </row>
    <row r="545" spans="1:77" x14ac:dyDescent="0.3">
      <c r="A545" s="53" t="s">
        <v>1027</v>
      </c>
      <c r="B545" s="53" t="s">
        <v>1576</v>
      </c>
      <c r="C545" s="53">
        <v>12110204</v>
      </c>
      <c r="D545" s="51">
        <v>555690.35472367005</v>
      </c>
      <c r="E545" s="53">
        <v>229950.517115</v>
      </c>
      <c r="F545" s="53">
        <f t="shared" si="2222"/>
        <v>0.41381052444098698</v>
      </c>
      <c r="H545" s="53">
        <f>H544</f>
        <v>2126</v>
      </c>
      <c r="I545" s="53">
        <f t="shared" ref="I545:I547" si="2354">I544</f>
        <v>0</v>
      </c>
      <c r="J545" s="53">
        <f t="shared" ref="J545:J547" si="2355">J544</f>
        <v>1529</v>
      </c>
      <c r="K545" s="53">
        <f t="shared" ref="K545:K547" si="2356">K544</f>
        <v>123</v>
      </c>
      <c r="L545" s="53">
        <f t="shared" ref="L545:L547" si="2357">L544</f>
        <v>583</v>
      </c>
      <c r="M545" s="53">
        <f t="shared" si="2233"/>
        <v>879.76117496153836</v>
      </c>
      <c r="N545" s="53">
        <f t="shared" si="2234"/>
        <v>0</v>
      </c>
      <c r="O545" s="53">
        <f t="shared" si="2235"/>
        <v>632.71629187026906</v>
      </c>
      <c r="P545" s="53">
        <f t="shared" si="2236"/>
        <v>50.898694506241398</v>
      </c>
      <c r="Q545" s="53">
        <f t="shared" si="2237"/>
        <v>241.25153574909541</v>
      </c>
      <c r="AA545" s="53" t="s">
        <v>1048</v>
      </c>
      <c r="AB545" s="53" t="s">
        <v>1615</v>
      </c>
      <c r="AC545" s="53">
        <v>13070001</v>
      </c>
      <c r="AD545" s="53">
        <v>6849.2956530000001</v>
      </c>
      <c r="AE545" s="51">
        <v>2373.9114257599999</v>
      </c>
      <c r="AF545" s="53">
        <f t="shared" si="2223"/>
        <v>0.34659205063227544</v>
      </c>
      <c r="AH545" s="58">
        <f>Input!P450</f>
        <v>0</v>
      </c>
      <c r="AI545" s="58">
        <f>Input!Q450</f>
        <v>0</v>
      </c>
      <c r="AJ545" s="58">
        <f>Input!R450</f>
        <v>0</v>
      </c>
      <c r="AK545" s="58">
        <f>Input!S450</f>
        <v>0</v>
      </c>
      <c r="AL545" s="58">
        <f>Input!T450</f>
        <v>1</v>
      </c>
      <c r="AM545" s="58">
        <f t="shared" si="2284"/>
        <v>0</v>
      </c>
      <c r="AN545" s="58">
        <f t="shared" si="2285"/>
        <v>0</v>
      </c>
      <c r="AO545" s="58">
        <f t="shared" si="2286"/>
        <v>0</v>
      </c>
      <c r="AP545" s="58">
        <f t="shared" si="2287"/>
        <v>0</v>
      </c>
      <c r="AQ545" s="58">
        <f t="shared" si="2288"/>
        <v>0.34659205063227544</v>
      </c>
      <c r="BA545" s="54" t="s">
        <v>1040</v>
      </c>
      <c r="BB545" s="53">
        <v>12050002</v>
      </c>
      <c r="BC545" s="53">
        <v>13977</v>
      </c>
      <c r="BD545" s="53">
        <v>2590</v>
      </c>
      <c r="BE545" s="53">
        <f t="shared" si="2238"/>
        <v>0.18530442870429992</v>
      </c>
      <c r="BF545" s="53">
        <f t="shared" ref="BF545:BG547" si="2358">BF544</f>
        <v>0</v>
      </c>
      <c r="BG545" s="53">
        <f t="shared" si="2358"/>
        <v>0</v>
      </c>
      <c r="BH545" s="53">
        <f t="shared" si="2239"/>
        <v>0</v>
      </c>
      <c r="BI545" s="53">
        <f t="shared" si="2240"/>
        <v>0</v>
      </c>
      <c r="BO545" s="54" t="s">
        <v>1028</v>
      </c>
      <c r="BP545" s="53">
        <v>12060103</v>
      </c>
      <c r="BQ545" s="53">
        <v>599766.74219999998</v>
      </c>
      <c r="BR545" s="53">
        <v>273157.11900000001</v>
      </c>
      <c r="BS545" s="53">
        <f t="shared" si="2241"/>
        <v>0.45543892280194526</v>
      </c>
      <c r="BT545" s="53">
        <f>BT544</f>
        <v>1523</v>
      </c>
      <c r="BU545" s="53">
        <f t="shared" si="2352"/>
        <v>0</v>
      </c>
      <c r="BV545" s="53">
        <f t="shared" si="2353"/>
        <v>129</v>
      </c>
      <c r="BW545" s="53">
        <f t="shared" si="2242"/>
        <v>693.63347942736266</v>
      </c>
      <c r="BX545" s="53">
        <f t="shared" si="2243"/>
        <v>0</v>
      </c>
      <c r="BY545" s="53">
        <f t="shared" si="2244"/>
        <v>58.751621041450939</v>
      </c>
    </row>
    <row r="546" spans="1:77" x14ac:dyDescent="0.3">
      <c r="A546" s="53" t="s">
        <v>1027</v>
      </c>
      <c r="B546" s="53" t="s">
        <v>1576</v>
      </c>
      <c r="C546" s="53">
        <v>12110205</v>
      </c>
      <c r="D546" s="51">
        <v>555690.35472367005</v>
      </c>
      <c r="E546" s="53">
        <v>241533.04162800001</v>
      </c>
      <c r="F546" s="53">
        <f t="shared" si="2222"/>
        <v>0.43465401113198721</v>
      </c>
      <c r="H546" s="53">
        <f>H545</f>
        <v>2126</v>
      </c>
      <c r="I546" s="53">
        <f t="shared" si="2354"/>
        <v>0</v>
      </c>
      <c r="J546" s="53">
        <f t="shared" si="2355"/>
        <v>1529</v>
      </c>
      <c r="K546" s="53">
        <f t="shared" si="2356"/>
        <v>123</v>
      </c>
      <c r="L546" s="53">
        <f t="shared" si="2357"/>
        <v>583</v>
      </c>
      <c r="M546" s="53">
        <f t="shared" si="2233"/>
        <v>924.07442766660483</v>
      </c>
      <c r="N546" s="53">
        <f t="shared" si="2234"/>
        <v>0</v>
      </c>
      <c r="O546" s="53">
        <f t="shared" si="2235"/>
        <v>664.58598302080838</v>
      </c>
      <c r="P546" s="53">
        <f t="shared" si="2236"/>
        <v>53.462443369234428</v>
      </c>
      <c r="Q546" s="53">
        <f t="shared" si="2237"/>
        <v>253.40328848994855</v>
      </c>
      <c r="AA546" s="53" t="s">
        <v>1048</v>
      </c>
      <c r="AB546" s="53" t="s">
        <v>1615</v>
      </c>
      <c r="AC546" s="53">
        <v>13070007</v>
      </c>
      <c r="AD546" s="53">
        <v>6849.2956530000001</v>
      </c>
      <c r="AE546" s="53">
        <v>4475.3842270300001</v>
      </c>
      <c r="AF546" s="53">
        <f t="shared" si="2223"/>
        <v>0.65340794933706448</v>
      </c>
      <c r="AH546" s="58">
        <f t="shared" ref="AH546" si="2359">AH545</f>
        <v>0</v>
      </c>
      <c r="AI546" s="58">
        <f t="shared" ref="AI546" si="2360">AI545</f>
        <v>0</v>
      </c>
      <c r="AJ546" s="58">
        <f t="shared" ref="AJ546" si="2361">AJ545</f>
        <v>0</v>
      </c>
      <c r="AK546" s="58">
        <f t="shared" ref="AK546" si="2362">AK545</f>
        <v>0</v>
      </c>
      <c r="AL546" s="58">
        <f t="shared" ref="AL546" si="2363">AL545</f>
        <v>1</v>
      </c>
      <c r="AM546" s="58">
        <f t="shared" si="2284"/>
        <v>0</v>
      </c>
      <c r="AN546" s="58">
        <f t="shared" si="2285"/>
        <v>0</v>
      </c>
      <c r="AO546" s="58">
        <f t="shared" si="2286"/>
        <v>0</v>
      </c>
      <c r="AP546" s="58">
        <f t="shared" si="2287"/>
        <v>0</v>
      </c>
      <c r="AQ546" s="58">
        <f t="shared" si="2288"/>
        <v>0.65340794933706448</v>
      </c>
      <c r="BA546" s="54" t="s">
        <v>1040</v>
      </c>
      <c r="BB546" s="53">
        <v>12050005</v>
      </c>
      <c r="BC546" s="53">
        <v>13977</v>
      </c>
      <c r="BD546" s="53">
        <v>67</v>
      </c>
      <c r="BE546" s="53">
        <f t="shared" si="2238"/>
        <v>4.7935894684123922E-3</v>
      </c>
      <c r="BF546" s="53">
        <f t="shared" si="2358"/>
        <v>0</v>
      </c>
      <c r="BG546" s="53">
        <f t="shared" si="2358"/>
        <v>0</v>
      </c>
      <c r="BH546" s="53">
        <f t="shared" si="2239"/>
        <v>0</v>
      </c>
      <c r="BI546" s="53">
        <f t="shared" si="2240"/>
        <v>0</v>
      </c>
      <c r="BO546" s="54" t="s">
        <v>1029</v>
      </c>
      <c r="BP546" s="53">
        <v>12100202</v>
      </c>
      <c r="BQ546" s="53">
        <v>482263.84370000003</v>
      </c>
      <c r="BR546" s="53">
        <v>29244.99265</v>
      </c>
      <c r="BS546" s="53">
        <f t="shared" si="2241"/>
        <v>6.0641064081495437E-2</v>
      </c>
      <c r="BT546" s="53">
        <v>0</v>
      </c>
      <c r="BU546" s="53">
        <v>1</v>
      </c>
      <c r="BV546" s="53">
        <v>2</v>
      </c>
      <c r="BW546" s="53">
        <f t="shared" si="2242"/>
        <v>0</v>
      </c>
      <c r="BX546" s="53">
        <f t="shared" si="2243"/>
        <v>6.0641064081495437E-2</v>
      </c>
      <c r="BY546" s="53">
        <f t="shared" si="2244"/>
        <v>0.12128212816299087</v>
      </c>
    </row>
    <row r="547" spans="1:77" x14ac:dyDescent="0.3">
      <c r="A547" s="53" t="s">
        <v>1027</v>
      </c>
      <c r="B547" s="53" t="s">
        <v>1576</v>
      </c>
      <c r="C547" s="53">
        <v>12110206</v>
      </c>
      <c r="D547" s="51">
        <v>555690.35472367005</v>
      </c>
      <c r="E547" s="53">
        <v>7457.3739266700004</v>
      </c>
      <c r="F547" s="53">
        <f t="shared" si="2222"/>
        <v>1.3420016855211304E-2</v>
      </c>
      <c r="H547" s="53">
        <f>H546</f>
        <v>2126</v>
      </c>
      <c r="I547" s="53">
        <f t="shared" si="2354"/>
        <v>0</v>
      </c>
      <c r="J547" s="53">
        <f t="shared" si="2355"/>
        <v>1529</v>
      </c>
      <c r="K547" s="53">
        <f t="shared" si="2356"/>
        <v>123</v>
      </c>
      <c r="L547" s="53">
        <f t="shared" si="2357"/>
        <v>583</v>
      </c>
      <c r="M547" s="53">
        <f t="shared" si="2233"/>
        <v>28.530955834179235</v>
      </c>
      <c r="N547" s="53">
        <f t="shared" si="2234"/>
        <v>0</v>
      </c>
      <c r="O547" s="53">
        <f t="shared" si="2235"/>
        <v>20.519205771618086</v>
      </c>
      <c r="P547" s="53">
        <f t="shared" si="2236"/>
        <v>1.6506620731909905</v>
      </c>
      <c r="Q547" s="53">
        <f t="shared" si="2237"/>
        <v>7.8238698265881901</v>
      </c>
      <c r="AA547" s="53" t="s">
        <v>1048</v>
      </c>
      <c r="AB547" s="53" t="s">
        <v>1610</v>
      </c>
      <c r="AC547" s="53">
        <v>13070001</v>
      </c>
      <c r="AD547" s="53">
        <v>305965.13939999999</v>
      </c>
      <c r="AE547" s="51">
        <v>299256.79472000001</v>
      </c>
      <c r="AF547" s="53">
        <f t="shared" si="2223"/>
        <v>0.97807480717197037</v>
      </c>
      <c r="AH547" s="58">
        <f>Input!P451</f>
        <v>0</v>
      </c>
      <c r="AI547" s="58">
        <f>Input!Q451</f>
        <v>0</v>
      </c>
      <c r="AJ547" s="58">
        <f>Input!R451</f>
        <v>0</v>
      </c>
      <c r="AK547" s="58">
        <f>Input!S451</f>
        <v>0</v>
      </c>
      <c r="AL547" s="58">
        <f>Input!T451</f>
        <v>1</v>
      </c>
      <c r="AM547" s="58">
        <f t="shared" si="2284"/>
        <v>0</v>
      </c>
      <c r="AN547" s="58">
        <f t="shared" si="2285"/>
        <v>0</v>
      </c>
      <c r="AO547" s="58">
        <f t="shared" si="2286"/>
        <v>0</v>
      </c>
      <c r="AP547" s="58">
        <f t="shared" si="2287"/>
        <v>0</v>
      </c>
      <c r="AQ547" s="58">
        <f t="shared" si="2288"/>
        <v>0.97807480717197037</v>
      </c>
      <c r="BA547" s="54" t="s">
        <v>1040</v>
      </c>
      <c r="BB547" s="53">
        <v>12050006</v>
      </c>
      <c r="BC547" s="53">
        <v>13977</v>
      </c>
      <c r="BD547" s="53">
        <v>3004</v>
      </c>
      <c r="BE547" s="53">
        <f t="shared" si="2238"/>
        <v>0.21492451885240038</v>
      </c>
      <c r="BF547" s="53">
        <f t="shared" si="2358"/>
        <v>0</v>
      </c>
      <c r="BG547" s="53">
        <f t="shared" si="2358"/>
        <v>0</v>
      </c>
      <c r="BH547" s="53">
        <f t="shared" si="2239"/>
        <v>0</v>
      </c>
      <c r="BI547" s="53">
        <f t="shared" si="2240"/>
        <v>0</v>
      </c>
      <c r="BO547" s="54" t="s">
        <v>1029</v>
      </c>
      <c r="BP547" s="53">
        <v>12100204</v>
      </c>
      <c r="BQ547" s="53">
        <v>482263.84370000003</v>
      </c>
      <c r="BR547" s="53">
        <v>2721.7648819999999</v>
      </c>
      <c r="BS547" s="53">
        <f t="shared" si="2241"/>
        <v>5.643725768695854E-3</v>
      </c>
      <c r="BT547" s="53">
        <f>BT546</f>
        <v>0</v>
      </c>
      <c r="BU547" s="53">
        <f t="shared" ref="BU547:BU552" si="2364">BU546</f>
        <v>1</v>
      </c>
      <c r="BV547" s="53">
        <f t="shared" ref="BV547:BV552" si="2365">BV546</f>
        <v>2</v>
      </c>
      <c r="BW547" s="53">
        <f t="shared" si="2242"/>
        <v>0</v>
      </c>
      <c r="BX547" s="53">
        <f t="shared" si="2243"/>
        <v>5.643725768695854E-3</v>
      </c>
      <c r="BY547" s="53">
        <f t="shared" si="2244"/>
        <v>1.1287451537391708E-2</v>
      </c>
    </row>
    <row r="548" spans="1:77" x14ac:dyDescent="0.3">
      <c r="A548" s="53" t="s">
        <v>777</v>
      </c>
      <c r="B548" s="53" t="s">
        <v>1581</v>
      </c>
      <c r="C548" s="53">
        <v>12030102</v>
      </c>
      <c r="D548" s="51">
        <v>469834.77039119997</v>
      </c>
      <c r="E548" s="53">
        <v>127774.228917</v>
      </c>
      <c r="F548" s="53">
        <f t="shared" si="2222"/>
        <v>0.27195566818226535</v>
      </c>
      <c r="H548" s="53">
        <f>Input!P375</f>
        <v>6747</v>
      </c>
      <c r="I548" s="53">
        <f>Input!Q375</f>
        <v>184</v>
      </c>
      <c r="J548" s="53">
        <f>Input!R375</f>
        <v>24</v>
      </c>
      <c r="K548" s="53">
        <f>Input!S375</f>
        <v>4594</v>
      </c>
      <c r="L548" s="53">
        <f>Input!T375</f>
        <v>272</v>
      </c>
      <c r="M548" s="53">
        <f t="shared" si="2233"/>
        <v>1834.8848932257442</v>
      </c>
      <c r="N548" s="53">
        <f t="shared" si="2234"/>
        <v>50.039842945536826</v>
      </c>
      <c r="O548" s="53">
        <f t="shared" si="2235"/>
        <v>6.5269360363743685</v>
      </c>
      <c r="P548" s="53">
        <f t="shared" si="2236"/>
        <v>1249.3643396293271</v>
      </c>
      <c r="Q548" s="53">
        <f t="shared" si="2237"/>
        <v>73.971941745576174</v>
      </c>
      <c r="AA548" s="53" t="s">
        <v>1048</v>
      </c>
      <c r="AB548" s="53" t="s">
        <v>1610</v>
      </c>
      <c r="AC548" s="53">
        <v>13070007</v>
      </c>
      <c r="AD548" s="53">
        <v>305965.13939999999</v>
      </c>
      <c r="AE548" s="53">
        <v>6708.3446378799999</v>
      </c>
      <c r="AF548" s="53">
        <f t="shared" si="2223"/>
        <v>2.1925192690366999E-2</v>
      </c>
      <c r="AH548" s="58">
        <f t="shared" ref="AH548" si="2366">AH547</f>
        <v>0</v>
      </c>
      <c r="AI548" s="58">
        <f t="shared" ref="AI548" si="2367">AI547</f>
        <v>0</v>
      </c>
      <c r="AJ548" s="58">
        <f t="shared" ref="AJ548" si="2368">AJ547</f>
        <v>0</v>
      </c>
      <c r="AK548" s="58">
        <f t="shared" ref="AK548" si="2369">AK547</f>
        <v>0</v>
      </c>
      <c r="AL548" s="58">
        <f t="shared" ref="AL548" si="2370">AL547</f>
        <v>1</v>
      </c>
      <c r="AM548" s="58">
        <f t="shared" si="2284"/>
        <v>0</v>
      </c>
      <c r="AN548" s="58">
        <f t="shared" si="2285"/>
        <v>0</v>
      </c>
      <c r="AO548" s="58">
        <f t="shared" si="2286"/>
        <v>0</v>
      </c>
      <c r="AP548" s="58">
        <f t="shared" si="2287"/>
        <v>0</v>
      </c>
      <c r="AQ548" s="58">
        <f t="shared" si="2288"/>
        <v>2.1925192690366999E-2</v>
      </c>
      <c r="BA548" s="54" t="s">
        <v>1041</v>
      </c>
      <c r="BB548" s="53">
        <v>12070202</v>
      </c>
      <c r="BC548" s="53">
        <v>19668</v>
      </c>
      <c r="BD548" s="53">
        <v>46</v>
      </c>
      <c r="BE548" s="53">
        <f t="shared" si="2238"/>
        <v>2.3388244864754933E-3</v>
      </c>
      <c r="BF548" s="53">
        <v>0</v>
      </c>
      <c r="BG548" s="53">
        <v>0</v>
      </c>
      <c r="BH548" s="53">
        <f t="shared" si="2239"/>
        <v>0</v>
      </c>
      <c r="BI548" s="53">
        <f t="shared" si="2240"/>
        <v>0</v>
      </c>
      <c r="BO548" s="54" t="s">
        <v>1029</v>
      </c>
      <c r="BP548" s="53">
        <v>12100303</v>
      </c>
      <c r="BQ548" s="53">
        <v>482263.84370000003</v>
      </c>
      <c r="BR548" s="53">
        <v>354063.15179999999</v>
      </c>
      <c r="BS548" s="53">
        <f t="shared" si="2241"/>
        <v>0.73416897498177502</v>
      </c>
      <c r="BT548" s="53">
        <f>BT547</f>
        <v>0</v>
      </c>
      <c r="BU548" s="53">
        <f t="shared" si="2364"/>
        <v>1</v>
      </c>
      <c r="BV548" s="53">
        <f t="shared" si="2365"/>
        <v>2</v>
      </c>
      <c r="BW548" s="53">
        <f t="shared" si="2242"/>
        <v>0</v>
      </c>
      <c r="BX548" s="53">
        <f t="shared" si="2243"/>
        <v>0.73416897498177502</v>
      </c>
      <c r="BY548" s="53">
        <f t="shared" si="2244"/>
        <v>1.46833794996355</v>
      </c>
    </row>
    <row r="549" spans="1:77" x14ac:dyDescent="0.3">
      <c r="A549" s="53" t="s">
        <v>777</v>
      </c>
      <c r="B549" s="53" t="s">
        <v>1581</v>
      </c>
      <c r="C549" s="53">
        <v>12030109</v>
      </c>
      <c r="D549" s="51">
        <v>469834.77039120003</v>
      </c>
      <c r="E549" s="53">
        <v>103360.642349</v>
      </c>
      <c r="F549" s="53">
        <f t="shared" si="2222"/>
        <v>0.21999359958595338</v>
      </c>
      <c r="H549" s="53">
        <f>H548</f>
        <v>6747</v>
      </c>
      <c r="I549" s="53">
        <f t="shared" ref="I549:I551" si="2371">I548</f>
        <v>184</v>
      </c>
      <c r="J549" s="53">
        <f t="shared" ref="J549:J551" si="2372">J548</f>
        <v>24</v>
      </c>
      <c r="K549" s="53">
        <f t="shared" ref="K549:K551" si="2373">K548</f>
        <v>4594</v>
      </c>
      <c r="L549" s="53">
        <f t="shared" ref="L549:L551" si="2374">L548</f>
        <v>272</v>
      </c>
      <c r="M549" s="53">
        <f t="shared" si="2233"/>
        <v>1484.2968164064275</v>
      </c>
      <c r="N549" s="53">
        <f t="shared" si="2234"/>
        <v>40.478822323815422</v>
      </c>
      <c r="O549" s="53">
        <f t="shared" si="2235"/>
        <v>5.2798463900628807</v>
      </c>
      <c r="P549" s="53">
        <f t="shared" si="2236"/>
        <v>1010.6505964978699</v>
      </c>
      <c r="Q549" s="53">
        <f t="shared" si="2237"/>
        <v>59.838259087379321</v>
      </c>
      <c r="AA549" s="53" t="s">
        <v>1049</v>
      </c>
      <c r="AB549" s="53" t="s">
        <v>1600</v>
      </c>
      <c r="AC549" s="53">
        <v>12050001</v>
      </c>
      <c r="AD549" s="53">
        <v>466209.90149999998</v>
      </c>
      <c r="AE549" s="51">
        <v>85194.397352700005</v>
      </c>
      <c r="AF549" s="53">
        <f t="shared" si="2223"/>
        <v>0.18273828393303657</v>
      </c>
      <c r="AH549" s="58">
        <f>Input!P452</f>
        <v>0</v>
      </c>
      <c r="AI549" s="58">
        <f>Input!Q452</f>
        <v>0</v>
      </c>
      <c r="AJ549" s="58">
        <f>Input!R452</f>
        <v>1521</v>
      </c>
      <c r="AK549" s="58">
        <f>Input!S452</f>
        <v>0</v>
      </c>
      <c r="AL549" s="58">
        <f>Input!T452</f>
        <v>0</v>
      </c>
      <c r="AM549" s="58">
        <f t="shared" si="2284"/>
        <v>0</v>
      </c>
      <c r="AN549" s="58">
        <f t="shared" si="2285"/>
        <v>0</v>
      </c>
      <c r="AO549" s="58">
        <f t="shared" si="2286"/>
        <v>277.94492986214863</v>
      </c>
      <c r="AP549" s="58">
        <f t="shared" si="2287"/>
        <v>0</v>
      </c>
      <c r="AQ549" s="58">
        <f t="shared" si="2288"/>
        <v>0</v>
      </c>
      <c r="BA549" s="54" t="s">
        <v>1041</v>
      </c>
      <c r="BB549" s="53">
        <v>12070203</v>
      </c>
      <c r="BC549" s="53">
        <v>19668</v>
      </c>
      <c r="BD549" s="53">
        <v>18302</v>
      </c>
      <c r="BE549" s="53">
        <f t="shared" si="2238"/>
        <v>0.93054708155379295</v>
      </c>
      <c r="BF549" s="53">
        <f>BF548</f>
        <v>0</v>
      </c>
      <c r="BG549" s="53">
        <f>BG548</f>
        <v>0</v>
      </c>
      <c r="BH549" s="53">
        <f t="shared" si="2239"/>
        <v>0</v>
      </c>
      <c r="BI549" s="53">
        <f t="shared" si="2240"/>
        <v>0</v>
      </c>
      <c r="BO549" s="54" t="s">
        <v>1029</v>
      </c>
      <c r="BP549" s="53">
        <v>12100304</v>
      </c>
      <c r="BQ549" s="53">
        <v>482263.84370000003</v>
      </c>
      <c r="BR549" s="53">
        <v>29570.73875</v>
      </c>
      <c r="BS549" s="53">
        <f t="shared" si="2241"/>
        <v>6.1316516127621942E-2</v>
      </c>
      <c r="BT549" s="53">
        <f t="shared" ref="BT549:BT552" si="2375">BT548</f>
        <v>0</v>
      </c>
      <c r="BU549" s="53">
        <f t="shared" si="2364"/>
        <v>1</v>
      </c>
      <c r="BV549" s="53">
        <f t="shared" si="2365"/>
        <v>2</v>
      </c>
      <c r="BW549" s="53">
        <f t="shared" si="2242"/>
        <v>0</v>
      </c>
      <c r="BX549" s="53">
        <f t="shared" si="2243"/>
        <v>6.1316516127621942E-2</v>
      </c>
      <c r="BY549" s="53">
        <f t="shared" si="2244"/>
        <v>0.12263303225524388</v>
      </c>
    </row>
    <row r="550" spans="1:77" x14ac:dyDescent="0.3">
      <c r="A550" s="53" t="s">
        <v>777</v>
      </c>
      <c r="B550" s="53" t="s">
        <v>1581</v>
      </c>
      <c r="C550" s="53">
        <v>12060201</v>
      </c>
      <c r="D550" s="51">
        <v>469834.77039120003</v>
      </c>
      <c r="E550" s="53">
        <v>32039.562823200002</v>
      </c>
      <c r="F550" s="53">
        <f t="shared" si="2222"/>
        <v>6.8193256102614119E-2</v>
      </c>
      <c r="H550" s="53">
        <f>H549</f>
        <v>6747</v>
      </c>
      <c r="I550" s="53">
        <f t="shared" si="2371"/>
        <v>184</v>
      </c>
      <c r="J550" s="53">
        <f t="shared" si="2372"/>
        <v>24</v>
      </c>
      <c r="K550" s="53">
        <f t="shared" si="2373"/>
        <v>4594</v>
      </c>
      <c r="L550" s="53">
        <f t="shared" si="2374"/>
        <v>272</v>
      </c>
      <c r="M550" s="53">
        <f t="shared" si="2233"/>
        <v>460.09989892433748</v>
      </c>
      <c r="N550" s="53">
        <f t="shared" si="2234"/>
        <v>12.547559122880998</v>
      </c>
      <c r="O550" s="53">
        <f t="shared" si="2235"/>
        <v>1.6366381464627389</v>
      </c>
      <c r="P550" s="53">
        <f t="shared" si="2236"/>
        <v>313.27981853540928</v>
      </c>
      <c r="Q550" s="53">
        <f t="shared" si="2237"/>
        <v>18.548565659911041</v>
      </c>
      <c r="AA550" s="53" t="s">
        <v>1049</v>
      </c>
      <c r="AB550" s="53" t="s">
        <v>1600</v>
      </c>
      <c r="AC550" s="53">
        <v>12050002</v>
      </c>
      <c r="AD550" s="53">
        <v>466209.90149999998</v>
      </c>
      <c r="AE550" s="53">
        <v>59218.837878300001</v>
      </c>
      <c r="AF550" s="53">
        <f t="shared" si="2223"/>
        <v>0.12702183648988846</v>
      </c>
      <c r="AH550" s="58">
        <f t="shared" ref="AH550:AH552" si="2376">AH549</f>
        <v>0</v>
      </c>
      <c r="AI550" s="58">
        <f t="shared" ref="AI550:AI552" si="2377">AI549</f>
        <v>0</v>
      </c>
      <c r="AJ550" s="58">
        <f t="shared" ref="AJ550:AJ552" si="2378">AJ549</f>
        <v>1521</v>
      </c>
      <c r="AK550" s="58">
        <f t="shared" ref="AK550:AK552" si="2379">AK549</f>
        <v>0</v>
      </c>
      <c r="AL550" s="58">
        <f t="shared" ref="AL550:AL552" si="2380">AL549</f>
        <v>0</v>
      </c>
      <c r="AM550" s="58">
        <f t="shared" si="2284"/>
        <v>0</v>
      </c>
      <c r="AN550" s="58">
        <f t="shared" si="2285"/>
        <v>0</v>
      </c>
      <c r="AO550" s="58">
        <f t="shared" si="2286"/>
        <v>193.20021330112036</v>
      </c>
      <c r="AP550" s="58">
        <f t="shared" si="2287"/>
        <v>0</v>
      </c>
      <c r="AQ550" s="58">
        <f t="shared" si="2288"/>
        <v>0</v>
      </c>
      <c r="BA550" s="54" t="s">
        <v>1041</v>
      </c>
      <c r="BB550" s="53">
        <v>12090201</v>
      </c>
      <c r="BC550" s="53">
        <v>19668</v>
      </c>
      <c r="BD550" s="53">
        <v>1320</v>
      </c>
      <c r="BE550" s="53">
        <f t="shared" si="2238"/>
        <v>6.7114093959731544E-2</v>
      </c>
      <c r="BF550" s="53">
        <f>BF549</f>
        <v>0</v>
      </c>
      <c r="BG550" s="53">
        <f>BG549</f>
        <v>0</v>
      </c>
      <c r="BH550" s="53">
        <f t="shared" si="2239"/>
        <v>0</v>
      </c>
      <c r="BI550" s="53">
        <f t="shared" si="2240"/>
        <v>0</v>
      </c>
      <c r="BO550" s="54" t="s">
        <v>1029</v>
      </c>
      <c r="BP550" s="53">
        <v>12100406</v>
      </c>
      <c r="BQ550" s="53">
        <v>482263.84370000003</v>
      </c>
      <c r="BR550" s="53">
        <v>18064.52722</v>
      </c>
      <c r="BS550" s="53">
        <f t="shared" si="2241"/>
        <v>3.7457768099317286E-2</v>
      </c>
      <c r="BT550" s="53">
        <f t="shared" si="2375"/>
        <v>0</v>
      </c>
      <c r="BU550" s="53">
        <f t="shared" si="2364"/>
        <v>1</v>
      </c>
      <c r="BV550" s="53">
        <f t="shared" si="2365"/>
        <v>2</v>
      </c>
      <c r="BW550" s="53">
        <f t="shared" si="2242"/>
        <v>0</v>
      </c>
      <c r="BX550" s="53">
        <f t="shared" si="2243"/>
        <v>3.7457768099317286E-2</v>
      </c>
      <c r="BY550" s="53">
        <f t="shared" si="2244"/>
        <v>7.4915536198634572E-2</v>
      </c>
    </row>
    <row r="551" spans="1:77" x14ac:dyDescent="0.3">
      <c r="A551" s="53" t="s">
        <v>777</v>
      </c>
      <c r="B551" s="53" t="s">
        <v>1581</v>
      </c>
      <c r="C551" s="53">
        <v>12060202</v>
      </c>
      <c r="D551" s="51">
        <v>469834.77039120003</v>
      </c>
      <c r="E551" s="53">
        <v>206660.33630200001</v>
      </c>
      <c r="F551" s="53">
        <f t="shared" si="2222"/>
        <v>0.4398574761291672</v>
      </c>
      <c r="H551" s="53">
        <f>H550</f>
        <v>6747</v>
      </c>
      <c r="I551" s="53">
        <f t="shared" si="2371"/>
        <v>184</v>
      </c>
      <c r="J551" s="53">
        <f t="shared" si="2372"/>
        <v>24</v>
      </c>
      <c r="K551" s="53">
        <f t="shared" si="2373"/>
        <v>4594</v>
      </c>
      <c r="L551" s="53">
        <f t="shared" si="2374"/>
        <v>272</v>
      </c>
      <c r="M551" s="53">
        <f t="shared" si="2233"/>
        <v>2967.7183914434913</v>
      </c>
      <c r="N551" s="53">
        <f t="shared" si="2234"/>
        <v>80.933775607766762</v>
      </c>
      <c r="O551" s="53">
        <f t="shared" si="2235"/>
        <v>10.556579427100013</v>
      </c>
      <c r="P551" s="53">
        <f t="shared" si="2236"/>
        <v>2020.7052453373942</v>
      </c>
      <c r="Q551" s="53">
        <f t="shared" si="2237"/>
        <v>119.64123350713348</v>
      </c>
      <c r="AA551" s="53" t="s">
        <v>1049</v>
      </c>
      <c r="AB551" s="53" t="s">
        <v>1600</v>
      </c>
      <c r="AC551" s="53">
        <v>12050003</v>
      </c>
      <c r="AD551" s="53">
        <v>466209.90149999998</v>
      </c>
      <c r="AE551" s="51">
        <v>306161.76836099999</v>
      </c>
      <c r="AF551" s="53">
        <f t="shared" si="2223"/>
        <v>0.65670370229363306</v>
      </c>
      <c r="AH551" s="58">
        <f t="shared" si="2376"/>
        <v>0</v>
      </c>
      <c r="AI551" s="58">
        <f t="shared" si="2377"/>
        <v>0</v>
      </c>
      <c r="AJ551" s="58">
        <f t="shared" si="2378"/>
        <v>1521</v>
      </c>
      <c r="AK551" s="58">
        <f t="shared" si="2379"/>
        <v>0</v>
      </c>
      <c r="AL551" s="58">
        <f t="shared" si="2380"/>
        <v>0</v>
      </c>
      <c r="AM551" s="58">
        <f t="shared" si="2284"/>
        <v>0</v>
      </c>
      <c r="AN551" s="58">
        <f t="shared" si="2285"/>
        <v>0</v>
      </c>
      <c r="AO551" s="58">
        <f t="shared" si="2286"/>
        <v>998.84633118861586</v>
      </c>
      <c r="AP551" s="58">
        <f t="shared" si="2287"/>
        <v>0</v>
      </c>
      <c r="AQ551" s="58">
        <f t="shared" si="2288"/>
        <v>0</v>
      </c>
      <c r="BA551" s="54" t="s">
        <v>1678</v>
      </c>
      <c r="BB551" s="53">
        <v>12110103</v>
      </c>
      <c r="BC551" s="53">
        <v>6886</v>
      </c>
      <c r="BD551" s="53">
        <v>1441</v>
      </c>
      <c r="BE551" s="53">
        <f t="shared" si="2238"/>
        <v>0.20926517571884984</v>
      </c>
      <c r="BF551" s="53">
        <f>Input!P411</f>
        <v>6</v>
      </c>
      <c r="BG551" s="53">
        <f>Input!Q411</f>
        <v>0</v>
      </c>
      <c r="BH551" s="53">
        <f t="shared" si="2239"/>
        <v>1.255591054313099</v>
      </c>
      <c r="BI551" s="53">
        <f t="shared" si="2240"/>
        <v>0</v>
      </c>
      <c r="BO551" s="54" t="s">
        <v>1029</v>
      </c>
      <c r="BP551" s="53">
        <v>12110110</v>
      </c>
      <c r="BQ551" s="53">
        <v>482263.84370000003</v>
      </c>
      <c r="BR551" s="53">
        <v>37924.684379999999</v>
      </c>
      <c r="BS551" s="53">
        <f t="shared" si="2241"/>
        <v>7.8638871388400533E-2</v>
      </c>
      <c r="BT551" s="53">
        <f t="shared" si="2375"/>
        <v>0</v>
      </c>
      <c r="BU551" s="53">
        <f t="shared" si="2364"/>
        <v>1</v>
      </c>
      <c r="BV551" s="53">
        <f t="shared" si="2365"/>
        <v>2</v>
      </c>
      <c r="BW551" s="53">
        <f t="shared" si="2242"/>
        <v>0</v>
      </c>
      <c r="BX551" s="53">
        <f t="shared" si="2243"/>
        <v>7.8638871388400533E-2</v>
      </c>
      <c r="BY551" s="53">
        <f t="shared" si="2244"/>
        <v>0.15727774277680107</v>
      </c>
    </row>
    <row r="552" spans="1:77" x14ac:dyDescent="0.3">
      <c r="A552" s="53" t="s">
        <v>1028</v>
      </c>
      <c r="B552" s="53" t="s">
        <v>1580</v>
      </c>
      <c r="C552" s="53">
        <v>12050004</v>
      </c>
      <c r="D552" s="51">
        <v>208789.568255861</v>
      </c>
      <c r="E552" s="53">
        <v>170.18229906100001</v>
      </c>
      <c r="F552" s="53">
        <f t="shared" si="2222"/>
        <v>8.1509004727884802E-4</v>
      </c>
      <c r="H552" s="53">
        <f>Input!P379</f>
        <v>66</v>
      </c>
      <c r="I552" s="53">
        <f>Input!Q379</f>
        <v>0</v>
      </c>
      <c r="J552" s="53">
        <f>Input!R379</f>
        <v>1439</v>
      </c>
      <c r="K552" s="53">
        <f>Input!S379</f>
        <v>0</v>
      </c>
      <c r="L552" s="53">
        <f>Input!T379</f>
        <v>121</v>
      </c>
      <c r="M552" s="53">
        <f t="shared" si="2233"/>
        <v>5.379594312040397E-2</v>
      </c>
      <c r="N552" s="53">
        <f t="shared" si="2234"/>
        <v>0</v>
      </c>
      <c r="O552" s="53">
        <f t="shared" si="2235"/>
        <v>1.1729145780342622</v>
      </c>
      <c r="P552" s="53">
        <f t="shared" si="2236"/>
        <v>0</v>
      </c>
      <c r="Q552" s="53">
        <f t="shared" si="2237"/>
        <v>9.8625895720740611E-2</v>
      </c>
      <c r="AA552" s="53" t="s">
        <v>1049</v>
      </c>
      <c r="AB552" s="53" t="s">
        <v>1600</v>
      </c>
      <c r="AC552" s="53">
        <v>12050004</v>
      </c>
      <c r="AD552" s="53">
        <v>466209.90149999998</v>
      </c>
      <c r="AE552" s="51">
        <v>15634.897917099999</v>
      </c>
      <c r="AF552" s="53">
        <f t="shared" si="2223"/>
        <v>3.3536177302961039E-2</v>
      </c>
      <c r="AH552" s="58">
        <f t="shared" si="2376"/>
        <v>0</v>
      </c>
      <c r="AI552" s="58">
        <f t="shared" si="2377"/>
        <v>0</v>
      </c>
      <c r="AJ552" s="58">
        <f t="shared" si="2378"/>
        <v>1521</v>
      </c>
      <c r="AK552" s="58">
        <f t="shared" si="2379"/>
        <v>0</v>
      </c>
      <c r="AL552" s="58">
        <f t="shared" si="2380"/>
        <v>0</v>
      </c>
      <c r="AM552" s="58">
        <f t="shared" si="2284"/>
        <v>0</v>
      </c>
      <c r="AN552" s="58">
        <f t="shared" si="2285"/>
        <v>0</v>
      </c>
      <c r="AO552" s="58">
        <f t="shared" si="2286"/>
        <v>51.008525677803739</v>
      </c>
      <c r="AP552" s="58">
        <f t="shared" si="2287"/>
        <v>0</v>
      </c>
      <c r="AQ552" s="58">
        <f t="shared" si="2288"/>
        <v>0</v>
      </c>
      <c r="BA552" s="54" t="s">
        <v>1678</v>
      </c>
      <c r="BB552" s="53">
        <v>12110105</v>
      </c>
      <c r="BC552" s="53">
        <v>6886</v>
      </c>
      <c r="BD552" s="53">
        <v>5169</v>
      </c>
      <c r="BE552" s="53">
        <f t="shared" si="2238"/>
        <v>0.75065349985477781</v>
      </c>
      <c r="BF552" s="53">
        <f>BF551</f>
        <v>6</v>
      </c>
      <c r="BG552" s="53">
        <f>BG551</f>
        <v>0</v>
      </c>
      <c r="BH552" s="53">
        <f t="shared" si="2239"/>
        <v>4.5039209991286668</v>
      </c>
      <c r="BI552" s="53">
        <f t="shared" si="2240"/>
        <v>0</v>
      </c>
      <c r="BO552" s="54" t="s">
        <v>1029</v>
      </c>
      <c r="BP552" s="53">
        <v>12110111</v>
      </c>
      <c r="BQ552" s="53">
        <v>482263.84370000003</v>
      </c>
      <c r="BR552" s="53">
        <v>10673.98403</v>
      </c>
      <c r="BS552" s="53">
        <f t="shared" si="2241"/>
        <v>2.2133079577576466E-2</v>
      </c>
      <c r="BT552" s="53">
        <f t="shared" si="2375"/>
        <v>0</v>
      </c>
      <c r="BU552" s="53">
        <f t="shared" si="2364"/>
        <v>1</v>
      </c>
      <c r="BV552" s="53">
        <f t="shared" si="2365"/>
        <v>2</v>
      </c>
      <c r="BW552" s="53">
        <f t="shared" si="2242"/>
        <v>0</v>
      </c>
      <c r="BX552" s="53">
        <f t="shared" si="2243"/>
        <v>2.2133079577576466E-2</v>
      </c>
      <c r="BY552" s="53">
        <f t="shared" si="2244"/>
        <v>4.4266159155152932E-2</v>
      </c>
    </row>
    <row r="553" spans="1:77" x14ac:dyDescent="0.3">
      <c r="A553" s="53" t="s">
        <v>1028</v>
      </c>
      <c r="B553" s="53" t="s">
        <v>1580</v>
      </c>
      <c r="C553" s="53">
        <v>12060102</v>
      </c>
      <c r="D553" s="51">
        <v>208789.568255861</v>
      </c>
      <c r="E553" s="53">
        <v>121737.82576199999</v>
      </c>
      <c r="F553" s="53">
        <f t="shared" si="2222"/>
        <v>0.58306469417483764</v>
      </c>
      <c r="H553" s="53">
        <f>H552</f>
        <v>66</v>
      </c>
      <c r="I553" s="53">
        <f t="shared" ref="I553:I554" si="2381">I552</f>
        <v>0</v>
      </c>
      <c r="J553" s="53">
        <f t="shared" ref="J553:J554" si="2382">J552</f>
        <v>1439</v>
      </c>
      <c r="K553" s="53">
        <f t="shared" ref="K553:K554" si="2383">K552</f>
        <v>0</v>
      </c>
      <c r="L553" s="53">
        <f t="shared" ref="L553:L554" si="2384">L552</f>
        <v>121</v>
      </c>
      <c r="M553" s="53">
        <f t="shared" si="2233"/>
        <v>38.482269815539283</v>
      </c>
      <c r="N553" s="53">
        <f t="shared" si="2234"/>
        <v>0</v>
      </c>
      <c r="O553" s="53">
        <f t="shared" si="2235"/>
        <v>839.03009491759133</v>
      </c>
      <c r="P553" s="53">
        <f t="shared" si="2236"/>
        <v>0</v>
      </c>
      <c r="Q553" s="53">
        <f t="shared" si="2237"/>
        <v>70.550827995155359</v>
      </c>
      <c r="AA553" s="53" t="s">
        <v>1050</v>
      </c>
      <c r="AB553" s="53" t="s">
        <v>1600</v>
      </c>
      <c r="AC553" s="53">
        <v>12050003</v>
      </c>
      <c r="AD553" s="53">
        <v>569900.62560000003</v>
      </c>
      <c r="AE553" s="53">
        <v>43014.789800400002</v>
      </c>
      <c r="AF553" s="53">
        <f t="shared" si="2223"/>
        <v>7.547770237155535E-2</v>
      </c>
      <c r="AH553" s="58">
        <f>Input!P454</f>
        <v>0</v>
      </c>
      <c r="AI553" s="58">
        <f>Input!Q454</f>
        <v>0</v>
      </c>
      <c r="AJ553" s="58">
        <f>Input!R454</f>
        <v>1327</v>
      </c>
      <c r="AK553" s="58">
        <f>Input!S454</f>
        <v>0</v>
      </c>
      <c r="AL553" s="58">
        <f>Input!T454</f>
        <v>5</v>
      </c>
      <c r="AM553" s="58">
        <f t="shared" si="2284"/>
        <v>0</v>
      </c>
      <c r="AN553" s="58">
        <f t="shared" si="2285"/>
        <v>0</v>
      </c>
      <c r="AO553" s="58">
        <f t="shared" si="2286"/>
        <v>100.15891104705395</v>
      </c>
      <c r="AP553" s="58">
        <f t="shared" si="2287"/>
        <v>0</v>
      </c>
      <c r="AQ553" s="58">
        <f t="shared" si="2288"/>
        <v>0.37738851185777678</v>
      </c>
      <c r="BA553" s="54" t="s">
        <v>1678</v>
      </c>
      <c r="BB553" s="53">
        <v>12110108</v>
      </c>
      <c r="BC553" s="53">
        <v>6886</v>
      </c>
      <c r="BD553" s="53">
        <v>276</v>
      </c>
      <c r="BE553" s="53">
        <f t="shared" si="2238"/>
        <v>4.0081324426372349E-2</v>
      </c>
      <c r="BF553" s="53">
        <f>BF552</f>
        <v>6</v>
      </c>
      <c r="BG553" s="53">
        <f>BG552</f>
        <v>0</v>
      </c>
      <c r="BH553" s="53">
        <f t="shared" si="2239"/>
        <v>0.24048794655823408</v>
      </c>
      <c r="BI553" s="53">
        <f t="shared" si="2240"/>
        <v>0</v>
      </c>
      <c r="BO553" s="54" t="s">
        <v>737</v>
      </c>
      <c r="BP553" s="53">
        <v>12010001</v>
      </c>
      <c r="BQ553" s="53">
        <v>516474.25579999998</v>
      </c>
      <c r="BR553" s="53">
        <v>26299.92756</v>
      </c>
      <c r="BS553" s="53">
        <f t="shared" si="2241"/>
        <v>5.0922049385138009E-2</v>
      </c>
      <c r="BT553" s="53">
        <f>Input!R384</f>
        <v>0</v>
      </c>
      <c r="BU553" s="53">
        <f>Input!S384</f>
        <v>0</v>
      </c>
      <c r="BV553" s="53">
        <f>Input!T384</f>
        <v>57</v>
      </c>
      <c r="BW553" s="53">
        <f t="shared" si="2242"/>
        <v>0</v>
      </c>
      <c r="BX553" s="53">
        <f t="shared" si="2243"/>
        <v>0</v>
      </c>
      <c r="BY553" s="53">
        <f t="shared" si="2244"/>
        <v>2.9025568149528667</v>
      </c>
    </row>
    <row r="554" spans="1:77" x14ac:dyDescent="0.3">
      <c r="A554" s="53" t="s">
        <v>1028</v>
      </c>
      <c r="B554" s="53" t="s">
        <v>1580</v>
      </c>
      <c r="C554" s="53">
        <v>12060103</v>
      </c>
      <c r="D554" s="51">
        <v>208789.568255861</v>
      </c>
      <c r="E554" s="53">
        <v>86881.560194799997</v>
      </c>
      <c r="F554" s="53">
        <f t="shared" si="2222"/>
        <v>0.41612021577788344</v>
      </c>
      <c r="H554" s="53">
        <f>H553</f>
        <v>66</v>
      </c>
      <c r="I554" s="53">
        <f t="shared" si="2381"/>
        <v>0</v>
      </c>
      <c r="J554" s="53">
        <f t="shared" si="2382"/>
        <v>1439</v>
      </c>
      <c r="K554" s="53">
        <f t="shared" si="2383"/>
        <v>0</v>
      </c>
      <c r="L554" s="53">
        <f t="shared" si="2384"/>
        <v>121</v>
      </c>
      <c r="M554" s="53">
        <f t="shared" si="2233"/>
        <v>27.463934241340308</v>
      </c>
      <c r="N554" s="53">
        <f t="shared" si="2234"/>
        <v>0</v>
      </c>
      <c r="O554" s="53">
        <f t="shared" si="2235"/>
        <v>598.79699050437432</v>
      </c>
      <c r="P554" s="53">
        <f t="shared" si="2236"/>
        <v>0</v>
      </c>
      <c r="Q554" s="53">
        <f t="shared" si="2237"/>
        <v>50.350546109123897</v>
      </c>
      <c r="AA554" s="53" t="s">
        <v>1050</v>
      </c>
      <c r="AB554" s="53" t="s">
        <v>1600</v>
      </c>
      <c r="AC554" s="53">
        <v>12050004</v>
      </c>
      <c r="AD554" s="53">
        <v>569900.62560000003</v>
      </c>
      <c r="AE554" s="51">
        <v>387525.178671</v>
      </c>
      <c r="AF554" s="53">
        <f t="shared" si="2223"/>
        <v>0.67998728420943144</v>
      </c>
      <c r="AH554" s="58">
        <f t="shared" ref="AH554:AH556" si="2385">AH553</f>
        <v>0</v>
      </c>
      <c r="AI554" s="58">
        <f t="shared" ref="AI554:AI556" si="2386">AI553</f>
        <v>0</v>
      </c>
      <c r="AJ554" s="58">
        <f t="shared" ref="AJ554:AJ556" si="2387">AJ553</f>
        <v>1327</v>
      </c>
      <c r="AK554" s="58">
        <f t="shared" ref="AK554:AK556" si="2388">AK553</f>
        <v>0</v>
      </c>
      <c r="AL554" s="58">
        <f t="shared" ref="AL554:AL556" si="2389">AL553</f>
        <v>5</v>
      </c>
      <c r="AM554" s="58">
        <f t="shared" si="2284"/>
        <v>0</v>
      </c>
      <c r="AN554" s="58">
        <f t="shared" si="2285"/>
        <v>0</v>
      </c>
      <c r="AO554" s="58">
        <f t="shared" si="2286"/>
        <v>902.34312614591556</v>
      </c>
      <c r="AP554" s="58">
        <f t="shared" si="2287"/>
        <v>0</v>
      </c>
      <c r="AQ554" s="58">
        <f t="shared" si="2288"/>
        <v>3.3999364210471574</v>
      </c>
      <c r="BA554" s="54" t="s">
        <v>1042</v>
      </c>
      <c r="BB554" s="53">
        <v>12100101</v>
      </c>
      <c r="BC554" s="53">
        <v>19274</v>
      </c>
      <c r="BD554" s="53">
        <v>16866</v>
      </c>
      <c r="BE554" s="53">
        <f t="shared" si="2238"/>
        <v>0.87506485420774105</v>
      </c>
      <c r="BF554" s="53">
        <v>0</v>
      </c>
      <c r="BG554" s="53">
        <v>0</v>
      </c>
      <c r="BH554" s="53">
        <f t="shared" si="2239"/>
        <v>0</v>
      </c>
      <c r="BI554" s="53">
        <f t="shared" si="2240"/>
        <v>0</v>
      </c>
      <c r="BO554" s="54" t="s">
        <v>737</v>
      </c>
      <c r="BP554" s="53">
        <v>12030105</v>
      </c>
      <c r="BQ554" s="53">
        <v>516474.25579999998</v>
      </c>
      <c r="BR554" s="53">
        <v>87696.741330000004</v>
      </c>
      <c r="BS554" s="53">
        <f t="shared" si="2241"/>
        <v>0.16979886285747373</v>
      </c>
      <c r="BT554" s="53">
        <f>BT553</f>
        <v>0</v>
      </c>
      <c r="BU554" s="53">
        <f t="shared" ref="BU554:BU556" si="2390">BU553</f>
        <v>0</v>
      </c>
      <c r="BV554" s="53">
        <f t="shared" ref="BV554:BV556" si="2391">BV553</f>
        <v>57</v>
      </c>
      <c r="BW554" s="53">
        <f t="shared" si="2242"/>
        <v>0</v>
      </c>
      <c r="BX554" s="53">
        <f t="shared" si="2243"/>
        <v>0</v>
      </c>
      <c r="BY554" s="53">
        <f t="shared" si="2244"/>
        <v>9.6785351828760025</v>
      </c>
    </row>
    <row r="555" spans="1:77" x14ac:dyDescent="0.3">
      <c r="A555" s="53" t="s">
        <v>1029</v>
      </c>
      <c r="B555" s="53" t="s">
        <v>1573</v>
      </c>
      <c r="C555" s="53">
        <v>12100202</v>
      </c>
      <c r="D555" s="51">
        <v>222144.75856390997</v>
      </c>
      <c r="E555" s="53">
        <v>27065.8404653</v>
      </c>
      <c r="F555" s="53">
        <f t="shared" si="2222"/>
        <v>0.12183875343389337</v>
      </c>
      <c r="H555" s="53">
        <f>Input!P380</f>
        <v>96</v>
      </c>
      <c r="I555" s="53">
        <f>Input!Q380</f>
        <v>0</v>
      </c>
      <c r="J555" s="53">
        <f>Input!R380</f>
        <v>0</v>
      </c>
      <c r="K555" s="53">
        <f>Input!S380</f>
        <v>0</v>
      </c>
      <c r="L555" s="53">
        <f>Input!T380</f>
        <v>0</v>
      </c>
      <c r="M555" s="53">
        <f t="shared" si="2233"/>
        <v>11.696520329653763</v>
      </c>
      <c r="N555" s="53">
        <f t="shared" si="2234"/>
        <v>0</v>
      </c>
      <c r="O555" s="53">
        <f t="shared" si="2235"/>
        <v>0</v>
      </c>
      <c r="P555" s="53">
        <f t="shared" si="2236"/>
        <v>0</v>
      </c>
      <c r="Q555" s="53">
        <f t="shared" si="2237"/>
        <v>0</v>
      </c>
      <c r="AA555" s="53" t="s">
        <v>1050</v>
      </c>
      <c r="AB555" s="53" t="s">
        <v>1600</v>
      </c>
      <c r="AC555" s="53">
        <v>12080001</v>
      </c>
      <c r="AD555" s="53">
        <v>569900.62560000003</v>
      </c>
      <c r="AE555" s="53">
        <v>22328.971500899999</v>
      </c>
      <c r="AF555" s="53">
        <f t="shared" si="2223"/>
        <v>3.9180464975611701E-2</v>
      </c>
      <c r="AH555" s="58">
        <f t="shared" si="2385"/>
        <v>0</v>
      </c>
      <c r="AI555" s="58">
        <f t="shared" si="2386"/>
        <v>0</v>
      </c>
      <c r="AJ555" s="58">
        <f t="shared" si="2387"/>
        <v>1327</v>
      </c>
      <c r="AK555" s="58">
        <f t="shared" si="2388"/>
        <v>0</v>
      </c>
      <c r="AL555" s="58">
        <f t="shared" si="2389"/>
        <v>5</v>
      </c>
      <c r="AM555" s="58">
        <f t="shared" si="2284"/>
        <v>0</v>
      </c>
      <c r="AN555" s="58">
        <f t="shared" si="2285"/>
        <v>0</v>
      </c>
      <c r="AO555" s="58">
        <f t="shared" si="2286"/>
        <v>51.992477022636727</v>
      </c>
      <c r="AP555" s="58">
        <f t="shared" si="2287"/>
        <v>0</v>
      </c>
      <c r="AQ555" s="58">
        <f t="shared" si="2288"/>
        <v>0.1959023248780585</v>
      </c>
      <c r="BA555" s="54" t="s">
        <v>1042</v>
      </c>
      <c r="BB555" s="53">
        <v>12100102</v>
      </c>
      <c r="BC555" s="53">
        <v>19274</v>
      </c>
      <c r="BD555" s="53">
        <v>2313</v>
      </c>
      <c r="BE555" s="53">
        <f t="shared" si="2238"/>
        <v>0.12000622600394313</v>
      </c>
      <c r="BF555" s="53">
        <f t="shared" ref="BF555:BG557" si="2392">BF554</f>
        <v>0</v>
      </c>
      <c r="BG555" s="53">
        <f t="shared" si="2392"/>
        <v>0</v>
      </c>
      <c r="BH555" s="53">
        <f t="shared" si="2239"/>
        <v>0</v>
      </c>
      <c r="BI555" s="53">
        <f t="shared" si="2240"/>
        <v>0</v>
      </c>
      <c r="BO555" s="54" t="s">
        <v>737</v>
      </c>
      <c r="BP555" s="53">
        <v>12030106</v>
      </c>
      <c r="BQ555" s="53">
        <v>516474.25579999998</v>
      </c>
      <c r="BR555" s="53">
        <v>66807.680980000005</v>
      </c>
      <c r="BS555" s="53">
        <f t="shared" si="2241"/>
        <v>0.12935336123679061</v>
      </c>
      <c r="BT555" s="53">
        <f>BT554</f>
        <v>0</v>
      </c>
      <c r="BU555" s="53">
        <f t="shared" si="2390"/>
        <v>0</v>
      </c>
      <c r="BV555" s="53">
        <f t="shared" si="2391"/>
        <v>57</v>
      </c>
      <c r="BW555" s="53">
        <f t="shared" si="2242"/>
        <v>0</v>
      </c>
      <c r="BX555" s="53">
        <f t="shared" si="2243"/>
        <v>0</v>
      </c>
      <c r="BY555" s="53">
        <f t="shared" si="2244"/>
        <v>7.373141590497065</v>
      </c>
    </row>
    <row r="556" spans="1:77" x14ac:dyDescent="0.3">
      <c r="A556" s="53" t="s">
        <v>1029</v>
      </c>
      <c r="B556" s="53" t="s">
        <v>1573</v>
      </c>
      <c r="C556" s="53">
        <v>12100303</v>
      </c>
      <c r="D556" s="51">
        <v>222144.75856391</v>
      </c>
      <c r="E556" s="53">
        <v>122814.548958</v>
      </c>
      <c r="F556" s="53">
        <f t="shared" si="2222"/>
        <v>0.55285818919138185</v>
      </c>
      <c r="H556" s="53">
        <f>H555</f>
        <v>96</v>
      </c>
      <c r="I556" s="53">
        <f t="shared" ref="I556:I559" si="2393">I555</f>
        <v>0</v>
      </c>
      <c r="J556" s="53">
        <f t="shared" ref="J556:J559" si="2394">J555</f>
        <v>0</v>
      </c>
      <c r="K556" s="53">
        <f t="shared" ref="K556:K559" si="2395">K555</f>
        <v>0</v>
      </c>
      <c r="L556" s="53">
        <f t="shared" ref="L556:L559" si="2396">L555</f>
        <v>0</v>
      </c>
      <c r="M556" s="53">
        <f t="shared" si="2233"/>
        <v>53.074386162372662</v>
      </c>
      <c r="N556" s="53">
        <f t="shared" si="2234"/>
        <v>0</v>
      </c>
      <c r="O556" s="53">
        <f t="shared" si="2235"/>
        <v>0</v>
      </c>
      <c r="P556" s="53">
        <f t="shared" si="2236"/>
        <v>0</v>
      </c>
      <c r="Q556" s="53">
        <f t="shared" si="2237"/>
        <v>0</v>
      </c>
      <c r="AA556" s="53" t="s">
        <v>1050</v>
      </c>
      <c r="AB556" s="53" t="s">
        <v>1600</v>
      </c>
      <c r="AC556" s="53">
        <v>12080002</v>
      </c>
      <c r="AD556" s="53">
        <v>569900.62560000003</v>
      </c>
      <c r="AE556" s="51">
        <v>117031.68560300001</v>
      </c>
      <c r="AF556" s="53">
        <f t="shared" si="2223"/>
        <v>0.20535454840006057</v>
      </c>
      <c r="AH556" s="58">
        <f t="shared" si="2385"/>
        <v>0</v>
      </c>
      <c r="AI556" s="58">
        <f t="shared" si="2386"/>
        <v>0</v>
      </c>
      <c r="AJ556" s="58">
        <f t="shared" si="2387"/>
        <v>1327</v>
      </c>
      <c r="AK556" s="58">
        <f t="shared" si="2388"/>
        <v>0</v>
      </c>
      <c r="AL556" s="58">
        <f t="shared" si="2389"/>
        <v>5</v>
      </c>
      <c r="AM556" s="58">
        <f t="shared" si="2284"/>
        <v>0</v>
      </c>
      <c r="AN556" s="58">
        <f t="shared" si="2285"/>
        <v>0</v>
      </c>
      <c r="AO556" s="58">
        <f t="shared" si="2286"/>
        <v>272.50548572688035</v>
      </c>
      <c r="AP556" s="58">
        <f t="shared" si="2287"/>
        <v>0</v>
      </c>
      <c r="AQ556" s="58">
        <f t="shared" si="2288"/>
        <v>1.0267727420003028</v>
      </c>
      <c r="BA556" s="54" t="s">
        <v>1042</v>
      </c>
      <c r="BB556" s="53">
        <v>12100202</v>
      </c>
      <c r="BC556" s="53">
        <v>19274</v>
      </c>
      <c r="BD556" s="53">
        <v>91</v>
      </c>
      <c r="BE556" s="53">
        <f t="shared" si="2238"/>
        <v>4.7213863235446712E-3</v>
      </c>
      <c r="BF556" s="53">
        <f t="shared" si="2392"/>
        <v>0</v>
      </c>
      <c r="BG556" s="53">
        <f t="shared" si="2392"/>
        <v>0</v>
      </c>
      <c r="BH556" s="53">
        <f t="shared" si="2239"/>
        <v>0</v>
      </c>
      <c r="BI556" s="53">
        <f t="shared" si="2240"/>
        <v>0</v>
      </c>
      <c r="BO556" s="54" t="s">
        <v>737</v>
      </c>
      <c r="BP556" s="53">
        <v>12030107</v>
      </c>
      <c r="BQ556" s="53">
        <v>516474.25579999998</v>
      </c>
      <c r="BR556" s="53">
        <v>335669.90590000001</v>
      </c>
      <c r="BS556" s="53">
        <f t="shared" si="2241"/>
        <v>0.64992572646251157</v>
      </c>
      <c r="BT556" s="53">
        <f>BT555</f>
        <v>0</v>
      </c>
      <c r="BU556" s="53">
        <f t="shared" si="2390"/>
        <v>0</v>
      </c>
      <c r="BV556" s="53">
        <f t="shared" si="2391"/>
        <v>57</v>
      </c>
      <c r="BW556" s="53">
        <f t="shared" si="2242"/>
        <v>0</v>
      </c>
      <c r="BX556" s="53">
        <f t="shared" si="2243"/>
        <v>0</v>
      </c>
      <c r="BY556" s="53">
        <f t="shared" si="2244"/>
        <v>37.045766408363157</v>
      </c>
    </row>
    <row r="557" spans="1:77" x14ac:dyDescent="0.3">
      <c r="A557" s="53" t="s">
        <v>1029</v>
      </c>
      <c r="B557" s="53" t="s">
        <v>1573</v>
      </c>
      <c r="C557" s="53">
        <v>12100304</v>
      </c>
      <c r="D557" s="51">
        <v>222144.75856391</v>
      </c>
      <c r="E557" s="53">
        <v>26692.143232300001</v>
      </c>
      <c r="F557" s="53">
        <f t="shared" si="2222"/>
        <v>0.12015652948489801</v>
      </c>
      <c r="H557" s="53">
        <f>H556</f>
        <v>96</v>
      </c>
      <c r="I557" s="53">
        <f t="shared" si="2393"/>
        <v>0</v>
      </c>
      <c r="J557" s="53">
        <f t="shared" si="2394"/>
        <v>0</v>
      </c>
      <c r="K557" s="53">
        <f t="shared" si="2395"/>
        <v>0</v>
      </c>
      <c r="L557" s="53">
        <f t="shared" si="2396"/>
        <v>0</v>
      </c>
      <c r="M557" s="53">
        <f t="shared" si="2233"/>
        <v>11.535026830550208</v>
      </c>
      <c r="N557" s="53">
        <f t="shared" si="2234"/>
        <v>0</v>
      </c>
      <c r="O557" s="53">
        <f t="shared" si="2235"/>
        <v>0</v>
      </c>
      <c r="P557" s="53">
        <f t="shared" si="2236"/>
        <v>0</v>
      </c>
      <c r="Q557" s="53">
        <f t="shared" si="2237"/>
        <v>0</v>
      </c>
      <c r="AA557" s="53" t="s">
        <v>1051</v>
      </c>
      <c r="AB557" s="53" t="s">
        <v>1608</v>
      </c>
      <c r="AC557" s="53">
        <v>12030202</v>
      </c>
      <c r="AD557" s="53">
        <v>301767.45539999998</v>
      </c>
      <c r="AE557" s="51">
        <v>256882.23394000001</v>
      </c>
      <c r="AF557" s="53">
        <f t="shared" si="2223"/>
        <v>0.85125890596617337</v>
      </c>
      <c r="AH557" s="58">
        <f>Input!P458</f>
        <v>124</v>
      </c>
      <c r="AI557" s="58">
        <f>Input!Q458</f>
        <v>0</v>
      </c>
      <c r="AJ557" s="58">
        <f>Input!R458</f>
        <v>0</v>
      </c>
      <c r="AK557" s="58">
        <f>Input!S458</f>
        <v>0</v>
      </c>
      <c r="AL557" s="58">
        <f>Input!T458</f>
        <v>0</v>
      </c>
      <c r="AM557" s="58">
        <f t="shared" si="2284"/>
        <v>105.5561043398055</v>
      </c>
      <c r="AN557" s="58">
        <f t="shared" si="2285"/>
        <v>0</v>
      </c>
      <c r="AO557" s="58">
        <f t="shared" si="2286"/>
        <v>0</v>
      </c>
      <c r="AP557" s="58">
        <f t="shared" si="2287"/>
        <v>0</v>
      </c>
      <c r="AQ557" s="58">
        <f t="shared" si="2288"/>
        <v>0</v>
      </c>
      <c r="BA557" s="54" t="s">
        <v>1042</v>
      </c>
      <c r="BB557" s="53">
        <v>12100402</v>
      </c>
      <c r="BC557" s="53">
        <v>19274</v>
      </c>
      <c r="BD557" s="53">
        <v>4</v>
      </c>
      <c r="BE557" s="53">
        <f t="shared" si="2238"/>
        <v>2.0753346477119436E-4</v>
      </c>
      <c r="BF557" s="53">
        <f t="shared" si="2392"/>
        <v>0</v>
      </c>
      <c r="BG557" s="53">
        <f t="shared" si="2392"/>
        <v>0</v>
      </c>
      <c r="BH557" s="53">
        <f t="shared" si="2239"/>
        <v>0</v>
      </c>
      <c r="BI557" s="53">
        <f t="shared" si="2240"/>
        <v>0</v>
      </c>
      <c r="BO557" s="54" t="s">
        <v>1030</v>
      </c>
      <c r="BP557" s="53">
        <v>12090206</v>
      </c>
      <c r="BQ557" s="53">
        <v>424362.96509999997</v>
      </c>
      <c r="BR557" s="53">
        <v>19221.697080000002</v>
      </c>
      <c r="BS557" s="53">
        <f t="shared" si="2241"/>
        <v>4.5295416096148872E-2</v>
      </c>
      <c r="BT557" s="53">
        <v>0</v>
      </c>
      <c r="BU557" s="53">
        <v>1</v>
      </c>
      <c r="BV557" s="53">
        <v>2</v>
      </c>
      <c r="BW557" s="53">
        <f t="shared" si="2242"/>
        <v>0</v>
      </c>
      <c r="BX557" s="53">
        <f t="shared" si="2243"/>
        <v>4.5295416096148872E-2</v>
      </c>
      <c r="BY557" s="53">
        <f t="shared" si="2244"/>
        <v>9.0590832192297743E-2</v>
      </c>
    </row>
    <row r="558" spans="1:77" x14ac:dyDescent="0.3">
      <c r="A558" s="53" t="s">
        <v>1029</v>
      </c>
      <c r="B558" s="53" t="s">
        <v>1573</v>
      </c>
      <c r="C558" s="53">
        <v>12110110</v>
      </c>
      <c r="D558" s="51">
        <v>222144.75856391</v>
      </c>
      <c r="E558" s="53">
        <v>37924.701525900004</v>
      </c>
      <c r="F558" s="53">
        <f t="shared" si="2222"/>
        <v>0.17072066778019093</v>
      </c>
      <c r="H558" s="53">
        <f>H557</f>
        <v>96</v>
      </c>
      <c r="I558" s="53">
        <f t="shared" si="2393"/>
        <v>0</v>
      </c>
      <c r="J558" s="53">
        <f t="shared" si="2394"/>
        <v>0</v>
      </c>
      <c r="K558" s="53">
        <f t="shared" si="2395"/>
        <v>0</v>
      </c>
      <c r="L558" s="53">
        <f t="shared" si="2396"/>
        <v>0</v>
      </c>
      <c r="M558" s="53">
        <f t="shared" si="2233"/>
        <v>16.38918410689833</v>
      </c>
      <c r="N558" s="53">
        <f t="shared" si="2234"/>
        <v>0</v>
      </c>
      <c r="O558" s="53">
        <f t="shared" si="2235"/>
        <v>0</v>
      </c>
      <c r="P558" s="53">
        <f t="shared" si="2236"/>
        <v>0</v>
      </c>
      <c r="Q558" s="53">
        <f t="shared" si="2237"/>
        <v>0</v>
      </c>
      <c r="AA558" s="53" t="s">
        <v>1051</v>
      </c>
      <c r="AB558" s="53" t="s">
        <v>1608</v>
      </c>
      <c r="AC558" s="53">
        <v>12070103</v>
      </c>
      <c r="AD558" s="53">
        <v>301767.45539999998</v>
      </c>
      <c r="AE558" s="53">
        <v>44885.221491600001</v>
      </c>
      <c r="AF558" s="53">
        <f t="shared" si="2223"/>
        <v>0.14874109413854308</v>
      </c>
      <c r="AH558" s="58">
        <f t="shared" ref="AH558" si="2397">AH557</f>
        <v>124</v>
      </c>
      <c r="AI558" s="58">
        <f t="shared" ref="AI558" si="2398">AI557</f>
        <v>0</v>
      </c>
      <c r="AJ558" s="58">
        <f t="shared" ref="AJ558" si="2399">AJ557</f>
        <v>0</v>
      </c>
      <c r="AK558" s="58">
        <f t="shared" ref="AK558" si="2400">AK557</f>
        <v>0</v>
      </c>
      <c r="AL558" s="58">
        <f t="shared" ref="AL558" si="2401">AL557</f>
        <v>0</v>
      </c>
      <c r="AM558" s="58">
        <f t="shared" si="2284"/>
        <v>18.443895673179341</v>
      </c>
      <c r="AN558" s="58">
        <f t="shared" si="2285"/>
        <v>0</v>
      </c>
      <c r="AO558" s="58">
        <f t="shared" si="2286"/>
        <v>0</v>
      </c>
      <c r="AP558" s="58">
        <f t="shared" si="2287"/>
        <v>0</v>
      </c>
      <c r="AQ558" s="58">
        <f t="shared" si="2288"/>
        <v>0</v>
      </c>
      <c r="BA558" s="54" t="s">
        <v>1043</v>
      </c>
      <c r="BB558" s="53">
        <v>12070102</v>
      </c>
      <c r="BC558" s="53">
        <v>16612</v>
      </c>
      <c r="BD558" s="53">
        <v>12065</v>
      </c>
      <c r="BE558" s="53">
        <f t="shared" si="2238"/>
        <v>0.72628220563448109</v>
      </c>
      <c r="BF558" s="53">
        <v>0</v>
      </c>
      <c r="BG558" s="53">
        <v>0</v>
      </c>
      <c r="BH558" s="53">
        <f t="shared" si="2239"/>
        <v>0</v>
      </c>
      <c r="BI558" s="53">
        <f t="shared" si="2240"/>
        <v>0</v>
      </c>
      <c r="BO558" s="54" t="s">
        <v>1030</v>
      </c>
      <c r="BP558" s="53">
        <v>12100201</v>
      </c>
      <c r="BQ558" s="53">
        <v>424362.96509999997</v>
      </c>
      <c r="BR558" s="53">
        <v>283717.36219999997</v>
      </c>
      <c r="BS558" s="53">
        <f t="shared" si="2241"/>
        <v>0.66857239093223597</v>
      </c>
      <c r="BT558" s="53">
        <f>BT557</f>
        <v>0</v>
      </c>
      <c r="BU558" s="53">
        <f t="shared" ref="BU558:BU561" si="2402">BU557</f>
        <v>1</v>
      </c>
      <c r="BV558" s="53">
        <f t="shared" ref="BV558:BV561" si="2403">BV557</f>
        <v>2</v>
      </c>
      <c r="BW558" s="53">
        <f t="shared" si="2242"/>
        <v>0</v>
      </c>
      <c r="BX558" s="53">
        <f t="shared" si="2243"/>
        <v>0.66857239093223597</v>
      </c>
      <c r="BY558" s="53">
        <f t="shared" si="2244"/>
        <v>1.3371447818644719</v>
      </c>
    </row>
    <row r="559" spans="1:77" x14ac:dyDescent="0.3">
      <c r="A559" s="53" t="s">
        <v>1029</v>
      </c>
      <c r="B559" s="53" t="s">
        <v>1573</v>
      </c>
      <c r="C559" s="53">
        <v>12110111</v>
      </c>
      <c r="D559" s="51">
        <v>222144.75856391</v>
      </c>
      <c r="E559" s="53">
        <v>7647.5243824099998</v>
      </c>
      <c r="F559" s="53">
        <f t="shared" si="2222"/>
        <v>3.4425860109635865E-2</v>
      </c>
      <c r="H559" s="53">
        <f>H558</f>
        <v>96</v>
      </c>
      <c r="I559" s="53">
        <f t="shared" si="2393"/>
        <v>0</v>
      </c>
      <c r="J559" s="53">
        <f t="shared" si="2394"/>
        <v>0</v>
      </c>
      <c r="K559" s="53">
        <f t="shared" si="2395"/>
        <v>0</v>
      </c>
      <c r="L559" s="53">
        <f t="shared" si="2396"/>
        <v>0</v>
      </c>
      <c r="M559" s="53">
        <f t="shared" si="2233"/>
        <v>3.3048825705250433</v>
      </c>
      <c r="N559" s="53">
        <f t="shared" si="2234"/>
        <v>0</v>
      </c>
      <c r="O559" s="53">
        <f t="shared" si="2235"/>
        <v>0</v>
      </c>
      <c r="P559" s="53">
        <f t="shared" si="2236"/>
        <v>0</v>
      </c>
      <c r="Q559" s="53">
        <f t="shared" si="2237"/>
        <v>0</v>
      </c>
      <c r="AA559" s="53" t="s">
        <v>1051</v>
      </c>
      <c r="AB559" s="53" t="s">
        <v>1611</v>
      </c>
      <c r="AC559" s="53">
        <v>12030202</v>
      </c>
      <c r="AD559" s="53">
        <v>302372.68099999998</v>
      </c>
      <c r="AE559" s="53">
        <v>257487.45953699999</v>
      </c>
      <c r="AF559" s="53">
        <f t="shared" si="2223"/>
        <v>0.85155662437970048</v>
      </c>
      <c r="AH559" s="58">
        <f>Input!P459</f>
        <v>1930</v>
      </c>
      <c r="AI559" s="58">
        <f>Input!Q459</f>
        <v>192</v>
      </c>
      <c r="AJ559" s="58">
        <f>Input!R459</f>
        <v>6</v>
      </c>
      <c r="AK559" s="58">
        <f>Input!S459</f>
        <v>0</v>
      </c>
      <c r="AL559" s="58">
        <f>Input!T459</f>
        <v>18</v>
      </c>
      <c r="AM559" s="58">
        <f t="shared" si="2284"/>
        <v>1643.5042850528218</v>
      </c>
      <c r="AN559" s="58">
        <f t="shared" si="2285"/>
        <v>163.4988718809025</v>
      </c>
      <c r="AO559" s="58">
        <f t="shared" si="2286"/>
        <v>5.1093397462782031</v>
      </c>
      <c r="AP559" s="58">
        <f t="shared" si="2287"/>
        <v>0</v>
      </c>
      <c r="AQ559" s="58">
        <f t="shared" si="2288"/>
        <v>15.328019238834608</v>
      </c>
      <c r="BA559" s="54" t="s">
        <v>1043</v>
      </c>
      <c r="BB559" s="53">
        <v>12090301</v>
      </c>
      <c r="BC559" s="53">
        <v>16612</v>
      </c>
      <c r="BD559" s="53">
        <v>4547</v>
      </c>
      <c r="BE559" s="53">
        <f t="shared" si="2238"/>
        <v>0.27371779436551891</v>
      </c>
      <c r="BF559" s="53">
        <f>BF558</f>
        <v>0</v>
      </c>
      <c r="BG559" s="53">
        <f>BG558</f>
        <v>0</v>
      </c>
      <c r="BH559" s="53">
        <f t="shared" si="2239"/>
        <v>0</v>
      </c>
      <c r="BI559" s="53">
        <f t="shared" si="2240"/>
        <v>0</v>
      </c>
      <c r="BO559" s="54" t="s">
        <v>1030</v>
      </c>
      <c r="BP559" s="53">
        <v>12100203</v>
      </c>
      <c r="BQ559" s="53">
        <v>424362.96509999997</v>
      </c>
      <c r="BR559" s="53">
        <v>39373.751049999999</v>
      </c>
      <c r="BS559" s="53">
        <f t="shared" si="2241"/>
        <v>9.2783193370141723E-2</v>
      </c>
      <c r="BT559" s="53">
        <f>BT558</f>
        <v>0</v>
      </c>
      <c r="BU559" s="53">
        <f t="shared" si="2402"/>
        <v>1</v>
      </c>
      <c r="BV559" s="53">
        <f t="shared" si="2403"/>
        <v>2</v>
      </c>
      <c r="BW559" s="53">
        <f t="shared" si="2242"/>
        <v>0</v>
      </c>
      <c r="BX559" s="53">
        <f t="shared" si="2243"/>
        <v>9.2783193370141723E-2</v>
      </c>
      <c r="BY559" s="53">
        <f t="shared" si="2244"/>
        <v>0.18556638674028345</v>
      </c>
    </row>
    <row r="560" spans="1:77" x14ac:dyDescent="0.3">
      <c r="A560" s="53" t="s">
        <v>1029</v>
      </c>
      <c r="B560" s="53" t="s">
        <v>1576</v>
      </c>
      <c r="C560" s="53">
        <v>12100202</v>
      </c>
      <c r="D560" s="51">
        <v>362144.25886052998</v>
      </c>
      <c r="E560" s="53">
        <v>7110.5114381699996</v>
      </c>
      <c r="F560" s="53">
        <f t="shared" si="2222"/>
        <v>1.9634472352379386E-2</v>
      </c>
      <c r="H560" s="53">
        <f>Input!P381</f>
        <v>3087</v>
      </c>
      <c r="I560" s="53">
        <f>Input!Q381</f>
        <v>0</v>
      </c>
      <c r="J560" s="53">
        <f>Input!R381</f>
        <v>849</v>
      </c>
      <c r="K560" s="53">
        <f>Input!S381</f>
        <v>0</v>
      </c>
      <c r="L560" s="53">
        <f>Input!T381</f>
        <v>382</v>
      </c>
      <c r="M560" s="53">
        <f t="shared" si="2233"/>
        <v>60.611616151795168</v>
      </c>
      <c r="N560" s="53">
        <f t="shared" si="2234"/>
        <v>0</v>
      </c>
      <c r="O560" s="53">
        <f t="shared" si="2235"/>
        <v>16.6696670271701</v>
      </c>
      <c r="P560" s="53">
        <f t="shared" si="2236"/>
        <v>0</v>
      </c>
      <c r="Q560" s="53">
        <f t="shared" si="2237"/>
        <v>7.5003684386089251</v>
      </c>
      <c r="AA560" s="53" t="s">
        <v>1051</v>
      </c>
      <c r="AB560" s="53" t="s">
        <v>1611</v>
      </c>
      <c r="AC560" s="53">
        <v>12070103</v>
      </c>
      <c r="AD560" s="53">
        <v>302372.68099999998</v>
      </c>
      <c r="AE560" s="51">
        <v>44885.221491600001</v>
      </c>
      <c r="AF560" s="53">
        <f t="shared" si="2223"/>
        <v>0.14844337571488478</v>
      </c>
      <c r="AH560" s="58">
        <f t="shared" ref="AH560" si="2404">AH559</f>
        <v>1930</v>
      </c>
      <c r="AI560" s="58">
        <f t="shared" ref="AI560" si="2405">AI559</f>
        <v>192</v>
      </c>
      <c r="AJ560" s="58">
        <f t="shared" ref="AJ560" si="2406">AJ559</f>
        <v>6</v>
      </c>
      <c r="AK560" s="58">
        <f t="shared" ref="AK560" si="2407">AK559</f>
        <v>0</v>
      </c>
      <c r="AL560" s="58">
        <f t="shared" ref="AL560" si="2408">AL559</f>
        <v>18</v>
      </c>
      <c r="AM560" s="58">
        <f t="shared" si="2284"/>
        <v>286.49571512972761</v>
      </c>
      <c r="AN560" s="58">
        <f t="shared" si="2285"/>
        <v>28.501128137257879</v>
      </c>
      <c r="AO560" s="58">
        <f t="shared" si="2286"/>
        <v>0.89066025428930873</v>
      </c>
      <c r="AP560" s="58">
        <f t="shared" si="2287"/>
        <v>0</v>
      </c>
      <c r="AQ560" s="58">
        <f t="shared" si="2288"/>
        <v>2.6719807628679262</v>
      </c>
      <c r="BA560" s="54" t="s">
        <v>1044</v>
      </c>
      <c r="BB560" s="53">
        <v>12030201</v>
      </c>
      <c r="BC560" s="53">
        <v>16801</v>
      </c>
      <c r="BD560" s="53">
        <v>5995</v>
      </c>
      <c r="BE560" s="53">
        <f t="shared" si="2238"/>
        <v>0.35682399857151359</v>
      </c>
      <c r="BF560" s="53">
        <v>0</v>
      </c>
      <c r="BG560" s="53">
        <v>0</v>
      </c>
      <c r="BH560" s="53">
        <f t="shared" si="2239"/>
        <v>0</v>
      </c>
      <c r="BI560" s="53">
        <f t="shared" si="2240"/>
        <v>0</v>
      </c>
      <c r="BO560" s="54" t="s">
        <v>1030</v>
      </c>
      <c r="BP560" s="53">
        <v>12100302</v>
      </c>
      <c r="BQ560" s="53">
        <v>424362.96509999997</v>
      </c>
      <c r="BR560" s="53">
        <v>12427.90698</v>
      </c>
      <c r="BS560" s="53">
        <f t="shared" si="2241"/>
        <v>2.9286031067935907E-2</v>
      </c>
      <c r="BT560" s="53">
        <f>BT559</f>
        <v>0</v>
      </c>
      <c r="BU560" s="53">
        <f t="shared" si="2402"/>
        <v>1</v>
      </c>
      <c r="BV560" s="53">
        <f t="shared" si="2403"/>
        <v>2</v>
      </c>
      <c r="BW560" s="53">
        <f t="shared" si="2242"/>
        <v>0</v>
      </c>
      <c r="BX560" s="53">
        <f t="shared" si="2243"/>
        <v>2.9286031067935907E-2</v>
      </c>
      <c r="BY560" s="53">
        <f t="shared" si="2244"/>
        <v>5.8572062135871815E-2</v>
      </c>
    </row>
    <row r="561" spans="1:77" x14ac:dyDescent="0.3">
      <c r="A561" s="53" t="s">
        <v>1029</v>
      </c>
      <c r="B561" s="53" t="s">
        <v>1576</v>
      </c>
      <c r="C561" s="53">
        <v>12100204</v>
      </c>
      <c r="D561" s="51">
        <v>362144.25886052998</v>
      </c>
      <c r="E561" s="53">
        <v>2721.76425664</v>
      </c>
      <c r="F561" s="53">
        <f t="shared" si="2222"/>
        <v>7.5156907504316216E-3</v>
      </c>
      <c r="H561" s="53">
        <f t="shared" ref="H561:H566" si="2409">H560</f>
        <v>3087</v>
      </c>
      <c r="I561" s="53">
        <f t="shared" ref="I561:I566" si="2410">I560</f>
        <v>0</v>
      </c>
      <c r="J561" s="53">
        <f t="shared" ref="J561:J566" si="2411">J560</f>
        <v>849</v>
      </c>
      <c r="K561" s="53">
        <f t="shared" ref="K561:K566" si="2412">K560</f>
        <v>0</v>
      </c>
      <c r="L561" s="53">
        <f t="shared" ref="L561:L566" si="2413">L560</f>
        <v>382</v>
      </c>
      <c r="M561" s="53">
        <f t="shared" si="2233"/>
        <v>23.200937346582418</v>
      </c>
      <c r="N561" s="53">
        <f t="shared" si="2234"/>
        <v>0</v>
      </c>
      <c r="O561" s="53">
        <f t="shared" si="2235"/>
        <v>6.3808214471164471</v>
      </c>
      <c r="P561" s="53">
        <f t="shared" si="2236"/>
        <v>0</v>
      </c>
      <c r="Q561" s="53">
        <f t="shared" si="2237"/>
        <v>2.8709938666648793</v>
      </c>
      <c r="AA561" s="53" t="s">
        <v>1051</v>
      </c>
      <c r="AB561" s="53" t="s">
        <v>1614</v>
      </c>
      <c r="AC561" s="53">
        <v>12030202</v>
      </c>
      <c r="AD561" s="53">
        <v>249786.16519999999</v>
      </c>
      <c r="AE561" s="53">
        <v>226382.276682</v>
      </c>
      <c r="AF561" s="53">
        <f t="shared" si="2223"/>
        <v>0.90630430432661935</v>
      </c>
      <c r="AH561" s="58">
        <f>Input!P460</f>
        <v>52</v>
      </c>
      <c r="AI561" s="58">
        <f>Input!Q460</f>
        <v>0</v>
      </c>
      <c r="AJ561" s="58">
        <f>Input!R460</f>
        <v>0</v>
      </c>
      <c r="AK561" s="58">
        <f>Input!S460</f>
        <v>0</v>
      </c>
      <c r="AL561" s="58">
        <f>Input!T460</f>
        <v>18</v>
      </c>
      <c r="AM561" s="58">
        <f t="shared" si="2284"/>
        <v>47.127823824984205</v>
      </c>
      <c r="AN561" s="58">
        <f t="shared" si="2285"/>
        <v>0</v>
      </c>
      <c r="AO561" s="58">
        <f t="shared" si="2286"/>
        <v>0</v>
      </c>
      <c r="AP561" s="58">
        <f t="shared" si="2287"/>
        <v>0</v>
      </c>
      <c r="AQ561" s="58">
        <f t="shared" si="2288"/>
        <v>16.313477477879147</v>
      </c>
      <c r="BA561" s="54" t="s">
        <v>1044</v>
      </c>
      <c r="BB561" s="53">
        <v>12030202</v>
      </c>
      <c r="BC561" s="53">
        <v>16801</v>
      </c>
      <c r="BD561" s="53">
        <v>6016</v>
      </c>
      <c r="BE561" s="53">
        <f t="shared" si="2238"/>
        <v>0.35807392417118028</v>
      </c>
      <c r="BF561" s="53">
        <f>BF560</f>
        <v>0</v>
      </c>
      <c r="BG561" s="53">
        <f>BG560</f>
        <v>0</v>
      </c>
      <c r="BH561" s="53">
        <f t="shared" si="2239"/>
        <v>0</v>
      </c>
      <c r="BI561" s="53">
        <f t="shared" si="2240"/>
        <v>0</v>
      </c>
      <c r="BO561" s="54" t="s">
        <v>1030</v>
      </c>
      <c r="BP561" s="53">
        <v>12100304</v>
      </c>
      <c r="BQ561" s="53">
        <v>424362.96509999997</v>
      </c>
      <c r="BR561" s="53">
        <v>69622.247820000004</v>
      </c>
      <c r="BS561" s="53">
        <f t="shared" si="2241"/>
        <v>0.16406296860423178</v>
      </c>
      <c r="BT561" s="53">
        <f>BT560</f>
        <v>0</v>
      </c>
      <c r="BU561" s="53">
        <f t="shared" si="2402"/>
        <v>1</v>
      </c>
      <c r="BV561" s="53">
        <f t="shared" si="2403"/>
        <v>2</v>
      </c>
      <c r="BW561" s="53">
        <f t="shared" si="2242"/>
        <v>0</v>
      </c>
      <c r="BX561" s="53">
        <f t="shared" si="2243"/>
        <v>0.16406296860423178</v>
      </c>
      <c r="BY561" s="53">
        <f t="shared" si="2244"/>
        <v>0.32812593720846356</v>
      </c>
    </row>
    <row r="562" spans="1:77" x14ac:dyDescent="0.3">
      <c r="A562" s="53" t="s">
        <v>1029</v>
      </c>
      <c r="B562" s="53" t="s">
        <v>1576</v>
      </c>
      <c r="C562" s="53">
        <v>12100303</v>
      </c>
      <c r="D562" s="51">
        <v>362144.25886052998</v>
      </c>
      <c r="E562" s="53">
        <v>290111.626667</v>
      </c>
      <c r="F562" s="53">
        <f t="shared" si="2222"/>
        <v>0.80109409322081404</v>
      </c>
      <c r="H562" s="53">
        <f t="shared" si="2409"/>
        <v>3087</v>
      </c>
      <c r="I562" s="53">
        <f t="shared" si="2410"/>
        <v>0</v>
      </c>
      <c r="J562" s="53">
        <f t="shared" si="2411"/>
        <v>849</v>
      </c>
      <c r="K562" s="53">
        <f t="shared" si="2412"/>
        <v>0</v>
      </c>
      <c r="L562" s="53">
        <f t="shared" si="2413"/>
        <v>382</v>
      </c>
      <c r="M562" s="53">
        <f t="shared" si="2233"/>
        <v>2472.977465772653</v>
      </c>
      <c r="N562" s="53">
        <f t="shared" si="2234"/>
        <v>0</v>
      </c>
      <c r="O562" s="53">
        <f t="shared" si="2235"/>
        <v>680.12888514447116</v>
      </c>
      <c r="P562" s="53">
        <f t="shared" si="2236"/>
        <v>0</v>
      </c>
      <c r="Q562" s="53">
        <f t="shared" si="2237"/>
        <v>306.01794361035098</v>
      </c>
      <c r="AA562" s="53" t="s">
        <v>1051</v>
      </c>
      <c r="AB562" s="53" t="s">
        <v>1614</v>
      </c>
      <c r="AC562" s="53">
        <v>12070103</v>
      </c>
      <c r="AD562" s="53">
        <v>249786.16519999999</v>
      </c>
      <c r="AE562" s="51">
        <v>23403.888509199998</v>
      </c>
      <c r="AF562" s="53">
        <f t="shared" si="2223"/>
        <v>9.369569563815057E-2</v>
      </c>
      <c r="AH562" s="58">
        <f t="shared" ref="AH562" si="2414">AH561</f>
        <v>52</v>
      </c>
      <c r="AI562" s="58">
        <f t="shared" ref="AI562" si="2415">AI561</f>
        <v>0</v>
      </c>
      <c r="AJ562" s="58">
        <f t="shared" ref="AJ562" si="2416">AJ561</f>
        <v>0</v>
      </c>
      <c r="AK562" s="58">
        <f t="shared" ref="AK562" si="2417">AK561</f>
        <v>0</v>
      </c>
      <c r="AL562" s="58">
        <f t="shared" ref="AL562" si="2418">AL561</f>
        <v>18</v>
      </c>
      <c r="AM562" s="58">
        <f t="shared" si="2284"/>
        <v>4.8721761731838296</v>
      </c>
      <c r="AN562" s="58">
        <f t="shared" si="2285"/>
        <v>0</v>
      </c>
      <c r="AO562" s="58">
        <f t="shared" si="2286"/>
        <v>0</v>
      </c>
      <c r="AP562" s="58">
        <f t="shared" si="2287"/>
        <v>0</v>
      </c>
      <c r="AQ562" s="58">
        <f t="shared" si="2288"/>
        <v>1.6865225214867103</v>
      </c>
      <c r="BA562" s="54" t="s">
        <v>1044</v>
      </c>
      <c r="BB562" s="53">
        <v>12070103</v>
      </c>
      <c r="BC562" s="53">
        <v>16801</v>
      </c>
      <c r="BD562" s="53">
        <v>4790</v>
      </c>
      <c r="BE562" s="53">
        <f t="shared" si="2238"/>
        <v>0.28510207725730613</v>
      </c>
      <c r="BF562" s="53">
        <f>BF561</f>
        <v>0</v>
      </c>
      <c r="BG562" s="53">
        <f>BG561</f>
        <v>0</v>
      </c>
      <c r="BH562" s="53">
        <f t="shared" si="2239"/>
        <v>0</v>
      </c>
      <c r="BI562" s="53">
        <f t="shared" si="2240"/>
        <v>0</v>
      </c>
      <c r="BO562" s="54" t="s">
        <v>1031</v>
      </c>
      <c r="BP562" s="53">
        <v>12110203</v>
      </c>
      <c r="BQ562" s="53">
        <v>867554.15899999999</v>
      </c>
      <c r="BR562" s="53">
        <v>119.3869208</v>
      </c>
      <c r="BS562" s="53">
        <f t="shared" si="2241"/>
        <v>1.3761321937250952E-4</v>
      </c>
      <c r="BT562" s="53">
        <f>Input!R389</f>
        <v>0</v>
      </c>
      <c r="BU562" s="53">
        <f>Input!S389</f>
        <v>0</v>
      </c>
      <c r="BV562" s="53">
        <f>Input!T389</f>
        <v>18</v>
      </c>
      <c r="BW562" s="53">
        <f t="shared" si="2242"/>
        <v>0</v>
      </c>
      <c r="BX562" s="53">
        <f t="shared" si="2243"/>
        <v>0</v>
      </c>
      <c r="BY562" s="53">
        <f t="shared" si="2244"/>
        <v>2.4770379487051714E-3</v>
      </c>
    </row>
    <row r="563" spans="1:77" x14ac:dyDescent="0.3">
      <c r="A563" s="53" t="s">
        <v>1029</v>
      </c>
      <c r="B563" s="53" t="s">
        <v>1576</v>
      </c>
      <c r="C563" s="53">
        <v>12100304</v>
      </c>
      <c r="D563" s="51">
        <v>362144.25886052998</v>
      </c>
      <c r="E563" s="53">
        <v>5777.4456415200002</v>
      </c>
      <c r="F563" s="53">
        <f t="shared" si="2222"/>
        <v>1.5953437063170525E-2</v>
      </c>
      <c r="H563" s="53">
        <f t="shared" si="2409"/>
        <v>3087</v>
      </c>
      <c r="I563" s="53">
        <f t="shared" si="2410"/>
        <v>0</v>
      </c>
      <c r="J563" s="53">
        <f t="shared" si="2411"/>
        <v>849</v>
      </c>
      <c r="K563" s="53">
        <f t="shared" si="2412"/>
        <v>0</v>
      </c>
      <c r="L563" s="53">
        <f t="shared" si="2413"/>
        <v>382</v>
      </c>
      <c r="M563" s="53">
        <f t="shared" si="2233"/>
        <v>49.248260214007409</v>
      </c>
      <c r="N563" s="53">
        <f t="shared" si="2234"/>
        <v>0</v>
      </c>
      <c r="O563" s="53">
        <f t="shared" si="2235"/>
        <v>13.544468066631776</v>
      </c>
      <c r="P563" s="53">
        <f t="shared" si="2236"/>
        <v>0</v>
      </c>
      <c r="Q563" s="53">
        <f t="shared" si="2237"/>
        <v>6.0942129581311404</v>
      </c>
      <c r="AA563" s="53" t="s">
        <v>1052</v>
      </c>
      <c r="AB563" s="53" t="s">
        <v>1608</v>
      </c>
      <c r="AC563" s="53">
        <v>11140305</v>
      </c>
      <c r="AD563" s="53">
        <v>152754.2187</v>
      </c>
      <c r="AE563" s="53">
        <v>66927.712597100006</v>
      </c>
      <c r="AF563" s="53">
        <f t="shared" si="2223"/>
        <v>0.43813986393751891</v>
      </c>
      <c r="AH563" s="58">
        <f>Input!P463</f>
        <v>31</v>
      </c>
      <c r="AI563" s="58">
        <f>Input!Q463</f>
        <v>0</v>
      </c>
      <c r="AJ563" s="58">
        <f>Input!R463</f>
        <v>0</v>
      </c>
      <c r="AK563" s="58">
        <f>Input!S463</f>
        <v>0</v>
      </c>
      <c r="AL563" s="58">
        <f>Input!T463</f>
        <v>0</v>
      </c>
      <c r="AM563" s="58">
        <f t="shared" si="2284"/>
        <v>13.582335782063087</v>
      </c>
      <c r="AN563" s="58">
        <f t="shared" si="2285"/>
        <v>0</v>
      </c>
      <c r="AO563" s="58">
        <f t="shared" si="2286"/>
        <v>0</v>
      </c>
      <c r="AP563" s="58">
        <f t="shared" si="2287"/>
        <v>0</v>
      </c>
      <c r="AQ563" s="58">
        <f t="shared" si="2288"/>
        <v>0</v>
      </c>
      <c r="BA563" s="54" t="s">
        <v>1045</v>
      </c>
      <c r="BB563" s="53">
        <v>12020007</v>
      </c>
      <c r="BC563" s="53">
        <v>75643</v>
      </c>
      <c r="BD563" s="53">
        <v>4085</v>
      </c>
      <c r="BE563" s="53">
        <f t="shared" si="2238"/>
        <v>5.4003675158309429E-2</v>
      </c>
      <c r="BF563" s="53">
        <v>0</v>
      </c>
      <c r="BG563" s="53">
        <v>0</v>
      </c>
      <c r="BH563" s="53">
        <f t="shared" si="2239"/>
        <v>0</v>
      </c>
      <c r="BI563" s="53">
        <f t="shared" si="2240"/>
        <v>0</v>
      </c>
      <c r="BO563" s="54" t="s">
        <v>1031</v>
      </c>
      <c r="BP563" s="53">
        <v>12110205</v>
      </c>
      <c r="BQ563" s="53">
        <v>867554.15899999999</v>
      </c>
      <c r="BR563" s="53">
        <v>75365.434649999996</v>
      </c>
      <c r="BS563" s="53">
        <f t="shared" si="2241"/>
        <v>8.6871158265059964E-2</v>
      </c>
      <c r="BT563" s="53">
        <f>BT562</f>
        <v>0</v>
      </c>
      <c r="BU563" s="53">
        <f t="shared" ref="BU563:BU566" si="2419">BU562</f>
        <v>0</v>
      </c>
      <c r="BV563" s="53">
        <f t="shared" ref="BV563:BV566" si="2420">BV562</f>
        <v>18</v>
      </c>
      <c r="BW563" s="53">
        <f t="shared" si="2242"/>
        <v>0</v>
      </c>
      <c r="BX563" s="53">
        <f t="shared" si="2243"/>
        <v>0</v>
      </c>
      <c r="BY563" s="53">
        <f t="shared" si="2244"/>
        <v>1.5636808487710794</v>
      </c>
    </row>
    <row r="564" spans="1:77" x14ac:dyDescent="0.3">
      <c r="A564" s="53" t="s">
        <v>1029</v>
      </c>
      <c r="B564" s="53" t="s">
        <v>1576</v>
      </c>
      <c r="C564" s="53">
        <v>12100406</v>
      </c>
      <c r="D564" s="51">
        <v>362144.25886052998</v>
      </c>
      <c r="E564" s="53">
        <v>18064.527450900001</v>
      </c>
      <c r="F564" s="53">
        <f t="shared" si="2222"/>
        <v>4.9882131247197439E-2</v>
      </c>
      <c r="H564" s="53">
        <f t="shared" si="2409"/>
        <v>3087</v>
      </c>
      <c r="I564" s="53">
        <f t="shared" si="2410"/>
        <v>0</v>
      </c>
      <c r="J564" s="53">
        <f t="shared" si="2411"/>
        <v>849</v>
      </c>
      <c r="K564" s="53">
        <f t="shared" si="2412"/>
        <v>0</v>
      </c>
      <c r="L564" s="53">
        <f t="shared" si="2413"/>
        <v>382</v>
      </c>
      <c r="M564" s="53">
        <f t="shared" si="2233"/>
        <v>153.9861391600985</v>
      </c>
      <c r="N564" s="53">
        <f t="shared" si="2234"/>
        <v>0</v>
      </c>
      <c r="O564" s="53">
        <f t="shared" si="2235"/>
        <v>42.349929428870624</v>
      </c>
      <c r="P564" s="53">
        <f t="shared" si="2236"/>
        <v>0</v>
      </c>
      <c r="Q564" s="53">
        <f t="shared" si="2237"/>
        <v>19.054974136429422</v>
      </c>
      <c r="AA564" s="53" t="s">
        <v>1052</v>
      </c>
      <c r="AB564" s="53" t="s">
        <v>1608</v>
      </c>
      <c r="AC564" s="53">
        <v>11140306</v>
      </c>
      <c r="AD564" s="53">
        <v>152754.2187</v>
      </c>
      <c r="AE564" s="53">
        <v>84708.734078699999</v>
      </c>
      <c r="AF564" s="53">
        <f t="shared" si="2223"/>
        <v>0.55454268169878052</v>
      </c>
      <c r="AH564" s="58">
        <f t="shared" ref="AH564:AH565" si="2421">AH563</f>
        <v>31</v>
      </c>
      <c r="AI564" s="58">
        <f t="shared" ref="AI564:AI565" si="2422">AI563</f>
        <v>0</v>
      </c>
      <c r="AJ564" s="58">
        <f t="shared" ref="AJ564:AJ565" si="2423">AJ563</f>
        <v>0</v>
      </c>
      <c r="AK564" s="58">
        <f t="shared" ref="AK564:AK565" si="2424">AK563</f>
        <v>0</v>
      </c>
      <c r="AL564" s="58">
        <f t="shared" ref="AL564:AL565" si="2425">AL563</f>
        <v>0</v>
      </c>
      <c r="AM564" s="58">
        <f t="shared" si="2284"/>
        <v>17.190823132662196</v>
      </c>
      <c r="AN564" s="58">
        <f t="shared" si="2285"/>
        <v>0</v>
      </c>
      <c r="AO564" s="58">
        <f t="shared" si="2286"/>
        <v>0</v>
      </c>
      <c r="AP564" s="58">
        <f t="shared" si="2287"/>
        <v>0</v>
      </c>
      <c r="AQ564" s="58">
        <f t="shared" si="2288"/>
        <v>0</v>
      </c>
      <c r="BA564" s="54" t="s">
        <v>1045</v>
      </c>
      <c r="BB564" s="53">
        <v>12030202</v>
      </c>
      <c r="BC564" s="53">
        <v>75643</v>
      </c>
      <c r="BD564" s="53">
        <v>1375</v>
      </c>
      <c r="BE564" s="53">
        <f t="shared" si="2238"/>
        <v>1.8177491638353846E-2</v>
      </c>
      <c r="BF564" s="53">
        <f t="shared" ref="BF564:BG567" si="2426">BF563</f>
        <v>0</v>
      </c>
      <c r="BG564" s="53">
        <f t="shared" si="2426"/>
        <v>0</v>
      </c>
      <c r="BH564" s="53">
        <f t="shared" si="2239"/>
        <v>0</v>
      </c>
      <c r="BI564" s="53">
        <f t="shared" si="2240"/>
        <v>0</v>
      </c>
      <c r="BO564" s="54" t="s">
        <v>1031</v>
      </c>
      <c r="BP564" s="53">
        <v>12110206</v>
      </c>
      <c r="BQ564" s="53">
        <v>867554.15899999999</v>
      </c>
      <c r="BR564" s="53">
        <v>35916.189189999997</v>
      </c>
      <c r="BS564" s="53">
        <f t="shared" si="2241"/>
        <v>4.1399362584347885E-2</v>
      </c>
      <c r="BT564" s="53">
        <f>BT563</f>
        <v>0</v>
      </c>
      <c r="BU564" s="53">
        <f t="shared" si="2419"/>
        <v>0</v>
      </c>
      <c r="BV564" s="53">
        <f t="shared" si="2420"/>
        <v>18</v>
      </c>
      <c r="BW564" s="53">
        <f t="shared" si="2242"/>
        <v>0</v>
      </c>
      <c r="BX564" s="53">
        <f t="shared" si="2243"/>
        <v>0</v>
      </c>
      <c r="BY564" s="53">
        <f t="shared" si="2244"/>
        <v>0.74518852651826195</v>
      </c>
    </row>
    <row r="565" spans="1:77" x14ac:dyDescent="0.3">
      <c r="A565" s="53" t="s">
        <v>1029</v>
      </c>
      <c r="B565" s="53" t="s">
        <v>1576</v>
      </c>
      <c r="C565" s="53">
        <v>12110110</v>
      </c>
      <c r="D565" s="51">
        <v>362144.25886052998</v>
      </c>
      <c r="E565" s="53">
        <v>27684.396702999999</v>
      </c>
      <c r="F565" s="53">
        <f t="shared" si="2222"/>
        <v>7.6445769953961615E-2</v>
      </c>
      <c r="H565" s="53">
        <f t="shared" si="2409"/>
        <v>3087</v>
      </c>
      <c r="I565" s="53">
        <f t="shared" si="2410"/>
        <v>0</v>
      </c>
      <c r="J565" s="53">
        <f t="shared" si="2411"/>
        <v>849</v>
      </c>
      <c r="K565" s="53">
        <f t="shared" si="2412"/>
        <v>0</v>
      </c>
      <c r="L565" s="53">
        <f t="shared" si="2413"/>
        <v>382</v>
      </c>
      <c r="M565" s="53">
        <f t="shared" si="2233"/>
        <v>235.9880918478795</v>
      </c>
      <c r="N565" s="53">
        <f t="shared" si="2234"/>
        <v>0</v>
      </c>
      <c r="O565" s="53">
        <f t="shared" si="2235"/>
        <v>64.902458690913406</v>
      </c>
      <c r="P565" s="53">
        <f t="shared" si="2236"/>
        <v>0</v>
      </c>
      <c r="Q565" s="53">
        <f t="shared" si="2237"/>
        <v>29.202284122413335</v>
      </c>
      <c r="AA565" s="53" t="s">
        <v>1052</v>
      </c>
      <c r="AB565" s="53" t="s">
        <v>1608</v>
      </c>
      <c r="AC565" s="53">
        <v>11140307</v>
      </c>
      <c r="AD565" s="53">
        <v>152754.2187</v>
      </c>
      <c r="AE565" s="51">
        <v>1117.7720084099999</v>
      </c>
      <c r="AF565" s="53">
        <f t="shared" si="2223"/>
        <v>7.3174542603319922E-3</v>
      </c>
      <c r="AH565" s="58">
        <f t="shared" si="2421"/>
        <v>31</v>
      </c>
      <c r="AI565" s="58">
        <f t="shared" si="2422"/>
        <v>0</v>
      </c>
      <c r="AJ565" s="58">
        <f t="shared" si="2423"/>
        <v>0</v>
      </c>
      <c r="AK565" s="58">
        <f t="shared" si="2424"/>
        <v>0</v>
      </c>
      <c r="AL565" s="58">
        <f t="shared" si="2425"/>
        <v>0</v>
      </c>
      <c r="AM565" s="58">
        <f t="shared" si="2284"/>
        <v>0.22684108207029177</v>
      </c>
      <c r="AN565" s="58">
        <f t="shared" si="2285"/>
        <v>0</v>
      </c>
      <c r="AO565" s="58">
        <f t="shared" si="2286"/>
        <v>0</v>
      </c>
      <c r="AP565" s="58">
        <f t="shared" si="2287"/>
        <v>0</v>
      </c>
      <c r="AQ565" s="58">
        <f t="shared" si="2288"/>
        <v>0</v>
      </c>
      <c r="BA565" s="54" t="s">
        <v>1045</v>
      </c>
      <c r="BB565" s="53">
        <v>12030203</v>
      </c>
      <c r="BC565" s="53">
        <v>75643</v>
      </c>
      <c r="BD565" s="53">
        <v>45871</v>
      </c>
      <c r="BE565" s="53">
        <f t="shared" si="2238"/>
        <v>0.60641434104940317</v>
      </c>
      <c r="BF565" s="53">
        <f t="shared" si="2426"/>
        <v>0</v>
      </c>
      <c r="BG565" s="53">
        <f t="shared" si="2426"/>
        <v>0</v>
      </c>
      <c r="BH565" s="53">
        <f t="shared" si="2239"/>
        <v>0</v>
      </c>
      <c r="BI565" s="53">
        <f t="shared" si="2240"/>
        <v>0</v>
      </c>
      <c r="BO565" s="54" t="s">
        <v>1031</v>
      </c>
      <c r="BP565" s="53">
        <v>12110207</v>
      </c>
      <c r="BQ565" s="53">
        <v>867554.15899999999</v>
      </c>
      <c r="BR565" s="53">
        <v>752356.52190000005</v>
      </c>
      <c r="BS565" s="53">
        <f t="shared" si="2241"/>
        <v>0.86721562463283641</v>
      </c>
      <c r="BT565" s="53">
        <f>BT564</f>
        <v>0</v>
      </c>
      <c r="BU565" s="53">
        <f t="shared" si="2419"/>
        <v>0</v>
      </c>
      <c r="BV565" s="53">
        <f t="shared" si="2420"/>
        <v>18</v>
      </c>
      <c r="BW565" s="53">
        <f t="shared" si="2242"/>
        <v>0</v>
      </c>
      <c r="BX565" s="53">
        <f t="shared" si="2243"/>
        <v>0</v>
      </c>
      <c r="BY565" s="53">
        <f t="shared" si="2244"/>
        <v>15.609881243391055</v>
      </c>
    </row>
    <row r="566" spans="1:77" x14ac:dyDescent="0.3">
      <c r="A566" s="53" t="s">
        <v>1029</v>
      </c>
      <c r="B566" s="53" t="s">
        <v>1576</v>
      </c>
      <c r="C566" s="53">
        <v>12110111</v>
      </c>
      <c r="D566" s="51">
        <v>362144.25886052998</v>
      </c>
      <c r="E566" s="53">
        <v>10673.986703299999</v>
      </c>
      <c r="F566" s="53">
        <f t="shared" si="2222"/>
        <v>2.9474405412045466E-2</v>
      </c>
      <c r="H566" s="53">
        <f t="shared" si="2409"/>
        <v>3087</v>
      </c>
      <c r="I566" s="53">
        <f t="shared" si="2410"/>
        <v>0</v>
      </c>
      <c r="J566" s="53">
        <f t="shared" si="2411"/>
        <v>849</v>
      </c>
      <c r="K566" s="53">
        <f t="shared" si="2412"/>
        <v>0</v>
      </c>
      <c r="L566" s="53">
        <f t="shared" si="2413"/>
        <v>382</v>
      </c>
      <c r="M566" s="53">
        <f t="shared" si="2233"/>
        <v>90.987489506984346</v>
      </c>
      <c r="N566" s="53">
        <f t="shared" si="2234"/>
        <v>0</v>
      </c>
      <c r="O566" s="53">
        <f t="shared" si="2235"/>
        <v>25.0237701948266</v>
      </c>
      <c r="P566" s="53">
        <f t="shared" si="2236"/>
        <v>0</v>
      </c>
      <c r="Q566" s="53">
        <f t="shared" si="2237"/>
        <v>11.259222867401368</v>
      </c>
      <c r="AA566" s="53" t="s">
        <v>1053</v>
      </c>
      <c r="AB566" s="53" t="s">
        <v>1599</v>
      </c>
      <c r="AC566" s="53">
        <v>12080004</v>
      </c>
      <c r="AD566" s="53">
        <v>47291.024429999998</v>
      </c>
      <c r="AE566" s="53">
        <v>41631.2818769</v>
      </c>
      <c r="AF566" s="53">
        <f t="shared" si="2223"/>
        <v>0.88032099914694117</v>
      </c>
      <c r="AH566" s="58">
        <v>0</v>
      </c>
      <c r="AI566" s="58">
        <v>0</v>
      </c>
      <c r="AJ566" s="58">
        <v>0</v>
      </c>
      <c r="AK566" s="58">
        <v>0</v>
      </c>
      <c r="AL566" s="58">
        <v>0</v>
      </c>
      <c r="AM566" s="58">
        <f t="shared" si="2284"/>
        <v>0</v>
      </c>
      <c r="AN566" s="58">
        <f t="shared" si="2285"/>
        <v>0</v>
      </c>
      <c r="AO566" s="58">
        <f t="shared" si="2286"/>
        <v>0</v>
      </c>
      <c r="AP566" s="58">
        <f t="shared" si="2287"/>
        <v>0</v>
      </c>
      <c r="AQ566" s="58">
        <f t="shared" si="2288"/>
        <v>0</v>
      </c>
      <c r="BA566" s="54" t="s">
        <v>1045</v>
      </c>
      <c r="BB566" s="53">
        <v>12040103</v>
      </c>
      <c r="BC566" s="53">
        <v>75643</v>
      </c>
      <c r="BD566" s="53">
        <v>21185</v>
      </c>
      <c r="BE566" s="53">
        <f t="shared" si="2238"/>
        <v>0.28006557116983727</v>
      </c>
      <c r="BF566" s="53">
        <f t="shared" si="2426"/>
        <v>0</v>
      </c>
      <c r="BG566" s="53">
        <f t="shared" si="2426"/>
        <v>0</v>
      </c>
      <c r="BH566" s="53">
        <f t="shared" si="2239"/>
        <v>0</v>
      </c>
      <c r="BI566" s="53">
        <f t="shared" si="2240"/>
        <v>0</v>
      </c>
      <c r="BO566" s="54" t="s">
        <v>1031</v>
      </c>
      <c r="BP566" s="53">
        <v>12110208</v>
      </c>
      <c r="BQ566" s="53">
        <v>867554.15899999999</v>
      </c>
      <c r="BR566" s="53">
        <v>3796.6263290000002</v>
      </c>
      <c r="BS566" s="53">
        <f t="shared" si="2241"/>
        <v>4.3762412866261181E-3</v>
      </c>
      <c r="BT566" s="53">
        <f>BT565</f>
        <v>0</v>
      </c>
      <c r="BU566" s="53">
        <f t="shared" si="2419"/>
        <v>0</v>
      </c>
      <c r="BV566" s="53">
        <f t="shared" si="2420"/>
        <v>18</v>
      </c>
      <c r="BW566" s="53">
        <f t="shared" si="2242"/>
        <v>0</v>
      </c>
      <c r="BX566" s="53">
        <f t="shared" si="2243"/>
        <v>0</v>
      </c>
      <c r="BY566" s="53">
        <f t="shared" si="2244"/>
        <v>7.877234315927012E-2</v>
      </c>
    </row>
    <row r="567" spans="1:77" x14ac:dyDescent="0.3">
      <c r="A567" s="53" t="s">
        <v>1030</v>
      </c>
      <c r="B567" s="53" t="s">
        <v>1575</v>
      </c>
      <c r="C567" s="53">
        <v>12090206</v>
      </c>
      <c r="D567" s="51">
        <v>57803.565191300004</v>
      </c>
      <c r="E567" s="53">
        <v>15354.7028703</v>
      </c>
      <c r="F567" s="53">
        <f t="shared" si="2222"/>
        <v>0.26563591396973263</v>
      </c>
      <c r="H567" s="53">
        <f>Input!P386</f>
        <v>28</v>
      </c>
      <c r="I567" s="53">
        <f>Input!Q386</f>
        <v>0</v>
      </c>
      <c r="J567" s="53">
        <f>Input!R386</f>
        <v>0</v>
      </c>
      <c r="K567" s="53">
        <f>Input!S386</f>
        <v>0</v>
      </c>
      <c r="L567" s="53">
        <f>Input!T386</f>
        <v>17</v>
      </c>
      <c r="M567" s="53">
        <f t="shared" si="2233"/>
        <v>7.4378055911525136</v>
      </c>
      <c r="N567" s="53">
        <f t="shared" si="2234"/>
        <v>0</v>
      </c>
      <c r="O567" s="53">
        <f t="shared" si="2235"/>
        <v>0</v>
      </c>
      <c r="P567" s="53">
        <f t="shared" si="2236"/>
        <v>0</v>
      </c>
      <c r="Q567" s="53">
        <f t="shared" si="2237"/>
        <v>4.5158105374854545</v>
      </c>
      <c r="AA567" s="53" t="s">
        <v>1053</v>
      </c>
      <c r="AB567" s="53" t="s">
        <v>1599</v>
      </c>
      <c r="AC567" s="53">
        <v>12080005</v>
      </c>
      <c r="AD567" s="53">
        <v>47291.024429999998</v>
      </c>
      <c r="AE567" s="53">
        <v>5659.7425542000001</v>
      </c>
      <c r="AF567" s="53">
        <f t="shared" si="2223"/>
        <v>0.11967900087631915</v>
      </c>
      <c r="AH567" s="58">
        <f t="shared" ref="AH567" si="2427">AH566</f>
        <v>0</v>
      </c>
      <c r="AI567" s="58">
        <f t="shared" ref="AI567" si="2428">AI566</f>
        <v>0</v>
      </c>
      <c r="AJ567" s="58">
        <f t="shared" ref="AJ567" si="2429">AJ566</f>
        <v>0</v>
      </c>
      <c r="AK567" s="58">
        <f t="shared" ref="AK567" si="2430">AK566</f>
        <v>0</v>
      </c>
      <c r="AL567" s="58">
        <f t="shared" ref="AL567" si="2431">AL566</f>
        <v>0</v>
      </c>
      <c r="AM567" s="58">
        <f t="shared" si="2284"/>
        <v>0</v>
      </c>
      <c r="AN567" s="58">
        <f t="shared" si="2285"/>
        <v>0</v>
      </c>
      <c r="AO567" s="58">
        <f t="shared" si="2286"/>
        <v>0</v>
      </c>
      <c r="AP567" s="58">
        <f t="shared" si="2287"/>
        <v>0</v>
      </c>
      <c r="AQ567" s="58">
        <f t="shared" si="2288"/>
        <v>0</v>
      </c>
      <c r="BA567" s="54" t="s">
        <v>1045</v>
      </c>
      <c r="BB567" s="53">
        <v>12040201</v>
      </c>
      <c r="BC567" s="53">
        <v>75643</v>
      </c>
      <c r="BD567" s="53">
        <v>15</v>
      </c>
      <c r="BE567" s="53">
        <f t="shared" si="2238"/>
        <v>1.9829990878204195E-4</v>
      </c>
      <c r="BF567" s="53">
        <f t="shared" si="2426"/>
        <v>0</v>
      </c>
      <c r="BG567" s="53">
        <f t="shared" si="2426"/>
        <v>0</v>
      </c>
      <c r="BH567" s="53">
        <f t="shared" si="2239"/>
        <v>0</v>
      </c>
      <c r="BI567" s="53">
        <f t="shared" si="2240"/>
        <v>0</v>
      </c>
      <c r="BO567" s="54" t="s">
        <v>1032</v>
      </c>
      <c r="BP567" s="53">
        <v>12050003</v>
      </c>
      <c r="BQ567" s="53">
        <v>577840.59490000003</v>
      </c>
      <c r="BR567" s="53">
        <v>11049.687519999999</v>
      </c>
      <c r="BS567" s="53">
        <f t="shared" si="2241"/>
        <v>1.9122380146919648E-2</v>
      </c>
      <c r="BT567" s="53">
        <f>Input!R391</f>
        <v>1038</v>
      </c>
      <c r="BU567" s="53">
        <f>Input!S391</f>
        <v>0</v>
      </c>
      <c r="BV567" s="53">
        <f>Input!T391</f>
        <v>275</v>
      </c>
      <c r="BW567" s="53">
        <f t="shared" si="2242"/>
        <v>19.849030592502594</v>
      </c>
      <c r="BX567" s="53">
        <f t="shared" si="2243"/>
        <v>0</v>
      </c>
      <c r="BY567" s="53">
        <f t="shared" si="2244"/>
        <v>5.2586545404029028</v>
      </c>
    </row>
    <row r="568" spans="1:77" x14ac:dyDescent="0.3">
      <c r="A568" s="53" t="s">
        <v>1030</v>
      </c>
      <c r="B568" s="53" t="s">
        <v>1575</v>
      </c>
      <c r="C568" s="53">
        <v>12100201</v>
      </c>
      <c r="D568" s="51">
        <v>57803.565191299997</v>
      </c>
      <c r="E568" s="53">
        <v>23296.803612899999</v>
      </c>
      <c r="F568" s="53">
        <f t="shared" si="2222"/>
        <v>0.40303402628885593</v>
      </c>
      <c r="H568" s="53">
        <f>H567</f>
        <v>28</v>
      </c>
      <c r="I568" s="53">
        <f t="shared" ref="I568:I569" si="2432">I567</f>
        <v>0</v>
      </c>
      <c r="J568" s="53">
        <f t="shared" ref="J568:J569" si="2433">J567</f>
        <v>0</v>
      </c>
      <c r="K568" s="53">
        <f t="shared" ref="K568:K569" si="2434">K567</f>
        <v>0</v>
      </c>
      <c r="L568" s="53">
        <f t="shared" ref="L568:L569" si="2435">L567</f>
        <v>17</v>
      </c>
      <c r="M568" s="53">
        <f t="shared" si="2233"/>
        <v>11.284952736087966</v>
      </c>
      <c r="N568" s="53">
        <f t="shared" si="2234"/>
        <v>0</v>
      </c>
      <c r="O568" s="53">
        <f t="shared" si="2235"/>
        <v>0</v>
      </c>
      <c r="P568" s="53">
        <f t="shared" si="2236"/>
        <v>0</v>
      </c>
      <c r="Q568" s="53">
        <f t="shared" si="2237"/>
        <v>6.8515784469105512</v>
      </c>
      <c r="AA568" s="53" t="s">
        <v>1054</v>
      </c>
      <c r="AB568" s="53" t="s">
        <v>1601</v>
      </c>
      <c r="AC568" s="53">
        <v>12090109</v>
      </c>
      <c r="AD568" s="53">
        <v>186280.55679999999</v>
      </c>
      <c r="AE568" s="53">
        <v>36276.534654199997</v>
      </c>
      <c r="AF568" s="53">
        <f t="shared" si="2223"/>
        <v>0.19474139049921499</v>
      </c>
      <c r="AH568" s="58">
        <f>Input!P466</f>
        <v>7</v>
      </c>
      <c r="AI568" s="58">
        <f>Input!Q466</f>
        <v>0</v>
      </c>
      <c r="AJ568" s="58">
        <f>Input!R466</f>
        <v>24</v>
      </c>
      <c r="AK568" s="58">
        <f>Input!S466</f>
        <v>0</v>
      </c>
      <c r="AL568" s="58">
        <f>Input!T466</f>
        <v>54</v>
      </c>
      <c r="AM568" s="58">
        <f t="shared" si="2284"/>
        <v>1.3631897334945049</v>
      </c>
      <c r="AN568" s="58">
        <f t="shared" si="2285"/>
        <v>0</v>
      </c>
      <c r="AO568" s="58">
        <f t="shared" si="2286"/>
        <v>4.6737933719811595</v>
      </c>
      <c r="AP568" s="58">
        <f t="shared" si="2287"/>
        <v>0</v>
      </c>
      <c r="AQ568" s="58">
        <f t="shared" si="2288"/>
        <v>10.51603508695761</v>
      </c>
      <c r="BA568" s="54" t="s">
        <v>1045</v>
      </c>
      <c r="BB568" s="53">
        <v>12040202</v>
      </c>
      <c r="BC568" s="53">
        <v>75643</v>
      </c>
      <c r="BD568" s="53">
        <v>49</v>
      </c>
      <c r="BE568" s="53">
        <f t="shared" si="2238"/>
        <v>6.4777970202133702E-4</v>
      </c>
      <c r="BF568" s="53"/>
      <c r="BG568" s="53"/>
      <c r="BH568" s="53">
        <f t="shared" si="2239"/>
        <v>0</v>
      </c>
      <c r="BI568" s="53">
        <f t="shared" si="2240"/>
        <v>0</v>
      </c>
      <c r="BO568" s="54" t="s">
        <v>1032</v>
      </c>
      <c r="BP568" s="53">
        <v>12050004</v>
      </c>
      <c r="BQ568" s="53">
        <v>577840.59490000003</v>
      </c>
      <c r="BR568" s="53">
        <v>177109.28810000001</v>
      </c>
      <c r="BS568" s="53">
        <f t="shared" si="2241"/>
        <v>0.30650198283602798</v>
      </c>
      <c r="BT568" s="53">
        <f>BT567</f>
        <v>1038</v>
      </c>
      <c r="BU568" s="53">
        <f t="shared" ref="BU568:BU570" si="2436">BU567</f>
        <v>0</v>
      </c>
      <c r="BV568" s="53">
        <f t="shared" ref="BV568:BV570" si="2437">BV567</f>
        <v>275</v>
      </c>
      <c r="BW568" s="53">
        <f t="shared" si="2242"/>
        <v>318.14905818379702</v>
      </c>
      <c r="BX568" s="53">
        <f t="shared" si="2243"/>
        <v>0</v>
      </c>
      <c r="BY568" s="53">
        <f t="shared" si="2244"/>
        <v>84.288045279907692</v>
      </c>
    </row>
    <row r="569" spans="1:77" x14ac:dyDescent="0.3">
      <c r="A569" s="53" t="s">
        <v>1030</v>
      </c>
      <c r="B569" s="53" t="s">
        <v>1575</v>
      </c>
      <c r="C569" s="53">
        <v>12100203</v>
      </c>
      <c r="D569" s="51">
        <v>57803.565191299997</v>
      </c>
      <c r="E569" s="53">
        <v>19152.058708100001</v>
      </c>
      <c r="F569" s="53">
        <f t="shared" si="2222"/>
        <v>0.3313300597414115</v>
      </c>
      <c r="H569" s="53">
        <f>H568</f>
        <v>28</v>
      </c>
      <c r="I569" s="53">
        <f t="shared" si="2432"/>
        <v>0</v>
      </c>
      <c r="J569" s="53">
        <f t="shared" si="2433"/>
        <v>0</v>
      </c>
      <c r="K569" s="53">
        <f t="shared" si="2434"/>
        <v>0</v>
      </c>
      <c r="L569" s="53">
        <f t="shared" si="2435"/>
        <v>17</v>
      </c>
      <c r="M569" s="53">
        <f t="shared" si="2233"/>
        <v>9.2772416727595228</v>
      </c>
      <c r="N569" s="53">
        <f t="shared" si="2234"/>
        <v>0</v>
      </c>
      <c r="O569" s="53">
        <f t="shared" si="2235"/>
        <v>0</v>
      </c>
      <c r="P569" s="53">
        <f t="shared" si="2236"/>
        <v>0</v>
      </c>
      <c r="Q569" s="53">
        <f t="shared" si="2237"/>
        <v>5.6326110156039952</v>
      </c>
      <c r="AA569" s="53" t="s">
        <v>1054</v>
      </c>
      <c r="AB569" s="53" t="s">
        <v>1601</v>
      </c>
      <c r="AC569" s="53">
        <v>12090204</v>
      </c>
      <c r="AD569" s="53">
        <v>186280.55679999999</v>
      </c>
      <c r="AE569" s="51">
        <v>150004.02215</v>
      </c>
      <c r="AF569" s="53">
        <f t="shared" si="2223"/>
        <v>0.80525860952333173</v>
      </c>
      <c r="AH569" s="58">
        <f t="shared" ref="AH569" si="2438">AH568</f>
        <v>7</v>
      </c>
      <c r="AI569" s="58">
        <f t="shared" ref="AI569" si="2439">AI568</f>
        <v>0</v>
      </c>
      <c r="AJ569" s="58">
        <f t="shared" ref="AJ569" si="2440">AJ568</f>
        <v>24</v>
      </c>
      <c r="AK569" s="58">
        <f t="shared" ref="AK569" si="2441">AK568</f>
        <v>0</v>
      </c>
      <c r="AL569" s="58">
        <f t="shared" ref="AL569" si="2442">AL568</f>
        <v>54</v>
      </c>
      <c r="AM569" s="58">
        <f t="shared" si="2284"/>
        <v>5.6368102666633222</v>
      </c>
      <c r="AN569" s="58">
        <f t="shared" si="2285"/>
        <v>0</v>
      </c>
      <c r="AO569" s="58">
        <f t="shared" si="2286"/>
        <v>19.326206628559962</v>
      </c>
      <c r="AP569" s="58">
        <f t="shared" si="2287"/>
        <v>0</v>
      </c>
      <c r="AQ569" s="58">
        <f t="shared" si="2288"/>
        <v>43.483964914259914</v>
      </c>
      <c r="BA569" s="54" t="s">
        <v>1045</v>
      </c>
      <c r="BB569" s="53">
        <v>12040203</v>
      </c>
      <c r="BC569" s="53">
        <v>75643</v>
      </c>
      <c r="BD569" s="53">
        <v>3063</v>
      </c>
      <c r="BE569" s="53">
        <f t="shared" si="2238"/>
        <v>4.0492841373292968E-2</v>
      </c>
      <c r="BF569" s="53"/>
      <c r="BG569" s="53"/>
      <c r="BH569" s="53">
        <f t="shared" si="2239"/>
        <v>0</v>
      </c>
      <c r="BI569" s="53">
        <f t="shared" si="2240"/>
        <v>0</v>
      </c>
      <c r="BO569" s="54" t="s">
        <v>1032</v>
      </c>
      <c r="BP569" s="53">
        <v>12050006</v>
      </c>
      <c r="BQ569" s="53">
        <v>577840.59490000003</v>
      </c>
      <c r="BR569" s="53">
        <v>19748.65004</v>
      </c>
      <c r="BS569" s="53">
        <f t="shared" si="2241"/>
        <v>3.4176640087769647E-2</v>
      </c>
      <c r="BT569" s="53">
        <f>BT568</f>
        <v>1038</v>
      </c>
      <c r="BU569" s="53">
        <f t="shared" si="2436"/>
        <v>0</v>
      </c>
      <c r="BV569" s="53">
        <f t="shared" si="2437"/>
        <v>275</v>
      </c>
      <c r="BW569" s="53">
        <f t="shared" si="2242"/>
        <v>35.475352411104893</v>
      </c>
      <c r="BX569" s="53">
        <f t="shared" si="2243"/>
        <v>0</v>
      </c>
      <c r="BY569" s="53">
        <f t="shared" si="2244"/>
        <v>9.3985760241366521</v>
      </c>
    </row>
    <row r="570" spans="1:77" x14ac:dyDescent="0.3">
      <c r="A570" s="53" t="s">
        <v>1030</v>
      </c>
      <c r="B570" s="53" t="s">
        <v>1581</v>
      </c>
      <c r="C570" s="53">
        <v>12090206</v>
      </c>
      <c r="D570" s="51">
        <v>366635.63256314007</v>
      </c>
      <c r="E570" s="53">
        <v>3943.2367975400002</v>
      </c>
      <c r="F570" s="53">
        <f t="shared" si="2222"/>
        <v>1.0755192478082218E-2</v>
      </c>
      <c r="H570" s="53">
        <f>Input!P387</f>
        <v>2984</v>
      </c>
      <c r="I570" s="53">
        <f>Input!Q387</f>
        <v>0</v>
      </c>
      <c r="J570" s="53">
        <f>Input!R387</f>
        <v>12</v>
      </c>
      <c r="K570" s="53">
        <f>Input!S387</f>
        <v>0</v>
      </c>
      <c r="L570" s="53">
        <f>Input!T387</f>
        <v>284</v>
      </c>
      <c r="M570" s="53">
        <f t="shared" si="2233"/>
        <v>32.09349435459734</v>
      </c>
      <c r="N570" s="53">
        <f t="shared" si="2234"/>
        <v>0</v>
      </c>
      <c r="O570" s="53">
        <f t="shared" si="2235"/>
        <v>0.12906230973698662</v>
      </c>
      <c r="P570" s="53">
        <f t="shared" si="2236"/>
        <v>0</v>
      </c>
      <c r="Q570" s="53">
        <f t="shared" si="2237"/>
        <v>3.0544746637753502</v>
      </c>
      <c r="AA570" s="53" t="s">
        <v>1054</v>
      </c>
      <c r="AB570" s="53" t="s">
        <v>1602</v>
      </c>
      <c r="AC570" s="53">
        <v>12090109</v>
      </c>
      <c r="AD570" s="53">
        <v>354154.12050000002</v>
      </c>
      <c r="AE570" s="51">
        <v>69436.116310199999</v>
      </c>
      <c r="AF570" s="53">
        <f t="shared" si="2223"/>
        <v>0.19606186202822959</v>
      </c>
      <c r="AH570" s="58">
        <f>Input!P467</f>
        <v>725</v>
      </c>
      <c r="AI570" s="58">
        <f>Input!Q467</f>
        <v>0</v>
      </c>
      <c r="AJ570" s="58">
        <f>Input!R467</f>
        <v>5278</v>
      </c>
      <c r="AK570" s="58">
        <f>Input!S467</f>
        <v>0</v>
      </c>
      <c r="AL570" s="58">
        <f>Input!T467</f>
        <v>542</v>
      </c>
      <c r="AM570" s="58">
        <f t="shared" si="2284"/>
        <v>142.14484997046645</v>
      </c>
      <c r="AN570" s="58">
        <f t="shared" si="2285"/>
        <v>0</v>
      </c>
      <c r="AO570" s="58">
        <f t="shared" si="2286"/>
        <v>1034.8145077849958</v>
      </c>
      <c r="AP570" s="58">
        <f t="shared" si="2287"/>
        <v>0</v>
      </c>
      <c r="AQ570" s="58">
        <f t="shared" si="2288"/>
        <v>106.26552921930043</v>
      </c>
      <c r="BA570" s="54" t="s">
        <v>204</v>
      </c>
      <c r="BB570" s="53">
        <v>12030108</v>
      </c>
      <c r="BC570" s="53">
        <v>23384</v>
      </c>
      <c r="BD570" s="53">
        <v>420</v>
      </c>
      <c r="BE570" s="53">
        <f t="shared" si="2238"/>
        <v>1.7960998973657202E-2</v>
      </c>
      <c r="BF570" s="53">
        <f>Input!P439</f>
        <v>125</v>
      </c>
      <c r="BG570" s="53">
        <f>Input!Q439</f>
        <v>0</v>
      </c>
      <c r="BH570" s="53">
        <f t="shared" si="2239"/>
        <v>2.2451248717071501</v>
      </c>
      <c r="BI570" s="53">
        <f t="shared" si="2240"/>
        <v>0</v>
      </c>
      <c r="BO570" s="54" t="s">
        <v>1032</v>
      </c>
      <c r="BP570" s="53">
        <v>12050007</v>
      </c>
      <c r="BQ570" s="53">
        <v>577840.59490000003</v>
      </c>
      <c r="BR570" s="53">
        <v>369932.9693</v>
      </c>
      <c r="BS570" s="53">
        <f t="shared" si="2241"/>
        <v>0.64019899703311756</v>
      </c>
      <c r="BT570" s="53">
        <f>BT569</f>
        <v>1038</v>
      </c>
      <c r="BU570" s="53">
        <f t="shared" si="2436"/>
        <v>0</v>
      </c>
      <c r="BV570" s="53">
        <f t="shared" si="2437"/>
        <v>275</v>
      </c>
      <c r="BW570" s="53">
        <f t="shared" si="2242"/>
        <v>664.52655892037603</v>
      </c>
      <c r="BX570" s="53">
        <f t="shared" si="2243"/>
        <v>0</v>
      </c>
      <c r="BY570" s="53">
        <f t="shared" si="2244"/>
        <v>176.05472418410733</v>
      </c>
    </row>
    <row r="571" spans="1:77" x14ac:dyDescent="0.3">
      <c r="A571" s="53" t="s">
        <v>1030</v>
      </c>
      <c r="B571" s="53" t="s">
        <v>1581</v>
      </c>
      <c r="C571" s="53">
        <v>12100201</v>
      </c>
      <c r="D571" s="51">
        <v>366635.63256314001</v>
      </c>
      <c r="E571" s="53">
        <v>260420.55779600001</v>
      </c>
      <c r="F571" s="53">
        <f t="shared" si="2222"/>
        <v>0.7102980034302907</v>
      </c>
      <c r="H571" s="53">
        <f>H570</f>
        <v>2984</v>
      </c>
      <c r="I571" s="53">
        <f t="shared" ref="I571:I574" si="2443">I570</f>
        <v>0</v>
      </c>
      <c r="J571" s="53">
        <f t="shared" ref="J571:J574" si="2444">J570</f>
        <v>12</v>
      </c>
      <c r="K571" s="53">
        <f t="shared" ref="K571:K574" si="2445">K570</f>
        <v>0</v>
      </c>
      <c r="L571" s="53">
        <f t="shared" ref="L571:L574" si="2446">L570</f>
        <v>284</v>
      </c>
      <c r="M571" s="53">
        <f t="shared" si="2233"/>
        <v>2119.5292422359876</v>
      </c>
      <c r="N571" s="53">
        <f t="shared" si="2234"/>
        <v>0</v>
      </c>
      <c r="O571" s="53">
        <f t="shared" si="2235"/>
        <v>8.5235760411634889</v>
      </c>
      <c r="P571" s="53">
        <f t="shared" si="2236"/>
        <v>0</v>
      </c>
      <c r="Q571" s="53">
        <f t="shared" si="2237"/>
        <v>201.72463297420256</v>
      </c>
      <c r="AA571" s="53" t="s">
        <v>1054</v>
      </c>
      <c r="AB571" s="53" t="s">
        <v>1602</v>
      </c>
      <c r="AC571" s="53">
        <v>12090204</v>
      </c>
      <c r="AD571" s="53">
        <v>354154.12050000002</v>
      </c>
      <c r="AE571" s="53">
        <v>284718.004158</v>
      </c>
      <c r="AF571" s="53">
        <f t="shared" si="2223"/>
        <v>0.80393813788197888</v>
      </c>
      <c r="AH571" s="58">
        <f t="shared" ref="AH571" si="2447">AH570</f>
        <v>725</v>
      </c>
      <c r="AI571" s="58">
        <f t="shared" ref="AI571" si="2448">AI570</f>
        <v>0</v>
      </c>
      <c r="AJ571" s="58">
        <f t="shared" ref="AJ571" si="2449">AJ570</f>
        <v>5278</v>
      </c>
      <c r="AK571" s="58">
        <f t="shared" ref="AK571" si="2450">AK570</f>
        <v>0</v>
      </c>
      <c r="AL571" s="58">
        <f t="shared" ref="AL571" si="2451">AL570</f>
        <v>542</v>
      </c>
      <c r="AM571" s="58">
        <f t="shared" si="2284"/>
        <v>582.85514996443464</v>
      </c>
      <c r="AN571" s="58">
        <f t="shared" si="2285"/>
        <v>0</v>
      </c>
      <c r="AO571" s="58">
        <f t="shared" si="2286"/>
        <v>4243.1854917410847</v>
      </c>
      <c r="AP571" s="58">
        <f t="shared" si="2287"/>
        <v>0</v>
      </c>
      <c r="AQ571" s="58">
        <f t="shared" si="2288"/>
        <v>435.73447073203255</v>
      </c>
      <c r="BA571" s="54" t="s">
        <v>204</v>
      </c>
      <c r="BB571" s="53">
        <v>12030201</v>
      </c>
      <c r="BC571" s="53">
        <v>23384</v>
      </c>
      <c r="BD571" s="53">
        <v>3040</v>
      </c>
      <c r="BE571" s="53">
        <f t="shared" si="2238"/>
        <v>0.13000342114266164</v>
      </c>
      <c r="BF571" s="53">
        <f t="shared" ref="BF571:BG574" si="2452">BF570</f>
        <v>125</v>
      </c>
      <c r="BG571" s="53">
        <f t="shared" si="2452"/>
        <v>0</v>
      </c>
      <c r="BH571" s="53">
        <f t="shared" si="2239"/>
        <v>16.250427642832705</v>
      </c>
      <c r="BI571" s="53">
        <f t="shared" si="2240"/>
        <v>0</v>
      </c>
      <c r="BO571" s="54" t="s">
        <v>1033</v>
      </c>
      <c r="BP571" s="53">
        <v>12090203</v>
      </c>
      <c r="BQ571" s="53">
        <v>708908.03269999998</v>
      </c>
      <c r="BR571" s="53">
        <v>8167.0288479999999</v>
      </c>
      <c r="BS571" s="53">
        <f t="shared" si="2241"/>
        <v>1.1520575972167286E-2</v>
      </c>
      <c r="BT571" s="53">
        <f>Input!R394</f>
        <v>0</v>
      </c>
      <c r="BU571" s="53">
        <f>Input!S394</f>
        <v>0</v>
      </c>
      <c r="BV571" s="53">
        <f>Input!T394</f>
        <v>4</v>
      </c>
      <c r="BW571" s="53">
        <f t="shared" si="2242"/>
        <v>0</v>
      </c>
      <c r="BX571" s="53">
        <f t="shared" si="2243"/>
        <v>0</v>
      </c>
      <c r="BY571" s="53">
        <f t="shared" si="2244"/>
        <v>4.6082303888669143E-2</v>
      </c>
    </row>
    <row r="572" spans="1:77" x14ac:dyDescent="0.3">
      <c r="A572" s="53" t="s">
        <v>1030</v>
      </c>
      <c r="B572" s="53" t="s">
        <v>1581</v>
      </c>
      <c r="C572" s="53">
        <v>12100203</v>
      </c>
      <c r="D572" s="51">
        <v>366635.63256314001</v>
      </c>
      <c r="E572" s="53">
        <v>20221.683044000001</v>
      </c>
      <c r="F572" s="53">
        <f t="shared" si="2222"/>
        <v>5.5154712875643726E-2</v>
      </c>
      <c r="H572" s="53">
        <f>H571</f>
        <v>2984</v>
      </c>
      <c r="I572" s="53">
        <f t="shared" si="2443"/>
        <v>0</v>
      </c>
      <c r="J572" s="53">
        <f t="shared" si="2444"/>
        <v>12</v>
      </c>
      <c r="K572" s="53">
        <f t="shared" si="2445"/>
        <v>0</v>
      </c>
      <c r="L572" s="53">
        <f t="shared" si="2446"/>
        <v>284</v>
      </c>
      <c r="M572" s="53">
        <f t="shared" si="2233"/>
        <v>164.58166322092089</v>
      </c>
      <c r="N572" s="53">
        <f t="shared" si="2234"/>
        <v>0</v>
      </c>
      <c r="O572" s="53">
        <f t="shared" si="2235"/>
        <v>0.66185655450772474</v>
      </c>
      <c r="P572" s="53">
        <f t="shared" si="2236"/>
        <v>0</v>
      </c>
      <c r="Q572" s="53">
        <f t="shared" si="2237"/>
        <v>15.663938456682818</v>
      </c>
      <c r="AA572" s="53" t="s">
        <v>1054</v>
      </c>
      <c r="AB572" s="53" t="s">
        <v>1606</v>
      </c>
      <c r="AC572" s="53">
        <v>12090204</v>
      </c>
      <c r="AD572" s="53">
        <v>2969.0104489999999</v>
      </c>
      <c r="AE572" s="53">
        <v>2969.0104494299999</v>
      </c>
      <c r="AF572" s="53">
        <f t="shared" si="2223"/>
        <v>1.0000000001448295</v>
      </c>
      <c r="AH572" s="58">
        <v>0</v>
      </c>
      <c r="AI572" s="58">
        <v>0</v>
      </c>
      <c r="AJ572" s="58">
        <v>0</v>
      </c>
      <c r="AK572" s="58">
        <v>0</v>
      </c>
      <c r="AL572" s="58">
        <v>0</v>
      </c>
      <c r="AM572" s="58">
        <f t="shared" si="2284"/>
        <v>0</v>
      </c>
      <c r="AN572" s="58">
        <f t="shared" si="2285"/>
        <v>0</v>
      </c>
      <c r="AO572" s="58">
        <f t="shared" si="2286"/>
        <v>0</v>
      </c>
      <c r="AP572" s="58">
        <f t="shared" si="2287"/>
        <v>0</v>
      </c>
      <c r="AQ572" s="58">
        <f t="shared" si="2288"/>
        <v>0</v>
      </c>
      <c r="BA572" s="54" t="s">
        <v>204</v>
      </c>
      <c r="BB572" s="53">
        <v>12060202</v>
      </c>
      <c r="BC572" s="53">
        <v>23384</v>
      </c>
      <c r="BD572" s="53">
        <v>217</v>
      </c>
      <c r="BE572" s="53">
        <f t="shared" si="2238"/>
        <v>9.2798494697228871E-3</v>
      </c>
      <c r="BF572" s="53">
        <f t="shared" si="2452"/>
        <v>125</v>
      </c>
      <c r="BG572" s="53">
        <f t="shared" si="2452"/>
        <v>0</v>
      </c>
      <c r="BH572" s="53">
        <f t="shared" si="2239"/>
        <v>1.1599811837153609</v>
      </c>
      <c r="BI572" s="53">
        <f t="shared" si="2240"/>
        <v>0</v>
      </c>
      <c r="BO572" s="54" t="s">
        <v>1033</v>
      </c>
      <c r="BP572" s="53">
        <v>12090204</v>
      </c>
      <c r="BQ572" s="53">
        <v>708908.03269999998</v>
      </c>
      <c r="BR572" s="53">
        <v>134777.57459999999</v>
      </c>
      <c r="BS572" s="53">
        <f t="shared" si="2241"/>
        <v>0.19011997097377509</v>
      </c>
      <c r="BT572" s="53">
        <f>BT571</f>
        <v>0</v>
      </c>
      <c r="BU572" s="53">
        <f t="shared" ref="BU572:BU576" si="2453">BU571</f>
        <v>0</v>
      </c>
      <c r="BV572" s="53">
        <f t="shared" ref="BV572:BV576" si="2454">BV571</f>
        <v>4</v>
      </c>
      <c r="BW572" s="53">
        <f t="shared" si="2242"/>
        <v>0</v>
      </c>
      <c r="BX572" s="53">
        <f t="shared" si="2243"/>
        <v>0</v>
      </c>
      <c r="BY572" s="53">
        <f t="shared" si="2244"/>
        <v>0.76047988389510035</v>
      </c>
    </row>
    <row r="573" spans="1:77" ht="15" customHeight="1" x14ac:dyDescent="0.3">
      <c r="A573" s="53" t="s">
        <v>1030</v>
      </c>
      <c r="B573" s="53" t="s">
        <v>1581</v>
      </c>
      <c r="C573" s="53">
        <v>12100302</v>
      </c>
      <c r="D573" s="51">
        <v>366635.63256314001</v>
      </c>
      <c r="E573" s="53">
        <v>12427.9070565</v>
      </c>
      <c r="F573" s="53">
        <f t="shared" si="2222"/>
        <v>3.3897160975917238E-2</v>
      </c>
      <c r="H573" s="53">
        <f>H572</f>
        <v>2984</v>
      </c>
      <c r="I573" s="53">
        <f t="shared" si="2443"/>
        <v>0</v>
      </c>
      <c r="J573" s="53">
        <f t="shared" si="2444"/>
        <v>12</v>
      </c>
      <c r="K573" s="53">
        <f t="shared" si="2445"/>
        <v>0</v>
      </c>
      <c r="L573" s="53">
        <f t="shared" si="2446"/>
        <v>284</v>
      </c>
      <c r="M573" s="53">
        <f t="shared" si="2233"/>
        <v>101.14912835213704</v>
      </c>
      <c r="N573" s="53">
        <f t="shared" si="2234"/>
        <v>0</v>
      </c>
      <c r="O573" s="53">
        <f t="shared" si="2235"/>
        <v>0.40676593171100683</v>
      </c>
      <c r="P573" s="53">
        <f t="shared" si="2236"/>
        <v>0</v>
      </c>
      <c r="Q573" s="53">
        <f t="shared" si="2237"/>
        <v>9.6267937171604956</v>
      </c>
      <c r="AA573" s="53" t="s">
        <v>1054</v>
      </c>
      <c r="AB573" s="53" t="s">
        <v>1615</v>
      </c>
      <c r="AC573" s="53">
        <v>12090109</v>
      </c>
      <c r="AD573" s="53">
        <v>406939.55170000001</v>
      </c>
      <c r="AE573" s="51">
        <v>64331.393567699997</v>
      </c>
      <c r="AF573" s="53">
        <f t="shared" si="2223"/>
        <v>0.15808587122818121</v>
      </c>
      <c r="AH573" s="58">
        <f>Input!P468</f>
        <v>14</v>
      </c>
      <c r="AI573" s="58">
        <f>Input!Q468</f>
        <v>0</v>
      </c>
      <c r="AJ573" s="58">
        <f>Input!R468</f>
        <v>143</v>
      </c>
      <c r="AK573" s="58">
        <f>Input!S468</f>
        <v>0</v>
      </c>
      <c r="AL573" s="58">
        <f>Input!T468</f>
        <v>129</v>
      </c>
      <c r="AM573" s="58">
        <f t="shared" si="2284"/>
        <v>2.213202197194537</v>
      </c>
      <c r="AN573" s="58">
        <f t="shared" si="2285"/>
        <v>0</v>
      </c>
      <c r="AO573" s="58">
        <f t="shared" si="2286"/>
        <v>22.606279585629913</v>
      </c>
      <c r="AP573" s="58">
        <f t="shared" si="2287"/>
        <v>0</v>
      </c>
      <c r="AQ573" s="58">
        <f t="shared" si="2288"/>
        <v>20.393077388435376</v>
      </c>
      <c r="BA573" s="54" t="s">
        <v>204</v>
      </c>
      <c r="BB573" s="53">
        <v>12070101</v>
      </c>
      <c r="BC573" s="53">
        <v>23384</v>
      </c>
      <c r="BD573" s="53">
        <v>1026</v>
      </c>
      <c r="BE573" s="53">
        <f t="shared" si="2238"/>
        <v>4.3876154635648305E-2</v>
      </c>
      <c r="BF573" s="53">
        <f t="shared" si="2452"/>
        <v>125</v>
      </c>
      <c r="BG573" s="53">
        <f t="shared" si="2452"/>
        <v>0</v>
      </c>
      <c r="BH573" s="53">
        <f t="shared" si="2239"/>
        <v>5.4845193294560382</v>
      </c>
      <c r="BI573" s="53">
        <f t="shared" si="2240"/>
        <v>0</v>
      </c>
      <c r="BO573" s="54" t="s">
        <v>1033</v>
      </c>
      <c r="BP573" s="53">
        <v>12090206</v>
      </c>
      <c r="BQ573" s="53">
        <v>708908.03269999998</v>
      </c>
      <c r="BR573" s="53">
        <v>22171.108810000002</v>
      </c>
      <c r="BS573" s="53">
        <f t="shared" si="2241"/>
        <v>3.1275014229359854E-2</v>
      </c>
      <c r="BT573" s="53">
        <f>BT572</f>
        <v>0</v>
      </c>
      <c r="BU573" s="53">
        <f t="shared" si="2453"/>
        <v>0</v>
      </c>
      <c r="BV573" s="53">
        <f t="shared" si="2454"/>
        <v>4</v>
      </c>
      <c r="BW573" s="53">
        <f t="shared" si="2242"/>
        <v>0</v>
      </c>
      <c r="BX573" s="53">
        <f t="shared" si="2243"/>
        <v>0</v>
      </c>
      <c r="BY573" s="53">
        <f t="shared" si="2244"/>
        <v>0.12510005691743942</v>
      </c>
    </row>
    <row r="574" spans="1:77" x14ac:dyDescent="0.3">
      <c r="A574" s="53" t="s">
        <v>1030</v>
      </c>
      <c r="B574" s="53" t="s">
        <v>1581</v>
      </c>
      <c r="C574" s="53">
        <v>12100304</v>
      </c>
      <c r="D574" s="51">
        <v>366635.63256314001</v>
      </c>
      <c r="E574" s="53">
        <v>69622.2478691</v>
      </c>
      <c r="F574" s="53">
        <f t="shared" si="2222"/>
        <v>0.18989493024006615</v>
      </c>
      <c r="H574" s="53">
        <f>H573</f>
        <v>2984</v>
      </c>
      <c r="I574" s="53">
        <f t="shared" si="2443"/>
        <v>0</v>
      </c>
      <c r="J574" s="53">
        <f t="shared" si="2444"/>
        <v>12</v>
      </c>
      <c r="K574" s="53">
        <f t="shared" si="2445"/>
        <v>0</v>
      </c>
      <c r="L574" s="53">
        <f t="shared" si="2446"/>
        <v>284</v>
      </c>
      <c r="M574" s="53">
        <f t="shared" si="2233"/>
        <v>566.64647183635736</v>
      </c>
      <c r="N574" s="53">
        <f t="shared" si="2234"/>
        <v>0</v>
      </c>
      <c r="O574" s="53">
        <f t="shared" si="2235"/>
        <v>2.278739162880794</v>
      </c>
      <c r="P574" s="53">
        <f t="shared" si="2236"/>
        <v>0</v>
      </c>
      <c r="Q574" s="53">
        <f t="shared" si="2237"/>
        <v>53.930160188178789</v>
      </c>
      <c r="AA574" s="53" t="s">
        <v>1054</v>
      </c>
      <c r="AB574" s="53" t="s">
        <v>1615</v>
      </c>
      <c r="AC574" s="53">
        <v>12090204</v>
      </c>
      <c r="AD574" s="53">
        <v>406939.55170000001</v>
      </c>
      <c r="AE574" s="53">
        <v>342608.15816499997</v>
      </c>
      <c r="AF574" s="53">
        <f t="shared" si="2223"/>
        <v>0.84191412885217454</v>
      </c>
      <c r="AH574" s="58">
        <f t="shared" ref="AH574" si="2455">AH573</f>
        <v>14</v>
      </c>
      <c r="AI574" s="58">
        <f t="shared" ref="AI574" si="2456">AI573</f>
        <v>0</v>
      </c>
      <c r="AJ574" s="58">
        <f t="shared" ref="AJ574" si="2457">AJ573</f>
        <v>143</v>
      </c>
      <c r="AK574" s="58">
        <f t="shared" ref="AK574" si="2458">AK573</f>
        <v>0</v>
      </c>
      <c r="AL574" s="58">
        <f t="shared" ref="AL574" si="2459">AL573</f>
        <v>129</v>
      </c>
      <c r="AM574" s="58">
        <f t="shared" si="2284"/>
        <v>11.786797803930444</v>
      </c>
      <c r="AN574" s="58">
        <f t="shared" si="2285"/>
        <v>0</v>
      </c>
      <c r="AO574" s="58">
        <f t="shared" si="2286"/>
        <v>120.39372042586096</v>
      </c>
      <c r="AP574" s="58">
        <f t="shared" si="2287"/>
        <v>0</v>
      </c>
      <c r="AQ574" s="58">
        <f t="shared" si="2288"/>
        <v>108.60692262193052</v>
      </c>
      <c r="BA574" s="54" t="s">
        <v>204</v>
      </c>
      <c r="BB574" s="53">
        <v>12070103</v>
      </c>
      <c r="BC574" s="53">
        <v>23384</v>
      </c>
      <c r="BD574" s="53">
        <v>18681</v>
      </c>
      <c r="BE574" s="53">
        <f t="shared" si="2238"/>
        <v>0.79887957577830992</v>
      </c>
      <c r="BF574" s="53">
        <f t="shared" si="2452"/>
        <v>125</v>
      </c>
      <c r="BG574" s="53">
        <f t="shared" si="2452"/>
        <v>0</v>
      </c>
      <c r="BH574" s="53">
        <f t="shared" si="2239"/>
        <v>99.859946972288739</v>
      </c>
      <c r="BI574" s="53">
        <f t="shared" si="2240"/>
        <v>0</v>
      </c>
      <c r="BO574" s="54" t="s">
        <v>1033</v>
      </c>
      <c r="BP574" s="53">
        <v>12100201</v>
      </c>
      <c r="BQ574" s="53">
        <v>708908.03269999998</v>
      </c>
      <c r="BR574" s="53">
        <v>494593.47009999998</v>
      </c>
      <c r="BS574" s="53">
        <f t="shared" si="2241"/>
        <v>0.69768354608178784</v>
      </c>
      <c r="BT574" s="53">
        <f>BT573</f>
        <v>0</v>
      </c>
      <c r="BU574" s="53">
        <f t="shared" si="2453"/>
        <v>0</v>
      </c>
      <c r="BV574" s="53">
        <f t="shared" si="2454"/>
        <v>4</v>
      </c>
      <c r="BW574" s="53">
        <f t="shared" si="2242"/>
        <v>0</v>
      </c>
      <c r="BX574" s="53">
        <f t="shared" si="2243"/>
        <v>0</v>
      </c>
      <c r="BY574" s="53">
        <f t="shared" si="2244"/>
        <v>2.7907341843271514</v>
      </c>
    </row>
    <row r="575" spans="1:77" x14ac:dyDescent="0.3">
      <c r="A575" s="53" t="s">
        <v>1031</v>
      </c>
      <c r="B575" s="53" t="s">
        <v>1576</v>
      </c>
      <c r="C575" s="53">
        <v>12110205</v>
      </c>
      <c r="D575" s="51">
        <v>847245.34183554992</v>
      </c>
      <c r="E575" s="53">
        <v>75347.398856</v>
      </c>
      <c r="F575" s="53">
        <f t="shared" si="2222"/>
        <v>8.893220786880987E-2</v>
      </c>
      <c r="H575" s="53">
        <f>Input!P388</f>
        <v>122</v>
      </c>
      <c r="I575" s="53">
        <f>Input!Q388</f>
        <v>0</v>
      </c>
      <c r="J575" s="53">
        <f>Input!R388</f>
        <v>0</v>
      </c>
      <c r="K575" s="53">
        <f>Input!S388</f>
        <v>0</v>
      </c>
      <c r="L575" s="53">
        <f>Input!T388</f>
        <v>862</v>
      </c>
      <c r="M575" s="53">
        <f t="shared" si="2233"/>
        <v>10.849729359994804</v>
      </c>
      <c r="N575" s="53">
        <f t="shared" si="2234"/>
        <v>0</v>
      </c>
      <c r="O575" s="53">
        <f t="shared" si="2235"/>
        <v>0</v>
      </c>
      <c r="P575" s="53">
        <f t="shared" si="2236"/>
        <v>0</v>
      </c>
      <c r="Q575" s="53">
        <f t="shared" si="2237"/>
        <v>76.659563182914113</v>
      </c>
      <c r="AA575" s="53" t="s">
        <v>1056</v>
      </c>
      <c r="AB575" s="53" t="s">
        <v>1601</v>
      </c>
      <c r="AC575" s="53">
        <v>12090106</v>
      </c>
      <c r="AD575" s="53">
        <v>629710.46050000004</v>
      </c>
      <c r="AE575" s="53">
        <v>269205.84723399999</v>
      </c>
      <c r="AF575" s="53">
        <f t="shared" si="2223"/>
        <v>0.42750734523330974</v>
      </c>
      <c r="AH575" s="58">
        <f>Input!P474</f>
        <v>4</v>
      </c>
      <c r="AI575" s="58">
        <f>Input!Q474</f>
        <v>0</v>
      </c>
      <c r="AJ575" s="58">
        <f>Input!R474</f>
        <v>9</v>
      </c>
      <c r="AK575" s="58">
        <f>Input!S474</f>
        <v>0</v>
      </c>
      <c r="AL575" s="58">
        <f>Input!T474</f>
        <v>244</v>
      </c>
      <c r="AM575" s="58">
        <f t="shared" si="2284"/>
        <v>1.710029380933239</v>
      </c>
      <c r="AN575" s="58">
        <f t="shared" si="2285"/>
        <v>0</v>
      </c>
      <c r="AO575" s="58">
        <f t="shared" si="2286"/>
        <v>3.8475661070997877</v>
      </c>
      <c r="AP575" s="58">
        <f t="shared" si="2287"/>
        <v>0</v>
      </c>
      <c r="AQ575" s="58">
        <f t="shared" si="2288"/>
        <v>104.31179223692757</v>
      </c>
      <c r="BA575" s="54" t="s">
        <v>1046</v>
      </c>
      <c r="BB575" s="53">
        <v>11090106</v>
      </c>
      <c r="BC575" s="53">
        <v>3302</v>
      </c>
      <c r="BD575" s="53">
        <v>5</v>
      </c>
      <c r="BE575" s="53">
        <f t="shared" si="2238"/>
        <v>1.5142337976983646E-3</v>
      </c>
      <c r="BF575" s="53">
        <v>0</v>
      </c>
      <c r="BG575" s="53">
        <v>0</v>
      </c>
      <c r="BH575" s="53">
        <f t="shared" si="2239"/>
        <v>0</v>
      </c>
      <c r="BI575" s="53">
        <f t="shared" si="2240"/>
        <v>0</v>
      </c>
      <c r="BO575" s="54" t="s">
        <v>1033</v>
      </c>
      <c r="BP575" s="53">
        <v>12100302</v>
      </c>
      <c r="BQ575" s="53">
        <v>708908.03269999998</v>
      </c>
      <c r="BR575" s="53">
        <v>38514.729200000002</v>
      </c>
      <c r="BS575" s="53">
        <f t="shared" si="2241"/>
        <v>5.4329655503140416E-2</v>
      </c>
      <c r="BT575" s="53">
        <f>BT574</f>
        <v>0</v>
      </c>
      <c r="BU575" s="53">
        <f t="shared" si="2453"/>
        <v>0</v>
      </c>
      <c r="BV575" s="53">
        <f t="shared" si="2454"/>
        <v>4</v>
      </c>
      <c r="BW575" s="53">
        <f t="shared" si="2242"/>
        <v>0</v>
      </c>
      <c r="BX575" s="53">
        <f t="shared" si="2243"/>
        <v>0</v>
      </c>
      <c r="BY575" s="53">
        <f t="shared" si="2244"/>
        <v>0.21731862201256166</v>
      </c>
    </row>
    <row r="576" spans="1:77" x14ac:dyDescent="0.3">
      <c r="A576" s="53" t="s">
        <v>1031</v>
      </c>
      <c r="B576" s="53" t="s">
        <v>1576</v>
      </c>
      <c r="C576" s="53">
        <v>12110206</v>
      </c>
      <c r="D576" s="51">
        <v>847245.34183555003</v>
      </c>
      <c r="E576" s="53">
        <v>35916.1891884</v>
      </c>
      <c r="F576" s="53">
        <f t="shared" si="2222"/>
        <v>4.2391722226041248E-2</v>
      </c>
      <c r="H576" s="53">
        <f>H575</f>
        <v>122</v>
      </c>
      <c r="I576" s="53">
        <f t="shared" ref="I576:I578" si="2460">I575</f>
        <v>0</v>
      </c>
      <c r="J576" s="53">
        <f t="shared" ref="J576:J578" si="2461">J575</f>
        <v>0</v>
      </c>
      <c r="K576" s="53">
        <f t="shared" ref="K576:K578" si="2462">K575</f>
        <v>0</v>
      </c>
      <c r="L576" s="53">
        <f t="shared" ref="L576:L578" si="2463">L575</f>
        <v>862</v>
      </c>
      <c r="M576" s="53">
        <f t="shared" si="2233"/>
        <v>5.1717901115770326</v>
      </c>
      <c r="N576" s="53">
        <f t="shared" si="2234"/>
        <v>0</v>
      </c>
      <c r="O576" s="53">
        <f t="shared" si="2235"/>
        <v>0</v>
      </c>
      <c r="P576" s="53">
        <f t="shared" si="2236"/>
        <v>0</v>
      </c>
      <c r="Q576" s="53">
        <f t="shared" si="2237"/>
        <v>36.541664558847557</v>
      </c>
      <c r="AA576" s="53" t="s">
        <v>1056</v>
      </c>
      <c r="AB576" s="53" t="s">
        <v>1601</v>
      </c>
      <c r="AC576" s="53">
        <v>12090109</v>
      </c>
      <c r="AD576" s="53">
        <v>629710.46050000004</v>
      </c>
      <c r="AE576" s="53">
        <v>114824.51511199999</v>
      </c>
      <c r="AF576" s="53">
        <f t="shared" si="2223"/>
        <v>0.1823449383718789</v>
      </c>
      <c r="AH576" s="58">
        <f t="shared" ref="AH576:AH577" si="2464">AH575</f>
        <v>4</v>
      </c>
      <c r="AI576" s="58">
        <f t="shared" ref="AI576:AI577" si="2465">AI575</f>
        <v>0</v>
      </c>
      <c r="AJ576" s="58">
        <f t="shared" ref="AJ576:AJ577" si="2466">AJ575</f>
        <v>9</v>
      </c>
      <c r="AK576" s="58">
        <f t="shared" ref="AK576:AK577" si="2467">AK575</f>
        <v>0</v>
      </c>
      <c r="AL576" s="58">
        <f t="shared" ref="AL576:AL577" si="2468">AL575</f>
        <v>244</v>
      </c>
      <c r="AM576" s="58">
        <f t="shared" si="2284"/>
        <v>0.7293797534875156</v>
      </c>
      <c r="AN576" s="58">
        <f t="shared" si="2285"/>
        <v>0</v>
      </c>
      <c r="AO576" s="58">
        <f t="shared" si="2286"/>
        <v>1.6411044453469101</v>
      </c>
      <c r="AP576" s="58">
        <f t="shared" si="2287"/>
        <v>0</v>
      </c>
      <c r="AQ576" s="58">
        <f t="shared" si="2288"/>
        <v>44.49216496273845</v>
      </c>
      <c r="BA576" s="54" t="s">
        <v>1046</v>
      </c>
      <c r="BB576" s="53">
        <v>11090201</v>
      </c>
      <c r="BC576" s="53">
        <v>3302</v>
      </c>
      <c r="BD576" s="53">
        <v>19</v>
      </c>
      <c r="BE576" s="53">
        <f t="shared" si="2238"/>
        <v>5.7540884312537854E-3</v>
      </c>
      <c r="BF576" s="53">
        <f t="shared" ref="BF576:BG579" si="2469">BF575</f>
        <v>0</v>
      </c>
      <c r="BG576" s="53">
        <f t="shared" si="2469"/>
        <v>0</v>
      </c>
      <c r="BH576" s="53">
        <f t="shared" si="2239"/>
        <v>0</v>
      </c>
      <c r="BI576" s="53">
        <f t="shared" si="2240"/>
        <v>0</v>
      </c>
      <c r="BO576" s="54" t="s">
        <v>1033</v>
      </c>
      <c r="BP576" s="53">
        <v>12110106</v>
      </c>
      <c r="BQ576" s="53">
        <v>708908.03269999998</v>
      </c>
      <c r="BR576" s="53">
        <v>10684.12117</v>
      </c>
      <c r="BS576" s="53">
        <f t="shared" si="2241"/>
        <v>1.5071237279266902E-2</v>
      </c>
      <c r="BT576" s="53">
        <f>BT575</f>
        <v>0</v>
      </c>
      <c r="BU576" s="53">
        <f t="shared" si="2453"/>
        <v>0</v>
      </c>
      <c r="BV576" s="53">
        <f t="shared" si="2454"/>
        <v>4</v>
      </c>
      <c r="BW576" s="53">
        <f t="shared" si="2242"/>
        <v>0</v>
      </c>
      <c r="BX576" s="53">
        <f t="shared" si="2243"/>
        <v>0</v>
      </c>
      <c r="BY576" s="53">
        <f t="shared" si="2244"/>
        <v>6.028494911706761E-2</v>
      </c>
    </row>
    <row r="577" spans="1:77" x14ac:dyDescent="0.3">
      <c r="A577" s="53" t="s">
        <v>1031</v>
      </c>
      <c r="B577" s="53" t="s">
        <v>1576</v>
      </c>
      <c r="C577" s="53">
        <v>12110207</v>
      </c>
      <c r="D577" s="51">
        <v>847245.34183555003</v>
      </c>
      <c r="E577" s="53">
        <v>732185.12591399997</v>
      </c>
      <c r="F577" s="53">
        <f t="shared" si="2222"/>
        <v>0.86419492649877183</v>
      </c>
      <c r="H577" s="53">
        <f>H576</f>
        <v>122</v>
      </c>
      <c r="I577" s="53">
        <f t="shared" si="2460"/>
        <v>0</v>
      </c>
      <c r="J577" s="53">
        <f t="shared" si="2461"/>
        <v>0</v>
      </c>
      <c r="K577" s="53">
        <f t="shared" si="2462"/>
        <v>0</v>
      </c>
      <c r="L577" s="53">
        <f t="shared" si="2463"/>
        <v>862</v>
      </c>
      <c r="M577" s="53">
        <f t="shared" si="2233"/>
        <v>105.43178103285017</v>
      </c>
      <c r="N577" s="53">
        <f t="shared" si="2234"/>
        <v>0</v>
      </c>
      <c r="O577" s="53">
        <f t="shared" si="2235"/>
        <v>0</v>
      </c>
      <c r="P577" s="53">
        <f t="shared" si="2236"/>
        <v>0</v>
      </c>
      <c r="Q577" s="53">
        <f t="shared" si="2237"/>
        <v>744.93602664194134</v>
      </c>
      <c r="AA577" s="53" t="s">
        <v>1056</v>
      </c>
      <c r="AB577" s="53" t="s">
        <v>1601</v>
      </c>
      <c r="AC577" s="53">
        <v>12090110</v>
      </c>
      <c r="AD577" s="53">
        <v>629710.46050000004</v>
      </c>
      <c r="AE577" s="53">
        <v>245680.098115</v>
      </c>
      <c r="AF577" s="53">
        <f t="shared" si="2223"/>
        <v>0.39014771633287804</v>
      </c>
      <c r="AH577" s="58">
        <f t="shared" si="2464"/>
        <v>4</v>
      </c>
      <c r="AI577" s="58">
        <f t="shared" si="2465"/>
        <v>0</v>
      </c>
      <c r="AJ577" s="58">
        <f t="shared" si="2466"/>
        <v>9</v>
      </c>
      <c r="AK577" s="58">
        <f t="shared" si="2467"/>
        <v>0</v>
      </c>
      <c r="AL577" s="58">
        <f t="shared" si="2468"/>
        <v>244</v>
      </c>
      <c r="AM577" s="58">
        <f t="shared" si="2284"/>
        <v>1.5605908653315121</v>
      </c>
      <c r="AN577" s="58">
        <f t="shared" si="2285"/>
        <v>0</v>
      </c>
      <c r="AO577" s="58">
        <f t="shared" si="2286"/>
        <v>3.5113294469959024</v>
      </c>
      <c r="AP577" s="58">
        <f t="shared" si="2287"/>
        <v>0</v>
      </c>
      <c r="AQ577" s="58">
        <f t="shared" si="2288"/>
        <v>95.196042785222247</v>
      </c>
      <c r="BA577" s="54" t="s">
        <v>1046</v>
      </c>
      <c r="BB577" s="53">
        <v>11100201</v>
      </c>
      <c r="BC577" s="53">
        <v>3302</v>
      </c>
      <c r="BD577" s="53">
        <v>2047</v>
      </c>
      <c r="BE577" s="53">
        <f t="shared" si="2238"/>
        <v>0.61992731677771051</v>
      </c>
      <c r="BF577" s="53">
        <f t="shared" si="2469"/>
        <v>0</v>
      </c>
      <c r="BG577" s="53">
        <f t="shared" si="2469"/>
        <v>0</v>
      </c>
      <c r="BH577" s="53">
        <f t="shared" si="2239"/>
        <v>0</v>
      </c>
      <c r="BI577" s="53">
        <f t="shared" si="2240"/>
        <v>0</v>
      </c>
      <c r="BO577" s="54" t="s">
        <v>1034</v>
      </c>
      <c r="BP577" s="53">
        <v>12090109</v>
      </c>
      <c r="BQ577" s="53">
        <v>800569.22259999998</v>
      </c>
      <c r="BR577" s="53">
        <v>5798.8985400000001</v>
      </c>
      <c r="BS577" s="53">
        <f t="shared" si="2241"/>
        <v>7.2434692420063071E-3</v>
      </c>
      <c r="BT577" s="53">
        <f>Input!R399</f>
        <v>134</v>
      </c>
      <c r="BU577" s="53">
        <f>Input!S399</f>
        <v>0</v>
      </c>
      <c r="BV577" s="53">
        <f>Input!T399</f>
        <v>6</v>
      </c>
      <c r="BW577" s="53">
        <f t="shared" si="2242"/>
        <v>0.97062487842884515</v>
      </c>
      <c r="BX577" s="53">
        <f t="shared" si="2243"/>
        <v>0</v>
      </c>
      <c r="BY577" s="53">
        <f t="shared" si="2244"/>
        <v>4.3460815452037845E-2</v>
      </c>
    </row>
    <row r="578" spans="1:77" x14ac:dyDescent="0.3">
      <c r="A578" s="53" t="s">
        <v>1031</v>
      </c>
      <c r="B578" s="53" t="s">
        <v>1576</v>
      </c>
      <c r="C578" s="53">
        <v>12110208</v>
      </c>
      <c r="D578" s="51">
        <v>847245.34183555003</v>
      </c>
      <c r="E578" s="53">
        <v>3796.6278771500001</v>
      </c>
      <c r="F578" s="53">
        <f t="shared" si="2222"/>
        <v>4.4811434063769971E-3</v>
      </c>
      <c r="H578" s="53">
        <f>H577</f>
        <v>122</v>
      </c>
      <c r="I578" s="53">
        <f t="shared" si="2460"/>
        <v>0</v>
      </c>
      <c r="J578" s="53">
        <f t="shared" si="2461"/>
        <v>0</v>
      </c>
      <c r="K578" s="53">
        <f t="shared" si="2462"/>
        <v>0</v>
      </c>
      <c r="L578" s="53">
        <f t="shared" si="2463"/>
        <v>862</v>
      </c>
      <c r="M578" s="53">
        <f t="shared" si="2233"/>
        <v>0.54669949557799369</v>
      </c>
      <c r="N578" s="53">
        <f t="shared" si="2234"/>
        <v>0</v>
      </c>
      <c r="O578" s="53">
        <f t="shared" si="2235"/>
        <v>0</v>
      </c>
      <c r="P578" s="53">
        <f t="shared" si="2236"/>
        <v>0</v>
      </c>
      <c r="Q578" s="53">
        <f t="shared" si="2237"/>
        <v>3.8627456162969716</v>
      </c>
      <c r="AA578" s="53" t="s">
        <v>1056</v>
      </c>
      <c r="AB578" s="53" t="s">
        <v>1602</v>
      </c>
      <c r="AC578" s="53">
        <v>12090106</v>
      </c>
      <c r="AD578" s="53">
        <v>672304.76859999995</v>
      </c>
      <c r="AE578" s="51">
        <v>274846.39611199999</v>
      </c>
      <c r="AF578" s="53">
        <f t="shared" si="2223"/>
        <v>0.40881220682747366</v>
      </c>
      <c r="AH578" s="58">
        <f>Input!P475</f>
        <v>1763</v>
      </c>
      <c r="AI578" s="58">
        <f>Input!Q475</f>
        <v>2268</v>
      </c>
      <c r="AJ578" s="58">
        <f>Input!R475</f>
        <v>749</v>
      </c>
      <c r="AK578" s="58">
        <f>Input!S475</f>
        <v>0</v>
      </c>
      <c r="AL578" s="58">
        <f>Input!T475</f>
        <v>213</v>
      </c>
      <c r="AM578" s="58">
        <f t="shared" si="2284"/>
        <v>720.73592063683611</v>
      </c>
      <c r="AN578" s="58">
        <f t="shared" si="2285"/>
        <v>927.18608508471027</v>
      </c>
      <c r="AO578" s="58">
        <f t="shared" si="2286"/>
        <v>306.20034291377777</v>
      </c>
      <c r="AP578" s="58">
        <f t="shared" si="2287"/>
        <v>0</v>
      </c>
      <c r="AQ578" s="58">
        <f t="shared" si="2288"/>
        <v>87.077000054251883</v>
      </c>
      <c r="BA578" s="54" t="s">
        <v>1046</v>
      </c>
      <c r="BB578" s="53">
        <v>11100202</v>
      </c>
      <c r="BC578" s="53">
        <v>3302</v>
      </c>
      <c r="BD578" s="53">
        <v>93</v>
      </c>
      <c r="BE578" s="53">
        <f t="shared" si="2238"/>
        <v>2.8164748637189582E-2</v>
      </c>
      <c r="BF578" s="53">
        <f t="shared" si="2469"/>
        <v>0</v>
      </c>
      <c r="BG578" s="53">
        <f t="shared" si="2469"/>
        <v>0</v>
      </c>
      <c r="BH578" s="53">
        <f t="shared" si="2239"/>
        <v>0</v>
      </c>
      <c r="BI578" s="53">
        <f t="shared" si="2240"/>
        <v>0</v>
      </c>
      <c r="BO578" s="54" t="s">
        <v>1034</v>
      </c>
      <c r="BP578" s="53">
        <v>12090202</v>
      </c>
      <c r="BQ578" s="53">
        <v>800569.22259999998</v>
      </c>
      <c r="BR578" s="53">
        <v>254773.5545</v>
      </c>
      <c r="BS578" s="53">
        <f t="shared" si="2241"/>
        <v>0.31824050601467629</v>
      </c>
      <c r="BT578" s="53">
        <f>BT577</f>
        <v>134</v>
      </c>
      <c r="BU578" s="53">
        <f t="shared" ref="BU578:BU581" si="2470">BU577</f>
        <v>0</v>
      </c>
      <c r="BV578" s="53">
        <f t="shared" ref="BV578:BV581" si="2471">BV577</f>
        <v>6</v>
      </c>
      <c r="BW578" s="53">
        <f t="shared" si="2242"/>
        <v>42.644227805966622</v>
      </c>
      <c r="BX578" s="53">
        <f t="shared" si="2243"/>
        <v>0</v>
      </c>
      <c r="BY578" s="53">
        <f t="shared" si="2244"/>
        <v>1.9094430360880579</v>
      </c>
    </row>
    <row r="579" spans="1:77" x14ac:dyDescent="0.3">
      <c r="A579" s="53" t="s">
        <v>1032</v>
      </c>
      <c r="B579" s="53" t="s">
        <v>1580</v>
      </c>
      <c r="C579" s="53">
        <v>12050007</v>
      </c>
      <c r="D579" s="51">
        <v>51457.076642200002</v>
      </c>
      <c r="E579" s="53">
        <v>51457.076642200002</v>
      </c>
      <c r="F579" s="53">
        <f t="shared" ref="F579:F642" si="2472">E579/D579</f>
        <v>1</v>
      </c>
      <c r="H579" s="53">
        <f>Input!P392</f>
        <v>101</v>
      </c>
      <c r="I579" s="53">
        <f>Input!Q392</f>
        <v>0</v>
      </c>
      <c r="J579" s="53">
        <f>Input!R392</f>
        <v>106</v>
      </c>
      <c r="K579" s="53">
        <f>Input!S392</f>
        <v>459</v>
      </c>
      <c r="L579" s="53">
        <f>Input!T392</f>
        <v>0</v>
      </c>
      <c r="M579" s="53">
        <f t="shared" si="2233"/>
        <v>101</v>
      </c>
      <c r="N579" s="53">
        <f t="shared" si="2234"/>
        <v>0</v>
      </c>
      <c r="O579" s="53">
        <f t="shared" si="2235"/>
        <v>106</v>
      </c>
      <c r="P579" s="53">
        <f t="shared" si="2236"/>
        <v>459</v>
      </c>
      <c r="Q579" s="53">
        <f t="shared" si="2237"/>
        <v>0</v>
      </c>
      <c r="S579" s="53"/>
      <c r="T579" s="53"/>
      <c r="U579" s="53"/>
      <c r="V579" s="53"/>
      <c r="W579" s="53"/>
      <c r="X579" s="53"/>
      <c r="Y579" s="53"/>
      <c r="AA579" s="53" t="s">
        <v>1056</v>
      </c>
      <c r="AB579" s="53" t="s">
        <v>1602</v>
      </c>
      <c r="AC579" s="53">
        <v>12090109</v>
      </c>
      <c r="AD579" s="53">
        <v>672304.76859999995</v>
      </c>
      <c r="AE579" s="53">
        <v>147059.35643099999</v>
      </c>
      <c r="AF579" s="53">
        <f t="shared" ref="AF579:AF642" si="2473">AE579/AD579</f>
        <v>0.21873912442601706</v>
      </c>
      <c r="AH579" s="58">
        <f t="shared" ref="AH579:AH580" si="2474">AH578</f>
        <v>1763</v>
      </c>
      <c r="AI579" s="58">
        <f t="shared" ref="AI579:AI580" si="2475">AI578</f>
        <v>2268</v>
      </c>
      <c r="AJ579" s="58">
        <f t="shared" ref="AJ579:AJ580" si="2476">AJ578</f>
        <v>749</v>
      </c>
      <c r="AK579" s="58">
        <f t="shared" ref="AK579:AK580" si="2477">AK578</f>
        <v>0</v>
      </c>
      <c r="AL579" s="58">
        <f t="shared" ref="AL579:AL580" si="2478">AL578</f>
        <v>213</v>
      </c>
      <c r="AM579" s="58">
        <f t="shared" si="2284"/>
        <v>385.6370763630681</v>
      </c>
      <c r="AN579" s="58">
        <f t="shared" si="2285"/>
        <v>496.10033419820672</v>
      </c>
      <c r="AO579" s="58">
        <f t="shared" si="2286"/>
        <v>163.83560419508677</v>
      </c>
      <c r="AP579" s="58">
        <f t="shared" si="2287"/>
        <v>0</v>
      </c>
      <c r="AQ579" s="58">
        <f t="shared" si="2288"/>
        <v>46.591433502741637</v>
      </c>
      <c r="BA579" s="54" t="s">
        <v>1046</v>
      </c>
      <c r="BB579" s="53">
        <v>11100203</v>
      </c>
      <c r="BC579" s="53">
        <v>3302</v>
      </c>
      <c r="BD579" s="53">
        <v>1138</v>
      </c>
      <c r="BE579" s="53">
        <f t="shared" si="2238"/>
        <v>0.34463961235614776</v>
      </c>
      <c r="BF579" s="53">
        <f t="shared" si="2469"/>
        <v>0</v>
      </c>
      <c r="BG579" s="53">
        <f t="shared" si="2469"/>
        <v>0</v>
      </c>
      <c r="BH579" s="53">
        <f t="shared" si="2239"/>
        <v>0</v>
      </c>
      <c r="BI579" s="53">
        <f t="shared" si="2240"/>
        <v>0</v>
      </c>
      <c r="BO579" s="54" t="s">
        <v>1034</v>
      </c>
      <c r="BP579" s="53">
        <v>12090203</v>
      </c>
      <c r="BQ579" s="53">
        <v>800569.22259999998</v>
      </c>
      <c r="BR579" s="53">
        <v>133806.93590000001</v>
      </c>
      <c r="BS579" s="53">
        <f t="shared" si="2241"/>
        <v>0.16713974522457492</v>
      </c>
      <c r="BT579" s="53">
        <f>BT578</f>
        <v>134</v>
      </c>
      <c r="BU579" s="53">
        <f t="shared" si="2470"/>
        <v>0</v>
      </c>
      <c r="BV579" s="53">
        <f t="shared" si="2471"/>
        <v>6</v>
      </c>
      <c r="BW579" s="53">
        <f t="shared" si="2242"/>
        <v>22.396725860093039</v>
      </c>
      <c r="BX579" s="53">
        <f t="shared" si="2243"/>
        <v>0</v>
      </c>
      <c r="BY579" s="53">
        <f t="shared" si="2244"/>
        <v>1.0028384713474496</v>
      </c>
    </row>
    <row r="580" spans="1:77" x14ac:dyDescent="0.3">
      <c r="A580" s="53" t="s">
        <v>1033</v>
      </c>
      <c r="B580" s="53" t="s">
        <v>1575</v>
      </c>
      <c r="C580" s="53">
        <v>12090203</v>
      </c>
      <c r="D580" s="51">
        <v>533404.36216094997</v>
      </c>
      <c r="E580" s="53">
        <v>8167.0300946500001</v>
      </c>
      <c r="F580" s="53">
        <f t="shared" si="2472"/>
        <v>1.531114230405501E-2</v>
      </c>
      <c r="H580" s="53">
        <f>Input!P393</f>
        <v>926</v>
      </c>
      <c r="I580" s="53">
        <f>Input!Q393</f>
        <v>7</v>
      </c>
      <c r="J580" s="53">
        <f>Input!R393</f>
        <v>0</v>
      </c>
      <c r="K580" s="53">
        <f>Input!S393</f>
        <v>0</v>
      </c>
      <c r="L580" s="53">
        <f>Input!T393</f>
        <v>262</v>
      </c>
      <c r="M580" s="53">
        <f t="shared" ref="M580:M643" si="2479">F580*H580</f>
        <v>14.17811777355494</v>
      </c>
      <c r="N580" s="53">
        <f t="shared" ref="N580:N643" si="2480">I580*F580</f>
        <v>0.10717799612838508</v>
      </c>
      <c r="O580" s="53">
        <f t="shared" ref="O580:O643" si="2481">J580*F580</f>
        <v>0</v>
      </c>
      <c r="P580" s="53">
        <f t="shared" ref="P580:P643" si="2482">K580*F580</f>
        <v>0</v>
      </c>
      <c r="Q580" s="53">
        <f t="shared" ref="Q580:Q643" si="2483">L580*F580</f>
        <v>4.0115192836624125</v>
      </c>
      <c r="AA580" s="53" t="s">
        <v>1056</v>
      </c>
      <c r="AB580" s="53" t="s">
        <v>1602</v>
      </c>
      <c r="AC580" s="53">
        <v>12090110</v>
      </c>
      <c r="AD580" s="53">
        <v>672304.76859999995</v>
      </c>
      <c r="AE580" s="51">
        <v>250399.01608900001</v>
      </c>
      <c r="AF580" s="53">
        <f t="shared" si="2473"/>
        <v>0.37244866879410682</v>
      </c>
      <c r="AH580" s="58">
        <f t="shared" si="2474"/>
        <v>1763</v>
      </c>
      <c r="AI580" s="58">
        <f t="shared" si="2475"/>
        <v>2268</v>
      </c>
      <c r="AJ580" s="58">
        <f t="shared" si="2476"/>
        <v>749</v>
      </c>
      <c r="AK580" s="58">
        <f t="shared" si="2477"/>
        <v>0</v>
      </c>
      <c r="AL580" s="58">
        <f t="shared" si="2478"/>
        <v>213</v>
      </c>
      <c r="AM580" s="58">
        <f t="shared" si="2284"/>
        <v>656.62700308401031</v>
      </c>
      <c r="AN580" s="58">
        <f t="shared" si="2285"/>
        <v>844.71358082503423</v>
      </c>
      <c r="AO580" s="58">
        <f t="shared" si="2286"/>
        <v>278.964052926786</v>
      </c>
      <c r="AP580" s="58">
        <f t="shared" si="2287"/>
        <v>0</v>
      </c>
      <c r="AQ580" s="58">
        <f t="shared" si="2288"/>
        <v>79.331566453144745</v>
      </c>
      <c r="BA580" s="54" t="s">
        <v>1047</v>
      </c>
      <c r="BB580" s="53">
        <v>12100407</v>
      </c>
      <c r="BC580" s="53">
        <v>11531</v>
      </c>
      <c r="BD580" s="53">
        <v>2</v>
      </c>
      <c r="BE580" s="53">
        <f t="shared" ref="BE580:BE643" si="2484">BD580/BC580</f>
        <v>1.7344549475327379E-4</v>
      </c>
      <c r="BF580" s="53">
        <f>Input!P443</f>
        <v>13</v>
      </c>
      <c r="BG580" s="53">
        <f>Input!Q443</f>
        <v>0</v>
      </c>
      <c r="BH580" s="53">
        <f t="shared" ref="BH580:BH643" si="2485">BE580*BF580</f>
        <v>2.2547914317925595E-3</v>
      </c>
      <c r="BI580" s="53">
        <f t="shared" ref="BI580:BI643" si="2486">BE580*BG580</f>
        <v>0</v>
      </c>
      <c r="BO580" s="54" t="s">
        <v>1034</v>
      </c>
      <c r="BP580" s="53">
        <v>12090204</v>
      </c>
      <c r="BQ580" s="53">
        <v>800569.22259999998</v>
      </c>
      <c r="BR580" s="53">
        <v>402502.37469999999</v>
      </c>
      <c r="BS580" s="53">
        <f t="shared" ref="BS580:BS643" si="2487">BR580/BQ580</f>
        <v>0.50277023315085412</v>
      </c>
      <c r="BT580" s="53">
        <f>BT579</f>
        <v>134</v>
      </c>
      <c r="BU580" s="53">
        <f t="shared" si="2470"/>
        <v>0</v>
      </c>
      <c r="BV580" s="53">
        <f t="shared" si="2471"/>
        <v>6</v>
      </c>
      <c r="BW580" s="53">
        <f t="shared" ref="BW580:BW643" si="2488">BT580*BS580</f>
        <v>67.371211242214457</v>
      </c>
      <c r="BX580" s="53">
        <f t="shared" ref="BX580:BX643" si="2489">BU580*BS580</f>
        <v>0</v>
      </c>
      <c r="BY580" s="53">
        <f t="shared" ref="BY580:BY643" si="2490">BV580*BS580</f>
        <v>3.0166213989051247</v>
      </c>
    </row>
    <row r="581" spans="1:77" x14ac:dyDescent="0.3">
      <c r="A581" s="53" t="s">
        <v>1033</v>
      </c>
      <c r="B581" s="53" t="s">
        <v>1575</v>
      </c>
      <c r="C581" s="53">
        <v>12090204</v>
      </c>
      <c r="D581" s="51">
        <v>533404.36216094997</v>
      </c>
      <c r="E581" s="53">
        <v>134777.57484700001</v>
      </c>
      <c r="F581" s="53">
        <f t="shared" si="2472"/>
        <v>0.25267430191418661</v>
      </c>
      <c r="H581" s="53">
        <f>H580</f>
        <v>926</v>
      </c>
      <c r="I581" s="53">
        <f t="shared" ref="I581:I585" si="2491">I580</f>
        <v>7</v>
      </c>
      <c r="J581" s="53">
        <f t="shared" ref="J581:J585" si="2492">J580</f>
        <v>0</v>
      </c>
      <c r="K581" s="53">
        <f t="shared" ref="K581:K585" si="2493">K580</f>
        <v>0</v>
      </c>
      <c r="L581" s="53">
        <f t="shared" ref="L581:L585" si="2494">L580</f>
        <v>262</v>
      </c>
      <c r="M581" s="53">
        <f t="shared" si="2479"/>
        <v>233.97640357253681</v>
      </c>
      <c r="N581" s="53">
        <f t="shared" si="2480"/>
        <v>1.7687201133993062</v>
      </c>
      <c r="O581" s="53">
        <f t="shared" si="2481"/>
        <v>0</v>
      </c>
      <c r="P581" s="53">
        <f t="shared" si="2482"/>
        <v>0</v>
      </c>
      <c r="Q581" s="53">
        <f t="shared" si="2483"/>
        <v>66.200667101516885</v>
      </c>
      <c r="AA581" s="53" t="s">
        <v>1056</v>
      </c>
      <c r="AB581" s="53" t="s">
        <v>1606</v>
      </c>
      <c r="AC581" s="53">
        <v>12090109</v>
      </c>
      <c r="AD581" s="53">
        <v>18061.736420000001</v>
      </c>
      <c r="AE581" s="53">
        <v>7558.3943057099996</v>
      </c>
      <c r="AF581" s="53">
        <f t="shared" si="2473"/>
        <v>0.41847550700277569</v>
      </c>
      <c r="AH581" s="58">
        <f>Input!P476</f>
        <v>1</v>
      </c>
      <c r="AI581" s="58">
        <f>Input!Q476</f>
        <v>0</v>
      </c>
      <c r="AJ581" s="58">
        <f>Input!R476</f>
        <v>9</v>
      </c>
      <c r="AK581" s="58">
        <f>Input!S476</f>
        <v>0</v>
      </c>
      <c r="AL581" s="58">
        <f>Input!T476</f>
        <v>7</v>
      </c>
      <c r="AM581" s="58">
        <f t="shared" si="2284"/>
        <v>0.41847550700277569</v>
      </c>
      <c r="AN581" s="58">
        <f t="shared" si="2285"/>
        <v>0</v>
      </c>
      <c r="AO581" s="58">
        <f t="shared" si="2286"/>
        <v>3.7662795630249812</v>
      </c>
      <c r="AP581" s="58">
        <f t="shared" si="2287"/>
        <v>0</v>
      </c>
      <c r="AQ581" s="58">
        <f t="shared" si="2288"/>
        <v>2.9293285490194299</v>
      </c>
      <c r="BA581" s="54" t="s">
        <v>1047</v>
      </c>
      <c r="BB581" s="53">
        <v>12110105</v>
      </c>
      <c r="BC581" s="53">
        <v>11531</v>
      </c>
      <c r="BD581" s="53">
        <v>1243</v>
      </c>
      <c r="BE581" s="53">
        <f t="shared" si="2484"/>
        <v>0.10779637498915966</v>
      </c>
      <c r="BF581" s="53">
        <f t="shared" ref="BF581:BG584" si="2495">BF580</f>
        <v>13</v>
      </c>
      <c r="BG581" s="53">
        <f t="shared" si="2495"/>
        <v>0</v>
      </c>
      <c r="BH581" s="53">
        <f t="shared" si="2485"/>
        <v>1.4013528748590756</v>
      </c>
      <c r="BI581" s="53">
        <f t="shared" si="2486"/>
        <v>0</v>
      </c>
      <c r="BO581" s="54" t="s">
        <v>1034</v>
      </c>
      <c r="BP581" s="53">
        <v>12090206</v>
      </c>
      <c r="BQ581" s="53">
        <v>800569.22259999998</v>
      </c>
      <c r="BR581" s="53">
        <v>3687.458963</v>
      </c>
      <c r="BS581" s="53">
        <f t="shared" si="2487"/>
        <v>4.6060463716357716E-3</v>
      </c>
      <c r="BT581" s="53">
        <f>BT580</f>
        <v>134</v>
      </c>
      <c r="BU581" s="53">
        <f t="shared" si="2470"/>
        <v>0</v>
      </c>
      <c r="BV581" s="53">
        <f t="shared" si="2471"/>
        <v>6</v>
      </c>
      <c r="BW581" s="53">
        <f t="shared" si="2488"/>
        <v>0.61721021379919339</v>
      </c>
      <c r="BX581" s="53">
        <f t="shared" si="2489"/>
        <v>0</v>
      </c>
      <c r="BY581" s="53">
        <f t="shared" si="2490"/>
        <v>2.7636278229814629E-2</v>
      </c>
    </row>
    <row r="582" spans="1:77" x14ac:dyDescent="0.3">
      <c r="A582" s="53" t="s">
        <v>1033</v>
      </c>
      <c r="B582" s="53" t="s">
        <v>1575</v>
      </c>
      <c r="C582" s="53">
        <v>12090206</v>
      </c>
      <c r="D582" s="51">
        <v>533404.36216094997</v>
      </c>
      <c r="E582" s="53">
        <v>21496.933442400001</v>
      </c>
      <c r="F582" s="53">
        <f t="shared" si="2472"/>
        <v>4.0301382904539301E-2</v>
      </c>
      <c r="H582" s="53">
        <f>H581</f>
        <v>926</v>
      </c>
      <c r="I582" s="53">
        <f t="shared" si="2491"/>
        <v>7</v>
      </c>
      <c r="J582" s="53">
        <f t="shared" si="2492"/>
        <v>0</v>
      </c>
      <c r="K582" s="53">
        <f t="shared" si="2493"/>
        <v>0</v>
      </c>
      <c r="L582" s="53">
        <f t="shared" si="2494"/>
        <v>262</v>
      </c>
      <c r="M582" s="53">
        <f t="shared" si="2479"/>
        <v>37.319080569603393</v>
      </c>
      <c r="N582" s="53">
        <f t="shared" si="2480"/>
        <v>0.28210968033177508</v>
      </c>
      <c r="O582" s="53">
        <f t="shared" si="2481"/>
        <v>0</v>
      </c>
      <c r="P582" s="53">
        <f t="shared" si="2482"/>
        <v>0</v>
      </c>
      <c r="Q582" s="53">
        <f t="shared" si="2483"/>
        <v>10.558962320989297</v>
      </c>
      <c r="AA582" s="53" t="s">
        <v>1056</v>
      </c>
      <c r="AB582" s="53" t="s">
        <v>1606</v>
      </c>
      <c r="AC582" s="53">
        <v>12090110</v>
      </c>
      <c r="AD582" s="53">
        <v>18061.736420000001</v>
      </c>
      <c r="AE582" s="53">
        <v>10503.342113299999</v>
      </c>
      <c r="AF582" s="53">
        <f t="shared" si="2473"/>
        <v>0.58152449294241215</v>
      </c>
      <c r="AH582" s="58">
        <f t="shared" ref="AH582" si="2496">AH581</f>
        <v>1</v>
      </c>
      <c r="AI582" s="58">
        <f t="shared" ref="AI582" si="2497">AI581</f>
        <v>0</v>
      </c>
      <c r="AJ582" s="58">
        <f t="shared" ref="AJ582" si="2498">AJ581</f>
        <v>9</v>
      </c>
      <c r="AK582" s="58">
        <f t="shared" ref="AK582" si="2499">AK581</f>
        <v>0</v>
      </c>
      <c r="AL582" s="58">
        <f t="shared" ref="AL582" si="2500">AL581</f>
        <v>7</v>
      </c>
      <c r="AM582" s="58">
        <f t="shared" si="2284"/>
        <v>0.58152449294241215</v>
      </c>
      <c r="AN582" s="58">
        <f t="shared" si="2285"/>
        <v>0</v>
      </c>
      <c r="AO582" s="58">
        <f t="shared" si="2286"/>
        <v>5.2337204364817094</v>
      </c>
      <c r="AP582" s="58">
        <f t="shared" si="2287"/>
        <v>0</v>
      </c>
      <c r="AQ582" s="58">
        <f t="shared" si="2288"/>
        <v>4.0706714505968851</v>
      </c>
      <c r="BA582" s="54" t="s">
        <v>1047</v>
      </c>
      <c r="BB582" s="53">
        <v>12110108</v>
      </c>
      <c r="BC582" s="53">
        <v>11531</v>
      </c>
      <c r="BD582" s="53">
        <v>1136</v>
      </c>
      <c r="BE582" s="53">
        <f t="shared" si="2484"/>
        <v>9.8517041019859503E-2</v>
      </c>
      <c r="BF582" s="53">
        <f t="shared" si="2495"/>
        <v>13</v>
      </c>
      <c r="BG582" s="53">
        <f t="shared" si="2495"/>
        <v>0</v>
      </c>
      <c r="BH582" s="53">
        <f t="shared" si="2485"/>
        <v>1.2807215332581736</v>
      </c>
      <c r="BI582" s="53">
        <f t="shared" si="2486"/>
        <v>0</v>
      </c>
      <c r="BO582" s="54" t="s">
        <v>1035</v>
      </c>
      <c r="BP582" s="53">
        <v>11130204</v>
      </c>
      <c r="BQ582" s="53">
        <v>584489.74199999997</v>
      </c>
      <c r="BR582" s="53">
        <v>136086.23569999999</v>
      </c>
      <c r="BS582" s="53">
        <f t="shared" si="2487"/>
        <v>0.23282912585316168</v>
      </c>
      <c r="BT582" s="53">
        <f>Input!R402</f>
        <v>0</v>
      </c>
      <c r="BU582" s="53">
        <f>Input!S402</f>
        <v>0</v>
      </c>
      <c r="BV582" s="53">
        <f>Input!T402</f>
        <v>111</v>
      </c>
      <c r="BW582" s="53">
        <f t="shared" si="2488"/>
        <v>0</v>
      </c>
      <c r="BX582" s="53">
        <f t="shared" si="2489"/>
        <v>0</v>
      </c>
      <c r="BY582" s="53">
        <f t="shared" si="2490"/>
        <v>25.844032969700947</v>
      </c>
    </row>
    <row r="583" spans="1:77" x14ac:dyDescent="0.3">
      <c r="A583" s="53" t="s">
        <v>1033</v>
      </c>
      <c r="B583" s="53" t="s">
        <v>1575</v>
      </c>
      <c r="C583" s="53">
        <v>12100201</v>
      </c>
      <c r="D583" s="51">
        <v>533404.36216094997</v>
      </c>
      <c r="E583" s="53">
        <v>338908.39249</v>
      </c>
      <c r="F583" s="53">
        <f t="shared" si="2472"/>
        <v>0.63536861812865608</v>
      </c>
      <c r="H583" s="53">
        <f>H582</f>
        <v>926</v>
      </c>
      <c r="I583" s="53">
        <f t="shared" si="2491"/>
        <v>7</v>
      </c>
      <c r="J583" s="53">
        <f t="shared" si="2492"/>
        <v>0</v>
      </c>
      <c r="K583" s="53">
        <f t="shared" si="2493"/>
        <v>0</v>
      </c>
      <c r="L583" s="53">
        <f t="shared" si="2494"/>
        <v>262</v>
      </c>
      <c r="M583" s="53">
        <f t="shared" si="2479"/>
        <v>588.35134038713556</v>
      </c>
      <c r="N583" s="53">
        <f t="shared" si="2480"/>
        <v>4.4475803269005922</v>
      </c>
      <c r="O583" s="53">
        <f t="shared" si="2481"/>
        <v>0</v>
      </c>
      <c r="P583" s="53">
        <f t="shared" si="2482"/>
        <v>0</v>
      </c>
      <c r="Q583" s="53">
        <f t="shared" si="2483"/>
        <v>166.4665779497079</v>
      </c>
      <c r="AA583" s="53" t="s">
        <v>1056</v>
      </c>
      <c r="AB583" s="53" t="s">
        <v>1615</v>
      </c>
      <c r="AC583" s="53">
        <v>12090109</v>
      </c>
      <c r="AD583" s="53">
        <v>41721.041689999998</v>
      </c>
      <c r="AE583" s="53">
        <v>41566.942887199999</v>
      </c>
      <c r="AF583" s="53">
        <f t="shared" si="2473"/>
        <v>0.99630644881915942</v>
      </c>
      <c r="AH583" s="58">
        <f>Input!P477</f>
        <v>66</v>
      </c>
      <c r="AI583" s="58">
        <f>Input!Q477</f>
        <v>0</v>
      </c>
      <c r="AJ583" s="58">
        <f>Input!R477</f>
        <v>0</v>
      </c>
      <c r="AK583" s="58">
        <f>Input!S477</f>
        <v>0</v>
      </c>
      <c r="AL583" s="58">
        <f>Input!T477</f>
        <v>59</v>
      </c>
      <c r="AM583" s="58">
        <f t="shared" si="2284"/>
        <v>65.75622562206452</v>
      </c>
      <c r="AN583" s="58">
        <f t="shared" si="2285"/>
        <v>0</v>
      </c>
      <c r="AO583" s="58">
        <f t="shared" si="2286"/>
        <v>0</v>
      </c>
      <c r="AP583" s="58">
        <f t="shared" si="2287"/>
        <v>0</v>
      </c>
      <c r="AQ583" s="58">
        <f t="shared" si="2288"/>
        <v>58.782080480330407</v>
      </c>
      <c r="AR583" s="74"/>
      <c r="AS583" s="58"/>
      <c r="AT583" s="58"/>
      <c r="AU583" s="58"/>
      <c r="AV583" s="58"/>
      <c r="AW583" s="58"/>
      <c r="AX583" s="58"/>
      <c r="AY583" s="58"/>
      <c r="BA583" s="54" t="s">
        <v>1047</v>
      </c>
      <c r="BB583" s="53">
        <v>12110110</v>
      </c>
      <c r="BC583" s="53">
        <v>11531</v>
      </c>
      <c r="BD583" s="53">
        <v>269</v>
      </c>
      <c r="BE583" s="53">
        <f t="shared" si="2484"/>
        <v>2.3328419044315325E-2</v>
      </c>
      <c r="BF583" s="53">
        <f t="shared" si="2495"/>
        <v>13</v>
      </c>
      <c r="BG583" s="53">
        <f t="shared" si="2495"/>
        <v>0</v>
      </c>
      <c r="BH583" s="53">
        <f t="shared" si="2485"/>
        <v>0.30326944757609925</v>
      </c>
      <c r="BI583" s="53">
        <f t="shared" si="2486"/>
        <v>0</v>
      </c>
      <c r="BO583" s="54" t="s">
        <v>1035</v>
      </c>
      <c r="BP583" s="53">
        <v>11130205</v>
      </c>
      <c r="BQ583" s="53">
        <v>584489.74199999997</v>
      </c>
      <c r="BR583" s="53">
        <v>232978.64249999999</v>
      </c>
      <c r="BS583" s="53">
        <f t="shared" si="2487"/>
        <v>0.39860176451137785</v>
      </c>
      <c r="BT583" s="53">
        <f>BT582</f>
        <v>0</v>
      </c>
      <c r="BU583" s="53">
        <f t="shared" ref="BU583:BU585" si="2501">BU582</f>
        <v>0</v>
      </c>
      <c r="BV583" s="53">
        <f t="shared" ref="BV583:BV585" si="2502">BV582</f>
        <v>111</v>
      </c>
      <c r="BW583" s="53">
        <f t="shared" si="2488"/>
        <v>0</v>
      </c>
      <c r="BX583" s="53">
        <f t="shared" si="2489"/>
        <v>0</v>
      </c>
      <c r="BY583" s="53">
        <f t="shared" si="2490"/>
        <v>44.244795860762942</v>
      </c>
    </row>
    <row r="584" spans="1:77" x14ac:dyDescent="0.3">
      <c r="A584" s="53" t="s">
        <v>1033</v>
      </c>
      <c r="B584" s="53" t="s">
        <v>1575</v>
      </c>
      <c r="C584" s="53">
        <v>12100302</v>
      </c>
      <c r="D584" s="51">
        <v>533404.36216094997</v>
      </c>
      <c r="E584" s="53">
        <v>19370.310116699999</v>
      </c>
      <c r="F584" s="53">
        <f t="shared" si="2472"/>
        <v>3.6314495138784E-2</v>
      </c>
      <c r="H584" s="53">
        <f>H583</f>
        <v>926</v>
      </c>
      <c r="I584" s="53">
        <f t="shared" si="2491"/>
        <v>7</v>
      </c>
      <c r="J584" s="53">
        <f t="shared" si="2492"/>
        <v>0</v>
      </c>
      <c r="K584" s="53">
        <f t="shared" si="2493"/>
        <v>0</v>
      </c>
      <c r="L584" s="53">
        <f t="shared" si="2494"/>
        <v>262</v>
      </c>
      <c r="M584" s="53">
        <f t="shared" si="2479"/>
        <v>33.627222498513987</v>
      </c>
      <c r="N584" s="53">
        <f t="shared" si="2480"/>
        <v>0.25420146597148802</v>
      </c>
      <c r="O584" s="53">
        <f t="shared" si="2481"/>
        <v>0</v>
      </c>
      <c r="P584" s="53">
        <f t="shared" si="2482"/>
        <v>0</v>
      </c>
      <c r="Q584" s="53">
        <f t="shared" si="2483"/>
        <v>9.5143977263614072</v>
      </c>
      <c r="AA584" s="53" t="s">
        <v>1056</v>
      </c>
      <c r="AB584" s="53" t="s">
        <v>1615</v>
      </c>
      <c r="AC584" s="53">
        <v>12090110</v>
      </c>
      <c r="AD584" s="53">
        <v>41721.041689999998</v>
      </c>
      <c r="AE584" s="53">
        <v>154.09880321399999</v>
      </c>
      <c r="AF584" s="53">
        <f t="shared" si="2473"/>
        <v>3.6935511907636646E-3</v>
      </c>
      <c r="AH584" s="58">
        <f t="shared" ref="AH584" si="2503">AH583</f>
        <v>66</v>
      </c>
      <c r="AI584" s="58">
        <f t="shared" ref="AI584" si="2504">AI583</f>
        <v>0</v>
      </c>
      <c r="AJ584" s="58">
        <f t="shared" ref="AJ584" si="2505">AJ583</f>
        <v>0</v>
      </c>
      <c r="AK584" s="58">
        <f t="shared" ref="AK584" si="2506">AK583</f>
        <v>0</v>
      </c>
      <c r="AL584" s="58">
        <f t="shared" ref="AL584" si="2507">AL583</f>
        <v>59</v>
      </c>
      <c r="AM584" s="58">
        <f t="shared" si="2284"/>
        <v>0.24377437859040185</v>
      </c>
      <c r="AN584" s="58">
        <f t="shared" si="2285"/>
        <v>0</v>
      </c>
      <c r="AO584" s="58">
        <f t="shared" si="2286"/>
        <v>0</v>
      </c>
      <c r="AP584" s="58">
        <f t="shared" si="2287"/>
        <v>0</v>
      </c>
      <c r="AQ584" s="58">
        <f t="shared" si="2288"/>
        <v>0.2179195202550562</v>
      </c>
      <c r="BA584" s="54" t="s">
        <v>1047</v>
      </c>
      <c r="BB584" s="53">
        <v>12110111</v>
      </c>
      <c r="BC584" s="53">
        <v>11531</v>
      </c>
      <c r="BD584" s="53">
        <v>8881</v>
      </c>
      <c r="BE584" s="53">
        <f t="shared" si="2484"/>
        <v>0.77018471945191225</v>
      </c>
      <c r="BF584" s="53">
        <f t="shared" si="2495"/>
        <v>13</v>
      </c>
      <c r="BG584" s="53">
        <f t="shared" si="2495"/>
        <v>0</v>
      </c>
      <c r="BH584" s="53">
        <f t="shared" si="2485"/>
        <v>10.012401352874859</v>
      </c>
      <c r="BI584" s="53">
        <f t="shared" si="2486"/>
        <v>0</v>
      </c>
      <c r="BO584" s="54" t="s">
        <v>1035</v>
      </c>
      <c r="BP584" s="53">
        <v>12050007</v>
      </c>
      <c r="BQ584" s="53">
        <v>584489.74199999997</v>
      </c>
      <c r="BR584" s="53">
        <v>32316.41028</v>
      </c>
      <c r="BS584" s="53">
        <f t="shared" si="2487"/>
        <v>5.5289952856007525E-2</v>
      </c>
      <c r="BT584" s="53">
        <f>BT583</f>
        <v>0</v>
      </c>
      <c r="BU584" s="53">
        <f t="shared" si="2501"/>
        <v>0</v>
      </c>
      <c r="BV584" s="53">
        <f t="shared" si="2502"/>
        <v>111</v>
      </c>
      <c r="BW584" s="53">
        <f t="shared" si="2488"/>
        <v>0</v>
      </c>
      <c r="BX584" s="53">
        <f t="shared" si="2489"/>
        <v>0</v>
      </c>
      <c r="BY584" s="53">
        <f t="shared" si="2490"/>
        <v>6.1371847670168354</v>
      </c>
    </row>
    <row r="585" spans="1:77" x14ac:dyDescent="0.3">
      <c r="A585" s="53" t="s">
        <v>1033</v>
      </c>
      <c r="B585" s="53" t="s">
        <v>1575</v>
      </c>
      <c r="C585" s="53">
        <v>12110106</v>
      </c>
      <c r="D585" s="51">
        <v>533404.36216094997</v>
      </c>
      <c r="E585" s="53">
        <v>10684.1211702</v>
      </c>
      <c r="F585" s="53">
        <f t="shared" si="2472"/>
        <v>2.003005960977905E-2</v>
      </c>
      <c r="H585" s="53">
        <f>H584</f>
        <v>926</v>
      </c>
      <c r="I585" s="53">
        <f t="shared" si="2491"/>
        <v>7</v>
      </c>
      <c r="J585" s="53">
        <f t="shared" si="2492"/>
        <v>0</v>
      </c>
      <c r="K585" s="53">
        <f t="shared" si="2493"/>
        <v>0</v>
      </c>
      <c r="L585" s="53">
        <f t="shared" si="2494"/>
        <v>262</v>
      </c>
      <c r="M585" s="53">
        <f t="shared" si="2479"/>
        <v>18.547835198655399</v>
      </c>
      <c r="N585" s="53">
        <f t="shared" si="2480"/>
        <v>0.14021041726845335</v>
      </c>
      <c r="O585" s="53">
        <f t="shared" si="2481"/>
        <v>0</v>
      </c>
      <c r="P585" s="53">
        <f t="shared" si="2482"/>
        <v>0</v>
      </c>
      <c r="Q585" s="53">
        <f t="shared" si="2483"/>
        <v>5.2478756177621113</v>
      </c>
      <c r="AA585" s="53" t="s">
        <v>863</v>
      </c>
      <c r="AB585" s="53" t="s">
        <v>1597</v>
      </c>
      <c r="AC585" s="53">
        <v>12060202</v>
      </c>
      <c r="AD585" s="53">
        <v>66042.324240000002</v>
      </c>
      <c r="AE585" s="51">
        <v>60030.623223199997</v>
      </c>
      <c r="AF585" s="53">
        <f t="shared" si="2473"/>
        <v>0.90897199506556914</v>
      </c>
      <c r="AH585" s="58">
        <f>Input!P478</f>
        <v>19</v>
      </c>
      <c r="AI585" s="58">
        <f>Input!Q478</f>
        <v>0</v>
      </c>
      <c r="AJ585" s="58">
        <f>Input!R478</f>
        <v>818</v>
      </c>
      <c r="AK585" s="58">
        <f>Input!S478</f>
        <v>0</v>
      </c>
      <c r="AL585" s="58">
        <f>Input!T478</f>
        <v>181</v>
      </c>
      <c r="AM585" s="58">
        <f t="shared" si="2284"/>
        <v>17.270467906245813</v>
      </c>
      <c r="AN585" s="58">
        <f t="shared" si="2285"/>
        <v>0</v>
      </c>
      <c r="AO585" s="58">
        <f t="shared" si="2286"/>
        <v>743.53909196363554</v>
      </c>
      <c r="AP585" s="58">
        <f t="shared" si="2287"/>
        <v>0</v>
      </c>
      <c r="AQ585" s="58">
        <f t="shared" si="2288"/>
        <v>164.52393110686802</v>
      </c>
      <c r="BA585" s="54" t="s">
        <v>884</v>
      </c>
      <c r="BB585" s="53">
        <v>12090201</v>
      </c>
      <c r="BC585" s="53">
        <v>19373</v>
      </c>
      <c r="BD585" s="53">
        <v>10037</v>
      </c>
      <c r="BE585" s="53">
        <f t="shared" si="2484"/>
        <v>0.51809219016156505</v>
      </c>
      <c r="BF585" s="53">
        <v>0</v>
      </c>
      <c r="BG585" s="53">
        <v>0</v>
      </c>
      <c r="BH585" s="53">
        <f t="shared" si="2485"/>
        <v>0</v>
      </c>
      <c r="BI585" s="53">
        <f t="shared" si="2486"/>
        <v>0</v>
      </c>
      <c r="BO585" s="54" t="s">
        <v>1035</v>
      </c>
      <c r="BP585" s="53">
        <v>12060101</v>
      </c>
      <c r="BQ585" s="53">
        <v>584489.74199999997</v>
      </c>
      <c r="BR585" s="53">
        <v>183108.4535</v>
      </c>
      <c r="BS585" s="53">
        <f t="shared" si="2487"/>
        <v>0.3132791567452351</v>
      </c>
      <c r="BT585" s="53">
        <f>BT584</f>
        <v>0</v>
      </c>
      <c r="BU585" s="53">
        <f t="shared" si="2501"/>
        <v>0</v>
      </c>
      <c r="BV585" s="53">
        <f t="shared" si="2502"/>
        <v>111</v>
      </c>
      <c r="BW585" s="53">
        <f t="shared" si="2488"/>
        <v>0</v>
      </c>
      <c r="BX585" s="53">
        <f t="shared" si="2489"/>
        <v>0</v>
      </c>
      <c r="BY585" s="53">
        <f t="shared" si="2490"/>
        <v>34.773986398721092</v>
      </c>
    </row>
    <row r="586" spans="1:77" x14ac:dyDescent="0.3">
      <c r="A586" s="53" t="s">
        <v>1033</v>
      </c>
      <c r="B586" s="53" t="s">
        <v>1581</v>
      </c>
      <c r="C586" s="53">
        <v>12090206</v>
      </c>
      <c r="D586" s="51">
        <v>175503.68122711801</v>
      </c>
      <c r="E586" s="53">
        <v>674.16618381800004</v>
      </c>
      <c r="F586" s="53">
        <f t="shared" si="2472"/>
        <v>3.841322182556197E-3</v>
      </c>
      <c r="H586" s="53">
        <f>Input!P395</f>
        <v>4124</v>
      </c>
      <c r="I586" s="53">
        <f>Input!Q395</f>
        <v>17</v>
      </c>
      <c r="J586" s="53">
        <f>Input!R395</f>
        <v>73</v>
      </c>
      <c r="K586" s="53">
        <f>Input!S395</f>
        <v>0</v>
      </c>
      <c r="L586" s="53">
        <f>Input!T395</f>
        <v>102</v>
      </c>
      <c r="M586" s="53">
        <f t="shared" si="2479"/>
        <v>15.841612680861756</v>
      </c>
      <c r="N586" s="53">
        <f t="shared" si="2480"/>
        <v>6.5302477103455353E-2</v>
      </c>
      <c r="O586" s="53">
        <f t="shared" si="2481"/>
        <v>0.28041651932660239</v>
      </c>
      <c r="P586" s="53">
        <f t="shared" si="2482"/>
        <v>0</v>
      </c>
      <c r="Q586" s="53">
        <f t="shared" si="2483"/>
        <v>0.39181486262073212</v>
      </c>
      <c r="AA586" s="53" t="s">
        <v>863</v>
      </c>
      <c r="AB586" s="53" t="s">
        <v>1597</v>
      </c>
      <c r="AC586" s="53">
        <v>12060203</v>
      </c>
      <c r="AD586" s="53">
        <v>66042.324240000002</v>
      </c>
      <c r="AE586" s="51">
        <v>2153.7481926099999</v>
      </c>
      <c r="AF586" s="53">
        <f t="shared" si="2473"/>
        <v>3.2611635301980094E-2</v>
      </c>
      <c r="AH586" s="58">
        <f t="shared" ref="AH586:AH587" si="2508">AH585</f>
        <v>19</v>
      </c>
      <c r="AI586" s="58">
        <f t="shared" ref="AI586:AI587" si="2509">AI585</f>
        <v>0</v>
      </c>
      <c r="AJ586" s="58">
        <f t="shared" ref="AJ586:AJ587" si="2510">AJ585</f>
        <v>818</v>
      </c>
      <c r="AK586" s="58">
        <f t="shared" ref="AK586:AK587" si="2511">AK585</f>
        <v>0</v>
      </c>
      <c r="AL586" s="58">
        <f t="shared" ref="AL586:AL587" si="2512">AL585</f>
        <v>181</v>
      </c>
      <c r="AM586" s="58">
        <f t="shared" si="2284"/>
        <v>0.61962107073762174</v>
      </c>
      <c r="AN586" s="58">
        <f t="shared" si="2285"/>
        <v>0</v>
      </c>
      <c r="AO586" s="58">
        <f t="shared" si="2286"/>
        <v>26.676317677019718</v>
      </c>
      <c r="AP586" s="58">
        <f t="shared" si="2287"/>
        <v>0</v>
      </c>
      <c r="AQ586" s="58">
        <f t="shared" si="2288"/>
        <v>5.9027059896583971</v>
      </c>
      <c r="BA586" s="54" t="s">
        <v>884</v>
      </c>
      <c r="BB586" s="53">
        <v>12090204</v>
      </c>
      <c r="BC586" s="53">
        <v>19373</v>
      </c>
      <c r="BD586" s="53">
        <v>9336</v>
      </c>
      <c r="BE586" s="53">
        <f t="shared" si="2484"/>
        <v>0.48190780983843495</v>
      </c>
      <c r="BF586" s="53">
        <f>BF585</f>
        <v>0</v>
      </c>
      <c r="BG586" s="53">
        <f>BG585</f>
        <v>0</v>
      </c>
      <c r="BH586" s="53">
        <f t="shared" si="2485"/>
        <v>0</v>
      </c>
      <c r="BI586" s="53">
        <f t="shared" si="2486"/>
        <v>0</v>
      </c>
      <c r="BO586" s="54" t="s">
        <v>1036</v>
      </c>
      <c r="BP586" s="53">
        <v>12110101</v>
      </c>
      <c r="BQ586" s="53">
        <v>873462.04079999996</v>
      </c>
      <c r="BR586" s="53">
        <v>292.97533909999999</v>
      </c>
      <c r="BS586" s="53">
        <f t="shared" si="2487"/>
        <v>3.3541851324376409E-4</v>
      </c>
      <c r="BT586" s="53">
        <f>Input!R405</f>
        <v>352</v>
      </c>
      <c r="BU586" s="53">
        <f>Input!S405</f>
        <v>0</v>
      </c>
      <c r="BV586" s="53">
        <f>Input!T405</f>
        <v>114</v>
      </c>
      <c r="BW586" s="53">
        <f t="shared" si="2488"/>
        <v>0.11806731666180496</v>
      </c>
      <c r="BX586" s="53">
        <f t="shared" si="2489"/>
        <v>0</v>
      </c>
      <c r="BY586" s="53">
        <f t="shared" si="2490"/>
        <v>3.8237710509789108E-2</v>
      </c>
    </row>
    <row r="587" spans="1:77" x14ac:dyDescent="0.3">
      <c r="A587" s="53" t="s">
        <v>1033</v>
      </c>
      <c r="B587" s="53" t="s">
        <v>1581</v>
      </c>
      <c r="C587" s="53">
        <v>12100201</v>
      </c>
      <c r="D587" s="51">
        <v>175503.68122711801</v>
      </c>
      <c r="E587" s="53">
        <v>155685.08020200001</v>
      </c>
      <c r="F587" s="53">
        <f t="shared" si="2472"/>
        <v>0.88707586708981401</v>
      </c>
      <c r="H587" s="53">
        <f>H586</f>
        <v>4124</v>
      </c>
      <c r="I587" s="53">
        <f t="shared" ref="I587:I588" si="2513">I586</f>
        <v>17</v>
      </c>
      <c r="J587" s="53">
        <f t="shared" ref="J587:J588" si="2514">J586</f>
        <v>73</v>
      </c>
      <c r="K587" s="53">
        <f t="shared" ref="K587:K588" si="2515">K586</f>
        <v>0</v>
      </c>
      <c r="L587" s="53">
        <f t="shared" ref="L587:L588" si="2516">L586</f>
        <v>102</v>
      </c>
      <c r="M587" s="53">
        <f t="shared" si="2479"/>
        <v>3658.3008758783931</v>
      </c>
      <c r="N587" s="53">
        <f t="shared" si="2480"/>
        <v>15.080289740526839</v>
      </c>
      <c r="O587" s="53">
        <f t="shared" si="2481"/>
        <v>64.756538297556418</v>
      </c>
      <c r="P587" s="53">
        <f t="shared" si="2482"/>
        <v>0</v>
      </c>
      <c r="Q587" s="53">
        <f t="shared" si="2483"/>
        <v>90.481738443161035</v>
      </c>
      <c r="AA587" s="53" t="s">
        <v>863</v>
      </c>
      <c r="AB587" s="53" t="s">
        <v>1597</v>
      </c>
      <c r="AC587" s="53">
        <v>12070101</v>
      </c>
      <c r="AD587" s="53">
        <v>66042.324240000002</v>
      </c>
      <c r="AE587" s="53">
        <v>3857.9528256600001</v>
      </c>
      <c r="AF587" s="53">
        <f t="shared" si="2473"/>
        <v>5.8416369654709172E-2</v>
      </c>
      <c r="AH587" s="58">
        <f t="shared" si="2508"/>
        <v>19</v>
      </c>
      <c r="AI587" s="58">
        <f t="shared" si="2509"/>
        <v>0</v>
      </c>
      <c r="AJ587" s="58">
        <f t="shared" si="2510"/>
        <v>818</v>
      </c>
      <c r="AK587" s="58">
        <f t="shared" si="2511"/>
        <v>0</v>
      </c>
      <c r="AL587" s="58">
        <f t="shared" si="2512"/>
        <v>181</v>
      </c>
      <c r="AM587" s="58">
        <f t="shared" si="2284"/>
        <v>1.1099110234394742</v>
      </c>
      <c r="AN587" s="58">
        <f t="shared" si="2285"/>
        <v>0</v>
      </c>
      <c r="AO587" s="58">
        <f t="shared" si="2286"/>
        <v>47.784590377552099</v>
      </c>
      <c r="AP587" s="58">
        <f t="shared" si="2287"/>
        <v>0</v>
      </c>
      <c r="AQ587" s="58">
        <f t="shared" si="2288"/>
        <v>10.573362907502361</v>
      </c>
      <c r="BA587" s="54" t="s">
        <v>1048</v>
      </c>
      <c r="BB587" s="53">
        <v>13070001</v>
      </c>
      <c r="BC587" s="53">
        <v>82</v>
      </c>
      <c r="BD587" s="53">
        <v>80</v>
      </c>
      <c r="BE587" s="53">
        <f t="shared" si="2484"/>
        <v>0.97560975609756095</v>
      </c>
      <c r="BF587" s="53">
        <v>0</v>
      </c>
      <c r="BG587" s="53">
        <v>0</v>
      </c>
      <c r="BH587" s="53">
        <f t="shared" si="2485"/>
        <v>0</v>
      </c>
      <c r="BI587" s="53">
        <f t="shared" si="2486"/>
        <v>0</v>
      </c>
      <c r="BO587" s="54" t="s">
        <v>1036</v>
      </c>
      <c r="BP587" s="53">
        <v>12110102</v>
      </c>
      <c r="BQ587" s="53">
        <v>873462.04079999996</v>
      </c>
      <c r="BR587" s="53">
        <v>180400.3903</v>
      </c>
      <c r="BS587" s="53">
        <f t="shared" si="2487"/>
        <v>0.20653489433241093</v>
      </c>
      <c r="BT587" s="53">
        <f>BT586</f>
        <v>352</v>
      </c>
      <c r="BU587" s="53">
        <f t="shared" ref="BU587:BU589" si="2517">BU586</f>
        <v>0</v>
      </c>
      <c r="BV587" s="53">
        <f t="shared" ref="BV587:BV589" si="2518">BV586</f>
        <v>114</v>
      </c>
      <c r="BW587" s="53">
        <f t="shared" si="2488"/>
        <v>72.700282805008641</v>
      </c>
      <c r="BX587" s="53">
        <f t="shared" si="2489"/>
        <v>0</v>
      </c>
      <c r="BY587" s="53">
        <f t="shared" si="2490"/>
        <v>23.544977953894847</v>
      </c>
    </row>
    <row r="588" spans="1:77" x14ac:dyDescent="0.3">
      <c r="A588" s="53" t="s">
        <v>1033</v>
      </c>
      <c r="B588" s="53" t="s">
        <v>1581</v>
      </c>
      <c r="C588" s="53">
        <v>12100302</v>
      </c>
      <c r="D588" s="51">
        <v>175503.68122711801</v>
      </c>
      <c r="E588" s="53">
        <v>19144.434841300001</v>
      </c>
      <c r="F588" s="53">
        <f t="shared" si="2472"/>
        <v>0.10908281072762986</v>
      </c>
      <c r="H588" s="53">
        <f>H587</f>
        <v>4124</v>
      </c>
      <c r="I588" s="53">
        <f t="shared" si="2513"/>
        <v>17</v>
      </c>
      <c r="J588" s="53">
        <f t="shared" si="2514"/>
        <v>73</v>
      </c>
      <c r="K588" s="53">
        <f t="shared" si="2515"/>
        <v>0</v>
      </c>
      <c r="L588" s="53">
        <f t="shared" si="2516"/>
        <v>102</v>
      </c>
      <c r="M588" s="53">
        <f t="shared" si="2479"/>
        <v>449.85751144074555</v>
      </c>
      <c r="N588" s="53">
        <f t="shared" si="2480"/>
        <v>1.8544077823697076</v>
      </c>
      <c r="O588" s="53">
        <f t="shared" si="2481"/>
        <v>7.9630451831169795</v>
      </c>
      <c r="P588" s="53">
        <f t="shared" si="2482"/>
        <v>0</v>
      </c>
      <c r="Q588" s="53">
        <f t="shared" si="2483"/>
        <v>11.126446694218245</v>
      </c>
      <c r="AA588" s="53" t="s">
        <v>863</v>
      </c>
      <c r="AB588" s="53" t="s">
        <v>1613</v>
      </c>
      <c r="AC588" s="53">
        <v>12060202</v>
      </c>
      <c r="AD588" s="53">
        <v>72453.509940000004</v>
      </c>
      <c r="AE588" s="53">
        <v>72453.5099434</v>
      </c>
      <c r="AF588" s="53">
        <f t="shared" si="2473"/>
        <v>1.0000000000469267</v>
      </c>
      <c r="AH588" s="58">
        <v>0</v>
      </c>
      <c r="AI588" s="58">
        <v>0</v>
      </c>
      <c r="AJ588" s="58">
        <v>0</v>
      </c>
      <c r="AK588" s="58">
        <v>0</v>
      </c>
      <c r="AL588" s="58">
        <v>0</v>
      </c>
      <c r="AM588" s="58">
        <f t="shared" si="2284"/>
        <v>0</v>
      </c>
      <c r="AN588" s="58">
        <f t="shared" si="2285"/>
        <v>0</v>
      </c>
      <c r="AO588" s="58">
        <f t="shared" si="2286"/>
        <v>0</v>
      </c>
      <c r="AP588" s="58">
        <f t="shared" si="2287"/>
        <v>0</v>
      </c>
      <c r="AQ588" s="58">
        <f t="shared" si="2288"/>
        <v>0</v>
      </c>
      <c r="BA588" s="54" t="s">
        <v>1048</v>
      </c>
      <c r="BB588" s="53">
        <v>13070007</v>
      </c>
      <c r="BC588" s="53">
        <v>82</v>
      </c>
      <c r="BD588" s="53">
        <v>2</v>
      </c>
      <c r="BE588" s="53">
        <f t="shared" si="2484"/>
        <v>2.4390243902439025E-2</v>
      </c>
      <c r="BF588" s="53">
        <f>BF587</f>
        <v>0</v>
      </c>
      <c r="BG588" s="53">
        <f>BG587</f>
        <v>0</v>
      </c>
      <c r="BH588" s="53">
        <f t="shared" si="2485"/>
        <v>0</v>
      </c>
      <c r="BI588" s="53">
        <f t="shared" si="2486"/>
        <v>0</v>
      </c>
      <c r="BO588" s="54" t="s">
        <v>1036</v>
      </c>
      <c r="BP588" s="53">
        <v>12110104</v>
      </c>
      <c r="BQ588" s="53">
        <v>873462.04079999996</v>
      </c>
      <c r="BR588" s="53">
        <v>210132.07339999999</v>
      </c>
      <c r="BS588" s="53">
        <f t="shared" si="2487"/>
        <v>0.24057378979805577</v>
      </c>
      <c r="BT588" s="53">
        <f>BT587</f>
        <v>352</v>
      </c>
      <c r="BU588" s="53">
        <f t="shared" si="2517"/>
        <v>0</v>
      </c>
      <c r="BV588" s="53">
        <f t="shared" si="2518"/>
        <v>114</v>
      </c>
      <c r="BW588" s="53">
        <f t="shared" si="2488"/>
        <v>84.681974008915631</v>
      </c>
      <c r="BX588" s="53">
        <f t="shared" si="2489"/>
        <v>0</v>
      </c>
      <c r="BY588" s="53">
        <f t="shared" si="2490"/>
        <v>27.425412036978358</v>
      </c>
    </row>
    <row r="589" spans="1:77" x14ac:dyDescent="0.3">
      <c r="A589" s="53" t="s">
        <v>1034</v>
      </c>
      <c r="B589" s="53" t="s">
        <v>1575</v>
      </c>
      <c r="C589" s="53">
        <v>12090109</v>
      </c>
      <c r="D589" s="51">
        <v>790824.74868353002</v>
      </c>
      <c r="E589" s="53">
        <v>5798.89473361</v>
      </c>
      <c r="F589" s="53">
        <f t="shared" si="2472"/>
        <v>7.3327178281449874E-3</v>
      </c>
      <c r="H589" s="53">
        <f>Input!P396</f>
        <v>188</v>
      </c>
      <c r="I589" s="53">
        <f>Input!Q396</f>
        <v>2</v>
      </c>
      <c r="J589" s="53">
        <f>Input!R396</f>
        <v>40</v>
      </c>
      <c r="K589" s="53">
        <f>Input!S396</f>
        <v>0</v>
      </c>
      <c r="L589" s="53">
        <f>Input!T396</f>
        <v>223</v>
      </c>
      <c r="M589" s="53">
        <f t="shared" si="2479"/>
        <v>1.3785509516912575</v>
      </c>
      <c r="N589" s="53">
        <f t="shared" si="2480"/>
        <v>1.4665435656289975E-2</v>
      </c>
      <c r="O589" s="53">
        <f t="shared" si="2481"/>
        <v>0.29330871312579948</v>
      </c>
      <c r="P589" s="53">
        <f t="shared" si="2482"/>
        <v>0</v>
      </c>
      <c r="Q589" s="53">
        <f t="shared" si="2483"/>
        <v>1.6351960756763322</v>
      </c>
      <c r="AA589" s="53" t="s">
        <v>1057</v>
      </c>
      <c r="AB589" s="53" t="s">
        <v>1608</v>
      </c>
      <c r="AC589" s="53">
        <v>12110108</v>
      </c>
      <c r="AD589" s="53">
        <v>150985.86309999999</v>
      </c>
      <c r="AE589" s="53">
        <v>105777.089278</v>
      </c>
      <c r="AF589" s="53">
        <f t="shared" si="2473"/>
        <v>0.70057611425476563</v>
      </c>
      <c r="AH589" s="58">
        <f>Input!P484</f>
        <v>2</v>
      </c>
      <c r="AI589" s="58">
        <f>Input!Q484</f>
        <v>0</v>
      </c>
      <c r="AJ589" s="58">
        <f>Input!R484</f>
        <v>0</v>
      </c>
      <c r="AK589" s="58">
        <f>Input!S484</f>
        <v>0</v>
      </c>
      <c r="AL589" s="58">
        <f>Input!T484</f>
        <v>3</v>
      </c>
      <c r="AM589" s="58">
        <f t="shared" si="2284"/>
        <v>1.4011522285095313</v>
      </c>
      <c r="AN589" s="58">
        <f t="shared" si="2285"/>
        <v>0</v>
      </c>
      <c r="AO589" s="58">
        <f t="shared" si="2286"/>
        <v>0</v>
      </c>
      <c r="AP589" s="58">
        <f t="shared" si="2287"/>
        <v>0</v>
      </c>
      <c r="AQ589" s="58">
        <f t="shared" si="2288"/>
        <v>2.101728342764297</v>
      </c>
      <c r="BA589" s="54" t="s">
        <v>1049</v>
      </c>
      <c r="BB589" s="53">
        <v>12050001</v>
      </c>
      <c r="BC589" s="53">
        <v>278831</v>
      </c>
      <c r="BD589" s="53">
        <v>22721</v>
      </c>
      <c r="BE589" s="53">
        <f t="shared" si="2484"/>
        <v>8.1486635273696248E-2</v>
      </c>
      <c r="BF589" s="53">
        <v>0</v>
      </c>
      <c r="BG589" s="53">
        <v>0</v>
      </c>
      <c r="BH589" s="53">
        <f t="shared" si="2485"/>
        <v>0</v>
      </c>
      <c r="BI589" s="53">
        <f t="shared" si="2486"/>
        <v>0</v>
      </c>
      <c r="BO589" s="54" t="s">
        <v>1036</v>
      </c>
      <c r="BP589" s="53">
        <v>13080001</v>
      </c>
      <c r="BQ589" s="53">
        <v>873462.04079999996</v>
      </c>
      <c r="BR589" s="53">
        <v>482636.6017</v>
      </c>
      <c r="BS589" s="53">
        <f t="shared" si="2487"/>
        <v>0.55255589728656707</v>
      </c>
      <c r="BT589" s="53">
        <f>BT588</f>
        <v>352</v>
      </c>
      <c r="BU589" s="53">
        <f t="shared" si="2517"/>
        <v>0</v>
      </c>
      <c r="BV589" s="53">
        <f t="shared" si="2518"/>
        <v>114</v>
      </c>
      <c r="BW589" s="53">
        <f t="shared" si="2488"/>
        <v>194.4996758448716</v>
      </c>
      <c r="BX589" s="53">
        <f t="shared" si="2489"/>
        <v>0</v>
      </c>
      <c r="BY589" s="53">
        <f t="shared" si="2490"/>
        <v>62.991372290668643</v>
      </c>
    </row>
    <row r="590" spans="1:77" x14ac:dyDescent="0.3">
      <c r="A590" s="53" t="s">
        <v>1034</v>
      </c>
      <c r="B590" s="53" t="s">
        <v>1575</v>
      </c>
      <c r="C590" s="53">
        <v>12090202</v>
      </c>
      <c r="D590" s="51">
        <v>790824.74868353002</v>
      </c>
      <c r="E590" s="53">
        <v>254773.54999500001</v>
      </c>
      <c r="F590" s="53">
        <f t="shared" si="2472"/>
        <v>0.32216183221265698</v>
      </c>
      <c r="H590" s="53">
        <f>H589</f>
        <v>188</v>
      </c>
      <c r="I590" s="53">
        <f t="shared" ref="I590:I593" si="2519">I589</f>
        <v>2</v>
      </c>
      <c r="J590" s="53">
        <f t="shared" ref="J590:J593" si="2520">J589</f>
        <v>40</v>
      </c>
      <c r="K590" s="53">
        <f t="shared" ref="K590:K593" si="2521">K589</f>
        <v>0</v>
      </c>
      <c r="L590" s="53">
        <f t="shared" ref="L590:L593" si="2522">L589</f>
        <v>223</v>
      </c>
      <c r="M590" s="53">
        <f t="shared" si="2479"/>
        <v>60.566424455979515</v>
      </c>
      <c r="N590" s="53">
        <f t="shared" si="2480"/>
        <v>0.64432366442531397</v>
      </c>
      <c r="O590" s="53">
        <f t="shared" si="2481"/>
        <v>12.886473288506279</v>
      </c>
      <c r="P590" s="53">
        <f t="shared" si="2482"/>
        <v>0</v>
      </c>
      <c r="Q590" s="53">
        <f t="shared" si="2483"/>
        <v>71.842088583422509</v>
      </c>
      <c r="AA590" s="53" t="s">
        <v>1057</v>
      </c>
      <c r="AB590" s="53" t="s">
        <v>1608</v>
      </c>
      <c r="AC590" s="53">
        <v>12110109</v>
      </c>
      <c r="AD590" s="53">
        <v>150985.86309999999</v>
      </c>
      <c r="AE590" s="51">
        <v>45208.773793200002</v>
      </c>
      <c r="AF590" s="53">
        <f t="shared" si="2473"/>
        <v>0.29942388555448807</v>
      </c>
      <c r="AH590" s="58">
        <f t="shared" ref="AH590" si="2523">AH589</f>
        <v>2</v>
      </c>
      <c r="AI590" s="58">
        <f t="shared" ref="AI590" si="2524">AI589</f>
        <v>0</v>
      </c>
      <c r="AJ590" s="58">
        <f t="shared" ref="AJ590" si="2525">AJ589</f>
        <v>0</v>
      </c>
      <c r="AK590" s="58">
        <f t="shared" ref="AK590" si="2526">AK589</f>
        <v>0</v>
      </c>
      <c r="AL590" s="58">
        <f t="shared" ref="AL590" si="2527">AL589</f>
        <v>3</v>
      </c>
      <c r="AM590" s="58">
        <f t="shared" ref="AM590:AM653" si="2528">AF590*AH590</f>
        <v>0.59884777110897613</v>
      </c>
      <c r="AN590" s="58">
        <f t="shared" ref="AN590:AN653" si="2529">AF590*AI590</f>
        <v>0</v>
      </c>
      <c r="AO590" s="58">
        <f t="shared" ref="AO590:AO653" si="2530">AF590*AJ590</f>
        <v>0</v>
      </c>
      <c r="AP590" s="58">
        <f t="shared" ref="AP590:AP653" si="2531">AK590*AF590</f>
        <v>0</v>
      </c>
      <c r="AQ590" s="58">
        <f t="shared" ref="AQ590:AQ653" si="2532">AL590*AF590</f>
        <v>0.8982716566634642</v>
      </c>
      <c r="BA590" s="54" t="s">
        <v>1049</v>
      </c>
      <c r="BB590" s="53">
        <v>12050002</v>
      </c>
      <c r="BC590" s="53">
        <v>278831</v>
      </c>
      <c r="BD590" s="53">
        <v>6099</v>
      </c>
      <c r="BE590" s="53">
        <f t="shared" si="2484"/>
        <v>2.1873464571729829E-2</v>
      </c>
      <c r="BF590" s="53">
        <f t="shared" ref="BF590:BG593" si="2533">BF589</f>
        <v>0</v>
      </c>
      <c r="BG590" s="53">
        <f t="shared" si="2533"/>
        <v>0</v>
      </c>
      <c r="BH590" s="53">
        <f t="shared" si="2485"/>
        <v>0</v>
      </c>
      <c r="BI590" s="53">
        <f t="shared" si="2486"/>
        <v>0</v>
      </c>
      <c r="BO590" s="54" t="s">
        <v>1037</v>
      </c>
      <c r="BP590" s="53">
        <v>12110203</v>
      </c>
      <c r="BQ590" s="53">
        <v>542092.27690000006</v>
      </c>
      <c r="BR590" s="53">
        <v>64721.09506</v>
      </c>
      <c r="BS590" s="53">
        <f t="shared" si="2487"/>
        <v>0.11939128782670173</v>
      </c>
      <c r="BT590" s="53">
        <f>Input!R407</f>
        <v>0</v>
      </c>
      <c r="BU590" s="53">
        <f>Input!S407</f>
        <v>0</v>
      </c>
      <c r="BV590" s="53">
        <f>Input!T407</f>
        <v>10</v>
      </c>
      <c r="BW590" s="53">
        <f t="shared" si="2488"/>
        <v>0</v>
      </c>
      <c r="BX590" s="53">
        <f t="shared" si="2489"/>
        <v>0</v>
      </c>
      <c r="BY590" s="53">
        <f t="shared" si="2490"/>
        <v>1.1939128782670174</v>
      </c>
    </row>
    <row r="591" spans="1:77" x14ac:dyDescent="0.3">
      <c r="A591" s="53" t="s">
        <v>1034</v>
      </c>
      <c r="B591" s="53" t="s">
        <v>1575</v>
      </c>
      <c r="C591" s="53">
        <v>12090203</v>
      </c>
      <c r="D591" s="51">
        <v>790824.74868353002</v>
      </c>
      <c r="E591" s="53">
        <v>133806.93591900001</v>
      </c>
      <c r="F591" s="53">
        <f t="shared" si="2472"/>
        <v>0.1691992266829607</v>
      </c>
      <c r="H591" s="53">
        <f>H590</f>
        <v>188</v>
      </c>
      <c r="I591" s="53">
        <f t="shared" si="2519"/>
        <v>2</v>
      </c>
      <c r="J591" s="53">
        <f t="shared" si="2520"/>
        <v>40</v>
      </c>
      <c r="K591" s="53">
        <f t="shared" si="2521"/>
        <v>0</v>
      </c>
      <c r="L591" s="53">
        <f t="shared" si="2522"/>
        <v>223</v>
      </c>
      <c r="M591" s="53">
        <f t="shared" si="2479"/>
        <v>31.809454616396611</v>
      </c>
      <c r="N591" s="53">
        <f t="shared" si="2480"/>
        <v>0.33839845336592139</v>
      </c>
      <c r="O591" s="53">
        <f t="shared" si="2481"/>
        <v>6.7679690673184281</v>
      </c>
      <c r="P591" s="53">
        <f t="shared" si="2482"/>
        <v>0</v>
      </c>
      <c r="Q591" s="53">
        <f t="shared" si="2483"/>
        <v>37.731427550300232</v>
      </c>
      <c r="AA591" s="53" t="s">
        <v>1057</v>
      </c>
      <c r="AB591" s="53" t="s">
        <v>1611</v>
      </c>
      <c r="AC591" s="53">
        <v>12110108</v>
      </c>
      <c r="AD591" s="53">
        <v>29398.137760000001</v>
      </c>
      <c r="AE591" s="51">
        <v>6985.9869138699996</v>
      </c>
      <c r="AF591" s="53">
        <f t="shared" si="2473"/>
        <v>0.23763365458390856</v>
      </c>
      <c r="AH591" s="58">
        <v>0</v>
      </c>
      <c r="AI591" s="58">
        <v>0</v>
      </c>
      <c r="AJ591" s="58">
        <v>0</v>
      </c>
      <c r="AK591" s="58">
        <v>0</v>
      </c>
      <c r="AL591" s="58">
        <v>0</v>
      </c>
      <c r="AM591" s="58">
        <f t="shared" si="2528"/>
        <v>0</v>
      </c>
      <c r="AN591" s="58">
        <f t="shared" si="2529"/>
        <v>0</v>
      </c>
      <c r="AO591" s="58">
        <f t="shared" si="2530"/>
        <v>0</v>
      </c>
      <c r="AP591" s="58">
        <f t="shared" si="2531"/>
        <v>0</v>
      </c>
      <c r="AQ591" s="58">
        <f t="shared" si="2532"/>
        <v>0</v>
      </c>
      <c r="BA591" s="54" t="s">
        <v>1049</v>
      </c>
      <c r="BB591" s="53">
        <v>12050003</v>
      </c>
      <c r="BC591" s="53">
        <v>278831</v>
      </c>
      <c r="BD591" s="53">
        <v>249600</v>
      </c>
      <c r="BE591" s="53">
        <f t="shared" si="2484"/>
        <v>0.89516588901520988</v>
      </c>
      <c r="BF591" s="53">
        <f t="shared" si="2533"/>
        <v>0</v>
      </c>
      <c r="BG591" s="53">
        <f t="shared" si="2533"/>
        <v>0</v>
      </c>
      <c r="BH591" s="53">
        <f t="shared" si="2485"/>
        <v>0</v>
      </c>
      <c r="BI591" s="53">
        <f t="shared" si="2486"/>
        <v>0</v>
      </c>
      <c r="BO591" s="54" t="s">
        <v>1037</v>
      </c>
      <c r="BP591" s="53">
        <v>12110204</v>
      </c>
      <c r="BQ591" s="53">
        <v>542092.27690000006</v>
      </c>
      <c r="BR591" s="53">
        <v>128365.2962</v>
      </c>
      <c r="BS591" s="53">
        <f t="shared" si="2487"/>
        <v>0.23679602471754008</v>
      </c>
      <c r="BT591" s="53">
        <f>BT590</f>
        <v>0</v>
      </c>
      <c r="BU591" s="53">
        <f t="shared" ref="BU591:BU592" si="2534">BU590</f>
        <v>0</v>
      </c>
      <c r="BV591" s="53">
        <f t="shared" ref="BV591:BV592" si="2535">BV590</f>
        <v>10</v>
      </c>
      <c r="BW591" s="53">
        <f t="shared" si="2488"/>
        <v>0</v>
      </c>
      <c r="BX591" s="53">
        <f t="shared" si="2489"/>
        <v>0</v>
      </c>
      <c r="BY591" s="53">
        <f t="shared" si="2490"/>
        <v>2.3679602471754007</v>
      </c>
    </row>
    <row r="592" spans="1:77" x14ac:dyDescent="0.3">
      <c r="A592" s="53" t="s">
        <v>1034</v>
      </c>
      <c r="B592" s="53" t="s">
        <v>1575</v>
      </c>
      <c r="C592" s="53">
        <v>12090204</v>
      </c>
      <c r="D592" s="51">
        <v>790824.74868353002</v>
      </c>
      <c r="E592" s="53">
        <v>392757.908612</v>
      </c>
      <c r="F592" s="53">
        <f t="shared" si="2472"/>
        <v>0.49664342101814107</v>
      </c>
      <c r="H592" s="53">
        <f>H591</f>
        <v>188</v>
      </c>
      <c r="I592" s="53">
        <f t="shared" si="2519"/>
        <v>2</v>
      </c>
      <c r="J592" s="53">
        <f t="shared" si="2520"/>
        <v>40</v>
      </c>
      <c r="K592" s="53">
        <f t="shared" si="2521"/>
        <v>0</v>
      </c>
      <c r="L592" s="53">
        <f t="shared" si="2522"/>
        <v>223</v>
      </c>
      <c r="M592" s="53">
        <f t="shared" si="2479"/>
        <v>93.368963151410526</v>
      </c>
      <c r="N592" s="53">
        <f t="shared" si="2480"/>
        <v>0.99328684203628215</v>
      </c>
      <c r="O592" s="53">
        <f t="shared" si="2481"/>
        <v>19.865736840725642</v>
      </c>
      <c r="P592" s="53">
        <f t="shared" si="2482"/>
        <v>0</v>
      </c>
      <c r="Q592" s="53">
        <f t="shared" si="2483"/>
        <v>110.75148288704546</v>
      </c>
      <c r="AA592" s="53" t="s">
        <v>1057</v>
      </c>
      <c r="AB592" s="53" t="s">
        <v>1611</v>
      </c>
      <c r="AC592" s="53">
        <v>12110109</v>
      </c>
      <c r="AD592" s="53">
        <v>29398.137760000001</v>
      </c>
      <c r="AE592" s="53">
        <v>22412.150846100001</v>
      </c>
      <c r="AF592" s="53">
        <f t="shared" si="2473"/>
        <v>0.76236634541507098</v>
      </c>
      <c r="AH592" s="58">
        <f t="shared" ref="AH592" si="2536">AH591</f>
        <v>0</v>
      </c>
      <c r="AI592" s="58">
        <f t="shared" ref="AI592" si="2537">AI591</f>
        <v>0</v>
      </c>
      <c r="AJ592" s="58">
        <f t="shared" ref="AJ592" si="2538">AJ591</f>
        <v>0</v>
      </c>
      <c r="AK592" s="58">
        <f t="shared" ref="AK592" si="2539">AK591</f>
        <v>0</v>
      </c>
      <c r="AL592" s="58">
        <f t="shared" ref="AL592" si="2540">AL591</f>
        <v>0</v>
      </c>
      <c r="AM592" s="58">
        <f t="shared" si="2528"/>
        <v>0</v>
      </c>
      <c r="AN592" s="58">
        <f t="shared" si="2529"/>
        <v>0</v>
      </c>
      <c r="AO592" s="58">
        <f t="shared" si="2530"/>
        <v>0</v>
      </c>
      <c r="AP592" s="58">
        <f t="shared" si="2531"/>
        <v>0</v>
      </c>
      <c r="AQ592" s="58">
        <f t="shared" si="2532"/>
        <v>0</v>
      </c>
      <c r="BA592" s="54" t="s">
        <v>1049</v>
      </c>
      <c r="BB592" s="53">
        <v>12050004</v>
      </c>
      <c r="BC592" s="53">
        <v>278831</v>
      </c>
      <c r="BD592" s="53">
        <v>218</v>
      </c>
      <c r="BE592" s="53">
        <f t="shared" si="2484"/>
        <v>7.8183559216873303E-4</v>
      </c>
      <c r="BF592" s="53">
        <f t="shared" si="2533"/>
        <v>0</v>
      </c>
      <c r="BG592" s="53">
        <f t="shared" si="2533"/>
        <v>0</v>
      </c>
      <c r="BH592" s="53">
        <f t="shared" si="2485"/>
        <v>0</v>
      </c>
      <c r="BI592" s="53">
        <f t="shared" si="2486"/>
        <v>0</v>
      </c>
      <c r="BO592" s="54" t="s">
        <v>1037</v>
      </c>
      <c r="BP592" s="53">
        <v>12110205</v>
      </c>
      <c r="BQ592" s="53">
        <v>542092.27690000006</v>
      </c>
      <c r="BR592" s="53">
        <v>349005.88559999998</v>
      </c>
      <c r="BS592" s="53">
        <f t="shared" si="2487"/>
        <v>0.64381268738196984</v>
      </c>
      <c r="BT592" s="53">
        <f>BT591</f>
        <v>0</v>
      </c>
      <c r="BU592" s="53">
        <f t="shared" si="2534"/>
        <v>0</v>
      </c>
      <c r="BV592" s="53">
        <f t="shared" si="2535"/>
        <v>10</v>
      </c>
      <c r="BW592" s="53">
        <f t="shared" si="2488"/>
        <v>0</v>
      </c>
      <c r="BX592" s="53">
        <f t="shared" si="2489"/>
        <v>0</v>
      </c>
      <c r="BY592" s="53">
        <f t="shared" si="2490"/>
        <v>6.4381268738196979</v>
      </c>
    </row>
    <row r="593" spans="1:77" x14ac:dyDescent="0.3">
      <c r="A593" s="53" t="s">
        <v>1034</v>
      </c>
      <c r="B593" s="53" t="s">
        <v>1575</v>
      </c>
      <c r="C593" s="53">
        <v>12090206</v>
      </c>
      <c r="D593" s="51">
        <v>790824.74868353002</v>
      </c>
      <c r="E593" s="53">
        <v>3687.4594239200001</v>
      </c>
      <c r="F593" s="53">
        <f t="shared" si="2472"/>
        <v>4.6628022580962967E-3</v>
      </c>
      <c r="H593" s="53">
        <f>H592</f>
        <v>188</v>
      </c>
      <c r="I593" s="53">
        <f t="shared" si="2519"/>
        <v>2</v>
      </c>
      <c r="J593" s="53">
        <f t="shared" si="2520"/>
        <v>40</v>
      </c>
      <c r="K593" s="53">
        <f t="shared" si="2521"/>
        <v>0</v>
      </c>
      <c r="L593" s="53">
        <f t="shared" si="2522"/>
        <v>223</v>
      </c>
      <c r="M593" s="53">
        <f t="shared" si="2479"/>
        <v>0.87660682452210381</v>
      </c>
      <c r="N593" s="53">
        <f t="shared" si="2480"/>
        <v>9.3256045161925934E-3</v>
      </c>
      <c r="O593" s="53">
        <f t="shared" si="2481"/>
        <v>0.18651209032385185</v>
      </c>
      <c r="P593" s="53">
        <f t="shared" si="2482"/>
        <v>0</v>
      </c>
      <c r="Q593" s="53">
        <f t="shared" si="2483"/>
        <v>1.0398049035554742</v>
      </c>
      <c r="AA593" s="53" t="s">
        <v>1057</v>
      </c>
      <c r="AB593" s="53" t="s">
        <v>1614</v>
      </c>
      <c r="AC593" s="53">
        <v>12110105</v>
      </c>
      <c r="AD593" s="53">
        <v>466228.81520000001</v>
      </c>
      <c r="AE593" s="53">
        <v>164907.006934</v>
      </c>
      <c r="AF593" s="53">
        <f t="shared" si="2473"/>
        <v>0.35370402162564574</v>
      </c>
      <c r="AH593" s="58">
        <f>Input!P485</f>
        <v>13</v>
      </c>
      <c r="AI593" s="58">
        <f>Input!Q485</f>
        <v>0</v>
      </c>
      <c r="AJ593" s="58">
        <f>Input!R485</f>
        <v>0</v>
      </c>
      <c r="AK593" s="58">
        <f>Input!S485</f>
        <v>0</v>
      </c>
      <c r="AL593" s="58">
        <f>Input!T485</f>
        <v>22</v>
      </c>
      <c r="AM593" s="58">
        <f t="shared" si="2528"/>
        <v>4.5981522811333946</v>
      </c>
      <c r="AN593" s="58">
        <f t="shared" si="2529"/>
        <v>0</v>
      </c>
      <c r="AO593" s="58">
        <f t="shared" si="2530"/>
        <v>0</v>
      </c>
      <c r="AP593" s="58">
        <f t="shared" si="2531"/>
        <v>0</v>
      </c>
      <c r="AQ593" s="58">
        <f t="shared" si="2532"/>
        <v>7.7814884757642062</v>
      </c>
      <c r="BA593" s="54" t="s">
        <v>1049</v>
      </c>
      <c r="BB593" s="53">
        <v>12050006</v>
      </c>
      <c r="BC593" s="53">
        <v>278831</v>
      </c>
      <c r="BD593" s="53">
        <v>178</v>
      </c>
      <c r="BE593" s="53">
        <f t="shared" si="2484"/>
        <v>6.3837952021116734E-4</v>
      </c>
      <c r="BF593" s="53">
        <f t="shared" si="2533"/>
        <v>0</v>
      </c>
      <c r="BG593" s="53">
        <f t="shared" si="2533"/>
        <v>0</v>
      </c>
      <c r="BH593" s="53">
        <f t="shared" si="2485"/>
        <v>0</v>
      </c>
      <c r="BI593" s="53">
        <f t="shared" si="2486"/>
        <v>0</v>
      </c>
      <c r="BO593" s="54" t="s">
        <v>1038</v>
      </c>
      <c r="BP593" s="53">
        <v>11130204</v>
      </c>
      <c r="BQ593" s="53">
        <v>547547.57299999997</v>
      </c>
      <c r="BR593" s="53">
        <v>102723.96950000001</v>
      </c>
      <c r="BS593" s="53">
        <f t="shared" si="2487"/>
        <v>0.1876073871301773</v>
      </c>
      <c r="BT593" s="53">
        <f>Input!R408</f>
        <v>124</v>
      </c>
      <c r="BU593" s="53">
        <f>Input!S408</f>
        <v>0</v>
      </c>
      <c r="BV593" s="53">
        <f>Input!T408</f>
        <v>31</v>
      </c>
      <c r="BW593" s="53">
        <f t="shared" si="2488"/>
        <v>23.263316004141984</v>
      </c>
      <c r="BX593" s="53">
        <f t="shared" si="2489"/>
        <v>0</v>
      </c>
      <c r="BY593" s="53">
        <f t="shared" si="2490"/>
        <v>5.815829001035496</v>
      </c>
    </row>
    <row r="594" spans="1:77" x14ac:dyDescent="0.3">
      <c r="A594" s="53" t="s">
        <v>1034</v>
      </c>
      <c r="B594" s="73" t="s">
        <v>1581</v>
      </c>
      <c r="C594" s="53">
        <v>12090206</v>
      </c>
      <c r="D594" s="53">
        <v>1</v>
      </c>
      <c r="E594" s="53">
        <v>1</v>
      </c>
      <c r="F594" s="53">
        <f t="shared" si="2472"/>
        <v>1</v>
      </c>
      <c r="H594" s="53">
        <f>Input!P400</f>
        <v>3</v>
      </c>
      <c r="I594" s="53">
        <f>Input!Q400</f>
        <v>0</v>
      </c>
      <c r="J594" s="53">
        <f>Input!R400</f>
        <v>0</v>
      </c>
      <c r="K594" s="53">
        <f>Input!S400</f>
        <v>0</v>
      </c>
      <c r="L594" s="53">
        <f>Input!T400</f>
        <v>1</v>
      </c>
      <c r="M594" s="53">
        <f t="shared" si="2479"/>
        <v>3</v>
      </c>
      <c r="N594" s="53">
        <f t="shared" si="2480"/>
        <v>0</v>
      </c>
      <c r="O594" s="53">
        <f t="shared" si="2481"/>
        <v>0</v>
      </c>
      <c r="P594" s="53">
        <f t="shared" si="2482"/>
        <v>0</v>
      </c>
      <c r="Q594" s="53">
        <f t="shared" si="2483"/>
        <v>1</v>
      </c>
      <c r="AA594" s="53" t="s">
        <v>1057</v>
      </c>
      <c r="AB594" s="53" t="s">
        <v>1614</v>
      </c>
      <c r="AC594" s="53">
        <v>12110108</v>
      </c>
      <c r="AD594" s="53">
        <v>466228.81520000001</v>
      </c>
      <c r="AE594" s="53">
        <v>239985.06070500001</v>
      </c>
      <c r="AF594" s="53">
        <f t="shared" si="2473"/>
        <v>0.51473665479481934</v>
      </c>
      <c r="AH594" s="58">
        <f t="shared" ref="AH594:AH596" si="2541">AH593</f>
        <v>13</v>
      </c>
      <c r="AI594" s="58">
        <f t="shared" ref="AI594:AI596" si="2542">AI593</f>
        <v>0</v>
      </c>
      <c r="AJ594" s="58">
        <f t="shared" ref="AJ594:AJ596" si="2543">AJ593</f>
        <v>0</v>
      </c>
      <c r="AK594" s="58">
        <f t="shared" ref="AK594:AK596" si="2544">AK593</f>
        <v>0</v>
      </c>
      <c r="AL594" s="58">
        <f t="shared" ref="AL594:AL596" si="2545">AL593</f>
        <v>22</v>
      </c>
      <c r="AM594" s="58">
        <f t="shared" si="2528"/>
        <v>6.6915765123326514</v>
      </c>
      <c r="AN594" s="58">
        <f t="shared" si="2529"/>
        <v>0</v>
      </c>
      <c r="AO594" s="58">
        <f t="shared" si="2530"/>
        <v>0</v>
      </c>
      <c r="AP594" s="58">
        <f t="shared" si="2531"/>
        <v>0</v>
      </c>
      <c r="AQ594" s="58">
        <f t="shared" si="2532"/>
        <v>11.324206405486025</v>
      </c>
      <c r="BA594" s="54" t="s">
        <v>1049</v>
      </c>
      <c r="BB594" s="53">
        <v>12050007</v>
      </c>
      <c r="BC594" s="53">
        <v>278831</v>
      </c>
      <c r="BD594" s="53">
        <v>15</v>
      </c>
      <c r="BE594" s="53">
        <f t="shared" si="2484"/>
        <v>5.3796026984087136E-5</v>
      </c>
      <c r="BF594" s="53"/>
      <c r="BG594" s="53"/>
      <c r="BH594" s="53">
        <f t="shared" si="2485"/>
        <v>0</v>
      </c>
      <c r="BI594" s="53">
        <f t="shared" si="2486"/>
        <v>0</v>
      </c>
      <c r="BO594" s="54" t="s">
        <v>1038</v>
      </c>
      <c r="BP594" s="53">
        <v>11130205</v>
      </c>
      <c r="BQ594" s="53">
        <v>547547.57299999997</v>
      </c>
      <c r="BR594" s="53">
        <v>154299.55410000001</v>
      </c>
      <c r="BS594" s="53">
        <f t="shared" si="2487"/>
        <v>0.28180118351104444</v>
      </c>
      <c r="BT594" s="53">
        <f>BT593</f>
        <v>124</v>
      </c>
      <c r="BU594" s="53">
        <f t="shared" ref="BU594:BU596" si="2546">BU593</f>
        <v>0</v>
      </c>
      <c r="BV594" s="53">
        <f t="shared" ref="BV594:BV596" si="2547">BV593</f>
        <v>31</v>
      </c>
      <c r="BW594" s="53">
        <f t="shared" si="2488"/>
        <v>34.943346755369511</v>
      </c>
      <c r="BX594" s="53">
        <f t="shared" si="2489"/>
        <v>0</v>
      </c>
      <c r="BY594" s="53">
        <f t="shared" si="2490"/>
        <v>8.7358366888423777</v>
      </c>
    </row>
    <row r="595" spans="1:77" x14ac:dyDescent="0.3">
      <c r="A595" s="53" t="s">
        <v>1036</v>
      </c>
      <c r="B595" s="53" t="s">
        <v>1574</v>
      </c>
      <c r="C595" s="53">
        <v>12110102</v>
      </c>
      <c r="D595" s="51">
        <v>156667.37889097002</v>
      </c>
      <c r="E595" s="53">
        <v>77256.746921400001</v>
      </c>
      <c r="F595" s="53">
        <f t="shared" si="2472"/>
        <v>0.49312593003273203</v>
      </c>
      <c r="H595" s="53">
        <f>Input!P403</f>
        <v>1084</v>
      </c>
      <c r="I595" s="53">
        <f>Input!Q403</f>
        <v>0</v>
      </c>
      <c r="J595" s="53">
        <f>Input!R403</f>
        <v>423</v>
      </c>
      <c r="K595" s="53">
        <f>Input!S403</f>
        <v>0</v>
      </c>
      <c r="L595" s="53">
        <f>Input!T403</f>
        <v>99</v>
      </c>
      <c r="M595" s="53">
        <f t="shared" si="2479"/>
        <v>534.5485081554815</v>
      </c>
      <c r="N595" s="53">
        <f t="shared" si="2480"/>
        <v>0</v>
      </c>
      <c r="O595" s="53">
        <f t="shared" si="2481"/>
        <v>208.59226840384565</v>
      </c>
      <c r="P595" s="53">
        <f t="shared" si="2482"/>
        <v>0</v>
      </c>
      <c r="Q595" s="53">
        <f t="shared" si="2483"/>
        <v>48.819467073240467</v>
      </c>
      <c r="AA595" s="53" t="s">
        <v>1057</v>
      </c>
      <c r="AB595" s="53" t="s">
        <v>1614</v>
      </c>
      <c r="AC595" s="53">
        <v>12110109</v>
      </c>
      <c r="AD595" s="53">
        <v>466228.81520000001</v>
      </c>
      <c r="AE595" s="53">
        <v>55473.566647</v>
      </c>
      <c r="AF595" s="53">
        <f t="shared" si="2473"/>
        <v>0.11898356523331421</v>
      </c>
      <c r="AH595" s="58">
        <f t="shared" si="2541"/>
        <v>13</v>
      </c>
      <c r="AI595" s="58">
        <f t="shared" si="2542"/>
        <v>0</v>
      </c>
      <c r="AJ595" s="58">
        <f t="shared" si="2543"/>
        <v>0</v>
      </c>
      <c r="AK595" s="58">
        <f t="shared" si="2544"/>
        <v>0</v>
      </c>
      <c r="AL595" s="58">
        <f t="shared" si="2545"/>
        <v>22</v>
      </c>
      <c r="AM595" s="58">
        <f t="shared" si="2528"/>
        <v>1.5467863480330848</v>
      </c>
      <c r="AN595" s="58">
        <f t="shared" si="2529"/>
        <v>0</v>
      </c>
      <c r="AO595" s="58">
        <f t="shared" si="2530"/>
        <v>0</v>
      </c>
      <c r="AP595" s="58">
        <f t="shared" si="2531"/>
        <v>0</v>
      </c>
      <c r="AQ595" s="58">
        <f t="shared" si="2532"/>
        <v>2.6176384351329127</v>
      </c>
      <c r="BA595" s="54" t="s">
        <v>1050</v>
      </c>
      <c r="BB595" s="53">
        <v>12050003</v>
      </c>
      <c r="BC595" s="53">
        <v>5915</v>
      </c>
      <c r="BD595" s="53">
        <v>289</v>
      </c>
      <c r="BE595" s="53">
        <f t="shared" si="2484"/>
        <v>4.8858833474218093E-2</v>
      </c>
      <c r="BF595" s="53">
        <v>0</v>
      </c>
      <c r="BG595" s="53">
        <v>0</v>
      </c>
      <c r="BH595" s="53">
        <f t="shared" si="2485"/>
        <v>0</v>
      </c>
      <c r="BI595" s="53">
        <f t="shared" si="2486"/>
        <v>0</v>
      </c>
      <c r="BO595" s="54" t="s">
        <v>1038</v>
      </c>
      <c r="BP595" s="53">
        <v>11130206</v>
      </c>
      <c r="BQ595" s="53">
        <v>547547.57299999997</v>
      </c>
      <c r="BR595" s="53">
        <v>13007.949119999999</v>
      </c>
      <c r="BS595" s="53">
        <f t="shared" si="2487"/>
        <v>2.3756746922883355E-2</v>
      </c>
      <c r="BT595" s="53">
        <f>BT594</f>
        <v>124</v>
      </c>
      <c r="BU595" s="53">
        <f t="shared" si="2546"/>
        <v>0</v>
      </c>
      <c r="BV595" s="53">
        <f t="shared" si="2547"/>
        <v>31</v>
      </c>
      <c r="BW595" s="53">
        <f t="shared" si="2488"/>
        <v>2.9458366184375362</v>
      </c>
      <c r="BX595" s="53">
        <f t="shared" si="2489"/>
        <v>0</v>
      </c>
      <c r="BY595" s="53">
        <f t="shared" si="2490"/>
        <v>0.73645915460938405</v>
      </c>
    </row>
    <row r="596" spans="1:77" x14ac:dyDescent="0.3">
      <c r="A596" s="53" t="s">
        <v>1036</v>
      </c>
      <c r="B596" s="53" t="s">
        <v>1574</v>
      </c>
      <c r="C596" s="53">
        <v>12110104</v>
      </c>
      <c r="D596" s="51">
        <v>156667.37889096999</v>
      </c>
      <c r="E596" s="53">
        <v>75422.213551299996</v>
      </c>
      <c r="F596" s="53">
        <f t="shared" si="2472"/>
        <v>0.48141619579777872</v>
      </c>
      <c r="H596" s="53">
        <f t="shared" ref="H596:H597" si="2548">H595</f>
        <v>1084</v>
      </c>
      <c r="I596" s="53">
        <f t="shared" ref="I596:I597" si="2549">I595</f>
        <v>0</v>
      </c>
      <c r="J596" s="53">
        <f t="shared" ref="J596:J597" si="2550">J595</f>
        <v>423</v>
      </c>
      <c r="K596" s="53">
        <f t="shared" ref="K596:K597" si="2551">K595</f>
        <v>0</v>
      </c>
      <c r="L596" s="53">
        <f t="shared" ref="L596:L597" si="2552">L595</f>
        <v>99</v>
      </c>
      <c r="M596" s="53">
        <f t="shared" si="2479"/>
        <v>521.85515624479217</v>
      </c>
      <c r="N596" s="53">
        <f t="shared" si="2480"/>
        <v>0</v>
      </c>
      <c r="O596" s="53">
        <f t="shared" si="2481"/>
        <v>203.6390508224604</v>
      </c>
      <c r="P596" s="53">
        <f t="shared" si="2482"/>
        <v>0</v>
      </c>
      <c r="Q596" s="53">
        <f t="shared" si="2483"/>
        <v>47.660203383980097</v>
      </c>
      <c r="AA596" s="53" t="s">
        <v>1057</v>
      </c>
      <c r="AB596" s="53" t="s">
        <v>1614</v>
      </c>
      <c r="AC596" s="53">
        <v>12110110</v>
      </c>
      <c r="AD596" s="53">
        <v>466228.81520000001</v>
      </c>
      <c r="AE596" s="53">
        <v>5863.1808799299997</v>
      </c>
      <c r="AF596" s="53">
        <f t="shared" si="2473"/>
        <v>1.2575758273145018E-2</v>
      </c>
      <c r="AH596" s="58">
        <f t="shared" si="2541"/>
        <v>13</v>
      </c>
      <c r="AI596" s="58">
        <f t="shared" si="2542"/>
        <v>0</v>
      </c>
      <c r="AJ596" s="58">
        <f t="shared" si="2543"/>
        <v>0</v>
      </c>
      <c r="AK596" s="58">
        <f t="shared" si="2544"/>
        <v>0</v>
      </c>
      <c r="AL596" s="58">
        <f t="shared" si="2545"/>
        <v>22</v>
      </c>
      <c r="AM596" s="58">
        <f t="shared" si="2528"/>
        <v>0.16348485755088524</v>
      </c>
      <c r="AN596" s="58">
        <f t="shared" si="2529"/>
        <v>0</v>
      </c>
      <c r="AO596" s="58">
        <f t="shared" si="2530"/>
        <v>0</v>
      </c>
      <c r="AP596" s="58">
        <f t="shared" si="2531"/>
        <v>0</v>
      </c>
      <c r="AQ596" s="58">
        <f t="shared" si="2532"/>
        <v>0.27666668200919042</v>
      </c>
      <c r="BA596" s="54" t="s">
        <v>1050</v>
      </c>
      <c r="BB596" s="53">
        <v>12050004</v>
      </c>
      <c r="BC596" s="53">
        <v>5915</v>
      </c>
      <c r="BD596" s="53">
        <v>4652</v>
      </c>
      <c r="BE596" s="53">
        <f t="shared" si="2484"/>
        <v>0.78647506339814033</v>
      </c>
      <c r="BF596" s="53">
        <f t="shared" ref="BF596:BG598" si="2553">BF595</f>
        <v>0</v>
      </c>
      <c r="BG596" s="53">
        <f t="shared" si="2553"/>
        <v>0</v>
      </c>
      <c r="BH596" s="53">
        <f t="shared" si="2485"/>
        <v>0</v>
      </c>
      <c r="BI596" s="53">
        <f t="shared" si="2486"/>
        <v>0</v>
      </c>
      <c r="BO596" s="54" t="s">
        <v>1038</v>
      </c>
      <c r="BP596" s="53">
        <v>12060101</v>
      </c>
      <c r="BQ596" s="53">
        <v>547547.57299999997</v>
      </c>
      <c r="BR596" s="53">
        <v>277516.10019999999</v>
      </c>
      <c r="BS596" s="53">
        <f t="shared" si="2487"/>
        <v>0.5068346822897889</v>
      </c>
      <c r="BT596" s="53">
        <f>BT595</f>
        <v>124</v>
      </c>
      <c r="BU596" s="53">
        <f t="shared" si="2546"/>
        <v>0</v>
      </c>
      <c r="BV596" s="53">
        <f t="shared" si="2547"/>
        <v>31</v>
      </c>
      <c r="BW596" s="53">
        <f t="shared" si="2488"/>
        <v>62.847500603933824</v>
      </c>
      <c r="BX596" s="53">
        <f t="shared" si="2489"/>
        <v>0</v>
      </c>
      <c r="BY596" s="53">
        <f t="shared" si="2490"/>
        <v>15.711875150983456</v>
      </c>
    </row>
    <row r="597" spans="1:77" x14ac:dyDescent="0.3">
      <c r="A597" s="53" t="s">
        <v>1036</v>
      </c>
      <c r="B597" s="53" t="s">
        <v>1574</v>
      </c>
      <c r="C597" s="53">
        <v>13080001</v>
      </c>
      <c r="D597" s="51">
        <v>156667.37889096999</v>
      </c>
      <c r="E597" s="53">
        <v>3988.4184182700001</v>
      </c>
      <c r="F597" s="53">
        <f t="shared" si="2472"/>
        <v>2.5457874169489185E-2</v>
      </c>
      <c r="H597" s="53">
        <f t="shared" si="2548"/>
        <v>1084</v>
      </c>
      <c r="I597" s="53">
        <f t="shared" si="2549"/>
        <v>0</v>
      </c>
      <c r="J597" s="53">
        <f t="shared" si="2550"/>
        <v>423</v>
      </c>
      <c r="K597" s="53">
        <f t="shared" si="2551"/>
        <v>0</v>
      </c>
      <c r="L597" s="53">
        <f t="shared" si="2552"/>
        <v>99</v>
      </c>
      <c r="M597" s="53">
        <f t="shared" si="2479"/>
        <v>27.596335599726277</v>
      </c>
      <c r="N597" s="53">
        <f t="shared" si="2480"/>
        <v>0</v>
      </c>
      <c r="O597" s="53">
        <f t="shared" si="2481"/>
        <v>10.768680773693925</v>
      </c>
      <c r="P597" s="53">
        <f t="shared" si="2482"/>
        <v>0</v>
      </c>
      <c r="Q597" s="53">
        <f t="shared" si="2483"/>
        <v>2.5203295427794292</v>
      </c>
      <c r="AA597" s="53" t="s">
        <v>1058</v>
      </c>
      <c r="AB597" s="53" t="s">
        <v>1601</v>
      </c>
      <c r="AC597" s="53">
        <v>12090109</v>
      </c>
      <c r="AD597" s="53">
        <v>96855.642170000006</v>
      </c>
      <c r="AE597" s="51">
        <v>56890.771429699998</v>
      </c>
      <c r="AF597" s="53">
        <f t="shared" si="2473"/>
        <v>0.58737694733205026</v>
      </c>
      <c r="AH597" s="58">
        <f>Input!P492</f>
        <v>0</v>
      </c>
      <c r="AI597" s="58">
        <f>Input!Q492</f>
        <v>0</v>
      </c>
      <c r="AJ597" s="58">
        <f>Input!R492</f>
        <v>0</v>
      </c>
      <c r="AK597" s="58">
        <f>Input!S492</f>
        <v>0</v>
      </c>
      <c r="AL597" s="58">
        <f>Input!T492</f>
        <v>4</v>
      </c>
      <c r="AM597" s="58">
        <f t="shared" si="2528"/>
        <v>0</v>
      </c>
      <c r="AN597" s="58">
        <f t="shared" si="2529"/>
        <v>0</v>
      </c>
      <c r="AO597" s="58">
        <f t="shared" si="2530"/>
        <v>0</v>
      </c>
      <c r="AP597" s="58">
        <f t="shared" si="2531"/>
        <v>0</v>
      </c>
      <c r="AQ597" s="58">
        <f t="shared" si="2532"/>
        <v>2.349507789328201</v>
      </c>
      <c r="BA597" s="54" t="s">
        <v>1050</v>
      </c>
      <c r="BB597" s="53">
        <v>12080001</v>
      </c>
      <c r="BC597" s="53">
        <v>5915</v>
      </c>
      <c r="BD597" s="53">
        <v>51</v>
      </c>
      <c r="BE597" s="53">
        <f t="shared" si="2484"/>
        <v>8.6221470836855447E-3</v>
      </c>
      <c r="BF597" s="53">
        <f t="shared" si="2553"/>
        <v>0</v>
      </c>
      <c r="BG597" s="53">
        <f t="shared" si="2553"/>
        <v>0</v>
      </c>
      <c r="BH597" s="53">
        <f t="shared" si="2485"/>
        <v>0</v>
      </c>
      <c r="BI597" s="53">
        <f t="shared" si="2486"/>
        <v>0</v>
      </c>
      <c r="BO597" s="54" t="s">
        <v>1039</v>
      </c>
      <c r="BP597" s="53">
        <v>12110103</v>
      </c>
      <c r="BQ597" s="53">
        <v>956123.87650000001</v>
      </c>
      <c r="BR597" s="53">
        <v>90331.008759999997</v>
      </c>
      <c r="BS597" s="53">
        <f t="shared" si="2487"/>
        <v>9.4476260848821089E-2</v>
      </c>
      <c r="BT597" s="53">
        <f>Input!R411</f>
        <v>0</v>
      </c>
      <c r="BU597" s="53">
        <f>Input!S411</f>
        <v>0</v>
      </c>
      <c r="BV597" s="53">
        <f>Input!T411</f>
        <v>22</v>
      </c>
      <c r="BW597" s="53">
        <f t="shared" si="2488"/>
        <v>0</v>
      </c>
      <c r="BX597" s="53">
        <f t="shared" si="2489"/>
        <v>0</v>
      </c>
      <c r="BY597" s="53">
        <f t="shared" si="2490"/>
        <v>2.078477738674064</v>
      </c>
    </row>
    <row r="598" spans="1:77" x14ac:dyDescent="0.3">
      <c r="A598" s="53" t="s">
        <v>1036</v>
      </c>
      <c r="B598" s="53" t="s">
        <v>1575</v>
      </c>
      <c r="C598" s="53">
        <v>12110101</v>
      </c>
      <c r="D598" s="51">
        <v>356929.17841315299</v>
      </c>
      <c r="E598" s="53">
        <v>292.97503894900001</v>
      </c>
      <c r="F598" s="53">
        <f t="shared" si="2472"/>
        <v>8.2082120674896258E-4</v>
      </c>
      <c r="H598" s="53">
        <f>Input!P404</f>
        <v>8</v>
      </c>
      <c r="I598" s="53">
        <f>Input!Q404</f>
        <v>0</v>
      </c>
      <c r="J598" s="53">
        <f>Input!R404</f>
        <v>1268</v>
      </c>
      <c r="K598" s="53">
        <f>Input!S404</f>
        <v>0</v>
      </c>
      <c r="L598" s="53">
        <f>Input!T404</f>
        <v>80</v>
      </c>
      <c r="M598" s="53">
        <f t="shared" si="2479"/>
        <v>6.5665696539917006E-3</v>
      </c>
      <c r="N598" s="53">
        <f t="shared" si="2480"/>
        <v>0</v>
      </c>
      <c r="O598" s="53">
        <f t="shared" si="2481"/>
        <v>1.0408012901576846</v>
      </c>
      <c r="P598" s="53">
        <f t="shared" si="2482"/>
        <v>0</v>
      </c>
      <c r="Q598" s="53">
        <f t="shared" si="2483"/>
        <v>6.5665696539917009E-2</v>
      </c>
      <c r="AA598" s="53" t="s">
        <v>1058</v>
      </c>
      <c r="AB598" s="53" t="s">
        <v>1601</v>
      </c>
      <c r="AC598" s="53">
        <v>12090204</v>
      </c>
      <c r="AD598" s="53">
        <v>96855.642170000006</v>
      </c>
      <c r="AE598" s="53">
        <v>39964.8707383</v>
      </c>
      <c r="AF598" s="53">
        <f t="shared" si="2473"/>
        <v>0.41262305264730037</v>
      </c>
      <c r="AH598" s="58">
        <f t="shared" ref="AH598" si="2554">AH597</f>
        <v>0</v>
      </c>
      <c r="AI598" s="58">
        <f t="shared" ref="AI598" si="2555">AI597</f>
        <v>0</v>
      </c>
      <c r="AJ598" s="58">
        <f t="shared" ref="AJ598" si="2556">AJ597</f>
        <v>0</v>
      </c>
      <c r="AK598" s="58">
        <f t="shared" ref="AK598" si="2557">AK597</f>
        <v>0</v>
      </c>
      <c r="AL598" s="58">
        <f t="shared" ref="AL598" si="2558">AL597</f>
        <v>4</v>
      </c>
      <c r="AM598" s="58">
        <f t="shared" si="2528"/>
        <v>0</v>
      </c>
      <c r="AN598" s="58">
        <f t="shared" si="2529"/>
        <v>0</v>
      </c>
      <c r="AO598" s="58">
        <f t="shared" si="2530"/>
        <v>0</v>
      </c>
      <c r="AP598" s="58">
        <f t="shared" si="2531"/>
        <v>0</v>
      </c>
      <c r="AQ598" s="58">
        <f t="shared" si="2532"/>
        <v>1.6504922105892015</v>
      </c>
      <c r="BA598" s="54" t="s">
        <v>1050</v>
      </c>
      <c r="BB598" s="53">
        <v>12080002</v>
      </c>
      <c r="BC598" s="53">
        <v>5915</v>
      </c>
      <c r="BD598" s="53">
        <v>923</v>
      </c>
      <c r="BE598" s="53">
        <f t="shared" si="2484"/>
        <v>0.15604395604395604</v>
      </c>
      <c r="BF598" s="53">
        <f t="shared" si="2553"/>
        <v>0</v>
      </c>
      <c r="BG598" s="53">
        <f t="shared" si="2553"/>
        <v>0</v>
      </c>
      <c r="BH598" s="53">
        <f t="shared" si="2485"/>
        <v>0</v>
      </c>
      <c r="BI598" s="53">
        <f t="shared" si="2486"/>
        <v>0</v>
      </c>
      <c r="BO598" s="54" t="s">
        <v>1039</v>
      </c>
      <c r="BP598" s="53">
        <v>12110105</v>
      </c>
      <c r="BQ598" s="53">
        <v>956123.87650000001</v>
      </c>
      <c r="BR598" s="53">
        <v>558169.63049999997</v>
      </c>
      <c r="BS598" s="53">
        <f t="shared" si="2487"/>
        <v>0.58378380063391289</v>
      </c>
      <c r="BT598" s="53">
        <f>BT597</f>
        <v>0</v>
      </c>
      <c r="BU598" s="53">
        <f t="shared" ref="BU598:BU599" si="2559">BU597</f>
        <v>0</v>
      </c>
      <c r="BV598" s="53">
        <f t="shared" ref="BV598:BV599" si="2560">BV597</f>
        <v>22</v>
      </c>
      <c r="BW598" s="53">
        <f t="shared" si="2488"/>
        <v>0</v>
      </c>
      <c r="BX598" s="53">
        <f t="shared" si="2489"/>
        <v>0</v>
      </c>
      <c r="BY598" s="53">
        <f t="shared" si="2490"/>
        <v>12.843243613946083</v>
      </c>
    </row>
    <row r="599" spans="1:77" x14ac:dyDescent="0.3">
      <c r="A599" s="53" t="s">
        <v>1036</v>
      </c>
      <c r="B599" s="53" t="s">
        <v>1575</v>
      </c>
      <c r="C599" s="53">
        <v>12110102</v>
      </c>
      <c r="D599" s="51">
        <v>356929.17841315299</v>
      </c>
      <c r="E599" s="53">
        <v>103143.639993</v>
      </c>
      <c r="F599" s="53">
        <f t="shared" si="2472"/>
        <v>0.28897508590236098</v>
      </c>
      <c r="H599" s="53">
        <f>H598</f>
        <v>8</v>
      </c>
      <c r="I599" s="53">
        <f t="shared" ref="I599:I601" si="2561">I598</f>
        <v>0</v>
      </c>
      <c r="J599" s="53">
        <f t="shared" ref="J599:J601" si="2562">J598</f>
        <v>1268</v>
      </c>
      <c r="K599" s="53">
        <f t="shared" ref="K599:K601" si="2563">K598</f>
        <v>0</v>
      </c>
      <c r="L599" s="53">
        <f t="shared" ref="L599:L601" si="2564">L598</f>
        <v>80</v>
      </c>
      <c r="M599" s="53">
        <f t="shared" si="2479"/>
        <v>2.3118006872188879</v>
      </c>
      <c r="N599" s="53">
        <f t="shared" si="2480"/>
        <v>0</v>
      </c>
      <c r="O599" s="53">
        <f t="shared" si="2481"/>
        <v>366.42040892419374</v>
      </c>
      <c r="P599" s="53">
        <f t="shared" si="2482"/>
        <v>0</v>
      </c>
      <c r="Q599" s="53">
        <f t="shared" si="2483"/>
        <v>23.118006872188879</v>
      </c>
      <c r="AA599" s="53" t="s">
        <v>1058</v>
      </c>
      <c r="AB599" s="53" t="s">
        <v>1602</v>
      </c>
      <c r="AC599" s="53">
        <v>12090109</v>
      </c>
      <c r="AD599" s="53">
        <v>284084.88530000002</v>
      </c>
      <c r="AE599" s="53">
        <v>202941.78496200001</v>
      </c>
      <c r="AF599" s="53">
        <f t="shared" si="2473"/>
        <v>0.71437023038972636</v>
      </c>
      <c r="AH599" s="58">
        <v>0</v>
      </c>
      <c r="AI599" s="58">
        <v>0</v>
      </c>
      <c r="AJ599" s="58">
        <v>0</v>
      </c>
      <c r="AK599" s="58">
        <v>0</v>
      </c>
      <c r="AL599" s="58">
        <v>0</v>
      </c>
      <c r="AM599" s="58">
        <f t="shared" si="2528"/>
        <v>0</v>
      </c>
      <c r="AN599" s="58">
        <f t="shared" si="2529"/>
        <v>0</v>
      </c>
      <c r="AO599" s="58">
        <f t="shared" si="2530"/>
        <v>0</v>
      </c>
      <c r="AP599" s="58">
        <f t="shared" si="2531"/>
        <v>0</v>
      </c>
      <c r="AQ599" s="58">
        <f t="shared" si="2532"/>
        <v>0</v>
      </c>
      <c r="BA599" s="54" t="s">
        <v>1051</v>
      </c>
      <c r="BB599" s="53">
        <v>12030202</v>
      </c>
      <c r="BC599" s="53">
        <v>13664</v>
      </c>
      <c r="BD599" s="53">
        <v>12546</v>
      </c>
      <c r="BE599" s="53">
        <f t="shared" si="2484"/>
        <v>0.91817915690866514</v>
      </c>
      <c r="BF599" s="53">
        <f>Input!P457</f>
        <v>198</v>
      </c>
      <c r="BG599" s="53">
        <f>Input!Q457</f>
        <v>0</v>
      </c>
      <c r="BH599" s="53">
        <f t="shared" si="2485"/>
        <v>181.7994730679157</v>
      </c>
      <c r="BI599" s="53">
        <f t="shared" si="2486"/>
        <v>0</v>
      </c>
      <c r="BO599" s="54" t="s">
        <v>1039</v>
      </c>
      <c r="BP599" s="53">
        <v>12110108</v>
      </c>
      <c r="BQ599" s="53">
        <v>956123.87650000001</v>
      </c>
      <c r="BR599" s="53">
        <v>307623.23719999997</v>
      </c>
      <c r="BS599" s="53">
        <f t="shared" si="2487"/>
        <v>0.32173993847543036</v>
      </c>
      <c r="BT599" s="53">
        <f>BT598</f>
        <v>0</v>
      </c>
      <c r="BU599" s="53">
        <f t="shared" si="2559"/>
        <v>0</v>
      </c>
      <c r="BV599" s="53">
        <f t="shared" si="2560"/>
        <v>22</v>
      </c>
      <c r="BW599" s="53">
        <f t="shared" si="2488"/>
        <v>0</v>
      </c>
      <c r="BX599" s="53">
        <f t="shared" si="2489"/>
        <v>0</v>
      </c>
      <c r="BY599" s="53">
        <f t="shared" si="2490"/>
        <v>7.0782786464594682</v>
      </c>
    </row>
    <row r="600" spans="1:77" x14ac:dyDescent="0.3">
      <c r="A600" s="53" t="s">
        <v>1036</v>
      </c>
      <c r="B600" s="53" t="s">
        <v>1575</v>
      </c>
      <c r="C600" s="53">
        <v>12110104</v>
      </c>
      <c r="D600" s="51">
        <v>356929.17841315299</v>
      </c>
      <c r="E600" s="53">
        <v>3.72773820396</v>
      </c>
      <c r="F600" s="53">
        <f t="shared" si="2472"/>
        <v>1.0443915570402218E-5</v>
      </c>
      <c r="H600" s="53">
        <f>H599</f>
        <v>8</v>
      </c>
      <c r="I600" s="53">
        <f t="shared" si="2561"/>
        <v>0</v>
      </c>
      <c r="J600" s="53">
        <f t="shared" si="2562"/>
        <v>1268</v>
      </c>
      <c r="K600" s="53">
        <f t="shared" si="2563"/>
        <v>0</v>
      </c>
      <c r="L600" s="53">
        <f t="shared" si="2564"/>
        <v>80</v>
      </c>
      <c r="M600" s="53">
        <f t="shared" si="2479"/>
        <v>8.3551324563217746E-5</v>
      </c>
      <c r="N600" s="53">
        <f t="shared" si="2480"/>
        <v>0</v>
      </c>
      <c r="O600" s="53">
        <f t="shared" si="2481"/>
        <v>1.3242884943270012E-2</v>
      </c>
      <c r="P600" s="53">
        <f t="shared" si="2482"/>
        <v>0</v>
      </c>
      <c r="Q600" s="53">
        <f t="shared" si="2483"/>
        <v>8.3551324563217743E-4</v>
      </c>
      <c r="AA600" s="53" t="s">
        <v>1058</v>
      </c>
      <c r="AB600" s="53" t="s">
        <v>1602</v>
      </c>
      <c r="AC600" s="53">
        <v>12090110</v>
      </c>
      <c r="AD600" s="53">
        <v>284084.88530000002</v>
      </c>
      <c r="AE600" s="53">
        <v>26516.0815549</v>
      </c>
      <c r="AF600" s="53">
        <f t="shared" si="2473"/>
        <v>9.333858620073511E-2</v>
      </c>
      <c r="AH600" s="58">
        <f t="shared" ref="AH600:AH601" si="2565">AH599</f>
        <v>0</v>
      </c>
      <c r="AI600" s="58">
        <f t="shared" ref="AI600:AI601" si="2566">AI599</f>
        <v>0</v>
      </c>
      <c r="AJ600" s="58">
        <f t="shared" ref="AJ600:AJ601" si="2567">AJ599</f>
        <v>0</v>
      </c>
      <c r="AK600" s="58">
        <f t="shared" ref="AK600:AK601" si="2568">AK599</f>
        <v>0</v>
      </c>
      <c r="AL600" s="58">
        <f t="shared" ref="AL600:AL601" si="2569">AL599</f>
        <v>0</v>
      </c>
      <c r="AM600" s="58">
        <f t="shared" si="2528"/>
        <v>0</v>
      </c>
      <c r="AN600" s="58">
        <f t="shared" si="2529"/>
        <v>0</v>
      </c>
      <c r="AO600" s="58">
        <f t="shared" si="2530"/>
        <v>0</v>
      </c>
      <c r="AP600" s="58">
        <f t="shared" si="2531"/>
        <v>0</v>
      </c>
      <c r="AQ600" s="58">
        <f t="shared" si="2532"/>
        <v>0</v>
      </c>
      <c r="BA600" s="54" t="s">
        <v>1051</v>
      </c>
      <c r="BB600" s="53">
        <v>12070103</v>
      </c>
      <c r="BC600" s="53">
        <v>13664</v>
      </c>
      <c r="BD600" s="53">
        <v>1118</v>
      </c>
      <c r="BE600" s="53">
        <f t="shared" si="2484"/>
        <v>8.1820843091334888E-2</v>
      </c>
      <c r="BF600" s="53">
        <f>BF599</f>
        <v>198</v>
      </c>
      <c r="BG600" s="53">
        <f>BG599</f>
        <v>0</v>
      </c>
      <c r="BH600" s="53">
        <f t="shared" si="2485"/>
        <v>16.200526932084308</v>
      </c>
      <c r="BI600" s="53">
        <f t="shared" si="2486"/>
        <v>0</v>
      </c>
      <c r="BO600" s="54" t="s">
        <v>782</v>
      </c>
      <c r="BP600" s="53">
        <v>11140101</v>
      </c>
      <c r="BQ600" s="53">
        <v>595962.09400000004</v>
      </c>
      <c r="BR600" s="53">
        <v>287968.88530000002</v>
      </c>
      <c r="BS600" s="53">
        <f t="shared" si="2487"/>
        <v>0.48320000248203704</v>
      </c>
      <c r="BT600" s="53">
        <f>Input!R417</f>
        <v>0</v>
      </c>
      <c r="BU600" s="53">
        <f>Input!S417</f>
        <v>0</v>
      </c>
      <c r="BV600" s="53">
        <f>Input!T417</f>
        <v>48</v>
      </c>
      <c r="BW600" s="53">
        <f t="shared" si="2488"/>
        <v>0</v>
      </c>
      <c r="BX600" s="53">
        <f t="shared" si="2489"/>
        <v>0</v>
      </c>
      <c r="BY600" s="53">
        <f t="shared" si="2490"/>
        <v>23.193600119137777</v>
      </c>
    </row>
    <row r="601" spans="1:77" x14ac:dyDescent="0.3">
      <c r="A601" s="53" t="s">
        <v>1036</v>
      </c>
      <c r="B601" s="53" t="s">
        <v>1575</v>
      </c>
      <c r="C601" s="53">
        <v>13080001</v>
      </c>
      <c r="D601" s="51">
        <v>356929.17841315299</v>
      </c>
      <c r="E601" s="53">
        <v>253488.835643</v>
      </c>
      <c r="F601" s="53">
        <f t="shared" si="2472"/>
        <v>0.71019364897531967</v>
      </c>
      <c r="H601" s="53">
        <f>H600</f>
        <v>8</v>
      </c>
      <c r="I601" s="53">
        <f t="shared" si="2561"/>
        <v>0</v>
      </c>
      <c r="J601" s="53">
        <f t="shared" si="2562"/>
        <v>1268</v>
      </c>
      <c r="K601" s="53">
        <f t="shared" si="2563"/>
        <v>0</v>
      </c>
      <c r="L601" s="53">
        <f t="shared" si="2564"/>
        <v>80</v>
      </c>
      <c r="M601" s="53">
        <f t="shared" si="2479"/>
        <v>5.6815491918025574</v>
      </c>
      <c r="N601" s="53">
        <f t="shared" si="2480"/>
        <v>0</v>
      </c>
      <c r="O601" s="53">
        <f t="shared" si="2481"/>
        <v>900.52554690070531</v>
      </c>
      <c r="P601" s="53">
        <f t="shared" si="2482"/>
        <v>0</v>
      </c>
      <c r="Q601" s="53">
        <f t="shared" si="2483"/>
        <v>56.815491918025572</v>
      </c>
      <c r="AA601" s="53" t="s">
        <v>1058</v>
      </c>
      <c r="AB601" s="53" t="s">
        <v>1602</v>
      </c>
      <c r="AC601" s="53">
        <v>12090204</v>
      </c>
      <c r="AD601" s="53">
        <v>284084.88530000002</v>
      </c>
      <c r="AE601" s="51">
        <v>54627.018813800001</v>
      </c>
      <c r="AF601" s="53">
        <f t="shared" si="2473"/>
        <v>0.19229118351760474</v>
      </c>
      <c r="AH601" s="58">
        <f t="shared" si="2565"/>
        <v>0</v>
      </c>
      <c r="AI601" s="58">
        <f t="shared" si="2566"/>
        <v>0</v>
      </c>
      <c r="AJ601" s="58">
        <f t="shared" si="2567"/>
        <v>0</v>
      </c>
      <c r="AK601" s="58">
        <f t="shared" si="2568"/>
        <v>0</v>
      </c>
      <c r="AL601" s="58">
        <f t="shared" si="2569"/>
        <v>0</v>
      </c>
      <c r="AM601" s="58">
        <f t="shared" si="2528"/>
        <v>0</v>
      </c>
      <c r="AN601" s="58">
        <f t="shared" si="2529"/>
        <v>0</v>
      </c>
      <c r="AO601" s="58">
        <f t="shared" si="2530"/>
        <v>0</v>
      </c>
      <c r="AP601" s="58">
        <f t="shared" si="2531"/>
        <v>0</v>
      </c>
      <c r="AQ601" s="58">
        <f t="shared" si="2532"/>
        <v>0</v>
      </c>
      <c r="BA601" s="54" t="s">
        <v>1052</v>
      </c>
      <c r="BB601" s="53">
        <v>11140305</v>
      </c>
      <c r="BC601" s="53">
        <v>10546</v>
      </c>
      <c r="BD601" s="53">
        <v>4237</v>
      </c>
      <c r="BE601" s="53">
        <f t="shared" si="2484"/>
        <v>0.40176370187748911</v>
      </c>
      <c r="BF601" s="53">
        <f>Input!P462</f>
        <v>11</v>
      </c>
      <c r="BG601" s="53">
        <f>Input!Q462</f>
        <v>0</v>
      </c>
      <c r="BH601" s="53">
        <f t="shared" si="2485"/>
        <v>4.41940072065238</v>
      </c>
      <c r="BI601" s="53">
        <f t="shared" si="2486"/>
        <v>0</v>
      </c>
      <c r="BO601" s="54" t="s">
        <v>782</v>
      </c>
      <c r="BP601" s="53">
        <v>11140106</v>
      </c>
      <c r="BQ601" s="53">
        <v>595962.09400000004</v>
      </c>
      <c r="BR601" s="53">
        <v>31472.311140000002</v>
      </c>
      <c r="BS601" s="53">
        <f t="shared" si="2487"/>
        <v>5.2809249878231351E-2</v>
      </c>
      <c r="BT601" s="53">
        <f>BT600</f>
        <v>0</v>
      </c>
      <c r="BU601" s="53">
        <f t="shared" ref="BU601:BU603" si="2570">BU600</f>
        <v>0</v>
      </c>
      <c r="BV601" s="53">
        <f t="shared" ref="BV601:BV603" si="2571">BV600</f>
        <v>48</v>
      </c>
      <c r="BW601" s="53">
        <f t="shared" si="2488"/>
        <v>0</v>
      </c>
      <c r="BX601" s="53">
        <f t="shared" si="2489"/>
        <v>0</v>
      </c>
      <c r="BY601" s="53">
        <f t="shared" si="2490"/>
        <v>2.5348439941551049</v>
      </c>
    </row>
    <row r="602" spans="1:77" x14ac:dyDescent="0.3">
      <c r="A602" s="53" t="s">
        <v>1037</v>
      </c>
      <c r="B602" s="53" t="s">
        <v>1576</v>
      </c>
      <c r="C602" s="53">
        <v>12110203</v>
      </c>
      <c r="D602" s="51">
        <v>484260.43780853006</v>
      </c>
      <c r="E602" s="53">
        <v>8983.5697455299996</v>
      </c>
      <c r="F602" s="53">
        <f t="shared" si="2472"/>
        <v>1.8551112261377792E-2</v>
      </c>
      <c r="H602" s="53">
        <f>Input!P406</f>
        <v>3838</v>
      </c>
      <c r="I602" s="53">
        <f>Input!Q406</f>
        <v>0</v>
      </c>
      <c r="J602" s="53">
        <f>Input!R406</f>
        <v>288</v>
      </c>
      <c r="K602" s="53">
        <f>Input!S406</f>
        <v>1358</v>
      </c>
      <c r="L602" s="53">
        <f>Input!T406</f>
        <v>758</v>
      </c>
      <c r="M602" s="53">
        <f t="shared" si="2479"/>
        <v>71.199168859167969</v>
      </c>
      <c r="N602" s="53">
        <f t="shared" si="2480"/>
        <v>0</v>
      </c>
      <c r="O602" s="53">
        <f t="shared" si="2481"/>
        <v>5.3427203312768041</v>
      </c>
      <c r="P602" s="53">
        <f t="shared" si="2482"/>
        <v>25.192410450951041</v>
      </c>
      <c r="Q602" s="53">
        <f t="shared" si="2483"/>
        <v>14.061743094124367</v>
      </c>
      <c r="AA602" s="53" t="s">
        <v>1059</v>
      </c>
      <c r="AB602" s="53" t="s">
        <v>1599</v>
      </c>
      <c r="AC602" s="53">
        <v>12080005</v>
      </c>
      <c r="AD602" s="53">
        <v>52154.214979999997</v>
      </c>
      <c r="AE602" s="53">
        <v>52154.214982199999</v>
      </c>
      <c r="AF602" s="53">
        <f t="shared" si="2473"/>
        <v>1.0000000000421827</v>
      </c>
      <c r="AH602" s="58">
        <f>Input!P495</f>
        <v>0</v>
      </c>
      <c r="AI602" s="58">
        <f>Input!Q495</f>
        <v>0</v>
      </c>
      <c r="AJ602" s="58">
        <f>Input!R495</f>
        <v>0</v>
      </c>
      <c r="AK602" s="58">
        <f>Input!S495</f>
        <v>0</v>
      </c>
      <c r="AL602" s="58">
        <f>Input!T495</f>
        <v>1</v>
      </c>
      <c r="AM602" s="58">
        <f t="shared" si="2528"/>
        <v>0</v>
      </c>
      <c r="AN602" s="58">
        <f t="shared" si="2529"/>
        <v>0</v>
      </c>
      <c r="AO602" s="58">
        <f t="shared" si="2530"/>
        <v>0</v>
      </c>
      <c r="AP602" s="58">
        <f t="shared" si="2531"/>
        <v>0</v>
      </c>
      <c r="AQ602" s="58">
        <f t="shared" si="2532"/>
        <v>1.0000000000421827</v>
      </c>
      <c r="BA602" s="54" t="s">
        <v>1052</v>
      </c>
      <c r="BB602" s="53">
        <v>11140306</v>
      </c>
      <c r="BC602" s="53">
        <v>10546</v>
      </c>
      <c r="BD602" s="53">
        <v>6163</v>
      </c>
      <c r="BE602" s="53">
        <f t="shared" si="2484"/>
        <v>0.58439218661103731</v>
      </c>
      <c r="BF602" s="53">
        <f>BF601</f>
        <v>11</v>
      </c>
      <c r="BG602" s="53">
        <f>BG601</f>
        <v>0</v>
      </c>
      <c r="BH602" s="53">
        <f t="shared" si="2485"/>
        <v>6.4283140527214107</v>
      </c>
      <c r="BI602" s="53">
        <f t="shared" si="2486"/>
        <v>0</v>
      </c>
      <c r="BO602" s="54" t="s">
        <v>782</v>
      </c>
      <c r="BP602" s="53">
        <v>11140301</v>
      </c>
      <c r="BQ602" s="53">
        <v>595962.09400000004</v>
      </c>
      <c r="BR602" s="53">
        <v>189138.50339999999</v>
      </c>
      <c r="BS602" s="53">
        <f t="shared" si="2487"/>
        <v>0.31736666694778071</v>
      </c>
      <c r="BT602" s="53">
        <f>BT601</f>
        <v>0</v>
      </c>
      <c r="BU602" s="53">
        <f t="shared" si="2570"/>
        <v>0</v>
      </c>
      <c r="BV602" s="53">
        <f t="shared" si="2571"/>
        <v>48</v>
      </c>
      <c r="BW602" s="53">
        <f t="shared" si="2488"/>
        <v>0</v>
      </c>
      <c r="BX602" s="53">
        <f t="shared" si="2489"/>
        <v>0</v>
      </c>
      <c r="BY602" s="53">
        <f t="shared" si="2490"/>
        <v>15.233600013493474</v>
      </c>
    </row>
    <row r="603" spans="1:77" x14ac:dyDescent="0.3">
      <c r="A603" s="53" t="s">
        <v>1037</v>
      </c>
      <c r="B603" s="53" t="s">
        <v>1576</v>
      </c>
      <c r="C603" s="53">
        <v>12110204</v>
      </c>
      <c r="D603" s="51">
        <v>484260.43780853</v>
      </c>
      <c r="E603" s="53">
        <v>128365.295264</v>
      </c>
      <c r="F603" s="53">
        <f t="shared" si="2472"/>
        <v>0.26507491680489886</v>
      </c>
      <c r="H603" s="53">
        <f>H602</f>
        <v>3838</v>
      </c>
      <c r="I603" s="53">
        <f t="shared" ref="I603:I604" si="2572">I602</f>
        <v>0</v>
      </c>
      <c r="J603" s="53">
        <f t="shared" ref="J603:J604" si="2573">J602</f>
        <v>288</v>
      </c>
      <c r="K603" s="53">
        <f t="shared" ref="K603:K604" si="2574">K602</f>
        <v>1358</v>
      </c>
      <c r="L603" s="53">
        <f t="shared" ref="L603:L604" si="2575">L602</f>
        <v>758</v>
      </c>
      <c r="M603" s="53">
        <f t="shared" si="2479"/>
        <v>1017.3575306972018</v>
      </c>
      <c r="N603" s="53">
        <f t="shared" si="2480"/>
        <v>0</v>
      </c>
      <c r="O603" s="53">
        <f t="shared" si="2481"/>
        <v>76.341576039810874</v>
      </c>
      <c r="P603" s="53">
        <f t="shared" si="2482"/>
        <v>359.97173702105266</v>
      </c>
      <c r="Q603" s="53">
        <f t="shared" si="2483"/>
        <v>200.92678693811334</v>
      </c>
      <c r="AA603" s="53" t="s">
        <v>858</v>
      </c>
      <c r="AB603" s="53" t="s">
        <v>1597</v>
      </c>
      <c r="AC603" s="53">
        <v>12070101</v>
      </c>
      <c r="AD603" s="53">
        <v>14635.26123</v>
      </c>
      <c r="AE603" s="51">
        <v>14197.483115000001</v>
      </c>
      <c r="AF603" s="53">
        <f t="shared" si="2473"/>
        <v>0.97008744100155708</v>
      </c>
      <c r="AH603" s="58">
        <v>0</v>
      </c>
      <c r="AI603" s="58">
        <v>0</v>
      </c>
      <c r="AJ603" s="58">
        <v>0</v>
      </c>
      <c r="AK603" s="58">
        <v>0</v>
      </c>
      <c r="AL603" s="58">
        <v>0</v>
      </c>
      <c r="AM603" s="58">
        <f t="shared" si="2528"/>
        <v>0</v>
      </c>
      <c r="AN603" s="58">
        <f t="shared" si="2529"/>
        <v>0</v>
      </c>
      <c r="AO603" s="58">
        <f t="shared" si="2530"/>
        <v>0</v>
      </c>
      <c r="AP603" s="58">
        <f t="shared" si="2531"/>
        <v>0</v>
      </c>
      <c r="AQ603" s="58">
        <f t="shared" si="2532"/>
        <v>0</v>
      </c>
      <c r="BA603" s="54" t="s">
        <v>1052</v>
      </c>
      <c r="BB603" s="53">
        <v>11140307</v>
      </c>
      <c r="BC603" s="53">
        <v>10546</v>
      </c>
      <c r="BD603" s="53">
        <v>146</v>
      </c>
      <c r="BE603" s="53">
        <f t="shared" si="2484"/>
        <v>1.3844111511473545E-2</v>
      </c>
      <c r="BF603" s="53">
        <f>BF602</f>
        <v>11</v>
      </c>
      <c r="BG603" s="53">
        <f>BG602</f>
        <v>0</v>
      </c>
      <c r="BH603" s="53">
        <f t="shared" si="2485"/>
        <v>0.152285226626209</v>
      </c>
      <c r="BI603" s="53">
        <f t="shared" si="2486"/>
        <v>0</v>
      </c>
      <c r="BO603" s="54" t="s">
        <v>782</v>
      </c>
      <c r="BP603" s="53">
        <v>11140302</v>
      </c>
      <c r="BQ603" s="53">
        <v>595962.09400000004</v>
      </c>
      <c r="BR603" s="53">
        <v>87382.394119999997</v>
      </c>
      <c r="BS603" s="53">
        <f t="shared" si="2487"/>
        <v>0.14662408062483248</v>
      </c>
      <c r="BT603" s="53">
        <f>BT602</f>
        <v>0</v>
      </c>
      <c r="BU603" s="53">
        <f t="shared" si="2570"/>
        <v>0</v>
      </c>
      <c r="BV603" s="53">
        <f t="shared" si="2571"/>
        <v>48</v>
      </c>
      <c r="BW603" s="53">
        <f t="shared" si="2488"/>
        <v>0</v>
      </c>
      <c r="BX603" s="53">
        <f t="shared" si="2489"/>
        <v>0</v>
      </c>
      <c r="BY603" s="53">
        <f t="shared" si="2490"/>
        <v>7.0379558699919595</v>
      </c>
    </row>
    <row r="604" spans="1:77" x14ac:dyDescent="0.3">
      <c r="A604" s="53" t="s">
        <v>1037</v>
      </c>
      <c r="B604" s="53" t="s">
        <v>1576</v>
      </c>
      <c r="C604" s="53">
        <v>12110205</v>
      </c>
      <c r="D604" s="51">
        <v>484260.43780853</v>
      </c>
      <c r="E604" s="53">
        <v>346911.57279900002</v>
      </c>
      <c r="F604" s="53">
        <f t="shared" si="2472"/>
        <v>0.71637397093372335</v>
      </c>
      <c r="H604" s="53">
        <f>H603</f>
        <v>3838</v>
      </c>
      <c r="I604" s="53">
        <f t="shared" si="2572"/>
        <v>0</v>
      </c>
      <c r="J604" s="53">
        <f t="shared" si="2573"/>
        <v>288</v>
      </c>
      <c r="K604" s="53">
        <f t="shared" si="2574"/>
        <v>1358</v>
      </c>
      <c r="L604" s="53">
        <f t="shared" si="2575"/>
        <v>758</v>
      </c>
      <c r="M604" s="53">
        <f t="shared" si="2479"/>
        <v>2749.4433004436301</v>
      </c>
      <c r="N604" s="53">
        <f t="shared" si="2480"/>
        <v>0</v>
      </c>
      <c r="O604" s="53">
        <f t="shared" si="2481"/>
        <v>206.31570362891233</v>
      </c>
      <c r="P604" s="53">
        <f t="shared" si="2482"/>
        <v>972.83585252799628</v>
      </c>
      <c r="Q604" s="53">
        <f t="shared" si="2483"/>
        <v>543.01146996776231</v>
      </c>
      <c r="AA604" s="53" t="s">
        <v>858</v>
      </c>
      <c r="AB604" s="53" t="s">
        <v>1597</v>
      </c>
      <c r="AC604" s="53">
        <v>12070204</v>
      </c>
      <c r="AD604" s="53">
        <v>14635.26123</v>
      </c>
      <c r="AE604" s="53">
        <v>437.778117479</v>
      </c>
      <c r="AF604" s="53">
        <f t="shared" si="2473"/>
        <v>2.9912559167828395E-2</v>
      </c>
      <c r="AH604" s="58">
        <f t="shared" ref="AH604" si="2576">AH603</f>
        <v>0</v>
      </c>
      <c r="AI604" s="58">
        <f t="shared" ref="AI604" si="2577">AI603</f>
        <v>0</v>
      </c>
      <c r="AJ604" s="58">
        <f t="shared" ref="AJ604" si="2578">AJ603</f>
        <v>0</v>
      </c>
      <c r="AK604" s="58">
        <f t="shared" ref="AK604" si="2579">AK603</f>
        <v>0</v>
      </c>
      <c r="AL604" s="58">
        <f t="shared" ref="AL604" si="2580">AL603</f>
        <v>0</v>
      </c>
      <c r="AM604" s="58">
        <f t="shared" si="2528"/>
        <v>0</v>
      </c>
      <c r="AN604" s="58">
        <f t="shared" si="2529"/>
        <v>0</v>
      </c>
      <c r="AO604" s="58">
        <f t="shared" si="2530"/>
        <v>0</v>
      </c>
      <c r="AP604" s="58">
        <f t="shared" si="2531"/>
        <v>0</v>
      </c>
      <c r="AQ604" s="58">
        <f t="shared" si="2532"/>
        <v>0</v>
      </c>
      <c r="BA604" s="54" t="s">
        <v>1053</v>
      </c>
      <c r="BB604" s="53">
        <v>12080004</v>
      </c>
      <c r="BC604" s="53">
        <v>4799</v>
      </c>
      <c r="BD604" s="53">
        <v>3944</v>
      </c>
      <c r="BE604" s="53">
        <f t="shared" si="2484"/>
        <v>0.82183788289226922</v>
      </c>
      <c r="BF604" s="53">
        <v>0</v>
      </c>
      <c r="BG604" s="53">
        <v>0</v>
      </c>
      <c r="BH604" s="53">
        <f t="shared" si="2485"/>
        <v>0</v>
      </c>
      <c r="BI604" s="53">
        <f t="shared" si="2486"/>
        <v>0</v>
      </c>
      <c r="BO604" s="54" t="s">
        <v>1040</v>
      </c>
      <c r="BP604" s="53">
        <v>12050001</v>
      </c>
      <c r="BQ604" s="53">
        <v>651353.50390000001</v>
      </c>
      <c r="BR604" s="53">
        <v>273438.60720000003</v>
      </c>
      <c r="BS604" s="53">
        <f t="shared" si="2487"/>
        <v>0.41980062372087906</v>
      </c>
      <c r="BT604" s="53">
        <v>0</v>
      </c>
      <c r="BU604" s="53">
        <v>0</v>
      </c>
      <c r="BV604" s="53">
        <v>0</v>
      </c>
      <c r="BW604" s="53">
        <f t="shared" si="2488"/>
        <v>0</v>
      </c>
      <c r="BX604" s="53">
        <f t="shared" si="2489"/>
        <v>0</v>
      </c>
      <c r="BY604" s="53">
        <f t="shared" si="2490"/>
        <v>0</v>
      </c>
    </row>
    <row r="605" spans="1:77" x14ac:dyDescent="0.3">
      <c r="A605" s="53" t="s">
        <v>1038</v>
      </c>
      <c r="B605" s="53" t="s">
        <v>1580</v>
      </c>
      <c r="C605" s="53">
        <v>11130204</v>
      </c>
      <c r="D605" s="51">
        <v>197246.34553771</v>
      </c>
      <c r="E605" s="53">
        <v>27235.744039199999</v>
      </c>
      <c r="F605" s="53">
        <f t="shared" si="2472"/>
        <v>0.13807984104827437</v>
      </c>
      <c r="H605" s="53">
        <f>Input!P409</f>
        <v>173</v>
      </c>
      <c r="I605" s="53">
        <f>Input!Q409</f>
        <v>0</v>
      </c>
      <c r="J605" s="53">
        <f>Input!R409</f>
        <v>36152</v>
      </c>
      <c r="K605" s="53">
        <f>Input!S409</f>
        <v>0</v>
      </c>
      <c r="L605" s="53">
        <f>Input!T409</f>
        <v>80</v>
      </c>
      <c r="M605" s="53">
        <f t="shared" si="2479"/>
        <v>23.887812501351465</v>
      </c>
      <c r="N605" s="53">
        <f t="shared" si="2480"/>
        <v>0</v>
      </c>
      <c r="O605" s="53">
        <f t="shared" si="2481"/>
        <v>4991.8624135772152</v>
      </c>
      <c r="P605" s="53">
        <f t="shared" si="2482"/>
        <v>0</v>
      </c>
      <c r="Q605" s="53">
        <f t="shared" si="2483"/>
        <v>11.04638728386195</v>
      </c>
      <c r="AA605" s="53" t="s">
        <v>858</v>
      </c>
      <c r="AB605" s="53" t="s">
        <v>1608</v>
      </c>
      <c r="AC605" s="53">
        <v>12070101</v>
      </c>
      <c r="AD605" s="53">
        <v>50514.580070000004</v>
      </c>
      <c r="AE605" s="53">
        <v>36186.721508399998</v>
      </c>
      <c r="AF605" s="53">
        <f t="shared" si="2473"/>
        <v>0.71636191884114764</v>
      </c>
      <c r="AH605" s="58">
        <f>Input!P500</f>
        <v>10</v>
      </c>
      <c r="AI605" s="58">
        <f>Input!Q500</f>
        <v>0</v>
      </c>
      <c r="AJ605" s="58">
        <f>Input!R500</f>
        <v>443</v>
      </c>
      <c r="AK605" s="58">
        <f>Input!S500</f>
        <v>0</v>
      </c>
      <c r="AL605" s="58">
        <f>Input!T500</f>
        <v>21</v>
      </c>
      <c r="AM605" s="58">
        <f t="shared" si="2528"/>
        <v>7.1636191884114764</v>
      </c>
      <c r="AN605" s="58">
        <f t="shared" si="2529"/>
        <v>0</v>
      </c>
      <c r="AO605" s="58">
        <f t="shared" si="2530"/>
        <v>317.3483300466284</v>
      </c>
      <c r="AP605" s="58">
        <f t="shared" si="2531"/>
        <v>0</v>
      </c>
      <c r="AQ605" s="58">
        <f t="shared" si="2532"/>
        <v>15.043600295664101</v>
      </c>
      <c r="BA605" s="54" t="s">
        <v>1053</v>
      </c>
      <c r="BB605" s="53">
        <v>12080005</v>
      </c>
      <c r="BC605" s="53">
        <v>4799</v>
      </c>
      <c r="BD605" s="53">
        <v>7</v>
      </c>
      <c r="BE605" s="53">
        <f t="shared" si="2484"/>
        <v>1.4586372160866848E-3</v>
      </c>
      <c r="BF605" s="53">
        <f>BF604</f>
        <v>0</v>
      </c>
      <c r="BG605" s="53">
        <f>BG604</f>
        <v>0</v>
      </c>
      <c r="BH605" s="53">
        <f t="shared" si="2485"/>
        <v>0</v>
      </c>
      <c r="BI605" s="53">
        <f t="shared" si="2486"/>
        <v>0</v>
      </c>
      <c r="BO605" s="54" t="s">
        <v>1040</v>
      </c>
      <c r="BP605" s="53">
        <v>12050002</v>
      </c>
      <c r="BQ605" s="53">
        <v>651353.50390000001</v>
      </c>
      <c r="BR605" s="53">
        <v>236835.9074</v>
      </c>
      <c r="BS605" s="53">
        <f t="shared" si="2487"/>
        <v>0.3636057931398809</v>
      </c>
      <c r="BT605" s="53">
        <f>BT604</f>
        <v>0</v>
      </c>
      <c r="BU605" s="53">
        <f t="shared" ref="BU605:BU607" si="2581">BU604</f>
        <v>0</v>
      </c>
      <c r="BV605" s="53">
        <f t="shared" ref="BV605:BV607" si="2582">BV604</f>
        <v>0</v>
      </c>
      <c r="BW605" s="53">
        <f t="shared" si="2488"/>
        <v>0</v>
      </c>
      <c r="BX605" s="53">
        <f t="shared" si="2489"/>
        <v>0</v>
      </c>
      <c r="BY605" s="53">
        <f t="shared" si="2490"/>
        <v>0</v>
      </c>
    </row>
    <row r="606" spans="1:77" x14ac:dyDescent="0.3">
      <c r="A606" s="53" t="s">
        <v>1038</v>
      </c>
      <c r="B606" s="53" t="s">
        <v>1580</v>
      </c>
      <c r="C606" s="53">
        <v>11130205</v>
      </c>
      <c r="D606" s="51">
        <v>197246.34553771</v>
      </c>
      <c r="E606" s="53">
        <v>12980.030299100001</v>
      </c>
      <c r="F606" s="53">
        <f t="shared" si="2472"/>
        <v>6.5806189025785777E-2</v>
      </c>
      <c r="H606" s="53">
        <f>H605</f>
        <v>173</v>
      </c>
      <c r="I606" s="53">
        <f t="shared" ref="I606:I608" si="2583">I605</f>
        <v>0</v>
      </c>
      <c r="J606" s="53">
        <f t="shared" ref="J606:J608" si="2584">J605</f>
        <v>36152</v>
      </c>
      <c r="K606" s="53">
        <f t="shared" ref="K606:K608" si="2585">K605</f>
        <v>0</v>
      </c>
      <c r="L606" s="53">
        <f t="shared" ref="L606:L608" si="2586">L605</f>
        <v>80</v>
      </c>
      <c r="M606" s="53">
        <f t="shared" si="2479"/>
        <v>11.384470701460939</v>
      </c>
      <c r="N606" s="53">
        <f t="shared" si="2480"/>
        <v>0</v>
      </c>
      <c r="O606" s="53">
        <f t="shared" si="2481"/>
        <v>2379.0253456602072</v>
      </c>
      <c r="P606" s="53">
        <f t="shared" si="2482"/>
        <v>0</v>
      </c>
      <c r="Q606" s="53">
        <f t="shared" si="2483"/>
        <v>5.2644951220628622</v>
      </c>
      <c r="AA606" s="53" t="s">
        <v>858</v>
      </c>
      <c r="AB606" s="53" t="s">
        <v>1608</v>
      </c>
      <c r="AC606" s="53">
        <v>12070102</v>
      </c>
      <c r="AD606" s="53">
        <v>50514.580070000004</v>
      </c>
      <c r="AE606" s="53">
        <v>14325.619201199999</v>
      </c>
      <c r="AF606" s="53">
        <f t="shared" si="2473"/>
        <v>0.28359375018753863</v>
      </c>
      <c r="AH606" s="58">
        <f t="shared" ref="AH606:AH607" si="2587">AH605</f>
        <v>10</v>
      </c>
      <c r="AI606" s="58">
        <f t="shared" ref="AI606:AI607" si="2588">AI605</f>
        <v>0</v>
      </c>
      <c r="AJ606" s="58">
        <f t="shared" ref="AJ606:AJ607" si="2589">AJ605</f>
        <v>443</v>
      </c>
      <c r="AK606" s="58">
        <f t="shared" ref="AK606:AK607" si="2590">AK605</f>
        <v>0</v>
      </c>
      <c r="AL606" s="58">
        <f t="shared" ref="AL606:AL607" si="2591">AL605</f>
        <v>21</v>
      </c>
      <c r="AM606" s="58">
        <f t="shared" si="2528"/>
        <v>2.8359375018753861</v>
      </c>
      <c r="AN606" s="58">
        <f t="shared" si="2529"/>
        <v>0</v>
      </c>
      <c r="AO606" s="58">
        <f t="shared" si="2530"/>
        <v>125.63203133307961</v>
      </c>
      <c r="AP606" s="58">
        <f t="shared" si="2531"/>
        <v>0</v>
      </c>
      <c r="AQ606" s="58">
        <f t="shared" si="2532"/>
        <v>5.9554687539383115</v>
      </c>
      <c r="BA606" s="54" t="s">
        <v>1053</v>
      </c>
      <c r="BB606" s="53">
        <v>12080006</v>
      </c>
      <c r="BC606" s="53">
        <v>4799</v>
      </c>
      <c r="BD606" s="53">
        <v>848</v>
      </c>
      <c r="BE606" s="53">
        <f t="shared" si="2484"/>
        <v>0.17670347989164409</v>
      </c>
      <c r="BF606" s="53">
        <f>BF605</f>
        <v>0</v>
      </c>
      <c r="BG606" s="53">
        <f>BG605</f>
        <v>0</v>
      </c>
      <c r="BH606" s="53">
        <f t="shared" si="2485"/>
        <v>0</v>
      </c>
      <c r="BI606" s="53">
        <f t="shared" si="2486"/>
        <v>0</v>
      </c>
      <c r="BO606" s="54" t="s">
        <v>1040</v>
      </c>
      <c r="BP606" s="53">
        <v>12050005</v>
      </c>
      <c r="BQ606" s="53">
        <v>651353.50390000001</v>
      </c>
      <c r="BR606" s="53">
        <v>17271.76946</v>
      </c>
      <c r="BS606" s="53">
        <f t="shared" si="2487"/>
        <v>2.6516736851164114E-2</v>
      </c>
      <c r="BT606" s="53">
        <f>BT605</f>
        <v>0</v>
      </c>
      <c r="BU606" s="53">
        <f t="shared" si="2581"/>
        <v>0</v>
      </c>
      <c r="BV606" s="53">
        <f t="shared" si="2582"/>
        <v>0</v>
      </c>
      <c r="BW606" s="53">
        <f t="shared" si="2488"/>
        <v>0</v>
      </c>
      <c r="BX606" s="53">
        <f t="shared" si="2489"/>
        <v>0</v>
      </c>
      <c r="BY606" s="53">
        <f t="shared" si="2490"/>
        <v>0</v>
      </c>
    </row>
    <row r="607" spans="1:77" x14ac:dyDescent="0.3">
      <c r="A607" s="53" t="s">
        <v>1038</v>
      </c>
      <c r="B607" s="53" t="s">
        <v>1580</v>
      </c>
      <c r="C607" s="53">
        <v>11130206</v>
      </c>
      <c r="D607" s="51">
        <v>197246.34553771</v>
      </c>
      <c r="E607" s="53">
        <v>7749.3404804100001</v>
      </c>
      <c r="F607" s="53">
        <f t="shared" si="2472"/>
        <v>3.928762512321661E-2</v>
      </c>
      <c r="H607" s="53">
        <f>H606</f>
        <v>173</v>
      </c>
      <c r="I607" s="53">
        <f t="shared" si="2583"/>
        <v>0</v>
      </c>
      <c r="J607" s="53">
        <f t="shared" si="2584"/>
        <v>36152</v>
      </c>
      <c r="K607" s="53">
        <f t="shared" si="2585"/>
        <v>0</v>
      </c>
      <c r="L607" s="53">
        <f t="shared" si="2586"/>
        <v>80</v>
      </c>
      <c r="M607" s="53">
        <f t="shared" si="2479"/>
        <v>6.7967591463164734</v>
      </c>
      <c r="N607" s="53">
        <f t="shared" si="2480"/>
        <v>0</v>
      </c>
      <c r="O607" s="53">
        <f t="shared" si="2481"/>
        <v>1420.3262234545268</v>
      </c>
      <c r="P607" s="53">
        <f t="shared" si="2482"/>
        <v>0</v>
      </c>
      <c r="Q607" s="53">
        <f t="shared" si="2483"/>
        <v>3.1430100098573286</v>
      </c>
      <c r="AA607" s="53" t="s">
        <v>858</v>
      </c>
      <c r="AB607" s="53" t="s">
        <v>1608</v>
      </c>
      <c r="AC607" s="53">
        <v>12070204</v>
      </c>
      <c r="AD607" s="53">
        <v>50514.580070000004</v>
      </c>
      <c r="AE607" s="53">
        <v>2.2393577525700001</v>
      </c>
      <c r="AF607" s="53">
        <f t="shared" si="2473"/>
        <v>4.43309189043408E-5</v>
      </c>
      <c r="AH607" s="58">
        <f t="shared" si="2587"/>
        <v>10</v>
      </c>
      <c r="AI607" s="58">
        <f t="shared" si="2588"/>
        <v>0</v>
      </c>
      <c r="AJ607" s="58">
        <f t="shared" si="2589"/>
        <v>443</v>
      </c>
      <c r="AK607" s="58">
        <f t="shared" si="2590"/>
        <v>0</v>
      </c>
      <c r="AL607" s="58">
        <f t="shared" si="2591"/>
        <v>21</v>
      </c>
      <c r="AM607" s="58">
        <f t="shared" si="2528"/>
        <v>4.4330918904340801E-4</v>
      </c>
      <c r="AN607" s="58">
        <f t="shared" si="2529"/>
        <v>0</v>
      </c>
      <c r="AO607" s="58">
        <f t="shared" si="2530"/>
        <v>1.9638597074622975E-2</v>
      </c>
      <c r="AP607" s="58">
        <f t="shared" si="2531"/>
        <v>0</v>
      </c>
      <c r="AQ607" s="58">
        <f t="shared" si="2532"/>
        <v>9.3094929699115675E-4</v>
      </c>
      <c r="BA607" s="54" t="s">
        <v>1054</v>
      </c>
      <c r="BB607" s="53">
        <v>12090109</v>
      </c>
      <c r="BC607" s="53">
        <v>4012</v>
      </c>
      <c r="BD607" s="53">
        <v>376</v>
      </c>
      <c r="BE607" s="53">
        <f t="shared" si="2484"/>
        <v>9.3718843469591223E-2</v>
      </c>
      <c r="BF607" s="53">
        <v>0</v>
      </c>
      <c r="BG607" s="53">
        <v>0</v>
      </c>
      <c r="BH607" s="53">
        <f t="shared" si="2485"/>
        <v>0</v>
      </c>
      <c r="BI607" s="53">
        <f t="shared" si="2486"/>
        <v>0</v>
      </c>
      <c r="BO607" s="54" t="s">
        <v>1040</v>
      </c>
      <c r="BP607" s="53">
        <v>12050006</v>
      </c>
      <c r="BQ607" s="53">
        <v>651353.50390000001</v>
      </c>
      <c r="BR607" s="53">
        <v>123807.2199</v>
      </c>
      <c r="BS607" s="53">
        <f t="shared" si="2487"/>
        <v>0.19007684638019184</v>
      </c>
      <c r="BT607" s="53">
        <f>BT606</f>
        <v>0</v>
      </c>
      <c r="BU607" s="53">
        <f t="shared" si="2581"/>
        <v>0</v>
      </c>
      <c r="BV607" s="53">
        <f t="shared" si="2582"/>
        <v>0</v>
      </c>
      <c r="BW607" s="53">
        <f t="shared" si="2488"/>
        <v>0</v>
      </c>
      <c r="BX607" s="53">
        <f t="shared" si="2489"/>
        <v>0</v>
      </c>
      <c r="BY607" s="53">
        <f t="shared" si="2490"/>
        <v>0</v>
      </c>
    </row>
    <row r="608" spans="1:77" x14ac:dyDescent="0.3">
      <c r="A608" s="53" t="s">
        <v>1038</v>
      </c>
      <c r="B608" s="53" t="s">
        <v>1580</v>
      </c>
      <c r="C608" s="53">
        <v>12060101</v>
      </c>
      <c r="D608" s="51">
        <v>197246.34553771</v>
      </c>
      <c r="E608" s="53">
        <v>149281.23071900001</v>
      </c>
      <c r="F608" s="53">
        <f t="shared" si="2472"/>
        <v>0.75682634480272326</v>
      </c>
      <c r="H608" s="53">
        <f>H607</f>
        <v>173</v>
      </c>
      <c r="I608" s="53">
        <f t="shared" si="2583"/>
        <v>0</v>
      </c>
      <c r="J608" s="53">
        <f t="shared" si="2584"/>
        <v>36152</v>
      </c>
      <c r="K608" s="53">
        <f t="shared" si="2585"/>
        <v>0</v>
      </c>
      <c r="L608" s="53">
        <f t="shared" si="2586"/>
        <v>80</v>
      </c>
      <c r="M608" s="53">
        <f t="shared" si="2479"/>
        <v>130.93095765087114</v>
      </c>
      <c r="N608" s="53">
        <f t="shared" si="2480"/>
        <v>0</v>
      </c>
      <c r="O608" s="53">
        <f t="shared" si="2481"/>
        <v>27360.786017308052</v>
      </c>
      <c r="P608" s="53">
        <f t="shared" si="2482"/>
        <v>0</v>
      </c>
      <c r="Q608" s="53">
        <f t="shared" si="2483"/>
        <v>60.546107584217864</v>
      </c>
      <c r="AA608" s="53" t="s">
        <v>1060</v>
      </c>
      <c r="AB608" s="53" t="s">
        <v>1601</v>
      </c>
      <c r="AC608" s="53">
        <v>12070203</v>
      </c>
      <c r="AD608" s="53">
        <v>43081.925889999999</v>
      </c>
      <c r="AE608" s="53">
        <v>259.621960339</v>
      </c>
      <c r="AF608" s="53">
        <f t="shared" si="2473"/>
        <v>6.0262384973663024E-3</v>
      </c>
      <c r="AH608" s="58">
        <f>Input!P501</f>
        <v>0</v>
      </c>
      <c r="AI608" s="58">
        <f>Input!Q501</f>
        <v>0</v>
      </c>
      <c r="AJ608" s="58">
        <f>Input!R501</f>
        <v>0</v>
      </c>
      <c r="AK608" s="58">
        <f>Input!S501</f>
        <v>0</v>
      </c>
      <c r="AL608" s="58">
        <f>Input!T501</f>
        <v>68</v>
      </c>
      <c r="AM608" s="58">
        <f t="shared" si="2528"/>
        <v>0</v>
      </c>
      <c r="AN608" s="58">
        <f t="shared" si="2529"/>
        <v>0</v>
      </c>
      <c r="AO608" s="58">
        <f t="shared" si="2530"/>
        <v>0</v>
      </c>
      <c r="AP608" s="58">
        <f t="shared" si="2531"/>
        <v>0</v>
      </c>
      <c r="AQ608" s="58">
        <f t="shared" si="2532"/>
        <v>0.40978421782090857</v>
      </c>
      <c r="BA608" s="54" t="s">
        <v>1054</v>
      </c>
      <c r="BB608" s="53">
        <v>12090204</v>
      </c>
      <c r="BC608" s="53">
        <v>4012</v>
      </c>
      <c r="BD608" s="53">
        <v>3636</v>
      </c>
      <c r="BE608" s="53">
        <f t="shared" si="2484"/>
        <v>0.90628115653040875</v>
      </c>
      <c r="BF608" s="53">
        <f>BF607</f>
        <v>0</v>
      </c>
      <c r="BG608" s="53">
        <f>BG607</f>
        <v>0</v>
      </c>
      <c r="BH608" s="53">
        <f t="shared" si="2485"/>
        <v>0</v>
      </c>
      <c r="BI608" s="53">
        <f t="shared" si="2486"/>
        <v>0</v>
      </c>
      <c r="BO608" s="54" t="s">
        <v>1041</v>
      </c>
      <c r="BP608" s="53">
        <v>12070202</v>
      </c>
      <c r="BQ608" s="53">
        <v>456920.9903</v>
      </c>
      <c r="BR608" s="53">
        <v>7866.6307299999999</v>
      </c>
      <c r="BS608" s="53">
        <f t="shared" si="2487"/>
        <v>1.7216610523484634E-2</v>
      </c>
      <c r="BT608" s="53">
        <v>0</v>
      </c>
      <c r="BU608" s="53">
        <v>0</v>
      </c>
      <c r="BV608" s="53">
        <v>0</v>
      </c>
      <c r="BW608" s="53">
        <f t="shared" si="2488"/>
        <v>0</v>
      </c>
      <c r="BX608" s="53">
        <f t="shared" si="2489"/>
        <v>0</v>
      </c>
      <c r="BY608" s="53">
        <f t="shared" si="2490"/>
        <v>0</v>
      </c>
    </row>
    <row r="609" spans="1:77" x14ac:dyDescent="0.3">
      <c r="A609" s="53" t="s">
        <v>1039</v>
      </c>
      <c r="B609" s="53" t="s">
        <v>1573</v>
      </c>
      <c r="C609" s="53">
        <v>12110103</v>
      </c>
      <c r="D609" s="51">
        <v>956123.87642899994</v>
      </c>
      <c r="E609" s="53">
        <v>90331.008694999997</v>
      </c>
      <c r="F609" s="53">
        <f t="shared" si="2472"/>
        <v>9.44762607878539E-2</v>
      </c>
      <c r="H609" s="53">
        <f>Input!P410</f>
        <v>1176</v>
      </c>
      <c r="I609" s="53">
        <f>Input!Q410</f>
        <v>0</v>
      </c>
      <c r="J609" s="53">
        <f>Input!R410</f>
        <v>3593</v>
      </c>
      <c r="K609" s="53">
        <f>Input!S410</f>
        <v>0</v>
      </c>
      <c r="L609" s="53">
        <f>Input!T410</f>
        <v>130</v>
      </c>
      <c r="M609" s="53">
        <f t="shared" si="2479"/>
        <v>111.10408268651618</v>
      </c>
      <c r="N609" s="53">
        <f t="shared" si="2480"/>
        <v>0</v>
      </c>
      <c r="O609" s="53">
        <f t="shared" si="2481"/>
        <v>339.45320501075906</v>
      </c>
      <c r="P609" s="53">
        <f t="shared" si="2482"/>
        <v>0</v>
      </c>
      <c r="Q609" s="53">
        <f t="shared" si="2483"/>
        <v>12.281913902421007</v>
      </c>
      <c r="AA609" s="53" t="s">
        <v>1060</v>
      </c>
      <c r="AB609" s="53" t="s">
        <v>1601</v>
      </c>
      <c r="AC609" s="53">
        <v>12090106</v>
      </c>
      <c r="AD609" s="53">
        <v>43081.925889999999</v>
      </c>
      <c r="AE609" s="51">
        <v>22981.857822499998</v>
      </c>
      <c r="AF609" s="53">
        <f t="shared" si="2473"/>
        <v>0.53344546112397573</v>
      </c>
      <c r="AH609" s="58">
        <f t="shared" ref="AH609:AH610" si="2592">AH608</f>
        <v>0</v>
      </c>
      <c r="AI609" s="58">
        <f t="shared" ref="AI609:AI610" si="2593">AI608</f>
        <v>0</v>
      </c>
      <c r="AJ609" s="58">
        <f t="shared" ref="AJ609:AJ610" si="2594">AJ608</f>
        <v>0</v>
      </c>
      <c r="AK609" s="58">
        <f t="shared" ref="AK609:AK610" si="2595">AK608</f>
        <v>0</v>
      </c>
      <c r="AL609" s="58">
        <f t="shared" ref="AL609:AL610" si="2596">AL608</f>
        <v>68</v>
      </c>
      <c r="AM609" s="58">
        <f t="shared" si="2528"/>
        <v>0</v>
      </c>
      <c r="AN609" s="58">
        <f t="shared" si="2529"/>
        <v>0</v>
      </c>
      <c r="AO609" s="58">
        <f t="shared" si="2530"/>
        <v>0</v>
      </c>
      <c r="AP609" s="58">
        <f t="shared" si="2531"/>
        <v>0</v>
      </c>
      <c r="AQ609" s="58">
        <f t="shared" si="2532"/>
        <v>36.274291356430346</v>
      </c>
      <c r="BA609" s="54" t="s">
        <v>873</v>
      </c>
      <c r="BB609" s="53">
        <v>12090302</v>
      </c>
      <c r="BC609" s="53">
        <v>36702</v>
      </c>
      <c r="BD609" s="53">
        <v>3476</v>
      </c>
      <c r="BE609" s="53">
        <f t="shared" si="2484"/>
        <v>9.470873521878917E-2</v>
      </c>
      <c r="BF609" s="53">
        <v>0</v>
      </c>
      <c r="BG609" s="53">
        <v>0</v>
      </c>
      <c r="BH609" s="53">
        <f t="shared" si="2485"/>
        <v>0</v>
      </c>
      <c r="BI609" s="53">
        <f t="shared" si="2486"/>
        <v>0</v>
      </c>
      <c r="BO609" s="54" t="s">
        <v>1041</v>
      </c>
      <c r="BP609" s="53">
        <v>12070203</v>
      </c>
      <c r="BQ609" s="53">
        <v>456920.9903</v>
      </c>
      <c r="BR609" s="53">
        <v>351557.38179999997</v>
      </c>
      <c r="BS609" s="53">
        <f t="shared" si="2487"/>
        <v>0.76940519097005899</v>
      </c>
      <c r="BT609" s="53">
        <f>BT608</f>
        <v>0</v>
      </c>
      <c r="BU609" s="53">
        <f t="shared" ref="BU609:BU610" si="2597">BU608</f>
        <v>0</v>
      </c>
      <c r="BV609" s="53">
        <f t="shared" ref="BV609:BV610" si="2598">BV608</f>
        <v>0</v>
      </c>
      <c r="BW609" s="53">
        <f t="shared" si="2488"/>
        <v>0</v>
      </c>
      <c r="BX609" s="53">
        <f t="shared" si="2489"/>
        <v>0</v>
      </c>
      <c r="BY609" s="53">
        <f t="shared" si="2490"/>
        <v>0</v>
      </c>
    </row>
    <row r="610" spans="1:77" x14ac:dyDescent="0.3">
      <c r="A610" s="53" t="s">
        <v>1039</v>
      </c>
      <c r="B610" s="53" t="s">
        <v>1573</v>
      </c>
      <c r="C610" s="53">
        <v>12110105</v>
      </c>
      <c r="D610" s="51">
        <v>956123.87642900005</v>
      </c>
      <c r="E610" s="53">
        <v>558169.63045399997</v>
      </c>
      <c r="F610" s="53">
        <f t="shared" si="2472"/>
        <v>0.58378380062915269</v>
      </c>
      <c r="H610" s="53">
        <f>H609</f>
        <v>1176</v>
      </c>
      <c r="I610" s="53">
        <f t="shared" ref="I610:I611" si="2599">I609</f>
        <v>0</v>
      </c>
      <c r="J610" s="53">
        <f t="shared" ref="J610:J611" si="2600">J609</f>
        <v>3593</v>
      </c>
      <c r="K610" s="53">
        <f t="shared" ref="K610:K611" si="2601">K609</f>
        <v>0</v>
      </c>
      <c r="L610" s="53">
        <f t="shared" ref="L610:L611" si="2602">L609</f>
        <v>130</v>
      </c>
      <c r="M610" s="53">
        <f t="shared" si="2479"/>
        <v>686.5297495398836</v>
      </c>
      <c r="N610" s="53">
        <f t="shared" si="2480"/>
        <v>0</v>
      </c>
      <c r="O610" s="53">
        <f t="shared" si="2481"/>
        <v>2097.5351956605455</v>
      </c>
      <c r="P610" s="53">
        <f t="shared" si="2482"/>
        <v>0</v>
      </c>
      <c r="Q610" s="53">
        <f t="shared" si="2483"/>
        <v>75.891894081789843</v>
      </c>
      <c r="AA610" s="53" t="s">
        <v>1060</v>
      </c>
      <c r="AB610" s="53" t="s">
        <v>1601</v>
      </c>
      <c r="AC610" s="53">
        <v>12090201</v>
      </c>
      <c r="AD610" s="53">
        <v>43081.925889999999</v>
      </c>
      <c r="AE610" s="53">
        <v>19840.446106399999</v>
      </c>
      <c r="AF610" s="53">
        <f t="shared" si="2473"/>
        <v>0.4605283003609939</v>
      </c>
      <c r="AH610" s="58">
        <f t="shared" si="2592"/>
        <v>0</v>
      </c>
      <c r="AI610" s="58">
        <f t="shared" si="2593"/>
        <v>0</v>
      </c>
      <c r="AJ610" s="58">
        <f t="shared" si="2594"/>
        <v>0</v>
      </c>
      <c r="AK610" s="58">
        <f t="shared" si="2595"/>
        <v>0</v>
      </c>
      <c r="AL610" s="58">
        <f t="shared" si="2596"/>
        <v>68</v>
      </c>
      <c r="AM610" s="58">
        <f t="shared" si="2528"/>
        <v>0</v>
      </c>
      <c r="AN610" s="58">
        <f t="shared" si="2529"/>
        <v>0</v>
      </c>
      <c r="AO610" s="58">
        <f t="shared" si="2530"/>
        <v>0</v>
      </c>
      <c r="AP610" s="58">
        <f t="shared" si="2531"/>
        <v>0</v>
      </c>
      <c r="AQ610" s="58">
        <f t="shared" si="2532"/>
        <v>31.315924424547585</v>
      </c>
      <c r="BA610" s="54" t="s">
        <v>873</v>
      </c>
      <c r="BB610" s="53">
        <v>12090402</v>
      </c>
      <c r="BC610" s="53">
        <v>36702</v>
      </c>
      <c r="BD610" s="53">
        <v>22995</v>
      </c>
      <c r="BE610" s="53">
        <f t="shared" si="2484"/>
        <v>0.62653261402648353</v>
      </c>
      <c r="BF610" s="53">
        <f>BF609</f>
        <v>0</v>
      </c>
      <c r="BG610" s="53">
        <f>BG609</f>
        <v>0</v>
      </c>
      <c r="BH610" s="53">
        <f t="shared" si="2485"/>
        <v>0</v>
      </c>
      <c r="BI610" s="53">
        <f t="shared" si="2486"/>
        <v>0</v>
      </c>
      <c r="BO610" s="54" t="s">
        <v>1041</v>
      </c>
      <c r="BP610" s="53">
        <v>12090201</v>
      </c>
      <c r="BQ610" s="53">
        <v>456920.9903</v>
      </c>
      <c r="BR610" s="53">
        <v>97496.977790000004</v>
      </c>
      <c r="BS610" s="53">
        <f t="shared" si="2487"/>
        <v>0.21337819855022758</v>
      </c>
      <c r="BT610" s="53">
        <f>BT609</f>
        <v>0</v>
      </c>
      <c r="BU610" s="53">
        <f t="shared" si="2597"/>
        <v>0</v>
      </c>
      <c r="BV610" s="53">
        <f t="shared" si="2598"/>
        <v>0</v>
      </c>
      <c r="BW610" s="53">
        <f t="shared" si="2488"/>
        <v>0</v>
      </c>
      <c r="BX610" s="53">
        <f t="shared" si="2489"/>
        <v>0</v>
      </c>
      <c r="BY610" s="53">
        <f t="shared" si="2490"/>
        <v>0</v>
      </c>
    </row>
    <row r="611" spans="1:77" x14ac:dyDescent="0.3">
      <c r="A611" s="53" t="s">
        <v>1039</v>
      </c>
      <c r="B611" s="53" t="s">
        <v>1573</v>
      </c>
      <c r="C611" s="53">
        <v>12110108</v>
      </c>
      <c r="D611" s="51">
        <v>956123.87642900005</v>
      </c>
      <c r="E611" s="53">
        <v>307623.23728</v>
      </c>
      <c r="F611" s="53">
        <f t="shared" si="2472"/>
        <v>0.32173993858299332</v>
      </c>
      <c r="H611" s="53">
        <f>H610</f>
        <v>1176</v>
      </c>
      <c r="I611" s="53">
        <f t="shared" si="2599"/>
        <v>0</v>
      </c>
      <c r="J611" s="53">
        <f t="shared" si="2600"/>
        <v>3593</v>
      </c>
      <c r="K611" s="53">
        <f t="shared" si="2601"/>
        <v>0</v>
      </c>
      <c r="L611" s="53">
        <f t="shared" si="2602"/>
        <v>130</v>
      </c>
      <c r="M611" s="53">
        <f t="shared" si="2479"/>
        <v>378.36616777360013</v>
      </c>
      <c r="N611" s="53">
        <f t="shared" si="2480"/>
        <v>0</v>
      </c>
      <c r="O611" s="53">
        <f t="shared" si="2481"/>
        <v>1156.011599328695</v>
      </c>
      <c r="P611" s="53">
        <f t="shared" si="2482"/>
        <v>0</v>
      </c>
      <c r="Q611" s="53">
        <f t="shared" si="2483"/>
        <v>41.826192015789132</v>
      </c>
      <c r="AA611" s="53" t="s">
        <v>1060</v>
      </c>
      <c r="AB611" s="53" t="s">
        <v>1602</v>
      </c>
      <c r="AC611" s="53">
        <v>12070203</v>
      </c>
      <c r="AD611" s="53">
        <v>44584.220289999997</v>
      </c>
      <c r="AE611" s="53">
        <v>490.98834317199999</v>
      </c>
      <c r="AF611" s="53">
        <f t="shared" si="2473"/>
        <v>1.1012603561940637E-2</v>
      </c>
      <c r="AH611" s="58">
        <v>0</v>
      </c>
      <c r="AI611" s="58">
        <v>0</v>
      </c>
      <c r="AJ611" s="58">
        <v>0</v>
      </c>
      <c r="AK611" s="58">
        <v>0</v>
      </c>
      <c r="AL611" s="58">
        <v>0</v>
      </c>
      <c r="AM611" s="58">
        <f t="shared" si="2528"/>
        <v>0</v>
      </c>
      <c r="AN611" s="58">
        <f t="shared" si="2529"/>
        <v>0</v>
      </c>
      <c r="AO611" s="58">
        <f t="shared" si="2530"/>
        <v>0</v>
      </c>
      <c r="AP611" s="58">
        <f t="shared" si="2531"/>
        <v>0</v>
      </c>
      <c r="AQ611" s="58">
        <f t="shared" si="2532"/>
        <v>0</v>
      </c>
      <c r="BA611" s="54" t="s">
        <v>873</v>
      </c>
      <c r="BB611" s="53">
        <v>12100401</v>
      </c>
      <c r="BC611" s="53">
        <v>36702</v>
      </c>
      <c r="BD611" s="53">
        <v>10231</v>
      </c>
      <c r="BE611" s="53">
        <f t="shared" si="2484"/>
        <v>0.27875865075472728</v>
      </c>
      <c r="BF611" s="53">
        <f>BF610</f>
        <v>0</v>
      </c>
      <c r="BG611" s="53">
        <f>BG610</f>
        <v>0</v>
      </c>
      <c r="BH611" s="53">
        <f t="shared" si="2485"/>
        <v>0</v>
      </c>
      <c r="BI611" s="53">
        <f t="shared" si="2486"/>
        <v>0</v>
      </c>
      <c r="BO611" s="54" t="s">
        <v>1042</v>
      </c>
      <c r="BP611" s="53">
        <v>12100101</v>
      </c>
      <c r="BQ611" s="53">
        <v>621085.33640000003</v>
      </c>
      <c r="BR611" s="53">
        <v>378328.81199999998</v>
      </c>
      <c r="BS611" s="53">
        <f t="shared" si="2487"/>
        <v>0.60914143327374159</v>
      </c>
      <c r="BT611" s="53">
        <v>0</v>
      </c>
      <c r="BU611" s="53">
        <v>0</v>
      </c>
      <c r="BV611" s="53">
        <v>0</v>
      </c>
      <c r="BW611" s="53">
        <f t="shared" si="2488"/>
        <v>0</v>
      </c>
      <c r="BX611" s="53">
        <f t="shared" si="2489"/>
        <v>0</v>
      </c>
      <c r="BY611" s="53">
        <f t="shared" si="2490"/>
        <v>0</v>
      </c>
    </row>
    <row r="612" spans="1:77" x14ac:dyDescent="0.3">
      <c r="A612" s="53" t="s">
        <v>782</v>
      </c>
      <c r="B612" s="53" t="s">
        <v>1581</v>
      </c>
      <c r="C612" s="53">
        <v>11140101</v>
      </c>
      <c r="D612" s="51">
        <v>553214.57686140004</v>
      </c>
      <c r="E612" s="53">
        <v>287200.495604</v>
      </c>
      <c r="F612" s="53">
        <f t="shared" si="2472"/>
        <v>0.51914845995815828</v>
      </c>
      <c r="H612" s="53">
        <f>Input!P418</f>
        <v>17</v>
      </c>
      <c r="I612" s="53">
        <f>Input!Q418</f>
        <v>0</v>
      </c>
      <c r="J612" s="53">
        <f>Input!R418</f>
        <v>0</v>
      </c>
      <c r="K612" s="53">
        <f>Input!S418</f>
        <v>0</v>
      </c>
      <c r="L612" s="53">
        <f>Input!T418</f>
        <v>0</v>
      </c>
      <c r="M612" s="53">
        <f t="shared" si="2479"/>
        <v>8.8255238192886907</v>
      </c>
      <c r="N612" s="53">
        <f t="shared" si="2480"/>
        <v>0</v>
      </c>
      <c r="O612" s="53">
        <f t="shared" si="2481"/>
        <v>0</v>
      </c>
      <c r="P612" s="53">
        <f t="shared" si="2482"/>
        <v>0</v>
      </c>
      <c r="Q612" s="53">
        <f t="shared" si="2483"/>
        <v>0</v>
      </c>
      <c r="AA612" s="53" t="s">
        <v>1060</v>
      </c>
      <c r="AB612" s="53" t="s">
        <v>1602</v>
      </c>
      <c r="AC612" s="53">
        <v>12090106</v>
      </c>
      <c r="AD612" s="53">
        <v>44584.220289999997</v>
      </c>
      <c r="AE612" s="51">
        <v>23417.8253983</v>
      </c>
      <c r="AF612" s="53">
        <f t="shared" si="2473"/>
        <v>0.52524918560822054</v>
      </c>
      <c r="AH612" s="58">
        <f t="shared" ref="AH612:AH613" si="2603">AH611</f>
        <v>0</v>
      </c>
      <c r="AI612" s="58">
        <f t="shared" ref="AI612:AI613" si="2604">AI611</f>
        <v>0</v>
      </c>
      <c r="AJ612" s="58">
        <f t="shared" ref="AJ612:AJ613" si="2605">AJ611</f>
        <v>0</v>
      </c>
      <c r="AK612" s="58">
        <f t="shared" ref="AK612:AK613" si="2606">AK611</f>
        <v>0</v>
      </c>
      <c r="AL612" s="58">
        <f t="shared" ref="AL612:AL613" si="2607">AL611</f>
        <v>0</v>
      </c>
      <c r="AM612" s="58">
        <f t="shared" si="2528"/>
        <v>0</v>
      </c>
      <c r="AN612" s="58">
        <f t="shared" si="2529"/>
        <v>0</v>
      </c>
      <c r="AO612" s="58">
        <f t="shared" si="2530"/>
        <v>0</v>
      </c>
      <c r="AP612" s="58">
        <f t="shared" si="2531"/>
        <v>0</v>
      </c>
      <c r="AQ612" s="58">
        <f t="shared" si="2532"/>
        <v>0</v>
      </c>
      <c r="BA612" s="54" t="s">
        <v>1055</v>
      </c>
      <c r="BB612" s="53">
        <v>12110104</v>
      </c>
      <c r="BC612" s="53">
        <v>54258</v>
      </c>
      <c r="BD612" s="53">
        <v>50</v>
      </c>
      <c r="BE612" s="53">
        <f t="shared" si="2484"/>
        <v>9.2152309336871981E-4</v>
      </c>
      <c r="BF612" s="53">
        <f>Input!P472</f>
        <v>61</v>
      </c>
      <c r="BG612" s="53">
        <f>Input!Q472</f>
        <v>0</v>
      </c>
      <c r="BH612" s="53">
        <f t="shared" si="2485"/>
        <v>5.6212908695491906E-2</v>
      </c>
      <c r="BI612" s="53">
        <f t="shared" si="2486"/>
        <v>0</v>
      </c>
      <c r="BO612" s="54" t="s">
        <v>1042</v>
      </c>
      <c r="BP612" s="53">
        <v>12100102</v>
      </c>
      <c r="BQ612" s="53">
        <v>621085.33640000003</v>
      </c>
      <c r="BR612" s="53">
        <v>233876.696</v>
      </c>
      <c r="BS612" s="53">
        <f t="shared" si="2487"/>
        <v>0.37656129084550705</v>
      </c>
      <c r="BT612" s="53">
        <f>BT611</f>
        <v>0</v>
      </c>
      <c r="BU612" s="53">
        <f t="shared" ref="BU612:BU614" si="2608">BU611</f>
        <v>0</v>
      </c>
      <c r="BV612" s="53">
        <f t="shared" ref="BV612:BV614" si="2609">BV611</f>
        <v>0</v>
      </c>
      <c r="BW612" s="53">
        <f t="shared" si="2488"/>
        <v>0</v>
      </c>
      <c r="BX612" s="53">
        <f t="shared" si="2489"/>
        <v>0</v>
      </c>
      <c r="BY612" s="53">
        <f t="shared" si="2490"/>
        <v>0</v>
      </c>
    </row>
    <row r="613" spans="1:77" x14ac:dyDescent="0.3">
      <c r="A613" s="53" t="s">
        <v>782</v>
      </c>
      <c r="B613" s="53" t="s">
        <v>1581</v>
      </c>
      <c r="C613" s="53">
        <v>11140106</v>
      </c>
      <c r="D613" s="51">
        <v>553214.57686140004</v>
      </c>
      <c r="E613" s="53">
        <v>31472.311129199999</v>
      </c>
      <c r="F613" s="53">
        <f t="shared" si="2472"/>
        <v>5.6889880428955028E-2</v>
      </c>
      <c r="H613" s="53">
        <f>H612</f>
        <v>17</v>
      </c>
      <c r="I613" s="53">
        <f t="shared" ref="I613:I615" si="2610">I612</f>
        <v>0</v>
      </c>
      <c r="J613" s="53">
        <f t="shared" ref="J613:J615" si="2611">J612</f>
        <v>0</v>
      </c>
      <c r="K613" s="53">
        <f t="shared" ref="K613:K615" si="2612">K612</f>
        <v>0</v>
      </c>
      <c r="L613" s="53">
        <f t="shared" ref="L613:L615" si="2613">L612</f>
        <v>0</v>
      </c>
      <c r="M613" s="53">
        <f t="shared" si="2479"/>
        <v>0.96712796729223549</v>
      </c>
      <c r="N613" s="53">
        <f t="shared" si="2480"/>
        <v>0</v>
      </c>
      <c r="O613" s="53">
        <f t="shared" si="2481"/>
        <v>0</v>
      </c>
      <c r="P613" s="53">
        <f t="shared" si="2482"/>
        <v>0</v>
      </c>
      <c r="Q613" s="53">
        <f t="shared" si="2483"/>
        <v>0</v>
      </c>
      <c r="AA613" s="53" t="s">
        <v>1060</v>
      </c>
      <c r="AB613" s="53" t="s">
        <v>1602</v>
      </c>
      <c r="AC613" s="53">
        <v>12090201</v>
      </c>
      <c r="AD613" s="53">
        <v>44584.220289999997</v>
      </c>
      <c r="AE613" s="53">
        <v>20675.406552799999</v>
      </c>
      <c r="AF613" s="53">
        <f t="shared" si="2473"/>
        <v>0.46373821092565753</v>
      </c>
      <c r="AH613" s="58">
        <f t="shared" si="2603"/>
        <v>0</v>
      </c>
      <c r="AI613" s="58">
        <f t="shared" si="2604"/>
        <v>0</v>
      </c>
      <c r="AJ613" s="58">
        <f t="shared" si="2605"/>
        <v>0</v>
      </c>
      <c r="AK613" s="58">
        <f t="shared" si="2606"/>
        <v>0</v>
      </c>
      <c r="AL613" s="58">
        <f t="shared" si="2607"/>
        <v>0</v>
      </c>
      <c r="AM613" s="58">
        <f t="shared" si="2528"/>
        <v>0</v>
      </c>
      <c r="AN613" s="58">
        <f t="shared" si="2529"/>
        <v>0</v>
      </c>
      <c r="AO613" s="58">
        <f t="shared" si="2530"/>
        <v>0</v>
      </c>
      <c r="AP613" s="58">
        <f t="shared" si="2531"/>
        <v>0</v>
      </c>
      <c r="AQ613" s="58">
        <f t="shared" si="2532"/>
        <v>0</v>
      </c>
      <c r="BA613" s="54" t="s">
        <v>1055</v>
      </c>
      <c r="BB613" s="53">
        <v>13080001</v>
      </c>
      <c r="BC613" s="53">
        <v>54258</v>
      </c>
      <c r="BD613" s="53">
        <v>5484</v>
      </c>
      <c r="BE613" s="53">
        <f t="shared" si="2484"/>
        <v>0.10107265288068119</v>
      </c>
      <c r="BF613" s="53">
        <f>BF612</f>
        <v>61</v>
      </c>
      <c r="BG613" s="53">
        <f>BG612</f>
        <v>0</v>
      </c>
      <c r="BH613" s="53">
        <f t="shared" si="2485"/>
        <v>6.1654318257215532</v>
      </c>
      <c r="BI613" s="53">
        <f t="shared" si="2486"/>
        <v>0</v>
      </c>
      <c r="BO613" s="54" t="s">
        <v>1042</v>
      </c>
      <c r="BP613" s="53">
        <v>12100202</v>
      </c>
      <c r="BQ613" s="53">
        <v>621085.33640000003</v>
      </c>
      <c r="BR613" s="53">
        <v>5428.9917390000001</v>
      </c>
      <c r="BS613" s="53">
        <f t="shared" si="2487"/>
        <v>8.7411365569634789E-3</v>
      </c>
      <c r="BT613" s="53">
        <f>BT612</f>
        <v>0</v>
      </c>
      <c r="BU613" s="53">
        <f t="shared" si="2608"/>
        <v>0</v>
      </c>
      <c r="BV613" s="53">
        <f t="shared" si="2609"/>
        <v>0</v>
      </c>
      <c r="BW613" s="53">
        <f t="shared" si="2488"/>
        <v>0</v>
      </c>
      <c r="BX613" s="53">
        <f t="shared" si="2489"/>
        <v>0</v>
      </c>
      <c r="BY613" s="53">
        <f t="shared" si="2490"/>
        <v>0</v>
      </c>
    </row>
    <row r="614" spans="1:77" x14ac:dyDescent="0.3">
      <c r="A614" s="53" t="s">
        <v>782</v>
      </c>
      <c r="B614" s="53" t="s">
        <v>1581</v>
      </c>
      <c r="C614" s="53">
        <v>11140301</v>
      </c>
      <c r="D614" s="51">
        <v>553214.57686140004</v>
      </c>
      <c r="E614" s="53">
        <v>170309.76924200001</v>
      </c>
      <c r="F614" s="53">
        <f t="shared" si="2472"/>
        <v>0.30785481143362692</v>
      </c>
      <c r="H614" s="53">
        <f>H613</f>
        <v>17</v>
      </c>
      <c r="I614" s="53">
        <f t="shared" si="2610"/>
        <v>0</v>
      </c>
      <c r="J614" s="53">
        <f t="shared" si="2611"/>
        <v>0</v>
      </c>
      <c r="K614" s="53">
        <f t="shared" si="2612"/>
        <v>0</v>
      </c>
      <c r="L614" s="53">
        <f t="shared" si="2613"/>
        <v>0</v>
      </c>
      <c r="M614" s="53">
        <f t="shared" si="2479"/>
        <v>5.2335317943716575</v>
      </c>
      <c r="N614" s="53">
        <f t="shared" si="2480"/>
        <v>0</v>
      </c>
      <c r="O614" s="53">
        <f t="shared" si="2481"/>
        <v>0</v>
      </c>
      <c r="P614" s="53">
        <f t="shared" si="2482"/>
        <v>0</v>
      </c>
      <c r="Q614" s="53">
        <f t="shared" si="2483"/>
        <v>0</v>
      </c>
      <c r="AA614" s="53" t="s">
        <v>801</v>
      </c>
      <c r="AB614" s="53" t="s">
        <v>1599</v>
      </c>
      <c r="AC614" s="53">
        <v>12060102</v>
      </c>
      <c r="AD614" s="53">
        <v>520925.24959999998</v>
      </c>
      <c r="AE614" s="51">
        <v>5139.4402391800004</v>
      </c>
      <c r="AF614" s="53">
        <f t="shared" si="2473"/>
        <v>9.8659841179255456E-3</v>
      </c>
      <c r="AH614" s="58">
        <f>Input!P504</f>
        <v>1311</v>
      </c>
      <c r="AI614" s="58">
        <f>Input!Q504</f>
        <v>0</v>
      </c>
      <c r="AJ614" s="58">
        <f>Input!R504</f>
        <v>8092</v>
      </c>
      <c r="AK614" s="58">
        <f>Input!S504</f>
        <v>0</v>
      </c>
      <c r="AL614" s="58">
        <f>Input!T504</f>
        <v>82</v>
      </c>
      <c r="AM614" s="58">
        <f t="shared" si="2528"/>
        <v>12.93430517860039</v>
      </c>
      <c r="AN614" s="58">
        <f t="shared" si="2529"/>
        <v>0</v>
      </c>
      <c r="AO614" s="58">
        <f t="shared" si="2530"/>
        <v>79.835543482253513</v>
      </c>
      <c r="AP614" s="58">
        <f t="shared" si="2531"/>
        <v>0</v>
      </c>
      <c r="AQ614" s="58">
        <f t="shared" si="2532"/>
        <v>0.80901069766989475</v>
      </c>
      <c r="BA614" s="54" t="s">
        <v>1055</v>
      </c>
      <c r="BB614" s="53">
        <v>13080002</v>
      </c>
      <c r="BC614" s="53">
        <v>54258</v>
      </c>
      <c r="BD614" s="53">
        <v>48724</v>
      </c>
      <c r="BE614" s="53">
        <f t="shared" si="2484"/>
        <v>0.89800582402595008</v>
      </c>
      <c r="BF614" s="53">
        <f>BF613</f>
        <v>61</v>
      </c>
      <c r="BG614" s="53">
        <f>BG613</f>
        <v>0</v>
      </c>
      <c r="BH614" s="53">
        <f t="shared" si="2485"/>
        <v>54.778355265582952</v>
      </c>
      <c r="BI614" s="53">
        <f t="shared" si="2486"/>
        <v>0</v>
      </c>
      <c r="BO614" s="54" t="s">
        <v>1042</v>
      </c>
      <c r="BP614" s="53">
        <v>12100402</v>
      </c>
      <c r="BQ614" s="53">
        <v>621085.33640000003</v>
      </c>
      <c r="BR614" s="53">
        <v>3450.8367920000001</v>
      </c>
      <c r="BS614" s="53">
        <f t="shared" si="2487"/>
        <v>5.5561395347088734E-3</v>
      </c>
      <c r="BT614" s="53">
        <f>BT613</f>
        <v>0</v>
      </c>
      <c r="BU614" s="53">
        <f t="shared" si="2608"/>
        <v>0</v>
      </c>
      <c r="BV614" s="53">
        <f t="shared" si="2609"/>
        <v>0</v>
      </c>
      <c r="BW614" s="53">
        <f t="shared" si="2488"/>
        <v>0</v>
      </c>
      <c r="BX614" s="53">
        <f t="shared" si="2489"/>
        <v>0</v>
      </c>
      <c r="BY614" s="53">
        <f t="shared" si="2490"/>
        <v>0</v>
      </c>
    </row>
    <row r="615" spans="1:77" x14ac:dyDescent="0.3">
      <c r="A615" s="53" t="s">
        <v>782</v>
      </c>
      <c r="B615" s="53" t="s">
        <v>1581</v>
      </c>
      <c r="C615" s="53">
        <v>11140302</v>
      </c>
      <c r="D615" s="51">
        <v>553214.57686140004</v>
      </c>
      <c r="E615" s="53">
        <v>64232.000886200003</v>
      </c>
      <c r="F615" s="53">
        <f t="shared" si="2472"/>
        <v>0.11610684817925976</v>
      </c>
      <c r="H615" s="53">
        <f>H614</f>
        <v>17</v>
      </c>
      <c r="I615" s="53">
        <f t="shared" si="2610"/>
        <v>0</v>
      </c>
      <c r="J615" s="53">
        <f t="shared" si="2611"/>
        <v>0</v>
      </c>
      <c r="K615" s="53">
        <f t="shared" si="2612"/>
        <v>0</v>
      </c>
      <c r="L615" s="53">
        <f t="shared" si="2613"/>
        <v>0</v>
      </c>
      <c r="M615" s="53">
        <f t="shared" si="2479"/>
        <v>1.9738164190474159</v>
      </c>
      <c r="N615" s="53">
        <f t="shared" si="2480"/>
        <v>0</v>
      </c>
      <c r="O615" s="53">
        <f t="shared" si="2481"/>
        <v>0</v>
      </c>
      <c r="P615" s="53">
        <f t="shared" si="2482"/>
        <v>0</v>
      </c>
      <c r="Q615" s="53">
        <f t="shared" si="2483"/>
        <v>0</v>
      </c>
      <c r="AA615" s="53" t="s">
        <v>801</v>
      </c>
      <c r="AB615" s="53" t="s">
        <v>1599</v>
      </c>
      <c r="AC615" s="53">
        <v>12080002</v>
      </c>
      <c r="AD615" s="53">
        <v>520925.24959999998</v>
      </c>
      <c r="AE615" s="53">
        <v>353806.04548799997</v>
      </c>
      <c r="AF615" s="53">
        <f t="shared" si="2473"/>
        <v>0.67918774480537292</v>
      </c>
      <c r="AH615" s="58">
        <f t="shared" ref="AH615:AH617" si="2614">AH614</f>
        <v>1311</v>
      </c>
      <c r="AI615" s="58">
        <f t="shared" ref="AI615:AI617" si="2615">AI614</f>
        <v>0</v>
      </c>
      <c r="AJ615" s="58">
        <f t="shared" ref="AJ615:AJ617" si="2616">AJ614</f>
        <v>8092</v>
      </c>
      <c r="AK615" s="58">
        <f t="shared" ref="AK615:AK617" si="2617">AK614</f>
        <v>0</v>
      </c>
      <c r="AL615" s="58">
        <f t="shared" ref="AL615:AL617" si="2618">AL614</f>
        <v>82</v>
      </c>
      <c r="AM615" s="58">
        <f t="shared" si="2528"/>
        <v>890.41513343984388</v>
      </c>
      <c r="AN615" s="58">
        <f t="shared" si="2529"/>
        <v>0</v>
      </c>
      <c r="AO615" s="58">
        <f t="shared" si="2530"/>
        <v>5495.9872309650773</v>
      </c>
      <c r="AP615" s="58">
        <f t="shared" si="2531"/>
        <v>0</v>
      </c>
      <c r="AQ615" s="58">
        <f t="shared" si="2532"/>
        <v>55.693395074040581</v>
      </c>
      <c r="BA615" s="54" t="s">
        <v>1056</v>
      </c>
      <c r="BB615" s="53">
        <v>12090106</v>
      </c>
      <c r="BC615" s="53">
        <v>8292</v>
      </c>
      <c r="BD615" s="53">
        <v>672</v>
      </c>
      <c r="BE615" s="53">
        <f t="shared" si="2484"/>
        <v>8.1041968162083936E-2</v>
      </c>
      <c r="BF615" s="53">
        <v>0</v>
      </c>
      <c r="BG615" s="53">
        <v>0</v>
      </c>
      <c r="BH615" s="53">
        <f t="shared" si="2485"/>
        <v>0</v>
      </c>
      <c r="BI615" s="53">
        <f t="shared" si="2486"/>
        <v>0</v>
      </c>
      <c r="BO615" s="54" t="s">
        <v>1043</v>
      </c>
      <c r="BP615" s="53">
        <v>12070102</v>
      </c>
      <c r="BQ615" s="53">
        <v>405772.07860000001</v>
      </c>
      <c r="BR615" s="53">
        <v>340358.636</v>
      </c>
      <c r="BS615" s="53">
        <f t="shared" si="2487"/>
        <v>0.83879264727703717</v>
      </c>
      <c r="BT615" s="53">
        <v>0</v>
      </c>
      <c r="BU615" s="53">
        <v>0</v>
      </c>
      <c r="BV615" s="53">
        <v>0</v>
      </c>
      <c r="BW615" s="53">
        <f t="shared" si="2488"/>
        <v>0</v>
      </c>
      <c r="BX615" s="53">
        <f t="shared" si="2489"/>
        <v>0</v>
      </c>
      <c r="BY615" s="53">
        <f t="shared" si="2490"/>
        <v>0</v>
      </c>
    </row>
    <row r="616" spans="1:77" x14ac:dyDescent="0.3">
      <c r="A616" s="53" t="s">
        <v>1040</v>
      </c>
      <c r="B616" s="53" t="s">
        <v>1578</v>
      </c>
      <c r="C616" s="53">
        <v>12050001</v>
      </c>
      <c r="D616" s="51">
        <v>651353.50276010006</v>
      </c>
      <c r="E616" s="53">
        <v>273438.60645600001</v>
      </c>
      <c r="F616" s="53">
        <f t="shared" si="2472"/>
        <v>0.41980062331331341</v>
      </c>
      <c r="H616" s="53">
        <f>Input!P421</f>
        <v>2884</v>
      </c>
      <c r="I616" s="53">
        <f>Input!Q421</f>
        <v>0</v>
      </c>
      <c r="J616" s="53">
        <f>Input!R421</f>
        <v>404946</v>
      </c>
      <c r="K616" s="53">
        <f>Input!S421</f>
        <v>0</v>
      </c>
      <c r="L616" s="53">
        <f>Input!T421</f>
        <v>3928</v>
      </c>
      <c r="M616" s="53">
        <f t="shared" si="2479"/>
        <v>1210.7049976355959</v>
      </c>
      <c r="N616" s="53">
        <f t="shared" si="2480"/>
        <v>0</v>
      </c>
      <c r="O616" s="53">
        <f t="shared" si="2481"/>
        <v>169996.583208233</v>
      </c>
      <c r="P616" s="53">
        <f t="shared" si="2482"/>
        <v>0</v>
      </c>
      <c r="Q616" s="53">
        <f t="shared" si="2483"/>
        <v>1648.976848374695</v>
      </c>
      <c r="AA616" s="53" t="s">
        <v>801</v>
      </c>
      <c r="AB616" s="53" t="s">
        <v>1599</v>
      </c>
      <c r="AC616" s="53">
        <v>12080007</v>
      </c>
      <c r="AD616" s="53">
        <v>520925.24959999998</v>
      </c>
      <c r="AE616" s="51">
        <v>110424.529284</v>
      </c>
      <c r="AF616" s="53">
        <f t="shared" si="2473"/>
        <v>0.21197768656595373</v>
      </c>
      <c r="AH616" s="58">
        <f t="shared" si="2614"/>
        <v>1311</v>
      </c>
      <c r="AI616" s="58">
        <f t="shared" si="2615"/>
        <v>0</v>
      </c>
      <c r="AJ616" s="58">
        <f t="shared" si="2616"/>
        <v>8092</v>
      </c>
      <c r="AK616" s="58">
        <f t="shared" si="2617"/>
        <v>0</v>
      </c>
      <c r="AL616" s="58">
        <f t="shared" si="2618"/>
        <v>82</v>
      </c>
      <c r="AM616" s="58">
        <f t="shared" si="2528"/>
        <v>277.90274708796534</v>
      </c>
      <c r="AN616" s="58">
        <f t="shared" si="2529"/>
        <v>0</v>
      </c>
      <c r="AO616" s="58">
        <f t="shared" si="2530"/>
        <v>1715.3234396916976</v>
      </c>
      <c r="AP616" s="58">
        <f t="shared" si="2531"/>
        <v>0</v>
      </c>
      <c r="AQ616" s="58">
        <f t="shared" si="2532"/>
        <v>17.382170298408205</v>
      </c>
      <c r="BA616" s="54" t="s">
        <v>1056</v>
      </c>
      <c r="BB616" s="53">
        <v>12090109</v>
      </c>
      <c r="BC616" s="53">
        <v>8292</v>
      </c>
      <c r="BD616" s="53">
        <v>321</v>
      </c>
      <c r="BE616" s="53">
        <f t="shared" si="2484"/>
        <v>3.8712011577424023E-2</v>
      </c>
      <c r="BF616" s="53">
        <f>BF615</f>
        <v>0</v>
      </c>
      <c r="BG616" s="53">
        <f>BG615</f>
        <v>0</v>
      </c>
      <c r="BH616" s="53">
        <f t="shared" si="2485"/>
        <v>0</v>
      </c>
      <c r="BI616" s="53">
        <f t="shared" si="2486"/>
        <v>0</v>
      </c>
      <c r="BO616" s="54" t="s">
        <v>1043</v>
      </c>
      <c r="BP616" s="53">
        <v>12090301</v>
      </c>
      <c r="BQ616" s="53">
        <v>405772.07860000001</v>
      </c>
      <c r="BR616" s="53">
        <v>65413.442609999998</v>
      </c>
      <c r="BS616" s="53">
        <f t="shared" si="2487"/>
        <v>0.1612073527476072</v>
      </c>
      <c r="BT616" s="53">
        <f>BT615</f>
        <v>0</v>
      </c>
      <c r="BU616" s="53">
        <f t="shared" ref="BU616" si="2619">BU615</f>
        <v>0</v>
      </c>
      <c r="BV616" s="53">
        <f t="shared" ref="BV616" si="2620">BV615</f>
        <v>0</v>
      </c>
      <c r="BW616" s="53">
        <f t="shared" si="2488"/>
        <v>0</v>
      </c>
      <c r="BX616" s="53">
        <f t="shared" si="2489"/>
        <v>0</v>
      </c>
      <c r="BY616" s="53">
        <f t="shared" si="2490"/>
        <v>0</v>
      </c>
    </row>
    <row r="617" spans="1:77" x14ac:dyDescent="0.3">
      <c r="A617" s="53" t="s">
        <v>1040</v>
      </c>
      <c r="B617" s="53" t="s">
        <v>1578</v>
      </c>
      <c r="C617" s="53">
        <v>12050002</v>
      </c>
      <c r="D617" s="51">
        <v>651353.50276009995</v>
      </c>
      <c r="E617" s="53">
        <v>236835.90775499999</v>
      </c>
      <c r="F617" s="53">
        <f t="shared" si="2472"/>
        <v>0.36360579432122753</v>
      </c>
      <c r="H617" s="53">
        <f>H616</f>
        <v>2884</v>
      </c>
      <c r="I617" s="53">
        <f t="shared" ref="I617:I619" si="2621">I616</f>
        <v>0</v>
      </c>
      <c r="J617" s="53">
        <f t="shared" ref="J617:J619" si="2622">J616</f>
        <v>404946</v>
      </c>
      <c r="K617" s="53">
        <f t="shared" ref="K617:K619" si="2623">K616</f>
        <v>0</v>
      </c>
      <c r="L617" s="53">
        <f t="shared" ref="L617:L619" si="2624">L616</f>
        <v>3928</v>
      </c>
      <c r="M617" s="53">
        <f t="shared" si="2479"/>
        <v>1048.6391108224202</v>
      </c>
      <c r="N617" s="53">
        <f t="shared" si="2480"/>
        <v>0</v>
      </c>
      <c r="O617" s="53">
        <f t="shared" si="2481"/>
        <v>147240.7119872038</v>
      </c>
      <c r="P617" s="53">
        <f t="shared" si="2482"/>
        <v>0</v>
      </c>
      <c r="Q617" s="53">
        <f t="shared" si="2483"/>
        <v>1428.2435600937818</v>
      </c>
      <c r="AA617" s="53" t="s">
        <v>801</v>
      </c>
      <c r="AB617" s="53" t="s">
        <v>1599</v>
      </c>
      <c r="AC617" s="53">
        <v>12080008</v>
      </c>
      <c r="AD617" s="53">
        <v>520925.24959999998</v>
      </c>
      <c r="AE617" s="53">
        <v>51555.234562799997</v>
      </c>
      <c r="AF617" s="53">
        <f t="shared" si="2473"/>
        <v>9.8968584460798231E-2</v>
      </c>
      <c r="AH617" s="58">
        <f t="shared" si="2614"/>
        <v>1311</v>
      </c>
      <c r="AI617" s="58">
        <f t="shared" si="2615"/>
        <v>0</v>
      </c>
      <c r="AJ617" s="58">
        <f t="shared" si="2616"/>
        <v>8092</v>
      </c>
      <c r="AK617" s="58">
        <f t="shared" si="2617"/>
        <v>0</v>
      </c>
      <c r="AL617" s="58">
        <f t="shared" si="2618"/>
        <v>82</v>
      </c>
      <c r="AM617" s="58">
        <f t="shared" si="2528"/>
        <v>129.74781422810648</v>
      </c>
      <c r="AN617" s="58">
        <f t="shared" si="2529"/>
        <v>0</v>
      </c>
      <c r="AO617" s="58">
        <f t="shared" si="2530"/>
        <v>800.85378545677929</v>
      </c>
      <c r="AP617" s="58">
        <f t="shared" si="2531"/>
        <v>0</v>
      </c>
      <c r="AQ617" s="58">
        <f t="shared" si="2532"/>
        <v>8.1154239257854552</v>
      </c>
      <c r="BA617" s="54" t="s">
        <v>1056</v>
      </c>
      <c r="BB617" s="53">
        <v>12090110</v>
      </c>
      <c r="BC617" s="53">
        <v>8292</v>
      </c>
      <c r="BD617" s="53">
        <v>7299</v>
      </c>
      <c r="BE617" s="53">
        <f t="shared" si="2484"/>
        <v>0.88024602026049203</v>
      </c>
      <c r="BF617" s="53">
        <f>BF616</f>
        <v>0</v>
      </c>
      <c r="BG617" s="53">
        <f>BG616</f>
        <v>0</v>
      </c>
      <c r="BH617" s="53">
        <f t="shared" si="2485"/>
        <v>0</v>
      </c>
      <c r="BI617" s="53">
        <f t="shared" si="2486"/>
        <v>0</v>
      </c>
      <c r="BO617" s="54" t="s">
        <v>1044</v>
      </c>
      <c r="BP617" s="53">
        <v>12030201</v>
      </c>
      <c r="BQ617" s="53">
        <v>691481.85210000002</v>
      </c>
      <c r="BR617" s="53">
        <v>209023.37160000001</v>
      </c>
      <c r="BS617" s="53">
        <f t="shared" si="2487"/>
        <v>0.30228323558341441</v>
      </c>
      <c r="BT617" s="53">
        <v>0</v>
      </c>
      <c r="BU617" s="53">
        <v>0</v>
      </c>
      <c r="BV617" s="53">
        <v>0</v>
      </c>
      <c r="BW617" s="53">
        <f t="shared" si="2488"/>
        <v>0</v>
      </c>
      <c r="BX617" s="53">
        <f t="shared" si="2489"/>
        <v>0</v>
      </c>
      <c r="BY617" s="53">
        <f t="shared" si="2490"/>
        <v>0</v>
      </c>
    </row>
    <row r="618" spans="1:77" x14ac:dyDescent="0.3">
      <c r="A618" s="53" t="s">
        <v>1040</v>
      </c>
      <c r="B618" s="53" t="s">
        <v>1578</v>
      </c>
      <c r="C618" s="53">
        <v>12050005</v>
      </c>
      <c r="D618" s="51">
        <v>651353.50276009995</v>
      </c>
      <c r="E618" s="53">
        <v>17271.769216100001</v>
      </c>
      <c r="F618" s="53">
        <f t="shared" si="2472"/>
        <v>2.6516736523118641E-2</v>
      </c>
      <c r="H618" s="53">
        <f>H617</f>
        <v>2884</v>
      </c>
      <c r="I618" s="53">
        <f t="shared" si="2621"/>
        <v>0</v>
      </c>
      <c r="J618" s="53">
        <f t="shared" si="2622"/>
        <v>404946</v>
      </c>
      <c r="K618" s="53">
        <f t="shared" si="2623"/>
        <v>0</v>
      </c>
      <c r="L618" s="53">
        <f t="shared" si="2624"/>
        <v>3928</v>
      </c>
      <c r="M618" s="53">
        <f t="shared" si="2479"/>
        <v>76.474268132674155</v>
      </c>
      <c r="N618" s="53">
        <f t="shared" si="2480"/>
        <v>0</v>
      </c>
      <c r="O618" s="53">
        <f t="shared" si="2481"/>
        <v>10737.846388090802</v>
      </c>
      <c r="P618" s="53">
        <f t="shared" si="2482"/>
        <v>0</v>
      </c>
      <c r="Q618" s="53">
        <f t="shared" si="2483"/>
        <v>104.15774106281002</v>
      </c>
      <c r="AA618" s="53" t="s">
        <v>1063</v>
      </c>
      <c r="AB618" s="53" t="s">
        <v>1599</v>
      </c>
      <c r="AC618" s="53">
        <v>11090105</v>
      </c>
      <c r="AD618" s="53">
        <v>233107.9387</v>
      </c>
      <c r="AE618" s="51">
        <v>140677.363228</v>
      </c>
      <c r="AF618" s="53">
        <f t="shared" si="2473"/>
        <v>0.60348593879956092</v>
      </c>
      <c r="AH618" s="58">
        <f>Input!P509</f>
        <v>6</v>
      </c>
      <c r="AI618" s="58">
        <f>Input!Q509</f>
        <v>0</v>
      </c>
      <c r="AJ618" s="58">
        <f>Input!R509</f>
        <v>1291</v>
      </c>
      <c r="AK618" s="58">
        <f>Input!S509</f>
        <v>0</v>
      </c>
      <c r="AL618" s="58">
        <f>Input!T509</f>
        <v>0</v>
      </c>
      <c r="AM618" s="58">
        <f t="shared" si="2528"/>
        <v>3.6209156327973657</v>
      </c>
      <c r="AN618" s="58">
        <f t="shared" si="2529"/>
        <v>0</v>
      </c>
      <c r="AO618" s="58">
        <f t="shared" si="2530"/>
        <v>779.10034699023311</v>
      </c>
      <c r="AP618" s="58">
        <f t="shared" si="2531"/>
        <v>0</v>
      </c>
      <c r="AQ618" s="58">
        <f t="shared" si="2532"/>
        <v>0</v>
      </c>
      <c r="BA618" s="54" t="s">
        <v>863</v>
      </c>
      <c r="BB618" s="53">
        <v>12060202</v>
      </c>
      <c r="BC618" s="53">
        <v>234906</v>
      </c>
      <c r="BD618" s="53">
        <v>165374</v>
      </c>
      <c r="BE618" s="53">
        <f t="shared" si="2484"/>
        <v>0.70400074923586453</v>
      </c>
      <c r="BF618" s="53">
        <f>Input!P479</f>
        <v>10</v>
      </c>
      <c r="BG618" s="53">
        <f>Input!Q479</f>
        <v>0</v>
      </c>
      <c r="BH618" s="53">
        <f t="shared" si="2485"/>
        <v>7.0400074923586455</v>
      </c>
      <c r="BI618" s="53">
        <f t="shared" si="2486"/>
        <v>0</v>
      </c>
      <c r="BO618" s="54" t="s">
        <v>1044</v>
      </c>
      <c r="BP618" s="53">
        <v>12030202</v>
      </c>
      <c r="BQ618" s="53">
        <v>691481.85210000002</v>
      </c>
      <c r="BR618" s="53">
        <v>309487.87070000003</v>
      </c>
      <c r="BS618" s="53">
        <f t="shared" si="2487"/>
        <v>0.44757193519988842</v>
      </c>
      <c r="BT618" s="53">
        <f>BT617</f>
        <v>0</v>
      </c>
      <c r="BU618" s="53">
        <f t="shared" ref="BU618:BU619" si="2625">BU617</f>
        <v>0</v>
      </c>
      <c r="BV618" s="53">
        <f t="shared" ref="BV618:BV619" si="2626">BV617</f>
        <v>0</v>
      </c>
      <c r="BW618" s="53">
        <f t="shared" si="2488"/>
        <v>0</v>
      </c>
      <c r="BX618" s="53">
        <f t="shared" si="2489"/>
        <v>0</v>
      </c>
      <c r="BY618" s="53">
        <f t="shared" si="2490"/>
        <v>0</v>
      </c>
    </row>
    <row r="619" spans="1:77" x14ac:dyDescent="0.3">
      <c r="A619" s="53" t="s">
        <v>1040</v>
      </c>
      <c r="B619" s="53" t="s">
        <v>1578</v>
      </c>
      <c r="C619" s="53">
        <v>12050006</v>
      </c>
      <c r="D619" s="51">
        <v>651353.50276009995</v>
      </c>
      <c r="E619" s="53">
        <v>123807.219333</v>
      </c>
      <c r="F619" s="53">
        <f t="shared" si="2472"/>
        <v>0.19007684584234047</v>
      </c>
      <c r="H619" s="53">
        <f>H618</f>
        <v>2884</v>
      </c>
      <c r="I619" s="53">
        <f t="shared" si="2621"/>
        <v>0</v>
      </c>
      <c r="J619" s="53">
        <f t="shared" si="2622"/>
        <v>404946</v>
      </c>
      <c r="K619" s="53">
        <f t="shared" si="2623"/>
        <v>0</v>
      </c>
      <c r="L619" s="53">
        <f t="shared" si="2624"/>
        <v>3928</v>
      </c>
      <c r="M619" s="53">
        <f t="shared" si="2479"/>
        <v>548.18162340930996</v>
      </c>
      <c r="N619" s="53">
        <f t="shared" si="2480"/>
        <v>0</v>
      </c>
      <c r="O619" s="53">
        <f t="shared" si="2481"/>
        <v>76970.858416472402</v>
      </c>
      <c r="P619" s="53">
        <f t="shared" si="2482"/>
        <v>0</v>
      </c>
      <c r="Q619" s="53">
        <f t="shared" si="2483"/>
        <v>746.62185046871332</v>
      </c>
      <c r="AA619" s="53" t="s">
        <v>1063</v>
      </c>
      <c r="AB619" s="53" t="s">
        <v>1599</v>
      </c>
      <c r="AC619" s="53">
        <v>11100104</v>
      </c>
      <c r="AD619" s="53">
        <v>233107.9387</v>
      </c>
      <c r="AE619" s="53">
        <v>92430.575443399997</v>
      </c>
      <c r="AF619" s="53">
        <f t="shared" si="2473"/>
        <v>0.39651406107774911</v>
      </c>
      <c r="AH619" s="58">
        <f t="shared" ref="AH619" si="2627">AH618</f>
        <v>6</v>
      </c>
      <c r="AI619" s="58">
        <f t="shared" ref="AI619" si="2628">AI618</f>
        <v>0</v>
      </c>
      <c r="AJ619" s="58">
        <f t="shared" ref="AJ619" si="2629">AJ618</f>
        <v>1291</v>
      </c>
      <c r="AK619" s="58">
        <f t="shared" ref="AK619" si="2630">AK618</f>
        <v>0</v>
      </c>
      <c r="AL619" s="58">
        <f t="shared" ref="AL619" si="2631">AL618</f>
        <v>0</v>
      </c>
      <c r="AM619" s="58">
        <f t="shared" si="2528"/>
        <v>2.3790843664664947</v>
      </c>
      <c r="AN619" s="58">
        <f t="shared" si="2529"/>
        <v>0</v>
      </c>
      <c r="AO619" s="58">
        <f t="shared" si="2530"/>
        <v>511.89965285137413</v>
      </c>
      <c r="AP619" s="58">
        <f t="shared" si="2531"/>
        <v>0</v>
      </c>
      <c r="AQ619" s="58">
        <f t="shared" si="2532"/>
        <v>0</v>
      </c>
      <c r="BA619" s="54" t="s">
        <v>863</v>
      </c>
      <c r="BB619" s="53">
        <v>12060203</v>
      </c>
      <c r="BC619" s="53">
        <v>234906</v>
      </c>
      <c r="BD619" s="53">
        <v>43578</v>
      </c>
      <c r="BE619" s="53">
        <f t="shared" si="2484"/>
        <v>0.18551250287348983</v>
      </c>
      <c r="BF619" s="53">
        <f t="shared" ref="BF619:BG622" si="2632">BF618</f>
        <v>10</v>
      </c>
      <c r="BG619" s="53">
        <f t="shared" si="2632"/>
        <v>0</v>
      </c>
      <c r="BH619" s="53">
        <f t="shared" si="2485"/>
        <v>1.8551250287348984</v>
      </c>
      <c r="BI619" s="53">
        <f t="shared" si="2486"/>
        <v>0</v>
      </c>
      <c r="BO619" s="54" t="s">
        <v>1044</v>
      </c>
      <c r="BP619" s="53">
        <v>12070103</v>
      </c>
      <c r="BQ619" s="53">
        <v>691481.85210000002</v>
      </c>
      <c r="BR619" s="53">
        <v>172970.60980000001</v>
      </c>
      <c r="BS619" s="53">
        <f t="shared" si="2487"/>
        <v>0.25014482921669723</v>
      </c>
      <c r="BT619" s="53">
        <f>BT618</f>
        <v>0</v>
      </c>
      <c r="BU619" s="53">
        <f t="shared" si="2625"/>
        <v>0</v>
      </c>
      <c r="BV619" s="53">
        <f t="shared" si="2626"/>
        <v>0</v>
      </c>
      <c r="BW619" s="53">
        <f t="shared" si="2488"/>
        <v>0</v>
      </c>
      <c r="BX619" s="53">
        <f t="shared" si="2489"/>
        <v>0</v>
      </c>
      <c r="BY619" s="53">
        <f t="shared" si="2490"/>
        <v>0</v>
      </c>
    </row>
    <row r="620" spans="1:77" x14ac:dyDescent="0.3">
      <c r="A620" s="53" t="s">
        <v>1041</v>
      </c>
      <c r="B620" s="53" t="s">
        <v>1581</v>
      </c>
      <c r="C620" s="53">
        <v>12070202</v>
      </c>
      <c r="D620" s="51">
        <v>406411.73619696003</v>
      </c>
      <c r="E620" s="53">
        <v>7866.6207856600004</v>
      </c>
      <c r="F620" s="53">
        <f t="shared" si="2472"/>
        <v>1.9356283505178075E-2</v>
      </c>
      <c r="H620" s="53">
        <f>Input!P425</f>
        <v>337</v>
      </c>
      <c r="I620" s="53">
        <f>Input!Q425</f>
        <v>0</v>
      </c>
      <c r="J620" s="53">
        <f>Input!R425</f>
        <v>10</v>
      </c>
      <c r="K620" s="53">
        <f>Input!S425</f>
        <v>0</v>
      </c>
      <c r="L620" s="53">
        <f>Input!T425</f>
        <v>166</v>
      </c>
      <c r="M620" s="53">
        <f t="shared" si="2479"/>
        <v>6.5230675412450116</v>
      </c>
      <c r="N620" s="53">
        <f t="shared" si="2480"/>
        <v>0</v>
      </c>
      <c r="O620" s="53">
        <f t="shared" si="2481"/>
        <v>0.19356283505178074</v>
      </c>
      <c r="P620" s="53">
        <f t="shared" si="2482"/>
        <v>0</v>
      </c>
      <c r="Q620" s="53">
        <f t="shared" si="2483"/>
        <v>3.2131430618595602</v>
      </c>
      <c r="AA620" s="53" t="s">
        <v>1064</v>
      </c>
      <c r="AB620" s="53" t="s">
        <v>1607</v>
      </c>
      <c r="AC620" s="53">
        <v>11140302</v>
      </c>
      <c r="AD620" s="53">
        <v>1003.51954</v>
      </c>
      <c r="AE620" s="53">
        <v>1003.51953988</v>
      </c>
      <c r="AF620" s="53">
        <f t="shared" si="2473"/>
        <v>0.99999999988042088</v>
      </c>
      <c r="AH620" s="58">
        <v>0</v>
      </c>
      <c r="AI620" s="58">
        <v>0</v>
      </c>
      <c r="AJ620" s="58">
        <v>0</v>
      </c>
      <c r="AK620" s="58">
        <v>0</v>
      </c>
      <c r="AL620" s="58">
        <v>0</v>
      </c>
      <c r="AM620" s="58">
        <f t="shared" si="2528"/>
        <v>0</v>
      </c>
      <c r="AN620" s="58">
        <f t="shared" si="2529"/>
        <v>0</v>
      </c>
      <c r="AO620" s="58">
        <f t="shared" si="2530"/>
        <v>0</v>
      </c>
      <c r="AP620" s="58">
        <f t="shared" si="2531"/>
        <v>0</v>
      </c>
      <c r="AQ620" s="58">
        <f t="shared" si="2532"/>
        <v>0</v>
      </c>
      <c r="BA620" s="54" t="s">
        <v>863</v>
      </c>
      <c r="BB620" s="53">
        <v>12060204</v>
      </c>
      <c r="BC620" s="53">
        <v>234906</v>
      </c>
      <c r="BD620" s="53">
        <v>7552</v>
      </c>
      <c r="BE620" s="53">
        <f t="shared" si="2484"/>
        <v>3.2149029824695835E-2</v>
      </c>
      <c r="BF620" s="53">
        <f t="shared" si="2632"/>
        <v>10</v>
      </c>
      <c r="BG620" s="53">
        <f t="shared" si="2632"/>
        <v>0</v>
      </c>
      <c r="BH620" s="53">
        <f t="shared" si="2485"/>
        <v>0.32149029824695835</v>
      </c>
      <c r="BI620" s="53">
        <f t="shared" si="2486"/>
        <v>0</v>
      </c>
      <c r="BO620" s="54" t="s">
        <v>1045</v>
      </c>
      <c r="BP620" s="53">
        <v>12020007</v>
      </c>
      <c r="BQ620" s="53">
        <v>752883.1102</v>
      </c>
      <c r="BR620" s="53">
        <v>117320.47229999999</v>
      </c>
      <c r="BS620" s="53">
        <f t="shared" si="2487"/>
        <v>0.15582826963515536</v>
      </c>
      <c r="BT620" s="53">
        <v>0</v>
      </c>
      <c r="BU620" s="53">
        <v>0</v>
      </c>
      <c r="BV620" s="53">
        <v>0</v>
      </c>
      <c r="BW620" s="53">
        <f t="shared" si="2488"/>
        <v>0</v>
      </c>
      <c r="BX620" s="53">
        <f t="shared" si="2489"/>
        <v>0</v>
      </c>
      <c r="BY620" s="53">
        <f t="shared" si="2490"/>
        <v>0</v>
      </c>
    </row>
    <row r="621" spans="1:77" x14ac:dyDescent="0.3">
      <c r="A621" s="53" t="s">
        <v>1041</v>
      </c>
      <c r="B621" s="53" t="s">
        <v>1581</v>
      </c>
      <c r="C621" s="53">
        <v>12070203</v>
      </c>
      <c r="D621" s="51">
        <v>406411.73619695997</v>
      </c>
      <c r="E621" s="53">
        <v>351557.35838500003</v>
      </c>
      <c r="F621" s="53">
        <f t="shared" si="2472"/>
        <v>0.86502757443654188</v>
      </c>
      <c r="H621" s="53">
        <f>H620</f>
        <v>337</v>
      </c>
      <c r="I621" s="53">
        <f t="shared" ref="I621:I622" si="2633">I620</f>
        <v>0</v>
      </c>
      <c r="J621" s="53">
        <f t="shared" ref="J621:J622" si="2634">J620</f>
        <v>10</v>
      </c>
      <c r="K621" s="53">
        <f t="shared" ref="K621:K622" si="2635">K620</f>
        <v>0</v>
      </c>
      <c r="L621" s="53">
        <f t="shared" ref="L621:L622" si="2636">L620</f>
        <v>166</v>
      </c>
      <c r="M621" s="53">
        <f t="shared" si="2479"/>
        <v>291.51429258511462</v>
      </c>
      <c r="N621" s="53">
        <f t="shared" si="2480"/>
        <v>0</v>
      </c>
      <c r="O621" s="53">
        <f t="shared" si="2481"/>
        <v>8.6502757443654197</v>
      </c>
      <c r="P621" s="53">
        <f t="shared" si="2482"/>
        <v>0</v>
      </c>
      <c r="Q621" s="53">
        <f t="shared" si="2483"/>
        <v>143.59457735646595</v>
      </c>
      <c r="AA621" s="53" t="s">
        <v>1064</v>
      </c>
      <c r="AB621" s="53" t="s">
        <v>1608</v>
      </c>
      <c r="AC621" s="53">
        <v>11140305</v>
      </c>
      <c r="AD621" s="53">
        <v>85278.327770000004</v>
      </c>
      <c r="AE621" s="53">
        <v>70299.106379000004</v>
      </c>
      <c r="AF621" s="53">
        <f t="shared" si="2473"/>
        <v>0.82434902533033105</v>
      </c>
      <c r="AH621" s="58">
        <f>Input!P513</f>
        <v>15</v>
      </c>
      <c r="AI621" s="58">
        <f>Input!Q513</f>
        <v>0</v>
      </c>
      <c r="AJ621" s="58">
        <f>Input!R513</f>
        <v>0</v>
      </c>
      <c r="AK621" s="58">
        <f>Input!S513</f>
        <v>0</v>
      </c>
      <c r="AL621" s="58">
        <f>Input!T513</f>
        <v>0</v>
      </c>
      <c r="AM621" s="58">
        <f t="shared" si="2528"/>
        <v>12.365235379954965</v>
      </c>
      <c r="AN621" s="58">
        <f t="shared" si="2529"/>
        <v>0</v>
      </c>
      <c r="AO621" s="58">
        <f t="shared" si="2530"/>
        <v>0</v>
      </c>
      <c r="AP621" s="58">
        <f t="shared" si="2531"/>
        <v>0</v>
      </c>
      <c r="AQ621" s="58">
        <f t="shared" si="2532"/>
        <v>0</v>
      </c>
      <c r="BA621" s="54" t="s">
        <v>863</v>
      </c>
      <c r="BB621" s="53">
        <v>12070101</v>
      </c>
      <c r="BC621" s="53">
        <v>234906</v>
      </c>
      <c r="BD621" s="53">
        <v>16327</v>
      </c>
      <c r="BE621" s="53">
        <f t="shared" si="2484"/>
        <v>6.9504397503682327E-2</v>
      </c>
      <c r="BF621" s="53">
        <f t="shared" si="2632"/>
        <v>10</v>
      </c>
      <c r="BG621" s="53">
        <f t="shared" si="2632"/>
        <v>0</v>
      </c>
      <c r="BH621" s="53">
        <f t="shared" si="2485"/>
        <v>0.69504397503682325</v>
      </c>
      <c r="BI621" s="53">
        <f t="shared" si="2486"/>
        <v>0</v>
      </c>
      <c r="BO621" s="54" t="s">
        <v>1045</v>
      </c>
      <c r="BP621" s="53">
        <v>12030202</v>
      </c>
      <c r="BQ621" s="53">
        <v>752883.1102</v>
      </c>
      <c r="BR621" s="53">
        <v>15499.430899999999</v>
      </c>
      <c r="BS621" s="53">
        <f t="shared" si="2487"/>
        <v>2.0586769300592552E-2</v>
      </c>
      <c r="BT621" s="53">
        <f>BT620</f>
        <v>0</v>
      </c>
      <c r="BU621" s="53">
        <f t="shared" ref="BU621:BU626" si="2637">BU620</f>
        <v>0</v>
      </c>
      <c r="BV621" s="53">
        <f t="shared" ref="BV621:BV626" si="2638">BV620</f>
        <v>0</v>
      </c>
      <c r="BW621" s="53">
        <f t="shared" si="2488"/>
        <v>0</v>
      </c>
      <c r="BX621" s="53">
        <f t="shared" si="2489"/>
        <v>0</v>
      </c>
      <c r="BY621" s="53">
        <f t="shared" si="2490"/>
        <v>0</v>
      </c>
    </row>
    <row r="622" spans="1:77" x14ac:dyDescent="0.3">
      <c r="A622" s="53" t="s">
        <v>1041</v>
      </c>
      <c r="B622" s="53" t="s">
        <v>1581</v>
      </c>
      <c r="C622" s="53">
        <v>12090201</v>
      </c>
      <c r="D622" s="51">
        <v>406411.73619695997</v>
      </c>
      <c r="E622" s="53">
        <v>46987.757026300002</v>
      </c>
      <c r="F622" s="53">
        <f t="shared" si="2472"/>
        <v>0.11561614205828015</v>
      </c>
      <c r="H622" s="53">
        <f>H621</f>
        <v>337</v>
      </c>
      <c r="I622" s="53">
        <f t="shared" si="2633"/>
        <v>0</v>
      </c>
      <c r="J622" s="53">
        <f t="shared" si="2634"/>
        <v>10</v>
      </c>
      <c r="K622" s="53">
        <f t="shared" si="2635"/>
        <v>0</v>
      </c>
      <c r="L622" s="53">
        <f t="shared" si="2636"/>
        <v>166</v>
      </c>
      <c r="M622" s="53">
        <f t="shared" si="2479"/>
        <v>38.962639873640413</v>
      </c>
      <c r="N622" s="53">
        <f t="shared" si="2480"/>
        <v>0</v>
      </c>
      <c r="O622" s="53">
        <f t="shared" si="2481"/>
        <v>1.1561614205828015</v>
      </c>
      <c r="P622" s="53">
        <f t="shared" si="2482"/>
        <v>0</v>
      </c>
      <c r="Q622" s="53">
        <f t="shared" si="2483"/>
        <v>19.192279581674505</v>
      </c>
      <c r="AA622" s="53" t="s">
        <v>1064</v>
      </c>
      <c r="AB622" s="53" t="s">
        <v>1608</v>
      </c>
      <c r="AC622" s="53">
        <v>11140306</v>
      </c>
      <c r="AD622" s="53">
        <v>85278.327770000004</v>
      </c>
      <c r="AE622" s="53">
        <v>14979.221393</v>
      </c>
      <c r="AF622" s="53">
        <f t="shared" si="2473"/>
        <v>0.1756509746931216</v>
      </c>
      <c r="AH622" s="58">
        <f t="shared" ref="AH622" si="2639">AH621</f>
        <v>15</v>
      </c>
      <c r="AI622" s="58">
        <f t="shared" ref="AI622" si="2640">AI621</f>
        <v>0</v>
      </c>
      <c r="AJ622" s="58">
        <f t="shared" ref="AJ622" si="2641">AJ621</f>
        <v>0</v>
      </c>
      <c r="AK622" s="58">
        <f t="shared" ref="AK622" si="2642">AK621</f>
        <v>0</v>
      </c>
      <c r="AL622" s="58">
        <f t="shared" ref="AL622" si="2643">AL621</f>
        <v>0</v>
      </c>
      <c r="AM622" s="58">
        <f t="shared" si="2528"/>
        <v>2.6347646203968242</v>
      </c>
      <c r="AN622" s="58">
        <f t="shared" si="2529"/>
        <v>0</v>
      </c>
      <c r="AO622" s="58">
        <f t="shared" si="2530"/>
        <v>0</v>
      </c>
      <c r="AP622" s="58">
        <f t="shared" si="2531"/>
        <v>0</v>
      </c>
      <c r="AQ622" s="58">
        <f t="shared" si="2532"/>
        <v>0</v>
      </c>
      <c r="BA622" s="54" t="s">
        <v>863</v>
      </c>
      <c r="BB622" s="53">
        <v>12070201</v>
      </c>
      <c r="BC622" s="53">
        <v>234906</v>
      </c>
      <c r="BD622" s="53">
        <v>891</v>
      </c>
      <c r="BE622" s="53">
        <f t="shared" si="2484"/>
        <v>3.793006564327859E-3</v>
      </c>
      <c r="BF622" s="53">
        <f t="shared" si="2632"/>
        <v>10</v>
      </c>
      <c r="BG622" s="53">
        <f t="shared" si="2632"/>
        <v>0</v>
      </c>
      <c r="BH622" s="53">
        <f t="shared" si="2485"/>
        <v>3.7930065643278589E-2</v>
      </c>
      <c r="BI622" s="53">
        <f t="shared" si="2486"/>
        <v>0</v>
      </c>
      <c r="BO622" s="54" t="s">
        <v>1045</v>
      </c>
      <c r="BP622" s="53">
        <v>12030203</v>
      </c>
      <c r="BQ622" s="53">
        <v>752883.1102</v>
      </c>
      <c r="BR622" s="53">
        <v>403238.1188</v>
      </c>
      <c r="BS622" s="53">
        <f t="shared" si="2487"/>
        <v>0.53559193098764246</v>
      </c>
      <c r="BT622" s="53">
        <f>BT621</f>
        <v>0</v>
      </c>
      <c r="BU622" s="53">
        <f t="shared" si="2637"/>
        <v>0</v>
      </c>
      <c r="BV622" s="53">
        <f t="shared" si="2638"/>
        <v>0</v>
      </c>
      <c r="BW622" s="53">
        <f t="shared" si="2488"/>
        <v>0</v>
      </c>
      <c r="BX622" s="53">
        <f t="shared" si="2489"/>
        <v>0</v>
      </c>
      <c r="BY622" s="53">
        <f t="shared" si="2490"/>
        <v>0</v>
      </c>
    </row>
    <row r="623" spans="1:77" x14ac:dyDescent="0.3">
      <c r="A623" s="53" t="s">
        <v>1042</v>
      </c>
      <c r="B623" s="53" t="s">
        <v>1576</v>
      </c>
      <c r="C623" s="53">
        <v>12100101</v>
      </c>
      <c r="D623" s="51">
        <v>620144.69134484988</v>
      </c>
      <c r="E623" s="53">
        <v>378328.81848800002</v>
      </c>
      <c r="F623" s="53">
        <f t="shared" si="2472"/>
        <v>0.6100653988790159</v>
      </c>
      <c r="H623" s="53">
        <f>Input!P426</f>
        <v>3758</v>
      </c>
      <c r="I623" s="53">
        <f>Input!Q426</f>
        <v>69</v>
      </c>
      <c r="J623" s="53">
        <f>Input!R426</f>
        <v>5368</v>
      </c>
      <c r="K623" s="53">
        <f>Input!S426</f>
        <v>2</v>
      </c>
      <c r="L623" s="53">
        <f>Input!T426</f>
        <v>1566</v>
      </c>
      <c r="M623" s="53">
        <f t="shared" si="2479"/>
        <v>2292.6257689873419</v>
      </c>
      <c r="N623" s="53">
        <f t="shared" si="2480"/>
        <v>42.094512522652096</v>
      </c>
      <c r="O623" s="53">
        <f t="shared" si="2481"/>
        <v>3274.8310611825573</v>
      </c>
      <c r="P623" s="53">
        <f t="shared" si="2482"/>
        <v>1.2201307977580318</v>
      </c>
      <c r="Q623" s="53">
        <f t="shared" si="2483"/>
        <v>955.36241464453894</v>
      </c>
      <c r="AA623" s="53" t="s">
        <v>1065</v>
      </c>
      <c r="AB623" s="53" t="s">
        <v>1594</v>
      </c>
      <c r="AC623" s="53">
        <v>11130103</v>
      </c>
      <c r="AD623" s="53">
        <v>4851.3241099999996</v>
      </c>
      <c r="AE623" s="53">
        <v>4846.7291830000004</v>
      </c>
      <c r="AF623" s="53">
        <f t="shared" si="2473"/>
        <v>0.99905285095454088</v>
      </c>
      <c r="AH623" s="58">
        <v>0</v>
      </c>
      <c r="AI623" s="58">
        <v>0</v>
      </c>
      <c r="AJ623" s="58">
        <v>0</v>
      </c>
      <c r="AK623" s="58">
        <v>0</v>
      </c>
      <c r="AL623" s="58">
        <v>0</v>
      </c>
      <c r="AM623" s="58">
        <f t="shared" si="2528"/>
        <v>0</v>
      </c>
      <c r="AN623" s="58">
        <f t="shared" si="2529"/>
        <v>0</v>
      </c>
      <c r="AO623" s="58">
        <f t="shared" si="2530"/>
        <v>0</v>
      </c>
      <c r="AP623" s="58">
        <f t="shared" si="2531"/>
        <v>0</v>
      </c>
      <c r="AQ623" s="58">
        <f t="shared" si="2532"/>
        <v>0</v>
      </c>
      <c r="BA623" s="54" t="s">
        <v>863</v>
      </c>
      <c r="BB623" s="53">
        <v>12070204</v>
      </c>
      <c r="BC623" s="53">
        <v>234906</v>
      </c>
      <c r="BD623" s="53">
        <v>1184</v>
      </c>
      <c r="BE623" s="53">
        <f t="shared" si="2484"/>
        <v>5.040313997939601E-3</v>
      </c>
      <c r="BF623" s="53"/>
      <c r="BG623" s="53"/>
      <c r="BH623" s="53">
        <f t="shared" si="2485"/>
        <v>0</v>
      </c>
      <c r="BI623" s="53">
        <f t="shared" si="2486"/>
        <v>0</v>
      </c>
      <c r="BO623" s="54" t="s">
        <v>1045</v>
      </c>
      <c r="BP623" s="53">
        <v>12040103</v>
      </c>
      <c r="BQ623" s="53">
        <v>752883.1102</v>
      </c>
      <c r="BR623" s="53">
        <v>131185.0569</v>
      </c>
      <c r="BS623" s="53">
        <f t="shared" si="2487"/>
        <v>0.17424359123310826</v>
      </c>
      <c r="BT623" s="53">
        <f>BT622</f>
        <v>0</v>
      </c>
      <c r="BU623" s="53">
        <f t="shared" si="2637"/>
        <v>0</v>
      </c>
      <c r="BV623" s="53">
        <f t="shared" si="2638"/>
        <v>0</v>
      </c>
      <c r="BW623" s="53">
        <f t="shared" si="2488"/>
        <v>0</v>
      </c>
      <c r="BX623" s="53">
        <f t="shared" si="2489"/>
        <v>0</v>
      </c>
      <c r="BY623" s="53">
        <f t="shared" si="2490"/>
        <v>0</v>
      </c>
    </row>
    <row r="624" spans="1:77" x14ac:dyDescent="0.3">
      <c r="A624" s="53" t="s">
        <v>1042</v>
      </c>
      <c r="B624" s="53" t="s">
        <v>1576</v>
      </c>
      <c r="C624" s="53">
        <v>12100102</v>
      </c>
      <c r="D624" s="51">
        <v>620144.69134485</v>
      </c>
      <c r="E624" s="53">
        <v>233876.69725299999</v>
      </c>
      <c r="F624" s="53">
        <f t="shared" si="2472"/>
        <v>0.37713246685352314</v>
      </c>
      <c r="H624" s="53">
        <f>H623</f>
        <v>3758</v>
      </c>
      <c r="I624" s="53">
        <f t="shared" ref="I624:I626" si="2644">I623</f>
        <v>69</v>
      </c>
      <c r="J624" s="53">
        <f t="shared" ref="J624:J626" si="2645">J623</f>
        <v>5368</v>
      </c>
      <c r="K624" s="53">
        <f t="shared" ref="K624:K626" si="2646">K623</f>
        <v>2</v>
      </c>
      <c r="L624" s="53">
        <f t="shared" ref="L624:L626" si="2647">L623</f>
        <v>1566</v>
      </c>
      <c r="M624" s="53">
        <f t="shared" si="2479"/>
        <v>1417.2638104355399</v>
      </c>
      <c r="N624" s="53">
        <f t="shared" si="2480"/>
        <v>26.022140212893095</v>
      </c>
      <c r="O624" s="53">
        <f t="shared" si="2481"/>
        <v>2024.4470820697122</v>
      </c>
      <c r="P624" s="53">
        <f t="shared" si="2482"/>
        <v>0.75426493370704628</v>
      </c>
      <c r="Q624" s="53">
        <f t="shared" si="2483"/>
        <v>590.58944309261722</v>
      </c>
      <c r="AA624" s="53" t="s">
        <v>1065</v>
      </c>
      <c r="AB624" s="53" t="s">
        <v>1594</v>
      </c>
      <c r="AC624" s="53">
        <v>11130104</v>
      </c>
      <c r="AD624" s="53">
        <v>4851.3241099999996</v>
      </c>
      <c r="AE624" s="51">
        <v>4.5949274862199996</v>
      </c>
      <c r="AF624" s="53">
        <f t="shared" si="2473"/>
        <v>9.4714914568344512E-4</v>
      </c>
      <c r="AH624" s="58">
        <f t="shared" ref="AH624" si="2648">AH623</f>
        <v>0</v>
      </c>
      <c r="AI624" s="58">
        <f t="shared" ref="AI624" si="2649">AI623</f>
        <v>0</v>
      </c>
      <c r="AJ624" s="58">
        <f t="shared" ref="AJ624" si="2650">AJ623</f>
        <v>0</v>
      </c>
      <c r="AK624" s="58">
        <f t="shared" ref="AK624" si="2651">AK623</f>
        <v>0</v>
      </c>
      <c r="AL624" s="58">
        <f t="shared" ref="AL624" si="2652">AL623</f>
        <v>0</v>
      </c>
      <c r="AM624" s="58">
        <f t="shared" si="2528"/>
        <v>0</v>
      </c>
      <c r="AN624" s="58">
        <f t="shared" si="2529"/>
        <v>0</v>
      </c>
      <c r="AO624" s="58">
        <f t="shared" si="2530"/>
        <v>0</v>
      </c>
      <c r="AP624" s="58">
        <f t="shared" si="2531"/>
        <v>0</v>
      </c>
      <c r="AQ624" s="58">
        <f t="shared" si="2532"/>
        <v>0</v>
      </c>
      <c r="BA624" s="54" t="s">
        <v>1057</v>
      </c>
      <c r="BB624" s="53">
        <v>12110105</v>
      </c>
      <c r="BC624" s="53">
        <v>707</v>
      </c>
      <c r="BD624" s="53">
        <v>105</v>
      </c>
      <c r="BE624" s="53">
        <f t="shared" si="2484"/>
        <v>0.14851485148514851</v>
      </c>
      <c r="BF624" s="53">
        <f>Input!P483</f>
        <v>3</v>
      </c>
      <c r="BG624" s="53">
        <f>Input!Q483</f>
        <v>0</v>
      </c>
      <c r="BH624" s="53">
        <f t="shared" si="2485"/>
        <v>0.4455445544554455</v>
      </c>
      <c r="BI624" s="53">
        <f t="shared" si="2486"/>
        <v>0</v>
      </c>
      <c r="BO624" s="54" t="s">
        <v>1045</v>
      </c>
      <c r="BP624" s="53">
        <v>12040201</v>
      </c>
      <c r="BQ624" s="53">
        <v>752883.1102</v>
      </c>
      <c r="BR624" s="53">
        <v>3158.3111920000001</v>
      </c>
      <c r="BS624" s="53">
        <f t="shared" si="2487"/>
        <v>4.1949555637674071E-3</v>
      </c>
      <c r="BT624" s="53">
        <f>BT623</f>
        <v>0</v>
      </c>
      <c r="BU624" s="53">
        <f t="shared" si="2637"/>
        <v>0</v>
      </c>
      <c r="BV624" s="53">
        <f t="shared" si="2638"/>
        <v>0</v>
      </c>
      <c r="BW624" s="53">
        <f t="shared" si="2488"/>
        <v>0</v>
      </c>
      <c r="BX624" s="53">
        <f t="shared" si="2489"/>
        <v>0</v>
      </c>
      <c r="BY624" s="53">
        <f t="shared" si="2490"/>
        <v>0</v>
      </c>
    </row>
    <row r="625" spans="1:77" x14ac:dyDescent="0.3">
      <c r="A625" s="53" t="s">
        <v>1042</v>
      </c>
      <c r="B625" s="53" t="s">
        <v>1576</v>
      </c>
      <c r="C625" s="53">
        <v>12100202</v>
      </c>
      <c r="D625" s="51">
        <v>620144.69134485</v>
      </c>
      <c r="E625" s="53">
        <v>4488.3362324500004</v>
      </c>
      <c r="F625" s="53">
        <f t="shared" si="2472"/>
        <v>7.2375629350572429E-3</v>
      </c>
      <c r="H625" s="53">
        <f>H624</f>
        <v>3758</v>
      </c>
      <c r="I625" s="53">
        <f t="shared" si="2644"/>
        <v>69</v>
      </c>
      <c r="J625" s="53">
        <f t="shared" si="2645"/>
        <v>5368</v>
      </c>
      <c r="K625" s="53">
        <f t="shared" si="2646"/>
        <v>2</v>
      </c>
      <c r="L625" s="53">
        <f t="shared" si="2647"/>
        <v>1566</v>
      </c>
      <c r="M625" s="53">
        <f t="shared" si="2479"/>
        <v>27.198761509945118</v>
      </c>
      <c r="N625" s="53">
        <f t="shared" si="2480"/>
        <v>0.49939184251894975</v>
      </c>
      <c r="O625" s="53">
        <f t="shared" si="2481"/>
        <v>38.85123783538728</v>
      </c>
      <c r="P625" s="53">
        <f t="shared" si="2482"/>
        <v>1.4475125870114486E-2</v>
      </c>
      <c r="Q625" s="53">
        <f t="shared" si="2483"/>
        <v>11.334023556299643</v>
      </c>
      <c r="AA625" s="53" t="s">
        <v>1065</v>
      </c>
      <c r="AB625" s="53" t="s">
        <v>1599</v>
      </c>
      <c r="AC625" s="53">
        <v>11130103</v>
      </c>
      <c r="AD625" s="53">
        <v>98240.467369999998</v>
      </c>
      <c r="AE625" s="53">
        <v>5176.0761565700004</v>
      </c>
      <c r="AF625" s="53">
        <f t="shared" si="2473"/>
        <v>5.2687820967662002E-2</v>
      </c>
      <c r="AH625" s="58">
        <f>Input!P514</f>
        <v>7</v>
      </c>
      <c r="AI625" s="58">
        <f>Input!Q514</f>
        <v>0</v>
      </c>
      <c r="AJ625" s="58">
        <f>Input!R514</f>
        <v>815</v>
      </c>
      <c r="AK625" s="58">
        <f>Input!S514</f>
        <v>0</v>
      </c>
      <c r="AL625" s="58">
        <f>Input!T514</f>
        <v>54</v>
      </c>
      <c r="AM625" s="58">
        <f t="shared" si="2528"/>
        <v>0.36881474677363402</v>
      </c>
      <c r="AN625" s="58">
        <f t="shared" si="2529"/>
        <v>0</v>
      </c>
      <c r="AO625" s="58">
        <f t="shared" si="2530"/>
        <v>42.940574088644532</v>
      </c>
      <c r="AP625" s="58">
        <f t="shared" si="2531"/>
        <v>0</v>
      </c>
      <c r="AQ625" s="58">
        <f t="shared" si="2532"/>
        <v>2.8451423322537481</v>
      </c>
      <c r="BA625" s="54" t="s">
        <v>1057</v>
      </c>
      <c r="BB625" s="53">
        <v>12110108</v>
      </c>
      <c r="BC625" s="53">
        <v>707</v>
      </c>
      <c r="BD625" s="53">
        <v>545</v>
      </c>
      <c r="BE625" s="53">
        <f t="shared" si="2484"/>
        <v>0.77086280056577083</v>
      </c>
      <c r="BF625" s="53">
        <f t="shared" ref="BF625:BG628" si="2653">BF624</f>
        <v>3</v>
      </c>
      <c r="BG625" s="53">
        <f t="shared" si="2653"/>
        <v>0</v>
      </c>
      <c r="BH625" s="53">
        <f t="shared" si="2485"/>
        <v>2.3125884016973126</v>
      </c>
      <c r="BI625" s="53">
        <f t="shared" si="2486"/>
        <v>0</v>
      </c>
      <c r="BO625" s="54" t="s">
        <v>1045</v>
      </c>
      <c r="BP625" s="53">
        <v>12040202</v>
      </c>
      <c r="BQ625" s="53">
        <v>752883.1102</v>
      </c>
      <c r="BR625" s="53">
        <v>30809.68649</v>
      </c>
      <c r="BS625" s="53">
        <f t="shared" si="2487"/>
        <v>4.0922270765000351E-2</v>
      </c>
      <c r="BT625" s="53">
        <f t="shared" ref="BT625:BT626" si="2654">BT624</f>
        <v>0</v>
      </c>
      <c r="BU625" s="53">
        <f t="shared" si="2637"/>
        <v>0</v>
      </c>
      <c r="BV625" s="53">
        <f t="shared" si="2638"/>
        <v>0</v>
      </c>
      <c r="BW625" s="53">
        <f t="shared" si="2488"/>
        <v>0</v>
      </c>
      <c r="BX625" s="53">
        <f t="shared" si="2489"/>
        <v>0</v>
      </c>
      <c r="BY625" s="53">
        <f t="shared" si="2490"/>
        <v>0</v>
      </c>
    </row>
    <row r="626" spans="1:77" x14ac:dyDescent="0.3">
      <c r="A626" s="53" t="s">
        <v>1042</v>
      </c>
      <c r="B626" s="53" t="s">
        <v>1576</v>
      </c>
      <c r="C626" s="53">
        <v>12100402</v>
      </c>
      <c r="D626" s="51">
        <v>620144.69134485</v>
      </c>
      <c r="E626" s="53">
        <v>3450.8393713999999</v>
      </c>
      <c r="F626" s="53">
        <f t="shared" si="2472"/>
        <v>5.5645713324038717E-3</v>
      </c>
      <c r="H626" s="53">
        <f>H625</f>
        <v>3758</v>
      </c>
      <c r="I626" s="53">
        <f t="shared" si="2644"/>
        <v>69</v>
      </c>
      <c r="J626" s="53">
        <f t="shared" si="2645"/>
        <v>5368</v>
      </c>
      <c r="K626" s="53">
        <f t="shared" si="2646"/>
        <v>2</v>
      </c>
      <c r="L626" s="53">
        <f t="shared" si="2647"/>
        <v>1566</v>
      </c>
      <c r="M626" s="53">
        <f t="shared" si="2479"/>
        <v>20.911659067173751</v>
      </c>
      <c r="N626" s="53">
        <f t="shared" si="2480"/>
        <v>0.38395542193586712</v>
      </c>
      <c r="O626" s="53">
        <f t="shared" si="2481"/>
        <v>29.870618912343982</v>
      </c>
      <c r="P626" s="53">
        <f t="shared" si="2482"/>
        <v>1.1129142664807743E-2</v>
      </c>
      <c r="Q626" s="53">
        <f t="shared" si="2483"/>
        <v>8.714118706544463</v>
      </c>
      <c r="AA626" s="53" t="s">
        <v>1065</v>
      </c>
      <c r="AB626" s="53" t="s">
        <v>1599</v>
      </c>
      <c r="AC626" s="53">
        <v>11130104</v>
      </c>
      <c r="AD626" s="53">
        <v>98240.467369999998</v>
      </c>
      <c r="AE626" s="51">
        <v>93064.391216100004</v>
      </c>
      <c r="AF626" s="53">
        <f t="shared" si="2473"/>
        <v>0.94731217905951626</v>
      </c>
      <c r="AH626" s="58">
        <f t="shared" ref="AH626" si="2655">AH625</f>
        <v>7</v>
      </c>
      <c r="AI626" s="58">
        <f t="shared" ref="AI626" si="2656">AI625</f>
        <v>0</v>
      </c>
      <c r="AJ626" s="58">
        <f t="shared" ref="AJ626" si="2657">AJ625</f>
        <v>815</v>
      </c>
      <c r="AK626" s="58">
        <f t="shared" ref="AK626" si="2658">AK625</f>
        <v>0</v>
      </c>
      <c r="AL626" s="58">
        <f t="shared" ref="AL626" si="2659">AL625</f>
        <v>54</v>
      </c>
      <c r="AM626" s="58">
        <f t="shared" si="2528"/>
        <v>6.6311852534166142</v>
      </c>
      <c r="AN626" s="58">
        <f t="shared" si="2529"/>
        <v>0</v>
      </c>
      <c r="AO626" s="58">
        <f t="shared" si="2530"/>
        <v>772.05942593350574</v>
      </c>
      <c r="AP626" s="58">
        <f t="shared" si="2531"/>
        <v>0</v>
      </c>
      <c r="AQ626" s="58">
        <f t="shared" si="2532"/>
        <v>51.154857669213875</v>
      </c>
      <c r="BA626" s="54" t="s">
        <v>1057</v>
      </c>
      <c r="BB626" s="53">
        <v>12110109</v>
      </c>
      <c r="BC626" s="53">
        <v>707</v>
      </c>
      <c r="BD626" s="53">
        <v>44</v>
      </c>
      <c r="BE626" s="53">
        <f t="shared" si="2484"/>
        <v>6.2234794908062233E-2</v>
      </c>
      <c r="BF626" s="53">
        <f t="shared" si="2653"/>
        <v>3</v>
      </c>
      <c r="BG626" s="53">
        <f t="shared" si="2653"/>
        <v>0</v>
      </c>
      <c r="BH626" s="53">
        <f t="shared" si="2485"/>
        <v>0.18670438472418671</v>
      </c>
      <c r="BI626" s="53">
        <f t="shared" si="2486"/>
        <v>0</v>
      </c>
      <c r="BO626" s="54" t="s">
        <v>1045</v>
      </c>
      <c r="BP626" s="53">
        <v>12040203</v>
      </c>
      <c r="BQ626" s="53">
        <v>752883.1102</v>
      </c>
      <c r="BR626" s="53">
        <v>51672.033589999999</v>
      </c>
      <c r="BS626" s="53">
        <f t="shared" si="2487"/>
        <v>6.8632212477543239E-2</v>
      </c>
      <c r="BT626" s="53">
        <f t="shared" si="2654"/>
        <v>0</v>
      </c>
      <c r="BU626" s="53">
        <f t="shared" si="2637"/>
        <v>0</v>
      </c>
      <c r="BV626" s="53">
        <f t="shared" si="2638"/>
        <v>0</v>
      </c>
      <c r="BW626" s="53">
        <f t="shared" si="2488"/>
        <v>0</v>
      </c>
      <c r="BX626" s="53">
        <f t="shared" si="2489"/>
        <v>0</v>
      </c>
      <c r="BY626" s="53">
        <f t="shared" si="2490"/>
        <v>0</v>
      </c>
    </row>
    <row r="627" spans="1:77" x14ac:dyDescent="0.3">
      <c r="A627" s="53" t="s">
        <v>1043</v>
      </c>
      <c r="B627" s="53" t="s">
        <v>1573</v>
      </c>
      <c r="C627" s="53">
        <v>12070102</v>
      </c>
      <c r="D627" s="51">
        <v>398630.18380310002</v>
      </c>
      <c r="E627" s="53">
        <v>334324.06769699999</v>
      </c>
      <c r="F627" s="53">
        <f t="shared" si="2472"/>
        <v>0.83868227063843337</v>
      </c>
      <c r="H627" s="53">
        <f>Input!P428</f>
        <v>1304</v>
      </c>
      <c r="I627" s="53">
        <f>Input!Q428</f>
        <v>0</v>
      </c>
      <c r="J627" s="53">
        <f>Input!R428</f>
        <v>160</v>
      </c>
      <c r="K627" s="53">
        <f>Input!S428</f>
        <v>0</v>
      </c>
      <c r="L627" s="53">
        <f>Input!T428</f>
        <v>149</v>
      </c>
      <c r="M627" s="53">
        <f t="shared" si="2479"/>
        <v>1093.6416809125171</v>
      </c>
      <c r="N627" s="53">
        <f t="shared" si="2480"/>
        <v>0</v>
      </c>
      <c r="O627" s="53">
        <f t="shared" si="2481"/>
        <v>134.18916330214932</v>
      </c>
      <c r="P627" s="53">
        <f t="shared" si="2482"/>
        <v>0</v>
      </c>
      <c r="Q627" s="53">
        <f t="shared" si="2483"/>
        <v>124.96365832512657</v>
      </c>
      <c r="AA627" s="53" t="s">
        <v>1066</v>
      </c>
      <c r="AB627" s="53" t="s">
        <v>1615</v>
      </c>
      <c r="AC627" s="53">
        <v>12020005</v>
      </c>
      <c r="AD627" s="53">
        <v>2129.1383959999998</v>
      </c>
      <c r="AE627" s="53">
        <v>2129.1383958599999</v>
      </c>
      <c r="AF627" s="53">
        <f t="shared" si="2473"/>
        <v>0.99999999993424571</v>
      </c>
      <c r="AH627" s="58">
        <f>Input!P519</f>
        <v>51</v>
      </c>
      <c r="AI627" s="58">
        <f>Input!Q519</f>
        <v>0</v>
      </c>
      <c r="AJ627" s="58">
        <f>Input!R519</f>
        <v>0</v>
      </c>
      <c r="AK627" s="58">
        <f>Input!S519</f>
        <v>0</v>
      </c>
      <c r="AL627" s="58">
        <f>Input!T519</f>
        <v>7</v>
      </c>
      <c r="AM627" s="58">
        <f t="shared" si="2528"/>
        <v>50.99999999664653</v>
      </c>
      <c r="AN627" s="58">
        <f t="shared" si="2529"/>
        <v>0</v>
      </c>
      <c r="AO627" s="58">
        <f t="shared" si="2530"/>
        <v>0</v>
      </c>
      <c r="AP627" s="58">
        <f t="shared" si="2531"/>
        <v>0</v>
      </c>
      <c r="AQ627" s="58">
        <f t="shared" si="2532"/>
        <v>6.9999999995397202</v>
      </c>
      <c r="BA627" s="54" t="s">
        <v>1057</v>
      </c>
      <c r="BB627" s="53">
        <v>12110110</v>
      </c>
      <c r="BC627" s="53">
        <v>707</v>
      </c>
      <c r="BD627" s="53">
        <v>8</v>
      </c>
      <c r="BE627" s="53">
        <f t="shared" si="2484"/>
        <v>1.1315417256011316E-2</v>
      </c>
      <c r="BF627" s="53">
        <f t="shared" si="2653"/>
        <v>3</v>
      </c>
      <c r="BG627" s="53">
        <f t="shared" si="2653"/>
        <v>0</v>
      </c>
      <c r="BH627" s="53">
        <f t="shared" si="2485"/>
        <v>3.3946251768033946E-2</v>
      </c>
      <c r="BI627" s="53">
        <f t="shared" si="2486"/>
        <v>0</v>
      </c>
      <c r="BO627" s="54" t="s">
        <v>204</v>
      </c>
      <c r="BP627" s="53">
        <v>12030108</v>
      </c>
      <c r="BQ627" s="53">
        <v>597201.85219999996</v>
      </c>
      <c r="BR627" s="53">
        <v>39746.16302</v>
      </c>
      <c r="BS627" s="53">
        <f t="shared" si="2487"/>
        <v>6.6553984843786468E-2</v>
      </c>
      <c r="BT627" s="53">
        <f>Input!R439</f>
        <v>0</v>
      </c>
      <c r="BU627" s="53">
        <f>Input!S439</f>
        <v>0</v>
      </c>
      <c r="BV627" s="53">
        <f>Input!T439</f>
        <v>9</v>
      </c>
      <c r="BW627" s="53">
        <f t="shared" si="2488"/>
        <v>0</v>
      </c>
      <c r="BX627" s="53">
        <f t="shared" si="2489"/>
        <v>0</v>
      </c>
      <c r="BY627" s="53">
        <f t="shared" si="2490"/>
        <v>0.59898586359407824</v>
      </c>
    </row>
    <row r="628" spans="1:77" x14ac:dyDescent="0.3">
      <c r="A628" s="53" t="s">
        <v>1043</v>
      </c>
      <c r="B628" s="53" t="s">
        <v>1573</v>
      </c>
      <c r="C628" s="53">
        <v>12090301</v>
      </c>
      <c r="D628" s="51">
        <v>398630.18380310002</v>
      </c>
      <c r="E628" s="53">
        <v>64306.116106100002</v>
      </c>
      <c r="F628" s="53">
        <f t="shared" si="2472"/>
        <v>0.16131772936156652</v>
      </c>
      <c r="H628" s="53">
        <f>H627</f>
        <v>1304</v>
      </c>
      <c r="I628" s="53">
        <f t="shared" ref="I628:I631" si="2660">I627</f>
        <v>0</v>
      </c>
      <c r="J628" s="53">
        <f t="shared" ref="J628:J631" si="2661">J627</f>
        <v>160</v>
      </c>
      <c r="K628" s="53">
        <f t="shared" ref="K628:K631" si="2662">K627</f>
        <v>0</v>
      </c>
      <c r="L628" s="53">
        <f t="shared" ref="L628:L631" si="2663">L627</f>
        <v>149</v>
      </c>
      <c r="M628" s="53">
        <f t="shared" si="2479"/>
        <v>210.35831908748276</v>
      </c>
      <c r="N628" s="53">
        <f t="shared" si="2480"/>
        <v>0</v>
      </c>
      <c r="O628" s="53">
        <f t="shared" si="2481"/>
        <v>25.810836697850643</v>
      </c>
      <c r="P628" s="53">
        <f t="shared" si="2482"/>
        <v>0</v>
      </c>
      <c r="Q628" s="53">
        <f t="shared" si="2483"/>
        <v>24.036341674873412</v>
      </c>
      <c r="AA628" s="53" t="s">
        <v>1066</v>
      </c>
      <c r="AB628" s="53" t="s">
        <v>1608</v>
      </c>
      <c r="AC628" s="53">
        <v>12020004</v>
      </c>
      <c r="AD628" s="53">
        <v>253446.68429999999</v>
      </c>
      <c r="AE628" s="53">
        <v>166940.77912799999</v>
      </c>
      <c r="AF628" s="53">
        <f t="shared" si="2473"/>
        <v>0.65868204032369737</v>
      </c>
      <c r="AH628" s="58">
        <f>Input!P520</f>
        <v>146</v>
      </c>
      <c r="AI628" s="58">
        <f>Input!Q520</f>
        <v>0</v>
      </c>
      <c r="AJ628" s="58">
        <f>Input!R520</f>
        <v>0</v>
      </c>
      <c r="AK628" s="58">
        <f>Input!S520</f>
        <v>0</v>
      </c>
      <c r="AL628" s="58">
        <f>Input!T520</f>
        <v>30</v>
      </c>
      <c r="AM628" s="58">
        <f t="shared" si="2528"/>
        <v>96.16757788725981</v>
      </c>
      <c r="AN628" s="58">
        <f t="shared" si="2529"/>
        <v>0</v>
      </c>
      <c r="AO628" s="58">
        <f t="shared" si="2530"/>
        <v>0</v>
      </c>
      <c r="AP628" s="58">
        <f t="shared" si="2531"/>
        <v>0</v>
      </c>
      <c r="AQ628" s="58">
        <f t="shared" si="2532"/>
        <v>19.760461209710922</v>
      </c>
      <c r="BA628" s="54" t="s">
        <v>1057</v>
      </c>
      <c r="BB628" s="53">
        <v>12110111</v>
      </c>
      <c r="BC628" s="53">
        <v>707</v>
      </c>
      <c r="BD628" s="53">
        <v>5</v>
      </c>
      <c r="BE628" s="53">
        <f t="shared" si="2484"/>
        <v>7.0721357850070717E-3</v>
      </c>
      <c r="BF628" s="53">
        <f t="shared" si="2653"/>
        <v>3</v>
      </c>
      <c r="BG628" s="53">
        <f t="shared" si="2653"/>
        <v>0</v>
      </c>
      <c r="BH628" s="53">
        <f t="shared" si="2485"/>
        <v>2.1216407355021213E-2</v>
      </c>
      <c r="BI628" s="53">
        <f t="shared" si="2486"/>
        <v>0</v>
      </c>
      <c r="BO628" s="54" t="s">
        <v>204</v>
      </c>
      <c r="BP628" s="53">
        <v>12030201</v>
      </c>
      <c r="BQ628" s="53">
        <v>597201.85219999996</v>
      </c>
      <c r="BR628" s="53">
        <v>21881.222659999999</v>
      </c>
      <c r="BS628" s="53">
        <f t="shared" si="2487"/>
        <v>3.663957601503233E-2</v>
      </c>
      <c r="BT628" s="53">
        <f>BT627</f>
        <v>0</v>
      </c>
      <c r="BU628" s="53">
        <f t="shared" ref="BU628:BU631" si="2664">BU627</f>
        <v>0</v>
      </c>
      <c r="BV628" s="53">
        <f t="shared" ref="BV628:BV631" si="2665">BV627</f>
        <v>9</v>
      </c>
      <c r="BW628" s="53">
        <f t="shared" si="2488"/>
        <v>0</v>
      </c>
      <c r="BX628" s="53">
        <f t="shared" si="2489"/>
        <v>0</v>
      </c>
      <c r="BY628" s="53">
        <f t="shared" si="2490"/>
        <v>0.32975618413529095</v>
      </c>
    </row>
    <row r="629" spans="1:77" x14ac:dyDescent="0.3">
      <c r="A629" s="53" t="s">
        <v>1044</v>
      </c>
      <c r="B629" s="53" t="s">
        <v>1573</v>
      </c>
      <c r="C629" s="53">
        <v>12030201</v>
      </c>
      <c r="D629" s="51">
        <v>691481.85173900006</v>
      </c>
      <c r="E629" s="53">
        <v>209023.371235</v>
      </c>
      <c r="F629" s="53">
        <f t="shared" si="2472"/>
        <v>0.30228323521337463</v>
      </c>
      <c r="H629" s="53">
        <f>H628</f>
        <v>1304</v>
      </c>
      <c r="I629" s="53">
        <f t="shared" si="2660"/>
        <v>0</v>
      </c>
      <c r="J629" s="53">
        <f t="shared" si="2661"/>
        <v>160</v>
      </c>
      <c r="K629" s="53">
        <f t="shared" si="2662"/>
        <v>0</v>
      </c>
      <c r="L629" s="53">
        <f t="shared" si="2663"/>
        <v>149</v>
      </c>
      <c r="M629" s="53">
        <f t="shared" si="2479"/>
        <v>394.17733871824055</v>
      </c>
      <c r="N629" s="53">
        <f t="shared" si="2480"/>
        <v>0</v>
      </c>
      <c r="O629" s="53">
        <f t="shared" si="2481"/>
        <v>48.365317634139942</v>
      </c>
      <c r="P629" s="53">
        <f t="shared" si="2482"/>
        <v>0</v>
      </c>
      <c r="Q629" s="53">
        <f t="shared" si="2483"/>
        <v>45.040202046792821</v>
      </c>
      <c r="AA629" s="53" t="s">
        <v>1066</v>
      </c>
      <c r="AB629" s="53" t="s">
        <v>1608</v>
      </c>
      <c r="AC629" s="53">
        <v>12020005</v>
      </c>
      <c r="AD629" s="53">
        <v>253446.68429999999</v>
      </c>
      <c r="AE629" s="51">
        <v>86505.905137499998</v>
      </c>
      <c r="AF629" s="53">
        <f t="shared" si="2473"/>
        <v>0.34131795954017929</v>
      </c>
      <c r="AH629" s="58">
        <f t="shared" ref="AH629" si="2666">AH628</f>
        <v>146</v>
      </c>
      <c r="AI629" s="58">
        <f t="shared" ref="AI629" si="2667">AI628</f>
        <v>0</v>
      </c>
      <c r="AJ629" s="58">
        <f t="shared" ref="AJ629" si="2668">AJ628</f>
        <v>0</v>
      </c>
      <c r="AK629" s="58">
        <f t="shared" ref="AK629" si="2669">AK628</f>
        <v>0</v>
      </c>
      <c r="AL629" s="58">
        <f t="shared" ref="AL629" si="2670">AL628</f>
        <v>30</v>
      </c>
      <c r="AM629" s="58">
        <f t="shared" si="2528"/>
        <v>49.832422092866175</v>
      </c>
      <c r="AN629" s="58">
        <f t="shared" si="2529"/>
        <v>0</v>
      </c>
      <c r="AO629" s="58">
        <f t="shared" si="2530"/>
        <v>0</v>
      </c>
      <c r="AP629" s="58">
        <f t="shared" si="2531"/>
        <v>0</v>
      </c>
      <c r="AQ629" s="58">
        <f t="shared" si="2532"/>
        <v>10.239538786205379</v>
      </c>
      <c r="BA629" s="54" t="s">
        <v>792</v>
      </c>
      <c r="BB629" s="53">
        <v>12100302</v>
      </c>
      <c r="BC629" s="53">
        <v>46001</v>
      </c>
      <c r="BD629" s="53">
        <v>10874</v>
      </c>
      <c r="BE629" s="53">
        <f t="shared" si="2484"/>
        <v>0.2363861655181409</v>
      </c>
      <c r="BF629" s="53">
        <f>Input!P489</f>
        <v>215</v>
      </c>
      <c r="BG629" s="53">
        <f>Input!Q489</f>
        <v>0</v>
      </c>
      <c r="BH629" s="53">
        <f t="shared" si="2485"/>
        <v>50.823025586400291</v>
      </c>
      <c r="BI629" s="53">
        <f t="shared" si="2486"/>
        <v>0</v>
      </c>
      <c r="BO629" s="54" t="s">
        <v>204</v>
      </c>
      <c r="BP629" s="53">
        <v>12060202</v>
      </c>
      <c r="BQ629" s="53">
        <v>597201.85219999996</v>
      </c>
      <c r="BR629" s="53">
        <v>11793.310740000001</v>
      </c>
      <c r="BS629" s="53">
        <f t="shared" si="2487"/>
        <v>1.9747612463952104E-2</v>
      </c>
      <c r="BT629" s="53">
        <f>BT628</f>
        <v>0</v>
      </c>
      <c r="BU629" s="53">
        <f t="shared" si="2664"/>
        <v>0</v>
      </c>
      <c r="BV629" s="53">
        <f t="shared" si="2665"/>
        <v>9</v>
      </c>
      <c r="BW629" s="53">
        <f t="shared" si="2488"/>
        <v>0</v>
      </c>
      <c r="BX629" s="53">
        <f t="shared" si="2489"/>
        <v>0</v>
      </c>
      <c r="BY629" s="53">
        <f t="shared" si="2490"/>
        <v>0.17772851217556893</v>
      </c>
    </row>
    <row r="630" spans="1:77" x14ac:dyDescent="0.3">
      <c r="A630" s="53" t="s">
        <v>1044</v>
      </c>
      <c r="B630" s="53" t="s">
        <v>1573</v>
      </c>
      <c r="C630" s="53">
        <v>12030202</v>
      </c>
      <c r="D630" s="51">
        <v>691481.85173899995</v>
      </c>
      <c r="E630" s="53">
        <v>309487.870711</v>
      </c>
      <c r="F630" s="53">
        <f t="shared" si="2472"/>
        <v>0.44757193544945889</v>
      </c>
      <c r="H630" s="53">
        <f>H629</f>
        <v>1304</v>
      </c>
      <c r="I630" s="53">
        <f t="shared" si="2660"/>
        <v>0</v>
      </c>
      <c r="J630" s="53">
        <f t="shared" si="2661"/>
        <v>160</v>
      </c>
      <c r="K630" s="53">
        <f t="shared" si="2662"/>
        <v>0</v>
      </c>
      <c r="L630" s="53">
        <f t="shared" si="2663"/>
        <v>149</v>
      </c>
      <c r="M630" s="53">
        <f t="shared" si="2479"/>
        <v>583.63380382609444</v>
      </c>
      <c r="N630" s="53">
        <f t="shared" si="2480"/>
        <v>0</v>
      </c>
      <c r="O630" s="53">
        <f t="shared" si="2481"/>
        <v>71.611509671913424</v>
      </c>
      <c r="P630" s="53">
        <f t="shared" si="2482"/>
        <v>0</v>
      </c>
      <c r="Q630" s="53">
        <f t="shared" si="2483"/>
        <v>66.688218381969378</v>
      </c>
      <c r="AA630" s="53" t="s">
        <v>1066</v>
      </c>
      <c r="AB630" s="53" t="s">
        <v>1611</v>
      </c>
      <c r="AC630" s="53">
        <v>12020004</v>
      </c>
      <c r="AD630" s="53">
        <v>235771.79870000001</v>
      </c>
      <c r="AE630" s="53">
        <v>42408.278564</v>
      </c>
      <c r="AF630" s="53">
        <f t="shared" si="2473"/>
        <v>0.17987002176609343</v>
      </c>
      <c r="AH630" s="58">
        <f>Input!P521</f>
        <v>103</v>
      </c>
      <c r="AI630" s="58">
        <f>Input!Q521</f>
        <v>0</v>
      </c>
      <c r="AJ630" s="58">
        <f>Input!R521</f>
        <v>0</v>
      </c>
      <c r="AK630" s="58">
        <f>Input!S521</f>
        <v>0</v>
      </c>
      <c r="AL630" s="58">
        <f>Input!T521</f>
        <v>0</v>
      </c>
      <c r="AM630" s="58">
        <f t="shared" si="2528"/>
        <v>18.526612241907625</v>
      </c>
      <c r="AN630" s="58">
        <f t="shared" si="2529"/>
        <v>0</v>
      </c>
      <c r="AO630" s="58">
        <f t="shared" si="2530"/>
        <v>0</v>
      </c>
      <c r="AP630" s="58">
        <f t="shared" si="2531"/>
        <v>0</v>
      </c>
      <c r="AQ630" s="58">
        <f t="shared" si="2532"/>
        <v>0</v>
      </c>
      <c r="BA630" s="54" t="s">
        <v>792</v>
      </c>
      <c r="BB630" s="53">
        <v>12110106</v>
      </c>
      <c r="BC630" s="53">
        <v>46001</v>
      </c>
      <c r="BD630" s="53">
        <v>92</v>
      </c>
      <c r="BE630" s="53">
        <f t="shared" si="2484"/>
        <v>1.9999565226842893E-3</v>
      </c>
      <c r="BF630" s="53">
        <f t="shared" ref="BF630:BG633" si="2671">BF629</f>
        <v>215</v>
      </c>
      <c r="BG630" s="53">
        <f t="shared" si="2671"/>
        <v>0</v>
      </c>
      <c r="BH630" s="53">
        <f t="shared" si="2485"/>
        <v>0.4299906523771222</v>
      </c>
      <c r="BI630" s="53">
        <f t="shared" si="2486"/>
        <v>0</v>
      </c>
      <c r="BO630" s="54" t="s">
        <v>204</v>
      </c>
      <c r="BP630" s="53">
        <v>12070101</v>
      </c>
      <c r="BQ630" s="53">
        <v>597201.85219999996</v>
      </c>
      <c r="BR630" s="53">
        <v>92544.145940000002</v>
      </c>
      <c r="BS630" s="53">
        <f t="shared" si="2487"/>
        <v>0.15496292518029134</v>
      </c>
      <c r="BT630" s="53">
        <f>BT629</f>
        <v>0</v>
      </c>
      <c r="BU630" s="53">
        <f t="shared" si="2664"/>
        <v>0</v>
      </c>
      <c r="BV630" s="53">
        <f t="shared" si="2665"/>
        <v>9</v>
      </c>
      <c r="BW630" s="53">
        <f t="shared" si="2488"/>
        <v>0</v>
      </c>
      <c r="BX630" s="53">
        <f t="shared" si="2489"/>
        <v>0</v>
      </c>
      <c r="BY630" s="53">
        <f t="shared" si="2490"/>
        <v>1.394666326622622</v>
      </c>
    </row>
    <row r="631" spans="1:77" x14ac:dyDescent="0.3">
      <c r="A631" s="53" t="s">
        <v>1044</v>
      </c>
      <c r="B631" s="53" t="s">
        <v>1573</v>
      </c>
      <c r="C631" s="53">
        <v>12070103</v>
      </c>
      <c r="D631" s="51">
        <v>691481.85173899995</v>
      </c>
      <c r="E631" s="53">
        <v>172970.60979300001</v>
      </c>
      <c r="F631" s="53">
        <f t="shared" si="2472"/>
        <v>0.25014482933716647</v>
      </c>
      <c r="H631" s="53">
        <f>H630</f>
        <v>1304</v>
      </c>
      <c r="I631" s="53">
        <f t="shared" si="2660"/>
        <v>0</v>
      </c>
      <c r="J631" s="53">
        <f t="shared" si="2661"/>
        <v>160</v>
      </c>
      <c r="K631" s="53">
        <f t="shared" si="2662"/>
        <v>0</v>
      </c>
      <c r="L631" s="53">
        <f t="shared" si="2663"/>
        <v>149</v>
      </c>
      <c r="M631" s="53">
        <f t="shared" si="2479"/>
        <v>326.18885745566507</v>
      </c>
      <c r="N631" s="53">
        <f t="shared" si="2480"/>
        <v>0</v>
      </c>
      <c r="O631" s="53">
        <f t="shared" si="2481"/>
        <v>40.023172693946634</v>
      </c>
      <c r="P631" s="53">
        <f t="shared" si="2482"/>
        <v>0</v>
      </c>
      <c r="Q631" s="53">
        <f t="shared" si="2483"/>
        <v>37.271579571237808</v>
      </c>
      <c r="AA631" s="53" t="s">
        <v>1066</v>
      </c>
      <c r="AB631" s="53" t="s">
        <v>1611</v>
      </c>
      <c r="AC631" s="53">
        <v>12020005</v>
      </c>
      <c r="AD631" s="53">
        <v>235771.79870000001</v>
      </c>
      <c r="AE631" s="53">
        <v>193363.520151</v>
      </c>
      <c r="AF631" s="53">
        <f t="shared" si="2473"/>
        <v>0.82012997829752743</v>
      </c>
      <c r="AH631" s="58">
        <f t="shared" ref="AH631" si="2672">AH630</f>
        <v>103</v>
      </c>
      <c r="AI631" s="58">
        <f t="shared" ref="AI631" si="2673">AI630</f>
        <v>0</v>
      </c>
      <c r="AJ631" s="58">
        <f t="shared" ref="AJ631" si="2674">AJ630</f>
        <v>0</v>
      </c>
      <c r="AK631" s="58">
        <f t="shared" ref="AK631" si="2675">AK630</f>
        <v>0</v>
      </c>
      <c r="AL631" s="58">
        <f t="shared" ref="AL631" si="2676">AL630</f>
        <v>0</v>
      </c>
      <c r="AM631" s="58">
        <f t="shared" si="2528"/>
        <v>84.473387764645324</v>
      </c>
      <c r="AN631" s="58">
        <f t="shared" si="2529"/>
        <v>0</v>
      </c>
      <c r="AO631" s="58">
        <f t="shared" si="2530"/>
        <v>0</v>
      </c>
      <c r="AP631" s="58">
        <f t="shared" si="2531"/>
        <v>0</v>
      </c>
      <c r="AQ631" s="58">
        <f t="shared" si="2532"/>
        <v>0</v>
      </c>
      <c r="BA631" s="54" t="s">
        <v>792</v>
      </c>
      <c r="BB631" s="53">
        <v>12110107</v>
      </c>
      <c r="BC631" s="53">
        <v>46001</v>
      </c>
      <c r="BD631" s="53">
        <v>15127</v>
      </c>
      <c r="BE631" s="53">
        <f t="shared" si="2484"/>
        <v>0.32884067737657879</v>
      </c>
      <c r="BF631" s="53">
        <f t="shared" si="2671"/>
        <v>215</v>
      </c>
      <c r="BG631" s="53">
        <f t="shared" si="2671"/>
        <v>0</v>
      </c>
      <c r="BH631" s="53">
        <f t="shared" si="2485"/>
        <v>70.700745635964438</v>
      </c>
      <c r="BI631" s="53">
        <f t="shared" si="2486"/>
        <v>0</v>
      </c>
      <c r="BO631" s="54" t="s">
        <v>204</v>
      </c>
      <c r="BP631" s="53">
        <v>12070103</v>
      </c>
      <c r="BQ631" s="53">
        <v>597201.85219999996</v>
      </c>
      <c r="BR631" s="53">
        <v>431237.0098</v>
      </c>
      <c r="BS631" s="53">
        <f t="shared" si="2487"/>
        <v>0.72209590142995883</v>
      </c>
      <c r="BT631" s="53">
        <f>BT630</f>
        <v>0</v>
      </c>
      <c r="BU631" s="53">
        <f t="shared" si="2664"/>
        <v>0</v>
      </c>
      <c r="BV631" s="53">
        <f t="shared" si="2665"/>
        <v>9</v>
      </c>
      <c r="BW631" s="53">
        <f t="shared" si="2488"/>
        <v>0</v>
      </c>
      <c r="BX631" s="53">
        <f t="shared" si="2489"/>
        <v>0</v>
      </c>
      <c r="BY631" s="53">
        <f t="shared" si="2490"/>
        <v>6.4988631128696293</v>
      </c>
    </row>
    <row r="632" spans="1:77" x14ac:dyDescent="0.3">
      <c r="A632" s="53" t="s">
        <v>1045</v>
      </c>
      <c r="B632" s="53" t="s">
        <v>1576</v>
      </c>
      <c r="C632" s="53">
        <v>12020007</v>
      </c>
      <c r="D632" s="51">
        <v>752883.10617698007</v>
      </c>
      <c r="E632" s="53">
        <v>117320.472257</v>
      </c>
      <c r="F632" s="53">
        <f t="shared" si="2472"/>
        <v>0.15582827041070768</v>
      </c>
      <c r="H632" s="53">
        <f>Input!P437</f>
        <v>10540</v>
      </c>
      <c r="I632" s="53">
        <f>Input!Q437</f>
        <v>271</v>
      </c>
      <c r="J632" s="53">
        <f>Input!R437</f>
        <v>0</v>
      </c>
      <c r="K632" s="53">
        <f>Input!S437</f>
        <v>0</v>
      </c>
      <c r="L632" s="53">
        <f>Input!T437</f>
        <v>0</v>
      </c>
      <c r="M632" s="53">
        <f t="shared" si="2479"/>
        <v>1642.4299701288589</v>
      </c>
      <c r="N632" s="53">
        <f t="shared" si="2480"/>
        <v>42.229461281301781</v>
      </c>
      <c r="O632" s="53">
        <f t="shared" si="2481"/>
        <v>0</v>
      </c>
      <c r="P632" s="53">
        <f t="shared" si="2482"/>
        <v>0</v>
      </c>
      <c r="Q632" s="53">
        <f t="shared" si="2483"/>
        <v>0</v>
      </c>
      <c r="AA632" s="53" t="s">
        <v>1066</v>
      </c>
      <c r="AB632" s="53" t="s">
        <v>1614</v>
      </c>
      <c r="AC632" s="53">
        <v>12020005</v>
      </c>
      <c r="AD632" s="53">
        <v>34916.76771</v>
      </c>
      <c r="AE632" s="53">
        <v>34916.7677109</v>
      </c>
      <c r="AF632" s="53">
        <f t="shared" si="2473"/>
        <v>1.0000000000257756</v>
      </c>
      <c r="AH632" s="58">
        <f>Input!P522</f>
        <v>17</v>
      </c>
      <c r="AI632" s="58">
        <f>Input!Q522</f>
        <v>0</v>
      </c>
      <c r="AJ632" s="58">
        <f>Input!R522</f>
        <v>0</v>
      </c>
      <c r="AK632" s="58">
        <f>Input!S522</f>
        <v>0</v>
      </c>
      <c r="AL632" s="58">
        <f>Input!T522</f>
        <v>0</v>
      </c>
      <c r="AM632" s="58">
        <f t="shared" si="2528"/>
        <v>17.000000000438185</v>
      </c>
      <c r="AN632" s="58">
        <f t="shared" si="2529"/>
        <v>0</v>
      </c>
      <c r="AO632" s="58">
        <f t="shared" si="2530"/>
        <v>0</v>
      </c>
      <c r="AP632" s="58">
        <f t="shared" si="2531"/>
        <v>0</v>
      </c>
      <c r="AQ632" s="58">
        <f t="shared" si="2532"/>
        <v>0</v>
      </c>
      <c r="BA632" s="54" t="s">
        <v>792</v>
      </c>
      <c r="BB632" s="53">
        <v>12110109</v>
      </c>
      <c r="BC632" s="53">
        <v>46001</v>
      </c>
      <c r="BD632" s="53">
        <v>16752</v>
      </c>
      <c r="BE632" s="53">
        <f t="shared" si="2484"/>
        <v>0.36416599639138281</v>
      </c>
      <c r="BF632" s="53">
        <f t="shared" si="2671"/>
        <v>215</v>
      </c>
      <c r="BG632" s="53">
        <f t="shared" si="2671"/>
        <v>0</v>
      </c>
      <c r="BH632" s="53">
        <f t="shared" si="2485"/>
        <v>78.29568922414731</v>
      </c>
      <c r="BI632" s="53">
        <f t="shared" si="2486"/>
        <v>0</v>
      </c>
      <c r="BO632" s="54" t="s">
        <v>1046</v>
      </c>
      <c r="BP632" s="53">
        <v>11090106</v>
      </c>
      <c r="BQ632" s="53">
        <v>585943.64879999997</v>
      </c>
      <c r="BR632" s="53">
        <v>31818.41777</v>
      </c>
      <c r="BS632" s="53">
        <f t="shared" si="2487"/>
        <v>5.4302863142494058E-2</v>
      </c>
      <c r="BT632" s="53">
        <v>0</v>
      </c>
      <c r="BU632" s="53">
        <v>1</v>
      </c>
      <c r="BV632" s="53">
        <v>2</v>
      </c>
      <c r="BW632" s="53">
        <f t="shared" si="2488"/>
        <v>0</v>
      </c>
      <c r="BX632" s="53">
        <f t="shared" si="2489"/>
        <v>5.4302863142494058E-2</v>
      </c>
      <c r="BY632" s="53">
        <f t="shared" si="2490"/>
        <v>0.10860572628498812</v>
      </c>
    </row>
    <row r="633" spans="1:77" x14ac:dyDescent="0.3">
      <c r="A633" s="53" t="s">
        <v>1045</v>
      </c>
      <c r="B633" s="53" t="s">
        <v>1576</v>
      </c>
      <c r="C633" s="53">
        <v>12030202</v>
      </c>
      <c r="D633" s="51">
        <v>752883.10617697996</v>
      </c>
      <c r="E633" s="53">
        <v>15499.430896600001</v>
      </c>
      <c r="F633" s="53">
        <f t="shared" si="2472"/>
        <v>2.0586769406081687E-2</v>
      </c>
      <c r="H633" s="53">
        <f t="shared" ref="H633:H638" si="2677">H632</f>
        <v>10540</v>
      </c>
      <c r="I633" s="53">
        <f t="shared" ref="I633:I638" si="2678">I632</f>
        <v>271</v>
      </c>
      <c r="J633" s="53">
        <f t="shared" ref="J633:J638" si="2679">J632</f>
        <v>0</v>
      </c>
      <c r="K633" s="53">
        <f t="shared" ref="K633:K638" si="2680">K632</f>
        <v>0</v>
      </c>
      <c r="L633" s="53">
        <f t="shared" ref="L633:L638" si="2681">L632</f>
        <v>0</v>
      </c>
      <c r="M633" s="53">
        <f t="shared" si="2479"/>
        <v>216.98454954010097</v>
      </c>
      <c r="N633" s="53">
        <f t="shared" si="2480"/>
        <v>5.5790145090481369</v>
      </c>
      <c r="O633" s="53">
        <f t="shared" si="2481"/>
        <v>0</v>
      </c>
      <c r="P633" s="53">
        <f t="shared" si="2482"/>
        <v>0</v>
      </c>
      <c r="Q633" s="53">
        <f t="shared" si="2483"/>
        <v>0</v>
      </c>
      <c r="AA633" s="53" t="s">
        <v>1067</v>
      </c>
      <c r="AB633" s="53" t="s">
        <v>1607</v>
      </c>
      <c r="AC633" s="53">
        <v>12030105</v>
      </c>
      <c r="AD633" s="53">
        <v>99251.469870000001</v>
      </c>
      <c r="AE633" s="53">
        <v>26954.6908549</v>
      </c>
      <c r="AF633" s="53">
        <f t="shared" si="2473"/>
        <v>0.2715797649163823</v>
      </c>
      <c r="AH633" s="58">
        <f>Input!P524</f>
        <v>47</v>
      </c>
      <c r="AI633" s="58">
        <f>Input!Q524</f>
        <v>0</v>
      </c>
      <c r="AJ633" s="58">
        <f>Input!R524</f>
        <v>0</v>
      </c>
      <c r="AK633" s="58">
        <f>Input!S524</f>
        <v>0</v>
      </c>
      <c r="AL633" s="58">
        <f>Input!T524</f>
        <v>2</v>
      </c>
      <c r="AM633" s="58">
        <f t="shared" si="2528"/>
        <v>12.764248951069968</v>
      </c>
      <c r="AN633" s="58">
        <f t="shared" si="2529"/>
        <v>0</v>
      </c>
      <c r="AO633" s="58">
        <f t="shared" si="2530"/>
        <v>0</v>
      </c>
      <c r="AP633" s="58">
        <f t="shared" si="2531"/>
        <v>0</v>
      </c>
      <c r="AQ633" s="58">
        <f t="shared" si="2532"/>
        <v>0.54315952983276461</v>
      </c>
      <c r="BA633" s="54" t="s">
        <v>792</v>
      </c>
      <c r="BB633" s="53">
        <v>12110110</v>
      </c>
      <c r="BC633" s="53">
        <v>46001</v>
      </c>
      <c r="BD633" s="53">
        <v>3156</v>
      </c>
      <c r="BE633" s="53">
        <f t="shared" si="2484"/>
        <v>6.8607204191213231E-2</v>
      </c>
      <c r="BF633" s="53">
        <f t="shared" si="2671"/>
        <v>215</v>
      </c>
      <c r="BG633" s="53">
        <f t="shared" si="2671"/>
        <v>0</v>
      </c>
      <c r="BH633" s="53">
        <f t="shared" si="2485"/>
        <v>14.750548901110845</v>
      </c>
      <c r="BI633" s="53">
        <f t="shared" si="2486"/>
        <v>0</v>
      </c>
      <c r="BO633" s="54" t="s">
        <v>1046</v>
      </c>
      <c r="BP633" s="53">
        <v>11090201</v>
      </c>
      <c r="BQ633" s="53">
        <v>585943.64879999997</v>
      </c>
      <c r="BR633" s="53">
        <v>12052.703579999999</v>
      </c>
      <c r="BS633" s="53">
        <f t="shared" si="2487"/>
        <v>2.0569731585424088E-2</v>
      </c>
      <c r="BT633" s="53">
        <f>BT632</f>
        <v>0</v>
      </c>
      <c r="BU633" s="53">
        <f t="shared" ref="BU633:BU636" si="2682">BU632</f>
        <v>1</v>
      </c>
      <c r="BV633" s="53">
        <f t="shared" ref="BV633:BV636" si="2683">BV632</f>
        <v>2</v>
      </c>
      <c r="BW633" s="53">
        <f t="shared" si="2488"/>
        <v>0</v>
      </c>
      <c r="BX633" s="53">
        <f t="shared" si="2489"/>
        <v>2.0569731585424088E-2</v>
      </c>
      <c r="BY633" s="53">
        <f t="shared" si="2490"/>
        <v>4.1139463170848177E-2</v>
      </c>
    </row>
    <row r="634" spans="1:77" x14ac:dyDescent="0.3">
      <c r="A634" s="53" t="s">
        <v>1045</v>
      </c>
      <c r="B634" s="53" t="s">
        <v>1576</v>
      </c>
      <c r="C634" s="53">
        <v>12030203</v>
      </c>
      <c r="D634" s="51">
        <v>752883.10617697996</v>
      </c>
      <c r="E634" s="53">
        <v>403238.117983</v>
      </c>
      <c r="F634" s="53">
        <f t="shared" si="2472"/>
        <v>0.53559193276440842</v>
      </c>
      <c r="H634" s="53">
        <f t="shared" si="2677"/>
        <v>10540</v>
      </c>
      <c r="I634" s="53">
        <f t="shared" si="2678"/>
        <v>271</v>
      </c>
      <c r="J634" s="53">
        <f t="shared" si="2679"/>
        <v>0</v>
      </c>
      <c r="K634" s="53">
        <f t="shared" si="2680"/>
        <v>0</v>
      </c>
      <c r="L634" s="53">
        <f t="shared" si="2681"/>
        <v>0</v>
      </c>
      <c r="M634" s="53">
        <f t="shared" si="2479"/>
        <v>5645.1389713368644</v>
      </c>
      <c r="N634" s="53">
        <f t="shared" si="2480"/>
        <v>145.14541377915469</v>
      </c>
      <c r="O634" s="53">
        <f t="shared" si="2481"/>
        <v>0</v>
      </c>
      <c r="P634" s="53">
        <f t="shared" si="2482"/>
        <v>0</v>
      </c>
      <c r="Q634" s="53">
        <f t="shared" si="2483"/>
        <v>0</v>
      </c>
      <c r="AA634" s="53" t="s">
        <v>1067</v>
      </c>
      <c r="AB634" s="53" t="s">
        <v>1607</v>
      </c>
      <c r="AC634" s="53">
        <v>12030108</v>
      </c>
      <c r="AD634" s="53">
        <v>99251.469870000001</v>
      </c>
      <c r="AE634" s="53">
        <v>33109.189531600001</v>
      </c>
      <c r="AF634" s="53">
        <f t="shared" si="2473"/>
        <v>0.3335889088087719</v>
      </c>
      <c r="AH634" s="58">
        <f t="shared" ref="AH634:AH635" si="2684">AH633</f>
        <v>47</v>
      </c>
      <c r="AI634" s="58">
        <f t="shared" ref="AI634:AI635" si="2685">AI633</f>
        <v>0</v>
      </c>
      <c r="AJ634" s="58">
        <f t="shared" ref="AJ634:AJ635" si="2686">AJ633</f>
        <v>0</v>
      </c>
      <c r="AK634" s="58">
        <f t="shared" ref="AK634:AK635" si="2687">AK633</f>
        <v>0</v>
      </c>
      <c r="AL634" s="58">
        <f t="shared" ref="AL634:AL635" si="2688">AL633</f>
        <v>2</v>
      </c>
      <c r="AM634" s="58">
        <f t="shared" si="2528"/>
        <v>15.67867871401228</v>
      </c>
      <c r="AN634" s="58">
        <f t="shared" si="2529"/>
        <v>0</v>
      </c>
      <c r="AO634" s="58">
        <f t="shared" si="2530"/>
        <v>0</v>
      </c>
      <c r="AP634" s="58">
        <f t="shared" si="2531"/>
        <v>0</v>
      </c>
      <c r="AQ634" s="58">
        <f t="shared" si="2532"/>
        <v>0.6671778176175438</v>
      </c>
      <c r="BA634" s="54" t="s">
        <v>1058</v>
      </c>
      <c r="BB634" s="53">
        <v>12090109</v>
      </c>
      <c r="BC634" s="53">
        <v>2242</v>
      </c>
      <c r="BD634" s="53">
        <v>2075</v>
      </c>
      <c r="BE634" s="53">
        <f t="shared" si="2484"/>
        <v>0.92551293487957176</v>
      </c>
      <c r="BF634" s="53">
        <f>Input!P493</f>
        <v>2</v>
      </c>
      <c r="BG634" s="53">
        <f>Input!Q493</f>
        <v>0</v>
      </c>
      <c r="BH634" s="53">
        <f t="shared" si="2485"/>
        <v>1.8510258697591435</v>
      </c>
      <c r="BI634" s="53">
        <f t="shared" si="2486"/>
        <v>0</v>
      </c>
      <c r="BO634" s="54" t="s">
        <v>1046</v>
      </c>
      <c r="BP634" s="53">
        <v>11100201</v>
      </c>
      <c r="BQ634" s="53">
        <v>585943.64879999997</v>
      </c>
      <c r="BR634" s="53">
        <v>98709.38622</v>
      </c>
      <c r="BS634" s="53">
        <f t="shared" si="2487"/>
        <v>0.1684622513140209</v>
      </c>
      <c r="BT634" s="53">
        <f>BT633</f>
        <v>0</v>
      </c>
      <c r="BU634" s="53">
        <f t="shared" si="2682"/>
        <v>1</v>
      </c>
      <c r="BV634" s="53">
        <f t="shared" si="2683"/>
        <v>2</v>
      </c>
      <c r="BW634" s="53">
        <f t="shared" si="2488"/>
        <v>0</v>
      </c>
      <c r="BX634" s="53">
        <f t="shared" si="2489"/>
        <v>0.1684622513140209</v>
      </c>
      <c r="BY634" s="53">
        <f t="shared" si="2490"/>
        <v>0.3369245026280418</v>
      </c>
    </row>
    <row r="635" spans="1:77" x14ac:dyDescent="0.3">
      <c r="A635" s="53" t="s">
        <v>1045</v>
      </c>
      <c r="B635" s="53" t="s">
        <v>1576</v>
      </c>
      <c r="C635" s="53">
        <v>12040103</v>
      </c>
      <c r="D635" s="51">
        <v>752883.10617697996</v>
      </c>
      <c r="E635" s="53">
        <v>131185.053889</v>
      </c>
      <c r="F635" s="53">
        <f t="shared" si="2472"/>
        <v>0.17424358816488356</v>
      </c>
      <c r="H635" s="53">
        <f t="shared" si="2677"/>
        <v>10540</v>
      </c>
      <c r="I635" s="53">
        <f t="shared" si="2678"/>
        <v>271</v>
      </c>
      <c r="J635" s="53">
        <f t="shared" si="2679"/>
        <v>0</v>
      </c>
      <c r="K635" s="53">
        <f t="shared" si="2680"/>
        <v>0</v>
      </c>
      <c r="L635" s="53">
        <f t="shared" si="2681"/>
        <v>0</v>
      </c>
      <c r="M635" s="53">
        <f t="shared" si="2479"/>
        <v>1836.5274192578727</v>
      </c>
      <c r="N635" s="53">
        <f t="shared" si="2480"/>
        <v>47.220012392683444</v>
      </c>
      <c r="O635" s="53">
        <f t="shared" si="2481"/>
        <v>0</v>
      </c>
      <c r="P635" s="53">
        <f t="shared" si="2482"/>
        <v>0</v>
      </c>
      <c r="Q635" s="53">
        <f t="shared" si="2483"/>
        <v>0</v>
      </c>
      <c r="AA635" s="53" t="s">
        <v>1067</v>
      </c>
      <c r="AB635" s="53" t="s">
        <v>1607</v>
      </c>
      <c r="AC635" s="53">
        <v>12030109</v>
      </c>
      <c r="AD635" s="53">
        <v>99251.469870000001</v>
      </c>
      <c r="AE635" s="51">
        <v>39187.589480900002</v>
      </c>
      <c r="AF635" s="53">
        <f t="shared" si="2473"/>
        <v>0.39483132624864975</v>
      </c>
      <c r="AH635" s="58">
        <f t="shared" si="2684"/>
        <v>47</v>
      </c>
      <c r="AI635" s="58">
        <f t="shared" si="2685"/>
        <v>0</v>
      </c>
      <c r="AJ635" s="58">
        <f t="shared" si="2686"/>
        <v>0</v>
      </c>
      <c r="AK635" s="58">
        <f t="shared" si="2687"/>
        <v>0</v>
      </c>
      <c r="AL635" s="58">
        <f t="shared" si="2688"/>
        <v>2</v>
      </c>
      <c r="AM635" s="58">
        <f t="shared" si="2528"/>
        <v>18.557072333686538</v>
      </c>
      <c r="AN635" s="58">
        <f t="shared" si="2529"/>
        <v>0</v>
      </c>
      <c r="AO635" s="58">
        <f t="shared" si="2530"/>
        <v>0</v>
      </c>
      <c r="AP635" s="58">
        <f t="shared" si="2531"/>
        <v>0</v>
      </c>
      <c r="AQ635" s="58">
        <f t="shared" si="2532"/>
        <v>0.7896626524972995</v>
      </c>
      <c r="BA635" s="54" t="s">
        <v>1058</v>
      </c>
      <c r="BB635" s="53">
        <v>12090110</v>
      </c>
      <c r="BC635" s="53">
        <v>2242</v>
      </c>
      <c r="BD635" s="53">
        <v>18</v>
      </c>
      <c r="BE635" s="53">
        <f t="shared" si="2484"/>
        <v>8.0285459411239962E-3</v>
      </c>
      <c r="BF635" s="53">
        <f>BF634</f>
        <v>2</v>
      </c>
      <c r="BG635" s="53">
        <f>BG634</f>
        <v>0</v>
      </c>
      <c r="BH635" s="53">
        <f t="shared" si="2485"/>
        <v>1.6057091882247992E-2</v>
      </c>
      <c r="BI635" s="53">
        <f t="shared" si="2486"/>
        <v>0</v>
      </c>
      <c r="BO635" s="54" t="s">
        <v>1046</v>
      </c>
      <c r="BP635" s="53">
        <v>11100202</v>
      </c>
      <c r="BQ635" s="53">
        <v>585943.64879999997</v>
      </c>
      <c r="BR635" s="53">
        <v>165212.66649999999</v>
      </c>
      <c r="BS635" s="53">
        <f t="shared" si="2487"/>
        <v>0.28195999195204519</v>
      </c>
      <c r="BT635" s="53">
        <f>BT634</f>
        <v>0</v>
      </c>
      <c r="BU635" s="53">
        <f t="shared" si="2682"/>
        <v>1</v>
      </c>
      <c r="BV635" s="53">
        <f t="shared" si="2683"/>
        <v>2</v>
      </c>
      <c r="BW635" s="53">
        <f t="shared" si="2488"/>
        <v>0</v>
      </c>
      <c r="BX635" s="53">
        <f t="shared" si="2489"/>
        <v>0.28195999195204519</v>
      </c>
      <c r="BY635" s="53">
        <f t="shared" si="2490"/>
        <v>0.56391998390409037</v>
      </c>
    </row>
    <row r="636" spans="1:77" x14ac:dyDescent="0.3">
      <c r="A636" s="53" t="s">
        <v>1045</v>
      </c>
      <c r="B636" s="53" t="s">
        <v>1576</v>
      </c>
      <c r="C636" s="53">
        <v>12040201</v>
      </c>
      <c r="D636" s="51">
        <v>752883.10617697996</v>
      </c>
      <c r="E636" s="53">
        <v>3158.3156065799999</v>
      </c>
      <c r="F636" s="53">
        <f t="shared" si="2472"/>
        <v>4.1949614497493798E-3</v>
      </c>
      <c r="H636" s="53">
        <f t="shared" si="2677"/>
        <v>10540</v>
      </c>
      <c r="I636" s="53">
        <f t="shared" si="2678"/>
        <v>271</v>
      </c>
      <c r="J636" s="53">
        <f t="shared" si="2679"/>
        <v>0</v>
      </c>
      <c r="K636" s="53">
        <f t="shared" si="2680"/>
        <v>0</v>
      </c>
      <c r="L636" s="53">
        <f t="shared" si="2681"/>
        <v>0</v>
      </c>
      <c r="M636" s="53">
        <f t="shared" si="2479"/>
        <v>44.214893680358465</v>
      </c>
      <c r="N636" s="53">
        <f t="shared" si="2480"/>
        <v>1.136834552882082</v>
      </c>
      <c r="O636" s="53">
        <f t="shared" si="2481"/>
        <v>0</v>
      </c>
      <c r="P636" s="53">
        <f t="shared" si="2482"/>
        <v>0</v>
      </c>
      <c r="Q636" s="53">
        <f t="shared" si="2483"/>
        <v>0</v>
      </c>
      <c r="AA636" s="53" t="s">
        <v>1067</v>
      </c>
      <c r="AB636" s="53" t="s">
        <v>1613</v>
      </c>
      <c r="AC636" s="53">
        <v>12030108</v>
      </c>
      <c r="AD636" s="53">
        <v>95902.761929999993</v>
      </c>
      <c r="AE636" s="51">
        <v>66604.374393499995</v>
      </c>
      <c r="AF636" s="53">
        <f t="shared" si="2473"/>
        <v>0.69449902227127647</v>
      </c>
      <c r="AH636" s="58">
        <f>Input!P526</f>
        <v>0</v>
      </c>
      <c r="AI636" s="58">
        <f>Input!Q526</f>
        <v>0</v>
      </c>
      <c r="AJ636" s="58">
        <f>Input!R526</f>
        <v>0</v>
      </c>
      <c r="AK636" s="58">
        <f>Input!S526</f>
        <v>0</v>
      </c>
      <c r="AL636" s="58">
        <f>Input!T526</f>
        <v>0</v>
      </c>
      <c r="AM636" s="58">
        <f t="shared" si="2528"/>
        <v>0</v>
      </c>
      <c r="AN636" s="58">
        <f t="shared" si="2529"/>
        <v>0</v>
      </c>
      <c r="AO636" s="58">
        <f t="shared" si="2530"/>
        <v>0</v>
      </c>
      <c r="AP636" s="58">
        <f t="shared" si="2531"/>
        <v>0</v>
      </c>
      <c r="AQ636" s="58">
        <f t="shared" si="2532"/>
        <v>0</v>
      </c>
      <c r="BA636" s="54" t="s">
        <v>1058</v>
      </c>
      <c r="BB636" s="53">
        <v>12090204</v>
      </c>
      <c r="BC636" s="53">
        <v>2242</v>
      </c>
      <c r="BD636" s="53">
        <v>149</v>
      </c>
      <c r="BE636" s="53">
        <f t="shared" si="2484"/>
        <v>6.645851917930419E-2</v>
      </c>
      <c r="BF636" s="53">
        <f>BF635</f>
        <v>2</v>
      </c>
      <c r="BG636" s="53">
        <f>BG635</f>
        <v>0</v>
      </c>
      <c r="BH636" s="53">
        <f t="shared" si="2485"/>
        <v>0.13291703835860838</v>
      </c>
      <c r="BI636" s="53">
        <f t="shared" si="2486"/>
        <v>0</v>
      </c>
      <c r="BO636" s="54" t="s">
        <v>1046</v>
      </c>
      <c r="BP636" s="53">
        <v>11100203</v>
      </c>
      <c r="BQ636" s="53">
        <v>585943.64879999997</v>
      </c>
      <c r="BR636" s="53">
        <v>278150.47470000002</v>
      </c>
      <c r="BS636" s="53">
        <f t="shared" si="2487"/>
        <v>0.47470516195481638</v>
      </c>
      <c r="BT636" s="53">
        <f>BT635</f>
        <v>0</v>
      </c>
      <c r="BU636" s="53">
        <f t="shared" si="2682"/>
        <v>1</v>
      </c>
      <c r="BV636" s="53">
        <f t="shared" si="2683"/>
        <v>2</v>
      </c>
      <c r="BW636" s="53">
        <f t="shared" si="2488"/>
        <v>0</v>
      </c>
      <c r="BX636" s="53">
        <f t="shared" si="2489"/>
        <v>0.47470516195481638</v>
      </c>
      <c r="BY636" s="53">
        <f t="shared" si="2490"/>
        <v>0.94941032390963276</v>
      </c>
    </row>
    <row r="637" spans="1:77" x14ac:dyDescent="0.3">
      <c r="A637" s="53" t="s">
        <v>1045</v>
      </c>
      <c r="B637" s="53" t="s">
        <v>1576</v>
      </c>
      <c r="C637" s="53">
        <v>12040202</v>
      </c>
      <c r="D637" s="51">
        <v>752883.10617697996</v>
      </c>
      <c r="E637" s="53">
        <v>30809.682319</v>
      </c>
      <c r="F637" s="53">
        <f t="shared" si="2472"/>
        <v>4.092226544363127E-2</v>
      </c>
      <c r="H637" s="53">
        <f t="shared" si="2677"/>
        <v>10540</v>
      </c>
      <c r="I637" s="53">
        <f t="shared" si="2678"/>
        <v>271</v>
      </c>
      <c r="J637" s="53">
        <f t="shared" si="2679"/>
        <v>0</v>
      </c>
      <c r="K637" s="53">
        <f t="shared" si="2680"/>
        <v>0</v>
      </c>
      <c r="L637" s="53">
        <f t="shared" si="2681"/>
        <v>0</v>
      </c>
      <c r="M637" s="53">
        <f t="shared" si="2479"/>
        <v>431.32067777587361</v>
      </c>
      <c r="N637" s="53">
        <f t="shared" si="2480"/>
        <v>11.089933935224074</v>
      </c>
      <c r="O637" s="53">
        <f t="shared" si="2481"/>
        <v>0</v>
      </c>
      <c r="P637" s="53">
        <f t="shared" si="2482"/>
        <v>0</v>
      </c>
      <c r="Q637" s="53">
        <f t="shared" si="2483"/>
        <v>0</v>
      </c>
      <c r="AA637" s="53" t="s">
        <v>1067</v>
      </c>
      <c r="AB637" s="53" t="s">
        <v>1613</v>
      </c>
      <c r="AC637" s="53">
        <v>12030109</v>
      </c>
      <c r="AD637" s="53">
        <v>95902.761929999993</v>
      </c>
      <c r="AE637" s="53">
        <v>29298.387534699999</v>
      </c>
      <c r="AF637" s="53">
        <f t="shared" si="2473"/>
        <v>0.30550097770995449</v>
      </c>
      <c r="AH637" s="58">
        <f t="shared" ref="AH637" si="2689">AH636</f>
        <v>0</v>
      </c>
      <c r="AI637" s="58">
        <f t="shared" ref="AI637" si="2690">AI636</f>
        <v>0</v>
      </c>
      <c r="AJ637" s="58">
        <f t="shared" ref="AJ637" si="2691">AJ636</f>
        <v>0</v>
      </c>
      <c r="AK637" s="58">
        <f t="shared" ref="AK637" si="2692">AK636</f>
        <v>0</v>
      </c>
      <c r="AL637" s="58">
        <f t="shared" ref="AL637" si="2693">AL636</f>
        <v>0</v>
      </c>
      <c r="AM637" s="58">
        <f t="shared" si="2528"/>
        <v>0</v>
      </c>
      <c r="AN637" s="58">
        <f t="shared" si="2529"/>
        <v>0</v>
      </c>
      <c r="AO637" s="58">
        <f t="shared" si="2530"/>
        <v>0</v>
      </c>
      <c r="AP637" s="58">
        <f t="shared" si="2531"/>
        <v>0</v>
      </c>
      <c r="AQ637" s="58">
        <f t="shared" si="2532"/>
        <v>0</v>
      </c>
      <c r="BA637" s="54" t="s">
        <v>1059</v>
      </c>
      <c r="BB637" s="53">
        <v>12080004</v>
      </c>
      <c r="BC637" s="53">
        <v>136872</v>
      </c>
      <c r="BD637" s="53">
        <v>2280</v>
      </c>
      <c r="BE637" s="53">
        <f t="shared" si="2484"/>
        <v>1.6657899351218655E-2</v>
      </c>
      <c r="BF637" s="53">
        <v>0</v>
      </c>
      <c r="BG637" s="53">
        <v>1</v>
      </c>
      <c r="BH637" s="53">
        <f t="shared" si="2485"/>
        <v>0</v>
      </c>
      <c r="BI637" s="53">
        <f t="shared" si="2486"/>
        <v>1.6657899351218655E-2</v>
      </c>
      <c r="BO637" s="54" t="s">
        <v>1047</v>
      </c>
      <c r="BP637" s="53">
        <v>12100407</v>
      </c>
      <c r="BQ637" s="53">
        <v>690484.97829999996</v>
      </c>
      <c r="BR637" s="53">
        <v>2917.0809340000001</v>
      </c>
      <c r="BS637" s="53">
        <f t="shared" si="2487"/>
        <v>4.2246841360429931E-3</v>
      </c>
      <c r="BT637" s="53">
        <f>Input!R443</f>
        <v>84</v>
      </c>
      <c r="BU637" s="53">
        <f>Input!S443</f>
        <v>0</v>
      </c>
      <c r="BV637" s="53">
        <f>Input!T443</f>
        <v>14</v>
      </c>
      <c r="BW637" s="53">
        <f t="shared" si="2488"/>
        <v>0.35487346742761144</v>
      </c>
      <c r="BX637" s="53">
        <f t="shared" si="2489"/>
        <v>0</v>
      </c>
      <c r="BY637" s="53">
        <f t="shared" si="2490"/>
        <v>5.9145577904601905E-2</v>
      </c>
    </row>
    <row r="638" spans="1:77" x14ac:dyDescent="0.3">
      <c r="A638" s="53" t="s">
        <v>1045</v>
      </c>
      <c r="B638" s="53" t="s">
        <v>1576</v>
      </c>
      <c r="C638" s="53">
        <v>12040203</v>
      </c>
      <c r="D638" s="51">
        <v>752883.10617697996</v>
      </c>
      <c r="E638" s="53">
        <v>51672.033225799998</v>
      </c>
      <c r="F638" s="53">
        <f t="shared" si="2472"/>
        <v>6.8632212360538042E-2</v>
      </c>
      <c r="H638" s="53">
        <f t="shared" si="2677"/>
        <v>10540</v>
      </c>
      <c r="I638" s="53">
        <f t="shared" si="2678"/>
        <v>271</v>
      </c>
      <c r="J638" s="53">
        <f t="shared" si="2679"/>
        <v>0</v>
      </c>
      <c r="K638" s="53">
        <f t="shared" si="2680"/>
        <v>0</v>
      </c>
      <c r="L638" s="53">
        <f t="shared" si="2681"/>
        <v>0</v>
      </c>
      <c r="M638" s="53">
        <f t="shared" si="2479"/>
        <v>723.38351828007092</v>
      </c>
      <c r="N638" s="53">
        <f t="shared" si="2480"/>
        <v>18.599329549705811</v>
      </c>
      <c r="O638" s="53">
        <f t="shared" si="2481"/>
        <v>0</v>
      </c>
      <c r="P638" s="53">
        <f t="shared" si="2482"/>
        <v>0</v>
      </c>
      <c r="Q638" s="53">
        <f t="shared" si="2483"/>
        <v>0</v>
      </c>
      <c r="AA638" s="53" t="s">
        <v>1068</v>
      </c>
      <c r="AB638" s="53" t="s">
        <v>1614</v>
      </c>
      <c r="AC638" s="53">
        <v>12010004</v>
      </c>
      <c r="AD638" s="53">
        <v>3903.7579599999999</v>
      </c>
      <c r="AE638" s="51">
        <v>3066.5541703399999</v>
      </c>
      <c r="AF638" s="53">
        <f t="shared" si="2473"/>
        <v>0.78553901183463737</v>
      </c>
      <c r="AH638" s="58">
        <v>0</v>
      </c>
      <c r="AI638" s="58">
        <v>0</v>
      </c>
      <c r="AJ638" s="58">
        <v>0</v>
      </c>
      <c r="AK638" s="58">
        <v>0</v>
      </c>
      <c r="AL638" s="58">
        <v>0</v>
      </c>
      <c r="AM638" s="58">
        <f t="shared" si="2528"/>
        <v>0</v>
      </c>
      <c r="AN638" s="58">
        <f t="shared" si="2529"/>
        <v>0</v>
      </c>
      <c r="AO638" s="58">
        <f t="shared" si="2530"/>
        <v>0</v>
      </c>
      <c r="AP638" s="58">
        <f t="shared" si="2531"/>
        <v>0</v>
      </c>
      <c r="AQ638" s="58">
        <f t="shared" si="2532"/>
        <v>0</v>
      </c>
      <c r="BA638" s="54" t="s">
        <v>1059</v>
      </c>
      <c r="BB638" s="53">
        <v>12080005</v>
      </c>
      <c r="BC638" s="53">
        <v>136872</v>
      </c>
      <c r="BD638" s="53">
        <v>134530</v>
      </c>
      <c r="BE638" s="53">
        <f t="shared" si="2484"/>
        <v>0.98288912268396755</v>
      </c>
      <c r="BF638" s="53">
        <f t="shared" ref="BF638:BG640" si="2694">BF637</f>
        <v>0</v>
      </c>
      <c r="BG638" s="53">
        <f t="shared" si="2694"/>
        <v>1</v>
      </c>
      <c r="BH638" s="53">
        <f t="shared" si="2485"/>
        <v>0</v>
      </c>
      <c r="BI638" s="53">
        <f t="shared" si="2486"/>
        <v>0.98288912268396755</v>
      </c>
      <c r="BO638" s="54" t="s">
        <v>1047</v>
      </c>
      <c r="BP638" s="53">
        <v>12110105</v>
      </c>
      <c r="BQ638" s="53">
        <v>690484.97829999996</v>
      </c>
      <c r="BR638" s="53">
        <v>52795.416599999997</v>
      </c>
      <c r="BS638" s="53">
        <f t="shared" si="2487"/>
        <v>7.6461354351233399E-2</v>
      </c>
      <c r="BT638" s="53">
        <f>BT637</f>
        <v>84</v>
      </c>
      <c r="BU638" s="53">
        <f t="shared" ref="BU638:BU641" si="2695">BU637</f>
        <v>0</v>
      </c>
      <c r="BV638" s="53">
        <f t="shared" ref="BV638:BV641" si="2696">BV637</f>
        <v>14</v>
      </c>
      <c r="BW638" s="53">
        <f t="shared" si="2488"/>
        <v>6.4227537655036055</v>
      </c>
      <c r="BX638" s="53">
        <f t="shared" si="2489"/>
        <v>0</v>
      </c>
      <c r="BY638" s="53">
        <f t="shared" si="2490"/>
        <v>1.0704589609172677</v>
      </c>
    </row>
    <row r="639" spans="1:77" x14ac:dyDescent="0.3">
      <c r="A639" s="53" t="s">
        <v>204</v>
      </c>
      <c r="B639" s="53" t="s">
        <v>1573</v>
      </c>
      <c r="C639" s="53">
        <v>12030201</v>
      </c>
      <c r="D639" s="51">
        <v>216698.37119103302</v>
      </c>
      <c r="E639" s="53">
        <v>118.062061153</v>
      </c>
      <c r="F639" s="53">
        <f t="shared" si="2472"/>
        <v>5.4482209766551959E-4</v>
      </c>
      <c r="H639" s="53">
        <f>Input!P438</f>
        <v>2440</v>
      </c>
      <c r="I639" s="53">
        <f>Input!Q438</f>
        <v>0</v>
      </c>
      <c r="J639" s="53">
        <f>Input!R438</f>
        <v>0</v>
      </c>
      <c r="K639" s="53">
        <f>Input!S438</f>
        <v>0</v>
      </c>
      <c r="L639" s="53">
        <f>Input!T438</f>
        <v>7</v>
      </c>
      <c r="M639" s="53">
        <f t="shared" si="2479"/>
        <v>1.3293659183038677</v>
      </c>
      <c r="N639" s="53">
        <f t="shared" si="2480"/>
        <v>0</v>
      </c>
      <c r="O639" s="53">
        <f t="shared" si="2481"/>
        <v>0</v>
      </c>
      <c r="P639" s="53">
        <f t="shared" si="2482"/>
        <v>0</v>
      </c>
      <c r="Q639" s="53">
        <f t="shared" si="2483"/>
        <v>3.813754683658637E-3</v>
      </c>
      <c r="AA639" s="53" t="s">
        <v>1068</v>
      </c>
      <c r="AB639" s="53" t="s">
        <v>1614</v>
      </c>
      <c r="AC639" s="53">
        <v>12020005</v>
      </c>
      <c r="AD639" s="53">
        <v>3903.7579599999999</v>
      </c>
      <c r="AE639" s="53">
        <v>837.20378968600005</v>
      </c>
      <c r="AF639" s="53">
        <f t="shared" si="2473"/>
        <v>0.21446098817202286</v>
      </c>
      <c r="AH639" s="58">
        <f t="shared" ref="AH639" si="2697">AH638</f>
        <v>0</v>
      </c>
      <c r="AI639" s="58">
        <f t="shared" ref="AI639" si="2698">AI638</f>
        <v>0</v>
      </c>
      <c r="AJ639" s="58">
        <f t="shared" ref="AJ639" si="2699">AJ638</f>
        <v>0</v>
      </c>
      <c r="AK639" s="58">
        <f t="shared" ref="AK639" si="2700">AK638</f>
        <v>0</v>
      </c>
      <c r="AL639" s="58">
        <f t="shared" ref="AL639" si="2701">AL638</f>
        <v>0</v>
      </c>
      <c r="AM639" s="58">
        <f t="shared" si="2528"/>
        <v>0</v>
      </c>
      <c r="AN639" s="58">
        <f t="shared" si="2529"/>
        <v>0</v>
      </c>
      <c r="AO639" s="58">
        <f t="shared" si="2530"/>
        <v>0</v>
      </c>
      <c r="AP639" s="58">
        <f t="shared" si="2531"/>
        <v>0</v>
      </c>
      <c r="AQ639" s="58">
        <f t="shared" si="2532"/>
        <v>0</v>
      </c>
      <c r="BA639" s="54" t="s">
        <v>1059</v>
      </c>
      <c r="BB639" s="53">
        <v>12090103</v>
      </c>
      <c r="BC639" s="53">
        <v>136872</v>
      </c>
      <c r="BD639" s="53">
        <v>14</v>
      </c>
      <c r="BE639" s="53">
        <f t="shared" si="2484"/>
        <v>1.0228534689344789E-4</v>
      </c>
      <c r="BF639" s="53">
        <f t="shared" si="2694"/>
        <v>0</v>
      </c>
      <c r="BG639" s="53">
        <f t="shared" si="2694"/>
        <v>1</v>
      </c>
      <c r="BH639" s="53">
        <f t="shared" si="2485"/>
        <v>0</v>
      </c>
      <c r="BI639" s="53">
        <f t="shared" si="2486"/>
        <v>1.0228534689344789E-4</v>
      </c>
      <c r="BO639" s="54" t="s">
        <v>1047</v>
      </c>
      <c r="BP639" s="53">
        <v>12110108</v>
      </c>
      <c r="BQ639" s="53">
        <v>690484.97829999996</v>
      </c>
      <c r="BR639" s="53">
        <v>43282.992420000002</v>
      </c>
      <c r="BS639" s="53">
        <f t="shared" si="2487"/>
        <v>6.268491535697758E-2</v>
      </c>
      <c r="BT639" s="53">
        <f>BT638</f>
        <v>84</v>
      </c>
      <c r="BU639" s="53">
        <f t="shared" si="2695"/>
        <v>0</v>
      </c>
      <c r="BV639" s="53">
        <f t="shared" si="2696"/>
        <v>14</v>
      </c>
      <c r="BW639" s="53">
        <f t="shared" si="2488"/>
        <v>5.2655328899861171</v>
      </c>
      <c r="BX639" s="53">
        <f t="shared" si="2489"/>
        <v>0</v>
      </c>
      <c r="BY639" s="53">
        <f t="shared" si="2490"/>
        <v>0.87758881499768615</v>
      </c>
    </row>
    <row r="640" spans="1:77" x14ac:dyDescent="0.3">
      <c r="A640" s="53" t="s">
        <v>204</v>
      </c>
      <c r="B640" s="53" t="s">
        <v>1573</v>
      </c>
      <c r="C640" s="53">
        <v>12070101</v>
      </c>
      <c r="D640" s="51">
        <v>216698.37119103299</v>
      </c>
      <c r="E640" s="53">
        <v>8643.5449258799999</v>
      </c>
      <c r="F640" s="53">
        <f t="shared" si="2472"/>
        <v>3.9887447599964571E-2</v>
      </c>
      <c r="H640" s="53">
        <f>H639</f>
        <v>2440</v>
      </c>
      <c r="I640" s="53">
        <f t="shared" ref="I640:I641" si="2702">I639</f>
        <v>0</v>
      </c>
      <c r="J640" s="53">
        <f t="shared" ref="J640:J641" si="2703">J639</f>
        <v>0</v>
      </c>
      <c r="K640" s="53">
        <f t="shared" ref="K640:K641" si="2704">K639</f>
        <v>0</v>
      </c>
      <c r="L640" s="53">
        <f t="shared" ref="L640:L641" si="2705">L639</f>
        <v>7</v>
      </c>
      <c r="M640" s="53">
        <f t="shared" si="2479"/>
        <v>97.325372143913555</v>
      </c>
      <c r="N640" s="53">
        <f t="shared" si="2480"/>
        <v>0</v>
      </c>
      <c r="O640" s="53">
        <f t="shared" si="2481"/>
        <v>0</v>
      </c>
      <c r="P640" s="53">
        <f t="shared" si="2482"/>
        <v>0</v>
      </c>
      <c r="Q640" s="53">
        <f t="shared" si="2483"/>
        <v>0.27921213319975202</v>
      </c>
      <c r="AA640" s="53" t="s">
        <v>1069</v>
      </c>
      <c r="AB640" s="53" t="s">
        <v>1594</v>
      </c>
      <c r="AC640" s="53">
        <v>12060102</v>
      </c>
      <c r="AD640" s="53">
        <v>15576.63256</v>
      </c>
      <c r="AE640" s="51">
        <v>15576.6325555</v>
      </c>
      <c r="AF640" s="53">
        <f t="shared" si="2473"/>
        <v>0.99999999971110576</v>
      </c>
      <c r="AH640" s="58">
        <v>0</v>
      </c>
      <c r="AI640" s="58">
        <v>0</v>
      </c>
      <c r="AJ640" s="58">
        <v>0</v>
      </c>
      <c r="AK640" s="58">
        <v>0</v>
      </c>
      <c r="AL640" s="58">
        <v>0</v>
      </c>
      <c r="AM640" s="58">
        <f t="shared" si="2528"/>
        <v>0</v>
      </c>
      <c r="AN640" s="58">
        <f t="shared" si="2529"/>
        <v>0</v>
      </c>
      <c r="AO640" s="58">
        <f t="shared" si="2530"/>
        <v>0</v>
      </c>
      <c r="AP640" s="58">
        <f t="shared" si="2531"/>
        <v>0</v>
      </c>
      <c r="AQ640" s="58">
        <f t="shared" si="2532"/>
        <v>0</v>
      </c>
      <c r="BA640" s="54" t="s">
        <v>1059</v>
      </c>
      <c r="BB640" s="53">
        <v>13070007</v>
      </c>
      <c r="BC640" s="53">
        <v>136872</v>
      </c>
      <c r="BD640" s="53">
        <v>48</v>
      </c>
      <c r="BE640" s="53">
        <f t="shared" si="2484"/>
        <v>3.506926179203928E-4</v>
      </c>
      <c r="BF640" s="53">
        <f t="shared" si="2694"/>
        <v>0</v>
      </c>
      <c r="BG640" s="53">
        <f t="shared" si="2694"/>
        <v>1</v>
      </c>
      <c r="BH640" s="53">
        <f t="shared" si="2485"/>
        <v>0</v>
      </c>
      <c r="BI640" s="53">
        <f t="shared" si="2486"/>
        <v>3.506926179203928E-4</v>
      </c>
      <c r="BO640" s="54" t="s">
        <v>1047</v>
      </c>
      <c r="BP640" s="53">
        <v>12110110</v>
      </c>
      <c r="BQ640" s="53">
        <v>690484.97829999996</v>
      </c>
      <c r="BR640" s="53">
        <v>105512.6848</v>
      </c>
      <c r="BS640" s="53">
        <f t="shared" si="2487"/>
        <v>0.15280952970153849</v>
      </c>
      <c r="BT640" s="53">
        <f>BT639</f>
        <v>84</v>
      </c>
      <c r="BU640" s="53">
        <f t="shared" si="2695"/>
        <v>0</v>
      </c>
      <c r="BV640" s="53">
        <f t="shared" si="2696"/>
        <v>14</v>
      </c>
      <c r="BW640" s="53">
        <f t="shared" si="2488"/>
        <v>12.836000494929234</v>
      </c>
      <c r="BX640" s="53">
        <f t="shared" si="2489"/>
        <v>0</v>
      </c>
      <c r="BY640" s="53">
        <f t="shared" si="2490"/>
        <v>2.1393334158215387</v>
      </c>
    </row>
    <row r="641" spans="1:77" x14ac:dyDescent="0.3">
      <c r="A641" s="53" t="s">
        <v>204</v>
      </c>
      <c r="B641" s="53" t="s">
        <v>1573</v>
      </c>
      <c r="C641" s="53">
        <v>12070103</v>
      </c>
      <c r="D641" s="51">
        <v>216698.37119103299</v>
      </c>
      <c r="E641" s="53">
        <v>207936.76420400001</v>
      </c>
      <c r="F641" s="53">
        <f t="shared" si="2472"/>
        <v>0.95956773030236997</v>
      </c>
      <c r="H641" s="53">
        <f>H640</f>
        <v>2440</v>
      </c>
      <c r="I641" s="53">
        <f t="shared" si="2702"/>
        <v>0</v>
      </c>
      <c r="J641" s="53">
        <f t="shared" si="2703"/>
        <v>0</v>
      </c>
      <c r="K641" s="53">
        <f t="shared" si="2704"/>
        <v>0</v>
      </c>
      <c r="L641" s="53">
        <f t="shared" si="2705"/>
        <v>7</v>
      </c>
      <c r="M641" s="53">
        <f t="shared" si="2479"/>
        <v>2341.3452619377827</v>
      </c>
      <c r="N641" s="53">
        <f t="shared" si="2480"/>
        <v>0</v>
      </c>
      <c r="O641" s="53">
        <f t="shared" si="2481"/>
        <v>0</v>
      </c>
      <c r="P641" s="53">
        <f t="shared" si="2482"/>
        <v>0</v>
      </c>
      <c r="Q641" s="53">
        <f t="shared" si="2483"/>
        <v>6.7169741121165902</v>
      </c>
      <c r="AA641" s="53" t="s">
        <v>1069</v>
      </c>
      <c r="AB641" s="53" t="s">
        <v>1599</v>
      </c>
      <c r="AC641" s="53">
        <v>12060102</v>
      </c>
      <c r="AD641" s="53">
        <v>83625.606979999997</v>
      </c>
      <c r="AE641" s="53">
        <v>45965.2673555</v>
      </c>
      <c r="AF641" s="53">
        <f t="shared" si="2473"/>
        <v>0.54965541077020952</v>
      </c>
      <c r="AH641" s="58">
        <f>Input!P528</f>
        <v>264</v>
      </c>
      <c r="AI641" s="58">
        <f>Input!Q528</f>
        <v>0</v>
      </c>
      <c r="AJ641" s="58">
        <f>Input!R528</f>
        <v>10031</v>
      </c>
      <c r="AK641" s="58">
        <f>Input!S528</f>
        <v>0</v>
      </c>
      <c r="AL641" s="58">
        <f>Input!T528</f>
        <v>54</v>
      </c>
      <c r="AM641" s="58">
        <f t="shared" si="2528"/>
        <v>145.10902844333532</v>
      </c>
      <c r="AN641" s="58">
        <f t="shared" si="2529"/>
        <v>0</v>
      </c>
      <c r="AO641" s="58">
        <f t="shared" si="2530"/>
        <v>5513.5934254359718</v>
      </c>
      <c r="AP641" s="58">
        <f t="shared" si="2531"/>
        <v>0</v>
      </c>
      <c r="AQ641" s="58">
        <f t="shared" si="2532"/>
        <v>29.681392181591313</v>
      </c>
      <c r="BA641" s="54" t="s">
        <v>858</v>
      </c>
      <c r="BB641" s="53">
        <v>12070101</v>
      </c>
      <c r="BC641" s="53">
        <v>24720</v>
      </c>
      <c r="BD641" s="53">
        <v>1755</v>
      </c>
      <c r="BE641" s="53">
        <f t="shared" si="2484"/>
        <v>7.0995145631067957E-2</v>
      </c>
      <c r="BF641" s="53">
        <f>Input!P499</f>
        <v>68</v>
      </c>
      <c r="BG641" s="53">
        <f>Input!Q499</f>
        <v>0</v>
      </c>
      <c r="BH641" s="53">
        <f t="shared" si="2485"/>
        <v>4.8276699029126213</v>
      </c>
      <c r="BI641" s="53">
        <f t="shared" si="2486"/>
        <v>0</v>
      </c>
      <c r="BO641" s="54" t="s">
        <v>1047</v>
      </c>
      <c r="BP641" s="53">
        <v>12110111</v>
      </c>
      <c r="BQ641" s="53">
        <v>690484.97829999996</v>
      </c>
      <c r="BR641" s="53">
        <v>485976.80359999998</v>
      </c>
      <c r="BS641" s="53">
        <f t="shared" si="2487"/>
        <v>0.70381951653241348</v>
      </c>
      <c r="BT641" s="53">
        <f>BT640</f>
        <v>84</v>
      </c>
      <c r="BU641" s="53">
        <f t="shared" si="2695"/>
        <v>0</v>
      </c>
      <c r="BV641" s="53">
        <f t="shared" si="2696"/>
        <v>14</v>
      </c>
      <c r="BW641" s="53">
        <f t="shared" si="2488"/>
        <v>59.120839388722729</v>
      </c>
      <c r="BX641" s="53">
        <f t="shared" si="2489"/>
        <v>0</v>
      </c>
      <c r="BY641" s="53">
        <f t="shared" si="2490"/>
        <v>9.8534732314537887</v>
      </c>
    </row>
    <row r="642" spans="1:77" x14ac:dyDescent="0.3">
      <c r="A642" s="53" t="s">
        <v>204</v>
      </c>
      <c r="B642" s="53" t="s">
        <v>1581</v>
      </c>
      <c r="C642" s="53">
        <v>12030108</v>
      </c>
      <c r="D642" s="51">
        <v>70433.003124399998</v>
      </c>
      <c r="E642" s="53">
        <v>2117.7465778999999</v>
      </c>
      <c r="F642" s="53">
        <f t="shared" si="2472"/>
        <v>3.0067532036928753E-2</v>
      </c>
      <c r="H642" s="53">
        <f>Input!P440</f>
        <v>162</v>
      </c>
      <c r="I642" s="53">
        <f>Input!Q440</f>
        <v>0</v>
      </c>
      <c r="J642" s="53">
        <f>Input!R440</f>
        <v>0</v>
      </c>
      <c r="K642" s="53">
        <f>Input!S440</f>
        <v>0</v>
      </c>
      <c r="L642" s="53">
        <f>Input!T440</f>
        <v>0</v>
      </c>
      <c r="M642" s="53">
        <f t="shared" si="2479"/>
        <v>4.8709401899824583</v>
      </c>
      <c r="N642" s="53">
        <f t="shared" si="2480"/>
        <v>0</v>
      </c>
      <c r="O642" s="53">
        <f t="shared" si="2481"/>
        <v>0</v>
      </c>
      <c r="P642" s="53">
        <f t="shared" si="2482"/>
        <v>0</v>
      </c>
      <c r="Q642" s="53">
        <f t="shared" si="2483"/>
        <v>0</v>
      </c>
      <c r="AA642" s="53" t="s">
        <v>1069</v>
      </c>
      <c r="AB642" s="53" t="s">
        <v>1599</v>
      </c>
      <c r="AC642" s="53">
        <v>12080002</v>
      </c>
      <c r="AD642" s="53">
        <v>83625.606979999997</v>
      </c>
      <c r="AE642" s="51">
        <v>21718.875512499999</v>
      </c>
      <c r="AF642" s="53">
        <f t="shared" si="2473"/>
        <v>0.25971560980949665</v>
      </c>
      <c r="AH642" s="58">
        <f t="shared" ref="AH642:AH643" si="2706">AH641</f>
        <v>264</v>
      </c>
      <c r="AI642" s="58">
        <f t="shared" ref="AI642:AI643" si="2707">AI641</f>
        <v>0</v>
      </c>
      <c r="AJ642" s="58">
        <f t="shared" ref="AJ642:AJ643" si="2708">AJ641</f>
        <v>10031</v>
      </c>
      <c r="AK642" s="58">
        <f t="shared" ref="AK642:AK643" si="2709">AK641</f>
        <v>0</v>
      </c>
      <c r="AL642" s="58">
        <f t="shared" ref="AL642:AL643" si="2710">AL641</f>
        <v>54</v>
      </c>
      <c r="AM642" s="58">
        <f t="shared" si="2528"/>
        <v>68.564920989707119</v>
      </c>
      <c r="AN642" s="58">
        <f t="shared" si="2529"/>
        <v>0</v>
      </c>
      <c r="AO642" s="58">
        <f t="shared" si="2530"/>
        <v>2605.2072819990608</v>
      </c>
      <c r="AP642" s="58">
        <f t="shared" si="2531"/>
        <v>0</v>
      </c>
      <c r="AQ642" s="58">
        <f t="shared" si="2532"/>
        <v>14.024642929712819</v>
      </c>
      <c r="BA642" s="54" t="s">
        <v>858</v>
      </c>
      <c r="BB642" s="53">
        <v>12070102</v>
      </c>
      <c r="BC642" s="53">
        <v>24720</v>
      </c>
      <c r="BD642" s="53">
        <v>7320</v>
      </c>
      <c r="BE642" s="53">
        <f t="shared" si="2484"/>
        <v>0.29611650485436891</v>
      </c>
      <c r="BF642" s="53">
        <f t="shared" ref="BF642:BG644" si="2711">BF641</f>
        <v>68</v>
      </c>
      <c r="BG642" s="53">
        <f t="shared" si="2711"/>
        <v>0</v>
      </c>
      <c r="BH642" s="53">
        <f t="shared" si="2485"/>
        <v>20.135922330097085</v>
      </c>
      <c r="BI642" s="53">
        <f t="shared" si="2486"/>
        <v>0</v>
      </c>
      <c r="BO642" s="54" t="s">
        <v>884</v>
      </c>
      <c r="BP642" s="53">
        <v>12090201</v>
      </c>
      <c r="BQ642" s="53">
        <v>618234.44270000001</v>
      </c>
      <c r="BR642" s="53">
        <v>196191.05</v>
      </c>
      <c r="BS642" s="53">
        <f t="shared" si="2487"/>
        <v>0.3173408604398999</v>
      </c>
      <c r="BT642" s="53">
        <v>0</v>
      </c>
      <c r="BU642" s="53">
        <v>0</v>
      </c>
      <c r="BV642" s="53">
        <v>0</v>
      </c>
      <c r="BW642" s="53">
        <f t="shared" si="2488"/>
        <v>0</v>
      </c>
      <c r="BX642" s="53">
        <f t="shared" si="2489"/>
        <v>0</v>
      </c>
      <c r="BY642" s="53">
        <f t="shared" si="2490"/>
        <v>0</v>
      </c>
    </row>
    <row r="643" spans="1:77" x14ac:dyDescent="0.3">
      <c r="A643" s="53" t="s">
        <v>204</v>
      </c>
      <c r="B643" s="53" t="s">
        <v>1581</v>
      </c>
      <c r="C643" s="53">
        <v>12060202</v>
      </c>
      <c r="D643" s="51">
        <v>70433.003124399998</v>
      </c>
      <c r="E643" s="53">
        <v>11793.311416500001</v>
      </c>
      <c r="F643" s="53">
        <f t="shared" ref="F643:F706" si="2712">E643/D643</f>
        <v>0.16744013308179476</v>
      </c>
      <c r="H643" s="53">
        <f>H642</f>
        <v>162</v>
      </c>
      <c r="I643" s="53">
        <f t="shared" ref="I643:I645" si="2713">I642</f>
        <v>0</v>
      </c>
      <c r="J643" s="53">
        <f t="shared" ref="J643:J645" si="2714">J642</f>
        <v>0</v>
      </c>
      <c r="K643" s="53">
        <f t="shared" ref="K643:K645" si="2715">K642</f>
        <v>0</v>
      </c>
      <c r="L643" s="53">
        <f t="shared" ref="L643:L645" si="2716">L642</f>
        <v>0</v>
      </c>
      <c r="M643" s="53">
        <f t="shared" si="2479"/>
        <v>27.125301559250751</v>
      </c>
      <c r="N643" s="53">
        <f t="shared" si="2480"/>
        <v>0</v>
      </c>
      <c r="O643" s="53">
        <f t="shared" si="2481"/>
        <v>0</v>
      </c>
      <c r="P643" s="53">
        <f t="shared" si="2482"/>
        <v>0</v>
      </c>
      <c r="Q643" s="53">
        <f t="shared" si="2483"/>
        <v>0</v>
      </c>
      <c r="AA643" s="53" t="s">
        <v>1069</v>
      </c>
      <c r="AB643" s="53" t="s">
        <v>1599</v>
      </c>
      <c r="AC643" s="53">
        <v>12080008</v>
      </c>
      <c r="AD643" s="53">
        <v>83625.606979999997</v>
      </c>
      <c r="AE643" s="53">
        <v>15941.4641166</v>
      </c>
      <c r="AF643" s="53">
        <f t="shared" ref="AF643:AF706" si="2717">AE643/AD643</f>
        <v>0.19062897947530091</v>
      </c>
      <c r="AH643" s="58">
        <f t="shared" si="2706"/>
        <v>264</v>
      </c>
      <c r="AI643" s="58">
        <f t="shared" si="2707"/>
        <v>0</v>
      </c>
      <c r="AJ643" s="58">
        <f t="shared" si="2708"/>
        <v>10031</v>
      </c>
      <c r="AK643" s="58">
        <f t="shared" si="2709"/>
        <v>0</v>
      </c>
      <c r="AL643" s="58">
        <f t="shared" si="2710"/>
        <v>54</v>
      </c>
      <c r="AM643" s="58">
        <f t="shared" si="2528"/>
        <v>50.326050581479443</v>
      </c>
      <c r="AN643" s="58">
        <f t="shared" si="2529"/>
        <v>0</v>
      </c>
      <c r="AO643" s="58">
        <f t="shared" si="2530"/>
        <v>1912.1992931167435</v>
      </c>
      <c r="AP643" s="58">
        <f t="shared" si="2531"/>
        <v>0</v>
      </c>
      <c r="AQ643" s="58">
        <f t="shared" si="2532"/>
        <v>10.293964891666249</v>
      </c>
      <c r="BA643" s="54" t="s">
        <v>858</v>
      </c>
      <c r="BB643" s="53">
        <v>12070204</v>
      </c>
      <c r="BC643" s="53">
        <v>24720</v>
      </c>
      <c r="BD643" s="53">
        <v>11969</v>
      </c>
      <c r="BE643" s="53">
        <f t="shared" si="2484"/>
        <v>0.48418284789644012</v>
      </c>
      <c r="BF643" s="53">
        <f t="shared" si="2711"/>
        <v>68</v>
      </c>
      <c r="BG643" s="53">
        <f t="shared" si="2711"/>
        <v>0</v>
      </c>
      <c r="BH643" s="53">
        <f t="shared" si="2485"/>
        <v>32.92443365695793</v>
      </c>
      <c r="BI643" s="53">
        <f t="shared" si="2486"/>
        <v>0</v>
      </c>
      <c r="BO643" s="54" t="s">
        <v>884</v>
      </c>
      <c r="BP643" s="53">
        <v>12090204</v>
      </c>
      <c r="BQ643" s="53">
        <v>618234.44270000001</v>
      </c>
      <c r="BR643" s="53">
        <v>421618.81530000002</v>
      </c>
      <c r="BS643" s="53">
        <f t="shared" si="2487"/>
        <v>0.68197238164000473</v>
      </c>
      <c r="BT643" s="53">
        <f>BT642</f>
        <v>0</v>
      </c>
      <c r="BU643" s="53">
        <f t="shared" ref="BU643:BU644" si="2718">BU642</f>
        <v>0</v>
      </c>
      <c r="BV643" s="53">
        <f t="shared" ref="BV643:BV644" si="2719">BV642</f>
        <v>0</v>
      </c>
      <c r="BW643" s="53">
        <f t="shared" si="2488"/>
        <v>0</v>
      </c>
      <c r="BX643" s="53">
        <f t="shared" si="2489"/>
        <v>0</v>
      </c>
      <c r="BY643" s="53">
        <f t="shared" si="2490"/>
        <v>0</v>
      </c>
    </row>
    <row r="644" spans="1:77" x14ac:dyDescent="0.3">
      <c r="A644" s="53" t="s">
        <v>204</v>
      </c>
      <c r="B644" s="53" t="s">
        <v>1581</v>
      </c>
      <c r="C644" s="53">
        <v>12070101</v>
      </c>
      <c r="D644" s="51">
        <v>70433.003124399998</v>
      </c>
      <c r="E644" s="53">
        <v>21345.848378899998</v>
      </c>
      <c r="F644" s="53">
        <f t="shared" si="2712"/>
        <v>0.30306599792711647</v>
      </c>
      <c r="H644" s="53">
        <f>H643</f>
        <v>162</v>
      </c>
      <c r="I644" s="53">
        <f t="shared" si="2713"/>
        <v>0</v>
      </c>
      <c r="J644" s="53">
        <f t="shared" si="2714"/>
        <v>0</v>
      </c>
      <c r="K644" s="53">
        <f t="shared" si="2715"/>
        <v>0</v>
      </c>
      <c r="L644" s="53">
        <f t="shared" si="2716"/>
        <v>0</v>
      </c>
      <c r="M644" s="53">
        <f t="shared" ref="M644:M707" si="2720">F644*H644</f>
        <v>49.096691664192868</v>
      </c>
      <c r="N644" s="53">
        <f t="shared" ref="N644:N707" si="2721">I644*F644</f>
        <v>0</v>
      </c>
      <c r="O644" s="53">
        <f t="shared" ref="O644:O707" si="2722">J644*F644</f>
        <v>0</v>
      </c>
      <c r="P644" s="53">
        <f t="shared" ref="P644:P707" si="2723">K644*F644</f>
        <v>0</v>
      </c>
      <c r="Q644" s="53">
        <f t="shared" ref="Q644:Q707" si="2724">L644*F644</f>
        <v>0</v>
      </c>
      <c r="AA644" s="53" t="s">
        <v>1071</v>
      </c>
      <c r="AB644" s="53" t="s">
        <v>1599</v>
      </c>
      <c r="AC644" s="53">
        <v>11090101</v>
      </c>
      <c r="AD644" s="53">
        <v>919551.94559999998</v>
      </c>
      <c r="AE644" s="51">
        <v>529616.31899199996</v>
      </c>
      <c r="AF644" s="53">
        <f t="shared" si="2717"/>
        <v>0.57595040881179338</v>
      </c>
      <c r="AH644" s="53">
        <f>Input!P534</f>
        <v>277</v>
      </c>
      <c r="AI644" s="53">
        <f>Input!Q534</f>
        <v>0</v>
      </c>
      <c r="AJ644" s="53">
        <f>Input!R534</f>
        <v>463</v>
      </c>
      <c r="AK644" s="53">
        <f>Input!S534</f>
        <v>0</v>
      </c>
      <c r="AL644" s="53">
        <f>Input!T534</f>
        <v>534</v>
      </c>
      <c r="AM644" s="58">
        <f t="shared" si="2528"/>
        <v>159.53826324086677</v>
      </c>
      <c r="AN644" s="58">
        <f t="shared" si="2529"/>
        <v>0</v>
      </c>
      <c r="AO644" s="58">
        <f t="shared" si="2530"/>
        <v>266.66503927986031</v>
      </c>
      <c r="AP644" s="58">
        <f t="shared" si="2531"/>
        <v>0</v>
      </c>
      <c r="AQ644" s="58">
        <f t="shared" si="2532"/>
        <v>307.55751830549764</v>
      </c>
      <c r="BA644" s="54" t="s">
        <v>858</v>
      </c>
      <c r="BB644" s="53">
        <v>12070205</v>
      </c>
      <c r="BC644" s="53">
        <v>24720</v>
      </c>
      <c r="BD644" s="53">
        <v>3676</v>
      </c>
      <c r="BE644" s="53">
        <f t="shared" ref="BE644:BE707" si="2725">BD644/BC644</f>
        <v>0.14870550161812299</v>
      </c>
      <c r="BF644" s="53">
        <f t="shared" si="2711"/>
        <v>68</v>
      </c>
      <c r="BG644" s="53">
        <f t="shared" si="2711"/>
        <v>0</v>
      </c>
      <c r="BH644" s="53">
        <f t="shared" ref="BH644:BH707" si="2726">BE644*BF644</f>
        <v>10.111974110032364</v>
      </c>
      <c r="BI644" s="53">
        <f t="shared" ref="BI644:BI707" si="2727">BE644*BG644</f>
        <v>0</v>
      </c>
      <c r="BO644" s="54" t="s">
        <v>884</v>
      </c>
      <c r="BP644" s="53">
        <v>12090205</v>
      </c>
      <c r="BQ644" s="53">
        <v>618234.44270000001</v>
      </c>
      <c r="BR644" s="53">
        <v>424.57741779999998</v>
      </c>
      <c r="BS644" s="53">
        <f t="shared" ref="BS644:BS707" si="2728">BR644/BQ644</f>
        <v>6.8675794888708162E-4</v>
      </c>
      <c r="BT644" s="53">
        <f>BT643</f>
        <v>0</v>
      </c>
      <c r="BU644" s="53">
        <f t="shared" si="2718"/>
        <v>0</v>
      </c>
      <c r="BV644" s="53">
        <f t="shared" si="2719"/>
        <v>0</v>
      </c>
      <c r="BW644" s="53">
        <f t="shared" ref="BW644:BW707" si="2729">BT644*BS644</f>
        <v>0</v>
      </c>
      <c r="BX644" s="53">
        <f t="shared" ref="BX644:BX707" si="2730">BU644*BS644</f>
        <v>0</v>
      </c>
      <c r="BY644" s="53">
        <f t="shared" ref="BY644:BY707" si="2731">BV644*BS644</f>
        <v>0</v>
      </c>
    </row>
    <row r="645" spans="1:77" x14ac:dyDescent="0.3">
      <c r="A645" s="53" t="s">
        <v>204</v>
      </c>
      <c r="B645" s="53" t="s">
        <v>1581</v>
      </c>
      <c r="C645" s="53">
        <v>12070103</v>
      </c>
      <c r="D645" s="51">
        <v>70433.003124399998</v>
      </c>
      <c r="E645" s="53">
        <v>35176.096751099998</v>
      </c>
      <c r="F645" s="53">
        <f t="shared" si="2712"/>
        <v>0.49942633695416</v>
      </c>
      <c r="H645" s="53">
        <f>H644</f>
        <v>162</v>
      </c>
      <c r="I645" s="53">
        <f t="shared" si="2713"/>
        <v>0</v>
      </c>
      <c r="J645" s="53">
        <f t="shared" si="2714"/>
        <v>0</v>
      </c>
      <c r="K645" s="53">
        <f t="shared" si="2715"/>
        <v>0</v>
      </c>
      <c r="L645" s="53">
        <f t="shared" si="2716"/>
        <v>0</v>
      </c>
      <c r="M645" s="53">
        <f t="shared" si="2720"/>
        <v>80.907066586573919</v>
      </c>
      <c r="N645" s="53">
        <f t="shared" si="2721"/>
        <v>0</v>
      </c>
      <c r="O645" s="53">
        <f t="shared" si="2722"/>
        <v>0</v>
      </c>
      <c r="P645" s="53">
        <f t="shared" si="2723"/>
        <v>0</v>
      </c>
      <c r="Q645" s="53">
        <f t="shared" si="2724"/>
        <v>0</v>
      </c>
      <c r="AA645" s="53" t="s">
        <v>1071</v>
      </c>
      <c r="AB645" s="53" t="s">
        <v>1599</v>
      </c>
      <c r="AC645" s="53">
        <v>11090102</v>
      </c>
      <c r="AD645" s="53">
        <v>919551.94559999998</v>
      </c>
      <c r="AE645" s="53">
        <v>12665.970025799999</v>
      </c>
      <c r="AF645" s="53">
        <f t="shared" si="2717"/>
        <v>1.3774066909874852E-2</v>
      </c>
      <c r="AH645" s="58">
        <f t="shared" ref="AH645:AH647" si="2732">AH644</f>
        <v>277</v>
      </c>
      <c r="AI645" s="58">
        <f t="shared" ref="AI645:AI647" si="2733">AI644</f>
        <v>0</v>
      </c>
      <c r="AJ645" s="58">
        <f t="shared" ref="AJ645:AJ647" si="2734">AJ644</f>
        <v>463</v>
      </c>
      <c r="AK645" s="58">
        <f t="shared" ref="AK645:AK647" si="2735">AK644</f>
        <v>0</v>
      </c>
      <c r="AL645" s="58">
        <f t="shared" ref="AL645:AL647" si="2736">AL644</f>
        <v>534</v>
      </c>
      <c r="AM645" s="58">
        <f t="shared" si="2528"/>
        <v>3.8154165340353341</v>
      </c>
      <c r="AN645" s="58">
        <f t="shared" si="2529"/>
        <v>0</v>
      </c>
      <c r="AO645" s="58">
        <f t="shared" si="2530"/>
        <v>6.3773929792720567</v>
      </c>
      <c r="AP645" s="58">
        <f t="shared" si="2531"/>
        <v>0</v>
      </c>
      <c r="AQ645" s="58">
        <f t="shared" si="2532"/>
        <v>7.3553517298731714</v>
      </c>
      <c r="BA645" s="54" t="s">
        <v>1060</v>
      </c>
      <c r="BB645" s="53">
        <v>12070201</v>
      </c>
      <c r="BC645" s="53">
        <v>4947</v>
      </c>
      <c r="BD645" s="53">
        <v>158</v>
      </c>
      <c r="BE645" s="53">
        <f t="shared" si="2725"/>
        <v>3.1938548615322415E-2</v>
      </c>
      <c r="BF645" s="53">
        <f>Input!P502</f>
        <v>29</v>
      </c>
      <c r="BG645" s="53">
        <f>Input!Q502</f>
        <v>0</v>
      </c>
      <c r="BH645" s="53">
        <f t="shared" si="2726"/>
        <v>0.92621790984435004</v>
      </c>
      <c r="BI645" s="53">
        <f t="shared" si="2727"/>
        <v>0</v>
      </c>
      <c r="BO645" s="54" t="s">
        <v>1048</v>
      </c>
      <c r="BP645" s="53">
        <v>13070001</v>
      </c>
      <c r="BQ645" s="53">
        <v>433263.39939999999</v>
      </c>
      <c r="BR645" s="53">
        <v>322373.50150000001</v>
      </c>
      <c r="BS645" s="53">
        <f t="shared" si="2728"/>
        <v>0.74405893030991166</v>
      </c>
      <c r="BT645" s="53">
        <v>0</v>
      </c>
      <c r="BU645" s="53">
        <v>0</v>
      </c>
      <c r="BV645" s="53">
        <v>0</v>
      </c>
      <c r="BW645" s="53">
        <f t="shared" si="2729"/>
        <v>0</v>
      </c>
      <c r="BX645" s="53">
        <f t="shared" si="2730"/>
        <v>0</v>
      </c>
      <c r="BY645" s="53">
        <f t="shared" si="2731"/>
        <v>0</v>
      </c>
    </row>
    <row r="646" spans="1:77" x14ac:dyDescent="0.3">
      <c r="A646" s="53" t="s">
        <v>1046</v>
      </c>
      <c r="B646" s="53" t="s">
        <v>1578</v>
      </c>
      <c r="C646" s="53">
        <v>11090106</v>
      </c>
      <c r="D646" s="51">
        <v>585940.41151260003</v>
      </c>
      <c r="E646" s="53">
        <v>31818.4188192</v>
      </c>
      <c r="F646" s="53">
        <f t="shared" si="2712"/>
        <v>5.4303164953345737E-2</v>
      </c>
      <c r="H646" s="53">
        <f>Input!P441</f>
        <v>823</v>
      </c>
      <c r="I646" s="53">
        <f>Input!Q441</f>
        <v>0</v>
      </c>
      <c r="J646" s="53">
        <f>Input!R441</f>
        <v>30974</v>
      </c>
      <c r="K646" s="53">
        <f>Input!S441</f>
        <v>0</v>
      </c>
      <c r="L646" s="53">
        <f>Input!T441</f>
        <v>782</v>
      </c>
      <c r="M646" s="53">
        <f t="shared" si="2720"/>
        <v>44.691504756603543</v>
      </c>
      <c r="N646" s="53">
        <f t="shared" si="2721"/>
        <v>0</v>
      </c>
      <c r="O646" s="53">
        <f t="shared" si="2722"/>
        <v>1681.9862312649309</v>
      </c>
      <c r="P646" s="53">
        <f t="shared" si="2723"/>
        <v>0</v>
      </c>
      <c r="Q646" s="53">
        <f t="shared" si="2724"/>
        <v>42.465074993516367</v>
      </c>
      <c r="AA646" s="53" t="s">
        <v>1071</v>
      </c>
      <c r="AB646" s="53" t="s">
        <v>1599</v>
      </c>
      <c r="AC646" s="53">
        <v>11090105</v>
      </c>
      <c r="AD646" s="53">
        <v>919551.94559999998</v>
      </c>
      <c r="AE646" s="51">
        <v>311765.25224499998</v>
      </c>
      <c r="AF646" s="53">
        <f t="shared" si="2717"/>
        <v>0.33904039215704745</v>
      </c>
      <c r="AH646" s="58">
        <f t="shared" si="2732"/>
        <v>277</v>
      </c>
      <c r="AI646" s="58">
        <f t="shared" si="2733"/>
        <v>0</v>
      </c>
      <c r="AJ646" s="58">
        <f t="shared" si="2734"/>
        <v>463</v>
      </c>
      <c r="AK646" s="58">
        <f t="shared" si="2735"/>
        <v>0</v>
      </c>
      <c r="AL646" s="58">
        <f t="shared" si="2736"/>
        <v>534</v>
      </c>
      <c r="AM646" s="58">
        <f t="shared" si="2528"/>
        <v>93.914188627502142</v>
      </c>
      <c r="AN646" s="58">
        <f t="shared" si="2529"/>
        <v>0</v>
      </c>
      <c r="AO646" s="58">
        <f t="shared" si="2530"/>
        <v>156.97570156871296</v>
      </c>
      <c r="AP646" s="58">
        <f t="shared" si="2531"/>
        <v>0</v>
      </c>
      <c r="AQ646" s="58">
        <f t="shared" si="2532"/>
        <v>181.04756941186335</v>
      </c>
      <c r="BA646" s="54" t="s">
        <v>1060</v>
      </c>
      <c r="BB646" s="53">
        <v>12070202</v>
      </c>
      <c r="BC646" s="53">
        <v>4947</v>
      </c>
      <c r="BD646" s="53">
        <v>194</v>
      </c>
      <c r="BE646" s="53">
        <f t="shared" si="2725"/>
        <v>3.9215686274509803E-2</v>
      </c>
      <c r="BF646" s="53">
        <f t="shared" ref="BF646:BG649" si="2737">BF645</f>
        <v>29</v>
      </c>
      <c r="BG646" s="53">
        <f t="shared" si="2737"/>
        <v>0</v>
      </c>
      <c r="BH646" s="53">
        <f t="shared" si="2726"/>
        <v>1.1372549019607843</v>
      </c>
      <c r="BI646" s="53">
        <f t="shared" si="2727"/>
        <v>0</v>
      </c>
      <c r="BO646" s="54" t="s">
        <v>1048</v>
      </c>
      <c r="BP646" s="53">
        <v>13070007</v>
      </c>
      <c r="BQ646" s="53">
        <v>433263.39939999999</v>
      </c>
      <c r="BR646" s="53">
        <v>110889.898</v>
      </c>
      <c r="BS646" s="53">
        <f t="shared" si="2728"/>
        <v>0.25594106992089488</v>
      </c>
      <c r="BT646" s="53">
        <f>BT645</f>
        <v>0</v>
      </c>
      <c r="BU646" s="53">
        <f t="shared" ref="BU646" si="2738">BU645</f>
        <v>0</v>
      </c>
      <c r="BV646" s="53">
        <f t="shared" ref="BV646" si="2739">BV645</f>
        <v>0</v>
      </c>
      <c r="BW646" s="53">
        <f t="shared" si="2729"/>
        <v>0</v>
      </c>
      <c r="BX646" s="53">
        <f t="shared" si="2730"/>
        <v>0</v>
      </c>
      <c r="BY646" s="53">
        <f t="shared" si="2731"/>
        <v>0</v>
      </c>
    </row>
    <row r="647" spans="1:77" x14ac:dyDescent="0.3">
      <c r="A647" s="53" t="s">
        <v>1046</v>
      </c>
      <c r="B647" s="53" t="s">
        <v>1578</v>
      </c>
      <c r="C647" s="53">
        <v>11090201</v>
      </c>
      <c r="D647" s="51">
        <v>585940.41151260003</v>
      </c>
      <c r="E647" s="53">
        <v>12052.703662</v>
      </c>
      <c r="F647" s="53">
        <f t="shared" si="2712"/>
        <v>2.0569845371965472E-2</v>
      </c>
      <c r="H647" s="53">
        <f>H646</f>
        <v>823</v>
      </c>
      <c r="I647" s="53">
        <f t="shared" ref="I647:I650" si="2740">I646</f>
        <v>0</v>
      </c>
      <c r="J647" s="53">
        <f t="shared" ref="J647:J650" si="2741">J646</f>
        <v>30974</v>
      </c>
      <c r="K647" s="53">
        <f t="shared" ref="K647:K650" si="2742">K646</f>
        <v>0</v>
      </c>
      <c r="L647" s="53">
        <f t="shared" ref="L647:L650" si="2743">L646</f>
        <v>782</v>
      </c>
      <c r="M647" s="53">
        <f t="shared" si="2720"/>
        <v>16.928982741127584</v>
      </c>
      <c r="N647" s="53">
        <f t="shared" si="2721"/>
        <v>0</v>
      </c>
      <c r="O647" s="53">
        <f t="shared" si="2722"/>
        <v>637.13039055125853</v>
      </c>
      <c r="P647" s="53">
        <f t="shared" si="2723"/>
        <v>0</v>
      </c>
      <c r="Q647" s="53">
        <f t="shared" si="2724"/>
        <v>16.085619080876999</v>
      </c>
      <c r="AA647" s="53" t="s">
        <v>1071</v>
      </c>
      <c r="AB647" s="53" t="s">
        <v>1599</v>
      </c>
      <c r="AC647" s="53">
        <v>11120102</v>
      </c>
      <c r="AD647" s="53">
        <v>919551.94559999998</v>
      </c>
      <c r="AE647" s="53">
        <v>65504.404301199997</v>
      </c>
      <c r="AF647" s="53">
        <f t="shared" si="2717"/>
        <v>7.1235132082134764E-2</v>
      </c>
      <c r="AH647" s="58">
        <f t="shared" si="2732"/>
        <v>277</v>
      </c>
      <c r="AI647" s="58">
        <f t="shared" si="2733"/>
        <v>0</v>
      </c>
      <c r="AJ647" s="58">
        <f t="shared" si="2734"/>
        <v>463</v>
      </c>
      <c r="AK647" s="58">
        <f t="shared" si="2735"/>
        <v>0</v>
      </c>
      <c r="AL647" s="58">
        <f t="shared" si="2736"/>
        <v>534</v>
      </c>
      <c r="AM647" s="58">
        <f t="shared" si="2528"/>
        <v>19.732131586751329</v>
      </c>
      <c r="AN647" s="58">
        <f t="shared" si="2529"/>
        <v>0</v>
      </c>
      <c r="AO647" s="58">
        <f t="shared" si="2530"/>
        <v>32.981866154028395</v>
      </c>
      <c r="AP647" s="58">
        <f t="shared" si="2531"/>
        <v>0</v>
      </c>
      <c r="AQ647" s="58">
        <f t="shared" si="2532"/>
        <v>38.039560531859962</v>
      </c>
      <c r="BA647" s="54" t="s">
        <v>1060</v>
      </c>
      <c r="BB647" s="53">
        <v>12070203</v>
      </c>
      <c r="BC647" s="53">
        <v>4947</v>
      </c>
      <c r="BD647" s="53">
        <v>874</v>
      </c>
      <c r="BE647" s="53">
        <f t="shared" si="2725"/>
        <v>0.17667273094804933</v>
      </c>
      <c r="BF647" s="53">
        <f t="shared" si="2737"/>
        <v>29</v>
      </c>
      <c r="BG647" s="53">
        <f t="shared" si="2737"/>
        <v>0</v>
      </c>
      <c r="BH647" s="53">
        <f t="shared" si="2726"/>
        <v>5.1235091974934308</v>
      </c>
      <c r="BI647" s="53">
        <f t="shared" si="2727"/>
        <v>0</v>
      </c>
      <c r="BO647" s="54" t="s">
        <v>1049</v>
      </c>
      <c r="BP647" s="53">
        <v>12050001</v>
      </c>
      <c r="BQ647" s="53">
        <v>576479.03269999998</v>
      </c>
      <c r="BR647" s="53">
        <v>86306.700580000004</v>
      </c>
      <c r="BS647" s="53">
        <f t="shared" si="2728"/>
        <v>0.14971351200020844</v>
      </c>
      <c r="BT647" s="53">
        <v>0</v>
      </c>
      <c r="BU647" s="53">
        <v>0</v>
      </c>
      <c r="BV647" s="53">
        <v>0</v>
      </c>
      <c r="BW647" s="53">
        <f t="shared" si="2729"/>
        <v>0</v>
      </c>
      <c r="BX647" s="53">
        <f t="shared" si="2730"/>
        <v>0</v>
      </c>
      <c r="BY647" s="53">
        <f t="shared" si="2731"/>
        <v>0</v>
      </c>
    </row>
    <row r="648" spans="1:77" x14ac:dyDescent="0.3">
      <c r="A648" s="53" t="s">
        <v>1046</v>
      </c>
      <c r="B648" s="53" t="s">
        <v>1578</v>
      </c>
      <c r="C648" s="53">
        <v>11100201</v>
      </c>
      <c r="D648" s="51">
        <v>585940.41151260003</v>
      </c>
      <c r="E648" s="53">
        <v>98706.499595400004</v>
      </c>
      <c r="F648" s="53">
        <f t="shared" si="2712"/>
        <v>0.16845825557685984</v>
      </c>
      <c r="H648" s="53">
        <f t="shared" ref="H648:H650" si="2744">H647</f>
        <v>823</v>
      </c>
      <c r="I648" s="53">
        <f t="shared" si="2740"/>
        <v>0</v>
      </c>
      <c r="J648" s="53">
        <f t="shared" si="2741"/>
        <v>30974</v>
      </c>
      <c r="K648" s="53">
        <f t="shared" si="2742"/>
        <v>0</v>
      </c>
      <c r="L648" s="53">
        <f t="shared" si="2743"/>
        <v>782</v>
      </c>
      <c r="M648" s="53">
        <f t="shared" si="2720"/>
        <v>138.64114433975564</v>
      </c>
      <c r="N648" s="53">
        <f t="shared" si="2721"/>
        <v>0</v>
      </c>
      <c r="O648" s="53">
        <f t="shared" si="2722"/>
        <v>5217.8260082376564</v>
      </c>
      <c r="P648" s="53">
        <f t="shared" si="2723"/>
        <v>0</v>
      </c>
      <c r="Q648" s="53">
        <f t="shared" si="2724"/>
        <v>131.7343558611044</v>
      </c>
      <c r="AA648" s="53" t="s">
        <v>1071</v>
      </c>
      <c r="AB648" s="53" t="s">
        <v>1615</v>
      </c>
      <c r="AC648" s="53">
        <v>11090101</v>
      </c>
      <c r="AD648" s="53">
        <v>20957.76413</v>
      </c>
      <c r="AE648" s="51">
        <v>20957.764127599999</v>
      </c>
      <c r="AF648" s="53">
        <f t="shared" si="2717"/>
        <v>0.99999999988548394</v>
      </c>
      <c r="AH648" s="58">
        <f>Input!P536</f>
        <v>7</v>
      </c>
      <c r="AI648" s="58">
        <f>Input!Q536</f>
        <v>0</v>
      </c>
      <c r="AJ648" s="58">
        <f>Input!R536</f>
        <v>193</v>
      </c>
      <c r="AK648" s="58">
        <f>Input!S536</f>
        <v>0</v>
      </c>
      <c r="AL648" s="58">
        <f>Input!T536</f>
        <v>0</v>
      </c>
      <c r="AM648" s="58">
        <f t="shared" si="2528"/>
        <v>6.9999999991983879</v>
      </c>
      <c r="AN648" s="58">
        <f t="shared" si="2529"/>
        <v>0</v>
      </c>
      <c r="AO648" s="58">
        <f t="shared" si="2530"/>
        <v>192.9999999778984</v>
      </c>
      <c r="AP648" s="58">
        <f t="shared" si="2531"/>
        <v>0</v>
      </c>
      <c r="AQ648" s="58">
        <f t="shared" si="2532"/>
        <v>0</v>
      </c>
      <c r="BA648" s="54" t="s">
        <v>1060</v>
      </c>
      <c r="BB648" s="53">
        <v>12090106</v>
      </c>
      <c r="BC648" s="53">
        <v>4947</v>
      </c>
      <c r="BD648" s="53">
        <v>1750</v>
      </c>
      <c r="BE648" s="53">
        <f t="shared" si="2725"/>
        <v>0.35374974732160908</v>
      </c>
      <c r="BF648" s="53">
        <f t="shared" si="2737"/>
        <v>29</v>
      </c>
      <c r="BG648" s="53">
        <f t="shared" si="2737"/>
        <v>0</v>
      </c>
      <c r="BH648" s="53">
        <f t="shared" si="2726"/>
        <v>10.258742672326663</v>
      </c>
      <c r="BI648" s="53">
        <f t="shared" si="2727"/>
        <v>0</v>
      </c>
      <c r="BO648" s="54" t="s">
        <v>1049</v>
      </c>
      <c r="BP648" s="53">
        <v>12050002</v>
      </c>
      <c r="BQ648" s="53">
        <v>576479.03269999998</v>
      </c>
      <c r="BR648" s="53">
        <v>59218.837879999999</v>
      </c>
      <c r="BS648" s="53">
        <f t="shared" si="2728"/>
        <v>0.10272505073192752</v>
      </c>
      <c r="BT648" s="53">
        <f>BT647</f>
        <v>0</v>
      </c>
      <c r="BU648" s="53">
        <f t="shared" ref="BU648:BU652" si="2745">BU647</f>
        <v>0</v>
      </c>
      <c r="BV648" s="53">
        <f t="shared" ref="BV648:BV652" si="2746">BV647</f>
        <v>0</v>
      </c>
      <c r="BW648" s="53">
        <f t="shared" si="2729"/>
        <v>0</v>
      </c>
      <c r="BX648" s="53">
        <f t="shared" si="2730"/>
        <v>0</v>
      </c>
      <c r="BY648" s="53">
        <f t="shared" si="2731"/>
        <v>0</v>
      </c>
    </row>
    <row r="649" spans="1:77" x14ac:dyDescent="0.3">
      <c r="A649" s="53" t="s">
        <v>1046</v>
      </c>
      <c r="B649" s="53" t="s">
        <v>1578</v>
      </c>
      <c r="C649" s="53">
        <v>11100202</v>
      </c>
      <c r="D649" s="51">
        <v>585940.41151260003</v>
      </c>
      <c r="E649" s="53">
        <v>165212.66654100001</v>
      </c>
      <c r="F649" s="53">
        <f t="shared" si="2712"/>
        <v>0.28196154983491406</v>
      </c>
      <c r="H649" s="53">
        <f t="shared" si="2744"/>
        <v>823</v>
      </c>
      <c r="I649" s="53">
        <f t="shared" si="2740"/>
        <v>0</v>
      </c>
      <c r="J649" s="53">
        <f t="shared" si="2741"/>
        <v>30974</v>
      </c>
      <c r="K649" s="53">
        <f t="shared" si="2742"/>
        <v>0</v>
      </c>
      <c r="L649" s="53">
        <f t="shared" si="2743"/>
        <v>782</v>
      </c>
      <c r="M649" s="53">
        <f t="shared" si="2720"/>
        <v>232.05435551413427</v>
      </c>
      <c r="N649" s="53">
        <f t="shared" si="2721"/>
        <v>0</v>
      </c>
      <c r="O649" s="53">
        <f t="shared" si="2722"/>
        <v>8733.4770445866288</v>
      </c>
      <c r="P649" s="53">
        <f t="shared" si="2723"/>
        <v>0</v>
      </c>
      <c r="Q649" s="53">
        <f t="shared" si="2724"/>
        <v>220.49393197090279</v>
      </c>
      <c r="AA649" s="53" t="s">
        <v>1075</v>
      </c>
      <c r="AB649" s="53" t="s">
        <v>1599</v>
      </c>
      <c r="AC649" s="53">
        <v>11120101</v>
      </c>
      <c r="AD649" s="53">
        <v>138057.6384</v>
      </c>
      <c r="AE649" s="53">
        <v>111233.42342200001</v>
      </c>
      <c r="AF649" s="53">
        <f t="shared" si="2717"/>
        <v>0.80570278262850548</v>
      </c>
      <c r="AH649" s="58">
        <v>0</v>
      </c>
      <c r="AI649" s="58">
        <v>0</v>
      </c>
      <c r="AJ649" s="58">
        <v>0</v>
      </c>
      <c r="AK649" s="58">
        <v>0</v>
      </c>
      <c r="AL649" s="58">
        <v>0</v>
      </c>
      <c r="AM649" s="58">
        <f t="shared" si="2528"/>
        <v>0</v>
      </c>
      <c r="AN649" s="58">
        <f t="shared" si="2529"/>
        <v>0</v>
      </c>
      <c r="AO649" s="58">
        <f t="shared" si="2530"/>
        <v>0</v>
      </c>
      <c r="AP649" s="58">
        <f t="shared" si="2531"/>
        <v>0</v>
      </c>
      <c r="AQ649" s="58">
        <f t="shared" si="2532"/>
        <v>0</v>
      </c>
      <c r="BA649" s="54" t="s">
        <v>1060</v>
      </c>
      <c r="BB649" s="53">
        <v>12090107</v>
      </c>
      <c r="BC649" s="53">
        <v>4947</v>
      </c>
      <c r="BD649" s="53">
        <v>1851</v>
      </c>
      <c r="BE649" s="53">
        <f t="shared" si="2725"/>
        <v>0.37416616130988478</v>
      </c>
      <c r="BF649" s="53">
        <f t="shared" si="2737"/>
        <v>29</v>
      </c>
      <c r="BG649" s="53">
        <f t="shared" si="2737"/>
        <v>0</v>
      </c>
      <c r="BH649" s="53">
        <f t="shared" si="2726"/>
        <v>10.850818677986659</v>
      </c>
      <c r="BI649" s="53">
        <f t="shared" si="2727"/>
        <v>0</v>
      </c>
      <c r="BO649" s="54" t="s">
        <v>1049</v>
      </c>
      <c r="BP649" s="53">
        <v>12050003</v>
      </c>
      <c r="BQ649" s="53">
        <v>576479.03269999998</v>
      </c>
      <c r="BR649" s="53">
        <v>382918.07709999999</v>
      </c>
      <c r="BS649" s="53">
        <f t="shared" si="2728"/>
        <v>0.66423591384852809</v>
      </c>
      <c r="BT649" s="53">
        <f>BT648</f>
        <v>0</v>
      </c>
      <c r="BU649" s="53">
        <f t="shared" si="2745"/>
        <v>0</v>
      </c>
      <c r="BV649" s="53">
        <f t="shared" si="2746"/>
        <v>0</v>
      </c>
      <c r="BW649" s="53">
        <f t="shared" si="2729"/>
        <v>0</v>
      </c>
      <c r="BX649" s="53">
        <f t="shared" si="2730"/>
        <v>0</v>
      </c>
      <c r="BY649" s="53">
        <f t="shared" si="2731"/>
        <v>0</v>
      </c>
    </row>
    <row r="650" spans="1:77" x14ac:dyDescent="0.3">
      <c r="A650" s="53" t="s">
        <v>1046</v>
      </c>
      <c r="B650" s="53" t="s">
        <v>1578</v>
      </c>
      <c r="C650" s="53">
        <v>11100203</v>
      </c>
      <c r="D650" s="51">
        <v>585940.41151260003</v>
      </c>
      <c r="E650" s="53">
        <v>278150.12289499998</v>
      </c>
      <c r="F650" s="53">
        <f t="shared" si="2712"/>
        <v>0.47470718426291486</v>
      </c>
      <c r="H650" s="53">
        <f t="shared" si="2744"/>
        <v>823</v>
      </c>
      <c r="I650" s="53">
        <f t="shared" si="2740"/>
        <v>0</v>
      </c>
      <c r="J650" s="53">
        <f t="shared" si="2741"/>
        <v>30974</v>
      </c>
      <c r="K650" s="53">
        <f t="shared" si="2742"/>
        <v>0</v>
      </c>
      <c r="L650" s="53">
        <f t="shared" si="2743"/>
        <v>782</v>
      </c>
      <c r="M650" s="53">
        <f t="shared" si="2720"/>
        <v>390.68401264837894</v>
      </c>
      <c r="N650" s="53">
        <f t="shared" si="2721"/>
        <v>0</v>
      </c>
      <c r="O650" s="53">
        <f t="shared" si="2722"/>
        <v>14703.580325359524</v>
      </c>
      <c r="P650" s="53">
        <f t="shared" si="2723"/>
        <v>0</v>
      </c>
      <c r="Q650" s="53">
        <f t="shared" si="2724"/>
        <v>371.22101809359941</v>
      </c>
      <c r="AA650" s="53" t="s">
        <v>1075</v>
      </c>
      <c r="AB650" s="53" t="s">
        <v>1599</v>
      </c>
      <c r="AC650" s="53">
        <v>12050002</v>
      </c>
      <c r="AD650" s="53">
        <v>138057.6384</v>
      </c>
      <c r="AE650" s="51">
        <v>6.5462620786499999</v>
      </c>
      <c r="AF650" s="53">
        <f t="shared" si="2717"/>
        <v>4.7416877142887587E-5</v>
      </c>
      <c r="AH650" s="58">
        <f t="shared" ref="AH650:AH651" si="2747">AH649</f>
        <v>0</v>
      </c>
      <c r="AI650" s="58">
        <f t="shared" ref="AI650:AI651" si="2748">AI649</f>
        <v>0</v>
      </c>
      <c r="AJ650" s="58">
        <f t="shared" ref="AJ650:AJ651" si="2749">AJ649</f>
        <v>0</v>
      </c>
      <c r="AK650" s="58">
        <f t="shared" ref="AK650:AK651" si="2750">AK649</f>
        <v>0</v>
      </c>
      <c r="AL650" s="58">
        <f t="shared" ref="AL650:AL651" si="2751">AL649</f>
        <v>0</v>
      </c>
      <c r="AM650" s="58">
        <f t="shared" si="2528"/>
        <v>0</v>
      </c>
      <c r="AN650" s="58">
        <f t="shared" si="2529"/>
        <v>0</v>
      </c>
      <c r="AO650" s="58">
        <f t="shared" si="2530"/>
        <v>0</v>
      </c>
      <c r="AP650" s="58">
        <f t="shared" si="2531"/>
        <v>0</v>
      </c>
      <c r="AQ650" s="58">
        <f t="shared" si="2532"/>
        <v>0</v>
      </c>
      <c r="BA650" s="54" t="s">
        <v>1060</v>
      </c>
      <c r="BB650" s="53">
        <v>12090201</v>
      </c>
      <c r="BC650" s="53">
        <v>4947</v>
      </c>
      <c r="BD650" s="53">
        <v>120</v>
      </c>
      <c r="BE650" s="53">
        <f t="shared" si="2725"/>
        <v>2.4257125530624622E-2</v>
      </c>
      <c r="BF650" s="53"/>
      <c r="BG650" s="53"/>
      <c r="BH650" s="53">
        <f t="shared" si="2726"/>
        <v>0</v>
      </c>
      <c r="BI650" s="53">
        <f t="shared" si="2727"/>
        <v>0</v>
      </c>
      <c r="BO650" s="54" t="s">
        <v>1049</v>
      </c>
      <c r="BP650" s="53">
        <v>12050004</v>
      </c>
      <c r="BQ650" s="53">
        <v>576479.03269999998</v>
      </c>
      <c r="BR650" s="53">
        <v>15634.897919999999</v>
      </c>
      <c r="BS650" s="53">
        <f t="shared" si="2728"/>
        <v>2.7121364408992148E-2</v>
      </c>
      <c r="BT650" s="53">
        <f>BT649</f>
        <v>0</v>
      </c>
      <c r="BU650" s="53">
        <f t="shared" si="2745"/>
        <v>0</v>
      </c>
      <c r="BV650" s="53">
        <f t="shared" si="2746"/>
        <v>0</v>
      </c>
      <c r="BW650" s="53">
        <f t="shared" si="2729"/>
        <v>0</v>
      </c>
      <c r="BX650" s="53">
        <f t="shared" si="2730"/>
        <v>0</v>
      </c>
      <c r="BY650" s="53">
        <f t="shared" si="2731"/>
        <v>0</v>
      </c>
    </row>
    <row r="651" spans="1:77" x14ac:dyDescent="0.3">
      <c r="A651" s="53" t="s">
        <v>1047</v>
      </c>
      <c r="B651" s="53" t="s">
        <v>1576</v>
      </c>
      <c r="C651" s="53">
        <v>12100407</v>
      </c>
      <c r="D651" s="51">
        <v>617841.12866187003</v>
      </c>
      <c r="E651" s="53">
        <v>2917.0798837699999</v>
      </c>
      <c r="F651" s="53">
        <f t="shared" si="2712"/>
        <v>4.7214077348457801E-3</v>
      </c>
      <c r="H651" s="53">
        <f>Input!P442</f>
        <v>1096</v>
      </c>
      <c r="I651" s="53">
        <f>Input!Q442</f>
        <v>697</v>
      </c>
      <c r="J651" s="53">
        <f>Input!R442</f>
        <v>1850</v>
      </c>
      <c r="K651" s="53">
        <f>Input!S442</f>
        <v>0</v>
      </c>
      <c r="L651" s="53">
        <f>Input!T442</f>
        <v>542</v>
      </c>
      <c r="M651" s="53">
        <f t="shared" si="2720"/>
        <v>5.1746628773909746</v>
      </c>
      <c r="N651" s="53">
        <f t="shared" si="2721"/>
        <v>3.2908211911875087</v>
      </c>
      <c r="O651" s="53">
        <f t="shared" si="2722"/>
        <v>8.734604309464693</v>
      </c>
      <c r="P651" s="53">
        <f t="shared" si="2723"/>
        <v>0</v>
      </c>
      <c r="Q651" s="53">
        <f t="shared" si="2724"/>
        <v>2.5590029922864126</v>
      </c>
      <c r="AA651" s="53" t="s">
        <v>1075</v>
      </c>
      <c r="AB651" s="53" t="s">
        <v>1599</v>
      </c>
      <c r="AC651" s="53">
        <v>12050005</v>
      </c>
      <c r="AD651" s="53">
        <v>138057.6384</v>
      </c>
      <c r="AE651" s="53">
        <v>26817.6686811</v>
      </c>
      <c r="AF651" s="53">
        <f t="shared" si="2717"/>
        <v>0.19424980024212843</v>
      </c>
      <c r="AH651" s="58">
        <f t="shared" si="2747"/>
        <v>0</v>
      </c>
      <c r="AI651" s="58">
        <f t="shared" si="2748"/>
        <v>0</v>
      </c>
      <c r="AJ651" s="58">
        <f t="shared" si="2749"/>
        <v>0</v>
      </c>
      <c r="AK651" s="58">
        <f t="shared" si="2750"/>
        <v>0</v>
      </c>
      <c r="AL651" s="58">
        <f t="shared" si="2751"/>
        <v>0</v>
      </c>
      <c r="AM651" s="58">
        <f t="shared" si="2528"/>
        <v>0</v>
      </c>
      <c r="AN651" s="58">
        <f t="shared" si="2529"/>
        <v>0</v>
      </c>
      <c r="AO651" s="58">
        <f t="shared" si="2530"/>
        <v>0</v>
      </c>
      <c r="AP651" s="58">
        <f t="shared" si="2531"/>
        <v>0</v>
      </c>
      <c r="AQ651" s="58">
        <f t="shared" si="2532"/>
        <v>0</v>
      </c>
      <c r="BA651" s="54" t="s">
        <v>801</v>
      </c>
      <c r="BB651" s="53">
        <v>12060102</v>
      </c>
      <c r="BC651" s="53">
        <v>9403</v>
      </c>
      <c r="BD651" s="53">
        <v>7</v>
      </c>
      <c r="BE651" s="53">
        <f t="shared" si="2725"/>
        <v>7.4444326278847177E-4</v>
      </c>
      <c r="BF651" s="53">
        <f>Input!P505</f>
        <v>3</v>
      </c>
      <c r="BG651" s="53">
        <f>Input!Q505</f>
        <v>0</v>
      </c>
      <c r="BH651" s="53">
        <f t="shared" si="2726"/>
        <v>2.2333297883654155E-3</v>
      </c>
      <c r="BI651" s="53">
        <f t="shared" si="2727"/>
        <v>0</v>
      </c>
      <c r="BO651" s="54" t="s">
        <v>1049</v>
      </c>
      <c r="BP651" s="53">
        <v>12050006</v>
      </c>
      <c r="BQ651" s="53">
        <v>576479.03269999998</v>
      </c>
      <c r="BR651" s="53">
        <v>27107.840950000002</v>
      </c>
      <c r="BS651" s="53">
        <f t="shared" si="2728"/>
        <v>4.7023116908584836E-2</v>
      </c>
      <c r="BT651" s="53">
        <f>BT650</f>
        <v>0</v>
      </c>
      <c r="BU651" s="53">
        <f t="shared" si="2745"/>
        <v>0</v>
      </c>
      <c r="BV651" s="53">
        <f t="shared" si="2746"/>
        <v>0</v>
      </c>
      <c r="BW651" s="53">
        <f t="shared" si="2729"/>
        <v>0</v>
      </c>
      <c r="BX651" s="53">
        <f t="shared" si="2730"/>
        <v>0</v>
      </c>
      <c r="BY651" s="53">
        <f t="shared" si="2731"/>
        <v>0</v>
      </c>
    </row>
    <row r="652" spans="1:77" x14ac:dyDescent="0.3">
      <c r="A652" s="53" t="s">
        <v>1047</v>
      </c>
      <c r="B652" s="53" t="s">
        <v>1576</v>
      </c>
      <c r="C652" s="53">
        <v>12110105</v>
      </c>
      <c r="D652" s="51">
        <v>617841.12866187003</v>
      </c>
      <c r="E652" s="53">
        <v>51904.956671899999</v>
      </c>
      <c r="F652" s="53">
        <f t="shared" si="2712"/>
        <v>8.401019981352903E-2</v>
      </c>
      <c r="H652" s="53">
        <f>H651</f>
        <v>1096</v>
      </c>
      <c r="I652" s="53">
        <f t="shared" ref="I652:I655" si="2752">I651</f>
        <v>697</v>
      </c>
      <c r="J652" s="53">
        <f t="shared" ref="J652:J655" si="2753">J651</f>
        <v>1850</v>
      </c>
      <c r="K652" s="53">
        <f t="shared" ref="K652:K655" si="2754">K651</f>
        <v>0</v>
      </c>
      <c r="L652" s="53">
        <f t="shared" ref="L652:L655" si="2755">L651</f>
        <v>542</v>
      </c>
      <c r="M652" s="53">
        <f t="shared" si="2720"/>
        <v>92.075178995627823</v>
      </c>
      <c r="N652" s="53">
        <f t="shared" si="2721"/>
        <v>58.555109270029732</v>
      </c>
      <c r="O652" s="53">
        <f t="shared" si="2722"/>
        <v>155.41886965502871</v>
      </c>
      <c r="P652" s="53">
        <f t="shared" si="2723"/>
        <v>0</v>
      </c>
      <c r="Q652" s="53">
        <f t="shared" si="2724"/>
        <v>45.533528298932737</v>
      </c>
      <c r="AA652" s="53" t="s">
        <v>903</v>
      </c>
      <c r="AB652" s="53" t="s">
        <v>1598</v>
      </c>
      <c r="AC652" s="53">
        <v>13070006</v>
      </c>
      <c r="AD652" s="53">
        <v>369670.77639999997</v>
      </c>
      <c r="AE652" s="51">
        <v>17973.8781791</v>
      </c>
      <c r="AF652" s="53">
        <f t="shared" si="2717"/>
        <v>4.8621312060792919E-2</v>
      </c>
      <c r="AH652" s="58">
        <f>Input!P544</f>
        <v>0</v>
      </c>
      <c r="AI652" s="58">
        <f>Input!Q544</f>
        <v>0</v>
      </c>
      <c r="AJ652" s="58">
        <f>Input!R544</f>
        <v>1229</v>
      </c>
      <c r="AK652" s="58">
        <f>Input!S544</f>
        <v>0</v>
      </c>
      <c r="AL652" s="58">
        <f>Input!T544</f>
        <v>15</v>
      </c>
      <c r="AM652" s="58">
        <f t="shared" si="2528"/>
        <v>0</v>
      </c>
      <c r="AN652" s="58">
        <f t="shared" si="2529"/>
        <v>0</v>
      </c>
      <c r="AO652" s="58">
        <f t="shared" si="2530"/>
        <v>59.755592522714501</v>
      </c>
      <c r="AP652" s="58">
        <f t="shared" si="2531"/>
        <v>0</v>
      </c>
      <c r="AQ652" s="58">
        <f t="shared" si="2532"/>
        <v>0.72931968091189381</v>
      </c>
      <c r="BA652" s="54" t="s">
        <v>801</v>
      </c>
      <c r="BB652" s="53">
        <v>12080002</v>
      </c>
      <c r="BC652" s="53">
        <v>9403</v>
      </c>
      <c r="BD652" s="53">
        <v>9332</v>
      </c>
      <c r="BE652" s="53">
        <f t="shared" si="2725"/>
        <v>0.99244921833457411</v>
      </c>
      <c r="BF652" s="53">
        <f t="shared" ref="BF652:BG654" si="2756">BF651</f>
        <v>3</v>
      </c>
      <c r="BG652" s="53">
        <f t="shared" si="2756"/>
        <v>0</v>
      </c>
      <c r="BH652" s="53">
        <f t="shared" si="2726"/>
        <v>2.9773476550037223</v>
      </c>
      <c r="BI652" s="53">
        <f t="shared" si="2727"/>
        <v>0</v>
      </c>
      <c r="BO652" s="54" t="s">
        <v>1049</v>
      </c>
      <c r="BP652" s="53">
        <v>12050007</v>
      </c>
      <c r="BQ652" s="53">
        <v>576479.03269999998</v>
      </c>
      <c r="BR652" s="53">
        <v>5292.6782709999998</v>
      </c>
      <c r="BS652" s="53">
        <f t="shared" si="2728"/>
        <v>9.1810421034936619E-3</v>
      </c>
      <c r="BT652" s="53">
        <f>BT651</f>
        <v>0</v>
      </c>
      <c r="BU652" s="53">
        <f t="shared" si="2745"/>
        <v>0</v>
      </c>
      <c r="BV652" s="53">
        <f t="shared" si="2746"/>
        <v>0</v>
      </c>
      <c r="BW652" s="53">
        <f t="shared" si="2729"/>
        <v>0</v>
      </c>
      <c r="BX652" s="53">
        <f t="shared" si="2730"/>
        <v>0</v>
      </c>
      <c r="BY652" s="53">
        <f t="shared" si="2731"/>
        <v>0</v>
      </c>
    </row>
    <row r="653" spans="1:77" x14ac:dyDescent="0.3">
      <c r="A653" s="53" t="s">
        <v>1047</v>
      </c>
      <c r="B653" s="53" t="s">
        <v>1576</v>
      </c>
      <c r="C653" s="53">
        <v>12110108</v>
      </c>
      <c r="D653" s="51">
        <v>617841.12866187003</v>
      </c>
      <c r="E653" s="53">
        <v>22196.930404399998</v>
      </c>
      <c r="F653" s="53">
        <f t="shared" si="2712"/>
        <v>3.5926598885500642E-2</v>
      </c>
      <c r="H653" s="53">
        <f>H652</f>
        <v>1096</v>
      </c>
      <c r="I653" s="53">
        <f t="shared" si="2752"/>
        <v>697</v>
      </c>
      <c r="J653" s="53">
        <f t="shared" si="2753"/>
        <v>1850</v>
      </c>
      <c r="K653" s="53">
        <f t="shared" si="2754"/>
        <v>0</v>
      </c>
      <c r="L653" s="53">
        <f t="shared" si="2755"/>
        <v>542</v>
      </c>
      <c r="M653" s="53">
        <f t="shared" si="2720"/>
        <v>39.375552378508701</v>
      </c>
      <c r="N653" s="53">
        <f t="shared" si="2721"/>
        <v>25.040839423193948</v>
      </c>
      <c r="O653" s="53">
        <f t="shared" si="2722"/>
        <v>66.464207938176187</v>
      </c>
      <c r="P653" s="53">
        <f t="shared" si="2723"/>
        <v>0</v>
      </c>
      <c r="Q653" s="53">
        <f t="shared" si="2724"/>
        <v>19.472216595941347</v>
      </c>
      <c r="AA653" s="53" t="s">
        <v>903</v>
      </c>
      <c r="AB653" s="53" t="s">
        <v>1598</v>
      </c>
      <c r="AC653" s="53">
        <v>13070007</v>
      </c>
      <c r="AD653" s="53">
        <v>369670.77639999997</v>
      </c>
      <c r="AE653" s="53">
        <v>346909.107104</v>
      </c>
      <c r="AF653" s="53">
        <f t="shared" si="2717"/>
        <v>0.9384271877867596</v>
      </c>
      <c r="AH653" s="58">
        <f t="shared" ref="AH653:AH654" si="2757">AH652</f>
        <v>0</v>
      </c>
      <c r="AI653" s="58">
        <f t="shared" ref="AI653:AI654" si="2758">AI652</f>
        <v>0</v>
      </c>
      <c r="AJ653" s="58">
        <f t="shared" ref="AJ653:AJ654" si="2759">AJ652</f>
        <v>1229</v>
      </c>
      <c r="AK653" s="58">
        <f t="shared" ref="AK653:AK654" si="2760">AK652</f>
        <v>0</v>
      </c>
      <c r="AL653" s="58">
        <f t="shared" ref="AL653:AL654" si="2761">AL652</f>
        <v>15</v>
      </c>
      <c r="AM653" s="58">
        <f t="shared" si="2528"/>
        <v>0</v>
      </c>
      <c r="AN653" s="58">
        <f t="shared" si="2529"/>
        <v>0</v>
      </c>
      <c r="AO653" s="58">
        <f t="shared" si="2530"/>
        <v>1153.3270137899276</v>
      </c>
      <c r="AP653" s="58">
        <f t="shared" si="2531"/>
        <v>0</v>
      </c>
      <c r="AQ653" s="58">
        <f t="shared" si="2532"/>
        <v>14.076407816801394</v>
      </c>
      <c r="BA653" s="54" t="s">
        <v>801</v>
      </c>
      <c r="BB653" s="53">
        <v>12080007</v>
      </c>
      <c r="BC653" s="53">
        <v>9403</v>
      </c>
      <c r="BD653" s="53">
        <v>23</v>
      </c>
      <c r="BE653" s="53">
        <f t="shared" si="2725"/>
        <v>2.4460278634478357E-3</v>
      </c>
      <c r="BF653" s="53">
        <f t="shared" si="2756"/>
        <v>3</v>
      </c>
      <c r="BG653" s="53">
        <f t="shared" si="2756"/>
        <v>0</v>
      </c>
      <c r="BH653" s="53">
        <f t="shared" si="2726"/>
        <v>7.3380835903435072E-3</v>
      </c>
      <c r="BI653" s="53">
        <f t="shared" si="2727"/>
        <v>0</v>
      </c>
      <c r="BO653" s="54" t="s">
        <v>1050</v>
      </c>
      <c r="BP653" s="53">
        <v>12050003</v>
      </c>
      <c r="BQ653" s="53">
        <v>571777.37329999998</v>
      </c>
      <c r="BR653" s="53">
        <v>43882.328320000001</v>
      </c>
      <c r="BS653" s="53">
        <f t="shared" si="2728"/>
        <v>7.6747227800803217E-2</v>
      </c>
      <c r="BT653" s="53">
        <v>0</v>
      </c>
      <c r="BU653" s="53">
        <v>0</v>
      </c>
      <c r="BV653" s="53">
        <v>0</v>
      </c>
      <c r="BW653" s="53">
        <f t="shared" si="2729"/>
        <v>0</v>
      </c>
      <c r="BX653" s="53">
        <f t="shared" si="2730"/>
        <v>0</v>
      </c>
      <c r="BY653" s="53">
        <f t="shared" si="2731"/>
        <v>0</v>
      </c>
    </row>
    <row r="654" spans="1:77" x14ac:dyDescent="0.3">
      <c r="A654" s="53" t="s">
        <v>1047</v>
      </c>
      <c r="B654" s="53" t="s">
        <v>1576</v>
      </c>
      <c r="C654" s="53">
        <v>12110110</v>
      </c>
      <c r="D654" s="51">
        <v>617841.12866187003</v>
      </c>
      <c r="E654" s="53">
        <v>54845.361922800003</v>
      </c>
      <c r="F654" s="53">
        <f t="shared" si="2712"/>
        <v>8.8769360566178152E-2</v>
      </c>
      <c r="H654" s="53">
        <f>H653</f>
        <v>1096</v>
      </c>
      <c r="I654" s="53">
        <f t="shared" si="2752"/>
        <v>697</v>
      </c>
      <c r="J654" s="53">
        <f t="shared" si="2753"/>
        <v>1850</v>
      </c>
      <c r="K654" s="53">
        <f t="shared" si="2754"/>
        <v>0</v>
      </c>
      <c r="L654" s="53">
        <f t="shared" si="2755"/>
        <v>542</v>
      </c>
      <c r="M654" s="53">
        <f t="shared" si="2720"/>
        <v>97.291219180531257</v>
      </c>
      <c r="N654" s="53">
        <f t="shared" si="2721"/>
        <v>61.872244314626172</v>
      </c>
      <c r="O654" s="53">
        <f t="shared" si="2722"/>
        <v>164.22331704742959</v>
      </c>
      <c r="P654" s="53">
        <f t="shared" si="2723"/>
        <v>0</v>
      </c>
      <c r="Q654" s="53">
        <f t="shared" si="2724"/>
        <v>48.112993426868556</v>
      </c>
      <c r="AA654" s="53" t="s">
        <v>903</v>
      </c>
      <c r="AB654" s="53" t="s">
        <v>1598</v>
      </c>
      <c r="AC654" s="53">
        <v>13070009</v>
      </c>
      <c r="AD654" s="53">
        <v>369670.77639999997</v>
      </c>
      <c r="AE654" s="51">
        <v>4787.7911176699999</v>
      </c>
      <c r="AF654" s="53">
        <f t="shared" si="2717"/>
        <v>1.2951500154530475E-2</v>
      </c>
      <c r="AH654" s="58">
        <f t="shared" si="2757"/>
        <v>0</v>
      </c>
      <c r="AI654" s="58">
        <f t="shared" si="2758"/>
        <v>0</v>
      </c>
      <c r="AJ654" s="58">
        <f t="shared" si="2759"/>
        <v>1229</v>
      </c>
      <c r="AK654" s="58">
        <f t="shared" si="2760"/>
        <v>0</v>
      </c>
      <c r="AL654" s="58">
        <f t="shared" si="2761"/>
        <v>15</v>
      </c>
      <c r="AM654" s="58">
        <f t="shared" ref="AM654:AM717" si="2762">AF654*AH654</f>
        <v>0</v>
      </c>
      <c r="AN654" s="58">
        <f t="shared" ref="AN654:AN717" si="2763">AF654*AI654</f>
        <v>0</v>
      </c>
      <c r="AO654" s="58">
        <f t="shared" ref="AO654:AO717" si="2764">AF654*AJ654</f>
        <v>15.917393689917953</v>
      </c>
      <c r="AP654" s="58">
        <f t="shared" ref="AP654:AP717" si="2765">AK654*AF654</f>
        <v>0</v>
      </c>
      <c r="AQ654" s="58">
        <f t="shared" ref="AQ654:AQ717" si="2766">AL654*AF654</f>
        <v>0.19427250231795712</v>
      </c>
      <c r="BA654" s="54" t="s">
        <v>801</v>
      </c>
      <c r="BB654" s="53">
        <v>12080008</v>
      </c>
      <c r="BC654" s="53">
        <v>9403</v>
      </c>
      <c r="BD654" s="53">
        <v>41</v>
      </c>
      <c r="BE654" s="53">
        <f t="shared" si="2725"/>
        <v>4.3603105391896201E-3</v>
      </c>
      <c r="BF654" s="53">
        <f t="shared" si="2756"/>
        <v>3</v>
      </c>
      <c r="BG654" s="53">
        <f t="shared" si="2756"/>
        <v>0</v>
      </c>
      <c r="BH654" s="53">
        <f t="shared" si="2726"/>
        <v>1.3080931617568861E-2</v>
      </c>
      <c r="BI654" s="53">
        <f t="shared" si="2727"/>
        <v>0</v>
      </c>
      <c r="BO654" s="54" t="s">
        <v>1050</v>
      </c>
      <c r="BP654" s="53">
        <v>12050004</v>
      </c>
      <c r="BQ654" s="53">
        <v>571777.37329999998</v>
      </c>
      <c r="BR654" s="53">
        <v>388534.38789999997</v>
      </c>
      <c r="BS654" s="53">
        <f t="shared" si="2728"/>
        <v>0.6795203973490288</v>
      </c>
      <c r="BT654" s="53">
        <f>BT653</f>
        <v>0</v>
      </c>
      <c r="BU654" s="53">
        <f t="shared" ref="BU654:BU656" si="2767">BU653</f>
        <v>0</v>
      </c>
      <c r="BV654" s="53">
        <f t="shared" ref="BV654:BV656" si="2768">BV653</f>
        <v>0</v>
      </c>
      <c r="BW654" s="53">
        <f t="shared" si="2729"/>
        <v>0</v>
      </c>
      <c r="BX654" s="53">
        <f t="shared" si="2730"/>
        <v>0</v>
      </c>
      <c r="BY654" s="53">
        <f t="shared" si="2731"/>
        <v>0</v>
      </c>
    </row>
    <row r="655" spans="1:77" x14ac:dyDescent="0.3">
      <c r="A655" s="53" t="s">
        <v>1047</v>
      </c>
      <c r="B655" s="53" t="s">
        <v>1576</v>
      </c>
      <c r="C655" s="53">
        <v>12110111</v>
      </c>
      <c r="D655" s="51">
        <v>617841.12866187003</v>
      </c>
      <c r="E655" s="53">
        <v>485976.79977899999</v>
      </c>
      <c r="F655" s="53">
        <f t="shared" si="2712"/>
        <v>0.78657243299994639</v>
      </c>
      <c r="H655" s="53">
        <f>H654</f>
        <v>1096</v>
      </c>
      <c r="I655" s="53">
        <f t="shared" si="2752"/>
        <v>697</v>
      </c>
      <c r="J655" s="53">
        <f t="shared" si="2753"/>
        <v>1850</v>
      </c>
      <c r="K655" s="53">
        <f t="shared" si="2754"/>
        <v>0</v>
      </c>
      <c r="L655" s="53">
        <f t="shared" si="2755"/>
        <v>542</v>
      </c>
      <c r="M655" s="53">
        <f t="shared" si="2720"/>
        <v>862.08338656794126</v>
      </c>
      <c r="N655" s="53">
        <f t="shared" si="2721"/>
        <v>548.24098580096268</v>
      </c>
      <c r="O655" s="53">
        <f t="shared" si="2722"/>
        <v>1455.1590010499008</v>
      </c>
      <c r="P655" s="53">
        <f t="shared" si="2723"/>
        <v>0</v>
      </c>
      <c r="Q655" s="53">
        <f t="shared" si="2724"/>
        <v>426.32225868597095</v>
      </c>
      <c r="AA655" s="53" t="s">
        <v>903</v>
      </c>
      <c r="AB655" s="53" t="s">
        <v>1599</v>
      </c>
      <c r="AC655" s="53">
        <v>13070001</v>
      </c>
      <c r="AD655" s="53">
        <v>376766.95429999998</v>
      </c>
      <c r="AE655" s="53">
        <v>25447.915191100001</v>
      </c>
      <c r="AF655" s="53">
        <f t="shared" si="2717"/>
        <v>6.7542853481882451E-2</v>
      </c>
      <c r="AH655" s="58">
        <v>0</v>
      </c>
      <c r="AI655" s="58">
        <v>0</v>
      </c>
      <c r="AJ655" s="58">
        <v>0</v>
      </c>
      <c r="AK655" s="58">
        <v>0</v>
      </c>
      <c r="AL655" s="58">
        <v>0</v>
      </c>
      <c r="AM655" s="58">
        <f t="shared" si="2762"/>
        <v>0</v>
      </c>
      <c r="AN655" s="58">
        <f t="shared" si="2763"/>
        <v>0</v>
      </c>
      <c r="AO655" s="58">
        <f t="shared" si="2764"/>
        <v>0</v>
      </c>
      <c r="AP655" s="58">
        <f t="shared" si="2765"/>
        <v>0</v>
      </c>
      <c r="AQ655" s="58">
        <f t="shared" si="2766"/>
        <v>0</v>
      </c>
      <c r="BA655" s="54" t="s">
        <v>1061</v>
      </c>
      <c r="BB655" s="53">
        <v>11130201</v>
      </c>
      <c r="BC655" s="53">
        <v>19719</v>
      </c>
      <c r="BD655" s="53">
        <v>7549</v>
      </c>
      <c r="BE655" s="53">
        <f t="shared" si="2725"/>
        <v>0.38282874385110804</v>
      </c>
      <c r="BF655" s="53">
        <f>Input!P506</f>
        <v>1032</v>
      </c>
      <c r="BG655" s="53">
        <f>Input!Q506</f>
        <v>0</v>
      </c>
      <c r="BH655" s="53">
        <f t="shared" si="2726"/>
        <v>395.07926365434349</v>
      </c>
      <c r="BI655" s="53">
        <f t="shared" si="2727"/>
        <v>0</v>
      </c>
      <c r="BO655" s="54" t="s">
        <v>1050</v>
      </c>
      <c r="BP655" s="53">
        <v>12080001</v>
      </c>
      <c r="BQ655" s="53">
        <v>571777.37329999998</v>
      </c>
      <c r="BR655" s="53">
        <v>22328.9715</v>
      </c>
      <c r="BS655" s="53">
        <f t="shared" si="2728"/>
        <v>3.9051862740088601E-2</v>
      </c>
      <c r="BT655" s="53">
        <f>BT654</f>
        <v>0</v>
      </c>
      <c r="BU655" s="53">
        <f t="shared" si="2767"/>
        <v>0</v>
      </c>
      <c r="BV655" s="53">
        <f t="shared" si="2768"/>
        <v>0</v>
      </c>
      <c r="BW655" s="53">
        <f t="shared" si="2729"/>
        <v>0</v>
      </c>
      <c r="BX655" s="53">
        <f t="shared" si="2730"/>
        <v>0</v>
      </c>
      <c r="BY655" s="53">
        <f t="shared" si="2731"/>
        <v>0</v>
      </c>
    </row>
    <row r="656" spans="1:77" x14ac:dyDescent="0.3">
      <c r="A656" s="53" t="s">
        <v>1048</v>
      </c>
      <c r="B656" s="53" t="s">
        <v>1579</v>
      </c>
      <c r="C656" s="53">
        <v>13070001</v>
      </c>
      <c r="D656" s="51">
        <v>406672.71991900005</v>
      </c>
      <c r="E656" s="53">
        <v>295782.82154600002</v>
      </c>
      <c r="F656" s="53">
        <f t="shared" si="2712"/>
        <v>0.7273239808288916</v>
      </c>
      <c r="H656" s="53">
        <f>Input!P448</f>
        <v>5</v>
      </c>
      <c r="I656" s="53">
        <f>Input!Q448</f>
        <v>0</v>
      </c>
      <c r="J656" s="53">
        <f>Input!R448</f>
        <v>0</v>
      </c>
      <c r="K656" s="53">
        <f>Input!S448</f>
        <v>0</v>
      </c>
      <c r="L656" s="53">
        <f>Input!T448</f>
        <v>16</v>
      </c>
      <c r="M656" s="53">
        <f t="shared" si="2720"/>
        <v>3.636619904144458</v>
      </c>
      <c r="N656" s="53">
        <f t="shared" si="2721"/>
        <v>0</v>
      </c>
      <c r="O656" s="53">
        <f t="shared" si="2722"/>
        <v>0</v>
      </c>
      <c r="P656" s="53">
        <f t="shared" si="2723"/>
        <v>0</v>
      </c>
      <c r="Q656" s="53">
        <f t="shared" si="2724"/>
        <v>11.637183693262266</v>
      </c>
      <c r="AA656" s="53" t="s">
        <v>903</v>
      </c>
      <c r="AB656" s="53" t="s">
        <v>1599</v>
      </c>
      <c r="AC656" s="53">
        <v>13070005</v>
      </c>
      <c r="AD656" s="53">
        <v>376766.95429999998</v>
      </c>
      <c r="AE656" s="51">
        <v>12674.820069400001</v>
      </c>
      <c r="AF656" s="53">
        <f t="shared" si="2717"/>
        <v>3.3641007855767784E-2</v>
      </c>
      <c r="AH656" s="58">
        <f t="shared" ref="AH656:AH659" si="2769">AH655</f>
        <v>0</v>
      </c>
      <c r="AI656" s="58">
        <f t="shared" ref="AI656:AI659" si="2770">AI655</f>
        <v>0</v>
      </c>
      <c r="AJ656" s="58">
        <f t="shared" ref="AJ656:AJ659" si="2771">AJ655</f>
        <v>0</v>
      </c>
      <c r="AK656" s="58">
        <f t="shared" ref="AK656:AK659" si="2772">AK655</f>
        <v>0</v>
      </c>
      <c r="AL656" s="58">
        <f t="shared" ref="AL656:AL659" si="2773">AL655</f>
        <v>0</v>
      </c>
      <c r="AM656" s="58">
        <f t="shared" si="2762"/>
        <v>0</v>
      </c>
      <c r="AN656" s="58">
        <f t="shared" si="2763"/>
        <v>0</v>
      </c>
      <c r="AO656" s="58">
        <f t="shared" si="2764"/>
        <v>0</v>
      </c>
      <c r="AP656" s="58">
        <f t="shared" si="2765"/>
        <v>0</v>
      </c>
      <c r="AQ656" s="58">
        <f t="shared" si="2766"/>
        <v>0</v>
      </c>
      <c r="BA656" s="54" t="s">
        <v>1061</v>
      </c>
      <c r="BB656" s="53">
        <v>12030101</v>
      </c>
      <c r="BC656" s="53">
        <v>19719</v>
      </c>
      <c r="BD656" s="53">
        <v>8899</v>
      </c>
      <c r="BE656" s="53">
        <f t="shared" si="2725"/>
        <v>0.45129063339925962</v>
      </c>
      <c r="BF656" s="53">
        <f t="shared" ref="BF656:BG658" si="2774">BF655</f>
        <v>1032</v>
      </c>
      <c r="BG656" s="53">
        <f t="shared" si="2774"/>
        <v>0</v>
      </c>
      <c r="BH656" s="53">
        <f t="shared" si="2726"/>
        <v>465.73193366803594</v>
      </c>
      <c r="BI656" s="53">
        <f t="shared" si="2727"/>
        <v>0</v>
      </c>
      <c r="BO656" s="54" t="s">
        <v>1050</v>
      </c>
      <c r="BP656" s="53">
        <v>12080002</v>
      </c>
      <c r="BQ656" s="53">
        <v>571777.37329999998</v>
      </c>
      <c r="BR656" s="53">
        <v>117031.6856</v>
      </c>
      <c r="BS656" s="53">
        <f t="shared" si="2728"/>
        <v>0.20468051214505797</v>
      </c>
      <c r="BT656" s="53">
        <f>BT655</f>
        <v>0</v>
      </c>
      <c r="BU656" s="53">
        <f t="shared" si="2767"/>
        <v>0</v>
      </c>
      <c r="BV656" s="53">
        <f t="shared" si="2768"/>
        <v>0</v>
      </c>
      <c r="BW656" s="53">
        <f t="shared" si="2729"/>
        <v>0</v>
      </c>
      <c r="BX656" s="53">
        <f t="shared" si="2730"/>
        <v>0</v>
      </c>
      <c r="BY656" s="53">
        <f t="shared" si="2731"/>
        <v>0</v>
      </c>
    </row>
    <row r="657" spans="1:77" x14ac:dyDescent="0.3">
      <c r="A657" s="53" t="s">
        <v>1048</v>
      </c>
      <c r="B657" s="53" t="s">
        <v>1579</v>
      </c>
      <c r="C657" s="53">
        <v>13070007</v>
      </c>
      <c r="D657" s="51">
        <v>406672.719919</v>
      </c>
      <c r="E657" s="53">
        <v>110889.898373</v>
      </c>
      <c r="F657" s="53">
        <f t="shared" si="2712"/>
        <v>0.27267601917110829</v>
      </c>
      <c r="H657" s="53">
        <f>H656</f>
        <v>5</v>
      </c>
      <c r="I657" s="53">
        <f t="shared" ref="I657" si="2775">I656</f>
        <v>0</v>
      </c>
      <c r="J657" s="53">
        <f t="shared" ref="J657" si="2776">J656</f>
        <v>0</v>
      </c>
      <c r="K657" s="53">
        <f t="shared" ref="K657" si="2777">K656</f>
        <v>0</v>
      </c>
      <c r="L657" s="53">
        <f t="shared" ref="L657" si="2778">L656</f>
        <v>16</v>
      </c>
      <c r="M657" s="53">
        <f t="shared" si="2720"/>
        <v>1.3633800958555415</v>
      </c>
      <c r="N657" s="53">
        <f t="shared" si="2721"/>
        <v>0</v>
      </c>
      <c r="O657" s="53">
        <f t="shared" si="2722"/>
        <v>0</v>
      </c>
      <c r="P657" s="53">
        <f t="shared" si="2723"/>
        <v>0</v>
      </c>
      <c r="Q657" s="53">
        <f t="shared" si="2724"/>
        <v>4.3628163067377326</v>
      </c>
      <c r="AA657" s="53" t="s">
        <v>903</v>
      </c>
      <c r="AB657" s="53" t="s">
        <v>1599</v>
      </c>
      <c r="AC657" s="53">
        <v>13070006</v>
      </c>
      <c r="AD657" s="53">
        <v>376766.95429999998</v>
      </c>
      <c r="AE657" s="53">
        <v>178171.57441299999</v>
      </c>
      <c r="AF657" s="53">
        <f t="shared" si="2717"/>
        <v>0.47289597025308971</v>
      </c>
      <c r="AH657" s="58">
        <f t="shared" si="2769"/>
        <v>0</v>
      </c>
      <c r="AI657" s="58">
        <f t="shared" si="2770"/>
        <v>0</v>
      </c>
      <c r="AJ657" s="58">
        <f t="shared" si="2771"/>
        <v>0</v>
      </c>
      <c r="AK657" s="58">
        <f t="shared" si="2772"/>
        <v>0</v>
      </c>
      <c r="AL657" s="58">
        <f t="shared" si="2773"/>
        <v>0</v>
      </c>
      <c r="AM657" s="58">
        <f t="shared" si="2762"/>
        <v>0</v>
      </c>
      <c r="AN657" s="58">
        <f t="shared" si="2763"/>
        <v>0</v>
      </c>
      <c r="AO657" s="58">
        <f t="shared" si="2764"/>
        <v>0</v>
      </c>
      <c r="AP657" s="58">
        <f t="shared" si="2765"/>
        <v>0</v>
      </c>
      <c r="AQ657" s="58">
        <f t="shared" si="2766"/>
        <v>0</v>
      </c>
      <c r="BA657" s="54" t="s">
        <v>1061</v>
      </c>
      <c r="BB657" s="53">
        <v>12030103</v>
      </c>
      <c r="BC657" s="53">
        <v>19719</v>
      </c>
      <c r="BD657" s="53">
        <v>1726</v>
      </c>
      <c r="BE657" s="53">
        <f t="shared" si="2725"/>
        <v>8.7529793600081146E-2</v>
      </c>
      <c r="BF657" s="53">
        <f t="shared" si="2774"/>
        <v>1032</v>
      </c>
      <c r="BG657" s="53">
        <f t="shared" si="2774"/>
        <v>0</v>
      </c>
      <c r="BH657" s="53">
        <f t="shared" si="2726"/>
        <v>90.330746995283747</v>
      </c>
      <c r="BI657" s="53">
        <f t="shared" si="2727"/>
        <v>0</v>
      </c>
      <c r="BO657" s="54" t="s">
        <v>1051</v>
      </c>
      <c r="BP657" s="53">
        <v>12030202</v>
      </c>
      <c r="BQ657" s="53">
        <v>302372.68099999998</v>
      </c>
      <c r="BR657" s="53">
        <v>257487.4595</v>
      </c>
      <c r="BS657" s="53">
        <f t="shared" si="2728"/>
        <v>0.85155662425733503</v>
      </c>
      <c r="BT657" s="53">
        <f>Input!R457</f>
        <v>0</v>
      </c>
      <c r="BU657" s="53">
        <f>Input!S457</f>
        <v>0</v>
      </c>
      <c r="BV657" s="53">
        <f>Input!T457</f>
        <v>0</v>
      </c>
      <c r="BW657" s="53">
        <f t="shared" si="2729"/>
        <v>0</v>
      </c>
      <c r="BX657" s="53">
        <f t="shared" si="2730"/>
        <v>0</v>
      </c>
      <c r="BY657" s="53">
        <f t="shared" si="2731"/>
        <v>0</v>
      </c>
    </row>
    <row r="658" spans="1:77" x14ac:dyDescent="0.3">
      <c r="A658" s="53" t="s">
        <v>1049</v>
      </c>
      <c r="B658" s="53" t="s">
        <v>1578</v>
      </c>
      <c r="C658" s="53">
        <v>12050001</v>
      </c>
      <c r="D658" s="51">
        <v>571000.91137991007</v>
      </c>
      <c r="E658" s="53">
        <v>86306.700767200004</v>
      </c>
      <c r="F658" s="53">
        <f t="shared" si="2712"/>
        <v>0.15114984765720743</v>
      </c>
      <c r="H658" s="53">
        <f>Input!P453</f>
        <v>28931</v>
      </c>
      <c r="I658" s="53">
        <f>Input!Q453</f>
        <v>322</v>
      </c>
      <c r="J658" s="53">
        <f>Input!R453</f>
        <v>239872</v>
      </c>
      <c r="K658" s="53">
        <f>Input!S453</f>
        <v>0</v>
      </c>
      <c r="L658" s="53">
        <f>Input!T453</f>
        <v>708</v>
      </c>
      <c r="M658" s="53">
        <f t="shared" si="2720"/>
        <v>4372.9162425706681</v>
      </c>
      <c r="N658" s="53">
        <f t="shared" si="2721"/>
        <v>48.670250945620793</v>
      </c>
      <c r="O658" s="53">
        <f t="shared" si="2722"/>
        <v>36256.61625722966</v>
      </c>
      <c r="P658" s="53">
        <f t="shared" si="2723"/>
        <v>0</v>
      </c>
      <c r="Q658" s="53">
        <f t="shared" si="2724"/>
        <v>107.01409214130287</v>
      </c>
      <c r="AA658" s="53" t="s">
        <v>903</v>
      </c>
      <c r="AB658" s="53" t="s">
        <v>1599</v>
      </c>
      <c r="AC658" s="53">
        <v>13070007</v>
      </c>
      <c r="AD658" s="53">
        <v>376766.95429999998</v>
      </c>
      <c r="AE658" s="53">
        <v>160235.531177</v>
      </c>
      <c r="AF658" s="53">
        <f t="shared" si="2717"/>
        <v>0.42529083123731909</v>
      </c>
      <c r="AH658" s="58">
        <f t="shared" si="2769"/>
        <v>0</v>
      </c>
      <c r="AI658" s="58">
        <f t="shared" si="2770"/>
        <v>0</v>
      </c>
      <c r="AJ658" s="58">
        <f t="shared" si="2771"/>
        <v>0</v>
      </c>
      <c r="AK658" s="58">
        <f t="shared" si="2772"/>
        <v>0</v>
      </c>
      <c r="AL658" s="58">
        <f t="shared" si="2773"/>
        <v>0</v>
      </c>
      <c r="AM658" s="58">
        <f t="shared" si="2762"/>
        <v>0</v>
      </c>
      <c r="AN658" s="58">
        <f t="shared" si="2763"/>
        <v>0</v>
      </c>
      <c r="AO658" s="58">
        <f t="shared" si="2764"/>
        <v>0</v>
      </c>
      <c r="AP658" s="58">
        <f t="shared" si="2765"/>
        <v>0</v>
      </c>
      <c r="AQ658" s="58">
        <f t="shared" si="2766"/>
        <v>0</v>
      </c>
      <c r="BA658" s="54" t="s">
        <v>1061</v>
      </c>
      <c r="BB658" s="53">
        <v>12030104</v>
      </c>
      <c r="BC658" s="53">
        <v>19719</v>
      </c>
      <c r="BD658" s="53">
        <v>1545</v>
      </c>
      <c r="BE658" s="53">
        <f t="shared" si="2725"/>
        <v>7.8350829149551188E-2</v>
      </c>
      <c r="BF658" s="53">
        <f t="shared" si="2774"/>
        <v>1032</v>
      </c>
      <c r="BG658" s="53">
        <f t="shared" si="2774"/>
        <v>0</v>
      </c>
      <c r="BH658" s="53">
        <f t="shared" si="2726"/>
        <v>80.858055682336825</v>
      </c>
      <c r="BI658" s="53">
        <f t="shared" si="2727"/>
        <v>0</v>
      </c>
      <c r="BO658" s="54" t="s">
        <v>1051</v>
      </c>
      <c r="BP658" s="53">
        <v>12070103</v>
      </c>
      <c r="BQ658" s="53">
        <v>302372.68099999998</v>
      </c>
      <c r="BR658" s="53">
        <v>44885.221490000004</v>
      </c>
      <c r="BS658" s="53">
        <f t="shared" si="2728"/>
        <v>0.14844337570959332</v>
      </c>
      <c r="BT658" s="53">
        <f>BT657</f>
        <v>0</v>
      </c>
      <c r="BU658" s="53">
        <f t="shared" ref="BU658" si="2779">BU657</f>
        <v>0</v>
      </c>
      <c r="BV658" s="53">
        <f t="shared" ref="BV658" si="2780">BV657</f>
        <v>0</v>
      </c>
      <c r="BW658" s="53">
        <f t="shared" si="2729"/>
        <v>0</v>
      </c>
      <c r="BX658" s="53">
        <f t="shared" si="2730"/>
        <v>0</v>
      </c>
      <c r="BY658" s="53">
        <f t="shared" si="2731"/>
        <v>0</v>
      </c>
    </row>
    <row r="659" spans="1:77" x14ac:dyDescent="0.3">
      <c r="A659" s="53" t="s">
        <v>1049</v>
      </c>
      <c r="B659" s="53" t="s">
        <v>1578</v>
      </c>
      <c r="C659" s="53">
        <v>12050002</v>
      </c>
      <c r="D659" s="51">
        <v>571000.91137990996</v>
      </c>
      <c r="E659" s="53">
        <v>59218.837815300001</v>
      </c>
      <c r="F659" s="53">
        <f t="shared" si="2712"/>
        <v>0.10371058370500449</v>
      </c>
      <c r="H659" s="53">
        <f>H658</f>
        <v>28931</v>
      </c>
      <c r="I659" s="53">
        <f t="shared" ref="I659:I663" si="2781">I658</f>
        <v>322</v>
      </c>
      <c r="J659" s="53">
        <f t="shared" ref="J659:J663" si="2782">J658</f>
        <v>239872</v>
      </c>
      <c r="K659" s="53">
        <f t="shared" ref="K659:K663" si="2783">K658</f>
        <v>0</v>
      </c>
      <c r="L659" s="53">
        <f t="shared" ref="L659:L663" si="2784">L658</f>
        <v>708</v>
      </c>
      <c r="M659" s="53">
        <f t="shared" si="2720"/>
        <v>3000.450897169485</v>
      </c>
      <c r="N659" s="53">
        <f t="shared" si="2721"/>
        <v>33.394807953011444</v>
      </c>
      <c r="O659" s="53">
        <f t="shared" si="2722"/>
        <v>24877.265134486839</v>
      </c>
      <c r="P659" s="53">
        <f t="shared" si="2723"/>
        <v>0</v>
      </c>
      <c r="Q659" s="53">
        <f t="shared" si="2724"/>
        <v>73.427093263143178</v>
      </c>
      <c r="AA659" s="53" t="s">
        <v>903</v>
      </c>
      <c r="AB659" s="53" t="s">
        <v>1599</v>
      </c>
      <c r="AC659" s="53">
        <v>13070008</v>
      </c>
      <c r="AD659" s="53">
        <v>376766.95429999998</v>
      </c>
      <c r="AE659" s="53">
        <v>237.11348101900001</v>
      </c>
      <c r="AF659" s="53">
        <f t="shared" si="2717"/>
        <v>6.2933725559752469E-4</v>
      </c>
      <c r="AH659" s="58">
        <f t="shared" si="2769"/>
        <v>0</v>
      </c>
      <c r="AI659" s="58">
        <f t="shared" si="2770"/>
        <v>0</v>
      </c>
      <c r="AJ659" s="58">
        <f t="shared" si="2771"/>
        <v>0</v>
      </c>
      <c r="AK659" s="58">
        <f t="shared" si="2772"/>
        <v>0</v>
      </c>
      <c r="AL659" s="58">
        <f t="shared" si="2773"/>
        <v>0</v>
      </c>
      <c r="AM659" s="58">
        <f t="shared" si="2762"/>
        <v>0</v>
      </c>
      <c r="AN659" s="58">
        <f t="shared" si="2763"/>
        <v>0</v>
      </c>
      <c r="AO659" s="58">
        <f t="shared" si="2764"/>
        <v>0</v>
      </c>
      <c r="AP659" s="58">
        <f t="shared" si="2765"/>
        <v>0</v>
      </c>
      <c r="AQ659" s="58">
        <f t="shared" si="2766"/>
        <v>0</v>
      </c>
      <c r="BA659" s="54" t="s">
        <v>1062</v>
      </c>
      <c r="BB659" s="53">
        <v>12040101</v>
      </c>
      <c r="BC659" s="53">
        <v>455758</v>
      </c>
      <c r="BD659" s="53">
        <v>195483</v>
      </c>
      <c r="BE659" s="53">
        <f t="shared" si="2725"/>
        <v>0.42891841723019675</v>
      </c>
      <c r="BF659" s="53">
        <v>0</v>
      </c>
      <c r="BG659" s="53">
        <v>0</v>
      </c>
      <c r="BH659" s="53">
        <f t="shared" si="2726"/>
        <v>0</v>
      </c>
      <c r="BI659" s="53">
        <f t="shared" si="2727"/>
        <v>0</v>
      </c>
      <c r="BO659" s="54" t="s">
        <v>1052</v>
      </c>
      <c r="BP659" s="53">
        <v>11140305</v>
      </c>
      <c r="BQ659" s="53">
        <v>268996.19890000002</v>
      </c>
      <c r="BR659" s="53">
        <v>66927.712599999999</v>
      </c>
      <c r="BS659" s="53">
        <f t="shared" si="2728"/>
        <v>0.24880542131705191</v>
      </c>
      <c r="BT659" s="53">
        <f>Input!R462</f>
        <v>0</v>
      </c>
      <c r="BU659" s="53">
        <f>Input!S462</f>
        <v>0</v>
      </c>
      <c r="BV659" s="53">
        <f>Input!T462</f>
        <v>0</v>
      </c>
      <c r="BW659" s="53">
        <f t="shared" si="2729"/>
        <v>0</v>
      </c>
      <c r="BX659" s="53">
        <f t="shared" si="2730"/>
        <v>0</v>
      </c>
      <c r="BY659" s="53">
        <f t="shared" si="2731"/>
        <v>0</v>
      </c>
    </row>
    <row r="660" spans="1:77" x14ac:dyDescent="0.3">
      <c r="A660" s="53" t="s">
        <v>1049</v>
      </c>
      <c r="B660" s="53" t="s">
        <v>1578</v>
      </c>
      <c r="C660" s="53">
        <v>12050003</v>
      </c>
      <c r="D660" s="51">
        <v>571000.91137990996</v>
      </c>
      <c r="E660" s="53">
        <v>377439.95331000001</v>
      </c>
      <c r="F660" s="53">
        <f t="shared" si="2712"/>
        <v>0.66101462499921293</v>
      </c>
      <c r="H660" s="53">
        <f>H659</f>
        <v>28931</v>
      </c>
      <c r="I660" s="53">
        <f t="shared" si="2781"/>
        <v>322</v>
      </c>
      <c r="J660" s="53">
        <f t="shared" si="2782"/>
        <v>239872</v>
      </c>
      <c r="K660" s="53">
        <f t="shared" si="2783"/>
        <v>0</v>
      </c>
      <c r="L660" s="53">
        <f t="shared" si="2784"/>
        <v>708</v>
      </c>
      <c r="M660" s="53">
        <f t="shared" si="2720"/>
        <v>19123.81411585223</v>
      </c>
      <c r="N660" s="53">
        <f t="shared" si="2721"/>
        <v>212.84670924974657</v>
      </c>
      <c r="O660" s="53">
        <f t="shared" si="2722"/>
        <v>158558.90012781121</v>
      </c>
      <c r="P660" s="53">
        <f t="shared" si="2723"/>
        <v>0</v>
      </c>
      <c r="Q660" s="53">
        <f t="shared" si="2724"/>
        <v>467.99835449944277</v>
      </c>
      <c r="AA660" s="53" t="s">
        <v>903</v>
      </c>
      <c r="AB660" s="53" t="s">
        <v>1603</v>
      </c>
      <c r="AC660" s="53">
        <v>13070003</v>
      </c>
      <c r="AD660" s="53">
        <v>5809.7822020000003</v>
      </c>
      <c r="AE660" s="53">
        <v>1811.0800790000001</v>
      </c>
      <c r="AF660" s="53">
        <f t="shared" si="2717"/>
        <v>0.31172942737449627</v>
      </c>
      <c r="AH660" s="58">
        <v>0</v>
      </c>
      <c r="AI660" s="58">
        <v>0</v>
      </c>
      <c r="AJ660" s="58">
        <v>0</v>
      </c>
      <c r="AK660" s="58">
        <v>0</v>
      </c>
      <c r="AL660" s="58">
        <v>0</v>
      </c>
      <c r="AM660" s="58">
        <f t="shared" si="2762"/>
        <v>0</v>
      </c>
      <c r="AN660" s="58">
        <f t="shared" si="2763"/>
        <v>0</v>
      </c>
      <c r="AO660" s="58">
        <f t="shared" si="2764"/>
        <v>0</v>
      </c>
      <c r="AP660" s="58">
        <f t="shared" si="2765"/>
        <v>0</v>
      </c>
      <c r="AQ660" s="58">
        <f t="shared" si="2766"/>
        <v>0</v>
      </c>
      <c r="BA660" s="54" t="s">
        <v>1062</v>
      </c>
      <c r="BB660" s="53">
        <v>12040102</v>
      </c>
      <c r="BC660" s="53">
        <v>455758</v>
      </c>
      <c r="BD660" s="53">
        <v>181350</v>
      </c>
      <c r="BE660" s="53">
        <f t="shared" si="2725"/>
        <v>0.39790853918088109</v>
      </c>
      <c r="BF660" s="53">
        <f>BF659</f>
        <v>0</v>
      </c>
      <c r="BG660" s="53">
        <f>BG659</f>
        <v>0</v>
      </c>
      <c r="BH660" s="53">
        <f t="shared" si="2726"/>
        <v>0</v>
      </c>
      <c r="BI660" s="53">
        <f t="shared" si="2727"/>
        <v>0</v>
      </c>
      <c r="BO660" s="54" t="s">
        <v>1052</v>
      </c>
      <c r="BP660" s="53">
        <v>11140306</v>
      </c>
      <c r="BQ660" s="53">
        <v>268996.19890000002</v>
      </c>
      <c r="BR660" s="53">
        <v>192675.90160000001</v>
      </c>
      <c r="BS660" s="53">
        <f t="shared" si="2728"/>
        <v>0.71627741353931818</v>
      </c>
      <c r="BT660" s="53">
        <f>BT659</f>
        <v>0</v>
      </c>
      <c r="BU660" s="53">
        <f t="shared" ref="BU660:BU661" si="2785">BU659</f>
        <v>0</v>
      </c>
      <c r="BV660" s="53">
        <f t="shared" ref="BV660:BV661" si="2786">BV659</f>
        <v>0</v>
      </c>
      <c r="BW660" s="53">
        <f t="shared" si="2729"/>
        <v>0</v>
      </c>
      <c r="BX660" s="53">
        <f t="shared" si="2730"/>
        <v>0</v>
      </c>
      <c r="BY660" s="53">
        <f t="shared" si="2731"/>
        <v>0</v>
      </c>
    </row>
    <row r="661" spans="1:77" x14ac:dyDescent="0.3">
      <c r="A661" s="53" t="s">
        <v>1049</v>
      </c>
      <c r="B661" s="53" t="s">
        <v>1578</v>
      </c>
      <c r="C661" s="53">
        <v>12050004</v>
      </c>
      <c r="D661" s="51">
        <v>571000.91137990996</v>
      </c>
      <c r="E661" s="53">
        <v>15634.9003763</v>
      </c>
      <c r="F661" s="53">
        <f t="shared" si="2712"/>
        <v>2.738156816337806E-2</v>
      </c>
      <c r="H661" s="53">
        <f>H660</f>
        <v>28931</v>
      </c>
      <c r="I661" s="53">
        <f t="shared" si="2781"/>
        <v>322</v>
      </c>
      <c r="J661" s="53">
        <f t="shared" si="2782"/>
        <v>239872</v>
      </c>
      <c r="K661" s="53">
        <f t="shared" si="2783"/>
        <v>0</v>
      </c>
      <c r="L661" s="53">
        <f t="shared" si="2784"/>
        <v>708</v>
      </c>
      <c r="M661" s="53">
        <f t="shared" si="2720"/>
        <v>792.1761485346907</v>
      </c>
      <c r="N661" s="53">
        <f t="shared" si="2721"/>
        <v>8.8168649486077353</v>
      </c>
      <c r="O661" s="53">
        <f t="shared" si="2722"/>
        <v>6568.0715184858218</v>
      </c>
      <c r="P661" s="53">
        <f t="shared" si="2723"/>
        <v>0</v>
      </c>
      <c r="Q661" s="53">
        <f t="shared" si="2724"/>
        <v>19.386150259671666</v>
      </c>
      <c r="AA661" s="53" t="s">
        <v>903</v>
      </c>
      <c r="AB661" s="53" t="s">
        <v>1603</v>
      </c>
      <c r="AC661" s="53">
        <v>13070005</v>
      </c>
      <c r="AD661" s="53">
        <v>5809.7822020000003</v>
      </c>
      <c r="AE661" s="51">
        <v>3998.7021233199998</v>
      </c>
      <c r="AF661" s="53">
        <f t="shared" si="2717"/>
        <v>0.68827057268058323</v>
      </c>
      <c r="AH661" s="58">
        <f t="shared" ref="AH661" si="2787">AH660</f>
        <v>0</v>
      </c>
      <c r="AI661" s="58">
        <f t="shared" ref="AI661" si="2788">AI660</f>
        <v>0</v>
      </c>
      <c r="AJ661" s="58">
        <f t="shared" ref="AJ661" si="2789">AJ660</f>
        <v>0</v>
      </c>
      <c r="AK661" s="58">
        <f t="shared" ref="AK661" si="2790">AK660</f>
        <v>0</v>
      </c>
      <c r="AL661" s="58">
        <f t="shared" ref="AL661" si="2791">AL660</f>
        <v>0</v>
      </c>
      <c r="AM661" s="58">
        <f t="shared" si="2762"/>
        <v>0</v>
      </c>
      <c r="AN661" s="58">
        <f t="shared" si="2763"/>
        <v>0</v>
      </c>
      <c r="AO661" s="58">
        <f t="shared" si="2764"/>
        <v>0</v>
      </c>
      <c r="AP661" s="58">
        <f t="shared" si="2765"/>
        <v>0</v>
      </c>
      <c r="AQ661" s="58">
        <f t="shared" si="2766"/>
        <v>0</v>
      </c>
      <c r="BA661" s="54" t="s">
        <v>1062</v>
      </c>
      <c r="BB661" s="53">
        <v>12040103</v>
      </c>
      <c r="BC661" s="53">
        <v>455758</v>
      </c>
      <c r="BD661" s="53">
        <v>78925</v>
      </c>
      <c r="BE661" s="53">
        <f t="shared" si="2725"/>
        <v>0.17317304358892219</v>
      </c>
      <c r="BF661" s="53">
        <f>BF660</f>
        <v>0</v>
      </c>
      <c r="BG661" s="53">
        <f>BG660</f>
        <v>0</v>
      </c>
      <c r="BH661" s="53">
        <f t="shared" si="2726"/>
        <v>0</v>
      </c>
      <c r="BI661" s="53">
        <f t="shared" si="2727"/>
        <v>0</v>
      </c>
      <c r="BO661" s="54" t="s">
        <v>1052</v>
      </c>
      <c r="BP661" s="53">
        <v>11140307</v>
      </c>
      <c r="BQ661" s="53">
        <v>268996.19890000002</v>
      </c>
      <c r="BR661" s="53">
        <v>9392.5847200000007</v>
      </c>
      <c r="BS661" s="53">
        <f t="shared" si="2728"/>
        <v>3.4917165217980335E-2</v>
      </c>
      <c r="BT661" s="53">
        <f>BT660</f>
        <v>0</v>
      </c>
      <c r="BU661" s="53">
        <f t="shared" si="2785"/>
        <v>0</v>
      </c>
      <c r="BV661" s="53">
        <f t="shared" si="2786"/>
        <v>0</v>
      </c>
      <c r="BW661" s="53">
        <f t="shared" si="2729"/>
        <v>0</v>
      </c>
      <c r="BX661" s="53">
        <f t="shared" si="2730"/>
        <v>0</v>
      </c>
      <c r="BY661" s="53">
        <f t="shared" si="2731"/>
        <v>0</v>
      </c>
    </row>
    <row r="662" spans="1:77" x14ac:dyDescent="0.3">
      <c r="A662" s="53" t="s">
        <v>1049</v>
      </c>
      <c r="B662" s="53" t="s">
        <v>1578</v>
      </c>
      <c r="C662" s="53">
        <v>12050006</v>
      </c>
      <c r="D662" s="51">
        <v>571000.91137990996</v>
      </c>
      <c r="E662" s="53">
        <v>27107.8407525</v>
      </c>
      <c r="F662" s="53">
        <f t="shared" si="2712"/>
        <v>4.7474251287952955E-2</v>
      </c>
      <c r="H662" s="53">
        <f>H661</f>
        <v>28931</v>
      </c>
      <c r="I662" s="53">
        <f t="shared" si="2781"/>
        <v>322</v>
      </c>
      <c r="J662" s="53">
        <f t="shared" si="2782"/>
        <v>239872</v>
      </c>
      <c r="K662" s="53">
        <f t="shared" si="2783"/>
        <v>0</v>
      </c>
      <c r="L662" s="53">
        <f t="shared" si="2784"/>
        <v>708</v>
      </c>
      <c r="M662" s="53">
        <f t="shared" si="2720"/>
        <v>1373.4775640117668</v>
      </c>
      <c r="N662" s="53">
        <f t="shared" si="2721"/>
        <v>15.286708914720851</v>
      </c>
      <c r="O662" s="53">
        <f t="shared" si="2722"/>
        <v>11387.743604943851</v>
      </c>
      <c r="P662" s="53">
        <f t="shared" si="2723"/>
        <v>0</v>
      </c>
      <c r="Q662" s="53">
        <f t="shared" si="2724"/>
        <v>33.611769911870695</v>
      </c>
      <c r="AA662" s="53" t="s">
        <v>903</v>
      </c>
      <c r="AB662" s="53" t="s">
        <v>1610</v>
      </c>
      <c r="AC662" s="53">
        <v>13070001</v>
      </c>
      <c r="AD662" s="53">
        <v>741927.71329999994</v>
      </c>
      <c r="AE662" s="53">
        <v>45437.858862599998</v>
      </c>
      <c r="AF662" s="53">
        <f t="shared" si="2717"/>
        <v>6.1242972931282204E-2</v>
      </c>
      <c r="AH662" s="58">
        <f>Input!P548</f>
        <v>0</v>
      </c>
      <c r="AI662" s="58">
        <f>Input!Q548</f>
        <v>0</v>
      </c>
      <c r="AJ662" s="58">
        <f>Input!R548</f>
        <v>1639</v>
      </c>
      <c r="AK662" s="58">
        <f>Input!S548</f>
        <v>0</v>
      </c>
      <c r="AL662" s="58">
        <f>Input!T548</f>
        <v>15</v>
      </c>
      <c r="AM662" s="58">
        <f t="shared" si="2762"/>
        <v>0</v>
      </c>
      <c r="AN662" s="58">
        <f t="shared" si="2763"/>
        <v>0</v>
      </c>
      <c r="AO662" s="58">
        <f t="shared" si="2764"/>
        <v>100.37723263437154</v>
      </c>
      <c r="AP662" s="58">
        <f t="shared" si="2765"/>
        <v>0</v>
      </c>
      <c r="AQ662" s="58">
        <f t="shared" si="2766"/>
        <v>0.91864459396923304</v>
      </c>
      <c r="BA662" s="54" t="s">
        <v>1063</v>
      </c>
      <c r="BB662" s="53">
        <v>11090105</v>
      </c>
      <c r="BC662" s="53">
        <v>21904</v>
      </c>
      <c r="BD662" s="53">
        <v>1087</v>
      </c>
      <c r="BE662" s="53">
        <f t="shared" si="2725"/>
        <v>4.9625639152666177E-2</v>
      </c>
      <c r="BF662" s="53">
        <v>0</v>
      </c>
      <c r="BG662" s="53">
        <v>0</v>
      </c>
      <c r="BH662" s="53">
        <f t="shared" si="2726"/>
        <v>0</v>
      </c>
      <c r="BI662" s="53">
        <f t="shared" si="2727"/>
        <v>0</v>
      </c>
      <c r="BO662" s="54" t="s">
        <v>1053</v>
      </c>
      <c r="BP662" s="53">
        <v>12080002</v>
      </c>
      <c r="BQ662" s="53">
        <v>585993.31209999998</v>
      </c>
      <c r="BR662" s="53">
        <v>50.232865969999999</v>
      </c>
      <c r="BS662" s="53">
        <f t="shared" si="2728"/>
        <v>8.5722592617964457E-5</v>
      </c>
      <c r="BT662" s="53">
        <v>0</v>
      </c>
      <c r="BU662" s="53">
        <v>0</v>
      </c>
      <c r="BV662" s="53">
        <v>0</v>
      </c>
      <c r="BW662" s="53">
        <f t="shared" si="2729"/>
        <v>0</v>
      </c>
      <c r="BX662" s="53">
        <f t="shared" si="2730"/>
        <v>0</v>
      </c>
      <c r="BY662" s="53">
        <f t="shared" si="2731"/>
        <v>0</v>
      </c>
    </row>
    <row r="663" spans="1:77" x14ac:dyDescent="0.3">
      <c r="A663" s="53" t="s">
        <v>1049</v>
      </c>
      <c r="B663" s="53" t="s">
        <v>1578</v>
      </c>
      <c r="C663" s="53">
        <v>12050007</v>
      </c>
      <c r="D663" s="51">
        <v>571000.91137990996</v>
      </c>
      <c r="E663" s="53">
        <v>5292.67835861</v>
      </c>
      <c r="F663" s="53">
        <f t="shared" si="2712"/>
        <v>9.2691241872441908E-3</v>
      </c>
      <c r="H663" s="53">
        <f>H662</f>
        <v>28931</v>
      </c>
      <c r="I663" s="53">
        <f t="shared" si="2781"/>
        <v>322</v>
      </c>
      <c r="J663" s="53">
        <f t="shared" si="2782"/>
        <v>239872</v>
      </c>
      <c r="K663" s="53">
        <f t="shared" si="2783"/>
        <v>0</v>
      </c>
      <c r="L663" s="53">
        <f t="shared" si="2784"/>
        <v>708</v>
      </c>
      <c r="M663" s="53">
        <f t="shared" si="2720"/>
        <v>268.16503186116171</v>
      </c>
      <c r="N663" s="53">
        <f t="shared" si="2721"/>
        <v>2.9846579882926294</v>
      </c>
      <c r="O663" s="53">
        <f t="shared" si="2722"/>
        <v>2223.4033570426386</v>
      </c>
      <c r="P663" s="53">
        <f t="shared" si="2723"/>
        <v>0</v>
      </c>
      <c r="Q663" s="53">
        <f t="shared" si="2724"/>
        <v>6.5625399245688874</v>
      </c>
      <c r="AA663" s="53" t="s">
        <v>903</v>
      </c>
      <c r="AB663" s="53" t="s">
        <v>1610</v>
      </c>
      <c r="AC663" s="53">
        <v>13070003</v>
      </c>
      <c r="AD663" s="53">
        <v>741927.71329999994</v>
      </c>
      <c r="AE663" s="53">
        <v>2796.2304947299999</v>
      </c>
      <c r="AF663" s="53">
        <f t="shared" si="2717"/>
        <v>3.7688718787612378E-3</v>
      </c>
      <c r="AH663" s="58">
        <f t="shared" ref="AH663:AH666" si="2792">AH662</f>
        <v>0</v>
      </c>
      <c r="AI663" s="58">
        <f t="shared" ref="AI663:AI666" si="2793">AI662</f>
        <v>0</v>
      </c>
      <c r="AJ663" s="58">
        <f t="shared" ref="AJ663:AJ666" si="2794">AJ662</f>
        <v>1639</v>
      </c>
      <c r="AK663" s="58">
        <f t="shared" ref="AK663:AK666" si="2795">AK662</f>
        <v>0</v>
      </c>
      <c r="AL663" s="58">
        <f t="shared" ref="AL663:AL666" si="2796">AL662</f>
        <v>15</v>
      </c>
      <c r="AM663" s="58">
        <f t="shared" si="2762"/>
        <v>0</v>
      </c>
      <c r="AN663" s="58">
        <f t="shared" si="2763"/>
        <v>0</v>
      </c>
      <c r="AO663" s="58">
        <f t="shared" si="2764"/>
        <v>6.1771810092896686</v>
      </c>
      <c r="AP663" s="58">
        <f t="shared" si="2765"/>
        <v>0</v>
      </c>
      <c r="AQ663" s="58">
        <f t="shared" si="2766"/>
        <v>5.6533078181418568E-2</v>
      </c>
      <c r="BA663" s="54" t="s">
        <v>1063</v>
      </c>
      <c r="BB663" s="53">
        <v>11100104</v>
      </c>
      <c r="BC663" s="53">
        <v>21904</v>
      </c>
      <c r="BD663" s="53">
        <v>20817</v>
      </c>
      <c r="BE663" s="53">
        <f t="shared" si="2725"/>
        <v>0.95037436084733384</v>
      </c>
      <c r="BF663" s="53">
        <f>BF662</f>
        <v>0</v>
      </c>
      <c r="BG663" s="53">
        <f>BG662</f>
        <v>0</v>
      </c>
      <c r="BH663" s="53">
        <f t="shared" si="2726"/>
        <v>0</v>
      </c>
      <c r="BI663" s="53">
        <f t="shared" si="2727"/>
        <v>0</v>
      </c>
      <c r="BO663" s="54" t="s">
        <v>1053</v>
      </c>
      <c r="BP663" s="53">
        <v>12080004</v>
      </c>
      <c r="BQ663" s="53">
        <v>585993.31209999998</v>
      </c>
      <c r="BR663" s="53">
        <v>320078.49200000003</v>
      </c>
      <c r="BS663" s="53">
        <f t="shared" si="2728"/>
        <v>0.54621526456154934</v>
      </c>
      <c r="BT663" s="53">
        <f>BT662</f>
        <v>0</v>
      </c>
      <c r="BU663" s="53">
        <f t="shared" ref="BU663:BU665" si="2797">BU662</f>
        <v>0</v>
      </c>
      <c r="BV663" s="53">
        <f t="shared" ref="BV663:BV665" si="2798">BV662</f>
        <v>0</v>
      </c>
      <c r="BW663" s="53">
        <f t="shared" si="2729"/>
        <v>0</v>
      </c>
      <c r="BX663" s="53">
        <f t="shared" si="2730"/>
        <v>0</v>
      </c>
      <c r="BY663" s="53">
        <f t="shared" si="2731"/>
        <v>0</v>
      </c>
    </row>
    <row r="664" spans="1:77" x14ac:dyDescent="0.3">
      <c r="A664" s="53" t="s">
        <v>1050</v>
      </c>
      <c r="B664" s="53" t="s">
        <v>1578</v>
      </c>
      <c r="C664" s="53">
        <v>12050003</v>
      </c>
      <c r="D664" s="51">
        <v>569340.49741810001</v>
      </c>
      <c r="E664" s="53">
        <v>43882.327629300002</v>
      </c>
      <c r="F664" s="53">
        <f t="shared" si="2712"/>
        <v>7.7075718007592636E-2</v>
      </c>
      <c r="H664" s="53">
        <f>Input!P455</f>
        <v>937</v>
      </c>
      <c r="I664" s="53">
        <f>Input!Q455</f>
        <v>0</v>
      </c>
      <c r="J664" s="53">
        <f>Input!R455</f>
        <v>110220</v>
      </c>
      <c r="K664" s="53">
        <f>Input!S455</f>
        <v>0</v>
      </c>
      <c r="L664" s="53">
        <f>Input!T455</f>
        <v>70</v>
      </c>
      <c r="M664" s="53">
        <f t="shared" si="2720"/>
        <v>72.219947773114299</v>
      </c>
      <c r="N664" s="53">
        <f t="shared" si="2721"/>
        <v>0</v>
      </c>
      <c r="O664" s="53">
        <f t="shared" si="2722"/>
        <v>8495.2856387968604</v>
      </c>
      <c r="P664" s="53">
        <f t="shared" si="2723"/>
        <v>0</v>
      </c>
      <c r="Q664" s="53">
        <f t="shared" si="2724"/>
        <v>5.3953002605314841</v>
      </c>
      <c r="AA664" s="53" t="s">
        <v>903</v>
      </c>
      <c r="AB664" s="53" t="s">
        <v>1610</v>
      </c>
      <c r="AC664" s="53">
        <v>13070005</v>
      </c>
      <c r="AD664" s="53">
        <v>741927.71329999994</v>
      </c>
      <c r="AE664" s="53">
        <v>60469.479470600003</v>
      </c>
      <c r="AF664" s="53">
        <f t="shared" si="2717"/>
        <v>8.1503195508952561E-2</v>
      </c>
      <c r="AH664" s="58">
        <f t="shared" si="2792"/>
        <v>0</v>
      </c>
      <c r="AI664" s="58">
        <f t="shared" si="2793"/>
        <v>0</v>
      </c>
      <c r="AJ664" s="58">
        <f t="shared" si="2794"/>
        <v>1639</v>
      </c>
      <c r="AK664" s="58">
        <f t="shared" si="2795"/>
        <v>0</v>
      </c>
      <c r="AL664" s="58">
        <f t="shared" si="2796"/>
        <v>15</v>
      </c>
      <c r="AM664" s="58">
        <f t="shared" si="2762"/>
        <v>0</v>
      </c>
      <c r="AN664" s="58">
        <f t="shared" si="2763"/>
        <v>0</v>
      </c>
      <c r="AO664" s="58">
        <f t="shared" si="2764"/>
        <v>133.58373743917323</v>
      </c>
      <c r="AP664" s="58">
        <f t="shared" si="2765"/>
        <v>0</v>
      </c>
      <c r="AQ664" s="58">
        <f t="shared" si="2766"/>
        <v>1.2225479326342885</v>
      </c>
      <c r="BA664" s="54" t="s">
        <v>1064</v>
      </c>
      <c r="BB664" s="53">
        <v>11140302</v>
      </c>
      <c r="BC664" s="53">
        <v>12930</v>
      </c>
      <c r="BD664" s="53">
        <v>485</v>
      </c>
      <c r="BE664" s="53">
        <f t="shared" si="2725"/>
        <v>3.7509667440061872E-2</v>
      </c>
      <c r="BF664" s="53">
        <f>Input!P512</f>
        <v>4</v>
      </c>
      <c r="BG664" s="53">
        <f>Input!Q512</f>
        <v>0</v>
      </c>
      <c r="BH664" s="53">
        <f t="shared" si="2726"/>
        <v>0.15003866976024749</v>
      </c>
      <c r="BI664" s="53">
        <f t="shared" si="2727"/>
        <v>0</v>
      </c>
      <c r="BO664" s="54" t="s">
        <v>1053</v>
      </c>
      <c r="BP664" s="53">
        <v>12080005</v>
      </c>
      <c r="BQ664" s="53">
        <v>585993.31209999998</v>
      </c>
      <c r="BR664" s="53">
        <v>23013.919330000001</v>
      </c>
      <c r="BS664" s="53">
        <f t="shared" si="2728"/>
        <v>3.9273348099359652E-2</v>
      </c>
      <c r="BT664" s="53">
        <f>BT663</f>
        <v>0</v>
      </c>
      <c r="BU664" s="53">
        <f t="shared" si="2797"/>
        <v>0</v>
      </c>
      <c r="BV664" s="53">
        <f t="shared" si="2798"/>
        <v>0</v>
      </c>
      <c r="BW664" s="53">
        <f t="shared" si="2729"/>
        <v>0</v>
      </c>
      <c r="BX664" s="53">
        <f t="shared" si="2730"/>
        <v>0</v>
      </c>
      <c r="BY664" s="53">
        <f t="shared" si="2731"/>
        <v>0</v>
      </c>
    </row>
    <row r="665" spans="1:77" x14ac:dyDescent="0.3">
      <c r="A665" s="53" t="s">
        <v>1050</v>
      </c>
      <c r="B665" s="53" t="s">
        <v>1578</v>
      </c>
      <c r="C665" s="53">
        <v>12050004</v>
      </c>
      <c r="D665" s="51">
        <v>569340.49741810001</v>
      </c>
      <c r="E665" s="53">
        <v>386097.513317</v>
      </c>
      <c r="F665" s="53">
        <f t="shared" si="2712"/>
        <v>0.67814869145601286</v>
      </c>
      <c r="H665" s="53">
        <f>H664</f>
        <v>937</v>
      </c>
      <c r="I665" s="53">
        <f t="shared" ref="I665:I667" si="2799">I664</f>
        <v>0</v>
      </c>
      <c r="J665" s="53">
        <f t="shared" ref="J665:J667" si="2800">J664</f>
        <v>110220</v>
      </c>
      <c r="K665" s="53">
        <f t="shared" ref="K665:K667" si="2801">K664</f>
        <v>0</v>
      </c>
      <c r="L665" s="53">
        <f t="shared" ref="L665:L667" si="2802">L664</f>
        <v>70</v>
      </c>
      <c r="M665" s="53">
        <f t="shared" si="2720"/>
        <v>635.42532389428402</v>
      </c>
      <c r="N665" s="53">
        <f t="shared" si="2721"/>
        <v>0</v>
      </c>
      <c r="O665" s="53">
        <f t="shared" si="2722"/>
        <v>74745.548772281734</v>
      </c>
      <c r="P665" s="53">
        <f t="shared" si="2723"/>
        <v>0</v>
      </c>
      <c r="Q665" s="53">
        <f t="shared" si="2724"/>
        <v>47.470408401920899</v>
      </c>
      <c r="AA665" s="53" t="s">
        <v>903</v>
      </c>
      <c r="AB665" s="53" t="s">
        <v>1610</v>
      </c>
      <c r="AC665" s="53">
        <v>13070006</v>
      </c>
      <c r="AD665" s="53">
        <v>741927.71329999994</v>
      </c>
      <c r="AE665" s="53">
        <v>343954.721426</v>
      </c>
      <c r="AF665" s="53">
        <f t="shared" si="2717"/>
        <v>0.46359600168611204</v>
      </c>
      <c r="AH665" s="58">
        <f t="shared" si="2792"/>
        <v>0</v>
      </c>
      <c r="AI665" s="58">
        <f t="shared" si="2793"/>
        <v>0</v>
      </c>
      <c r="AJ665" s="58">
        <f t="shared" si="2794"/>
        <v>1639</v>
      </c>
      <c r="AK665" s="58">
        <f t="shared" si="2795"/>
        <v>0</v>
      </c>
      <c r="AL665" s="58">
        <f t="shared" si="2796"/>
        <v>15</v>
      </c>
      <c r="AM665" s="58">
        <f t="shared" si="2762"/>
        <v>0</v>
      </c>
      <c r="AN665" s="58">
        <f t="shared" si="2763"/>
        <v>0</v>
      </c>
      <c r="AO665" s="58">
        <f t="shared" si="2764"/>
        <v>759.83384676353762</v>
      </c>
      <c r="AP665" s="58">
        <f t="shared" si="2765"/>
        <v>0</v>
      </c>
      <c r="AQ665" s="58">
        <f t="shared" si="2766"/>
        <v>6.953940025291681</v>
      </c>
      <c r="BA665" s="54" t="s">
        <v>1064</v>
      </c>
      <c r="BB665" s="53">
        <v>11140303</v>
      </c>
      <c r="BC665" s="53">
        <v>12930</v>
      </c>
      <c r="BD665" s="53">
        <v>1078</v>
      </c>
      <c r="BE665" s="53">
        <f t="shared" si="2725"/>
        <v>8.3372003093580824E-2</v>
      </c>
      <c r="BF665" s="53">
        <f t="shared" ref="BF665:BG667" si="2803">BF664</f>
        <v>4</v>
      </c>
      <c r="BG665" s="53">
        <f t="shared" si="2803"/>
        <v>0</v>
      </c>
      <c r="BH665" s="53">
        <f t="shared" si="2726"/>
        <v>0.33348801237432329</v>
      </c>
      <c r="BI665" s="53">
        <f t="shared" si="2727"/>
        <v>0</v>
      </c>
      <c r="BO665" s="54" t="s">
        <v>1053</v>
      </c>
      <c r="BP665" s="53">
        <v>12080006</v>
      </c>
      <c r="BQ665" s="53">
        <v>585993.31209999998</v>
      </c>
      <c r="BR665" s="53">
        <v>242850.6679</v>
      </c>
      <c r="BS665" s="53">
        <f t="shared" si="2728"/>
        <v>0.41442566473959591</v>
      </c>
      <c r="BT665" s="53">
        <f>BT664</f>
        <v>0</v>
      </c>
      <c r="BU665" s="53">
        <f t="shared" si="2797"/>
        <v>0</v>
      </c>
      <c r="BV665" s="53">
        <f t="shared" si="2798"/>
        <v>0</v>
      </c>
      <c r="BW665" s="53">
        <f t="shared" si="2729"/>
        <v>0</v>
      </c>
      <c r="BX665" s="53">
        <f t="shared" si="2730"/>
        <v>0</v>
      </c>
      <c r="BY665" s="53">
        <f t="shared" si="2731"/>
        <v>0</v>
      </c>
    </row>
    <row r="666" spans="1:77" x14ac:dyDescent="0.3">
      <c r="A666" s="53" t="s">
        <v>1050</v>
      </c>
      <c r="B666" s="53" t="s">
        <v>1578</v>
      </c>
      <c r="C666" s="53">
        <v>12080001</v>
      </c>
      <c r="D666" s="51">
        <v>569340.49741810001</v>
      </c>
      <c r="E666" s="53">
        <v>22328.9716118</v>
      </c>
      <c r="F666" s="53">
        <f t="shared" si="2712"/>
        <v>3.9219011668868743E-2</v>
      </c>
      <c r="H666" s="53">
        <f>H665</f>
        <v>937</v>
      </c>
      <c r="I666" s="53">
        <f t="shared" si="2799"/>
        <v>0</v>
      </c>
      <c r="J666" s="53">
        <f t="shared" si="2800"/>
        <v>110220</v>
      </c>
      <c r="K666" s="53">
        <f t="shared" si="2801"/>
        <v>0</v>
      </c>
      <c r="L666" s="53">
        <f t="shared" si="2802"/>
        <v>70</v>
      </c>
      <c r="M666" s="53">
        <f t="shared" si="2720"/>
        <v>36.748213933730014</v>
      </c>
      <c r="N666" s="53">
        <f t="shared" si="2721"/>
        <v>0</v>
      </c>
      <c r="O666" s="53">
        <f t="shared" si="2722"/>
        <v>4322.7194661427129</v>
      </c>
      <c r="P666" s="53">
        <f t="shared" si="2723"/>
        <v>0</v>
      </c>
      <c r="Q666" s="53">
        <f t="shared" si="2724"/>
        <v>2.7453308168208119</v>
      </c>
      <c r="AA666" s="53" t="s">
        <v>903</v>
      </c>
      <c r="AB666" s="53" t="s">
        <v>1610</v>
      </c>
      <c r="AC666" s="53">
        <v>13070007</v>
      </c>
      <c r="AD666" s="53">
        <v>741927.71329999994</v>
      </c>
      <c r="AE666" s="51">
        <v>289269.42308199999</v>
      </c>
      <c r="AF666" s="53">
        <f t="shared" si="2717"/>
        <v>0.38988895804331997</v>
      </c>
      <c r="AH666" s="58">
        <f t="shared" si="2792"/>
        <v>0</v>
      </c>
      <c r="AI666" s="58">
        <f t="shared" si="2793"/>
        <v>0</v>
      </c>
      <c r="AJ666" s="58">
        <f t="shared" si="2794"/>
        <v>1639</v>
      </c>
      <c r="AK666" s="58">
        <f t="shared" si="2795"/>
        <v>0</v>
      </c>
      <c r="AL666" s="58">
        <f t="shared" si="2796"/>
        <v>15</v>
      </c>
      <c r="AM666" s="58">
        <f t="shared" si="2762"/>
        <v>0</v>
      </c>
      <c r="AN666" s="58">
        <f t="shared" si="2763"/>
        <v>0</v>
      </c>
      <c r="AO666" s="58">
        <f t="shared" si="2764"/>
        <v>639.02800223300142</v>
      </c>
      <c r="AP666" s="58">
        <f t="shared" si="2765"/>
        <v>0</v>
      </c>
      <c r="AQ666" s="58">
        <f t="shared" si="2766"/>
        <v>5.8483343706497992</v>
      </c>
      <c r="BA666" s="54" t="s">
        <v>1064</v>
      </c>
      <c r="BB666" s="53">
        <v>11140305</v>
      </c>
      <c r="BC666" s="53">
        <v>12930</v>
      </c>
      <c r="BD666" s="53">
        <v>9350</v>
      </c>
      <c r="BE666" s="53">
        <f t="shared" si="2725"/>
        <v>0.72312451662799693</v>
      </c>
      <c r="BF666" s="53">
        <f t="shared" si="2803"/>
        <v>4</v>
      </c>
      <c r="BG666" s="53">
        <f t="shared" si="2803"/>
        <v>0</v>
      </c>
      <c r="BH666" s="53">
        <f t="shared" si="2726"/>
        <v>2.8924980665119877</v>
      </c>
      <c r="BI666" s="53">
        <f t="shared" si="2727"/>
        <v>0</v>
      </c>
      <c r="BO666" s="54" t="s">
        <v>1054</v>
      </c>
      <c r="BP666" s="53">
        <v>12090109</v>
      </c>
      <c r="BQ666" s="53">
        <v>596748.96230000001</v>
      </c>
      <c r="BR666" s="53">
        <v>102412.4939</v>
      </c>
      <c r="BS666" s="53">
        <f t="shared" si="2728"/>
        <v>0.17161738079154762</v>
      </c>
      <c r="BT666" s="53">
        <v>0</v>
      </c>
      <c r="BU666" s="53">
        <v>0</v>
      </c>
      <c r="BV666" s="53">
        <v>0</v>
      </c>
      <c r="BW666" s="53">
        <f t="shared" si="2729"/>
        <v>0</v>
      </c>
      <c r="BX666" s="53">
        <f t="shared" si="2730"/>
        <v>0</v>
      </c>
      <c r="BY666" s="53">
        <f t="shared" si="2731"/>
        <v>0</v>
      </c>
    </row>
    <row r="667" spans="1:77" x14ac:dyDescent="0.3">
      <c r="A667" s="53" t="s">
        <v>1050</v>
      </c>
      <c r="B667" s="53" t="s">
        <v>1578</v>
      </c>
      <c r="C667" s="53">
        <v>12080002</v>
      </c>
      <c r="D667" s="51">
        <v>569340.49741810001</v>
      </c>
      <c r="E667" s="53">
        <v>117031.68485999999</v>
      </c>
      <c r="F667" s="53">
        <f t="shared" si="2712"/>
        <v>0.20555657886752571</v>
      </c>
      <c r="H667" s="53">
        <f>H666</f>
        <v>937</v>
      </c>
      <c r="I667" s="53">
        <f t="shared" si="2799"/>
        <v>0</v>
      </c>
      <c r="J667" s="53">
        <f t="shared" si="2800"/>
        <v>110220</v>
      </c>
      <c r="K667" s="53">
        <f t="shared" si="2801"/>
        <v>0</v>
      </c>
      <c r="L667" s="53">
        <f t="shared" si="2802"/>
        <v>70</v>
      </c>
      <c r="M667" s="53">
        <f t="shared" si="2720"/>
        <v>192.60651439887158</v>
      </c>
      <c r="N667" s="53">
        <f t="shared" si="2721"/>
        <v>0</v>
      </c>
      <c r="O667" s="53">
        <f t="shared" si="2722"/>
        <v>22656.446122778685</v>
      </c>
      <c r="P667" s="53">
        <f t="shared" si="2723"/>
        <v>0</v>
      </c>
      <c r="Q667" s="53">
        <f t="shared" si="2724"/>
        <v>14.388960520726799</v>
      </c>
      <c r="AA667" s="53" t="s">
        <v>1076</v>
      </c>
      <c r="AB667" s="53" t="s">
        <v>1614</v>
      </c>
      <c r="AC667" s="53">
        <v>12020002</v>
      </c>
      <c r="AD667" s="53">
        <v>89405.638019999999</v>
      </c>
      <c r="AE667" s="53">
        <v>89405.638023099993</v>
      </c>
      <c r="AF667" s="53">
        <f t="shared" si="2717"/>
        <v>1.0000000000346734</v>
      </c>
      <c r="AH667" s="58">
        <f>Input!P551</f>
        <v>221</v>
      </c>
      <c r="AI667" s="58">
        <f>Input!Q551</f>
        <v>0</v>
      </c>
      <c r="AJ667" s="58">
        <f>Input!R551</f>
        <v>0</v>
      </c>
      <c r="AK667" s="58">
        <f>Input!S551</f>
        <v>0</v>
      </c>
      <c r="AL667" s="58">
        <f>Input!T551</f>
        <v>2</v>
      </c>
      <c r="AM667" s="58">
        <f t="shared" si="2762"/>
        <v>221.00000000766281</v>
      </c>
      <c r="AN667" s="58">
        <f t="shared" si="2763"/>
        <v>0</v>
      </c>
      <c r="AO667" s="58">
        <f t="shared" si="2764"/>
        <v>0</v>
      </c>
      <c r="AP667" s="58">
        <f t="shared" si="2765"/>
        <v>0</v>
      </c>
      <c r="AQ667" s="58">
        <f t="shared" si="2766"/>
        <v>2.0000000000693468</v>
      </c>
      <c r="BA667" s="54" t="s">
        <v>1064</v>
      </c>
      <c r="BB667" s="53">
        <v>11140306</v>
      </c>
      <c r="BC667" s="53">
        <v>12930</v>
      </c>
      <c r="BD667" s="53">
        <v>2017</v>
      </c>
      <c r="BE667" s="53">
        <f t="shared" si="2725"/>
        <v>0.15599381283836039</v>
      </c>
      <c r="BF667" s="53">
        <f t="shared" si="2803"/>
        <v>4</v>
      </c>
      <c r="BG667" s="53">
        <f t="shared" si="2803"/>
        <v>0</v>
      </c>
      <c r="BH667" s="53">
        <f t="shared" si="2726"/>
        <v>0.62397525135344156</v>
      </c>
      <c r="BI667" s="53">
        <f t="shared" si="2727"/>
        <v>0</v>
      </c>
      <c r="BO667" s="54" t="s">
        <v>1054</v>
      </c>
      <c r="BP667" s="53">
        <v>12090204</v>
      </c>
      <c r="BQ667" s="53">
        <v>596748.96230000001</v>
      </c>
      <c r="BR667" s="53">
        <v>494336.46850000002</v>
      </c>
      <c r="BS667" s="53">
        <f t="shared" si="2728"/>
        <v>0.82838261937602709</v>
      </c>
      <c r="BT667" s="53">
        <f>BT666</f>
        <v>0</v>
      </c>
      <c r="BU667" s="53">
        <f t="shared" ref="BU667" si="2804">BU666</f>
        <v>0</v>
      </c>
      <c r="BV667" s="53">
        <f t="shared" ref="BV667" si="2805">BV666</f>
        <v>0</v>
      </c>
      <c r="BW667" s="53">
        <f t="shared" si="2729"/>
        <v>0</v>
      </c>
      <c r="BX667" s="53">
        <f t="shared" si="2730"/>
        <v>0</v>
      </c>
      <c r="BY667" s="53">
        <f t="shared" si="2731"/>
        <v>0</v>
      </c>
    </row>
    <row r="668" spans="1:77" x14ac:dyDescent="0.3">
      <c r="A668" s="53" t="s">
        <v>1051</v>
      </c>
      <c r="B668" s="53" t="s">
        <v>1573</v>
      </c>
      <c r="C668" s="53">
        <v>12030202</v>
      </c>
      <c r="D668" s="51">
        <v>282043.92305680003</v>
      </c>
      <c r="E668" s="53">
        <v>237158.70157</v>
      </c>
      <c r="F668" s="53">
        <f t="shared" si="2712"/>
        <v>0.84085733526773865</v>
      </c>
      <c r="H668" s="53">
        <f>Input!P456</f>
        <v>6</v>
      </c>
      <c r="I668" s="53">
        <f>Input!Q456</f>
        <v>0</v>
      </c>
      <c r="J668" s="53">
        <f>Input!R456</f>
        <v>1</v>
      </c>
      <c r="K668" s="53">
        <f>Input!S456</f>
        <v>0</v>
      </c>
      <c r="L668" s="53">
        <f>Input!T456</f>
        <v>55</v>
      </c>
      <c r="M668" s="53">
        <f t="shared" si="2720"/>
        <v>5.0451440116064319</v>
      </c>
      <c r="N668" s="53">
        <f t="shared" si="2721"/>
        <v>0</v>
      </c>
      <c r="O668" s="53">
        <f t="shared" si="2722"/>
        <v>0.84085733526773865</v>
      </c>
      <c r="P668" s="53">
        <f t="shared" si="2723"/>
        <v>0</v>
      </c>
      <c r="Q668" s="53">
        <f t="shared" si="2724"/>
        <v>46.247153439725622</v>
      </c>
      <c r="S668" s="53"/>
      <c r="T668" s="53"/>
      <c r="U668" s="53"/>
      <c r="V668" s="53"/>
      <c r="W668" s="53"/>
      <c r="X668" s="53"/>
      <c r="Y668" s="53"/>
      <c r="AA668" s="53" t="s">
        <v>1077</v>
      </c>
      <c r="AB668" s="53" t="s">
        <v>1599</v>
      </c>
      <c r="AC668" s="53">
        <v>11090105</v>
      </c>
      <c r="AD668" s="53">
        <v>447938.57530000003</v>
      </c>
      <c r="AE668" s="53">
        <v>388929.92608300003</v>
      </c>
      <c r="AF668" s="53">
        <f t="shared" si="2717"/>
        <v>0.86826620329030635</v>
      </c>
      <c r="AH668" s="58">
        <f>Input!P552</f>
        <v>967</v>
      </c>
      <c r="AI668" s="58">
        <f>Input!Q552</f>
        <v>0</v>
      </c>
      <c r="AJ668" s="58">
        <f>Input!R552</f>
        <v>98</v>
      </c>
      <c r="AK668" s="58">
        <f>Input!S552</f>
        <v>0</v>
      </c>
      <c r="AL668" s="58">
        <f>Input!T552</f>
        <v>9</v>
      </c>
      <c r="AM668" s="58">
        <f t="shared" si="2762"/>
        <v>839.61341858172625</v>
      </c>
      <c r="AN668" s="58">
        <f t="shared" si="2763"/>
        <v>0</v>
      </c>
      <c r="AO668" s="58">
        <f t="shared" si="2764"/>
        <v>85.090087922450024</v>
      </c>
      <c r="AP668" s="58">
        <f t="shared" si="2765"/>
        <v>0</v>
      </c>
      <c r="AQ668" s="58">
        <f t="shared" si="2766"/>
        <v>7.8143958296127574</v>
      </c>
      <c r="BA668" s="54" t="s">
        <v>1065</v>
      </c>
      <c r="BB668" s="53">
        <v>11130103</v>
      </c>
      <c r="BC668" s="53">
        <v>1210</v>
      </c>
      <c r="BD668" s="53">
        <v>166</v>
      </c>
      <c r="BE668" s="53">
        <f t="shared" si="2725"/>
        <v>0.13719008264462809</v>
      </c>
      <c r="BF668" s="53">
        <f>Input!P516</f>
        <v>212</v>
      </c>
      <c r="BG668" s="53">
        <f>Input!Q516</f>
        <v>0</v>
      </c>
      <c r="BH668" s="53">
        <f t="shared" si="2726"/>
        <v>29.084297520661156</v>
      </c>
      <c r="BI668" s="53">
        <f t="shared" si="2727"/>
        <v>0</v>
      </c>
      <c r="BO668" s="54" t="s">
        <v>873</v>
      </c>
      <c r="BP668" s="53">
        <v>12090302</v>
      </c>
      <c r="BQ668" s="53">
        <v>708749.4547</v>
      </c>
      <c r="BR668" s="53">
        <v>85288.628710000005</v>
      </c>
      <c r="BS668" s="53">
        <f t="shared" si="2728"/>
        <v>0.12033678212295915</v>
      </c>
      <c r="BT668" s="53">
        <v>0</v>
      </c>
      <c r="BU668" s="53">
        <v>0</v>
      </c>
      <c r="BV668" s="53">
        <v>0</v>
      </c>
      <c r="BW668" s="53">
        <f t="shared" si="2729"/>
        <v>0</v>
      </c>
      <c r="BX668" s="53">
        <f t="shared" si="2730"/>
        <v>0</v>
      </c>
      <c r="BY668" s="53">
        <f t="shared" si="2731"/>
        <v>0</v>
      </c>
    </row>
    <row r="669" spans="1:77" x14ac:dyDescent="0.3">
      <c r="A669" s="53" t="s">
        <v>1051</v>
      </c>
      <c r="B669" s="53" t="s">
        <v>1573</v>
      </c>
      <c r="C669" s="53">
        <v>12070103</v>
      </c>
      <c r="D669" s="51">
        <v>282043.92305679998</v>
      </c>
      <c r="E669" s="53">
        <v>44885.221486800001</v>
      </c>
      <c r="F669" s="53">
        <f t="shared" si="2712"/>
        <v>0.15914266473226124</v>
      </c>
      <c r="H669" s="53">
        <f>H668</f>
        <v>6</v>
      </c>
      <c r="I669" s="53">
        <f t="shared" ref="I669" si="2806">I668</f>
        <v>0</v>
      </c>
      <c r="J669" s="53">
        <f t="shared" ref="J669" si="2807">J668</f>
        <v>1</v>
      </c>
      <c r="K669" s="53">
        <f t="shared" ref="K669" si="2808">K668</f>
        <v>0</v>
      </c>
      <c r="L669" s="53">
        <f t="shared" ref="L669" si="2809">L668</f>
        <v>55</v>
      </c>
      <c r="M669" s="53">
        <f t="shared" si="2720"/>
        <v>0.95485598839356745</v>
      </c>
      <c r="N669" s="53">
        <f t="shared" si="2721"/>
        <v>0</v>
      </c>
      <c r="O669" s="53">
        <f t="shared" si="2722"/>
        <v>0.15914266473226124</v>
      </c>
      <c r="P669" s="53">
        <f t="shared" si="2723"/>
        <v>0</v>
      </c>
      <c r="Q669" s="53">
        <f t="shared" si="2724"/>
        <v>8.752846560274369</v>
      </c>
      <c r="AA669" s="53" t="s">
        <v>1077</v>
      </c>
      <c r="AB669" s="53" t="s">
        <v>1599</v>
      </c>
      <c r="AC669" s="53">
        <v>11120102</v>
      </c>
      <c r="AD669" s="53">
        <v>447938.57530000003</v>
      </c>
      <c r="AE669" s="53">
        <v>8331.3658350200003</v>
      </c>
      <c r="AF669" s="53">
        <f t="shared" si="2717"/>
        <v>1.8599348871528188E-2</v>
      </c>
      <c r="AH669" s="58">
        <f t="shared" ref="AH669:AH671" si="2810">AH668</f>
        <v>967</v>
      </c>
      <c r="AI669" s="58">
        <f t="shared" ref="AI669:AI671" si="2811">AI668</f>
        <v>0</v>
      </c>
      <c r="AJ669" s="58">
        <f t="shared" ref="AJ669:AJ671" si="2812">AJ668</f>
        <v>98</v>
      </c>
      <c r="AK669" s="58">
        <f t="shared" ref="AK669:AK671" si="2813">AK668</f>
        <v>0</v>
      </c>
      <c r="AL669" s="58">
        <f t="shared" ref="AL669:AL671" si="2814">AL668</f>
        <v>9</v>
      </c>
      <c r="AM669" s="58">
        <f t="shared" si="2762"/>
        <v>17.98557035876776</v>
      </c>
      <c r="AN669" s="58">
        <f t="shared" si="2763"/>
        <v>0</v>
      </c>
      <c r="AO669" s="58">
        <f t="shared" si="2764"/>
        <v>1.8227361894097625</v>
      </c>
      <c r="AP669" s="58">
        <f t="shared" si="2765"/>
        <v>0</v>
      </c>
      <c r="AQ669" s="58">
        <f t="shared" si="2766"/>
        <v>0.1673941398437537</v>
      </c>
      <c r="BA669" s="54" t="s">
        <v>1065</v>
      </c>
      <c r="BB669" s="53">
        <v>11130104</v>
      </c>
      <c r="BC669" s="53">
        <v>1210</v>
      </c>
      <c r="BD669" s="53">
        <v>1044</v>
      </c>
      <c r="BE669" s="53">
        <f t="shared" si="2725"/>
        <v>0.86280991735537194</v>
      </c>
      <c r="BF669" s="53">
        <f>BF668</f>
        <v>212</v>
      </c>
      <c r="BG669" s="53">
        <f>BG668</f>
        <v>0</v>
      </c>
      <c r="BH669" s="53">
        <f t="shared" si="2726"/>
        <v>182.91570247933885</v>
      </c>
      <c r="BI669" s="53">
        <f t="shared" si="2727"/>
        <v>0</v>
      </c>
      <c r="BO669" s="54" t="s">
        <v>873</v>
      </c>
      <c r="BP669" s="53">
        <v>12090401</v>
      </c>
      <c r="BQ669" s="53">
        <v>708749.4547</v>
      </c>
      <c r="BR669" s="53">
        <v>39.994658010000002</v>
      </c>
      <c r="BS669" s="53">
        <f t="shared" si="2728"/>
        <v>5.6429895987615215E-5</v>
      </c>
      <c r="BT669" s="53">
        <f>BT668</f>
        <v>0</v>
      </c>
      <c r="BU669" s="53">
        <f t="shared" ref="BU669:BU671" si="2815">BU668</f>
        <v>0</v>
      </c>
      <c r="BV669" s="53">
        <f t="shared" ref="BV669:BV671" si="2816">BV668</f>
        <v>0</v>
      </c>
      <c r="BW669" s="53">
        <f t="shared" si="2729"/>
        <v>0</v>
      </c>
      <c r="BX669" s="53">
        <f t="shared" si="2730"/>
        <v>0</v>
      </c>
      <c r="BY669" s="53">
        <f t="shared" si="2731"/>
        <v>0</v>
      </c>
    </row>
    <row r="670" spans="1:77" x14ac:dyDescent="0.3">
      <c r="A670" s="53" t="s">
        <v>1052</v>
      </c>
      <c r="B670" s="53" t="s">
        <v>1573</v>
      </c>
      <c r="C670" s="53">
        <v>11140305</v>
      </c>
      <c r="D670" s="51">
        <v>268477.51551902998</v>
      </c>
      <c r="E670" s="53">
        <v>66927.712294299999</v>
      </c>
      <c r="F670" s="53">
        <f t="shared" si="2712"/>
        <v>0.24928609818558936</v>
      </c>
      <c r="H670" s="53">
        <f>Input!P461</f>
        <v>713</v>
      </c>
      <c r="I670" s="53">
        <f>Input!Q461</f>
        <v>0</v>
      </c>
      <c r="J670" s="53">
        <f>Input!R461</f>
        <v>0</v>
      </c>
      <c r="K670" s="53">
        <f>Input!S461</f>
        <v>0</v>
      </c>
      <c r="L670" s="53">
        <f>Input!T461</f>
        <v>4</v>
      </c>
      <c r="M670" s="53">
        <f t="shared" si="2720"/>
        <v>177.74098800632521</v>
      </c>
      <c r="N670" s="53">
        <f t="shared" si="2721"/>
        <v>0</v>
      </c>
      <c r="O670" s="53">
        <f t="shared" si="2722"/>
        <v>0</v>
      </c>
      <c r="P670" s="53">
        <f t="shared" si="2723"/>
        <v>0</v>
      </c>
      <c r="Q670" s="53">
        <f t="shared" si="2724"/>
        <v>0.99714439274235744</v>
      </c>
      <c r="AA670" s="53" t="s">
        <v>1077</v>
      </c>
      <c r="AB670" s="53" t="s">
        <v>1599</v>
      </c>
      <c r="AC670" s="53">
        <v>11120103</v>
      </c>
      <c r="AD670" s="53">
        <v>447938.57530000003</v>
      </c>
      <c r="AE670" s="51">
        <v>14131.6160289</v>
      </c>
      <c r="AF670" s="53">
        <f t="shared" si="2717"/>
        <v>3.154811129949138E-2</v>
      </c>
      <c r="AH670" s="58">
        <f t="shared" si="2810"/>
        <v>967</v>
      </c>
      <c r="AI670" s="58">
        <f t="shared" si="2811"/>
        <v>0</v>
      </c>
      <c r="AJ670" s="58">
        <f t="shared" si="2812"/>
        <v>98</v>
      </c>
      <c r="AK670" s="58">
        <f t="shared" si="2813"/>
        <v>0</v>
      </c>
      <c r="AL670" s="58">
        <f t="shared" si="2814"/>
        <v>9</v>
      </c>
      <c r="AM670" s="58">
        <f t="shared" si="2762"/>
        <v>30.507023626608163</v>
      </c>
      <c r="AN670" s="58">
        <f t="shared" si="2763"/>
        <v>0</v>
      </c>
      <c r="AO670" s="58">
        <f t="shared" si="2764"/>
        <v>3.0917149073501551</v>
      </c>
      <c r="AP670" s="58">
        <f t="shared" si="2765"/>
        <v>0</v>
      </c>
      <c r="AQ670" s="58">
        <f t="shared" si="2766"/>
        <v>0.2839330016954224</v>
      </c>
      <c r="BA670" s="54" t="s">
        <v>1066</v>
      </c>
      <c r="BB670" s="53">
        <v>12020004</v>
      </c>
      <c r="BC670" s="53">
        <v>64524</v>
      </c>
      <c r="BD670" s="53">
        <v>12222</v>
      </c>
      <c r="BE670" s="53">
        <f t="shared" si="2725"/>
        <v>0.18941789101729589</v>
      </c>
      <c r="BF670" s="53">
        <v>0</v>
      </c>
      <c r="BG670" s="53">
        <v>1</v>
      </c>
      <c r="BH670" s="53">
        <f t="shared" si="2726"/>
        <v>0</v>
      </c>
      <c r="BI670" s="53">
        <f t="shared" si="2727"/>
        <v>0.18941789101729589</v>
      </c>
      <c r="BO670" s="54" t="s">
        <v>873</v>
      </c>
      <c r="BP670" s="53">
        <v>12090402</v>
      </c>
      <c r="BQ670" s="53">
        <v>708749.4547</v>
      </c>
      <c r="BR670" s="53">
        <v>337372.91820000001</v>
      </c>
      <c r="BS670" s="53">
        <f t="shared" si="2728"/>
        <v>0.47601153829854231</v>
      </c>
      <c r="BT670" s="53">
        <f>BT669</f>
        <v>0</v>
      </c>
      <c r="BU670" s="53">
        <f t="shared" si="2815"/>
        <v>0</v>
      </c>
      <c r="BV670" s="53">
        <f t="shared" si="2816"/>
        <v>0</v>
      </c>
      <c r="BW670" s="53">
        <f t="shared" si="2729"/>
        <v>0</v>
      </c>
      <c r="BX670" s="53">
        <f t="shared" si="2730"/>
        <v>0</v>
      </c>
      <c r="BY670" s="53">
        <f t="shared" si="2731"/>
        <v>0</v>
      </c>
    </row>
    <row r="671" spans="1:77" x14ac:dyDescent="0.3">
      <c r="A671" s="53" t="s">
        <v>1052</v>
      </c>
      <c r="B671" s="53" t="s">
        <v>1573</v>
      </c>
      <c r="C671" s="53">
        <v>11140306</v>
      </c>
      <c r="D671" s="51">
        <v>268477.51551902998</v>
      </c>
      <c r="E671" s="53">
        <v>192157.213406</v>
      </c>
      <c r="F671" s="53">
        <f t="shared" si="2712"/>
        <v>0.71572925961608014</v>
      </c>
      <c r="H671" s="53">
        <f>H670</f>
        <v>713</v>
      </c>
      <c r="I671" s="53">
        <f t="shared" ref="I671:I672" si="2817">I670</f>
        <v>0</v>
      </c>
      <c r="J671" s="53">
        <f t="shared" ref="J671:J672" si="2818">J670</f>
        <v>0</v>
      </c>
      <c r="K671" s="53">
        <f t="shared" ref="K671:K672" si="2819">K670</f>
        <v>0</v>
      </c>
      <c r="L671" s="53">
        <f t="shared" ref="L671:L672" si="2820">L670</f>
        <v>4</v>
      </c>
      <c r="M671" s="53">
        <f t="shared" si="2720"/>
        <v>510.31496210626511</v>
      </c>
      <c r="N671" s="53">
        <f t="shared" si="2721"/>
        <v>0</v>
      </c>
      <c r="O671" s="53">
        <f t="shared" si="2722"/>
        <v>0</v>
      </c>
      <c r="P671" s="53">
        <f t="shared" si="2723"/>
        <v>0</v>
      </c>
      <c r="Q671" s="53">
        <f t="shared" si="2724"/>
        <v>2.8629170384643206</v>
      </c>
      <c r="AA671" s="53" t="s">
        <v>1077</v>
      </c>
      <c r="AB671" s="53" t="s">
        <v>1599</v>
      </c>
      <c r="AC671" s="53">
        <v>11120301</v>
      </c>
      <c r="AD671" s="53">
        <v>447938.57530000003</v>
      </c>
      <c r="AE671" s="53">
        <v>36545.667344399997</v>
      </c>
      <c r="AF671" s="53">
        <f t="shared" si="2717"/>
        <v>8.1586336519296407E-2</v>
      </c>
      <c r="AH671" s="58">
        <f t="shared" si="2810"/>
        <v>967</v>
      </c>
      <c r="AI671" s="58">
        <f t="shared" si="2811"/>
        <v>0</v>
      </c>
      <c r="AJ671" s="58">
        <f t="shared" si="2812"/>
        <v>98</v>
      </c>
      <c r="AK671" s="58">
        <f t="shared" si="2813"/>
        <v>0</v>
      </c>
      <c r="AL671" s="58">
        <f t="shared" si="2814"/>
        <v>9</v>
      </c>
      <c r="AM671" s="58">
        <f t="shared" si="2762"/>
        <v>78.893987414159625</v>
      </c>
      <c r="AN671" s="58">
        <f t="shared" si="2763"/>
        <v>0</v>
      </c>
      <c r="AO671" s="58">
        <f t="shared" si="2764"/>
        <v>7.9954609788910478</v>
      </c>
      <c r="AP671" s="58">
        <f t="shared" si="2765"/>
        <v>0</v>
      </c>
      <c r="AQ671" s="58">
        <f t="shared" si="2766"/>
        <v>0.73427702867366762</v>
      </c>
      <c r="BA671" s="54" t="s">
        <v>1066</v>
      </c>
      <c r="BB671" s="53">
        <v>12020005</v>
      </c>
      <c r="BC671" s="53">
        <v>64524</v>
      </c>
      <c r="BD671" s="53">
        <v>52302</v>
      </c>
      <c r="BE671" s="53">
        <f t="shared" si="2725"/>
        <v>0.81058210898270411</v>
      </c>
      <c r="BF671" s="53">
        <f>BF670</f>
        <v>0</v>
      </c>
      <c r="BG671" s="53">
        <f>BG670</f>
        <v>1</v>
      </c>
      <c r="BH671" s="53">
        <f t="shared" si="2726"/>
        <v>0</v>
      </c>
      <c r="BI671" s="53">
        <f t="shared" si="2727"/>
        <v>0.81058210898270411</v>
      </c>
      <c r="BO671" s="54" t="s">
        <v>873</v>
      </c>
      <c r="BP671" s="53">
        <v>12100401</v>
      </c>
      <c r="BQ671" s="53">
        <v>708749.4547</v>
      </c>
      <c r="BR671" s="53">
        <v>286047.91310000001</v>
      </c>
      <c r="BS671" s="53">
        <f t="shared" si="2728"/>
        <v>0.40359524963737514</v>
      </c>
      <c r="BT671" s="53">
        <f>BT670</f>
        <v>0</v>
      </c>
      <c r="BU671" s="53">
        <f t="shared" si="2815"/>
        <v>0</v>
      </c>
      <c r="BV671" s="53">
        <f t="shared" si="2816"/>
        <v>0</v>
      </c>
      <c r="BW671" s="53">
        <f t="shared" si="2729"/>
        <v>0</v>
      </c>
      <c r="BX671" s="53">
        <f t="shared" si="2730"/>
        <v>0</v>
      </c>
      <c r="BY671" s="53">
        <f t="shared" si="2731"/>
        <v>0</v>
      </c>
    </row>
    <row r="672" spans="1:77" x14ac:dyDescent="0.3">
      <c r="A672" s="53" t="s">
        <v>1052</v>
      </c>
      <c r="B672" s="53" t="s">
        <v>1573</v>
      </c>
      <c r="C672" s="53">
        <v>11140307</v>
      </c>
      <c r="D672" s="51">
        <v>268477.51551902998</v>
      </c>
      <c r="E672" s="53">
        <v>9392.5898187300008</v>
      </c>
      <c r="F672" s="53">
        <f t="shared" si="2712"/>
        <v>3.498464219833055E-2</v>
      </c>
      <c r="H672" s="53">
        <f>H671</f>
        <v>713</v>
      </c>
      <c r="I672" s="53">
        <f t="shared" si="2817"/>
        <v>0</v>
      </c>
      <c r="J672" s="53">
        <f t="shared" si="2818"/>
        <v>0</v>
      </c>
      <c r="K672" s="53">
        <f t="shared" si="2819"/>
        <v>0</v>
      </c>
      <c r="L672" s="53">
        <f t="shared" si="2820"/>
        <v>4</v>
      </c>
      <c r="M672" s="53">
        <f t="shared" si="2720"/>
        <v>24.944049887409683</v>
      </c>
      <c r="N672" s="53">
        <f t="shared" si="2721"/>
        <v>0</v>
      </c>
      <c r="O672" s="53">
        <f t="shared" si="2722"/>
        <v>0</v>
      </c>
      <c r="P672" s="53">
        <f t="shared" si="2723"/>
        <v>0</v>
      </c>
      <c r="Q672" s="53">
        <f t="shared" si="2724"/>
        <v>0.1399385687933222</v>
      </c>
      <c r="AA672" s="53" t="s">
        <v>1077</v>
      </c>
      <c r="AB672" s="53" t="s">
        <v>1615</v>
      </c>
      <c r="AC672" s="53">
        <v>11090105</v>
      </c>
      <c r="AD672" s="53">
        <v>18998.628400000001</v>
      </c>
      <c r="AE672" s="53">
        <v>18998.628398199999</v>
      </c>
      <c r="AF672" s="53">
        <f t="shared" si="2717"/>
        <v>0.99999999990525612</v>
      </c>
      <c r="AH672" s="58">
        <f>Input!P554</f>
        <v>19</v>
      </c>
      <c r="AI672" s="58">
        <f>Input!Q554</f>
        <v>0</v>
      </c>
      <c r="AJ672" s="58">
        <f>Input!R554</f>
        <v>0</v>
      </c>
      <c r="AK672" s="58">
        <f>Input!S554</f>
        <v>0</v>
      </c>
      <c r="AL672" s="58">
        <f>Input!T554</f>
        <v>18</v>
      </c>
      <c r="AM672" s="58">
        <f t="shared" si="2762"/>
        <v>18.999999998199865</v>
      </c>
      <c r="AN672" s="58">
        <f t="shared" si="2763"/>
        <v>0</v>
      </c>
      <c r="AO672" s="58">
        <f t="shared" si="2764"/>
        <v>0</v>
      </c>
      <c r="AP672" s="58">
        <f t="shared" si="2765"/>
        <v>0</v>
      </c>
      <c r="AQ672" s="58">
        <f t="shared" si="2766"/>
        <v>17.999999998294609</v>
      </c>
      <c r="BA672" s="54" t="s">
        <v>1067</v>
      </c>
      <c r="BB672" s="53">
        <v>12030105</v>
      </c>
      <c r="BC672" s="53">
        <v>47735</v>
      </c>
      <c r="BD672" s="53">
        <v>3698</v>
      </c>
      <c r="BE672" s="53">
        <f t="shared" si="2725"/>
        <v>7.7469362103278511E-2</v>
      </c>
      <c r="BF672" s="53">
        <f>Input!P525</f>
        <v>158</v>
      </c>
      <c r="BG672" s="53">
        <f>Input!Q525</f>
        <v>0</v>
      </c>
      <c r="BH672" s="53">
        <f t="shared" si="2726"/>
        <v>12.240159212318005</v>
      </c>
      <c r="BI672" s="53">
        <f t="shared" si="2727"/>
        <v>0</v>
      </c>
      <c r="BO672" s="54" t="s">
        <v>1055</v>
      </c>
      <c r="BP672" s="53">
        <v>12110104</v>
      </c>
      <c r="BQ672" s="53">
        <v>820215.32299999997</v>
      </c>
      <c r="BR672" s="53">
        <v>333445.0232</v>
      </c>
      <c r="BS672" s="53">
        <f t="shared" si="2728"/>
        <v>0.40653352095447259</v>
      </c>
      <c r="BT672" s="53">
        <f>Input!R472</f>
        <v>0</v>
      </c>
      <c r="BU672" s="53">
        <f>Input!S472</f>
        <v>0</v>
      </c>
      <c r="BV672" s="53">
        <f>Input!T472</f>
        <v>143</v>
      </c>
      <c r="BW672" s="53">
        <f t="shared" si="2729"/>
        <v>0</v>
      </c>
      <c r="BX672" s="53">
        <f t="shared" si="2730"/>
        <v>0</v>
      </c>
      <c r="BY672" s="53">
        <f t="shared" si="2731"/>
        <v>58.134293496489583</v>
      </c>
    </row>
    <row r="673" spans="1:77" x14ac:dyDescent="0.3">
      <c r="A673" s="53" t="s">
        <v>1053</v>
      </c>
      <c r="B673" s="53" t="s">
        <v>1578</v>
      </c>
      <c r="C673" s="53">
        <v>12080002</v>
      </c>
      <c r="D673" s="51">
        <v>585993.31314773799</v>
      </c>
      <c r="E673" s="53">
        <v>50.233254138</v>
      </c>
      <c r="F673" s="53">
        <f t="shared" si="2712"/>
        <v>8.5723254874984242E-5</v>
      </c>
      <c r="H673" s="53">
        <f>Input!P464</f>
        <v>1652</v>
      </c>
      <c r="I673" s="53">
        <f>Input!Q464</f>
        <v>44</v>
      </c>
      <c r="J673" s="53">
        <f>Input!R464</f>
        <v>28482</v>
      </c>
      <c r="K673" s="53">
        <f>Input!S464</f>
        <v>0</v>
      </c>
      <c r="L673" s="53">
        <f>Input!T464</f>
        <v>72</v>
      </c>
      <c r="M673" s="53">
        <f t="shared" si="2720"/>
        <v>0.14161481705347398</v>
      </c>
      <c r="N673" s="53">
        <f t="shared" si="2721"/>
        <v>3.7718232144993069E-3</v>
      </c>
      <c r="O673" s="53">
        <f t="shared" si="2722"/>
        <v>2.4415697453493013</v>
      </c>
      <c r="P673" s="53">
        <f t="shared" si="2723"/>
        <v>0</v>
      </c>
      <c r="Q673" s="53">
        <f t="shared" si="2724"/>
        <v>6.172074350998865E-3</v>
      </c>
      <c r="AA673" s="53" t="s">
        <v>1078</v>
      </c>
      <c r="AB673" s="53" t="s">
        <v>1603</v>
      </c>
      <c r="AC673" s="53">
        <v>13040201</v>
      </c>
      <c r="AD673" s="53">
        <v>1925824.0079999999</v>
      </c>
      <c r="AE673" s="53">
        <v>305944.96736900002</v>
      </c>
      <c r="AF673" s="53">
        <f t="shared" si="2717"/>
        <v>0.15886444768477517</v>
      </c>
      <c r="AH673" s="58">
        <f>Input!P555</f>
        <v>552</v>
      </c>
      <c r="AI673" s="58">
        <f>Input!Q555</f>
        <v>0</v>
      </c>
      <c r="AJ673" s="58">
        <f>Input!R555</f>
        <v>490</v>
      </c>
      <c r="AK673" s="58">
        <f>Input!S555</f>
        <v>0</v>
      </c>
      <c r="AL673" s="58">
        <f>Input!T555</f>
        <v>224</v>
      </c>
      <c r="AM673" s="58">
        <f t="shared" si="2762"/>
        <v>87.693175121995893</v>
      </c>
      <c r="AN673" s="58">
        <f t="shared" si="2763"/>
        <v>0</v>
      </c>
      <c r="AO673" s="58">
        <f t="shared" si="2764"/>
        <v>77.843579365539838</v>
      </c>
      <c r="AP673" s="58">
        <f t="shared" si="2765"/>
        <v>0</v>
      </c>
      <c r="AQ673" s="58">
        <f t="shared" si="2766"/>
        <v>35.58563628138964</v>
      </c>
      <c r="BA673" s="54" t="s">
        <v>1067</v>
      </c>
      <c r="BB673" s="53">
        <v>12030108</v>
      </c>
      <c r="BC673" s="53">
        <v>47735</v>
      </c>
      <c r="BD673" s="53">
        <v>14275</v>
      </c>
      <c r="BE673" s="53">
        <f t="shared" si="2725"/>
        <v>0.2990468209908872</v>
      </c>
      <c r="BF673" s="53">
        <f t="shared" ref="BF673:BG675" si="2821">BF672</f>
        <v>158</v>
      </c>
      <c r="BG673" s="53">
        <f t="shared" si="2821"/>
        <v>0</v>
      </c>
      <c r="BH673" s="53">
        <f t="shared" si="2726"/>
        <v>47.249397716560175</v>
      </c>
      <c r="BI673" s="53">
        <f t="shared" si="2727"/>
        <v>0</v>
      </c>
      <c r="BO673" s="54" t="s">
        <v>1055</v>
      </c>
      <c r="BP673" s="53">
        <v>13080001</v>
      </c>
      <c r="BQ673" s="53">
        <v>820215.32299999997</v>
      </c>
      <c r="BR673" s="53">
        <v>206870.7432</v>
      </c>
      <c r="BS673" s="53">
        <f t="shared" si="2728"/>
        <v>0.25221516521217197</v>
      </c>
      <c r="BT673" s="53">
        <f>BT672</f>
        <v>0</v>
      </c>
      <c r="BU673" s="53">
        <f t="shared" ref="BU673:BU674" si="2822">BU672</f>
        <v>0</v>
      </c>
      <c r="BV673" s="53">
        <f t="shared" ref="BV673:BV674" si="2823">BV672</f>
        <v>143</v>
      </c>
      <c r="BW673" s="53">
        <f t="shared" si="2729"/>
        <v>0</v>
      </c>
      <c r="BX673" s="53">
        <f t="shared" si="2730"/>
        <v>0</v>
      </c>
      <c r="BY673" s="53">
        <f t="shared" si="2731"/>
        <v>36.066768625340593</v>
      </c>
    </row>
    <row r="674" spans="1:77" x14ac:dyDescent="0.3">
      <c r="A674" s="53" t="s">
        <v>1053</v>
      </c>
      <c r="B674" s="53" t="s">
        <v>1578</v>
      </c>
      <c r="C674" s="53">
        <v>12080004</v>
      </c>
      <c r="D674" s="51">
        <v>585993.31314773799</v>
      </c>
      <c r="E674" s="53">
        <v>320078.49221200001</v>
      </c>
      <c r="F674" s="53">
        <f t="shared" si="2712"/>
        <v>0.54621526394671205</v>
      </c>
      <c r="H674" s="53">
        <f t="shared" ref="H674:H676" si="2824">H673</f>
        <v>1652</v>
      </c>
      <c r="I674" s="53">
        <f t="shared" ref="I674:I676" si="2825">I673</f>
        <v>44</v>
      </c>
      <c r="J674" s="53">
        <f t="shared" ref="J674:J676" si="2826">J673</f>
        <v>28482</v>
      </c>
      <c r="K674" s="53">
        <f t="shared" ref="K674:K676" si="2827">K673</f>
        <v>0</v>
      </c>
      <c r="L674" s="53">
        <f t="shared" ref="L674:L676" si="2828">L673</f>
        <v>72</v>
      </c>
      <c r="M674" s="53">
        <f t="shared" si="2720"/>
        <v>902.34761603996833</v>
      </c>
      <c r="N674" s="53">
        <f t="shared" si="2721"/>
        <v>24.03347161365533</v>
      </c>
      <c r="O674" s="53">
        <f t="shared" si="2722"/>
        <v>15557.303147730252</v>
      </c>
      <c r="P674" s="53">
        <f t="shared" si="2723"/>
        <v>0</v>
      </c>
      <c r="Q674" s="53">
        <f t="shared" si="2724"/>
        <v>39.327499004163265</v>
      </c>
      <c r="AA674" s="53" t="s">
        <v>1078</v>
      </c>
      <c r="AB674" s="53" t="s">
        <v>1603</v>
      </c>
      <c r="AC674" s="53">
        <v>13040202</v>
      </c>
      <c r="AD674" s="53">
        <v>1925824.0079999999</v>
      </c>
      <c r="AE674" s="51">
        <v>861830.79314700002</v>
      </c>
      <c r="AF674" s="53">
        <f t="shared" si="2717"/>
        <v>0.44751274756514514</v>
      </c>
      <c r="AH674" s="58">
        <f t="shared" ref="AH674:AH678" si="2829">AH673</f>
        <v>552</v>
      </c>
      <c r="AI674" s="58">
        <f t="shared" ref="AI674:AI678" si="2830">AI673</f>
        <v>0</v>
      </c>
      <c r="AJ674" s="58">
        <f t="shared" ref="AJ674:AJ678" si="2831">AJ673</f>
        <v>490</v>
      </c>
      <c r="AK674" s="58">
        <f t="shared" ref="AK674:AK678" si="2832">AK673</f>
        <v>0</v>
      </c>
      <c r="AL674" s="58">
        <f t="shared" ref="AL674:AL678" si="2833">AL673</f>
        <v>224</v>
      </c>
      <c r="AM674" s="58">
        <f t="shared" si="2762"/>
        <v>247.02703665596013</v>
      </c>
      <c r="AN674" s="58">
        <f t="shared" si="2763"/>
        <v>0</v>
      </c>
      <c r="AO674" s="58">
        <f t="shared" si="2764"/>
        <v>219.28124630692113</v>
      </c>
      <c r="AP674" s="58">
        <f t="shared" si="2765"/>
        <v>0</v>
      </c>
      <c r="AQ674" s="58">
        <f t="shared" si="2766"/>
        <v>100.24285545459252</v>
      </c>
      <c r="BA674" s="54" t="s">
        <v>1067</v>
      </c>
      <c r="BB674" s="53">
        <v>12030109</v>
      </c>
      <c r="BC674" s="53">
        <v>47735</v>
      </c>
      <c r="BD674" s="53">
        <v>29663</v>
      </c>
      <c r="BE674" s="53">
        <f t="shared" si="2725"/>
        <v>0.62140986697391853</v>
      </c>
      <c r="BF674" s="53">
        <f t="shared" si="2821"/>
        <v>158</v>
      </c>
      <c r="BG674" s="53">
        <f t="shared" si="2821"/>
        <v>0</v>
      </c>
      <c r="BH674" s="53">
        <f t="shared" si="2726"/>
        <v>98.182758981879132</v>
      </c>
      <c r="BI674" s="53">
        <f t="shared" si="2727"/>
        <v>0</v>
      </c>
      <c r="BO674" s="54" t="s">
        <v>1055</v>
      </c>
      <c r="BP674" s="53">
        <v>13080002</v>
      </c>
      <c r="BQ674" s="53">
        <v>820215.32299999997</v>
      </c>
      <c r="BR674" s="53">
        <v>279899.55670000002</v>
      </c>
      <c r="BS674" s="53">
        <f t="shared" si="2728"/>
        <v>0.34125131395527469</v>
      </c>
      <c r="BT674" s="53">
        <f>BT673</f>
        <v>0</v>
      </c>
      <c r="BU674" s="53">
        <f t="shared" si="2822"/>
        <v>0</v>
      </c>
      <c r="BV674" s="53">
        <f t="shared" si="2823"/>
        <v>143</v>
      </c>
      <c r="BW674" s="53">
        <f t="shared" si="2729"/>
        <v>0</v>
      </c>
      <c r="BX674" s="53">
        <f t="shared" si="2730"/>
        <v>0</v>
      </c>
      <c r="BY674" s="53">
        <f t="shared" si="2731"/>
        <v>48.798937895604283</v>
      </c>
    </row>
    <row r="675" spans="1:77" x14ac:dyDescent="0.3">
      <c r="A675" s="53" t="s">
        <v>1053</v>
      </c>
      <c r="B675" s="53" t="s">
        <v>1578</v>
      </c>
      <c r="C675" s="53">
        <v>12080005</v>
      </c>
      <c r="D675" s="51">
        <v>585993.31314773799</v>
      </c>
      <c r="E675" s="53">
        <v>23013.919569599999</v>
      </c>
      <c r="F675" s="53">
        <f t="shared" si="2712"/>
        <v>3.9273348438018496E-2</v>
      </c>
      <c r="H675" s="53">
        <f t="shared" si="2824"/>
        <v>1652</v>
      </c>
      <c r="I675" s="53">
        <f t="shared" si="2825"/>
        <v>44</v>
      </c>
      <c r="J675" s="53">
        <f t="shared" si="2826"/>
        <v>28482</v>
      </c>
      <c r="K675" s="53">
        <f t="shared" si="2827"/>
        <v>0</v>
      </c>
      <c r="L675" s="53">
        <f t="shared" si="2828"/>
        <v>72</v>
      </c>
      <c r="M675" s="53">
        <f t="shared" si="2720"/>
        <v>64.879571619606551</v>
      </c>
      <c r="N675" s="53">
        <f t="shared" si="2721"/>
        <v>1.7280273312728138</v>
      </c>
      <c r="O675" s="53">
        <f t="shared" si="2722"/>
        <v>1118.5835102116428</v>
      </c>
      <c r="P675" s="53">
        <f t="shared" si="2723"/>
        <v>0</v>
      </c>
      <c r="Q675" s="53">
        <f t="shared" si="2724"/>
        <v>2.8276810875373317</v>
      </c>
      <c r="AA675" s="53" t="s">
        <v>1078</v>
      </c>
      <c r="AB675" s="53" t="s">
        <v>1603</v>
      </c>
      <c r="AC675" s="53">
        <v>13040203</v>
      </c>
      <c r="AD675" s="53">
        <v>1925824.0079999999</v>
      </c>
      <c r="AE675" s="53">
        <v>264111.28106100002</v>
      </c>
      <c r="AF675" s="53">
        <f t="shared" si="2717"/>
        <v>0.13714196103271345</v>
      </c>
      <c r="AH675" s="58">
        <f t="shared" si="2829"/>
        <v>552</v>
      </c>
      <c r="AI675" s="58">
        <f t="shared" si="2830"/>
        <v>0</v>
      </c>
      <c r="AJ675" s="58">
        <f t="shared" si="2831"/>
        <v>490</v>
      </c>
      <c r="AK675" s="58">
        <f t="shared" si="2832"/>
        <v>0</v>
      </c>
      <c r="AL675" s="58">
        <f t="shared" si="2833"/>
        <v>224</v>
      </c>
      <c r="AM675" s="58">
        <f t="shared" si="2762"/>
        <v>75.702362490057823</v>
      </c>
      <c r="AN675" s="58">
        <f t="shared" si="2763"/>
        <v>0</v>
      </c>
      <c r="AO675" s="58">
        <f t="shared" si="2764"/>
        <v>67.199560906029589</v>
      </c>
      <c r="AP675" s="58">
        <f t="shared" si="2765"/>
        <v>0</v>
      </c>
      <c r="AQ675" s="58">
        <f t="shared" si="2766"/>
        <v>30.719799271327812</v>
      </c>
      <c r="BA675" s="54" t="s">
        <v>1067</v>
      </c>
      <c r="BB675" s="53">
        <v>12030201</v>
      </c>
      <c r="BC675" s="53">
        <v>47735</v>
      </c>
      <c r="BD675" s="53">
        <v>99</v>
      </c>
      <c r="BE675" s="53">
        <f t="shared" si="2725"/>
        <v>2.0739499319157853E-3</v>
      </c>
      <c r="BF675" s="53">
        <f t="shared" si="2821"/>
        <v>158</v>
      </c>
      <c r="BG675" s="53">
        <f t="shared" si="2821"/>
        <v>0</v>
      </c>
      <c r="BH675" s="53">
        <f t="shared" si="2726"/>
        <v>0.3276840892426941</v>
      </c>
      <c r="BI675" s="53">
        <f t="shared" si="2727"/>
        <v>0</v>
      </c>
      <c r="BO675" s="54" t="s">
        <v>1056</v>
      </c>
      <c r="BP675" s="53">
        <v>12090106</v>
      </c>
      <c r="BQ675" s="53">
        <v>686973.98349999997</v>
      </c>
      <c r="BR675" s="53">
        <v>274846.39610000001</v>
      </c>
      <c r="BS675" s="53">
        <f t="shared" si="2728"/>
        <v>0.40008268537290254</v>
      </c>
      <c r="BT675" s="53">
        <v>0</v>
      </c>
      <c r="BU675" s="53">
        <v>1</v>
      </c>
      <c r="BV675" s="53">
        <v>2</v>
      </c>
      <c r="BW675" s="53">
        <f t="shared" si="2729"/>
        <v>0</v>
      </c>
      <c r="BX675" s="53">
        <f t="shared" si="2730"/>
        <v>0.40008268537290254</v>
      </c>
      <c r="BY675" s="53">
        <f t="shared" si="2731"/>
        <v>0.80016537074580507</v>
      </c>
    </row>
    <row r="676" spans="1:77" x14ac:dyDescent="0.3">
      <c r="A676" s="53" t="s">
        <v>1053</v>
      </c>
      <c r="B676" s="53" t="s">
        <v>1578</v>
      </c>
      <c r="C676" s="53">
        <v>12080006</v>
      </c>
      <c r="D676" s="51">
        <v>585993.31314773799</v>
      </c>
      <c r="E676" s="53">
        <v>242850.66811200001</v>
      </c>
      <c r="F676" s="53">
        <f t="shared" si="2712"/>
        <v>0.41442566436039452</v>
      </c>
      <c r="H676" s="53">
        <f t="shared" si="2824"/>
        <v>1652</v>
      </c>
      <c r="I676" s="53">
        <f t="shared" si="2825"/>
        <v>44</v>
      </c>
      <c r="J676" s="53">
        <f t="shared" si="2826"/>
        <v>28482</v>
      </c>
      <c r="K676" s="53">
        <f t="shared" si="2827"/>
        <v>0</v>
      </c>
      <c r="L676" s="53">
        <f t="shared" si="2828"/>
        <v>72</v>
      </c>
      <c r="M676" s="53">
        <f t="shared" si="2720"/>
        <v>684.63119752337172</v>
      </c>
      <c r="N676" s="53">
        <f t="shared" si="2721"/>
        <v>18.234729231857358</v>
      </c>
      <c r="O676" s="53">
        <f t="shared" si="2722"/>
        <v>11803.671772312757</v>
      </c>
      <c r="P676" s="53">
        <f t="shared" si="2723"/>
        <v>0</v>
      </c>
      <c r="Q676" s="53">
        <f t="shared" si="2724"/>
        <v>29.838647833948407</v>
      </c>
      <c r="AA676" s="53" t="s">
        <v>1078</v>
      </c>
      <c r="AB676" s="53" t="s">
        <v>1603</v>
      </c>
      <c r="AC676" s="53">
        <v>13040204</v>
      </c>
      <c r="AD676" s="53">
        <v>1925824.0079999999</v>
      </c>
      <c r="AE676" s="53">
        <v>120785.831645</v>
      </c>
      <c r="AF676" s="53">
        <f t="shared" si="2717"/>
        <v>6.2719039301227783E-2</v>
      </c>
      <c r="AH676" s="58">
        <f t="shared" si="2829"/>
        <v>552</v>
      </c>
      <c r="AI676" s="58">
        <f t="shared" si="2830"/>
        <v>0</v>
      </c>
      <c r="AJ676" s="58">
        <f t="shared" si="2831"/>
        <v>490</v>
      </c>
      <c r="AK676" s="58">
        <f t="shared" si="2832"/>
        <v>0</v>
      </c>
      <c r="AL676" s="58">
        <f t="shared" si="2833"/>
        <v>224</v>
      </c>
      <c r="AM676" s="58">
        <f t="shared" si="2762"/>
        <v>34.620909694277735</v>
      </c>
      <c r="AN676" s="58">
        <f t="shared" si="2763"/>
        <v>0</v>
      </c>
      <c r="AO676" s="58">
        <f t="shared" si="2764"/>
        <v>30.732329257601613</v>
      </c>
      <c r="AP676" s="58">
        <f t="shared" si="2765"/>
        <v>0</v>
      </c>
      <c r="AQ676" s="58">
        <f t="shared" si="2766"/>
        <v>14.049064803475023</v>
      </c>
      <c r="BA676" s="54" t="s">
        <v>1068</v>
      </c>
      <c r="BB676" s="53">
        <v>12010004</v>
      </c>
      <c r="BC676" s="53">
        <v>14445</v>
      </c>
      <c r="BD676" s="53">
        <v>551</v>
      </c>
      <c r="BE676" s="53">
        <f t="shared" si="2725"/>
        <v>3.8144686742817582E-2</v>
      </c>
      <c r="BF676" s="53">
        <v>0</v>
      </c>
      <c r="BG676" s="53">
        <v>1</v>
      </c>
      <c r="BH676" s="53">
        <f t="shared" si="2726"/>
        <v>0</v>
      </c>
      <c r="BI676" s="53">
        <f t="shared" si="2727"/>
        <v>3.8144686742817582E-2</v>
      </c>
      <c r="BO676" s="54" t="s">
        <v>1056</v>
      </c>
      <c r="BP676" s="53">
        <v>12090109</v>
      </c>
      <c r="BQ676" s="53">
        <v>686973.98349999997</v>
      </c>
      <c r="BR676" s="53">
        <v>161728.57130000001</v>
      </c>
      <c r="BS676" s="53">
        <f t="shared" si="2728"/>
        <v>0.23542168289405099</v>
      </c>
      <c r="BT676" s="53">
        <f>BT675</f>
        <v>0</v>
      </c>
      <c r="BU676" s="53">
        <f t="shared" ref="BU676:BU677" si="2834">BU675</f>
        <v>1</v>
      </c>
      <c r="BV676" s="53">
        <f t="shared" ref="BV676:BV677" si="2835">BV675</f>
        <v>2</v>
      </c>
      <c r="BW676" s="53">
        <f t="shared" si="2729"/>
        <v>0</v>
      </c>
      <c r="BX676" s="53">
        <f t="shared" si="2730"/>
        <v>0.23542168289405099</v>
      </c>
      <c r="BY676" s="53">
        <f t="shared" si="2731"/>
        <v>0.47084336578810199</v>
      </c>
    </row>
    <row r="677" spans="1:77" x14ac:dyDescent="0.3">
      <c r="A677" s="53" t="s">
        <v>1054</v>
      </c>
      <c r="B677" s="53" t="s">
        <v>1575</v>
      </c>
      <c r="C677" s="53">
        <v>12090109</v>
      </c>
      <c r="D677" s="51">
        <v>97207.889092600002</v>
      </c>
      <c r="E677" s="53">
        <v>28352.8784724</v>
      </c>
      <c r="F677" s="53">
        <f t="shared" si="2712"/>
        <v>0.29167260740937512</v>
      </c>
      <c r="H677" s="53">
        <f>Input!P465</f>
        <v>1</v>
      </c>
      <c r="I677" s="53">
        <f>Input!Q465</f>
        <v>0</v>
      </c>
      <c r="J677" s="53">
        <f>Input!R465</f>
        <v>0</v>
      </c>
      <c r="K677" s="53">
        <f>Input!S465</f>
        <v>0</v>
      </c>
      <c r="L677" s="53">
        <f>Input!T465</f>
        <v>14</v>
      </c>
      <c r="M677" s="53">
        <f t="shared" si="2720"/>
        <v>0.29167260740937512</v>
      </c>
      <c r="N677" s="53">
        <f t="shared" si="2721"/>
        <v>0</v>
      </c>
      <c r="O677" s="53">
        <f t="shared" si="2722"/>
        <v>0</v>
      </c>
      <c r="P677" s="53">
        <f t="shared" si="2723"/>
        <v>0</v>
      </c>
      <c r="Q677" s="53">
        <f t="shared" si="2724"/>
        <v>4.083416503731252</v>
      </c>
      <c r="AA677" s="53" t="s">
        <v>1078</v>
      </c>
      <c r="AB677" s="53" t="s">
        <v>1603</v>
      </c>
      <c r="AC677" s="53">
        <v>13050004</v>
      </c>
      <c r="AD677" s="53">
        <v>1925824.0079999999</v>
      </c>
      <c r="AE677" s="51">
        <v>361477.12751399999</v>
      </c>
      <c r="AF677" s="53">
        <f t="shared" si="2717"/>
        <v>0.1876999798592188</v>
      </c>
      <c r="AH677" s="58">
        <f t="shared" si="2829"/>
        <v>552</v>
      </c>
      <c r="AI677" s="58">
        <f t="shared" si="2830"/>
        <v>0</v>
      </c>
      <c r="AJ677" s="58">
        <f t="shared" si="2831"/>
        <v>490</v>
      </c>
      <c r="AK677" s="58">
        <f t="shared" si="2832"/>
        <v>0</v>
      </c>
      <c r="AL677" s="58">
        <f t="shared" si="2833"/>
        <v>224</v>
      </c>
      <c r="AM677" s="58">
        <f t="shared" si="2762"/>
        <v>103.61038888228877</v>
      </c>
      <c r="AN677" s="58">
        <f t="shared" si="2763"/>
        <v>0</v>
      </c>
      <c r="AO677" s="58">
        <f t="shared" si="2764"/>
        <v>91.972990131017212</v>
      </c>
      <c r="AP677" s="58">
        <f t="shared" si="2765"/>
        <v>0</v>
      </c>
      <c r="AQ677" s="58">
        <f t="shared" si="2766"/>
        <v>42.044795488465013</v>
      </c>
      <c r="BA677" s="54" t="s">
        <v>1068</v>
      </c>
      <c r="BB677" s="53">
        <v>12010005</v>
      </c>
      <c r="BC677" s="53">
        <v>14445</v>
      </c>
      <c r="BD677" s="53">
        <v>13894</v>
      </c>
      <c r="BE677" s="53">
        <f t="shared" si="2725"/>
        <v>0.96185531325718243</v>
      </c>
      <c r="BF677" s="53">
        <f>BF676</f>
        <v>0</v>
      </c>
      <c r="BG677" s="53">
        <f>BG676</f>
        <v>1</v>
      </c>
      <c r="BH677" s="53">
        <f t="shared" si="2726"/>
        <v>0</v>
      </c>
      <c r="BI677" s="53">
        <f t="shared" si="2727"/>
        <v>0.96185531325718243</v>
      </c>
      <c r="BO677" s="54" t="s">
        <v>1056</v>
      </c>
      <c r="BP677" s="53">
        <v>12090110</v>
      </c>
      <c r="BQ677" s="53">
        <v>686973.98349999997</v>
      </c>
      <c r="BR677" s="53">
        <v>250399.01610000001</v>
      </c>
      <c r="BS677" s="53">
        <f t="shared" si="2728"/>
        <v>0.36449563173304655</v>
      </c>
      <c r="BT677" s="53">
        <f>BT676</f>
        <v>0</v>
      </c>
      <c r="BU677" s="53">
        <f t="shared" si="2834"/>
        <v>1</v>
      </c>
      <c r="BV677" s="53">
        <f t="shared" si="2835"/>
        <v>2</v>
      </c>
      <c r="BW677" s="53">
        <f t="shared" si="2729"/>
        <v>0</v>
      </c>
      <c r="BX677" s="53">
        <f t="shared" si="2730"/>
        <v>0.36449563173304655</v>
      </c>
      <c r="BY677" s="53">
        <f t="shared" si="2731"/>
        <v>0.72899126346609311</v>
      </c>
    </row>
    <row r="678" spans="1:77" x14ac:dyDescent="0.3">
      <c r="A678" s="53" t="s">
        <v>1054</v>
      </c>
      <c r="B678" s="53" t="s">
        <v>1575</v>
      </c>
      <c r="C678" s="53">
        <v>12090204</v>
      </c>
      <c r="D678" s="51">
        <v>97207.889092600002</v>
      </c>
      <c r="E678" s="53">
        <v>68855.010620200002</v>
      </c>
      <c r="F678" s="53">
        <f t="shared" si="2712"/>
        <v>0.70832739259062483</v>
      </c>
      <c r="H678" s="53">
        <f>H677</f>
        <v>1</v>
      </c>
      <c r="I678" s="53">
        <f t="shared" ref="I678" si="2836">I677</f>
        <v>0</v>
      </c>
      <c r="J678" s="53">
        <f t="shared" ref="J678" si="2837">J677</f>
        <v>0</v>
      </c>
      <c r="K678" s="53">
        <f t="shared" ref="K678" si="2838">K677</f>
        <v>0</v>
      </c>
      <c r="L678" s="53">
        <f t="shared" ref="L678" si="2839">L677</f>
        <v>14</v>
      </c>
      <c r="M678" s="53">
        <f t="shared" si="2720"/>
        <v>0.70832739259062483</v>
      </c>
      <c r="N678" s="53">
        <f t="shared" si="2721"/>
        <v>0</v>
      </c>
      <c r="O678" s="53">
        <f t="shared" si="2722"/>
        <v>0</v>
      </c>
      <c r="P678" s="53">
        <f t="shared" si="2723"/>
        <v>0</v>
      </c>
      <c r="Q678" s="53">
        <f t="shared" si="2724"/>
        <v>9.916583496268748</v>
      </c>
      <c r="AA678" s="53" t="s">
        <v>1078</v>
      </c>
      <c r="AB678" s="53" t="s">
        <v>1603</v>
      </c>
      <c r="AC678" s="53">
        <v>13070006</v>
      </c>
      <c r="AD678" s="53">
        <v>1925824.0079999999</v>
      </c>
      <c r="AE678" s="53">
        <v>11674.007195100001</v>
      </c>
      <c r="AF678" s="53">
        <f t="shared" si="2717"/>
        <v>6.0618245211428489E-3</v>
      </c>
      <c r="AH678" s="58">
        <f t="shared" si="2829"/>
        <v>552</v>
      </c>
      <c r="AI678" s="58">
        <f t="shared" si="2830"/>
        <v>0</v>
      </c>
      <c r="AJ678" s="58">
        <f t="shared" si="2831"/>
        <v>490</v>
      </c>
      <c r="AK678" s="58">
        <f t="shared" si="2832"/>
        <v>0</v>
      </c>
      <c r="AL678" s="58">
        <f t="shared" si="2833"/>
        <v>224</v>
      </c>
      <c r="AM678" s="58">
        <f t="shared" si="2762"/>
        <v>3.3461271356708524</v>
      </c>
      <c r="AN678" s="58">
        <f t="shared" si="2763"/>
        <v>0</v>
      </c>
      <c r="AO678" s="58">
        <f t="shared" si="2764"/>
        <v>2.9702940153599959</v>
      </c>
      <c r="AP678" s="58">
        <f t="shared" si="2765"/>
        <v>0</v>
      </c>
      <c r="AQ678" s="58">
        <f t="shared" si="2766"/>
        <v>1.3578486927359981</v>
      </c>
      <c r="BA678" s="54" t="s">
        <v>1069</v>
      </c>
      <c r="BB678" s="53">
        <v>12060102</v>
      </c>
      <c r="BC678" s="53">
        <v>15216</v>
      </c>
      <c r="BD678" s="53">
        <v>14434</v>
      </c>
      <c r="BE678" s="53">
        <f t="shared" si="2725"/>
        <v>0.9486067297581493</v>
      </c>
      <c r="BF678" s="53">
        <f>Input!P531</f>
        <v>51</v>
      </c>
      <c r="BG678" s="53">
        <f>Input!Q531</f>
        <v>0</v>
      </c>
      <c r="BH678" s="53">
        <f t="shared" si="2726"/>
        <v>48.378943217665615</v>
      </c>
      <c r="BI678" s="53">
        <f t="shared" si="2727"/>
        <v>0</v>
      </c>
      <c r="BO678" s="54" t="s">
        <v>863</v>
      </c>
      <c r="BP678" s="53">
        <v>12060202</v>
      </c>
      <c r="BQ678" s="53">
        <v>678539.22609999997</v>
      </c>
      <c r="BR678" s="53">
        <v>328928.13750000001</v>
      </c>
      <c r="BS678" s="53">
        <f t="shared" si="2728"/>
        <v>0.48475920749720092</v>
      </c>
      <c r="BT678" s="53">
        <f>Input!R479</f>
        <v>0</v>
      </c>
      <c r="BU678" s="53">
        <f>Input!S479</f>
        <v>0</v>
      </c>
      <c r="BV678" s="53">
        <f>Input!T479</f>
        <v>0</v>
      </c>
      <c r="BW678" s="53">
        <f t="shared" si="2729"/>
        <v>0</v>
      </c>
      <c r="BX678" s="53">
        <f t="shared" si="2730"/>
        <v>0</v>
      </c>
      <c r="BY678" s="53">
        <f t="shared" si="2731"/>
        <v>0</v>
      </c>
    </row>
    <row r="679" spans="1:77" x14ac:dyDescent="0.3">
      <c r="A679" s="53" t="s">
        <v>1054</v>
      </c>
      <c r="B679" s="73" t="s">
        <v>1581</v>
      </c>
      <c r="C679" s="53">
        <v>12090206</v>
      </c>
      <c r="D679" s="53">
        <v>1</v>
      </c>
      <c r="E679" s="53">
        <v>1</v>
      </c>
      <c r="F679" s="53">
        <f t="shared" si="2712"/>
        <v>1</v>
      </c>
      <c r="H679" s="53">
        <f>Input!P469</f>
        <v>1</v>
      </c>
      <c r="I679" s="53">
        <f>Input!Q469</f>
        <v>0</v>
      </c>
      <c r="J679" s="53">
        <f>Input!R469</f>
        <v>0</v>
      </c>
      <c r="K679" s="53">
        <f>Input!S469</f>
        <v>0</v>
      </c>
      <c r="L679" s="53">
        <f>Input!T469</f>
        <v>0</v>
      </c>
      <c r="M679" s="53">
        <f t="shared" si="2720"/>
        <v>1</v>
      </c>
      <c r="N679" s="53">
        <f t="shared" si="2721"/>
        <v>0</v>
      </c>
      <c r="O679" s="53">
        <f t="shared" si="2722"/>
        <v>0</v>
      </c>
      <c r="P679" s="53">
        <f t="shared" si="2723"/>
        <v>0</v>
      </c>
      <c r="Q679" s="53">
        <f t="shared" si="2724"/>
        <v>0</v>
      </c>
      <c r="AA679" s="53" t="s">
        <v>1078</v>
      </c>
      <c r="AB679" s="53" t="s">
        <v>1612</v>
      </c>
      <c r="AC679" s="53">
        <v>13040201</v>
      </c>
      <c r="AD679" s="53">
        <v>524271.48910000001</v>
      </c>
      <c r="AE679" s="53">
        <v>248945.98376100001</v>
      </c>
      <c r="AF679" s="53">
        <f t="shared" si="2717"/>
        <v>0.47484173550684128</v>
      </c>
      <c r="AH679" s="58">
        <f>Input!P557</f>
        <v>660</v>
      </c>
      <c r="AI679" s="58">
        <f>Input!Q557</f>
        <v>0</v>
      </c>
      <c r="AJ679" s="58">
        <f>Input!R557</f>
        <v>401</v>
      </c>
      <c r="AK679" s="58">
        <f>Input!S557</f>
        <v>0</v>
      </c>
      <c r="AL679" s="58">
        <f>Input!T557</f>
        <v>105</v>
      </c>
      <c r="AM679" s="58">
        <f t="shared" si="2762"/>
        <v>313.39554543451527</v>
      </c>
      <c r="AN679" s="58">
        <f t="shared" si="2763"/>
        <v>0</v>
      </c>
      <c r="AO679" s="58">
        <f t="shared" si="2764"/>
        <v>190.41153593824336</v>
      </c>
      <c r="AP679" s="58">
        <f t="shared" si="2765"/>
        <v>0</v>
      </c>
      <c r="AQ679" s="58">
        <f t="shared" si="2766"/>
        <v>49.858382228218332</v>
      </c>
      <c r="BA679" s="54" t="s">
        <v>1069</v>
      </c>
      <c r="BB679" s="53">
        <v>12080002</v>
      </c>
      <c r="BC679" s="53">
        <v>15216</v>
      </c>
      <c r="BD679" s="53">
        <v>153</v>
      </c>
      <c r="BE679" s="53">
        <f t="shared" si="2725"/>
        <v>1.0055205047318612E-2</v>
      </c>
      <c r="BF679" s="53">
        <f t="shared" ref="BF679:BG681" si="2840">BF678</f>
        <v>51</v>
      </c>
      <c r="BG679" s="53">
        <f t="shared" si="2840"/>
        <v>0</v>
      </c>
      <c r="BH679" s="53">
        <f t="shared" si="2726"/>
        <v>0.51281545741324919</v>
      </c>
      <c r="BI679" s="53">
        <f t="shared" si="2727"/>
        <v>0</v>
      </c>
      <c r="BO679" s="54" t="s">
        <v>863</v>
      </c>
      <c r="BP679" s="53">
        <v>12060203</v>
      </c>
      <c r="BQ679" s="53">
        <v>678539.22609999997</v>
      </c>
      <c r="BR679" s="53">
        <v>183940.99359999999</v>
      </c>
      <c r="BS679" s="53">
        <f t="shared" si="2728"/>
        <v>0.27108380256396791</v>
      </c>
      <c r="BT679" s="53">
        <f>BT678</f>
        <v>0</v>
      </c>
      <c r="BU679" s="53">
        <f t="shared" ref="BU679:BU683" si="2841">BU678</f>
        <v>0</v>
      </c>
      <c r="BV679" s="53">
        <f t="shared" ref="BV679:BV683" si="2842">BV678</f>
        <v>0</v>
      </c>
      <c r="BW679" s="53">
        <f t="shared" si="2729"/>
        <v>0</v>
      </c>
      <c r="BX679" s="53">
        <f t="shared" si="2730"/>
        <v>0</v>
      </c>
      <c r="BY679" s="53">
        <f t="shared" si="2731"/>
        <v>0</v>
      </c>
    </row>
    <row r="680" spans="1:77" x14ac:dyDescent="0.3">
      <c r="A680" s="53" t="s">
        <v>873</v>
      </c>
      <c r="B680" s="53" t="s">
        <v>1576</v>
      </c>
      <c r="C680" s="53">
        <v>12090302</v>
      </c>
      <c r="D680" s="51">
        <v>707613.68936774973</v>
      </c>
      <c r="E680" s="53">
        <v>85288.639580400006</v>
      </c>
      <c r="F680" s="53">
        <f t="shared" si="2712"/>
        <v>0.120529945734381</v>
      </c>
      <c r="H680" s="53">
        <f>Input!P470</f>
        <v>4563</v>
      </c>
      <c r="I680" s="53">
        <f>Input!Q470</f>
        <v>1157</v>
      </c>
      <c r="J680" s="53">
        <f>Input!R470</f>
        <v>20555</v>
      </c>
      <c r="K680" s="53">
        <f>Input!S470</f>
        <v>0</v>
      </c>
      <c r="L680" s="53">
        <f>Input!T470</f>
        <v>810</v>
      </c>
      <c r="M680" s="53">
        <f t="shared" si="2720"/>
        <v>549.9781423859805</v>
      </c>
      <c r="N680" s="53">
        <f t="shared" si="2721"/>
        <v>139.45314721467881</v>
      </c>
      <c r="O680" s="53">
        <f t="shared" si="2722"/>
        <v>2477.4930345702014</v>
      </c>
      <c r="P680" s="53">
        <f t="shared" si="2723"/>
        <v>0</v>
      </c>
      <c r="Q680" s="53">
        <f t="shared" si="2724"/>
        <v>97.629256044848603</v>
      </c>
      <c r="AA680" s="53" t="s">
        <v>1078</v>
      </c>
      <c r="AB680" s="53" t="s">
        <v>1612</v>
      </c>
      <c r="AC680" s="53">
        <v>13040202</v>
      </c>
      <c r="AD680" s="53">
        <v>524271.48910000001</v>
      </c>
      <c r="AE680" s="51">
        <v>60123.702619000003</v>
      </c>
      <c r="AF680" s="53">
        <f t="shared" si="2717"/>
        <v>0.11468047351232551</v>
      </c>
      <c r="AH680" s="58">
        <f t="shared" ref="AH680:AH682" si="2843">AH679</f>
        <v>660</v>
      </c>
      <c r="AI680" s="58">
        <f t="shared" ref="AI680:AI682" si="2844">AI679</f>
        <v>0</v>
      </c>
      <c r="AJ680" s="58">
        <f t="shared" ref="AJ680:AJ682" si="2845">AJ679</f>
        <v>401</v>
      </c>
      <c r="AK680" s="58">
        <f t="shared" ref="AK680:AK682" si="2846">AK679</f>
        <v>0</v>
      </c>
      <c r="AL680" s="58">
        <f t="shared" ref="AL680:AL682" si="2847">AL679</f>
        <v>105</v>
      </c>
      <c r="AM680" s="58">
        <f t="shared" si="2762"/>
        <v>75.689112518134834</v>
      </c>
      <c r="AN680" s="58">
        <f t="shared" si="2763"/>
        <v>0</v>
      </c>
      <c r="AO680" s="58">
        <f t="shared" si="2764"/>
        <v>45.986869878442526</v>
      </c>
      <c r="AP680" s="58">
        <f t="shared" si="2765"/>
        <v>0</v>
      </c>
      <c r="AQ680" s="58">
        <f t="shared" si="2766"/>
        <v>12.041449718794178</v>
      </c>
      <c r="BA680" s="54" t="s">
        <v>1069</v>
      </c>
      <c r="BB680" s="53">
        <v>12080008</v>
      </c>
      <c r="BC680" s="53">
        <v>15216</v>
      </c>
      <c r="BD680" s="53">
        <v>540</v>
      </c>
      <c r="BE680" s="53">
        <f t="shared" si="2725"/>
        <v>3.5488958990536279E-2</v>
      </c>
      <c r="BF680" s="53">
        <f t="shared" si="2840"/>
        <v>51</v>
      </c>
      <c r="BG680" s="53">
        <f t="shared" si="2840"/>
        <v>0</v>
      </c>
      <c r="BH680" s="53">
        <f t="shared" si="2726"/>
        <v>1.8099369085173502</v>
      </c>
      <c r="BI680" s="53">
        <f t="shared" si="2727"/>
        <v>0</v>
      </c>
      <c r="BO680" s="54" t="s">
        <v>863</v>
      </c>
      <c r="BP680" s="53">
        <v>12060204</v>
      </c>
      <c r="BQ680" s="53">
        <v>678539.22609999997</v>
      </c>
      <c r="BR680" s="53">
        <v>45828.924469999998</v>
      </c>
      <c r="BS680" s="53">
        <f t="shared" si="2728"/>
        <v>6.7540567600502949E-2</v>
      </c>
      <c r="BT680" s="53">
        <f>BT679</f>
        <v>0</v>
      </c>
      <c r="BU680" s="53">
        <f t="shared" si="2841"/>
        <v>0</v>
      </c>
      <c r="BV680" s="53">
        <f t="shared" si="2842"/>
        <v>0</v>
      </c>
      <c r="BW680" s="53">
        <f t="shared" si="2729"/>
        <v>0</v>
      </c>
      <c r="BX680" s="53">
        <f t="shared" si="2730"/>
        <v>0</v>
      </c>
      <c r="BY680" s="53">
        <f t="shared" si="2731"/>
        <v>0</v>
      </c>
    </row>
    <row r="681" spans="1:77" x14ac:dyDescent="0.3">
      <c r="A681" s="53" t="s">
        <v>873</v>
      </c>
      <c r="B681" s="53" t="s">
        <v>1576</v>
      </c>
      <c r="C681" s="53">
        <v>12090401</v>
      </c>
      <c r="D681" s="51">
        <v>707613.68936774996</v>
      </c>
      <c r="E681" s="53">
        <v>39.993869349699999</v>
      </c>
      <c r="F681" s="53">
        <f t="shared" si="2712"/>
        <v>5.6519355052944726E-5</v>
      </c>
      <c r="H681" s="53">
        <f>H680</f>
        <v>4563</v>
      </c>
      <c r="I681" s="53">
        <f t="shared" ref="I681:I683" si="2848">I680</f>
        <v>1157</v>
      </c>
      <c r="J681" s="53">
        <f t="shared" ref="J681:J683" si="2849">J680</f>
        <v>20555</v>
      </c>
      <c r="K681" s="53">
        <f t="shared" ref="K681:K683" si="2850">K680</f>
        <v>0</v>
      </c>
      <c r="L681" s="53">
        <f t="shared" ref="L681:L683" si="2851">L680</f>
        <v>810</v>
      </c>
      <c r="M681" s="53">
        <f t="shared" si="2720"/>
        <v>0.25789781710658677</v>
      </c>
      <c r="N681" s="53">
        <f t="shared" si="2721"/>
        <v>6.5392893796257054E-2</v>
      </c>
      <c r="O681" s="53">
        <f t="shared" si="2722"/>
        <v>1.1617553431132788</v>
      </c>
      <c r="P681" s="53">
        <f t="shared" si="2723"/>
        <v>0</v>
      </c>
      <c r="Q681" s="53">
        <f t="shared" si="2724"/>
        <v>4.5780677592885226E-2</v>
      </c>
      <c r="AA681" s="53" t="s">
        <v>1078</v>
      </c>
      <c r="AB681" s="53" t="s">
        <v>1612</v>
      </c>
      <c r="AC681" s="53">
        <v>13040203</v>
      </c>
      <c r="AD681" s="53">
        <v>524271.48910000001</v>
      </c>
      <c r="AE681" s="51">
        <v>23467.7699909</v>
      </c>
      <c r="AF681" s="53">
        <f t="shared" si="2717"/>
        <v>4.4762628673907796E-2</v>
      </c>
      <c r="AH681" s="58">
        <f t="shared" si="2843"/>
        <v>660</v>
      </c>
      <c r="AI681" s="58">
        <f t="shared" si="2844"/>
        <v>0</v>
      </c>
      <c r="AJ681" s="58">
        <f t="shared" si="2845"/>
        <v>401</v>
      </c>
      <c r="AK681" s="58">
        <f t="shared" si="2846"/>
        <v>0</v>
      </c>
      <c r="AL681" s="58">
        <f t="shared" si="2847"/>
        <v>105</v>
      </c>
      <c r="AM681" s="58">
        <f t="shared" si="2762"/>
        <v>29.543334924779145</v>
      </c>
      <c r="AN681" s="58">
        <f t="shared" si="2763"/>
        <v>0</v>
      </c>
      <c r="AO681" s="58">
        <f t="shared" si="2764"/>
        <v>17.949814098237027</v>
      </c>
      <c r="AP681" s="58">
        <f t="shared" si="2765"/>
        <v>0</v>
      </c>
      <c r="AQ681" s="58">
        <f t="shared" si="2766"/>
        <v>4.700076010760319</v>
      </c>
      <c r="BA681" s="54" t="s">
        <v>1069</v>
      </c>
      <c r="BB681" s="53">
        <v>12090101</v>
      </c>
      <c r="BC681" s="53">
        <v>15216</v>
      </c>
      <c r="BD681" s="53">
        <v>89</v>
      </c>
      <c r="BE681" s="53">
        <f t="shared" si="2725"/>
        <v>5.849106203995794E-3</v>
      </c>
      <c r="BF681" s="53">
        <f t="shared" si="2840"/>
        <v>51</v>
      </c>
      <c r="BG681" s="53">
        <f t="shared" si="2840"/>
        <v>0</v>
      </c>
      <c r="BH681" s="53">
        <f t="shared" si="2726"/>
        <v>0.29830441640378547</v>
      </c>
      <c r="BI681" s="53">
        <f t="shared" si="2727"/>
        <v>0</v>
      </c>
      <c r="BO681" s="54" t="s">
        <v>863</v>
      </c>
      <c r="BP681" s="53">
        <v>12070101</v>
      </c>
      <c r="BQ681" s="53">
        <v>678539.22609999997</v>
      </c>
      <c r="BR681" s="53">
        <v>102241.7844</v>
      </c>
      <c r="BS681" s="53">
        <f t="shared" si="2728"/>
        <v>0.15067925400223225</v>
      </c>
      <c r="BT681" s="53">
        <f>BT680</f>
        <v>0</v>
      </c>
      <c r="BU681" s="53">
        <f t="shared" si="2841"/>
        <v>0</v>
      </c>
      <c r="BV681" s="53">
        <f t="shared" si="2842"/>
        <v>0</v>
      </c>
      <c r="BW681" s="53">
        <f t="shared" si="2729"/>
        <v>0</v>
      </c>
      <c r="BX681" s="53">
        <f t="shared" si="2730"/>
        <v>0</v>
      </c>
      <c r="BY681" s="53">
        <f t="shared" si="2731"/>
        <v>0</v>
      </c>
    </row>
    <row r="682" spans="1:77" x14ac:dyDescent="0.3">
      <c r="A682" s="53" t="s">
        <v>873</v>
      </c>
      <c r="B682" s="53" t="s">
        <v>1576</v>
      </c>
      <c r="C682" s="53">
        <v>12090402</v>
      </c>
      <c r="D682" s="51">
        <v>707613.68936774996</v>
      </c>
      <c r="E682" s="53">
        <v>336303.93568499997</v>
      </c>
      <c r="F682" s="53">
        <f t="shared" si="2712"/>
        <v>0.47526488073667172</v>
      </c>
      <c r="H682" s="53">
        <f>H681</f>
        <v>4563</v>
      </c>
      <c r="I682" s="53">
        <f t="shared" si="2848"/>
        <v>1157</v>
      </c>
      <c r="J682" s="53">
        <f t="shared" si="2849"/>
        <v>20555</v>
      </c>
      <c r="K682" s="53">
        <f t="shared" si="2850"/>
        <v>0</v>
      </c>
      <c r="L682" s="53">
        <f t="shared" si="2851"/>
        <v>810</v>
      </c>
      <c r="M682" s="53">
        <f t="shared" si="2720"/>
        <v>2168.6336508014333</v>
      </c>
      <c r="N682" s="53">
        <f t="shared" si="2721"/>
        <v>549.88146701232915</v>
      </c>
      <c r="O682" s="53">
        <f t="shared" si="2722"/>
        <v>9769.0696235422874</v>
      </c>
      <c r="P682" s="53">
        <f t="shared" si="2723"/>
        <v>0</v>
      </c>
      <c r="Q682" s="53">
        <f t="shared" si="2724"/>
        <v>384.9645533967041</v>
      </c>
      <c r="AA682" s="53" t="s">
        <v>1078</v>
      </c>
      <c r="AB682" s="53" t="s">
        <v>1612</v>
      </c>
      <c r="AC682" s="53">
        <v>13050004</v>
      </c>
      <c r="AD682" s="53">
        <v>524271.48910000001</v>
      </c>
      <c r="AE682" s="53">
        <v>191734.03270099999</v>
      </c>
      <c r="AF682" s="53">
        <f t="shared" si="2717"/>
        <v>0.36571516225332723</v>
      </c>
      <c r="AH682" s="58">
        <f t="shared" si="2843"/>
        <v>660</v>
      </c>
      <c r="AI682" s="58">
        <f t="shared" si="2844"/>
        <v>0</v>
      </c>
      <c r="AJ682" s="58">
        <f t="shared" si="2845"/>
        <v>401</v>
      </c>
      <c r="AK682" s="58">
        <f t="shared" si="2846"/>
        <v>0</v>
      </c>
      <c r="AL682" s="58">
        <f t="shared" si="2847"/>
        <v>105</v>
      </c>
      <c r="AM682" s="58">
        <f t="shared" si="2762"/>
        <v>241.37200708719598</v>
      </c>
      <c r="AN682" s="58">
        <f t="shared" si="2763"/>
        <v>0</v>
      </c>
      <c r="AO682" s="58">
        <f t="shared" si="2764"/>
        <v>146.65178006358423</v>
      </c>
      <c r="AP682" s="58">
        <f t="shared" si="2765"/>
        <v>0</v>
      </c>
      <c r="AQ682" s="58">
        <f t="shared" si="2766"/>
        <v>38.400092036599361</v>
      </c>
      <c r="BA682" s="54" t="s">
        <v>636</v>
      </c>
      <c r="BB682" s="53">
        <v>12100405</v>
      </c>
      <c r="BC682" s="53">
        <v>340192</v>
      </c>
      <c r="BD682" s="53">
        <v>78</v>
      </c>
      <c r="BE682" s="53">
        <f t="shared" si="2725"/>
        <v>2.2928228764932743E-4</v>
      </c>
      <c r="BF682" s="53">
        <v>0</v>
      </c>
      <c r="BG682" s="53">
        <v>1</v>
      </c>
      <c r="BH682" s="53">
        <f t="shared" si="2726"/>
        <v>0</v>
      </c>
      <c r="BI682" s="53">
        <f t="shared" si="2727"/>
        <v>2.2928228764932743E-4</v>
      </c>
      <c r="BO682" s="54" t="s">
        <v>863</v>
      </c>
      <c r="BP682" s="53">
        <v>12070201</v>
      </c>
      <c r="BQ682" s="53">
        <v>678539.22609999997</v>
      </c>
      <c r="BR682" s="53">
        <v>9489.1275910000004</v>
      </c>
      <c r="BS682" s="53">
        <f t="shared" si="2728"/>
        <v>1.3984641161484651E-2</v>
      </c>
      <c r="BT682" s="53">
        <f>BT681</f>
        <v>0</v>
      </c>
      <c r="BU682" s="53">
        <f t="shared" si="2841"/>
        <v>0</v>
      </c>
      <c r="BV682" s="53">
        <f t="shared" si="2842"/>
        <v>0</v>
      </c>
      <c r="BW682" s="53">
        <f t="shared" si="2729"/>
        <v>0</v>
      </c>
      <c r="BX682" s="53">
        <f t="shared" si="2730"/>
        <v>0</v>
      </c>
      <c r="BY682" s="53">
        <f t="shared" si="2731"/>
        <v>0</v>
      </c>
    </row>
    <row r="683" spans="1:77" x14ac:dyDescent="0.3">
      <c r="A683" s="53" t="s">
        <v>873</v>
      </c>
      <c r="B683" s="53" t="s">
        <v>1576</v>
      </c>
      <c r="C683" s="53">
        <v>12100401</v>
      </c>
      <c r="D683" s="51">
        <v>707613.68936774996</v>
      </c>
      <c r="E683" s="53">
        <v>285981.12023300002</v>
      </c>
      <c r="F683" s="53">
        <f t="shared" si="2712"/>
        <v>0.40414865417389401</v>
      </c>
      <c r="H683" s="53">
        <f>H682</f>
        <v>4563</v>
      </c>
      <c r="I683" s="53">
        <f t="shared" si="2848"/>
        <v>1157</v>
      </c>
      <c r="J683" s="53">
        <f t="shared" si="2849"/>
        <v>20555</v>
      </c>
      <c r="K683" s="53">
        <f t="shared" si="2850"/>
        <v>0</v>
      </c>
      <c r="L683" s="53">
        <f t="shared" si="2851"/>
        <v>810</v>
      </c>
      <c r="M683" s="53">
        <f t="shared" si="2720"/>
        <v>1844.1303089954783</v>
      </c>
      <c r="N683" s="53">
        <f t="shared" si="2721"/>
        <v>467.59999287919538</v>
      </c>
      <c r="O683" s="53">
        <f t="shared" si="2722"/>
        <v>8307.2755865443905</v>
      </c>
      <c r="P683" s="53">
        <f t="shared" si="2723"/>
        <v>0</v>
      </c>
      <c r="Q683" s="53">
        <f t="shared" si="2724"/>
        <v>327.36040988085415</v>
      </c>
      <c r="AA683" s="53" t="s">
        <v>1079</v>
      </c>
      <c r="AB683" s="53" t="s">
        <v>1607</v>
      </c>
      <c r="AC683" s="53">
        <v>12010001</v>
      </c>
      <c r="AD683" s="53">
        <v>6607.0246289999995</v>
      </c>
      <c r="AE683" s="53">
        <v>5199.8210505300003</v>
      </c>
      <c r="AF683" s="53">
        <f t="shared" si="2717"/>
        <v>0.78701402560338496</v>
      </c>
      <c r="AH683" s="58">
        <v>0</v>
      </c>
      <c r="AI683" s="58">
        <v>0</v>
      </c>
      <c r="AJ683" s="58">
        <v>0</v>
      </c>
      <c r="AK683" s="58">
        <v>0</v>
      </c>
      <c r="AL683" s="58">
        <v>0</v>
      </c>
      <c r="AM683" s="58">
        <f t="shared" si="2762"/>
        <v>0</v>
      </c>
      <c r="AN683" s="58">
        <f t="shared" si="2763"/>
        <v>0</v>
      </c>
      <c r="AO683" s="58">
        <f t="shared" si="2764"/>
        <v>0</v>
      </c>
      <c r="AP683" s="58">
        <f t="shared" si="2765"/>
        <v>0</v>
      </c>
      <c r="AQ683" s="58">
        <f t="shared" si="2766"/>
        <v>0</v>
      </c>
      <c r="BA683" s="54" t="s">
        <v>636</v>
      </c>
      <c r="BB683" s="53">
        <v>12110111</v>
      </c>
      <c r="BC683" s="53">
        <v>340192</v>
      </c>
      <c r="BD683" s="53">
        <v>25654</v>
      </c>
      <c r="BE683" s="53">
        <f t="shared" si="2725"/>
        <v>7.5410356504562126E-2</v>
      </c>
      <c r="BF683" s="53">
        <f t="shared" ref="BF683:BG686" si="2852">BF682</f>
        <v>0</v>
      </c>
      <c r="BG683" s="53">
        <f t="shared" si="2852"/>
        <v>1</v>
      </c>
      <c r="BH683" s="53">
        <f t="shared" si="2726"/>
        <v>0</v>
      </c>
      <c r="BI683" s="53">
        <f t="shared" si="2727"/>
        <v>7.5410356504562126E-2</v>
      </c>
      <c r="BO683" s="54" t="s">
        <v>863</v>
      </c>
      <c r="BP683" s="53">
        <v>12070204</v>
      </c>
      <c r="BQ683" s="53">
        <v>678539.22609999997</v>
      </c>
      <c r="BR683" s="53">
        <v>8110.2585879999997</v>
      </c>
      <c r="BS683" s="53">
        <f t="shared" si="2728"/>
        <v>1.1952527246825296E-2</v>
      </c>
      <c r="BT683" s="53">
        <f>BT682</f>
        <v>0</v>
      </c>
      <c r="BU683" s="53">
        <f t="shared" si="2841"/>
        <v>0</v>
      </c>
      <c r="BV683" s="53">
        <f t="shared" si="2842"/>
        <v>0</v>
      </c>
      <c r="BW683" s="53">
        <f t="shared" si="2729"/>
        <v>0</v>
      </c>
      <c r="BX683" s="53">
        <f t="shared" si="2730"/>
        <v>0</v>
      </c>
      <c r="BY683" s="53">
        <f t="shared" si="2731"/>
        <v>0</v>
      </c>
    </row>
    <row r="684" spans="1:77" x14ac:dyDescent="0.3">
      <c r="A684" s="53" t="s">
        <v>1055</v>
      </c>
      <c r="B684" s="53" t="s">
        <v>1573</v>
      </c>
      <c r="C684" s="53">
        <v>12110104</v>
      </c>
      <c r="D684" s="51">
        <v>129102.95120939999</v>
      </c>
      <c r="E684" s="53">
        <v>61580.095239900002</v>
      </c>
      <c r="F684" s="53">
        <f t="shared" si="2712"/>
        <v>0.47698441176623041</v>
      </c>
      <c r="H684" s="53">
        <f>Input!P471</f>
        <v>5</v>
      </c>
      <c r="I684" s="53">
        <f>Input!Q471</f>
        <v>0</v>
      </c>
      <c r="J684" s="53">
        <f>Input!R471</f>
        <v>0</v>
      </c>
      <c r="K684" s="53">
        <f>Input!S471</f>
        <v>0</v>
      </c>
      <c r="L684" s="53">
        <f>Input!T471</f>
        <v>171</v>
      </c>
      <c r="M684" s="53">
        <f t="shared" si="2720"/>
        <v>2.3849220588311519</v>
      </c>
      <c r="N684" s="53">
        <f t="shared" si="2721"/>
        <v>0</v>
      </c>
      <c r="O684" s="53">
        <f t="shared" si="2722"/>
        <v>0</v>
      </c>
      <c r="P684" s="53">
        <f t="shared" si="2723"/>
        <v>0</v>
      </c>
      <c r="Q684" s="53">
        <f t="shared" si="2724"/>
        <v>81.564334412025403</v>
      </c>
      <c r="AA684" s="53" t="s">
        <v>1079</v>
      </c>
      <c r="AB684" s="53" t="s">
        <v>1607</v>
      </c>
      <c r="AC684" s="53">
        <v>12010003</v>
      </c>
      <c r="AD684" s="53">
        <v>6607.0246289999995</v>
      </c>
      <c r="AE684" s="53">
        <v>1407.2035784699999</v>
      </c>
      <c r="AF684" s="53">
        <f t="shared" si="2717"/>
        <v>0.21298597439661521</v>
      </c>
      <c r="AH684" s="58">
        <f t="shared" ref="AH684" si="2853">AH683</f>
        <v>0</v>
      </c>
      <c r="AI684" s="58">
        <f t="shared" ref="AI684" si="2854">AI683</f>
        <v>0</v>
      </c>
      <c r="AJ684" s="58">
        <f t="shared" ref="AJ684" si="2855">AJ683</f>
        <v>0</v>
      </c>
      <c r="AK684" s="58">
        <f t="shared" ref="AK684" si="2856">AK683</f>
        <v>0</v>
      </c>
      <c r="AL684" s="58">
        <f t="shared" ref="AL684" si="2857">AL683</f>
        <v>0</v>
      </c>
      <c r="AM684" s="58">
        <f t="shared" si="2762"/>
        <v>0</v>
      </c>
      <c r="AN684" s="58">
        <f t="shared" si="2763"/>
        <v>0</v>
      </c>
      <c r="AO684" s="58">
        <f t="shared" si="2764"/>
        <v>0</v>
      </c>
      <c r="AP684" s="58">
        <f t="shared" si="2765"/>
        <v>0</v>
      </c>
      <c r="AQ684" s="58">
        <f t="shared" si="2766"/>
        <v>0</v>
      </c>
      <c r="BA684" s="54" t="s">
        <v>636</v>
      </c>
      <c r="BB684" s="53">
        <v>12110201</v>
      </c>
      <c r="BC684" s="53">
        <v>340192</v>
      </c>
      <c r="BD684" s="53">
        <v>475</v>
      </c>
      <c r="BE684" s="53">
        <f t="shared" si="2725"/>
        <v>1.3962703414542375E-3</v>
      </c>
      <c r="BF684" s="53">
        <f t="shared" si="2852"/>
        <v>0</v>
      </c>
      <c r="BG684" s="53">
        <f t="shared" si="2852"/>
        <v>1</v>
      </c>
      <c r="BH684" s="53">
        <f t="shared" si="2726"/>
        <v>0</v>
      </c>
      <c r="BI684" s="53">
        <f t="shared" si="2727"/>
        <v>1.3962703414542375E-3</v>
      </c>
      <c r="BO684" s="54" t="s">
        <v>1057</v>
      </c>
      <c r="BP684" s="53">
        <v>12110105</v>
      </c>
      <c r="BQ684" s="53">
        <v>731355.18929999997</v>
      </c>
      <c r="BR684" s="53">
        <v>405794.7893</v>
      </c>
      <c r="BS684" s="53">
        <f t="shared" si="2728"/>
        <v>0.55485323032765688</v>
      </c>
      <c r="BT684" s="53">
        <f>Input!R483</f>
        <v>0</v>
      </c>
      <c r="BU684" s="53">
        <f>Input!S483</f>
        <v>0</v>
      </c>
      <c r="BV684" s="53">
        <f>Input!T483</f>
        <v>3</v>
      </c>
      <c r="BW684" s="53">
        <f t="shared" si="2729"/>
        <v>0</v>
      </c>
      <c r="BX684" s="53">
        <f t="shared" si="2730"/>
        <v>0</v>
      </c>
      <c r="BY684" s="53">
        <f t="shared" si="2731"/>
        <v>1.6645596909829705</v>
      </c>
    </row>
    <row r="685" spans="1:77" x14ac:dyDescent="0.3">
      <c r="A685" s="53" t="s">
        <v>1055</v>
      </c>
      <c r="B685" s="53" t="s">
        <v>1573</v>
      </c>
      <c r="C685" s="53">
        <v>13080002</v>
      </c>
      <c r="D685" s="51">
        <v>129102.95120939999</v>
      </c>
      <c r="E685" s="53">
        <v>67522.8559695</v>
      </c>
      <c r="F685" s="53">
        <f t="shared" si="2712"/>
        <v>0.52301558823376959</v>
      </c>
      <c r="H685" s="53">
        <f>H684</f>
        <v>5</v>
      </c>
      <c r="I685" s="53">
        <f t="shared" ref="I685" si="2858">I684</f>
        <v>0</v>
      </c>
      <c r="J685" s="53">
        <f t="shared" ref="J685" si="2859">J684</f>
        <v>0</v>
      </c>
      <c r="K685" s="53">
        <f t="shared" ref="K685" si="2860">K684</f>
        <v>0</v>
      </c>
      <c r="L685" s="53">
        <f t="shared" ref="L685" si="2861">L684</f>
        <v>171</v>
      </c>
      <c r="M685" s="53">
        <f t="shared" si="2720"/>
        <v>2.6150779411688481</v>
      </c>
      <c r="N685" s="53">
        <f t="shared" si="2721"/>
        <v>0</v>
      </c>
      <c r="O685" s="53">
        <f t="shared" si="2722"/>
        <v>0</v>
      </c>
      <c r="P685" s="53">
        <f t="shared" si="2723"/>
        <v>0</v>
      </c>
      <c r="Q685" s="53">
        <f t="shared" si="2724"/>
        <v>89.435665587974597</v>
      </c>
      <c r="AA685" s="53" t="s">
        <v>1080</v>
      </c>
      <c r="AB685" s="53" t="s">
        <v>1599</v>
      </c>
      <c r="AC685" s="53">
        <v>11090105</v>
      </c>
      <c r="AD685" s="53">
        <v>583646.64</v>
      </c>
      <c r="AE685" s="51">
        <v>1106.9867134599999</v>
      </c>
      <c r="AF685" s="53">
        <f t="shared" si="2717"/>
        <v>1.896672811240719E-3</v>
      </c>
      <c r="AH685" s="58">
        <f>Input!P560</f>
        <v>372</v>
      </c>
      <c r="AI685" s="58">
        <f>Input!Q560</f>
        <v>0</v>
      </c>
      <c r="AJ685" s="58">
        <f>Input!R560</f>
        <v>505</v>
      </c>
      <c r="AK685" s="58">
        <f>Input!S560</f>
        <v>0</v>
      </c>
      <c r="AL685" s="58">
        <f>Input!T560</f>
        <v>366</v>
      </c>
      <c r="AM685" s="58">
        <f t="shared" si="2762"/>
        <v>0.70556228578154745</v>
      </c>
      <c r="AN685" s="58">
        <f t="shared" si="2763"/>
        <v>0</v>
      </c>
      <c r="AO685" s="58">
        <f t="shared" si="2764"/>
        <v>0.95781976967656313</v>
      </c>
      <c r="AP685" s="58">
        <f t="shared" si="2765"/>
        <v>0</v>
      </c>
      <c r="AQ685" s="58">
        <f t="shared" si="2766"/>
        <v>0.69418224891410318</v>
      </c>
      <c r="BA685" s="54" t="s">
        <v>636</v>
      </c>
      <c r="BB685" s="53">
        <v>12110202</v>
      </c>
      <c r="BC685" s="53">
        <v>340192</v>
      </c>
      <c r="BD685" s="53">
        <v>283896</v>
      </c>
      <c r="BE685" s="53">
        <f t="shared" si="2725"/>
        <v>0.83451697864735208</v>
      </c>
      <c r="BF685" s="53">
        <f t="shared" si="2852"/>
        <v>0</v>
      </c>
      <c r="BG685" s="53">
        <f t="shared" si="2852"/>
        <v>1</v>
      </c>
      <c r="BH685" s="53">
        <f t="shared" si="2726"/>
        <v>0</v>
      </c>
      <c r="BI685" s="53">
        <f t="shared" si="2727"/>
        <v>0.83451697864735208</v>
      </c>
      <c r="BO685" s="54" t="s">
        <v>1057</v>
      </c>
      <c r="BP685" s="53">
        <v>12110108</v>
      </c>
      <c r="BQ685" s="53">
        <v>731355.18929999997</v>
      </c>
      <c r="BR685" s="53">
        <v>243177.40839999999</v>
      </c>
      <c r="BS685" s="53">
        <f t="shared" si="2728"/>
        <v>0.33250247206525152</v>
      </c>
      <c r="BT685" s="53">
        <f>BT684</f>
        <v>0</v>
      </c>
      <c r="BU685" s="53">
        <f t="shared" ref="BU685:BU688" si="2862">BU684</f>
        <v>0</v>
      </c>
      <c r="BV685" s="53">
        <f t="shared" ref="BV685:BV688" si="2863">BV684</f>
        <v>3</v>
      </c>
      <c r="BW685" s="53">
        <f t="shared" si="2729"/>
        <v>0</v>
      </c>
      <c r="BX685" s="53">
        <f t="shared" si="2730"/>
        <v>0</v>
      </c>
      <c r="BY685" s="53">
        <f t="shared" si="2731"/>
        <v>0.99750741619575456</v>
      </c>
    </row>
    <row r="686" spans="1:77" x14ac:dyDescent="0.3">
      <c r="A686" s="53" t="s">
        <v>1056</v>
      </c>
      <c r="B686" s="53" t="s">
        <v>1575</v>
      </c>
      <c r="C686" s="53">
        <v>12090106</v>
      </c>
      <c r="D686" s="51">
        <v>176212.79808440001</v>
      </c>
      <c r="E686" s="53">
        <v>25749.4920456</v>
      </c>
      <c r="F686" s="53">
        <f t="shared" si="2712"/>
        <v>0.14612725253512437</v>
      </c>
      <c r="H686" s="53">
        <f>Input!P473</f>
        <v>1</v>
      </c>
      <c r="I686" s="53">
        <f>Input!Q473</f>
        <v>0</v>
      </c>
      <c r="J686" s="53">
        <f>Input!R473</f>
        <v>0</v>
      </c>
      <c r="K686" s="53">
        <f>Input!S473</f>
        <v>0</v>
      </c>
      <c r="L686" s="53">
        <f>Input!T473</f>
        <v>3</v>
      </c>
      <c r="M686" s="53">
        <f t="shared" si="2720"/>
        <v>0.14612725253512437</v>
      </c>
      <c r="N686" s="53">
        <f t="shared" si="2721"/>
        <v>0</v>
      </c>
      <c r="O686" s="53">
        <f t="shared" si="2722"/>
        <v>0</v>
      </c>
      <c r="P686" s="53">
        <f t="shared" si="2723"/>
        <v>0</v>
      </c>
      <c r="Q686" s="53">
        <f t="shared" si="2724"/>
        <v>0.43838175760537312</v>
      </c>
      <c r="AA686" s="53" t="s">
        <v>1080</v>
      </c>
      <c r="AB686" s="53" t="s">
        <v>1599</v>
      </c>
      <c r="AC686" s="53">
        <v>11120101</v>
      </c>
      <c r="AD686" s="53">
        <v>583646.64</v>
      </c>
      <c r="AE686" s="53">
        <v>123572.001177</v>
      </c>
      <c r="AF686" s="53">
        <f t="shared" si="2717"/>
        <v>0.21172399994798222</v>
      </c>
      <c r="AH686" s="58">
        <f t="shared" ref="AH686:AH690" si="2864">AH685</f>
        <v>372</v>
      </c>
      <c r="AI686" s="58">
        <f t="shared" ref="AI686:AI690" si="2865">AI685</f>
        <v>0</v>
      </c>
      <c r="AJ686" s="58">
        <f t="shared" ref="AJ686:AJ690" si="2866">AJ685</f>
        <v>505</v>
      </c>
      <c r="AK686" s="58">
        <f t="shared" ref="AK686:AK690" si="2867">AK685</f>
        <v>0</v>
      </c>
      <c r="AL686" s="58">
        <f t="shared" ref="AL686:AL690" si="2868">AL685</f>
        <v>366</v>
      </c>
      <c r="AM686" s="58">
        <f t="shared" si="2762"/>
        <v>78.761327980649384</v>
      </c>
      <c r="AN686" s="58">
        <f t="shared" si="2763"/>
        <v>0</v>
      </c>
      <c r="AO686" s="58">
        <f t="shared" si="2764"/>
        <v>106.92061997373102</v>
      </c>
      <c r="AP686" s="58">
        <f t="shared" si="2765"/>
        <v>0</v>
      </c>
      <c r="AQ686" s="58">
        <f t="shared" si="2766"/>
        <v>77.490983980961488</v>
      </c>
      <c r="BA686" s="54" t="s">
        <v>636</v>
      </c>
      <c r="BB686" s="53">
        <v>12110203</v>
      </c>
      <c r="BC686" s="53">
        <v>340192</v>
      </c>
      <c r="BD686" s="53">
        <v>18363</v>
      </c>
      <c r="BE686" s="53">
        <f t="shared" si="2725"/>
        <v>5.3978341642366666E-2</v>
      </c>
      <c r="BF686" s="53">
        <f t="shared" si="2852"/>
        <v>0</v>
      </c>
      <c r="BG686" s="53">
        <f t="shared" si="2852"/>
        <v>1</v>
      </c>
      <c r="BH686" s="53">
        <f t="shared" si="2726"/>
        <v>0</v>
      </c>
      <c r="BI686" s="53">
        <f t="shared" si="2727"/>
        <v>5.3978341642366666E-2</v>
      </c>
      <c r="BO686" s="54" t="s">
        <v>1057</v>
      </c>
      <c r="BP686" s="53">
        <v>12110109</v>
      </c>
      <c r="BQ686" s="53">
        <v>731355.18929999997</v>
      </c>
      <c r="BR686" s="53">
        <v>55473.566650000001</v>
      </c>
      <c r="BS686" s="53">
        <f t="shared" si="2728"/>
        <v>7.5850376754823146E-2</v>
      </c>
      <c r="BT686" s="53">
        <f>BT685</f>
        <v>0</v>
      </c>
      <c r="BU686" s="53">
        <f t="shared" si="2862"/>
        <v>0</v>
      </c>
      <c r="BV686" s="53">
        <f t="shared" si="2863"/>
        <v>3</v>
      </c>
      <c r="BW686" s="53">
        <f t="shared" si="2729"/>
        <v>0</v>
      </c>
      <c r="BX686" s="53">
        <f t="shared" si="2730"/>
        <v>0</v>
      </c>
      <c r="BY686" s="53">
        <f t="shared" si="2731"/>
        <v>0.22755113026446944</v>
      </c>
    </row>
    <row r="687" spans="1:77" x14ac:dyDescent="0.3">
      <c r="A687" s="53" t="s">
        <v>1056</v>
      </c>
      <c r="B687" s="53" t="s">
        <v>1575</v>
      </c>
      <c r="C687" s="53">
        <v>12090109</v>
      </c>
      <c r="D687" s="51">
        <v>176212.79808440001</v>
      </c>
      <c r="E687" s="53">
        <v>47627.9513678</v>
      </c>
      <c r="F687" s="53">
        <f t="shared" si="2712"/>
        <v>0.27028656196122491</v>
      </c>
      <c r="H687" s="53">
        <f>H686</f>
        <v>1</v>
      </c>
      <c r="I687" s="53">
        <f t="shared" ref="I687:I688" si="2869">I686</f>
        <v>0</v>
      </c>
      <c r="J687" s="53">
        <f t="shared" ref="J687:J688" si="2870">J686</f>
        <v>0</v>
      </c>
      <c r="K687" s="53">
        <f t="shared" ref="K687:K688" si="2871">K686</f>
        <v>0</v>
      </c>
      <c r="L687" s="53">
        <f t="shared" ref="L687:L688" si="2872">L686</f>
        <v>3</v>
      </c>
      <c r="M687" s="53">
        <f t="shared" si="2720"/>
        <v>0.27028656196122491</v>
      </c>
      <c r="N687" s="53">
        <f t="shared" si="2721"/>
        <v>0</v>
      </c>
      <c r="O687" s="53">
        <f t="shared" si="2722"/>
        <v>0</v>
      </c>
      <c r="P687" s="53">
        <f t="shared" si="2723"/>
        <v>0</v>
      </c>
      <c r="Q687" s="53">
        <f t="shared" si="2724"/>
        <v>0.81085968588367474</v>
      </c>
      <c r="AA687" s="53" t="s">
        <v>1080</v>
      </c>
      <c r="AB687" s="53" t="s">
        <v>1599</v>
      </c>
      <c r="AC687" s="53">
        <v>11120102</v>
      </c>
      <c r="AD687" s="53">
        <v>583646.64</v>
      </c>
      <c r="AE687" s="51">
        <v>99907.280855699995</v>
      </c>
      <c r="AF687" s="53">
        <f t="shared" si="2717"/>
        <v>0.17117768527837321</v>
      </c>
      <c r="AH687" s="58">
        <f t="shared" si="2864"/>
        <v>372</v>
      </c>
      <c r="AI687" s="58">
        <f t="shared" si="2865"/>
        <v>0</v>
      </c>
      <c r="AJ687" s="58">
        <f t="shared" si="2866"/>
        <v>505</v>
      </c>
      <c r="AK687" s="58">
        <f t="shared" si="2867"/>
        <v>0</v>
      </c>
      <c r="AL687" s="58">
        <f t="shared" si="2868"/>
        <v>366</v>
      </c>
      <c r="AM687" s="58">
        <f t="shared" si="2762"/>
        <v>63.678098923554835</v>
      </c>
      <c r="AN687" s="58">
        <f t="shared" si="2763"/>
        <v>0</v>
      </c>
      <c r="AO687" s="58">
        <f t="shared" si="2764"/>
        <v>86.444731065578466</v>
      </c>
      <c r="AP687" s="58">
        <f t="shared" si="2765"/>
        <v>0</v>
      </c>
      <c r="AQ687" s="58">
        <f t="shared" si="2766"/>
        <v>62.651032811884598</v>
      </c>
      <c r="BA687" s="54" t="s">
        <v>636</v>
      </c>
      <c r="BB687" s="53">
        <v>12110204</v>
      </c>
      <c r="BC687" s="53">
        <v>340192</v>
      </c>
      <c r="BD687" s="53">
        <v>3752</v>
      </c>
      <c r="BE687" s="53">
        <f t="shared" si="2725"/>
        <v>1.1029065939234315E-2</v>
      </c>
      <c r="BF687" s="53"/>
      <c r="BG687" s="53"/>
      <c r="BH687" s="53">
        <f t="shared" si="2726"/>
        <v>0</v>
      </c>
      <c r="BI687" s="53">
        <f t="shared" si="2727"/>
        <v>0</v>
      </c>
      <c r="BO687" s="54" t="s">
        <v>1057</v>
      </c>
      <c r="BP687" s="53">
        <v>12110110</v>
      </c>
      <c r="BQ687" s="53">
        <v>731355.18929999997</v>
      </c>
      <c r="BR687" s="53">
        <v>5863.1808799999999</v>
      </c>
      <c r="BS687" s="53">
        <f t="shared" si="2728"/>
        <v>8.0168719191174541E-3</v>
      </c>
      <c r="BT687" s="53">
        <f>BT686</f>
        <v>0</v>
      </c>
      <c r="BU687" s="53">
        <f t="shared" si="2862"/>
        <v>0</v>
      </c>
      <c r="BV687" s="53">
        <f t="shared" si="2863"/>
        <v>3</v>
      </c>
      <c r="BW687" s="53">
        <f t="shared" si="2729"/>
        <v>0</v>
      </c>
      <c r="BX687" s="53">
        <f t="shared" si="2730"/>
        <v>0</v>
      </c>
      <c r="BY687" s="53">
        <f t="shared" si="2731"/>
        <v>2.4050615757352362E-2</v>
      </c>
    </row>
    <row r="688" spans="1:77" x14ac:dyDescent="0.3">
      <c r="A688" s="53" t="s">
        <v>1056</v>
      </c>
      <c r="B688" s="53" t="s">
        <v>1575</v>
      </c>
      <c r="C688" s="53">
        <v>12090110</v>
      </c>
      <c r="D688" s="51">
        <v>176212.79808440001</v>
      </c>
      <c r="E688" s="53">
        <v>102835.35467099999</v>
      </c>
      <c r="F688" s="53">
        <f t="shared" si="2712"/>
        <v>0.5835861855036506</v>
      </c>
      <c r="H688" s="53">
        <f>H687</f>
        <v>1</v>
      </c>
      <c r="I688" s="53">
        <f t="shared" si="2869"/>
        <v>0</v>
      </c>
      <c r="J688" s="53">
        <f t="shared" si="2870"/>
        <v>0</v>
      </c>
      <c r="K688" s="53">
        <f t="shared" si="2871"/>
        <v>0</v>
      </c>
      <c r="L688" s="53">
        <f t="shared" si="2872"/>
        <v>3</v>
      </c>
      <c r="M688" s="53">
        <f t="shared" si="2720"/>
        <v>0.5835861855036506</v>
      </c>
      <c r="N688" s="53">
        <f t="shared" si="2721"/>
        <v>0</v>
      </c>
      <c r="O688" s="53">
        <f t="shared" si="2722"/>
        <v>0</v>
      </c>
      <c r="P688" s="53">
        <f t="shared" si="2723"/>
        <v>0</v>
      </c>
      <c r="Q688" s="53">
        <f t="shared" si="2724"/>
        <v>1.7507585565109518</v>
      </c>
      <c r="AA688" s="53" t="s">
        <v>1080</v>
      </c>
      <c r="AB688" s="53" t="s">
        <v>1599</v>
      </c>
      <c r="AC688" s="53">
        <v>11120103</v>
      </c>
      <c r="AD688" s="53">
        <v>583646.64</v>
      </c>
      <c r="AE688" s="53">
        <v>344659.86309</v>
      </c>
      <c r="AF688" s="53">
        <f t="shared" si="2717"/>
        <v>0.59052830851557714</v>
      </c>
      <c r="AH688" s="58">
        <f t="shared" si="2864"/>
        <v>372</v>
      </c>
      <c r="AI688" s="58">
        <f t="shared" si="2865"/>
        <v>0</v>
      </c>
      <c r="AJ688" s="58">
        <f t="shared" si="2866"/>
        <v>505</v>
      </c>
      <c r="AK688" s="58">
        <f t="shared" si="2867"/>
        <v>0</v>
      </c>
      <c r="AL688" s="58">
        <f t="shared" si="2868"/>
        <v>366</v>
      </c>
      <c r="AM688" s="58">
        <f t="shared" si="2762"/>
        <v>219.6765307677947</v>
      </c>
      <c r="AN688" s="58">
        <f t="shared" si="2763"/>
        <v>0</v>
      </c>
      <c r="AO688" s="58">
        <f t="shared" si="2764"/>
        <v>298.21679580036647</v>
      </c>
      <c r="AP688" s="58">
        <f t="shared" si="2765"/>
        <v>0</v>
      </c>
      <c r="AQ688" s="58">
        <f t="shared" si="2766"/>
        <v>216.13336091670124</v>
      </c>
      <c r="BA688" s="54" t="s">
        <v>636</v>
      </c>
      <c r="BB688" s="53">
        <v>12110205</v>
      </c>
      <c r="BC688" s="53">
        <v>340192</v>
      </c>
      <c r="BD688" s="53">
        <v>7974</v>
      </c>
      <c r="BE688" s="53">
        <f t="shared" si="2725"/>
        <v>2.3439704637381244E-2</v>
      </c>
      <c r="BF688" s="53"/>
      <c r="BG688" s="53"/>
      <c r="BH688" s="53">
        <f t="shared" si="2726"/>
        <v>0</v>
      </c>
      <c r="BI688" s="53">
        <f t="shared" si="2727"/>
        <v>0</v>
      </c>
      <c r="BO688" s="54" t="s">
        <v>1057</v>
      </c>
      <c r="BP688" s="53">
        <v>12110111</v>
      </c>
      <c r="BQ688" s="53">
        <v>731355.18929999997</v>
      </c>
      <c r="BR688" s="53">
        <v>21046.244009999999</v>
      </c>
      <c r="BS688" s="53">
        <f t="shared" si="2728"/>
        <v>2.87770488511115E-2</v>
      </c>
      <c r="BT688" s="53">
        <f>BT687</f>
        <v>0</v>
      </c>
      <c r="BU688" s="53">
        <f t="shared" si="2862"/>
        <v>0</v>
      </c>
      <c r="BV688" s="53">
        <f t="shared" si="2863"/>
        <v>3</v>
      </c>
      <c r="BW688" s="53">
        <f t="shared" si="2729"/>
        <v>0</v>
      </c>
      <c r="BX688" s="53">
        <f t="shared" si="2730"/>
        <v>0</v>
      </c>
      <c r="BY688" s="53">
        <f t="shared" si="2731"/>
        <v>8.6331146553334501E-2</v>
      </c>
    </row>
    <row r="689" spans="1:77" x14ac:dyDescent="0.3">
      <c r="A689" s="53" t="s">
        <v>863</v>
      </c>
      <c r="B689" s="53" t="s">
        <v>1581</v>
      </c>
      <c r="C689" s="53">
        <v>12060202</v>
      </c>
      <c r="D689" s="51">
        <v>678539.22462789994</v>
      </c>
      <c r="E689" s="53">
        <v>328928.13620100002</v>
      </c>
      <c r="F689" s="53">
        <f t="shared" si="2712"/>
        <v>0.48475920663448596</v>
      </c>
      <c r="H689" s="53">
        <f>Input!P480</f>
        <v>12149</v>
      </c>
      <c r="I689" s="53">
        <f>Input!Q480</f>
        <v>667</v>
      </c>
      <c r="J689" s="53">
        <f>Input!R480</f>
        <v>108</v>
      </c>
      <c r="K689" s="53">
        <f>Input!S480</f>
        <v>0</v>
      </c>
      <c r="L689" s="53">
        <f>Input!T480</f>
        <v>90</v>
      </c>
      <c r="M689" s="53">
        <f t="shared" si="2720"/>
        <v>5889.3396014023701</v>
      </c>
      <c r="N689" s="53">
        <f t="shared" si="2721"/>
        <v>323.33439082520215</v>
      </c>
      <c r="O689" s="53">
        <f t="shared" si="2722"/>
        <v>52.353994316524485</v>
      </c>
      <c r="P689" s="53">
        <f t="shared" si="2723"/>
        <v>0</v>
      </c>
      <c r="Q689" s="53">
        <f t="shared" si="2724"/>
        <v>43.628328597103739</v>
      </c>
      <c r="AA689" s="53" t="s">
        <v>1080</v>
      </c>
      <c r="AB689" s="53" t="s">
        <v>1599</v>
      </c>
      <c r="AC689" s="53">
        <v>11120104</v>
      </c>
      <c r="AD689" s="53">
        <v>583646.64</v>
      </c>
      <c r="AE689" s="53">
        <v>13366.3994336</v>
      </c>
      <c r="AF689" s="53">
        <f t="shared" si="2717"/>
        <v>2.2901527255601094E-2</v>
      </c>
      <c r="AH689" s="58">
        <f t="shared" si="2864"/>
        <v>372</v>
      </c>
      <c r="AI689" s="58">
        <f t="shared" si="2865"/>
        <v>0</v>
      </c>
      <c r="AJ689" s="58">
        <f t="shared" si="2866"/>
        <v>505</v>
      </c>
      <c r="AK689" s="58">
        <f t="shared" si="2867"/>
        <v>0</v>
      </c>
      <c r="AL689" s="58">
        <f t="shared" si="2868"/>
        <v>366</v>
      </c>
      <c r="AM689" s="58">
        <f t="shared" si="2762"/>
        <v>8.5193681390836069</v>
      </c>
      <c r="AN689" s="58">
        <f t="shared" si="2763"/>
        <v>0</v>
      </c>
      <c r="AO689" s="58">
        <f t="shared" si="2764"/>
        <v>11.565271264078552</v>
      </c>
      <c r="AP689" s="58">
        <f t="shared" si="2765"/>
        <v>0</v>
      </c>
      <c r="AQ689" s="58">
        <f t="shared" si="2766"/>
        <v>8.3819589755500008</v>
      </c>
      <c r="BA689" s="54" t="s">
        <v>1070</v>
      </c>
      <c r="BB689" s="53">
        <v>11090106</v>
      </c>
      <c r="BC689" s="53">
        <v>10223</v>
      </c>
      <c r="BD689" s="53">
        <v>40</v>
      </c>
      <c r="BE689" s="53">
        <f t="shared" si="2725"/>
        <v>3.912745769343637E-3</v>
      </c>
      <c r="BF689" s="53">
        <v>0</v>
      </c>
      <c r="BG689" s="53">
        <v>0</v>
      </c>
      <c r="BH689" s="53">
        <f t="shared" si="2726"/>
        <v>0</v>
      </c>
      <c r="BI689" s="53">
        <f t="shared" si="2727"/>
        <v>0</v>
      </c>
      <c r="BO689" s="54" t="s">
        <v>792</v>
      </c>
      <c r="BP689" s="53">
        <v>12100302</v>
      </c>
      <c r="BQ689" s="53">
        <v>854095.38359999994</v>
      </c>
      <c r="BR689" s="53">
        <v>125585.0874</v>
      </c>
      <c r="BS689" s="53">
        <f t="shared" si="2728"/>
        <v>0.14703871465814583</v>
      </c>
      <c r="BT689" s="53">
        <f>Input!R489</f>
        <v>1402</v>
      </c>
      <c r="BU689" s="53">
        <f>Input!S489</f>
        <v>0</v>
      </c>
      <c r="BV689" s="53">
        <f>Input!T489</f>
        <v>231</v>
      </c>
      <c r="BW689" s="53">
        <f t="shared" si="2729"/>
        <v>206.14827795072046</v>
      </c>
      <c r="BX689" s="53">
        <f t="shared" si="2730"/>
        <v>0</v>
      </c>
      <c r="BY689" s="53">
        <f t="shared" si="2731"/>
        <v>33.965943086031686</v>
      </c>
    </row>
    <row r="690" spans="1:77" x14ac:dyDescent="0.3">
      <c r="A690" s="53" t="s">
        <v>863</v>
      </c>
      <c r="B690" s="53" t="s">
        <v>1581</v>
      </c>
      <c r="C690" s="53">
        <v>12060203</v>
      </c>
      <c r="D690" s="51">
        <v>678539.22462790005</v>
      </c>
      <c r="E690" s="53">
        <v>183940.99387899999</v>
      </c>
      <c r="F690" s="53">
        <f t="shared" si="2712"/>
        <v>0.27108380356326528</v>
      </c>
      <c r="H690" s="53">
        <f>H689</f>
        <v>12149</v>
      </c>
      <c r="I690" s="53">
        <f t="shared" ref="I690:I694" si="2873">I689</f>
        <v>667</v>
      </c>
      <c r="J690" s="53">
        <f t="shared" ref="J690:J694" si="2874">J689</f>
        <v>108</v>
      </c>
      <c r="K690" s="53">
        <f t="shared" ref="K690:K694" si="2875">K689</f>
        <v>0</v>
      </c>
      <c r="L690" s="53">
        <f t="shared" ref="L690:L694" si="2876">L689</f>
        <v>90</v>
      </c>
      <c r="M690" s="53">
        <f t="shared" si="2720"/>
        <v>3293.3971294901098</v>
      </c>
      <c r="N690" s="53">
        <f t="shared" si="2721"/>
        <v>180.81289697669794</v>
      </c>
      <c r="O690" s="53">
        <f t="shared" si="2722"/>
        <v>29.27705078483265</v>
      </c>
      <c r="P690" s="53">
        <f t="shared" si="2723"/>
        <v>0</v>
      </c>
      <c r="Q690" s="53">
        <f t="shared" si="2724"/>
        <v>24.397542320693876</v>
      </c>
      <c r="AA690" s="53" t="s">
        <v>1080</v>
      </c>
      <c r="AB690" s="53" t="s">
        <v>1599</v>
      </c>
      <c r="AC690" s="53">
        <v>11120301</v>
      </c>
      <c r="AD690" s="53">
        <v>583646.64</v>
      </c>
      <c r="AE690" s="53">
        <v>1034.10868327</v>
      </c>
      <c r="AF690" s="53">
        <f t="shared" si="2717"/>
        <v>1.7718061107487913E-3</v>
      </c>
      <c r="AH690" s="58">
        <f t="shared" si="2864"/>
        <v>372</v>
      </c>
      <c r="AI690" s="58">
        <f t="shared" si="2865"/>
        <v>0</v>
      </c>
      <c r="AJ690" s="58">
        <f t="shared" si="2866"/>
        <v>505</v>
      </c>
      <c r="AK690" s="58">
        <f t="shared" si="2867"/>
        <v>0</v>
      </c>
      <c r="AL690" s="58">
        <f t="shared" si="2868"/>
        <v>366</v>
      </c>
      <c r="AM690" s="58">
        <f t="shared" si="2762"/>
        <v>0.65911187319855036</v>
      </c>
      <c r="AN690" s="58">
        <f t="shared" si="2763"/>
        <v>0</v>
      </c>
      <c r="AO690" s="58">
        <f t="shared" si="2764"/>
        <v>0.89476208592813966</v>
      </c>
      <c r="AP690" s="58">
        <f t="shared" si="2765"/>
        <v>0</v>
      </c>
      <c r="AQ690" s="58">
        <f t="shared" si="2766"/>
        <v>0.64848103653405764</v>
      </c>
      <c r="BA690" s="54" t="s">
        <v>1070</v>
      </c>
      <c r="BB690" s="53">
        <v>11100104</v>
      </c>
      <c r="BC690" s="53">
        <v>10223</v>
      </c>
      <c r="BD690" s="53">
        <v>58</v>
      </c>
      <c r="BE690" s="53">
        <f t="shared" si="2725"/>
        <v>5.6734813655482733E-3</v>
      </c>
      <c r="BF690" s="53">
        <f t="shared" ref="BF690:BG692" si="2877">BF689</f>
        <v>0</v>
      </c>
      <c r="BG690" s="53">
        <f t="shared" si="2877"/>
        <v>0</v>
      </c>
      <c r="BH690" s="53">
        <f t="shared" si="2726"/>
        <v>0</v>
      </c>
      <c r="BI690" s="53">
        <f t="shared" si="2727"/>
        <v>0</v>
      </c>
      <c r="BO690" s="54" t="s">
        <v>792</v>
      </c>
      <c r="BP690" s="53">
        <v>12110106</v>
      </c>
      <c r="BQ690" s="53">
        <v>854095.38359999994</v>
      </c>
      <c r="BR690" s="53">
        <v>60084.072119999997</v>
      </c>
      <c r="BS690" s="53">
        <f t="shared" si="2728"/>
        <v>7.0348199128236102E-2</v>
      </c>
      <c r="BT690" s="53">
        <f>BT689</f>
        <v>1402</v>
      </c>
      <c r="BU690" s="53">
        <f t="shared" ref="BU690:BU693" si="2878">BU689</f>
        <v>0</v>
      </c>
      <c r="BV690" s="53">
        <f t="shared" ref="BV690:BV693" si="2879">BV689</f>
        <v>231</v>
      </c>
      <c r="BW690" s="53">
        <f t="shared" si="2729"/>
        <v>98.628175177787014</v>
      </c>
      <c r="BX690" s="53">
        <f t="shared" si="2730"/>
        <v>0</v>
      </c>
      <c r="BY690" s="53">
        <f t="shared" si="2731"/>
        <v>16.25043399862254</v>
      </c>
    </row>
    <row r="691" spans="1:77" x14ac:dyDescent="0.3">
      <c r="A691" s="53" t="s">
        <v>863</v>
      </c>
      <c r="B691" s="53" t="s">
        <v>1581</v>
      </c>
      <c r="C691" s="53">
        <v>12060204</v>
      </c>
      <c r="D691" s="51">
        <v>678539.22462790005</v>
      </c>
      <c r="E691" s="53">
        <v>45828.923429000002</v>
      </c>
      <c r="F691" s="53">
        <f t="shared" si="2712"/>
        <v>6.7540566212855035E-2</v>
      </c>
      <c r="H691" s="53">
        <f>H690</f>
        <v>12149</v>
      </c>
      <c r="I691" s="53">
        <f t="shared" si="2873"/>
        <v>667</v>
      </c>
      <c r="J691" s="53">
        <f t="shared" si="2874"/>
        <v>108</v>
      </c>
      <c r="K691" s="53">
        <f t="shared" si="2875"/>
        <v>0</v>
      </c>
      <c r="L691" s="53">
        <f t="shared" si="2876"/>
        <v>90</v>
      </c>
      <c r="M691" s="53">
        <f t="shared" si="2720"/>
        <v>820.55033891997584</v>
      </c>
      <c r="N691" s="53">
        <f t="shared" si="2721"/>
        <v>45.049557663974312</v>
      </c>
      <c r="O691" s="53">
        <f t="shared" si="2722"/>
        <v>7.2943811509883441</v>
      </c>
      <c r="P691" s="53">
        <f t="shared" si="2723"/>
        <v>0</v>
      </c>
      <c r="Q691" s="53">
        <f t="shared" si="2724"/>
        <v>6.0786509591569535</v>
      </c>
      <c r="AA691" s="53" t="s">
        <v>1081</v>
      </c>
      <c r="AB691" s="53" t="s">
        <v>1599</v>
      </c>
      <c r="AC691" s="53">
        <v>12090103</v>
      </c>
      <c r="AD691" s="53">
        <v>439904.45919999998</v>
      </c>
      <c r="AE691" s="51">
        <v>386249.50312100002</v>
      </c>
      <c r="AF691" s="53">
        <f t="shared" si="2717"/>
        <v>0.87803043375242062</v>
      </c>
      <c r="AH691" s="58">
        <f>Input!P563</f>
        <v>0</v>
      </c>
      <c r="AI691" s="58">
        <f>Input!Q563</f>
        <v>0</v>
      </c>
      <c r="AJ691" s="58">
        <f>Input!R563</f>
        <v>74</v>
      </c>
      <c r="AK691" s="58">
        <f>Input!S563</f>
        <v>0</v>
      </c>
      <c r="AL691" s="58">
        <f>Input!T563</f>
        <v>1</v>
      </c>
      <c r="AM691" s="58">
        <f t="shared" si="2762"/>
        <v>0</v>
      </c>
      <c r="AN691" s="58">
        <f t="shared" si="2763"/>
        <v>0</v>
      </c>
      <c r="AO691" s="58">
        <f t="shared" si="2764"/>
        <v>64.974252097679127</v>
      </c>
      <c r="AP691" s="58">
        <f t="shared" si="2765"/>
        <v>0</v>
      </c>
      <c r="AQ691" s="58">
        <f t="shared" si="2766"/>
        <v>0.87803043375242062</v>
      </c>
      <c r="BA691" s="54" t="s">
        <v>1070</v>
      </c>
      <c r="BB691" s="53">
        <v>11100201</v>
      </c>
      <c r="BC691" s="53">
        <v>10223</v>
      </c>
      <c r="BD691" s="53">
        <v>9578</v>
      </c>
      <c r="BE691" s="53">
        <f t="shared" si="2725"/>
        <v>0.93690697446933391</v>
      </c>
      <c r="BF691" s="53">
        <f t="shared" si="2877"/>
        <v>0</v>
      </c>
      <c r="BG691" s="53">
        <f t="shared" si="2877"/>
        <v>0</v>
      </c>
      <c r="BH691" s="53">
        <f t="shared" si="2726"/>
        <v>0</v>
      </c>
      <c r="BI691" s="53">
        <f t="shared" si="2727"/>
        <v>0</v>
      </c>
      <c r="BO691" s="54" t="s">
        <v>792</v>
      </c>
      <c r="BP691" s="53">
        <v>12110107</v>
      </c>
      <c r="BQ691" s="53">
        <v>854095.38359999994</v>
      </c>
      <c r="BR691" s="53">
        <v>537891.71109999996</v>
      </c>
      <c r="BS691" s="53">
        <f t="shared" si="2728"/>
        <v>0.62977943848940388</v>
      </c>
      <c r="BT691" s="53">
        <f>BT690</f>
        <v>1402</v>
      </c>
      <c r="BU691" s="53">
        <f t="shared" si="2878"/>
        <v>0</v>
      </c>
      <c r="BV691" s="53">
        <f t="shared" si="2879"/>
        <v>231</v>
      </c>
      <c r="BW691" s="53">
        <f t="shared" si="2729"/>
        <v>882.9507727621442</v>
      </c>
      <c r="BX691" s="53">
        <f t="shared" si="2730"/>
        <v>0</v>
      </c>
      <c r="BY691" s="53">
        <f t="shared" si="2731"/>
        <v>145.47905029105229</v>
      </c>
    </row>
    <row r="692" spans="1:77" x14ac:dyDescent="0.3">
      <c r="A692" s="53" t="s">
        <v>863</v>
      </c>
      <c r="B692" s="53" t="s">
        <v>1581</v>
      </c>
      <c r="C692" s="53">
        <v>12070101</v>
      </c>
      <c r="D692" s="51">
        <v>678539.22462790005</v>
      </c>
      <c r="E692" s="53">
        <v>102241.783536</v>
      </c>
      <c r="F692" s="53">
        <f t="shared" si="2712"/>
        <v>0.15067925305580934</v>
      </c>
      <c r="H692" s="53">
        <f>H691</f>
        <v>12149</v>
      </c>
      <c r="I692" s="53">
        <f t="shared" si="2873"/>
        <v>667</v>
      </c>
      <c r="J692" s="53">
        <f t="shared" si="2874"/>
        <v>108</v>
      </c>
      <c r="K692" s="53">
        <f t="shared" si="2875"/>
        <v>0</v>
      </c>
      <c r="L692" s="53">
        <f t="shared" si="2876"/>
        <v>90</v>
      </c>
      <c r="M692" s="53">
        <f t="shared" si="2720"/>
        <v>1830.6022453750277</v>
      </c>
      <c r="N692" s="53">
        <f t="shared" si="2721"/>
        <v>100.50306178822483</v>
      </c>
      <c r="O692" s="53">
        <f t="shared" si="2722"/>
        <v>16.273359330027407</v>
      </c>
      <c r="P692" s="53">
        <f t="shared" si="2723"/>
        <v>0</v>
      </c>
      <c r="Q692" s="53">
        <f t="shared" si="2724"/>
        <v>13.561132775022841</v>
      </c>
      <c r="AA692" s="53" t="s">
        <v>1081</v>
      </c>
      <c r="AB692" s="53" t="s">
        <v>1599</v>
      </c>
      <c r="AC692" s="53">
        <v>13070008</v>
      </c>
      <c r="AD692" s="53">
        <v>439904.45919999998</v>
      </c>
      <c r="AE692" s="53">
        <v>30278.142940400001</v>
      </c>
      <c r="AF692" s="53">
        <f t="shared" si="2717"/>
        <v>6.8828906611820048E-2</v>
      </c>
      <c r="AH692" s="58">
        <f t="shared" ref="AH692:AH693" si="2880">AH691</f>
        <v>0</v>
      </c>
      <c r="AI692" s="58">
        <f t="shared" ref="AI692:AI693" si="2881">AI691</f>
        <v>0</v>
      </c>
      <c r="AJ692" s="58">
        <f t="shared" ref="AJ692:AJ693" si="2882">AJ691</f>
        <v>74</v>
      </c>
      <c r="AK692" s="58">
        <f t="shared" ref="AK692:AK693" si="2883">AK691</f>
        <v>0</v>
      </c>
      <c r="AL692" s="58">
        <f t="shared" ref="AL692:AL693" si="2884">AL691</f>
        <v>1</v>
      </c>
      <c r="AM692" s="58">
        <f t="shared" si="2762"/>
        <v>0</v>
      </c>
      <c r="AN692" s="58">
        <f t="shared" si="2763"/>
        <v>0</v>
      </c>
      <c r="AO692" s="58">
        <f t="shared" si="2764"/>
        <v>5.0933390892746839</v>
      </c>
      <c r="AP692" s="58">
        <f t="shared" si="2765"/>
        <v>0</v>
      </c>
      <c r="AQ692" s="58">
        <f t="shared" si="2766"/>
        <v>6.8828906611820048E-2</v>
      </c>
      <c r="BA692" s="54" t="s">
        <v>1070</v>
      </c>
      <c r="BB692" s="53">
        <v>11100202</v>
      </c>
      <c r="BC692" s="53">
        <v>10223</v>
      </c>
      <c r="BD692" s="53">
        <v>547</v>
      </c>
      <c r="BE692" s="53">
        <f t="shared" si="2725"/>
        <v>5.3506798395774234E-2</v>
      </c>
      <c r="BF692" s="53">
        <f t="shared" si="2877"/>
        <v>0</v>
      </c>
      <c r="BG692" s="53">
        <f t="shared" si="2877"/>
        <v>0</v>
      </c>
      <c r="BH692" s="53">
        <f t="shared" si="2726"/>
        <v>0</v>
      </c>
      <c r="BI692" s="53">
        <f t="shared" si="2727"/>
        <v>0</v>
      </c>
      <c r="BO692" s="54" t="s">
        <v>792</v>
      </c>
      <c r="BP692" s="53">
        <v>12110109</v>
      </c>
      <c r="BQ692" s="53">
        <v>854095.38359999994</v>
      </c>
      <c r="BR692" s="53">
        <v>112153.272</v>
      </c>
      <c r="BS692" s="53">
        <f t="shared" si="2728"/>
        <v>0.13131235006478498</v>
      </c>
      <c r="BT692" s="53">
        <f>BT691</f>
        <v>1402</v>
      </c>
      <c r="BU692" s="53">
        <f t="shared" si="2878"/>
        <v>0</v>
      </c>
      <c r="BV692" s="53">
        <f t="shared" si="2879"/>
        <v>231</v>
      </c>
      <c r="BW692" s="53">
        <f t="shared" si="2729"/>
        <v>184.09991479082854</v>
      </c>
      <c r="BX692" s="53">
        <f t="shared" si="2730"/>
        <v>0</v>
      </c>
      <c r="BY692" s="53">
        <f t="shared" si="2731"/>
        <v>30.333152864965331</v>
      </c>
    </row>
    <row r="693" spans="1:77" x14ac:dyDescent="0.3">
      <c r="A693" s="53" t="s">
        <v>863</v>
      </c>
      <c r="B693" s="53" t="s">
        <v>1581</v>
      </c>
      <c r="C693" s="53">
        <v>12070201</v>
      </c>
      <c r="D693" s="51">
        <v>678539.22462790005</v>
      </c>
      <c r="E693" s="53">
        <v>9489.1286622600001</v>
      </c>
      <c r="F693" s="53">
        <f t="shared" si="2712"/>
        <v>1.3984642770598391E-2</v>
      </c>
      <c r="H693" s="53">
        <f>H692</f>
        <v>12149</v>
      </c>
      <c r="I693" s="53">
        <f t="shared" si="2873"/>
        <v>667</v>
      </c>
      <c r="J693" s="53">
        <f t="shared" si="2874"/>
        <v>108</v>
      </c>
      <c r="K693" s="53">
        <f t="shared" si="2875"/>
        <v>0</v>
      </c>
      <c r="L693" s="53">
        <f t="shared" si="2876"/>
        <v>90</v>
      </c>
      <c r="M693" s="53">
        <f t="shared" si="2720"/>
        <v>169.89942501999985</v>
      </c>
      <c r="N693" s="53">
        <f t="shared" si="2721"/>
        <v>9.3277567279891276</v>
      </c>
      <c r="O693" s="53">
        <f t="shared" si="2722"/>
        <v>1.5103414192246263</v>
      </c>
      <c r="P693" s="53">
        <f t="shared" si="2723"/>
        <v>0</v>
      </c>
      <c r="Q693" s="53">
        <f t="shared" si="2724"/>
        <v>1.2586178493538551</v>
      </c>
      <c r="AA693" s="53" t="s">
        <v>1081</v>
      </c>
      <c r="AB693" s="53" t="s">
        <v>1599</v>
      </c>
      <c r="AC693" s="53">
        <v>13070011</v>
      </c>
      <c r="AD693" s="53">
        <v>439904.45919999998</v>
      </c>
      <c r="AE693" s="53">
        <v>23376.813150900001</v>
      </c>
      <c r="AF693" s="53">
        <f t="shared" si="2717"/>
        <v>5.3140659663720002E-2</v>
      </c>
      <c r="AH693" s="58">
        <f t="shared" si="2880"/>
        <v>0</v>
      </c>
      <c r="AI693" s="58">
        <f t="shared" si="2881"/>
        <v>0</v>
      </c>
      <c r="AJ693" s="58">
        <f t="shared" si="2882"/>
        <v>74</v>
      </c>
      <c r="AK693" s="58">
        <f t="shared" si="2883"/>
        <v>0</v>
      </c>
      <c r="AL693" s="58">
        <f t="shared" si="2884"/>
        <v>1</v>
      </c>
      <c r="AM693" s="58">
        <f t="shared" si="2762"/>
        <v>0</v>
      </c>
      <c r="AN693" s="58">
        <f t="shared" si="2763"/>
        <v>0</v>
      </c>
      <c r="AO693" s="58">
        <f t="shared" si="2764"/>
        <v>3.9324088151152803</v>
      </c>
      <c r="AP693" s="58">
        <f t="shared" si="2765"/>
        <v>0</v>
      </c>
      <c r="AQ693" s="58">
        <f t="shared" si="2766"/>
        <v>5.3140659663720002E-2</v>
      </c>
      <c r="BA693" s="54" t="s">
        <v>1071</v>
      </c>
      <c r="BB693" s="53">
        <v>11090101</v>
      </c>
      <c r="BC693" s="53">
        <v>2052</v>
      </c>
      <c r="BD693" s="53">
        <v>260</v>
      </c>
      <c r="BE693" s="53">
        <f t="shared" si="2725"/>
        <v>0.12670565302144249</v>
      </c>
      <c r="BF693" s="53">
        <v>0</v>
      </c>
      <c r="BG693" s="53">
        <v>0</v>
      </c>
      <c r="BH693" s="53">
        <f t="shared" si="2726"/>
        <v>0</v>
      </c>
      <c r="BI693" s="53">
        <f t="shared" si="2727"/>
        <v>0</v>
      </c>
      <c r="BO693" s="54" t="s">
        <v>792</v>
      </c>
      <c r="BP693" s="53">
        <v>12110110</v>
      </c>
      <c r="BQ693" s="53">
        <v>854095.38359999994</v>
      </c>
      <c r="BR693" s="53">
        <v>18381.240949999999</v>
      </c>
      <c r="BS693" s="53">
        <f t="shared" si="2728"/>
        <v>2.152129762430436E-2</v>
      </c>
      <c r="BT693" s="53">
        <f>BT692</f>
        <v>1402</v>
      </c>
      <c r="BU693" s="53">
        <f t="shared" si="2878"/>
        <v>0</v>
      </c>
      <c r="BV693" s="53">
        <f t="shared" si="2879"/>
        <v>231</v>
      </c>
      <c r="BW693" s="53">
        <f t="shared" si="2729"/>
        <v>30.172859269274714</v>
      </c>
      <c r="BX693" s="53">
        <f t="shared" si="2730"/>
        <v>0</v>
      </c>
      <c r="BY693" s="53">
        <f t="shared" si="2731"/>
        <v>4.9714197512143068</v>
      </c>
    </row>
    <row r="694" spans="1:77" x14ac:dyDescent="0.3">
      <c r="A694" s="53" t="s">
        <v>863</v>
      </c>
      <c r="B694" s="53" t="s">
        <v>1581</v>
      </c>
      <c r="C694" s="53">
        <v>12070204</v>
      </c>
      <c r="D694" s="51">
        <v>678539.22462790005</v>
      </c>
      <c r="E694" s="53">
        <v>8110.2589206399998</v>
      </c>
      <c r="F694" s="53">
        <f t="shared" si="2712"/>
        <v>1.1952527762986045E-2</v>
      </c>
      <c r="H694" s="53">
        <f>H693</f>
        <v>12149</v>
      </c>
      <c r="I694" s="53">
        <f t="shared" si="2873"/>
        <v>667</v>
      </c>
      <c r="J694" s="53">
        <f t="shared" si="2874"/>
        <v>108</v>
      </c>
      <c r="K694" s="53">
        <f t="shared" si="2875"/>
        <v>0</v>
      </c>
      <c r="L694" s="53">
        <f t="shared" si="2876"/>
        <v>90</v>
      </c>
      <c r="M694" s="53">
        <f t="shared" si="2720"/>
        <v>145.21125979251747</v>
      </c>
      <c r="N694" s="53">
        <f t="shared" si="2721"/>
        <v>7.972336017911692</v>
      </c>
      <c r="O694" s="53">
        <f t="shared" si="2722"/>
        <v>1.2908729984024929</v>
      </c>
      <c r="P694" s="53">
        <f t="shared" si="2723"/>
        <v>0</v>
      </c>
      <c r="Q694" s="53">
        <f t="shared" si="2724"/>
        <v>1.075727498668744</v>
      </c>
      <c r="AA694" s="53" t="s">
        <v>1083</v>
      </c>
      <c r="AB694" s="53" t="s">
        <v>1595</v>
      </c>
      <c r="AC694" s="53">
        <v>11140106</v>
      </c>
      <c r="AD694" s="53">
        <v>119375.98820000001</v>
      </c>
      <c r="AE694" s="53">
        <v>64316.1926638</v>
      </c>
      <c r="AF694" s="53">
        <f t="shared" si="2717"/>
        <v>0.53876992880717356</v>
      </c>
      <c r="AH694" s="58">
        <f>Input!P569</f>
        <v>1331</v>
      </c>
      <c r="AI694" s="58">
        <f>Input!Q569</f>
        <v>3</v>
      </c>
      <c r="AJ694" s="58">
        <f>Input!R569</f>
        <v>0</v>
      </c>
      <c r="AK694" s="58">
        <f>Input!S569</f>
        <v>0</v>
      </c>
      <c r="AL694" s="58">
        <f>Input!T569</f>
        <v>4</v>
      </c>
      <c r="AM694" s="58">
        <f t="shared" si="2762"/>
        <v>717.102775242348</v>
      </c>
      <c r="AN694" s="58">
        <f t="shared" si="2763"/>
        <v>1.6163097864215206</v>
      </c>
      <c r="AO694" s="58">
        <f t="shared" si="2764"/>
        <v>0</v>
      </c>
      <c r="AP694" s="58">
        <f t="shared" si="2765"/>
        <v>0</v>
      </c>
      <c r="AQ694" s="58">
        <f t="shared" si="2766"/>
        <v>2.1550797152286942</v>
      </c>
      <c r="AR694" s="74" t="e">
        <f>Input!#REF!</f>
        <v>#REF!</v>
      </c>
      <c r="AS694" s="58"/>
      <c r="AT694" s="58"/>
      <c r="AU694" s="58"/>
      <c r="AV694" s="58"/>
      <c r="AW694" s="58"/>
      <c r="AX694" s="58"/>
      <c r="AY694" s="58"/>
      <c r="AZ694" s="74"/>
      <c r="BA694" s="54" t="s">
        <v>1071</v>
      </c>
      <c r="BB694" s="53">
        <v>11090102</v>
      </c>
      <c r="BC694" s="53">
        <v>2052</v>
      </c>
      <c r="BD694" s="53">
        <v>15</v>
      </c>
      <c r="BE694" s="53">
        <f t="shared" si="2725"/>
        <v>7.3099415204678359E-3</v>
      </c>
      <c r="BF694" s="53">
        <f t="shared" ref="BF694:BG696" si="2885">BF693</f>
        <v>0</v>
      </c>
      <c r="BG694" s="53">
        <f t="shared" si="2885"/>
        <v>0</v>
      </c>
      <c r="BH694" s="53">
        <f t="shared" si="2726"/>
        <v>0</v>
      </c>
      <c r="BI694" s="53">
        <f t="shared" si="2727"/>
        <v>0</v>
      </c>
      <c r="BO694" s="54" t="s">
        <v>1058</v>
      </c>
      <c r="BP694" s="53">
        <v>12090105</v>
      </c>
      <c r="BQ694" s="53">
        <v>577476.80810000002</v>
      </c>
      <c r="BR694" s="53">
        <v>664.03672340000003</v>
      </c>
      <c r="BS694" s="53">
        <f t="shared" si="2728"/>
        <v>1.1498933188066847E-3</v>
      </c>
      <c r="BT694" s="53">
        <f>Input!R493</f>
        <v>0</v>
      </c>
      <c r="BU694" s="53">
        <f>Input!S493</f>
        <v>0</v>
      </c>
      <c r="BV694" s="53">
        <f>Input!T493</f>
        <v>14</v>
      </c>
      <c r="BW694" s="53">
        <f t="shared" si="2729"/>
        <v>0</v>
      </c>
      <c r="BX694" s="53">
        <f t="shared" si="2730"/>
        <v>0</v>
      </c>
      <c r="BY694" s="53">
        <f t="shared" si="2731"/>
        <v>1.6098506463293586E-2</v>
      </c>
    </row>
    <row r="695" spans="1:77" x14ac:dyDescent="0.3">
      <c r="A695" s="53" t="s">
        <v>1057</v>
      </c>
      <c r="B695" s="53" t="s">
        <v>1573</v>
      </c>
      <c r="C695" s="53">
        <v>12110105</v>
      </c>
      <c r="D695" s="51">
        <v>553909.28961069998</v>
      </c>
      <c r="E695" s="53">
        <v>249395.13956499999</v>
      </c>
      <c r="F695" s="53">
        <f t="shared" si="2712"/>
        <v>0.45024545398088656</v>
      </c>
      <c r="H695" s="53">
        <f>Input!P481</f>
        <v>127</v>
      </c>
      <c r="I695" s="53">
        <f>Input!Q481</f>
        <v>0</v>
      </c>
      <c r="J695" s="53">
        <f>Input!R481</f>
        <v>0</v>
      </c>
      <c r="K695" s="53">
        <f>Input!S481</f>
        <v>219</v>
      </c>
      <c r="L695" s="53">
        <f>Input!T481</f>
        <v>3</v>
      </c>
      <c r="M695" s="53">
        <f t="shared" si="2720"/>
        <v>57.181172655572595</v>
      </c>
      <c r="N695" s="53">
        <f t="shared" si="2721"/>
        <v>0</v>
      </c>
      <c r="O695" s="53">
        <f t="shared" si="2722"/>
        <v>0</v>
      </c>
      <c r="P695" s="53">
        <f t="shared" si="2723"/>
        <v>98.603754421814159</v>
      </c>
      <c r="Q695" s="53">
        <f t="shared" si="2724"/>
        <v>1.3507363619426598</v>
      </c>
      <c r="AA695" s="53" t="s">
        <v>1083</v>
      </c>
      <c r="AB695" s="53" t="s">
        <v>1595</v>
      </c>
      <c r="AC695" s="53">
        <v>11140302</v>
      </c>
      <c r="AD695" s="53">
        <v>119375.98820000001</v>
      </c>
      <c r="AE695" s="51">
        <v>55059.795519300002</v>
      </c>
      <c r="AF695" s="53">
        <f t="shared" si="2717"/>
        <v>0.46123007105125685</v>
      </c>
      <c r="AH695" s="58">
        <f t="shared" ref="AH695" si="2886">AH694</f>
        <v>1331</v>
      </c>
      <c r="AI695" s="58">
        <f t="shared" ref="AI695" si="2887">AI694</f>
        <v>3</v>
      </c>
      <c r="AJ695" s="58">
        <f t="shared" ref="AJ695" si="2888">AJ694</f>
        <v>0</v>
      </c>
      <c r="AK695" s="58">
        <f t="shared" ref="AK695" si="2889">AK694</f>
        <v>0</v>
      </c>
      <c r="AL695" s="58">
        <f t="shared" ref="AL695" si="2890">AL694</f>
        <v>4</v>
      </c>
      <c r="AM695" s="58">
        <f t="shared" si="2762"/>
        <v>613.89722456922289</v>
      </c>
      <c r="AN695" s="58">
        <f t="shared" si="2763"/>
        <v>1.3836902131537705</v>
      </c>
      <c r="AO695" s="58">
        <f t="shared" si="2764"/>
        <v>0</v>
      </c>
      <c r="AP695" s="58">
        <f t="shared" si="2765"/>
        <v>0</v>
      </c>
      <c r="AQ695" s="58">
        <f t="shared" si="2766"/>
        <v>1.8449202842050274</v>
      </c>
      <c r="BA695" s="54" t="s">
        <v>1071</v>
      </c>
      <c r="BB695" s="53">
        <v>11090105</v>
      </c>
      <c r="BC695" s="53">
        <v>2052</v>
      </c>
      <c r="BD695" s="53">
        <v>754</v>
      </c>
      <c r="BE695" s="53">
        <f t="shared" si="2725"/>
        <v>0.36744639376218324</v>
      </c>
      <c r="BF695" s="53">
        <f t="shared" si="2885"/>
        <v>0</v>
      </c>
      <c r="BG695" s="53">
        <f t="shared" si="2885"/>
        <v>0</v>
      </c>
      <c r="BH695" s="53">
        <f t="shared" si="2726"/>
        <v>0</v>
      </c>
      <c r="BI695" s="53">
        <f t="shared" si="2727"/>
        <v>0</v>
      </c>
      <c r="BO695" s="54" t="s">
        <v>1058</v>
      </c>
      <c r="BP695" s="53">
        <v>12090109</v>
      </c>
      <c r="BQ695" s="53">
        <v>577476.80810000002</v>
      </c>
      <c r="BR695" s="53">
        <v>480505.26209999999</v>
      </c>
      <c r="BS695" s="53">
        <f t="shared" si="2728"/>
        <v>0.83207715939441196</v>
      </c>
      <c r="BT695" s="53">
        <f>BT694</f>
        <v>0</v>
      </c>
      <c r="BU695" s="53">
        <f t="shared" ref="BU695:BU698" si="2891">BU694</f>
        <v>0</v>
      </c>
      <c r="BV695" s="53">
        <f t="shared" ref="BV695:BV698" si="2892">BV694</f>
        <v>14</v>
      </c>
      <c r="BW695" s="53">
        <f t="shared" si="2729"/>
        <v>0</v>
      </c>
      <c r="BX695" s="53">
        <f t="shared" si="2730"/>
        <v>0</v>
      </c>
      <c r="BY695" s="53">
        <f t="shared" si="2731"/>
        <v>11.649080231521767</v>
      </c>
    </row>
    <row r="696" spans="1:77" x14ac:dyDescent="0.3">
      <c r="A696" s="53" t="s">
        <v>1057</v>
      </c>
      <c r="B696" s="53" t="s">
        <v>1573</v>
      </c>
      <c r="C696" s="53">
        <v>12110108</v>
      </c>
      <c r="D696" s="51">
        <v>553909.28961069998</v>
      </c>
      <c r="E696" s="53">
        <v>243177.40424500001</v>
      </c>
      <c r="F696" s="53">
        <f t="shared" si="2712"/>
        <v>0.43902026704753516</v>
      </c>
      <c r="H696" s="53">
        <f>H695</f>
        <v>127</v>
      </c>
      <c r="I696" s="53">
        <f t="shared" ref="I696:I698" si="2893">I695</f>
        <v>0</v>
      </c>
      <c r="J696" s="53">
        <f t="shared" ref="J696:J698" si="2894">J695</f>
        <v>0</v>
      </c>
      <c r="K696" s="53">
        <f t="shared" ref="K696:K698" si="2895">K695</f>
        <v>219</v>
      </c>
      <c r="L696" s="53">
        <f t="shared" ref="L696:L698" si="2896">L695</f>
        <v>3</v>
      </c>
      <c r="M696" s="53">
        <f t="shared" si="2720"/>
        <v>55.755573915036969</v>
      </c>
      <c r="N696" s="53">
        <f t="shared" si="2721"/>
        <v>0</v>
      </c>
      <c r="O696" s="53">
        <f t="shared" si="2722"/>
        <v>0</v>
      </c>
      <c r="P696" s="53">
        <f t="shared" si="2723"/>
        <v>96.145438483410203</v>
      </c>
      <c r="Q696" s="53">
        <f t="shared" si="2724"/>
        <v>1.3170608011426055</v>
      </c>
      <c r="AA696" s="53" t="s">
        <v>1083</v>
      </c>
      <c r="AB696" s="53" t="s">
        <v>1607</v>
      </c>
      <c r="AC696" s="53">
        <v>11140106</v>
      </c>
      <c r="AD696" s="53">
        <v>183246.7334</v>
      </c>
      <c r="AE696" s="53">
        <v>5942.1283085200002</v>
      </c>
      <c r="AF696" s="53">
        <f t="shared" si="2717"/>
        <v>3.2426926244569006E-2</v>
      </c>
      <c r="AH696" s="58">
        <f>Input!P570</f>
        <v>198</v>
      </c>
      <c r="AI696" s="58">
        <f>Input!Q570</f>
        <v>0</v>
      </c>
      <c r="AJ696" s="58">
        <f>Input!R570</f>
        <v>0</v>
      </c>
      <c r="AK696" s="58">
        <f>Input!S570</f>
        <v>0</v>
      </c>
      <c r="AL696" s="58">
        <f>Input!T570</f>
        <v>30</v>
      </c>
      <c r="AM696" s="58">
        <f t="shared" si="2762"/>
        <v>6.4205313964246633</v>
      </c>
      <c r="AN696" s="58">
        <f t="shared" si="2763"/>
        <v>0</v>
      </c>
      <c r="AO696" s="58">
        <f t="shared" si="2764"/>
        <v>0</v>
      </c>
      <c r="AP696" s="58">
        <f t="shared" si="2765"/>
        <v>0</v>
      </c>
      <c r="AQ696" s="58">
        <f t="shared" si="2766"/>
        <v>0.97280778733707018</v>
      </c>
      <c r="BA696" s="54" t="s">
        <v>1071</v>
      </c>
      <c r="BB696" s="53">
        <v>11120102</v>
      </c>
      <c r="BC696" s="53">
        <v>2052</v>
      </c>
      <c r="BD696" s="53">
        <v>1023</v>
      </c>
      <c r="BE696" s="53">
        <f t="shared" si="2725"/>
        <v>0.49853801169590645</v>
      </c>
      <c r="BF696" s="53">
        <f t="shared" si="2885"/>
        <v>0</v>
      </c>
      <c r="BG696" s="53">
        <f t="shared" si="2885"/>
        <v>0</v>
      </c>
      <c r="BH696" s="53">
        <f t="shared" si="2726"/>
        <v>0</v>
      </c>
      <c r="BI696" s="53">
        <f t="shared" si="2727"/>
        <v>0</v>
      </c>
      <c r="BO696" s="54" t="s">
        <v>1058</v>
      </c>
      <c r="BP696" s="53">
        <v>12090110</v>
      </c>
      <c r="BQ696" s="53">
        <v>577476.80810000002</v>
      </c>
      <c r="BR696" s="53">
        <v>35196.862209999999</v>
      </c>
      <c r="BS696" s="53">
        <f t="shared" si="2728"/>
        <v>6.0949395224725735E-2</v>
      </c>
      <c r="BT696" s="53">
        <f>BT695</f>
        <v>0</v>
      </c>
      <c r="BU696" s="53">
        <f t="shared" si="2891"/>
        <v>0</v>
      </c>
      <c r="BV696" s="53">
        <f t="shared" si="2892"/>
        <v>14</v>
      </c>
      <c r="BW696" s="53">
        <f t="shared" si="2729"/>
        <v>0</v>
      </c>
      <c r="BX696" s="53">
        <f t="shared" si="2730"/>
        <v>0</v>
      </c>
      <c r="BY696" s="53">
        <f t="shared" si="2731"/>
        <v>0.85329153314616024</v>
      </c>
    </row>
    <row r="697" spans="1:77" x14ac:dyDescent="0.3">
      <c r="A697" s="53" t="s">
        <v>1057</v>
      </c>
      <c r="B697" s="53" t="s">
        <v>1573</v>
      </c>
      <c r="C697" s="53">
        <v>12110109</v>
      </c>
      <c r="D697" s="51">
        <v>553909.28961069998</v>
      </c>
      <c r="E697" s="53">
        <v>55473.566385600003</v>
      </c>
      <c r="F697" s="53">
        <f t="shared" si="2712"/>
        <v>0.10014918945408567</v>
      </c>
      <c r="H697" s="53">
        <f>H696</f>
        <v>127</v>
      </c>
      <c r="I697" s="53">
        <f t="shared" si="2893"/>
        <v>0</v>
      </c>
      <c r="J697" s="53">
        <f t="shared" si="2894"/>
        <v>0</v>
      </c>
      <c r="K697" s="53">
        <f t="shared" si="2895"/>
        <v>219</v>
      </c>
      <c r="L697" s="53">
        <f t="shared" si="2896"/>
        <v>3</v>
      </c>
      <c r="M697" s="53">
        <f t="shared" si="2720"/>
        <v>12.71894706066888</v>
      </c>
      <c r="N697" s="53">
        <f t="shared" si="2721"/>
        <v>0</v>
      </c>
      <c r="O697" s="53">
        <f t="shared" si="2722"/>
        <v>0</v>
      </c>
      <c r="P697" s="53">
        <f t="shared" si="2723"/>
        <v>21.932672490444762</v>
      </c>
      <c r="Q697" s="53">
        <f t="shared" si="2724"/>
        <v>0.300447568362257</v>
      </c>
      <c r="AA697" s="53" t="s">
        <v>1083</v>
      </c>
      <c r="AB697" s="53" t="s">
        <v>1607</v>
      </c>
      <c r="AC697" s="53">
        <v>11140302</v>
      </c>
      <c r="AD697" s="53">
        <v>183246.7334</v>
      </c>
      <c r="AE697" s="53">
        <v>177304.60504900001</v>
      </c>
      <c r="AF697" s="53">
        <f t="shared" si="2717"/>
        <v>0.96757307352361244</v>
      </c>
      <c r="AH697" s="58">
        <f t="shared" ref="AH697" si="2897">AH696</f>
        <v>198</v>
      </c>
      <c r="AI697" s="58">
        <f t="shared" ref="AI697" si="2898">AI696</f>
        <v>0</v>
      </c>
      <c r="AJ697" s="58">
        <f t="shared" ref="AJ697" si="2899">AJ696</f>
        <v>0</v>
      </c>
      <c r="AK697" s="58">
        <f t="shared" ref="AK697" si="2900">AK696</f>
        <v>0</v>
      </c>
      <c r="AL697" s="58">
        <f t="shared" ref="AL697" si="2901">AL696</f>
        <v>30</v>
      </c>
      <c r="AM697" s="58">
        <f t="shared" si="2762"/>
        <v>191.57946855767526</v>
      </c>
      <c r="AN697" s="58">
        <f t="shared" si="2763"/>
        <v>0</v>
      </c>
      <c r="AO697" s="58">
        <f t="shared" si="2764"/>
        <v>0</v>
      </c>
      <c r="AP697" s="58">
        <f t="shared" si="2765"/>
        <v>0</v>
      </c>
      <c r="AQ697" s="58">
        <f t="shared" si="2766"/>
        <v>29.027192205708374</v>
      </c>
      <c r="BA697" s="54" t="s">
        <v>1072</v>
      </c>
      <c r="BB697" s="53">
        <v>12010005</v>
      </c>
      <c r="BC697" s="53">
        <v>81545</v>
      </c>
      <c r="BD697" s="53">
        <v>52696</v>
      </c>
      <c r="BE697" s="53">
        <f t="shared" si="2725"/>
        <v>0.64621987859464103</v>
      </c>
      <c r="BF697" s="53">
        <v>0</v>
      </c>
      <c r="BG697" s="53">
        <v>0</v>
      </c>
      <c r="BH697" s="53">
        <f t="shared" si="2726"/>
        <v>0</v>
      </c>
      <c r="BI697" s="53">
        <f t="shared" si="2727"/>
        <v>0</v>
      </c>
      <c r="BO697" s="54" t="s">
        <v>1058</v>
      </c>
      <c r="BP697" s="53">
        <v>12090202</v>
      </c>
      <c r="BQ697" s="53">
        <v>577476.80810000002</v>
      </c>
      <c r="BR697" s="53">
        <v>6099.5091789999997</v>
      </c>
      <c r="BS697" s="53">
        <f t="shared" si="2728"/>
        <v>1.0562344830900577E-2</v>
      </c>
      <c r="BT697" s="53">
        <f>BT696</f>
        <v>0</v>
      </c>
      <c r="BU697" s="53">
        <f t="shared" si="2891"/>
        <v>0</v>
      </c>
      <c r="BV697" s="53">
        <f t="shared" si="2892"/>
        <v>14</v>
      </c>
      <c r="BW697" s="53">
        <f t="shared" si="2729"/>
        <v>0</v>
      </c>
      <c r="BX697" s="53">
        <f t="shared" si="2730"/>
        <v>0</v>
      </c>
      <c r="BY697" s="53">
        <f t="shared" si="2731"/>
        <v>0.14787282763260809</v>
      </c>
    </row>
    <row r="698" spans="1:77" x14ac:dyDescent="0.3">
      <c r="A698" s="53" t="s">
        <v>1057</v>
      </c>
      <c r="B698" s="53" t="s">
        <v>1573</v>
      </c>
      <c r="C698" s="53">
        <v>12110110</v>
      </c>
      <c r="D698" s="51">
        <v>553909.28961069998</v>
      </c>
      <c r="E698" s="53">
        <v>5863.1794151000004</v>
      </c>
      <c r="F698" s="53">
        <f t="shared" si="2712"/>
        <v>1.0585089517492614E-2</v>
      </c>
      <c r="H698" s="53">
        <f>H697</f>
        <v>127</v>
      </c>
      <c r="I698" s="53">
        <f t="shared" si="2893"/>
        <v>0</v>
      </c>
      <c r="J698" s="53">
        <f t="shared" si="2894"/>
        <v>0</v>
      </c>
      <c r="K698" s="53">
        <f t="shared" si="2895"/>
        <v>219</v>
      </c>
      <c r="L698" s="53">
        <f t="shared" si="2896"/>
        <v>3</v>
      </c>
      <c r="M698" s="53">
        <f t="shared" si="2720"/>
        <v>1.344306368721562</v>
      </c>
      <c r="N698" s="53">
        <f t="shared" si="2721"/>
        <v>0</v>
      </c>
      <c r="O698" s="53">
        <f t="shared" si="2722"/>
        <v>0</v>
      </c>
      <c r="P698" s="53">
        <f t="shared" si="2723"/>
        <v>2.3181346043308824</v>
      </c>
      <c r="Q698" s="53">
        <f t="shared" si="2724"/>
        <v>3.1755268552477844E-2</v>
      </c>
      <c r="AA698" s="53" t="s">
        <v>1083</v>
      </c>
      <c r="AB698" s="53" t="s">
        <v>1613</v>
      </c>
      <c r="AC698" s="53">
        <v>11140101</v>
      </c>
      <c r="AD698" s="53">
        <v>111576.10980000001</v>
      </c>
      <c r="AE698" s="53">
        <v>6220.1489502699997</v>
      </c>
      <c r="AF698" s="53">
        <f t="shared" si="2717"/>
        <v>5.5748035680932118E-2</v>
      </c>
      <c r="AH698" s="58">
        <f>Input!P573</f>
        <v>1</v>
      </c>
      <c r="AI698" s="58">
        <f>Input!Q573</f>
        <v>0</v>
      </c>
      <c r="AJ698" s="58">
        <f>Input!R573</f>
        <v>0</v>
      </c>
      <c r="AK698" s="58">
        <f>Input!S573</f>
        <v>0</v>
      </c>
      <c r="AL698" s="58">
        <f>Input!T573</f>
        <v>0</v>
      </c>
      <c r="AM698" s="58">
        <f t="shared" si="2762"/>
        <v>5.5748035680932118E-2</v>
      </c>
      <c r="AN698" s="58">
        <f t="shared" si="2763"/>
        <v>0</v>
      </c>
      <c r="AO698" s="58">
        <f t="shared" si="2764"/>
        <v>0</v>
      </c>
      <c r="AP698" s="58">
        <f t="shared" si="2765"/>
        <v>0</v>
      </c>
      <c r="AQ698" s="58">
        <f t="shared" si="2766"/>
        <v>0</v>
      </c>
      <c r="BA698" s="54" t="s">
        <v>1072</v>
      </c>
      <c r="BB698" s="53">
        <v>12020003</v>
      </c>
      <c r="BC698" s="53">
        <v>81545</v>
      </c>
      <c r="BD698" s="53">
        <v>26008</v>
      </c>
      <c r="BE698" s="53">
        <f t="shared" si="2725"/>
        <v>0.31894046232141759</v>
      </c>
      <c r="BF698" s="53">
        <f>BF697</f>
        <v>0</v>
      </c>
      <c r="BG698" s="53">
        <f>BG697</f>
        <v>0</v>
      </c>
      <c r="BH698" s="53">
        <f t="shared" si="2726"/>
        <v>0</v>
      </c>
      <c r="BI698" s="53">
        <f t="shared" si="2727"/>
        <v>0</v>
      </c>
      <c r="BO698" s="54" t="s">
        <v>1058</v>
      </c>
      <c r="BP698" s="53">
        <v>12090204</v>
      </c>
      <c r="BQ698" s="53">
        <v>577476.80810000002</v>
      </c>
      <c r="BR698" s="53">
        <v>55011.137880000002</v>
      </c>
      <c r="BS698" s="53">
        <f t="shared" si="2728"/>
        <v>9.5261207217994248E-2</v>
      </c>
      <c r="BT698" s="53">
        <f>BT697</f>
        <v>0</v>
      </c>
      <c r="BU698" s="53">
        <f t="shared" si="2891"/>
        <v>0</v>
      </c>
      <c r="BV698" s="53">
        <f t="shared" si="2892"/>
        <v>14</v>
      </c>
      <c r="BW698" s="53">
        <f t="shared" si="2729"/>
        <v>0</v>
      </c>
      <c r="BX698" s="53">
        <f t="shared" si="2730"/>
        <v>0</v>
      </c>
      <c r="BY698" s="53">
        <f t="shared" si="2731"/>
        <v>1.3336569010519195</v>
      </c>
    </row>
    <row r="699" spans="1:77" x14ac:dyDescent="0.3">
      <c r="A699" s="53" t="s">
        <v>1057</v>
      </c>
      <c r="B699" s="53" t="s">
        <v>1576</v>
      </c>
      <c r="C699" s="53">
        <v>12110105</v>
      </c>
      <c r="D699" s="51">
        <v>185989.19630939999</v>
      </c>
      <c r="E699" s="53">
        <v>164942.95061699999</v>
      </c>
      <c r="F699" s="53">
        <f t="shared" si="2712"/>
        <v>0.88684156870386821</v>
      </c>
      <c r="H699" s="53">
        <f>Input!P482</f>
        <v>27</v>
      </c>
      <c r="I699" s="53">
        <f>Input!Q482</f>
        <v>0</v>
      </c>
      <c r="J699" s="53">
        <f>Input!R482</f>
        <v>0</v>
      </c>
      <c r="K699" s="53">
        <f>Input!S482</f>
        <v>0</v>
      </c>
      <c r="L699" s="53">
        <f>Input!T482</f>
        <v>48</v>
      </c>
      <c r="M699" s="53">
        <f t="shared" si="2720"/>
        <v>23.944722355004441</v>
      </c>
      <c r="N699" s="53">
        <f t="shared" si="2721"/>
        <v>0</v>
      </c>
      <c r="O699" s="53">
        <f t="shared" si="2722"/>
        <v>0</v>
      </c>
      <c r="P699" s="53">
        <f t="shared" si="2723"/>
        <v>0</v>
      </c>
      <c r="Q699" s="53">
        <f t="shared" si="2724"/>
        <v>42.568395297785671</v>
      </c>
      <c r="AA699" s="53" t="s">
        <v>1083</v>
      </c>
      <c r="AB699" s="53" t="s">
        <v>1613</v>
      </c>
      <c r="AC699" s="53">
        <v>11140106</v>
      </c>
      <c r="AD699" s="53">
        <v>111576.10980000001</v>
      </c>
      <c r="AE699" s="51">
        <v>105355.96088899999</v>
      </c>
      <c r="AF699" s="53">
        <f t="shared" si="2717"/>
        <v>0.9442519646710249</v>
      </c>
      <c r="AH699" s="58">
        <f t="shared" ref="AH699" si="2902">AH698</f>
        <v>1</v>
      </c>
      <c r="AI699" s="58">
        <f t="shared" ref="AI699" si="2903">AI698</f>
        <v>0</v>
      </c>
      <c r="AJ699" s="58">
        <f t="shared" ref="AJ699" si="2904">AJ698</f>
        <v>0</v>
      </c>
      <c r="AK699" s="58">
        <f t="shared" ref="AK699" si="2905">AK698</f>
        <v>0</v>
      </c>
      <c r="AL699" s="58">
        <f t="shared" ref="AL699" si="2906">AL698</f>
        <v>0</v>
      </c>
      <c r="AM699" s="58">
        <f t="shared" si="2762"/>
        <v>0.9442519646710249</v>
      </c>
      <c r="AN699" s="58">
        <f t="shared" si="2763"/>
        <v>0</v>
      </c>
      <c r="AO699" s="58">
        <f t="shared" si="2764"/>
        <v>0</v>
      </c>
      <c r="AP699" s="58">
        <f t="shared" si="2765"/>
        <v>0</v>
      </c>
      <c r="AQ699" s="58">
        <f t="shared" si="2766"/>
        <v>0</v>
      </c>
      <c r="BA699" s="54" t="s">
        <v>1072</v>
      </c>
      <c r="BB699" s="53">
        <v>12040201</v>
      </c>
      <c r="BC699" s="53">
        <v>81545</v>
      </c>
      <c r="BD699" s="53">
        <v>2841</v>
      </c>
      <c r="BE699" s="53">
        <f t="shared" si="2725"/>
        <v>3.4839659083941384E-2</v>
      </c>
      <c r="BF699" s="53">
        <f>BF698</f>
        <v>0</v>
      </c>
      <c r="BG699" s="53">
        <f>BG698</f>
        <v>0</v>
      </c>
      <c r="BH699" s="53">
        <f t="shared" si="2726"/>
        <v>0</v>
      </c>
      <c r="BI699" s="53">
        <f t="shared" si="2727"/>
        <v>0</v>
      </c>
      <c r="BO699" s="54" t="s">
        <v>1059</v>
      </c>
      <c r="BP699" s="53">
        <v>12080004</v>
      </c>
      <c r="BQ699" s="53">
        <v>577270.92630000005</v>
      </c>
      <c r="BR699" s="53">
        <v>40629.383540000003</v>
      </c>
      <c r="BS699" s="53">
        <f t="shared" si="2728"/>
        <v>7.0381828858786924E-2</v>
      </c>
      <c r="BT699" s="53">
        <v>0</v>
      </c>
      <c r="BU699" s="53">
        <v>1</v>
      </c>
      <c r="BV699" s="53">
        <v>2</v>
      </c>
      <c r="BW699" s="53">
        <f t="shared" si="2729"/>
        <v>0</v>
      </c>
      <c r="BX699" s="53">
        <f t="shared" si="2730"/>
        <v>7.0381828858786924E-2</v>
      </c>
      <c r="BY699" s="53">
        <f t="shared" si="2731"/>
        <v>0.14076365771757385</v>
      </c>
    </row>
    <row r="700" spans="1:77" x14ac:dyDescent="0.3">
      <c r="A700" s="53" t="s">
        <v>1057</v>
      </c>
      <c r="B700" s="53" t="s">
        <v>1576</v>
      </c>
      <c r="C700" s="53">
        <v>12110111</v>
      </c>
      <c r="D700" s="51">
        <v>185989.19630939999</v>
      </c>
      <c r="E700" s="53">
        <v>21046.2456924</v>
      </c>
      <c r="F700" s="53">
        <f t="shared" si="2712"/>
        <v>0.11315843129613175</v>
      </c>
      <c r="H700" s="53">
        <f>H699</f>
        <v>27</v>
      </c>
      <c r="I700" s="53">
        <f t="shared" ref="I700" si="2907">I699</f>
        <v>0</v>
      </c>
      <c r="J700" s="53">
        <f t="shared" ref="J700" si="2908">J699</f>
        <v>0</v>
      </c>
      <c r="K700" s="53">
        <f t="shared" ref="K700" si="2909">K699</f>
        <v>0</v>
      </c>
      <c r="L700" s="53">
        <f t="shared" ref="L700" si="2910">L699</f>
        <v>48</v>
      </c>
      <c r="M700" s="53">
        <f t="shared" si="2720"/>
        <v>3.0552776449955572</v>
      </c>
      <c r="N700" s="53">
        <f t="shared" si="2721"/>
        <v>0</v>
      </c>
      <c r="O700" s="53">
        <f t="shared" si="2722"/>
        <v>0</v>
      </c>
      <c r="P700" s="53">
        <f t="shared" si="2723"/>
        <v>0</v>
      </c>
      <c r="Q700" s="53">
        <f t="shared" si="2724"/>
        <v>5.4316047022143241</v>
      </c>
      <c r="AA700" s="53" t="s">
        <v>1084</v>
      </c>
      <c r="AB700" s="53" t="s">
        <v>1598</v>
      </c>
      <c r="AC700" s="53">
        <v>13070004</v>
      </c>
      <c r="AD700" s="53">
        <v>16787.484690000001</v>
      </c>
      <c r="AE700" s="53">
        <v>14344.4571375</v>
      </c>
      <c r="AF700" s="53">
        <f t="shared" si="2717"/>
        <v>0.85447328187555882</v>
      </c>
      <c r="AH700" s="58">
        <v>0</v>
      </c>
      <c r="AI700" s="58">
        <v>0</v>
      </c>
      <c r="AJ700" s="58">
        <v>0</v>
      </c>
      <c r="AK700" s="58">
        <v>0</v>
      </c>
      <c r="AL700" s="58">
        <v>0</v>
      </c>
      <c r="AM700" s="58">
        <f t="shared" si="2762"/>
        <v>0</v>
      </c>
      <c r="AN700" s="58">
        <f t="shared" si="2763"/>
        <v>0</v>
      </c>
      <c r="AO700" s="58">
        <f t="shared" si="2764"/>
        <v>0</v>
      </c>
      <c r="AP700" s="58">
        <f t="shared" si="2765"/>
        <v>0</v>
      </c>
      <c r="AQ700" s="58">
        <f t="shared" si="2766"/>
        <v>0</v>
      </c>
      <c r="BA700" s="54" t="s">
        <v>1073</v>
      </c>
      <c r="BB700" s="53">
        <v>12060201</v>
      </c>
      <c r="BC700" s="53">
        <v>28111</v>
      </c>
      <c r="BD700" s="53">
        <v>28111</v>
      </c>
      <c r="BE700" s="53">
        <f t="shared" si="2725"/>
        <v>1</v>
      </c>
      <c r="BF700" s="53">
        <f>Input!P538</f>
        <v>225</v>
      </c>
      <c r="BG700" s="53">
        <f>Input!Q538</f>
        <v>0</v>
      </c>
      <c r="BH700" s="53">
        <f t="shared" si="2726"/>
        <v>225</v>
      </c>
      <c r="BI700" s="53">
        <f t="shared" si="2727"/>
        <v>0</v>
      </c>
      <c r="BO700" s="54" t="s">
        <v>1059</v>
      </c>
      <c r="BP700" s="53">
        <v>12080005</v>
      </c>
      <c r="BQ700" s="53">
        <v>577270.92630000005</v>
      </c>
      <c r="BR700" s="53">
        <v>489708.68910000002</v>
      </c>
      <c r="BS700" s="53">
        <f t="shared" si="2728"/>
        <v>0.84831691115776875</v>
      </c>
      <c r="BT700" s="53">
        <f>BT699</f>
        <v>0</v>
      </c>
      <c r="BU700" s="53">
        <f t="shared" ref="BU700:BU702" si="2911">BU699</f>
        <v>1</v>
      </c>
      <c r="BV700" s="53">
        <f t="shared" ref="BV700:BV702" si="2912">BV699</f>
        <v>2</v>
      </c>
      <c r="BW700" s="53">
        <f t="shared" si="2729"/>
        <v>0</v>
      </c>
      <c r="BX700" s="53">
        <f t="shared" si="2730"/>
        <v>0.84831691115776875</v>
      </c>
      <c r="BY700" s="53">
        <f t="shared" si="2731"/>
        <v>1.6966338223155375</v>
      </c>
    </row>
    <row r="701" spans="1:77" x14ac:dyDescent="0.3">
      <c r="A701" s="53" t="s">
        <v>792</v>
      </c>
      <c r="B701" s="53" t="s">
        <v>1573</v>
      </c>
      <c r="C701" s="53">
        <v>12100302</v>
      </c>
      <c r="D701" s="51">
        <v>217605.29762410303</v>
      </c>
      <c r="E701" s="53">
        <v>476.925053703</v>
      </c>
      <c r="F701" s="53">
        <f t="shared" si="2712"/>
        <v>2.1916978074993953E-3</v>
      </c>
      <c r="H701" s="53">
        <f>Input!P486</f>
        <v>1518</v>
      </c>
      <c r="I701" s="53">
        <f>Input!Q486</f>
        <v>3</v>
      </c>
      <c r="J701" s="53">
        <f>Input!R486</f>
        <v>8403</v>
      </c>
      <c r="K701" s="53">
        <f>Input!S486</f>
        <v>0</v>
      </c>
      <c r="L701" s="53">
        <f>Input!T486</f>
        <v>195</v>
      </c>
      <c r="M701" s="53">
        <f t="shared" si="2720"/>
        <v>3.3269972717840819</v>
      </c>
      <c r="N701" s="53">
        <f t="shared" si="2721"/>
        <v>6.5750934224981863E-3</v>
      </c>
      <c r="O701" s="53">
        <f t="shared" si="2722"/>
        <v>18.416836676417418</v>
      </c>
      <c r="P701" s="53">
        <f t="shared" si="2723"/>
        <v>0</v>
      </c>
      <c r="Q701" s="53">
        <f t="shared" si="2724"/>
        <v>0.42738107246238211</v>
      </c>
      <c r="AA701" s="53" t="s">
        <v>1084</v>
      </c>
      <c r="AB701" s="53" t="s">
        <v>1598</v>
      </c>
      <c r="AC701" s="53">
        <v>13070007</v>
      </c>
      <c r="AD701" s="53">
        <v>16787.484690000001</v>
      </c>
      <c r="AE701" s="53">
        <v>2443.0275486300002</v>
      </c>
      <c r="AF701" s="53">
        <f t="shared" si="2717"/>
        <v>0.14552671789391219</v>
      </c>
      <c r="AH701" s="58">
        <f t="shared" ref="AH701" si="2913">AH700</f>
        <v>0</v>
      </c>
      <c r="AI701" s="58">
        <f t="shared" ref="AI701" si="2914">AI700</f>
        <v>0</v>
      </c>
      <c r="AJ701" s="58">
        <f t="shared" ref="AJ701" si="2915">AJ700</f>
        <v>0</v>
      </c>
      <c r="AK701" s="58">
        <f t="shared" ref="AK701" si="2916">AK700</f>
        <v>0</v>
      </c>
      <c r="AL701" s="58">
        <f t="shared" ref="AL701" si="2917">AL700</f>
        <v>0</v>
      </c>
      <c r="AM701" s="58">
        <f t="shared" si="2762"/>
        <v>0</v>
      </c>
      <c r="AN701" s="58">
        <f t="shared" si="2763"/>
        <v>0</v>
      </c>
      <c r="AO701" s="58">
        <f t="shared" si="2764"/>
        <v>0</v>
      </c>
      <c r="AP701" s="58">
        <f t="shared" si="2765"/>
        <v>0</v>
      </c>
      <c r="AQ701" s="58">
        <f t="shared" si="2766"/>
        <v>0</v>
      </c>
      <c r="BA701" s="54" t="s">
        <v>1074</v>
      </c>
      <c r="BB701" s="53">
        <v>12010002</v>
      </c>
      <c r="BC701" s="53">
        <v>23796</v>
      </c>
      <c r="BD701" s="53">
        <v>23789</v>
      </c>
      <c r="BE701" s="53">
        <f t="shared" si="2725"/>
        <v>0.99970583291309467</v>
      </c>
      <c r="BF701" s="53">
        <v>0</v>
      </c>
      <c r="BG701" s="53">
        <v>1</v>
      </c>
      <c r="BH701" s="53">
        <f t="shared" si="2726"/>
        <v>0</v>
      </c>
      <c r="BI701" s="53">
        <f t="shared" si="2727"/>
        <v>0.99970583291309467</v>
      </c>
      <c r="BO701" s="54" t="s">
        <v>1059</v>
      </c>
      <c r="BP701" s="53">
        <v>12090103</v>
      </c>
      <c r="BQ701" s="53">
        <v>577270.92630000005</v>
      </c>
      <c r="BR701" s="53">
        <v>42292.952969999998</v>
      </c>
      <c r="BS701" s="53">
        <f t="shared" si="2728"/>
        <v>7.3263611665107337E-2</v>
      </c>
      <c r="BT701" s="53">
        <f>BT700</f>
        <v>0</v>
      </c>
      <c r="BU701" s="53">
        <f t="shared" si="2911"/>
        <v>1</v>
      </c>
      <c r="BV701" s="53">
        <f t="shared" si="2912"/>
        <v>2</v>
      </c>
      <c r="BW701" s="53">
        <f t="shared" si="2729"/>
        <v>0</v>
      </c>
      <c r="BX701" s="53">
        <f t="shared" si="2730"/>
        <v>7.3263611665107337E-2</v>
      </c>
      <c r="BY701" s="53">
        <f t="shared" si="2731"/>
        <v>0.14652722333021467</v>
      </c>
    </row>
    <row r="702" spans="1:77" x14ac:dyDescent="0.3">
      <c r="A702" s="53" t="s">
        <v>792</v>
      </c>
      <c r="B702" s="53" t="s">
        <v>1573</v>
      </c>
      <c r="C702" s="53">
        <v>12110106</v>
      </c>
      <c r="D702" s="51">
        <v>217605.297624103</v>
      </c>
      <c r="E702" s="53">
        <v>18378.8736623</v>
      </c>
      <c r="F702" s="53">
        <f t="shared" si="2712"/>
        <v>8.4459679350491465E-2</v>
      </c>
      <c r="H702" s="53">
        <f>H701</f>
        <v>1518</v>
      </c>
      <c r="I702" s="53">
        <f t="shared" ref="I702:I705" si="2918">I701</f>
        <v>3</v>
      </c>
      <c r="J702" s="53">
        <f t="shared" ref="J702:J705" si="2919">J701</f>
        <v>8403</v>
      </c>
      <c r="K702" s="53">
        <f t="shared" ref="K702:K705" si="2920">K701</f>
        <v>0</v>
      </c>
      <c r="L702" s="53">
        <f t="shared" ref="L702:L705" si="2921">L701</f>
        <v>195</v>
      </c>
      <c r="M702" s="53">
        <f t="shared" si="2720"/>
        <v>128.20979325404605</v>
      </c>
      <c r="N702" s="53">
        <f t="shared" si="2721"/>
        <v>0.25337903805147438</v>
      </c>
      <c r="O702" s="53">
        <f t="shared" si="2722"/>
        <v>709.71468558217975</v>
      </c>
      <c r="P702" s="53">
        <f t="shared" si="2723"/>
        <v>0</v>
      </c>
      <c r="Q702" s="53">
        <f t="shared" si="2724"/>
        <v>16.469637473345834</v>
      </c>
      <c r="AA702" s="53" t="s">
        <v>1084</v>
      </c>
      <c r="AB702" s="53" t="s">
        <v>1599</v>
      </c>
      <c r="AC702" s="53">
        <v>13070001</v>
      </c>
      <c r="AD702" s="53">
        <v>343592.44660000002</v>
      </c>
      <c r="AE702" s="51">
        <v>111320.880086</v>
      </c>
      <c r="AF702" s="53">
        <f t="shared" si="2717"/>
        <v>0.32399105739247064</v>
      </c>
      <c r="AH702" s="58">
        <f>Input!P575</f>
        <v>1011</v>
      </c>
      <c r="AI702" s="58">
        <f>Input!Q575</f>
        <v>0</v>
      </c>
      <c r="AJ702" s="58">
        <f>Input!R575</f>
        <v>0</v>
      </c>
      <c r="AK702" s="58">
        <f>Input!S575</f>
        <v>0</v>
      </c>
      <c r="AL702" s="58">
        <f>Input!T575</f>
        <v>14</v>
      </c>
      <c r="AM702" s="58">
        <f t="shared" si="2762"/>
        <v>327.55495902378783</v>
      </c>
      <c r="AN702" s="58">
        <f t="shared" si="2763"/>
        <v>0</v>
      </c>
      <c r="AO702" s="58">
        <f t="shared" si="2764"/>
        <v>0</v>
      </c>
      <c r="AP702" s="58">
        <f t="shared" si="2765"/>
        <v>0</v>
      </c>
      <c r="AQ702" s="58">
        <f t="shared" si="2766"/>
        <v>4.5358748034945888</v>
      </c>
      <c r="BA702" s="54" t="s">
        <v>1074</v>
      </c>
      <c r="BB702" s="53">
        <v>12010004</v>
      </c>
      <c r="BC702" s="53">
        <v>23796</v>
      </c>
      <c r="BD702" s="53">
        <v>7</v>
      </c>
      <c r="BE702" s="53">
        <f t="shared" si="2725"/>
        <v>2.9416708690536226E-4</v>
      </c>
      <c r="BF702" s="53">
        <f>BF701</f>
        <v>0</v>
      </c>
      <c r="BG702" s="53">
        <f>BG701</f>
        <v>1</v>
      </c>
      <c r="BH702" s="53">
        <f t="shared" si="2726"/>
        <v>0</v>
      </c>
      <c r="BI702" s="53">
        <f t="shared" si="2727"/>
        <v>2.9416708690536226E-4</v>
      </c>
      <c r="BO702" s="54" t="s">
        <v>1059</v>
      </c>
      <c r="BP702" s="53">
        <v>13070007</v>
      </c>
      <c r="BQ702" s="53">
        <v>577270.92630000005</v>
      </c>
      <c r="BR702" s="53">
        <v>4639.9007279999996</v>
      </c>
      <c r="BS702" s="53">
        <f t="shared" si="2728"/>
        <v>8.0376483841639104E-3</v>
      </c>
      <c r="BT702" s="53">
        <f>BT701</f>
        <v>0</v>
      </c>
      <c r="BU702" s="53">
        <f t="shared" si="2911"/>
        <v>1</v>
      </c>
      <c r="BV702" s="53">
        <f t="shared" si="2912"/>
        <v>2</v>
      </c>
      <c r="BW702" s="53">
        <f t="shared" si="2729"/>
        <v>0</v>
      </c>
      <c r="BX702" s="53">
        <f t="shared" si="2730"/>
        <v>8.0376483841639104E-3</v>
      </c>
      <c r="BY702" s="53">
        <f t="shared" si="2731"/>
        <v>1.6075296768327821E-2</v>
      </c>
    </row>
    <row r="703" spans="1:77" x14ac:dyDescent="0.3">
      <c r="A703" s="53" t="s">
        <v>792</v>
      </c>
      <c r="B703" s="53" t="s">
        <v>1573</v>
      </c>
      <c r="C703" s="53">
        <v>12110107</v>
      </c>
      <c r="D703" s="51">
        <v>217605.297624103</v>
      </c>
      <c r="E703" s="53">
        <v>104150.08482400001</v>
      </c>
      <c r="F703" s="53">
        <f t="shared" si="2712"/>
        <v>0.47861925220180784</v>
      </c>
      <c r="H703" s="53">
        <f>H702</f>
        <v>1518</v>
      </c>
      <c r="I703" s="53">
        <f t="shared" si="2918"/>
        <v>3</v>
      </c>
      <c r="J703" s="53">
        <f t="shared" si="2919"/>
        <v>8403</v>
      </c>
      <c r="K703" s="53">
        <f t="shared" si="2920"/>
        <v>0</v>
      </c>
      <c r="L703" s="53">
        <f t="shared" si="2921"/>
        <v>195</v>
      </c>
      <c r="M703" s="53">
        <f t="shared" si="2720"/>
        <v>726.54402484234436</v>
      </c>
      <c r="N703" s="53">
        <f t="shared" si="2721"/>
        <v>1.4358577566054236</v>
      </c>
      <c r="O703" s="53">
        <f t="shared" si="2722"/>
        <v>4021.8375762517912</v>
      </c>
      <c r="P703" s="53">
        <f t="shared" si="2723"/>
        <v>0</v>
      </c>
      <c r="Q703" s="53">
        <f t="shared" si="2724"/>
        <v>93.330754179352525</v>
      </c>
      <c r="AA703" s="53" t="s">
        <v>1084</v>
      </c>
      <c r="AB703" s="53" t="s">
        <v>1599</v>
      </c>
      <c r="AC703" s="53">
        <v>13070003</v>
      </c>
      <c r="AD703" s="53">
        <v>343592.44660000002</v>
      </c>
      <c r="AE703" s="53">
        <v>94549.476460299993</v>
      </c>
      <c r="AF703" s="53">
        <f t="shared" si="2717"/>
        <v>0.27517914725981052</v>
      </c>
      <c r="AH703" s="58">
        <f t="shared" ref="AH703:AH707" si="2922">AH702</f>
        <v>1011</v>
      </c>
      <c r="AI703" s="58">
        <f t="shared" ref="AI703:AI707" si="2923">AI702</f>
        <v>0</v>
      </c>
      <c r="AJ703" s="58">
        <f t="shared" ref="AJ703:AJ707" si="2924">AJ702</f>
        <v>0</v>
      </c>
      <c r="AK703" s="58">
        <f t="shared" ref="AK703:AK707" si="2925">AK702</f>
        <v>0</v>
      </c>
      <c r="AL703" s="58">
        <f t="shared" ref="AL703:AL707" si="2926">AL702</f>
        <v>14</v>
      </c>
      <c r="AM703" s="58">
        <f t="shared" si="2762"/>
        <v>278.20611787966845</v>
      </c>
      <c r="AN703" s="58">
        <f t="shared" si="2763"/>
        <v>0</v>
      </c>
      <c r="AO703" s="58">
        <f t="shared" si="2764"/>
        <v>0</v>
      </c>
      <c r="AP703" s="58">
        <f t="shared" si="2765"/>
        <v>0</v>
      </c>
      <c r="AQ703" s="58">
        <f t="shared" si="2766"/>
        <v>3.852508061637347</v>
      </c>
      <c r="BA703" s="54" t="s">
        <v>808</v>
      </c>
      <c r="BB703" s="53">
        <v>12030101</v>
      </c>
      <c r="BC703" s="53">
        <v>116927</v>
      </c>
      <c r="BD703" s="53">
        <v>24796</v>
      </c>
      <c r="BE703" s="53">
        <f t="shared" si="2725"/>
        <v>0.21206393732841858</v>
      </c>
      <c r="BF703" s="53">
        <f>Input!P541</f>
        <v>314</v>
      </c>
      <c r="BG703" s="53">
        <f>Input!Q541</f>
        <v>0</v>
      </c>
      <c r="BH703" s="53">
        <f t="shared" si="2726"/>
        <v>66.588076321123438</v>
      </c>
      <c r="BI703" s="53">
        <f t="shared" si="2727"/>
        <v>0</v>
      </c>
      <c r="BO703" s="54" t="s">
        <v>858</v>
      </c>
      <c r="BP703" s="53">
        <v>12070101</v>
      </c>
      <c r="BQ703" s="53">
        <v>654143.80290000001</v>
      </c>
      <c r="BR703" s="53">
        <v>131792.62659999999</v>
      </c>
      <c r="BS703" s="53">
        <f t="shared" si="2728"/>
        <v>0.20147347726253295</v>
      </c>
      <c r="BT703" s="53">
        <f>Input!R499</f>
        <v>1549</v>
      </c>
      <c r="BU703" s="53">
        <f>Input!S499</f>
        <v>0</v>
      </c>
      <c r="BV703" s="53">
        <f>Input!T499</f>
        <v>124</v>
      </c>
      <c r="BW703" s="53">
        <f t="shared" si="2729"/>
        <v>312.08241627966356</v>
      </c>
      <c r="BX703" s="53">
        <f t="shared" si="2730"/>
        <v>0</v>
      </c>
      <c r="BY703" s="53">
        <f t="shared" si="2731"/>
        <v>24.982711180554087</v>
      </c>
    </row>
    <row r="704" spans="1:77" x14ac:dyDescent="0.3">
      <c r="A704" s="53" t="s">
        <v>792</v>
      </c>
      <c r="B704" s="53" t="s">
        <v>1573</v>
      </c>
      <c r="C704" s="53">
        <v>12110109</v>
      </c>
      <c r="D704" s="51">
        <v>217605.297624103</v>
      </c>
      <c r="E704" s="53">
        <v>76218.169985200002</v>
      </c>
      <c r="F704" s="53">
        <f t="shared" si="2712"/>
        <v>0.3502587980043631</v>
      </c>
      <c r="H704" s="53">
        <f>H703</f>
        <v>1518</v>
      </c>
      <c r="I704" s="53">
        <f t="shared" si="2918"/>
        <v>3</v>
      </c>
      <c r="J704" s="53">
        <f t="shared" si="2919"/>
        <v>8403</v>
      </c>
      <c r="K704" s="53">
        <f t="shared" si="2920"/>
        <v>0</v>
      </c>
      <c r="L704" s="53">
        <f t="shared" si="2921"/>
        <v>195</v>
      </c>
      <c r="M704" s="53">
        <f t="shared" si="2720"/>
        <v>531.69285537062319</v>
      </c>
      <c r="N704" s="53">
        <f t="shared" si="2721"/>
        <v>1.0507763940130892</v>
      </c>
      <c r="O704" s="53">
        <f t="shared" si="2722"/>
        <v>2943.2246796306631</v>
      </c>
      <c r="P704" s="53">
        <f t="shared" si="2723"/>
        <v>0</v>
      </c>
      <c r="Q704" s="53">
        <f t="shared" si="2724"/>
        <v>68.300465610850807</v>
      </c>
      <c r="AA704" s="53" t="s">
        <v>1084</v>
      </c>
      <c r="AB704" s="53" t="s">
        <v>1599</v>
      </c>
      <c r="AC704" s="53">
        <v>13070004</v>
      </c>
      <c r="AD704" s="53">
        <v>343592.44660000002</v>
      </c>
      <c r="AE704" s="53">
        <v>3084.96212556</v>
      </c>
      <c r="AF704" s="53">
        <f t="shared" si="2717"/>
        <v>8.978550477715886E-3</v>
      </c>
      <c r="AH704" s="58">
        <f t="shared" si="2922"/>
        <v>1011</v>
      </c>
      <c r="AI704" s="58">
        <f t="shared" si="2923"/>
        <v>0</v>
      </c>
      <c r="AJ704" s="58">
        <f t="shared" si="2924"/>
        <v>0</v>
      </c>
      <c r="AK704" s="58">
        <f t="shared" si="2925"/>
        <v>0</v>
      </c>
      <c r="AL704" s="58">
        <f t="shared" si="2926"/>
        <v>14</v>
      </c>
      <c r="AM704" s="58">
        <f t="shared" si="2762"/>
        <v>9.0773145329707603</v>
      </c>
      <c r="AN704" s="58">
        <f t="shared" si="2763"/>
        <v>0</v>
      </c>
      <c r="AO704" s="58">
        <f t="shared" si="2764"/>
        <v>0</v>
      </c>
      <c r="AP704" s="58">
        <f t="shared" si="2765"/>
        <v>0</v>
      </c>
      <c r="AQ704" s="58">
        <f t="shared" si="2766"/>
        <v>0.12569970668802241</v>
      </c>
      <c r="BA704" s="54" t="s">
        <v>808</v>
      </c>
      <c r="BB704" s="53">
        <v>12030102</v>
      </c>
      <c r="BC704" s="53">
        <v>116927</v>
      </c>
      <c r="BD704" s="53">
        <v>66519</v>
      </c>
      <c r="BE704" s="53">
        <f t="shared" si="2725"/>
        <v>0.56889341212893518</v>
      </c>
      <c r="BF704" s="53">
        <f>BF703</f>
        <v>314</v>
      </c>
      <c r="BG704" s="53">
        <f>BG703</f>
        <v>0</v>
      </c>
      <c r="BH704" s="53">
        <f t="shared" si="2726"/>
        <v>178.63253140848565</v>
      </c>
      <c r="BI704" s="53">
        <f t="shared" si="2727"/>
        <v>0</v>
      </c>
      <c r="BO704" s="54" t="s">
        <v>858</v>
      </c>
      <c r="BP704" s="53">
        <v>12070102</v>
      </c>
      <c r="BQ704" s="53">
        <v>654143.80290000001</v>
      </c>
      <c r="BR704" s="53">
        <v>83227.435500000007</v>
      </c>
      <c r="BS704" s="53">
        <f t="shared" si="2728"/>
        <v>0.12723109984537012</v>
      </c>
      <c r="BT704" s="53">
        <f>BT703</f>
        <v>1549</v>
      </c>
      <c r="BU704" s="53">
        <f t="shared" ref="BU704:BU706" si="2927">BU703</f>
        <v>0</v>
      </c>
      <c r="BV704" s="53">
        <f t="shared" ref="BV704:BV706" si="2928">BV703</f>
        <v>124</v>
      </c>
      <c r="BW704" s="53">
        <f t="shared" si="2729"/>
        <v>197.08097366047832</v>
      </c>
      <c r="BX704" s="53">
        <f t="shared" si="2730"/>
        <v>0</v>
      </c>
      <c r="BY704" s="53">
        <f t="shared" si="2731"/>
        <v>15.776656380825894</v>
      </c>
    </row>
    <row r="705" spans="1:77" x14ac:dyDescent="0.3">
      <c r="A705" s="53" t="s">
        <v>792</v>
      </c>
      <c r="B705" s="53" t="s">
        <v>1573</v>
      </c>
      <c r="C705" s="53">
        <v>12110110</v>
      </c>
      <c r="D705" s="51">
        <v>217605.297624103</v>
      </c>
      <c r="E705" s="53">
        <v>18381.244098899999</v>
      </c>
      <c r="F705" s="53">
        <f t="shared" si="2712"/>
        <v>8.4470572635838279E-2</v>
      </c>
      <c r="H705" s="53">
        <f>H704</f>
        <v>1518</v>
      </c>
      <c r="I705" s="53">
        <f t="shared" si="2918"/>
        <v>3</v>
      </c>
      <c r="J705" s="53">
        <f t="shared" si="2919"/>
        <v>8403</v>
      </c>
      <c r="K705" s="53">
        <f t="shared" si="2920"/>
        <v>0</v>
      </c>
      <c r="L705" s="53">
        <f t="shared" si="2921"/>
        <v>195</v>
      </c>
      <c r="M705" s="53">
        <f t="shared" si="2720"/>
        <v>128.22632926120249</v>
      </c>
      <c r="N705" s="53">
        <f t="shared" si="2721"/>
        <v>0.25341171790751482</v>
      </c>
      <c r="O705" s="53">
        <f t="shared" si="2722"/>
        <v>709.80622185894902</v>
      </c>
      <c r="P705" s="53">
        <f t="shared" si="2723"/>
        <v>0</v>
      </c>
      <c r="Q705" s="53">
        <f t="shared" si="2724"/>
        <v>16.471761663988463</v>
      </c>
      <c r="AA705" s="53" t="s">
        <v>1084</v>
      </c>
      <c r="AB705" s="53" t="s">
        <v>1599</v>
      </c>
      <c r="AC705" s="53">
        <v>13070005</v>
      </c>
      <c r="AD705" s="53">
        <v>343592.44660000002</v>
      </c>
      <c r="AE705" s="53">
        <v>82396.798244000005</v>
      </c>
      <c r="AF705" s="53">
        <f t="shared" si="2717"/>
        <v>0.23980969040313008</v>
      </c>
      <c r="AH705" s="58">
        <f t="shared" si="2922"/>
        <v>1011</v>
      </c>
      <c r="AI705" s="58">
        <f t="shared" si="2923"/>
        <v>0</v>
      </c>
      <c r="AJ705" s="58">
        <f t="shared" si="2924"/>
        <v>0</v>
      </c>
      <c r="AK705" s="58">
        <f t="shared" si="2925"/>
        <v>0</v>
      </c>
      <c r="AL705" s="58">
        <f t="shared" si="2926"/>
        <v>14</v>
      </c>
      <c r="AM705" s="58">
        <f t="shared" si="2762"/>
        <v>242.44759699756452</v>
      </c>
      <c r="AN705" s="58">
        <f t="shared" si="2763"/>
        <v>0</v>
      </c>
      <c r="AO705" s="58">
        <f t="shared" si="2764"/>
        <v>0</v>
      </c>
      <c r="AP705" s="58">
        <f t="shared" si="2765"/>
        <v>0</v>
      </c>
      <c r="AQ705" s="58">
        <f t="shared" si="2766"/>
        <v>3.3573356656438209</v>
      </c>
      <c r="BA705" s="54" t="s">
        <v>808</v>
      </c>
      <c r="BB705" s="53">
        <v>12060201</v>
      </c>
      <c r="BC705" s="53">
        <v>116927</v>
      </c>
      <c r="BD705" s="53">
        <v>25612</v>
      </c>
      <c r="BE705" s="53">
        <f t="shared" si="2725"/>
        <v>0.21904265054264627</v>
      </c>
      <c r="BF705" s="53">
        <f>BF704</f>
        <v>314</v>
      </c>
      <c r="BG705" s="53">
        <f>BG704</f>
        <v>0</v>
      </c>
      <c r="BH705" s="53">
        <f t="shared" si="2726"/>
        <v>68.779392270390929</v>
      </c>
      <c r="BI705" s="53">
        <f t="shared" si="2727"/>
        <v>0</v>
      </c>
      <c r="BO705" s="54" t="s">
        <v>858</v>
      </c>
      <c r="BP705" s="53">
        <v>12070204</v>
      </c>
      <c r="BQ705" s="53">
        <v>654143.80290000001</v>
      </c>
      <c r="BR705" s="53">
        <v>333414.80489999999</v>
      </c>
      <c r="BS705" s="53">
        <f t="shared" si="2728"/>
        <v>0.50969649704221021</v>
      </c>
      <c r="BT705" s="53">
        <f>BT704</f>
        <v>1549</v>
      </c>
      <c r="BU705" s="53">
        <f t="shared" si="2927"/>
        <v>0</v>
      </c>
      <c r="BV705" s="53">
        <f t="shared" si="2928"/>
        <v>124</v>
      </c>
      <c r="BW705" s="53">
        <f t="shared" si="2729"/>
        <v>789.51987391838361</v>
      </c>
      <c r="BX705" s="53">
        <f t="shared" si="2730"/>
        <v>0</v>
      </c>
      <c r="BY705" s="53">
        <f t="shared" si="2731"/>
        <v>63.202365633234066</v>
      </c>
    </row>
    <row r="706" spans="1:77" x14ac:dyDescent="0.3">
      <c r="A706" s="53" t="s">
        <v>792</v>
      </c>
      <c r="B706" s="53" t="s">
        <v>1574</v>
      </c>
      <c r="C706" s="53">
        <v>12100302</v>
      </c>
      <c r="D706" s="51">
        <v>731364.64827881008</v>
      </c>
      <c r="E706" s="53">
        <v>99502.4580976</v>
      </c>
      <c r="F706" s="53">
        <f t="shared" si="2712"/>
        <v>0.13605040704629159</v>
      </c>
      <c r="H706" s="53">
        <f>Input!P487</f>
        <v>6078</v>
      </c>
      <c r="I706" s="53">
        <f>Input!Q487</f>
        <v>0</v>
      </c>
      <c r="J706" s="53">
        <f>Input!R487</f>
        <v>26889</v>
      </c>
      <c r="K706" s="53">
        <f>Input!S487</f>
        <v>0</v>
      </c>
      <c r="L706" s="53">
        <f>Input!T487</f>
        <v>324</v>
      </c>
      <c r="M706" s="53">
        <f t="shared" si="2720"/>
        <v>826.91437402736028</v>
      </c>
      <c r="N706" s="53">
        <f t="shared" si="2721"/>
        <v>0</v>
      </c>
      <c r="O706" s="53">
        <f t="shared" si="2722"/>
        <v>3658.2593950677347</v>
      </c>
      <c r="P706" s="53">
        <f t="shared" si="2723"/>
        <v>0</v>
      </c>
      <c r="Q706" s="53">
        <f t="shared" si="2724"/>
        <v>44.080331882998479</v>
      </c>
      <c r="AA706" s="53" t="s">
        <v>1084</v>
      </c>
      <c r="AB706" s="53" t="s">
        <v>1599</v>
      </c>
      <c r="AC706" s="53">
        <v>13070006</v>
      </c>
      <c r="AD706" s="53">
        <v>343592.44660000002</v>
      </c>
      <c r="AE706" s="53">
        <v>36753.674744800002</v>
      </c>
      <c r="AF706" s="53">
        <f t="shared" si="2717"/>
        <v>0.10696880885623054</v>
      </c>
      <c r="AH706" s="58">
        <f t="shared" si="2922"/>
        <v>1011</v>
      </c>
      <c r="AI706" s="58">
        <f t="shared" si="2923"/>
        <v>0</v>
      </c>
      <c r="AJ706" s="58">
        <f t="shared" si="2924"/>
        <v>0</v>
      </c>
      <c r="AK706" s="58">
        <f t="shared" si="2925"/>
        <v>0</v>
      </c>
      <c r="AL706" s="58">
        <f t="shared" si="2926"/>
        <v>14</v>
      </c>
      <c r="AM706" s="58">
        <f t="shared" si="2762"/>
        <v>108.14546575364908</v>
      </c>
      <c r="AN706" s="58">
        <f t="shared" si="2763"/>
        <v>0</v>
      </c>
      <c r="AO706" s="58">
        <f t="shared" si="2764"/>
        <v>0</v>
      </c>
      <c r="AP706" s="58">
        <f t="shared" si="2765"/>
        <v>0</v>
      </c>
      <c r="AQ706" s="58">
        <f t="shared" si="2766"/>
        <v>1.4975633239872277</v>
      </c>
      <c r="BA706" s="54" t="s">
        <v>1075</v>
      </c>
      <c r="BB706" s="53">
        <v>11120101</v>
      </c>
      <c r="BC706" s="53">
        <v>10269</v>
      </c>
      <c r="BD706" s="53">
        <v>4902</v>
      </c>
      <c r="BE706" s="53">
        <f t="shared" si="2725"/>
        <v>0.47735904177621968</v>
      </c>
      <c r="BF706" s="53">
        <v>0</v>
      </c>
      <c r="BG706" s="53">
        <v>1</v>
      </c>
      <c r="BH706" s="53">
        <f t="shared" si="2726"/>
        <v>0</v>
      </c>
      <c r="BI706" s="53">
        <f t="shared" si="2727"/>
        <v>0.47735904177621968</v>
      </c>
      <c r="BO706" s="54" t="s">
        <v>858</v>
      </c>
      <c r="BP706" s="53">
        <v>12070205</v>
      </c>
      <c r="BQ706" s="53">
        <v>654143.80290000001</v>
      </c>
      <c r="BR706" s="53">
        <v>105708.9359</v>
      </c>
      <c r="BS706" s="53">
        <f t="shared" si="2728"/>
        <v>0.16159892584988669</v>
      </c>
      <c r="BT706" s="53">
        <f>BT705</f>
        <v>1549</v>
      </c>
      <c r="BU706" s="53">
        <f t="shared" si="2927"/>
        <v>0</v>
      </c>
      <c r="BV706" s="53">
        <f t="shared" si="2928"/>
        <v>124</v>
      </c>
      <c r="BW706" s="53">
        <f t="shared" si="2729"/>
        <v>250.31673614147448</v>
      </c>
      <c r="BX706" s="53">
        <f t="shared" si="2730"/>
        <v>0</v>
      </c>
      <c r="BY706" s="53">
        <f t="shared" si="2731"/>
        <v>20.038266805385948</v>
      </c>
    </row>
    <row r="707" spans="1:77" x14ac:dyDescent="0.3">
      <c r="A707" s="53" t="s">
        <v>792</v>
      </c>
      <c r="B707" s="53" t="s">
        <v>1574</v>
      </c>
      <c r="C707" s="53">
        <v>12110106</v>
      </c>
      <c r="D707" s="51">
        <v>731364.64827880997</v>
      </c>
      <c r="E707" s="53">
        <v>60084.0724825</v>
      </c>
      <c r="F707" s="53">
        <f t="shared" ref="F707:F770" si="2929">E707/D707</f>
        <v>8.2153372635526703E-2</v>
      </c>
      <c r="H707" s="53">
        <f>H706</f>
        <v>6078</v>
      </c>
      <c r="I707" s="53">
        <f t="shared" ref="I707:I710" si="2930">I706</f>
        <v>0</v>
      </c>
      <c r="J707" s="53">
        <f t="shared" ref="J707:J710" si="2931">J706</f>
        <v>26889</v>
      </c>
      <c r="K707" s="53">
        <f t="shared" ref="K707:K710" si="2932">K706</f>
        <v>0</v>
      </c>
      <c r="L707" s="53">
        <f t="shared" ref="L707:L710" si="2933">L706</f>
        <v>324</v>
      </c>
      <c r="M707" s="53">
        <f t="shared" si="2720"/>
        <v>499.32819887873131</v>
      </c>
      <c r="N707" s="53">
        <f t="shared" si="2721"/>
        <v>0</v>
      </c>
      <c r="O707" s="53">
        <f t="shared" si="2722"/>
        <v>2209.0220367966776</v>
      </c>
      <c r="P707" s="53">
        <f t="shared" si="2723"/>
        <v>0</v>
      </c>
      <c r="Q707" s="53">
        <f t="shared" si="2724"/>
        <v>26.617692733910651</v>
      </c>
      <c r="AA707" s="53" t="s">
        <v>1084</v>
      </c>
      <c r="AB707" s="53" t="s">
        <v>1599</v>
      </c>
      <c r="AC707" s="53">
        <v>13070007</v>
      </c>
      <c r="AD707" s="53">
        <v>343592.44660000002</v>
      </c>
      <c r="AE707" s="51">
        <v>15486.654950800001</v>
      </c>
      <c r="AF707" s="53">
        <f t="shared" ref="AF707:AF770" si="2934">AE707/AD707</f>
        <v>4.5072745643995771E-2</v>
      </c>
      <c r="AH707" s="58">
        <f t="shared" si="2922"/>
        <v>1011</v>
      </c>
      <c r="AI707" s="58">
        <f t="shared" si="2923"/>
        <v>0</v>
      </c>
      <c r="AJ707" s="58">
        <f t="shared" si="2924"/>
        <v>0</v>
      </c>
      <c r="AK707" s="58">
        <f t="shared" si="2925"/>
        <v>0</v>
      </c>
      <c r="AL707" s="58">
        <f t="shared" si="2926"/>
        <v>14</v>
      </c>
      <c r="AM707" s="58">
        <f t="shared" si="2762"/>
        <v>45.568545846079722</v>
      </c>
      <c r="AN707" s="58">
        <f t="shared" si="2763"/>
        <v>0</v>
      </c>
      <c r="AO707" s="58">
        <f t="shared" si="2764"/>
        <v>0</v>
      </c>
      <c r="AP707" s="58">
        <f t="shared" si="2765"/>
        <v>0</v>
      </c>
      <c r="AQ707" s="58">
        <f t="shared" si="2766"/>
        <v>0.63101843901594079</v>
      </c>
      <c r="BA707" s="54" t="s">
        <v>1075</v>
      </c>
      <c r="BB707" s="53">
        <v>11120104</v>
      </c>
      <c r="BC707" s="53">
        <v>10269</v>
      </c>
      <c r="BD707" s="53">
        <v>5</v>
      </c>
      <c r="BE707" s="53">
        <f t="shared" si="2725"/>
        <v>4.8690232739312492E-4</v>
      </c>
      <c r="BF707" s="53">
        <f t="shared" ref="BF707:BG709" si="2935">BF706</f>
        <v>0</v>
      </c>
      <c r="BG707" s="53">
        <f t="shared" si="2935"/>
        <v>1</v>
      </c>
      <c r="BH707" s="53">
        <f t="shared" si="2726"/>
        <v>0</v>
      </c>
      <c r="BI707" s="53">
        <f t="shared" si="2727"/>
        <v>4.8690232739312492E-4</v>
      </c>
      <c r="BO707" s="54" t="s">
        <v>1060</v>
      </c>
      <c r="BP707" s="53">
        <v>12070201</v>
      </c>
      <c r="BQ707" s="53">
        <v>479926.58010000002</v>
      </c>
      <c r="BR707" s="53">
        <v>21756.730820000001</v>
      </c>
      <c r="BS707" s="53">
        <f t="shared" si="2728"/>
        <v>4.5333456662197485E-2</v>
      </c>
      <c r="BT707" s="53">
        <f>Input!R502</f>
        <v>0</v>
      </c>
      <c r="BU707" s="53">
        <f>Input!S502</f>
        <v>0</v>
      </c>
      <c r="BV707" s="53">
        <f>Input!T502</f>
        <v>0</v>
      </c>
      <c r="BW707" s="53">
        <f t="shared" si="2729"/>
        <v>0</v>
      </c>
      <c r="BX707" s="53">
        <f t="shared" si="2730"/>
        <v>0</v>
      </c>
      <c r="BY707" s="53">
        <f t="shared" si="2731"/>
        <v>0</v>
      </c>
    </row>
    <row r="708" spans="1:77" x14ac:dyDescent="0.3">
      <c r="A708" s="53" t="s">
        <v>792</v>
      </c>
      <c r="B708" s="53" t="s">
        <v>1574</v>
      </c>
      <c r="C708" s="53">
        <v>12110107</v>
      </c>
      <c r="D708" s="51">
        <v>731364.64827880997</v>
      </c>
      <c r="E708" s="53">
        <v>479870.28322500002</v>
      </c>
      <c r="F708" s="53">
        <f t="shared" si="2929"/>
        <v>0.65612999528255078</v>
      </c>
      <c r="H708" s="53">
        <f t="shared" ref="H708:H710" si="2936">H707</f>
        <v>6078</v>
      </c>
      <c r="I708" s="53">
        <f t="shared" si="2930"/>
        <v>0</v>
      </c>
      <c r="J708" s="53">
        <f t="shared" si="2931"/>
        <v>26889</v>
      </c>
      <c r="K708" s="53">
        <f t="shared" si="2932"/>
        <v>0</v>
      </c>
      <c r="L708" s="53">
        <f t="shared" si="2933"/>
        <v>324</v>
      </c>
      <c r="M708" s="53">
        <f t="shared" ref="M708:M771" si="2937">F708*H708</f>
        <v>3987.9581113273434</v>
      </c>
      <c r="N708" s="53">
        <f t="shared" ref="N708:N771" si="2938">I708*F708</f>
        <v>0</v>
      </c>
      <c r="O708" s="53">
        <f t="shared" ref="O708:O771" si="2939">J708*F708</f>
        <v>17642.679443152509</v>
      </c>
      <c r="P708" s="53">
        <f t="shared" ref="P708:P771" si="2940">K708*F708</f>
        <v>0</v>
      </c>
      <c r="Q708" s="53">
        <f t="shared" ref="Q708:Q771" si="2941">L708*F708</f>
        <v>212.58611847154646</v>
      </c>
      <c r="AA708" s="53" t="s">
        <v>1084</v>
      </c>
      <c r="AB708" s="53" t="s">
        <v>1603</v>
      </c>
      <c r="AC708" s="53">
        <v>13070003</v>
      </c>
      <c r="AD708" s="53">
        <v>48900.68161</v>
      </c>
      <c r="AE708" s="51">
        <v>40434.728165599998</v>
      </c>
      <c r="AF708" s="53">
        <f t="shared" si="2934"/>
        <v>0.82687453087220875</v>
      </c>
      <c r="AH708" s="58">
        <f>Input!P577</f>
        <v>4</v>
      </c>
      <c r="AI708" s="58">
        <f>Input!Q577</f>
        <v>0</v>
      </c>
      <c r="AJ708" s="58">
        <f>Input!R577</f>
        <v>146</v>
      </c>
      <c r="AK708" s="58">
        <f>Input!S577</f>
        <v>0</v>
      </c>
      <c r="AL708" s="58">
        <f>Input!T577</f>
        <v>14</v>
      </c>
      <c r="AM708" s="58">
        <f t="shared" si="2762"/>
        <v>3.307498123488835</v>
      </c>
      <c r="AN708" s="58">
        <f t="shared" si="2763"/>
        <v>0</v>
      </c>
      <c r="AO708" s="58">
        <f t="shared" si="2764"/>
        <v>120.72368150734248</v>
      </c>
      <c r="AP708" s="58">
        <f t="shared" si="2765"/>
        <v>0</v>
      </c>
      <c r="AQ708" s="58">
        <f t="shared" si="2766"/>
        <v>11.576243432210923</v>
      </c>
      <c r="BA708" s="54" t="s">
        <v>1075</v>
      </c>
      <c r="BB708" s="53">
        <v>12050002</v>
      </c>
      <c r="BC708" s="53">
        <v>10269</v>
      </c>
      <c r="BD708" s="53">
        <v>2727</v>
      </c>
      <c r="BE708" s="53">
        <f t="shared" ref="BE708:BE771" si="2942">BD708/BC708</f>
        <v>0.26555652936021035</v>
      </c>
      <c r="BF708" s="53">
        <f t="shared" si="2935"/>
        <v>0</v>
      </c>
      <c r="BG708" s="53">
        <f t="shared" si="2935"/>
        <v>1</v>
      </c>
      <c r="BH708" s="53">
        <f t="shared" ref="BH708:BH771" si="2943">BE708*BF708</f>
        <v>0</v>
      </c>
      <c r="BI708" s="53">
        <f t="shared" ref="BI708:BI771" si="2944">BE708*BG708</f>
        <v>0.26555652936021035</v>
      </c>
      <c r="BO708" s="54" t="s">
        <v>1060</v>
      </c>
      <c r="BP708" s="53">
        <v>12070202</v>
      </c>
      <c r="BQ708" s="53">
        <v>479926.58010000002</v>
      </c>
      <c r="BR708" s="53">
        <v>24531.635849999999</v>
      </c>
      <c r="BS708" s="53">
        <f t="shared" ref="BS708:BS771" si="2945">BR708/BQ708</f>
        <v>5.111539320220284E-2</v>
      </c>
      <c r="BT708" s="53">
        <f>BT707</f>
        <v>0</v>
      </c>
      <c r="BU708" s="53">
        <f t="shared" ref="BU708:BU712" si="2946">BU707</f>
        <v>0</v>
      </c>
      <c r="BV708" s="53">
        <f t="shared" ref="BV708:BV712" si="2947">BV707</f>
        <v>0</v>
      </c>
      <c r="BW708" s="53">
        <f t="shared" ref="BW708:BW771" si="2948">BT708*BS708</f>
        <v>0</v>
      </c>
      <c r="BX708" s="53">
        <f t="shared" ref="BX708:BX771" si="2949">BU708*BS708</f>
        <v>0</v>
      </c>
      <c r="BY708" s="53">
        <f t="shared" ref="BY708:BY771" si="2950">BV708*BS708</f>
        <v>0</v>
      </c>
    </row>
    <row r="709" spans="1:77" x14ac:dyDescent="0.3">
      <c r="A709" s="53" t="s">
        <v>792</v>
      </c>
      <c r="B709" s="53" t="s">
        <v>1574</v>
      </c>
      <c r="C709" s="53">
        <v>12110109</v>
      </c>
      <c r="D709" s="51">
        <v>731364.64827880997</v>
      </c>
      <c r="E709" s="53">
        <v>87738.162855100003</v>
      </c>
      <c r="F709" s="53">
        <f t="shared" si="2929"/>
        <v>0.11996500386172967</v>
      </c>
      <c r="H709" s="53">
        <f t="shared" si="2936"/>
        <v>6078</v>
      </c>
      <c r="I709" s="53">
        <f t="shared" si="2930"/>
        <v>0</v>
      </c>
      <c r="J709" s="53">
        <f t="shared" si="2931"/>
        <v>26889</v>
      </c>
      <c r="K709" s="53">
        <f t="shared" si="2932"/>
        <v>0</v>
      </c>
      <c r="L709" s="53">
        <f t="shared" si="2933"/>
        <v>324</v>
      </c>
      <c r="M709" s="53">
        <f t="shared" si="2937"/>
        <v>729.147293471593</v>
      </c>
      <c r="N709" s="53">
        <f t="shared" si="2938"/>
        <v>0</v>
      </c>
      <c r="O709" s="53">
        <f t="shared" si="2939"/>
        <v>3225.7389888380494</v>
      </c>
      <c r="P709" s="53">
        <f t="shared" si="2940"/>
        <v>0</v>
      </c>
      <c r="Q709" s="53">
        <f t="shared" si="2941"/>
        <v>38.868661251200415</v>
      </c>
      <c r="AA709" s="53" t="s">
        <v>1084</v>
      </c>
      <c r="AB709" s="53" t="s">
        <v>1603</v>
      </c>
      <c r="AC709" s="53">
        <v>13070005</v>
      </c>
      <c r="AD709" s="53">
        <v>48900.68161</v>
      </c>
      <c r="AE709" s="51">
        <v>8465.9534457099999</v>
      </c>
      <c r="AF709" s="53">
        <f t="shared" si="2934"/>
        <v>0.17312546915458016</v>
      </c>
      <c r="AH709" s="58">
        <f t="shared" ref="AH709" si="2951">AH708</f>
        <v>4</v>
      </c>
      <c r="AI709" s="58">
        <f t="shared" ref="AI709" si="2952">AI708</f>
        <v>0</v>
      </c>
      <c r="AJ709" s="58">
        <f t="shared" ref="AJ709" si="2953">AJ708</f>
        <v>146</v>
      </c>
      <c r="AK709" s="58">
        <f t="shared" ref="AK709" si="2954">AK708</f>
        <v>0</v>
      </c>
      <c r="AL709" s="58">
        <f t="shared" ref="AL709" si="2955">AL708</f>
        <v>14</v>
      </c>
      <c r="AM709" s="58">
        <f t="shared" si="2762"/>
        <v>0.69250187661832063</v>
      </c>
      <c r="AN709" s="58">
        <f t="shared" si="2763"/>
        <v>0</v>
      </c>
      <c r="AO709" s="58">
        <f t="shared" si="2764"/>
        <v>25.276318496568702</v>
      </c>
      <c r="AP709" s="58">
        <f t="shared" si="2765"/>
        <v>0</v>
      </c>
      <c r="AQ709" s="58">
        <f t="shared" si="2766"/>
        <v>2.423756568164122</v>
      </c>
      <c r="BA709" s="54" t="s">
        <v>1075</v>
      </c>
      <c r="BB709" s="53">
        <v>12050005</v>
      </c>
      <c r="BC709" s="53">
        <v>10269</v>
      </c>
      <c r="BD709" s="53">
        <v>2635</v>
      </c>
      <c r="BE709" s="53">
        <f t="shared" si="2942"/>
        <v>0.25659752653617685</v>
      </c>
      <c r="BF709" s="53">
        <f t="shared" si="2935"/>
        <v>0</v>
      </c>
      <c r="BG709" s="53">
        <f t="shared" si="2935"/>
        <v>1</v>
      </c>
      <c r="BH709" s="53">
        <f t="shared" si="2943"/>
        <v>0</v>
      </c>
      <c r="BI709" s="53">
        <f t="shared" si="2944"/>
        <v>0.25659752653617685</v>
      </c>
      <c r="BO709" s="54" t="s">
        <v>1060</v>
      </c>
      <c r="BP709" s="53">
        <v>12070203</v>
      </c>
      <c r="BQ709" s="53">
        <v>479926.58010000002</v>
      </c>
      <c r="BR709" s="53">
        <v>139334.9228</v>
      </c>
      <c r="BS709" s="53">
        <f t="shared" si="2945"/>
        <v>0.29032549681029846</v>
      </c>
      <c r="BT709" s="53">
        <f>BT708</f>
        <v>0</v>
      </c>
      <c r="BU709" s="53">
        <f t="shared" si="2946"/>
        <v>0</v>
      </c>
      <c r="BV709" s="53">
        <f t="shared" si="2947"/>
        <v>0</v>
      </c>
      <c r="BW709" s="53">
        <f t="shared" si="2948"/>
        <v>0</v>
      </c>
      <c r="BX709" s="53">
        <f t="shared" si="2949"/>
        <v>0</v>
      </c>
      <c r="BY709" s="53">
        <f t="shared" si="2950"/>
        <v>0</v>
      </c>
    </row>
    <row r="710" spans="1:77" x14ac:dyDescent="0.3">
      <c r="A710" s="53" t="s">
        <v>792</v>
      </c>
      <c r="B710" s="53" t="s">
        <v>1574</v>
      </c>
      <c r="C710" s="53">
        <v>12110110</v>
      </c>
      <c r="D710" s="51">
        <v>731364.64827880997</v>
      </c>
      <c r="E710" s="53">
        <v>4169.6716186100002</v>
      </c>
      <c r="F710" s="53">
        <f t="shared" si="2929"/>
        <v>5.7012211739012617E-3</v>
      </c>
      <c r="H710" s="53">
        <f t="shared" si="2936"/>
        <v>6078</v>
      </c>
      <c r="I710" s="53">
        <f t="shared" si="2930"/>
        <v>0</v>
      </c>
      <c r="J710" s="53">
        <f t="shared" si="2931"/>
        <v>26889</v>
      </c>
      <c r="K710" s="53">
        <f t="shared" si="2932"/>
        <v>0</v>
      </c>
      <c r="L710" s="53">
        <f t="shared" si="2933"/>
        <v>324</v>
      </c>
      <c r="M710" s="53">
        <f t="shared" si="2937"/>
        <v>34.652022294971871</v>
      </c>
      <c r="N710" s="53">
        <f t="shared" si="2938"/>
        <v>0</v>
      </c>
      <c r="O710" s="53">
        <f t="shared" si="2939"/>
        <v>153.30013614503102</v>
      </c>
      <c r="P710" s="53">
        <f t="shared" si="2940"/>
        <v>0</v>
      </c>
      <c r="Q710" s="53">
        <f t="shared" si="2941"/>
        <v>1.8471956603440087</v>
      </c>
      <c r="AA710" s="53" t="s">
        <v>1084</v>
      </c>
      <c r="AB710" s="53" t="s">
        <v>1615</v>
      </c>
      <c r="AC710" s="53">
        <v>13070001</v>
      </c>
      <c r="AD710" s="53">
        <v>2420.8048319999998</v>
      </c>
      <c r="AE710" s="53">
        <v>1749.36102959</v>
      </c>
      <c r="AF710" s="53">
        <f t="shared" si="2934"/>
        <v>0.7226361276488068</v>
      </c>
      <c r="AH710" s="58">
        <f>Input!P578</f>
        <v>9</v>
      </c>
      <c r="AI710" s="58">
        <f>Input!Q578</f>
        <v>0</v>
      </c>
      <c r="AJ710" s="58">
        <f>Input!R578</f>
        <v>869</v>
      </c>
      <c r="AK710" s="58">
        <f>Input!S578</f>
        <v>0</v>
      </c>
      <c r="AL710" s="58">
        <f>Input!T578</f>
        <v>72</v>
      </c>
      <c r="AM710" s="58">
        <f t="shared" si="2762"/>
        <v>6.5037251488392611</v>
      </c>
      <c r="AN710" s="58">
        <f t="shared" si="2763"/>
        <v>0</v>
      </c>
      <c r="AO710" s="58">
        <f t="shared" si="2764"/>
        <v>627.97079492681314</v>
      </c>
      <c r="AP710" s="58">
        <f t="shared" si="2765"/>
        <v>0</v>
      </c>
      <c r="AQ710" s="58">
        <f t="shared" si="2766"/>
        <v>52.029801190714089</v>
      </c>
      <c r="BA710" s="54" t="s">
        <v>903</v>
      </c>
      <c r="BB710" s="53">
        <v>13040208</v>
      </c>
      <c r="BC710" s="53">
        <v>15507</v>
      </c>
      <c r="BD710" s="53">
        <v>2</v>
      </c>
      <c r="BE710" s="53">
        <f t="shared" si="2942"/>
        <v>1.2897401173663506E-4</v>
      </c>
      <c r="BF710" s="53">
        <f>Input!P547</f>
        <v>7</v>
      </c>
      <c r="BG710" s="53">
        <f>Input!Q547</f>
        <v>0</v>
      </c>
      <c r="BH710" s="53">
        <f t="shared" si="2943"/>
        <v>9.0281808215644539E-4</v>
      </c>
      <c r="BI710" s="53">
        <f t="shared" si="2944"/>
        <v>0</v>
      </c>
      <c r="BO710" s="54" t="s">
        <v>1060</v>
      </c>
      <c r="BP710" s="53">
        <v>12090106</v>
      </c>
      <c r="BQ710" s="53">
        <v>479926.58010000002</v>
      </c>
      <c r="BR710" s="53">
        <v>106299.9059</v>
      </c>
      <c r="BS710" s="53">
        <f t="shared" si="2945"/>
        <v>0.22149201629518164</v>
      </c>
      <c r="BT710" s="53">
        <f>BT709</f>
        <v>0</v>
      </c>
      <c r="BU710" s="53">
        <f t="shared" si="2946"/>
        <v>0</v>
      </c>
      <c r="BV710" s="53">
        <f t="shared" si="2947"/>
        <v>0</v>
      </c>
      <c r="BW710" s="53">
        <f t="shared" si="2948"/>
        <v>0</v>
      </c>
      <c r="BX710" s="53">
        <f t="shared" si="2949"/>
        <v>0</v>
      </c>
      <c r="BY710" s="53">
        <f t="shared" si="2950"/>
        <v>0</v>
      </c>
    </row>
    <row r="711" spans="1:77" x14ac:dyDescent="0.3">
      <c r="A711" s="53" t="s">
        <v>792</v>
      </c>
      <c r="B711" s="73" t="s">
        <v>1670</v>
      </c>
      <c r="C711" s="53">
        <v>12110107</v>
      </c>
      <c r="D711" s="53">
        <v>1</v>
      </c>
      <c r="E711" s="53">
        <v>1</v>
      </c>
      <c r="F711" s="53">
        <f t="shared" si="2929"/>
        <v>1</v>
      </c>
      <c r="H711" s="53">
        <f>Input!P488</f>
        <v>9</v>
      </c>
      <c r="I711" s="53">
        <f>Input!Q488</f>
        <v>0</v>
      </c>
      <c r="J711" s="53">
        <f>Input!R488</f>
        <v>0</v>
      </c>
      <c r="K711" s="53">
        <f>Input!S488</f>
        <v>0</v>
      </c>
      <c r="L711" s="53">
        <f>Input!T488</f>
        <v>0</v>
      </c>
      <c r="M711" s="53">
        <f t="shared" si="2937"/>
        <v>9</v>
      </c>
      <c r="N711" s="53">
        <f t="shared" si="2938"/>
        <v>0</v>
      </c>
      <c r="O711" s="53">
        <f t="shared" si="2939"/>
        <v>0</v>
      </c>
      <c r="P711" s="53">
        <f t="shared" si="2940"/>
        <v>0</v>
      </c>
      <c r="Q711" s="53">
        <f t="shared" si="2941"/>
        <v>0</v>
      </c>
      <c r="AA711" s="53" t="s">
        <v>1084</v>
      </c>
      <c r="AB711" s="53" t="s">
        <v>1615</v>
      </c>
      <c r="AC711" s="53">
        <v>13070003</v>
      </c>
      <c r="AD711" s="53">
        <v>2420.8048319999998</v>
      </c>
      <c r="AE711" s="51">
        <v>620.60571211299998</v>
      </c>
      <c r="AF711" s="53">
        <f t="shared" si="2934"/>
        <v>0.25636338126451658</v>
      </c>
      <c r="AH711" s="58">
        <f t="shared" ref="AH711:AH712" si="2956">AH710</f>
        <v>9</v>
      </c>
      <c r="AI711" s="58">
        <f t="shared" ref="AI711:AI712" si="2957">AI710</f>
        <v>0</v>
      </c>
      <c r="AJ711" s="58">
        <f t="shared" ref="AJ711:AJ712" si="2958">AJ710</f>
        <v>869</v>
      </c>
      <c r="AK711" s="58">
        <f t="shared" ref="AK711:AK712" si="2959">AK710</f>
        <v>0</v>
      </c>
      <c r="AL711" s="58">
        <f t="shared" ref="AL711:AL712" si="2960">AL710</f>
        <v>72</v>
      </c>
      <c r="AM711" s="58">
        <f t="shared" si="2762"/>
        <v>2.3072704313806494</v>
      </c>
      <c r="AN711" s="58">
        <f t="shared" si="2763"/>
        <v>0</v>
      </c>
      <c r="AO711" s="58">
        <f t="shared" si="2764"/>
        <v>222.77977831886491</v>
      </c>
      <c r="AP711" s="58">
        <f t="shared" si="2765"/>
        <v>0</v>
      </c>
      <c r="AQ711" s="58">
        <f t="shared" si="2766"/>
        <v>18.458163451045195</v>
      </c>
      <c r="BA711" s="54" t="s">
        <v>903</v>
      </c>
      <c r="BB711" s="53">
        <v>13040210</v>
      </c>
      <c r="BC711" s="53">
        <v>15507</v>
      </c>
      <c r="BD711" s="53">
        <v>7</v>
      </c>
      <c r="BE711" s="53">
        <f t="shared" si="2942"/>
        <v>4.5140904107822275E-4</v>
      </c>
      <c r="BF711" s="53">
        <f t="shared" ref="BF711:BG714" si="2961">BF710</f>
        <v>7</v>
      </c>
      <c r="BG711" s="53">
        <f t="shared" si="2961"/>
        <v>0</v>
      </c>
      <c r="BH711" s="53">
        <f t="shared" si="2943"/>
        <v>3.1598632875475593E-3</v>
      </c>
      <c r="BI711" s="53">
        <f t="shared" si="2944"/>
        <v>0</v>
      </c>
      <c r="BO711" s="54" t="s">
        <v>1060</v>
      </c>
      <c r="BP711" s="53">
        <v>12090107</v>
      </c>
      <c r="BQ711" s="53">
        <v>479926.58010000002</v>
      </c>
      <c r="BR711" s="53">
        <v>162378.77679999999</v>
      </c>
      <c r="BS711" s="53">
        <f t="shared" si="2945"/>
        <v>0.3383408703184681</v>
      </c>
      <c r="BT711" s="53">
        <f>BT710</f>
        <v>0</v>
      </c>
      <c r="BU711" s="53">
        <f t="shared" si="2946"/>
        <v>0</v>
      </c>
      <c r="BV711" s="53">
        <f t="shared" si="2947"/>
        <v>0</v>
      </c>
      <c r="BW711" s="53">
        <f t="shared" si="2948"/>
        <v>0</v>
      </c>
      <c r="BX711" s="53">
        <f t="shared" si="2949"/>
        <v>0</v>
      </c>
      <c r="BY711" s="53">
        <f t="shared" si="2950"/>
        <v>0</v>
      </c>
    </row>
    <row r="712" spans="1:77" x14ac:dyDescent="0.3">
      <c r="A712" s="53" t="s">
        <v>792</v>
      </c>
      <c r="B712" s="53" t="s">
        <v>1581</v>
      </c>
      <c r="C712" s="53">
        <v>12100302</v>
      </c>
      <c r="D712" s="51">
        <v>771287.95255471999</v>
      </c>
      <c r="E712" s="53">
        <v>125585.08370800001</v>
      </c>
      <c r="F712" s="53">
        <f t="shared" si="2929"/>
        <v>0.162825159257353</v>
      </c>
      <c r="H712" s="53">
        <f>Input!P490</f>
        <v>76</v>
      </c>
      <c r="I712" s="53">
        <f>Input!Q490</f>
        <v>0</v>
      </c>
      <c r="J712" s="53">
        <f>Input!R490</f>
        <v>0</v>
      </c>
      <c r="K712" s="53">
        <f>Input!S490</f>
        <v>0</v>
      </c>
      <c r="L712" s="53">
        <f>Input!T490</f>
        <v>147</v>
      </c>
      <c r="M712" s="53">
        <f t="shared" si="2937"/>
        <v>12.374712103558828</v>
      </c>
      <c r="N712" s="53">
        <f t="shared" si="2938"/>
        <v>0</v>
      </c>
      <c r="O712" s="53">
        <f t="shared" si="2939"/>
        <v>0</v>
      </c>
      <c r="P712" s="53">
        <f t="shared" si="2940"/>
        <v>0</v>
      </c>
      <c r="Q712" s="53">
        <f t="shared" si="2941"/>
        <v>23.935298410830889</v>
      </c>
      <c r="AA712" s="53" t="s">
        <v>1084</v>
      </c>
      <c r="AB712" s="53" t="s">
        <v>1615</v>
      </c>
      <c r="AC712" s="53">
        <v>13070006</v>
      </c>
      <c r="AD712" s="53">
        <v>2420.8048319999998</v>
      </c>
      <c r="AE712" s="53">
        <v>50.838090787200002</v>
      </c>
      <c r="AF712" s="53">
        <f t="shared" si="2934"/>
        <v>2.1000491289171388E-2</v>
      </c>
      <c r="AH712" s="58">
        <f t="shared" si="2956"/>
        <v>9</v>
      </c>
      <c r="AI712" s="58">
        <f t="shared" si="2957"/>
        <v>0</v>
      </c>
      <c r="AJ712" s="58">
        <f t="shared" si="2958"/>
        <v>869</v>
      </c>
      <c r="AK712" s="58">
        <f t="shared" si="2959"/>
        <v>0</v>
      </c>
      <c r="AL712" s="58">
        <f t="shared" si="2960"/>
        <v>72</v>
      </c>
      <c r="AM712" s="58">
        <f t="shared" si="2762"/>
        <v>0.18900442160254249</v>
      </c>
      <c r="AN712" s="58">
        <f t="shared" si="2763"/>
        <v>0</v>
      </c>
      <c r="AO712" s="58">
        <f t="shared" si="2764"/>
        <v>18.249426930289935</v>
      </c>
      <c r="AP712" s="58">
        <f t="shared" si="2765"/>
        <v>0</v>
      </c>
      <c r="AQ712" s="58">
        <f t="shared" si="2766"/>
        <v>1.51203537282034</v>
      </c>
      <c r="BA712" s="54" t="s">
        <v>903</v>
      </c>
      <c r="BB712" s="53">
        <v>13040211</v>
      </c>
      <c r="BC712" s="53">
        <v>15507</v>
      </c>
      <c r="BD712" s="53">
        <v>13</v>
      </c>
      <c r="BE712" s="53">
        <f t="shared" si="2942"/>
        <v>8.3833107628812794E-4</v>
      </c>
      <c r="BF712" s="53">
        <f t="shared" si="2961"/>
        <v>7</v>
      </c>
      <c r="BG712" s="53">
        <f t="shared" si="2961"/>
        <v>0</v>
      </c>
      <c r="BH712" s="53">
        <f t="shared" si="2943"/>
        <v>5.8683175340168954E-3</v>
      </c>
      <c r="BI712" s="53">
        <f t="shared" si="2944"/>
        <v>0</v>
      </c>
      <c r="BO712" s="54" t="s">
        <v>1060</v>
      </c>
      <c r="BP712" s="53">
        <v>12090201</v>
      </c>
      <c r="BQ712" s="53">
        <v>479926.58010000002</v>
      </c>
      <c r="BR712" s="53">
        <v>25624.60802</v>
      </c>
      <c r="BS712" s="53">
        <f t="shared" si="2945"/>
        <v>5.3392766899180127E-2</v>
      </c>
      <c r="BT712" s="53">
        <f>BT711</f>
        <v>0</v>
      </c>
      <c r="BU712" s="53">
        <f t="shared" si="2946"/>
        <v>0</v>
      </c>
      <c r="BV712" s="53">
        <f t="shared" si="2947"/>
        <v>0</v>
      </c>
      <c r="BW712" s="53">
        <f t="shared" si="2948"/>
        <v>0</v>
      </c>
      <c r="BX712" s="53">
        <f t="shared" si="2949"/>
        <v>0</v>
      </c>
      <c r="BY712" s="53">
        <f t="shared" si="2950"/>
        <v>0</v>
      </c>
    </row>
    <row r="713" spans="1:77" x14ac:dyDescent="0.3">
      <c r="A713" s="53" t="s">
        <v>792</v>
      </c>
      <c r="B713" s="53" t="s">
        <v>1581</v>
      </c>
      <c r="C713" s="53">
        <v>12110106</v>
      </c>
      <c r="D713" s="51">
        <v>771287.95255471999</v>
      </c>
      <c r="E713" s="53">
        <v>49834.691395599999</v>
      </c>
      <c r="F713" s="53">
        <f t="shared" si="2929"/>
        <v>6.4612303654599634E-2</v>
      </c>
      <c r="H713" s="53">
        <f t="shared" ref="H713:H716" si="2962">H712</f>
        <v>76</v>
      </c>
      <c r="I713" s="53">
        <f t="shared" ref="I713:I716" si="2963">I712</f>
        <v>0</v>
      </c>
      <c r="J713" s="53">
        <f t="shared" ref="J713:J716" si="2964">J712</f>
        <v>0</v>
      </c>
      <c r="K713" s="53">
        <f t="shared" ref="K713:K716" si="2965">K712</f>
        <v>0</v>
      </c>
      <c r="L713" s="53">
        <f t="shared" ref="L713:L716" si="2966">L712</f>
        <v>147</v>
      </c>
      <c r="M713" s="53">
        <f t="shared" si="2937"/>
        <v>4.9105350777495724</v>
      </c>
      <c r="N713" s="53">
        <f t="shared" si="2938"/>
        <v>0</v>
      </c>
      <c r="O713" s="53">
        <f t="shared" si="2939"/>
        <v>0</v>
      </c>
      <c r="P713" s="53">
        <f t="shared" si="2940"/>
        <v>0</v>
      </c>
      <c r="Q713" s="53">
        <f t="shared" si="2941"/>
        <v>9.4980086372261461</v>
      </c>
      <c r="AA713" s="53" t="s">
        <v>1084</v>
      </c>
      <c r="AB713" s="53" t="s">
        <v>1610</v>
      </c>
      <c r="AC713" s="53">
        <v>13070001</v>
      </c>
      <c r="AD713" s="53">
        <v>1657821.36</v>
      </c>
      <c r="AE713" s="53">
        <v>599931.28889900004</v>
      </c>
      <c r="AF713" s="53">
        <f t="shared" si="2934"/>
        <v>0.3618793335483384</v>
      </c>
      <c r="AH713" s="58">
        <f>Input!P579</f>
        <v>0</v>
      </c>
      <c r="AI713" s="58">
        <f>Input!Q579</f>
        <v>0</v>
      </c>
      <c r="AJ713" s="58">
        <f>Input!R579</f>
        <v>1305</v>
      </c>
      <c r="AK713" s="58">
        <f>Input!S579</f>
        <v>0</v>
      </c>
      <c r="AL713" s="58">
        <f>Input!T579</f>
        <v>0</v>
      </c>
      <c r="AM713" s="58">
        <f t="shared" si="2762"/>
        <v>0</v>
      </c>
      <c r="AN713" s="58">
        <f t="shared" si="2763"/>
        <v>0</v>
      </c>
      <c r="AO713" s="58">
        <f t="shared" si="2764"/>
        <v>472.2525302805816</v>
      </c>
      <c r="AP713" s="58">
        <f t="shared" si="2765"/>
        <v>0</v>
      </c>
      <c r="AQ713" s="58">
        <f t="shared" si="2766"/>
        <v>0</v>
      </c>
      <c r="BA713" s="54" t="s">
        <v>903</v>
      </c>
      <c r="BB713" s="53">
        <v>13070005</v>
      </c>
      <c r="BC713" s="53">
        <v>15507</v>
      </c>
      <c r="BD713" s="53">
        <v>4</v>
      </c>
      <c r="BE713" s="53">
        <f t="shared" si="2942"/>
        <v>2.5794802347327013E-4</v>
      </c>
      <c r="BF713" s="53">
        <f t="shared" si="2961"/>
        <v>7</v>
      </c>
      <c r="BG713" s="53">
        <f t="shared" si="2961"/>
        <v>0</v>
      </c>
      <c r="BH713" s="53">
        <f t="shared" si="2943"/>
        <v>1.8056361643128908E-3</v>
      </c>
      <c r="BI713" s="53">
        <f t="shared" si="2944"/>
        <v>0</v>
      </c>
      <c r="BO713" s="54" t="s">
        <v>801</v>
      </c>
      <c r="BP713" s="53">
        <v>12060102</v>
      </c>
      <c r="BQ713" s="53">
        <v>586163.6176</v>
      </c>
      <c r="BR713" s="53">
        <v>5139.4402389999996</v>
      </c>
      <c r="BS713" s="53">
        <f t="shared" si="2945"/>
        <v>8.7679277332889174E-3</v>
      </c>
      <c r="BT713" s="53">
        <f>Input!R505</f>
        <v>0</v>
      </c>
      <c r="BU713" s="53">
        <f>Input!S505</f>
        <v>0</v>
      </c>
      <c r="BV713" s="53">
        <f>Input!T505</f>
        <v>20</v>
      </c>
      <c r="BW713" s="53">
        <f t="shared" si="2948"/>
        <v>0</v>
      </c>
      <c r="BX713" s="53">
        <f t="shared" si="2949"/>
        <v>0</v>
      </c>
      <c r="BY713" s="53">
        <f t="shared" si="2950"/>
        <v>0.17535855466577835</v>
      </c>
    </row>
    <row r="714" spans="1:77" x14ac:dyDescent="0.3">
      <c r="A714" s="53" t="s">
        <v>792</v>
      </c>
      <c r="B714" s="53" t="s">
        <v>1581</v>
      </c>
      <c r="C714" s="53">
        <v>12110107</v>
      </c>
      <c r="D714" s="51">
        <v>771287.95255471999</v>
      </c>
      <c r="E714" s="53">
        <v>505791.07888500002</v>
      </c>
      <c r="F714" s="53">
        <f t="shared" si="2929"/>
        <v>0.65577463930258395</v>
      </c>
      <c r="H714" s="53">
        <f t="shared" si="2962"/>
        <v>76</v>
      </c>
      <c r="I714" s="53">
        <f t="shared" si="2963"/>
        <v>0</v>
      </c>
      <c r="J714" s="53">
        <f t="shared" si="2964"/>
        <v>0</v>
      </c>
      <c r="K714" s="53">
        <f t="shared" si="2965"/>
        <v>0</v>
      </c>
      <c r="L714" s="53">
        <f t="shared" si="2966"/>
        <v>147</v>
      </c>
      <c r="M714" s="53">
        <f t="shared" si="2937"/>
        <v>49.838872586996381</v>
      </c>
      <c r="N714" s="53">
        <f t="shared" si="2938"/>
        <v>0</v>
      </c>
      <c r="O714" s="53">
        <f t="shared" si="2939"/>
        <v>0</v>
      </c>
      <c r="P714" s="53">
        <f t="shared" si="2940"/>
        <v>0</v>
      </c>
      <c r="Q714" s="53">
        <f t="shared" si="2941"/>
        <v>96.398871977479843</v>
      </c>
      <c r="AA714" s="53" t="s">
        <v>1084</v>
      </c>
      <c r="AB714" s="53" t="s">
        <v>1610</v>
      </c>
      <c r="AC714" s="53">
        <v>13070003</v>
      </c>
      <c r="AD714" s="53">
        <v>1657821.36</v>
      </c>
      <c r="AE714" s="53">
        <v>449689.12947799999</v>
      </c>
      <c r="AF714" s="53">
        <f t="shared" si="2934"/>
        <v>0.27125306762726231</v>
      </c>
      <c r="AH714" s="58">
        <f t="shared" ref="AH714:AH718" si="2967">AH713</f>
        <v>0</v>
      </c>
      <c r="AI714" s="58">
        <f t="shared" ref="AI714:AI718" si="2968">AI713</f>
        <v>0</v>
      </c>
      <c r="AJ714" s="58">
        <f t="shared" ref="AJ714:AJ718" si="2969">AJ713</f>
        <v>1305</v>
      </c>
      <c r="AK714" s="58">
        <f t="shared" ref="AK714:AK718" si="2970">AK713</f>
        <v>0</v>
      </c>
      <c r="AL714" s="58">
        <f t="shared" ref="AL714:AL718" si="2971">AL713</f>
        <v>0</v>
      </c>
      <c r="AM714" s="58">
        <f t="shared" si="2762"/>
        <v>0</v>
      </c>
      <c r="AN714" s="58">
        <f t="shared" si="2763"/>
        <v>0</v>
      </c>
      <c r="AO714" s="58">
        <f t="shared" si="2764"/>
        <v>353.9852532535773</v>
      </c>
      <c r="AP714" s="58">
        <f t="shared" si="2765"/>
        <v>0</v>
      </c>
      <c r="AQ714" s="58">
        <f t="shared" si="2766"/>
        <v>0</v>
      </c>
      <c r="BA714" s="54" t="s">
        <v>903</v>
      </c>
      <c r="BB714" s="53">
        <v>13070006</v>
      </c>
      <c r="BC714" s="53">
        <v>15507</v>
      </c>
      <c r="BD714" s="53">
        <v>40</v>
      </c>
      <c r="BE714" s="53">
        <f t="shared" si="2942"/>
        <v>2.5794802347327015E-3</v>
      </c>
      <c r="BF714" s="53">
        <f t="shared" si="2961"/>
        <v>7</v>
      </c>
      <c r="BG714" s="53">
        <f t="shared" si="2961"/>
        <v>0</v>
      </c>
      <c r="BH714" s="53">
        <f t="shared" si="2943"/>
        <v>1.8056361643128911E-2</v>
      </c>
      <c r="BI714" s="53">
        <f t="shared" si="2944"/>
        <v>0</v>
      </c>
      <c r="BO714" s="54" t="s">
        <v>801</v>
      </c>
      <c r="BP714" s="53">
        <v>12080002</v>
      </c>
      <c r="BQ714" s="53">
        <v>586163.6176</v>
      </c>
      <c r="BR714" s="53">
        <v>366471.92290000001</v>
      </c>
      <c r="BS714" s="53">
        <f t="shared" si="2945"/>
        <v>0.62520414419525039</v>
      </c>
      <c r="BT714" s="53">
        <f>BT713</f>
        <v>0</v>
      </c>
      <c r="BU714" s="53">
        <f t="shared" ref="BU714:BU716" si="2972">BU713</f>
        <v>0</v>
      </c>
      <c r="BV714" s="53">
        <f t="shared" ref="BV714:BV716" si="2973">BV713</f>
        <v>20</v>
      </c>
      <c r="BW714" s="53">
        <f t="shared" si="2948"/>
        <v>0</v>
      </c>
      <c r="BX714" s="53">
        <f t="shared" si="2949"/>
        <v>0</v>
      </c>
      <c r="BY714" s="53">
        <f t="shared" si="2950"/>
        <v>12.504082883905008</v>
      </c>
    </row>
    <row r="715" spans="1:77" x14ac:dyDescent="0.3">
      <c r="A715" s="53" t="s">
        <v>792</v>
      </c>
      <c r="B715" s="53" t="s">
        <v>1581</v>
      </c>
      <c r="C715" s="53">
        <v>12110109</v>
      </c>
      <c r="D715" s="51">
        <v>771287.95255471999</v>
      </c>
      <c r="E715" s="53">
        <v>86682.030138999995</v>
      </c>
      <c r="F715" s="53">
        <f t="shared" si="2929"/>
        <v>0.1123860807781128</v>
      </c>
      <c r="H715" s="53">
        <f t="shared" si="2962"/>
        <v>76</v>
      </c>
      <c r="I715" s="53">
        <f t="shared" si="2963"/>
        <v>0</v>
      </c>
      <c r="J715" s="53">
        <f t="shared" si="2964"/>
        <v>0</v>
      </c>
      <c r="K715" s="53">
        <f t="shared" si="2965"/>
        <v>0</v>
      </c>
      <c r="L715" s="53">
        <f t="shared" si="2966"/>
        <v>147</v>
      </c>
      <c r="M715" s="53">
        <f t="shared" si="2937"/>
        <v>8.5413421391365727</v>
      </c>
      <c r="N715" s="53">
        <f t="shared" si="2938"/>
        <v>0</v>
      </c>
      <c r="O715" s="53">
        <f t="shared" si="2939"/>
        <v>0</v>
      </c>
      <c r="P715" s="53">
        <f t="shared" si="2940"/>
        <v>0</v>
      </c>
      <c r="Q715" s="53">
        <f t="shared" si="2941"/>
        <v>16.520753874382581</v>
      </c>
      <c r="AA715" s="53" t="s">
        <v>1084</v>
      </c>
      <c r="AB715" s="53" t="s">
        <v>1610</v>
      </c>
      <c r="AC715" s="53">
        <v>13070004</v>
      </c>
      <c r="AD715" s="53">
        <v>1657821.36</v>
      </c>
      <c r="AE715" s="53">
        <v>476457.90645299997</v>
      </c>
      <c r="AF715" s="53">
        <f t="shared" si="2934"/>
        <v>0.28740002870574666</v>
      </c>
      <c r="AH715" s="58">
        <f t="shared" si="2967"/>
        <v>0</v>
      </c>
      <c r="AI715" s="58">
        <f t="shared" si="2968"/>
        <v>0</v>
      </c>
      <c r="AJ715" s="58">
        <f t="shared" si="2969"/>
        <v>1305</v>
      </c>
      <c r="AK715" s="58">
        <f t="shared" si="2970"/>
        <v>0</v>
      </c>
      <c r="AL715" s="58">
        <f t="shared" si="2971"/>
        <v>0</v>
      </c>
      <c r="AM715" s="58">
        <f t="shared" si="2762"/>
        <v>0</v>
      </c>
      <c r="AN715" s="58">
        <f t="shared" si="2763"/>
        <v>0</v>
      </c>
      <c r="AO715" s="58">
        <f t="shared" si="2764"/>
        <v>375.05703746099937</v>
      </c>
      <c r="AP715" s="58">
        <f t="shared" si="2765"/>
        <v>0</v>
      </c>
      <c r="AQ715" s="58">
        <f t="shared" si="2766"/>
        <v>0</v>
      </c>
      <c r="BA715" s="54" t="s">
        <v>903</v>
      </c>
      <c r="BB715" s="53">
        <v>13070007</v>
      </c>
      <c r="BC715" s="53">
        <v>15507</v>
      </c>
      <c r="BD715" s="53">
        <v>13658</v>
      </c>
      <c r="BE715" s="53">
        <f t="shared" si="2942"/>
        <v>0.88076352614948084</v>
      </c>
      <c r="BF715" s="53"/>
      <c r="BG715" s="53"/>
      <c r="BH715" s="53">
        <f t="shared" si="2943"/>
        <v>0</v>
      </c>
      <c r="BI715" s="53">
        <f t="shared" si="2944"/>
        <v>0</v>
      </c>
      <c r="BO715" s="54" t="s">
        <v>801</v>
      </c>
      <c r="BP715" s="53">
        <v>12080007</v>
      </c>
      <c r="BQ715" s="53">
        <v>586163.6176</v>
      </c>
      <c r="BR715" s="53">
        <v>113017.9399</v>
      </c>
      <c r="BS715" s="53">
        <f t="shared" si="2945"/>
        <v>0.19280954413844875</v>
      </c>
      <c r="BT715" s="53">
        <f>BT714</f>
        <v>0</v>
      </c>
      <c r="BU715" s="53">
        <f t="shared" si="2972"/>
        <v>0</v>
      </c>
      <c r="BV715" s="53">
        <f t="shared" si="2973"/>
        <v>20</v>
      </c>
      <c r="BW715" s="53">
        <f t="shared" si="2948"/>
        <v>0</v>
      </c>
      <c r="BX715" s="53">
        <f t="shared" si="2949"/>
        <v>0</v>
      </c>
      <c r="BY715" s="53">
        <f t="shared" si="2950"/>
        <v>3.856190882768975</v>
      </c>
    </row>
    <row r="716" spans="1:77" x14ac:dyDescent="0.3">
      <c r="A716" s="53" t="s">
        <v>792</v>
      </c>
      <c r="B716" s="53" t="s">
        <v>1581</v>
      </c>
      <c r="C716" s="53">
        <v>12110110</v>
      </c>
      <c r="D716" s="51">
        <v>771287.95255471999</v>
      </c>
      <c r="E716" s="53">
        <v>3395.0684271199998</v>
      </c>
      <c r="F716" s="53">
        <f t="shared" si="2929"/>
        <v>4.4018170073506138E-3</v>
      </c>
      <c r="H716" s="53">
        <f t="shared" si="2962"/>
        <v>76</v>
      </c>
      <c r="I716" s="53">
        <f t="shared" si="2963"/>
        <v>0</v>
      </c>
      <c r="J716" s="53">
        <f t="shared" si="2964"/>
        <v>0</v>
      </c>
      <c r="K716" s="53">
        <f t="shared" si="2965"/>
        <v>0</v>
      </c>
      <c r="L716" s="53">
        <f t="shared" si="2966"/>
        <v>147</v>
      </c>
      <c r="M716" s="53">
        <f t="shared" si="2937"/>
        <v>0.33453809255864664</v>
      </c>
      <c r="N716" s="53">
        <f t="shared" si="2938"/>
        <v>0</v>
      </c>
      <c r="O716" s="53">
        <f t="shared" si="2939"/>
        <v>0</v>
      </c>
      <c r="P716" s="53">
        <f t="shared" si="2940"/>
        <v>0</v>
      </c>
      <c r="Q716" s="53">
        <f t="shared" si="2941"/>
        <v>0.64706710008054025</v>
      </c>
      <c r="AA716" s="53" t="s">
        <v>1084</v>
      </c>
      <c r="AB716" s="53" t="s">
        <v>1610</v>
      </c>
      <c r="AC716" s="53">
        <v>13070005</v>
      </c>
      <c r="AD716" s="53">
        <v>1657821.36</v>
      </c>
      <c r="AE716" s="51">
        <v>95337.071998600004</v>
      </c>
      <c r="AF716" s="53">
        <f t="shared" si="2934"/>
        <v>5.7507445795366034E-2</v>
      </c>
      <c r="AH716" s="58">
        <f t="shared" si="2967"/>
        <v>0</v>
      </c>
      <c r="AI716" s="58">
        <f t="shared" si="2968"/>
        <v>0</v>
      </c>
      <c r="AJ716" s="58">
        <f t="shared" si="2969"/>
        <v>1305</v>
      </c>
      <c r="AK716" s="58">
        <f t="shared" si="2970"/>
        <v>0</v>
      </c>
      <c r="AL716" s="58">
        <f t="shared" si="2971"/>
        <v>0</v>
      </c>
      <c r="AM716" s="58">
        <f t="shared" si="2762"/>
        <v>0</v>
      </c>
      <c r="AN716" s="58">
        <f t="shared" si="2763"/>
        <v>0</v>
      </c>
      <c r="AO716" s="58">
        <f t="shared" si="2764"/>
        <v>75.047216762952672</v>
      </c>
      <c r="AP716" s="58">
        <f t="shared" si="2765"/>
        <v>0</v>
      </c>
      <c r="AQ716" s="58">
        <f t="shared" si="2766"/>
        <v>0</v>
      </c>
      <c r="BA716" s="54" t="s">
        <v>903</v>
      </c>
      <c r="BB716" s="53">
        <v>13070008</v>
      </c>
      <c r="BC716" s="53">
        <v>15507</v>
      </c>
      <c r="BD716" s="53">
        <v>1626</v>
      </c>
      <c r="BE716" s="53">
        <f t="shared" si="2942"/>
        <v>0.1048558715418843</v>
      </c>
      <c r="BF716" s="53"/>
      <c r="BG716" s="53"/>
      <c r="BH716" s="53">
        <f t="shared" si="2943"/>
        <v>0</v>
      </c>
      <c r="BI716" s="53">
        <f t="shared" si="2944"/>
        <v>0</v>
      </c>
      <c r="BO716" s="54" t="s">
        <v>801</v>
      </c>
      <c r="BP716" s="53">
        <v>12080008</v>
      </c>
      <c r="BQ716" s="53">
        <v>586163.6176</v>
      </c>
      <c r="BR716" s="53">
        <v>101534.31449999999</v>
      </c>
      <c r="BS716" s="53">
        <f t="shared" si="2945"/>
        <v>0.17321838382894544</v>
      </c>
      <c r="BT716" s="53">
        <f>BT715</f>
        <v>0</v>
      </c>
      <c r="BU716" s="53">
        <f t="shared" si="2972"/>
        <v>0</v>
      </c>
      <c r="BV716" s="53">
        <f t="shared" si="2973"/>
        <v>20</v>
      </c>
      <c r="BW716" s="53">
        <f t="shared" si="2948"/>
        <v>0</v>
      </c>
      <c r="BX716" s="53">
        <f t="shared" si="2949"/>
        <v>0</v>
      </c>
      <c r="BY716" s="53">
        <f t="shared" si="2950"/>
        <v>3.4643676765789087</v>
      </c>
    </row>
    <row r="717" spans="1:77" x14ac:dyDescent="0.3">
      <c r="A717" s="53" t="s">
        <v>1058</v>
      </c>
      <c r="B717" s="53" t="s">
        <v>1575</v>
      </c>
      <c r="C717" s="53">
        <v>12090105</v>
      </c>
      <c r="D717" s="51">
        <v>569602.51029159699</v>
      </c>
      <c r="E717" s="53">
        <v>664.03582735700002</v>
      </c>
      <c r="F717" s="53">
        <f t="shared" si="2929"/>
        <v>1.1657880984707384E-3</v>
      </c>
      <c r="H717" s="53">
        <f>Input!P491</f>
        <v>306</v>
      </c>
      <c r="I717" s="53">
        <f>Input!Q491</f>
        <v>0</v>
      </c>
      <c r="J717" s="53">
        <f>Input!R491</f>
        <v>0</v>
      </c>
      <c r="K717" s="53">
        <f>Input!S491</f>
        <v>0</v>
      </c>
      <c r="L717" s="53">
        <f>Input!T491</f>
        <v>276</v>
      </c>
      <c r="M717" s="53">
        <f t="shared" si="2937"/>
        <v>0.35673115813204592</v>
      </c>
      <c r="N717" s="53">
        <f t="shared" si="2938"/>
        <v>0</v>
      </c>
      <c r="O717" s="53">
        <f t="shared" si="2939"/>
        <v>0</v>
      </c>
      <c r="P717" s="53">
        <f t="shared" si="2940"/>
        <v>0</v>
      </c>
      <c r="Q717" s="53">
        <f t="shared" si="2941"/>
        <v>0.32175751517792378</v>
      </c>
      <c r="AA717" s="53" t="s">
        <v>1084</v>
      </c>
      <c r="AB717" s="53" t="s">
        <v>1610</v>
      </c>
      <c r="AC717" s="53">
        <v>13070006</v>
      </c>
      <c r="AD717" s="53">
        <v>1657821.36</v>
      </c>
      <c r="AE717" s="53">
        <v>34416.330104000001</v>
      </c>
      <c r="AF717" s="53">
        <f t="shared" si="2934"/>
        <v>2.075997506993154E-2</v>
      </c>
      <c r="AH717" s="58">
        <f t="shared" si="2967"/>
        <v>0</v>
      </c>
      <c r="AI717" s="58">
        <f t="shared" si="2968"/>
        <v>0</v>
      </c>
      <c r="AJ717" s="58">
        <f t="shared" si="2969"/>
        <v>1305</v>
      </c>
      <c r="AK717" s="58">
        <f t="shared" si="2970"/>
        <v>0</v>
      </c>
      <c r="AL717" s="58">
        <f t="shared" si="2971"/>
        <v>0</v>
      </c>
      <c r="AM717" s="58">
        <f t="shared" si="2762"/>
        <v>0</v>
      </c>
      <c r="AN717" s="58">
        <f t="shared" si="2763"/>
        <v>0</v>
      </c>
      <c r="AO717" s="58">
        <f t="shared" si="2764"/>
        <v>27.091767466260659</v>
      </c>
      <c r="AP717" s="58">
        <f t="shared" si="2765"/>
        <v>0</v>
      </c>
      <c r="AQ717" s="58">
        <f t="shared" si="2766"/>
        <v>0</v>
      </c>
      <c r="BA717" s="54" t="s">
        <v>903</v>
      </c>
      <c r="BB717" s="53">
        <v>13070009</v>
      </c>
      <c r="BC717" s="53">
        <v>15507</v>
      </c>
      <c r="BD717" s="53">
        <v>135</v>
      </c>
      <c r="BE717" s="53">
        <f t="shared" si="2942"/>
        <v>8.7057457922228663E-3</v>
      </c>
      <c r="BF717" s="53"/>
      <c r="BG717" s="53"/>
      <c r="BH717" s="53">
        <f t="shared" si="2943"/>
        <v>0</v>
      </c>
      <c r="BI717" s="53">
        <f t="shared" si="2944"/>
        <v>0</v>
      </c>
      <c r="BO717" s="54" t="s">
        <v>1061</v>
      </c>
      <c r="BP717" s="53">
        <v>11130201</v>
      </c>
      <c r="BQ717" s="53">
        <v>598279.27020000003</v>
      </c>
      <c r="BR717" s="53">
        <v>338960.5528</v>
      </c>
      <c r="BS717" s="53">
        <f t="shared" si="2945"/>
        <v>0.56655907982017861</v>
      </c>
      <c r="BT717" s="53">
        <f>Input!R506</f>
        <v>74</v>
      </c>
      <c r="BU717" s="53">
        <f>Input!S506</f>
        <v>0</v>
      </c>
      <c r="BV717" s="53">
        <f>Input!T506</f>
        <v>59</v>
      </c>
      <c r="BW717" s="53">
        <f t="shared" si="2948"/>
        <v>41.925371906693215</v>
      </c>
      <c r="BX717" s="53">
        <f t="shared" si="2949"/>
        <v>0</v>
      </c>
      <c r="BY717" s="53">
        <f t="shared" si="2950"/>
        <v>33.426985709390536</v>
      </c>
    </row>
    <row r="718" spans="1:77" x14ac:dyDescent="0.3">
      <c r="A718" s="53" t="s">
        <v>1058</v>
      </c>
      <c r="B718" s="53" t="s">
        <v>1575</v>
      </c>
      <c r="C718" s="53">
        <v>12090109</v>
      </c>
      <c r="D718" s="51">
        <v>569602.51029159699</v>
      </c>
      <c r="E718" s="53">
        <v>473065.89410699997</v>
      </c>
      <c r="F718" s="53">
        <f t="shared" si="2929"/>
        <v>0.8305193280570744</v>
      </c>
      <c r="H718" s="53">
        <f>H717</f>
        <v>306</v>
      </c>
      <c r="I718" s="53">
        <f t="shared" ref="I718:I721" si="2974">I717</f>
        <v>0</v>
      </c>
      <c r="J718" s="53">
        <f t="shared" ref="J718:J721" si="2975">J717</f>
        <v>0</v>
      </c>
      <c r="K718" s="53">
        <f t="shared" ref="K718:K721" si="2976">K717</f>
        <v>0</v>
      </c>
      <c r="L718" s="53">
        <f t="shared" ref="L718:L721" si="2977">L717</f>
        <v>276</v>
      </c>
      <c r="M718" s="53">
        <f t="shared" si="2937"/>
        <v>254.13891438546477</v>
      </c>
      <c r="N718" s="53">
        <f t="shared" si="2938"/>
        <v>0</v>
      </c>
      <c r="O718" s="53">
        <f t="shared" si="2939"/>
        <v>0</v>
      </c>
      <c r="P718" s="53">
        <f t="shared" si="2940"/>
        <v>0</v>
      </c>
      <c r="Q718" s="53">
        <f t="shared" si="2941"/>
        <v>229.22333454375254</v>
      </c>
      <c r="AA718" s="53" t="s">
        <v>1084</v>
      </c>
      <c r="AB718" s="53" t="s">
        <v>1610</v>
      </c>
      <c r="AC718" s="53">
        <v>13070007</v>
      </c>
      <c r="AD718" s="53">
        <v>1657821.36</v>
      </c>
      <c r="AE718" s="53">
        <v>1989.6332315499999</v>
      </c>
      <c r="AF718" s="53">
        <f t="shared" si="2934"/>
        <v>1.200149352370511E-3</v>
      </c>
      <c r="AH718" s="58">
        <f t="shared" si="2967"/>
        <v>0</v>
      </c>
      <c r="AI718" s="58">
        <f t="shared" si="2968"/>
        <v>0</v>
      </c>
      <c r="AJ718" s="58">
        <f t="shared" si="2969"/>
        <v>1305</v>
      </c>
      <c r="AK718" s="58">
        <f t="shared" si="2970"/>
        <v>0</v>
      </c>
      <c r="AL718" s="58">
        <f t="shared" si="2971"/>
        <v>0</v>
      </c>
      <c r="AM718" s="58">
        <f t="shared" ref="AM718:AM781" si="2978">AF718*AH718</f>
        <v>0</v>
      </c>
      <c r="AN718" s="58">
        <f t="shared" ref="AN718:AN781" si="2979">AF718*AI718</f>
        <v>0</v>
      </c>
      <c r="AO718" s="58">
        <f t="shared" ref="AO718:AO781" si="2980">AF718*AJ718</f>
        <v>1.5661949048435169</v>
      </c>
      <c r="AP718" s="58">
        <f t="shared" ref="AP718:AP781" si="2981">AK718*AF718</f>
        <v>0</v>
      </c>
      <c r="AQ718" s="58">
        <f t="shared" ref="AQ718:AQ781" si="2982">AL718*AF718</f>
        <v>0</v>
      </c>
      <c r="BA718" s="54" t="s">
        <v>903</v>
      </c>
      <c r="BB718" s="53">
        <v>13070010</v>
      </c>
      <c r="BC718" s="53">
        <v>15507</v>
      </c>
      <c r="BD718" s="53">
        <v>22</v>
      </c>
      <c r="BE718" s="53">
        <f t="shared" si="2942"/>
        <v>1.4187141291029859E-3</v>
      </c>
      <c r="BF718" s="53"/>
      <c r="BG718" s="53"/>
      <c r="BH718" s="53">
        <f t="shared" si="2943"/>
        <v>0</v>
      </c>
      <c r="BI718" s="53">
        <f t="shared" si="2944"/>
        <v>0</v>
      </c>
      <c r="BO718" s="54" t="s">
        <v>1061</v>
      </c>
      <c r="BP718" s="53">
        <v>11130209</v>
      </c>
      <c r="BQ718" s="53">
        <v>598279.27020000003</v>
      </c>
      <c r="BR718" s="53">
        <v>118.2295886</v>
      </c>
      <c r="BS718" s="53">
        <f t="shared" si="2945"/>
        <v>1.9761605405528557E-4</v>
      </c>
      <c r="BT718" s="53">
        <f>BT717</f>
        <v>74</v>
      </c>
      <c r="BU718" s="53">
        <f t="shared" ref="BU718:BU721" si="2983">BU717</f>
        <v>0</v>
      </c>
      <c r="BV718" s="53">
        <f t="shared" ref="BV718:BV721" si="2984">BV717</f>
        <v>59</v>
      </c>
      <c r="BW718" s="53">
        <f t="shared" si="2948"/>
        <v>1.4623588000091132E-2</v>
      </c>
      <c r="BX718" s="53">
        <f t="shared" si="2949"/>
        <v>0</v>
      </c>
      <c r="BY718" s="53">
        <f t="shared" si="2950"/>
        <v>1.1659347189261848E-2</v>
      </c>
    </row>
    <row r="719" spans="1:77" x14ac:dyDescent="0.3">
      <c r="A719" s="53" t="s">
        <v>1058</v>
      </c>
      <c r="B719" s="53" t="s">
        <v>1575</v>
      </c>
      <c r="C719" s="53">
        <v>12090110</v>
      </c>
      <c r="D719" s="51">
        <v>569602.51029159699</v>
      </c>
      <c r="E719" s="53">
        <v>35196.857036599999</v>
      </c>
      <c r="F719" s="53">
        <f t="shared" si="2929"/>
        <v>6.1791962641775659E-2</v>
      </c>
      <c r="H719" s="53">
        <f>H718</f>
        <v>306</v>
      </c>
      <c r="I719" s="53">
        <f t="shared" si="2974"/>
        <v>0</v>
      </c>
      <c r="J719" s="53">
        <f t="shared" si="2975"/>
        <v>0</v>
      </c>
      <c r="K719" s="53">
        <f t="shared" si="2976"/>
        <v>0</v>
      </c>
      <c r="L719" s="53">
        <f t="shared" si="2977"/>
        <v>276</v>
      </c>
      <c r="M719" s="53">
        <f t="shared" si="2937"/>
        <v>18.908340568383352</v>
      </c>
      <c r="N719" s="53">
        <f t="shared" si="2938"/>
        <v>0</v>
      </c>
      <c r="O719" s="53">
        <f t="shared" si="2939"/>
        <v>0</v>
      </c>
      <c r="P719" s="53">
        <f t="shared" si="2940"/>
        <v>0</v>
      </c>
      <c r="Q719" s="53">
        <f t="shared" si="2941"/>
        <v>17.054581689130082</v>
      </c>
      <c r="AA719" s="53" t="s">
        <v>810</v>
      </c>
      <c r="AB719" s="53" t="s">
        <v>1597</v>
      </c>
      <c r="AC719" s="53">
        <v>12070101</v>
      </c>
      <c r="AD719" s="53">
        <v>84246.733749999999</v>
      </c>
      <c r="AE719" s="51">
        <v>84246.733749599996</v>
      </c>
      <c r="AF719" s="53">
        <f t="shared" si="2934"/>
        <v>0.99999999999525202</v>
      </c>
      <c r="AH719" s="58">
        <f>Input!P583</f>
        <v>5</v>
      </c>
      <c r="AI719" s="58">
        <f>Input!Q583</f>
        <v>0</v>
      </c>
      <c r="AJ719" s="58">
        <f>Input!R583</f>
        <v>59114</v>
      </c>
      <c r="AK719" s="58">
        <f>Input!S583</f>
        <v>0</v>
      </c>
      <c r="AL719" s="58">
        <f>Input!T583</f>
        <v>65</v>
      </c>
      <c r="AM719" s="58">
        <f t="shared" si="2978"/>
        <v>4.9999999999762599</v>
      </c>
      <c r="AN719" s="58">
        <f t="shared" si="2979"/>
        <v>0</v>
      </c>
      <c r="AO719" s="58">
        <f t="shared" si="2980"/>
        <v>59113.99999971933</v>
      </c>
      <c r="AP719" s="58">
        <f t="shared" si="2981"/>
        <v>0</v>
      </c>
      <c r="AQ719" s="58">
        <f t="shared" si="2982"/>
        <v>64.999999999691383</v>
      </c>
      <c r="BA719" s="54" t="s">
        <v>1076</v>
      </c>
      <c r="BB719" s="53">
        <v>12020002</v>
      </c>
      <c r="BC719" s="53">
        <v>45413</v>
      </c>
      <c r="BD719" s="53">
        <v>4886</v>
      </c>
      <c r="BE719" s="53">
        <f t="shared" si="2942"/>
        <v>0.10759033756853764</v>
      </c>
      <c r="BF719" s="53">
        <f>Input!P550</f>
        <v>417</v>
      </c>
      <c r="BG719" s="53">
        <f>Input!Q550</f>
        <v>282</v>
      </c>
      <c r="BH719" s="53">
        <f t="shared" si="2943"/>
        <v>44.865170766080197</v>
      </c>
      <c r="BI719" s="53">
        <f t="shared" si="2944"/>
        <v>30.340475194327617</v>
      </c>
      <c r="BO719" s="54" t="s">
        <v>1061</v>
      </c>
      <c r="BP719" s="53">
        <v>12030101</v>
      </c>
      <c r="BQ719" s="53">
        <v>598279.27020000003</v>
      </c>
      <c r="BR719" s="53">
        <v>93736.436870000005</v>
      </c>
      <c r="BS719" s="53">
        <f t="shared" si="2945"/>
        <v>0.15667672530031779</v>
      </c>
      <c r="BT719" s="53">
        <f>BT718</f>
        <v>74</v>
      </c>
      <c r="BU719" s="53">
        <f t="shared" si="2983"/>
        <v>0</v>
      </c>
      <c r="BV719" s="53">
        <f t="shared" si="2984"/>
        <v>59</v>
      </c>
      <c r="BW719" s="53">
        <f t="shared" si="2948"/>
        <v>11.594077672223516</v>
      </c>
      <c r="BX719" s="53">
        <f t="shared" si="2949"/>
        <v>0</v>
      </c>
      <c r="BY719" s="53">
        <f t="shared" si="2950"/>
        <v>9.2439267927187494</v>
      </c>
    </row>
    <row r="720" spans="1:77" x14ac:dyDescent="0.3">
      <c r="A720" s="53" t="s">
        <v>1058</v>
      </c>
      <c r="B720" s="53" t="s">
        <v>1575</v>
      </c>
      <c r="C720" s="53">
        <v>12090202</v>
      </c>
      <c r="D720" s="51">
        <v>569602.51029159699</v>
      </c>
      <c r="E720" s="53">
        <v>6099.5136482400003</v>
      </c>
      <c r="F720" s="53">
        <f t="shared" si="2929"/>
        <v>1.0708368622036923E-2</v>
      </c>
      <c r="H720" s="53">
        <f>H719</f>
        <v>306</v>
      </c>
      <c r="I720" s="53">
        <f t="shared" si="2974"/>
        <v>0</v>
      </c>
      <c r="J720" s="53">
        <f t="shared" si="2975"/>
        <v>0</v>
      </c>
      <c r="K720" s="53">
        <f t="shared" si="2976"/>
        <v>0</v>
      </c>
      <c r="L720" s="53">
        <f t="shared" si="2977"/>
        <v>276</v>
      </c>
      <c r="M720" s="53">
        <f t="shared" si="2937"/>
        <v>3.2767607983432985</v>
      </c>
      <c r="N720" s="53">
        <f t="shared" si="2938"/>
        <v>0</v>
      </c>
      <c r="O720" s="53">
        <f t="shared" si="2939"/>
        <v>0</v>
      </c>
      <c r="P720" s="53">
        <f t="shared" si="2940"/>
        <v>0</v>
      </c>
      <c r="Q720" s="53">
        <f t="shared" si="2941"/>
        <v>2.9555097396821908</v>
      </c>
      <c r="AA720" s="53" t="s">
        <v>810</v>
      </c>
      <c r="AB720" s="53" t="s">
        <v>1608</v>
      </c>
      <c r="AC720" s="53">
        <v>12070101</v>
      </c>
      <c r="AD720" s="53">
        <v>216379.15049999999</v>
      </c>
      <c r="AE720" s="53">
        <v>114296.79042600001</v>
      </c>
      <c r="AF720" s="53">
        <f t="shared" si="2934"/>
        <v>0.52822460094647616</v>
      </c>
      <c r="AH720" s="58">
        <f>Input!P586</f>
        <v>39</v>
      </c>
      <c r="AI720" s="58">
        <f>Input!Q586</f>
        <v>0</v>
      </c>
      <c r="AJ720" s="58">
        <f>Input!R586</f>
        <v>438</v>
      </c>
      <c r="AK720" s="58">
        <f>Input!S586</f>
        <v>0</v>
      </c>
      <c r="AL720" s="58">
        <f>Input!T586</f>
        <v>52</v>
      </c>
      <c r="AM720" s="58">
        <f t="shared" si="2978"/>
        <v>20.600759436912572</v>
      </c>
      <c r="AN720" s="58">
        <f t="shared" si="2979"/>
        <v>0</v>
      </c>
      <c r="AO720" s="58">
        <f t="shared" si="2980"/>
        <v>231.36237521455655</v>
      </c>
      <c r="AP720" s="58">
        <f t="shared" si="2981"/>
        <v>0</v>
      </c>
      <c r="AQ720" s="58">
        <f t="shared" si="2982"/>
        <v>27.467679249216761</v>
      </c>
      <c r="BA720" s="54" t="s">
        <v>1076</v>
      </c>
      <c r="BB720" s="53">
        <v>12020006</v>
      </c>
      <c r="BC720" s="53">
        <v>45413</v>
      </c>
      <c r="BD720" s="53">
        <v>2841</v>
      </c>
      <c r="BE720" s="53">
        <f t="shared" si="2942"/>
        <v>6.2559179089687972E-2</v>
      </c>
      <c r="BF720" s="53">
        <f t="shared" ref="BF720:BG722" si="2985">BF719</f>
        <v>417</v>
      </c>
      <c r="BG720" s="53">
        <f t="shared" si="2985"/>
        <v>282</v>
      </c>
      <c r="BH720" s="53">
        <f t="shared" si="2943"/>
        <v>26.087177680399883</v>
      </c>
      <c r="BI720" s="53">
        <f t="shared" si="2944"/>
        <v>17.641688503292009</v>
      </c>
      <c r="BO720" s="54" t="s">
        <v>1061</v>
      </c>
      <c r="BP720" s="53">
        <v>12030103</v>
      </c>
      <c r="BQ720" s="53">
        <v>598279.27020000003</v>
      </c>
      <c r="BR720" s="53">
        <v>64655.031900000002</v>
      </c>
      <c r="BS720" s="53">
        <f t="shared" si="2945"/>
        <v>0.10806831377992812</v>
      </c>
      <c r="BT720" s="53">
        <f>BT719</f>
        <v>74</v>
      </c>
      <c r="BU720" s="53">
        <f t="shared" si="2983"/>
        <v>0</v>
      </c>
      <c r="BV720" s="53">
        <f t="shared" si="2984"/>
        <v>59</v>
      </c>
      <c r="BW720" s="53">
        <f t="shared" si="2948"/>
        <v>7.9970552197146807</v>
      </c>
      <c r="BX720" s="53">
        <f t="shared" si="2949"/>
        <v>0</v>
      </c>
      <c r="BY720" s="53">
        <f t="shared" si="2950"/>
        <v>6.3760305130157588</v>
      </c>
    </row>
    <row r="721" spans="1:77" x14ac:dyDescent="0.3">
      <c r="A721" s="53" t="s">
        <v>1058</v>
      </c>
      <c r="B721" s="53" t="s">
        <v>1575</v>
      </c>
      <c r="C721" s="53">
        <v>12090204</v>
      </c>
      <c r="D721" s="51">
        <v>569602.51029159699</v>
      </c>
      <c r="E721" s="53">
        <v>54576.2096724</v>
      </c>
      <c r="F721" s="53">
        <f t="shared" si="2929"/>
        <v>9.5814552580642184E-2</v>
      </c>
      <c r="H721" s="53">
        <f>H720</f>
        <v>306</v>
      </c>
      <c r="I721" s="53">
        <f t="shared" si="2974"/>
        <v>0</v>
      </c>
      <c r="J721" s="53">
        <f t="shared" si="2975"/>
        <v>0</v>
      </c>
      <c r="K721" s="53">
        <f t="shared" si="2976"/>
        <v>0</v>
      </c>
      <c r="L721" s="53">
        <f t="shared" si="2977"/>
        <v>276</v>
      </c>
      <c r="M721" s="53">
        <f t="shared" si="2937"/>
        <v>29.319253089676508</v>
      </c>
      <c r="N721" s="53">
        <f t="shared" si="2938"/>
        <v>0</v>
      </c>
      <c r="O721" s="53">
        <f t="shared" si="2939"/>
        <v>0</v>
      </c>
      <c r="P721" s="53">
        <f t="shared" si="2940"/>
        <v>0</v>
      </c>
      <c r="Q721" s="53">
        <f t="shared" si="2941"/>
        <v>26.444816512257244</v>
      </c>
      <c r="AA721" s="53" t="s">
        <v>810</v>
      </c>
      <c r="AB721" s="53" t="s">
        <v>1608</v>
      </c>
      <c r="AC721" s="53">
        <v>12070103</v>
      </c>
      <c r="AD721" s="53">
        <v>216379.15049999999</v>
      </c>
      <c r="AE721" s="51">
        <v>102082.36009</v>
      </c>
      <c r="AF721" s="53">
        <f t="shared" si="2934"/>
        <v>0.47177539912746819</v>
      </c>
      <c r="AH721" s="58">
        <f t="shared" ref="AH721" si="2986">AH720</f>
        <v>39</v>
      </c>
      <c r="AI721" s="58">
        <f t="shared" ref="AI721" si="2987">AI720</f>
        <v>0</v>
      </c>
      <c r="AJ721" s="58">
        <f t="shared" ref="AJ721" si="2988">AJ720</f>
        <v>438</v>
      </c>
      <c r="AK721" s="58">
        <f t="shared" ref="AK721" si="2989">AK720</f>
        <v>0</v>
      </c>
      <c r="AL721" s="58">
        <f t="shared" ref="AL721" si="2990">AL720</f>
        <v>52</v>
      </c>
      <c r="AM721" s="58">
        <f t="shared" si="2978"/>
        <v>18.399240565971258</v>
      </c>
      <c r="AN721" s="58">
        <f t="shared" si="2979"/>
        <v>0</v>
      </c>
      <c r="AO721" s="58">
        <f t="shared" si="2980"/>
        <v>206.63762481783107</v>
      </c>
      <c r="AP721" s="58">
        <f t="shared" si="2981"/>
        <v>0</v>
      </c>
      <c r="AQ721" s="58">
        <f t="shared" si="2982"/>
        <v>24.532320754628344</v>
      </c>
      <c r="BA721" s="54" t="s">
        <v>1076</v>
      </c>
      <c r="BB721" s="53">
        <v>12020007</v>
      </c>
      <c r="BC721" s="53">
        <v>45413</v>
      </c>
      <c r="BD721" s="53">
        <v>192</v>
      </c>
      <c r="BE721" s="53">
        <f t="shared" si="2942"/>
        <v>4.2278642679408982E-3</v>
      </c>
      <c r="BF721" s="53">
        <f t="shared" si="2985"/>
        <v>417</v>
      </c>
      <c r="BG721" s="53">
        <f t="shared" si="2985"/>
        <v>282</v>
      </c>
      <c r="BH721" s="53">
        <f t="shared" si="2943"/>
        <v>1.7630193997313546</v>
      </c>
      <c r="BI721" s="53">
        <f t="shared" si="2944"/>
        <v>1.1922577235593332</v>
      </c>
      <c r="BO721" s="54" t="s">
        <v>1061</v>
      </c>
      <c r="BP721" s="53">
        <v>12030104</v>
      </c>
      <c r="BQ721" s="53">
        <v>598279.27020000003</v>
      </c>
      <c r="BR721" s="53">
        <v>100809.019</v>
      </c>
      <c r="BS721" s="53">
        <f t="shared" si="2945"/>
        <v>0.16849826497632175</v>
      </c>
      <c r="BT721" s="53">
        <f>BT720</f>
        <v>74</v>
      </c>
      <c r="BU721" s="53">
        <f t="shared" si="2983"/>
        <v>0</v>
      </c>
      <c r="BV721" s="53">
        <f t="shared" si="2984"/>
        <v>59</v>
      </c>
      <c r="BW721" s="53">
        <f t="shared" si="2948"/>
        <v>12.468871608247809</v>
      </c>
      <c r="BX721" s="53">
        <f t="shared" si="2949"/>
        <v>0</v>
      </c>
      <c r="BY721" s="53">
        <f t="shared" si="2950"/>
        <v>9.9413976336029837</v>
      </c>
    </row>
    <row r="722" spans="1:77" x14ac:dyDescent="0.3">
      <c r="A722" s="53" t="s">
        <v>1058</v>
      </c>
      <c r="B722" s="73" t="s">
        <v>1581</v>
      </c>
      <c r="C722" s="53">
        <v>12090204</v>
      </c>
      <c r="D722" s="53">
        <v>1</v>
      </c>
      <c r="E722" s="53">
        <v>1</v>
      </c>
      <c r="F722" s="53">
        <f t="shared" si="2929"/>
        <v>1</v>
      </c>
      <c r="H722" s="53">
        <f>Input!P494</f>
        <v>0</v>
      </c>
      <c r="I722" s="53">
        <f>Input!Q494</f>
        <v>0</v>
      </c>
      <c r="J722" s="53">
        <f>Input!R494</f>
        <v>0</v>
      </c>
      <c r="K722" s="53">
        <f>Input!S494</f>
        <v>0</v>
      </c>
      <c r="L722" s="53">
        <f>Input!T494</f>
        <v>0</v>
      </c>
      <c r="M722" s="53">
        <f t="shared" si="2937"/>
        <v>0</v>
      </c>
      <c r="N722" s="53">
        <f t="shared" si="2938"/>
        <v>0</v>
      </c>
      <c r="O722" s="53">
        <f t="shared" si="2939"/>
        <v>0</v>
      </c>
      <c r="P722" s="53">
        <f t="shared" si="2940"/>
        <v>0</v>
      </c>
      <c r="Q722" s="53">
        <f t="shared" si="2941"/>
        <v>0</v>
      </c>
      <c r="AA722" s="53" t="s">
        <v>810</v>
      </c>
      <c r="AB722" s="53" t="s">
        <v>1611</v>
      </c>
      <c r="AC722" s="53">
        <v>12070101</v>
      </c>
      <c r="AD722" s="53">
        <v>108905.35520000001</v>
      </c>
      <c r="AE722" s="53">
        <v>55011.7464826</v>
      </c>
      <c r="AF722" s="53">
        <f t="shared" si="2934"/>
        <v>0.50513352976603665</v>
      </c>
      <c r="AH722" s="58">
        <f>Input!P587</f>
        <v>16</v>
      </c>
      <c r="AI722" s="58">
        <f>Input!Q587</f>
        <v>0</v>
      </c>
      <c r="AJ722" s="58">
        <f>Input!R587</f>
        <v>438</v>
      </c>
      <c r="AK722" s="58">
        <f>Input!S587</f>
        <v>0</v>
      </c>
      <c r="AL722" s="58">
        <f>Input!T587</f>
        <v>52</v>
      </c>
      <c r="AM722" s="58">
        <f t="shared" si="2978"/>
        <v>8.0821364762565864</v>
      </c>
      <c r="AN722" s="58">
        <f t="shared" si="2979"/>
        <v>0</v>
      </c>
      <c r="AO722" s="58">
        <f t="shared" si="2980"/>
        <v>221.24848603752406</v>
      </c>
      <c r="AP722" s="58">
        <f t="shared" si="2981"/>
        <v>0</v>
      </c>
      <c r="AQ722" s="58">
        <f t="shared" si="2982"/>
        <v>26.266943547833904</v>
      </c>
      <c r="BA722" s="54" t="s">
        <v>1076</v>
      </c>
      <c r="BB722" s="53">
        <v>12030202</v>
      </c>
      <c r="BC722" s="53">
        <v>45413</v>
      </c>
      <c r="BD722" s="53">
        <v>37494</v>
      </c>
      <c r="BE722" s="53">
        <f t="shared" si="2942"/>
        <v>0.8256226190738335</v>
      </c>
      <c r="BF722" s="53">
        <f t="shared" si="2985"/>
        <v>417</v>
      </c>
      <c r="BG722" s="53">
        <f t="shared" si="2985"/>
        <v>282</v>
      </c>
      <c r="BH722" s="53">
        <f t="shared" si="2943"/>
        <v>344.28463215378855</v>
      </c>
      <c r="BI722" s="53">
        <f t="shared" si="2944"/>
        <v>232.82557857882105</v>
      </c>
      <c r="BO722" s="54" t="s">
        <v>1062</v>
      </c>
      <c r="BP722" s="53">
        <v>12040101</v>
      </c>
      <c r="BQ722" s="53">
        <v>689090.45519999997</v>
      </c>
      <c r="BR722" s="53">
        <v>375834.174</v>
      </c>
      <c r="BS722" s="53">
        <f t="shared" si="2945"/>
        <v>0.54540615265222148</v>
      </c>
      <c r="BT722" s="53">
        <v>0</v>
      </c>
      <c r="BU722" s="53">
        <v>0</v>
      </c>
      <c r="BV722" s="53">
        <v>0</v>
      </c>
      <c r="BW722" s="53">
        <f t="shared" si="2948"/>
        <v>0</v>
      </c>
      <c r="BX722" s="53">
        <f t="shared" si="2949"/>
        <v>0</v>
      </c>
      <c r="BY722" s="53">
        <f t="shared" si="2950"/>
        <v>0</v>
      </c>
    </row>
    <row r="723" spans="1:77" x14ac:dyDescent="0.3">
      <c r="A723" s="53" t="s">
        <v>1059</v>
      </c>
      <c r="B723" s="53" t="s">
        <v>1575</v>
      </c>
      <c r="C723" s="53">
        <v>12080004</v>
      </c>
      <c r="D723" s="51">
        <v>577270.92768277007</v>
      </c>
      <c r="E723" s="53">
        <v>40629.383536000001</v>
      </c>
      <c r="F723" s="53">
        <f t="shared" si="2929"/>
        <v>7.0381828683268158E-2</v>
      </c>
      <c r="H723" s="53">
        <f>Input!P496</f>
        <v>1497</v>
      </c>
      <c r="I723" s="53">
        <f>Input!Q496</f>
        <v>0</v>
      </c>
      <c r="J723" s="53">
        <f>Input!R496</f>
        <v>9584</v>
      </c>
      <c r="K723" s="53">
        <f>Input!S496</f>
        <v>140</v>
      </c>
      <c r="L723" s="53">
        <f>Input!T496</f>
        <v>157</v>
      </c>
      <c r="M723" s="53">
        <f t="shared" si="2937"/>
        <v>105.36159753885244</v>
      </c>
      <c r="N723" s="53">
        <f t="shared" si="2938"/>
        <v>0</v>
      </c>
      <c r="O723" s="53">
        <f t="shared" si="2939"/>
        <v>674.53944610044198</v>
      </c>
      <c r="P723" s="53">
        <f t="shared" si="2940"/>
        <v>9.8534560156575424</v>
      </c>
      <c r="Q723" s="53">
        <f t="shared" si="2941"/>
        <v>11.049947103273102</v>
      </c>
      <c r="AA723" s="53" t="s">
        <v>810</v>
      </c>
      <c r="AB723" s="53" t="s">
        <v>1611</v>
      </c>
      <c r="AC723" s="53">
        <v>12070103</v>
      </c>
      <c r="AD723" s="53">
        <v>108905.35520000001</v>
      </c>
      <c r="AE723" s="51">
        <v>53893.608715900002</v>
      </c>
      <c r="AF723" s="53">
        <f t="shared" si="2934"/>
        <v>0.49486647022018987</v>
      </c>
      <c r="AH723" s="58">
        <f t="shared" ref="AH723" si="2991">AH722</f>
        <v>16</v>
      </c>
      <c r="AI723" s="58">
        <f t="shared" ref="AI723" si="2992">AI722</f>
        <v>0</v>
      </c>
      <c r="AJ723" s="58">
        <f t="shared" ref="AJ723" si="2993">AJ722</f>
        <v>438</v>
      </c>
      <c r="AK723" s="58">
        <f t="shared" ref="AK723" si="2994">AK722</f>
        <v>0</v>
      </c>
      <c r="AL723" s="58">
        <f t="shared" ref="AL723" si="2995">AL722</f>
        <v>52</v>
      </c>
      <c r="AM723" s="58">
        <f t="shared" si="2978"/>
        <v>7.9178635235230379</v>
      </c>
      <c r="AN723" s="58">
        <f t="shared" si="2979"/>
        <v>0</v>
      </c>
      <c r="AO723" s="58">
        <f t="shared" si="2980"/>
        <v>216.75151395644318</v>
      </c>
      <c r="AP723" s="58">
        <f t="shared" si="2981"/>
        <v>0</v>
      </c>
      <c r="AQ723" s="58">
        <f t="shared" si="2982"/>
        <v>25.733056451449873</v>
      </c>
      <c r="BA723" s="54" t="s">
        <v>1077</v>
      </c>
      <c r="BB723" s="53">
        <v>11090105</v>
      </c>
      <c r="BC723" s="53">
        <v>121008</v>
      </c>
      <c r="BD723" s="53">
        <v>64494</v>
      </c>
      <c r="BE723" s="53">
        <f t="shared" si="2942"/>
        <v>0.53297302657675527</v>
      </c>
      <c r="BF723" s="53">
        <v>0</v>
      </c>
      <c r="BG723" s="53">
        <v>1</v>
      </c>
      <c r="BH723" s="53">
        <f t="shared" si="2943"/>
        <v>0</v>
      </c>
      <c r="BI723" s="53">
        <f t="shared" si="2944"/>
        <v>0.53297302657675527</v>
      </c>
      <c r="BO723" s="54" t="s">
        <v>1062</v>
      </c>
      <c r="BP723" s="53">
        <v>12040102</v>
      </c>
      <c r="BQ723" s="53">
        <v>689090.45519999997</v>
      </c>
      <c r="BR723" s="53">
        <v>126866.25079999999</v>
      </c>
      <c r="BS723" s="53">
        <f t="shared" si="2945"/>
        <v>0.18410681767922418</v>
      </c>
      <c r="BT723" s="53">
        <f>BT722</f>
        <v>0</v>
      </c>
      <c r="BU723" s="53">
        <f t="shared" ref="BU723:BU724" si="2996">BU722</f>
        <v>0</v>
      </c>
      <c r="BV723" s="53">
        <f t="shared" ref="BV723:BV724" si="2997">BV722</f>
        <v>0</v>
      </c>
      <c r="BW723" s="53">
        <f t="shared" si="2948"/>
        <v>0</v>
      </c>
      <c r="BX723" s="53">
        <f t="shared" si="2949"/>
        <v>0</v>
      </c>
      <c r="BY723" s="53">
        <f t="shared" si="2950"/>
        <v>0</v>
      </c>
    </row>
    <row r="724" spans="1:77" x14ac:dyDescent="0.3">
      <c r="A724" s="53" t="s">
        <v>1059</v>
      </c>
      <c r="B724" s="53" t="s">
        <v>1575</v>
      </c>
      <c r="C724" s="53">
        <v>12080005</v>
      </c>
      <c r="D724" s="51">
        <v>577270.92768276995</v>
      </c>
      <c r="E724" s="53">
        <v>489708.690122</v>
      </c>
      <c r="F724" s="53">
        <f t="shared" si="2929"/>
        <v>0.84831691089614614</v>
      </c>
      <c r="H724" s="53">
        <f>H723</f>
        <v>1497</v>
      </c>
      <c r="I724" s="53">
        <f t="shared" ref="I724:I726" si="2998">I723</f>
        <v>0</v>
      </c>
      <c r="J724" s="53">
        <f t="shared" ref="J724:J726" si="2999">J723</f>
        <v>9584</v>
      </c>
      <c r="K724" s="53">
        <f t="shared" ref="K724:K726" si="3000">K723</f>
        <v>140</v>
      </c>
      <c r="L724" s="53">
        <f t="shared" ref="L724:L726" si="3001">L723</f>
        <v>157</v>
      </c>
      <c r="M724" s="53">
        <f t="shared" si="2937"/>
        <v>1269.9304156115309</v>
      </c>
      <c r="N724" s="53">
        <f t="shared" si="2938"/>
        <v>0</v>
      </c>
      <c r="O724" s="53">
        <f t="shared" si="2939"/>
        <v>8130.2692740286648</v>
      </c>
      <c r="P724" s="53">
        <f t="shared" si="2940"/>
        <v>118.76436752546046</v>
      </c>
      <c r="Q724" s="53">
        <f t="shared" si="2941"/>
        <v>133.18575501069495</v>
      </c>
      <c r="AA724" s="53" t="s">
        <v>1087</v>
      </c>
      <c r="AB724" s="53" t="s">
        <v>1607</v>
      </c>
      <c r="AC724" s="53">
        <v>12010001</v>
      </c>
      <c r="AD724" s="53">
        <v>553.23842179999997</v>
      </c>
      <c r="AE724" s="53">
        <v>16.306804452400002</v>
      </c>
      <c r="AF724" s="53">
        <f t="shared" si="2934"/>
        <v>2.9475184314467297E-2</v>
      </c>
      <c r="AH724" s="58">
        <v>0</v>
      </c>
      <c r="AI724" s="58">
        <v>0</v>
      </c>
      <c r="AJ724" s="58">
        <v>0</v>
      </c>
      <c r="AK724" s="58">
        <v>0</v>
      </c>
      <c r="AL724" s="58">
        <v>0</v>
      </c>
      <c r="AM724" s="58">
        <f t="shared" si="2978"/>
        <v>0</v>
      </c>
      <c r="AN724" s="58">
        <f t="shared" si="2979"/>
        <v>0</v>
      </c>
      <c r="AO724" s="58">
        <f t="shared" si="2980"/>
        <v>0</v>
      </c>
      <c r="AP724" s="58">
        <f t="shared" si="2981"/>
        <v>0</v>
      </c>
      <c r="AQ724" s="58">
        <f t="shared" si="2982"/>
        <v>0</v>
      </c>
      <c r="BA724" s="54" t="s">
        <v>1077</v>
      </c>
      <c r="BB724" s="53">
        <v>11120102</v>
      </c>
      <c r="BC724" s="53">
        <v>121008</v>
      </c>
      <c r="BD724" s="53">
        <v>297</v>
      </c>
      <c r="BE724" s="53">
        <f t="shared" si="2942"/>
        <v>2.4543831812772711E-3</v>
      </c>
      <c r="BF724" s="53">
        <f t="shared" ref="BF724:BG726" si="3002">BF723</f>
        <v>0</v>
      </c>
      <c r="BG724" s="53">
        <f t="shared" si="3002"/>
        <v>1</v>
      </c>
      <c r="BH724" s="53">
        <f t="shared" si="2943"/>
        <v>0</v>
      </c>
      <c r="BI724" s="53">
        <f t="shared" si="2944"/>
        <v>2.4543831812772711E-3</v>
      </c>
      <c r="BO724" s="54" t="s">
        <v>1062</v>
      </c>
      <c r="BP724" s="53">
        <v>12040103</v>
      </c>
      <c r="BQ724" s="53">
        <v>689090.45519999997</v>
      </c>
      <c r="BR724" s="53">
        <v>186390.03039999999</v>
      </c>
      <c r="BS724" s="53">
        <f t="shared" si="2945"/>
        <v>0.27048702966855431</v>
      </c>
      <c r="BT724" s="53">
        <f>BT723</f>
        <v>0</v>
      </c>
      <c r="BU724" s="53">
        <f t="shared" si="2996"/>
        <v>0</v>
      </c>
      <c r="BV724" s="53">
        <f t="shared" si="2997"/>
        <v>0</v>
      </c>
      <c r="BW724" s="53">
        <f t="shared" si="2948"/>
        <v>0</v>
      </c>
      <c r="BX724" s="53">
        <f t="shared" si="2949"/>
        <v>0</v>
      </c>
      <c r="BY724" s="53">
        <f t="shared" si="2950"/>
        <v>0</v>
      </c>
    </row>
    <row r="725" spans="1:77" x14ac:dyDescent="0.3">
      <c r="A725" s="53" t="s">
        <v>1059</v>
      </c>
      <c r="B725" s="53" t="s">
        <v>1575</v>
      </c>
      <c r="C725" s="53">
        <v>12090103</v>
      </c>
      <c r="D725" s="51">
        <v>577270.92768276995</v>
      </c>
      <c r="E725" s="53">
        <v>42292.9524877</v>
      </c>
      <c r="F725" s="53">
        <f t="shared" si="2929"/>
        <v>7.3263610654131922E-2</v>
      </c>
      <c r="H725" s="53">
        <f>H724</f>
        <v>1497</v>
      </c>
      <c r="I725" s="53">
        <f t="shared" si="2998"/>
        <v>0</v>
      </c>
      <c r="J725" s="53">
        <f t="shared" si="2999"/>
        <v>9584</v>
      </c>
      <c r="K725" s="53">
        <f t="shared" si="3000"/>
        <v>140</v>
      </c>
      <c r="L725" s="53">
        <f t="shared" si="3001"/>
        <v>157</v>
      </c>
      <c r="M725" s="53">
        <f t="shared" si="2937"/>
        <v>109.67562514923549</v>
      </c>
      <c r="N725" s="53">
        <f t="shared" si="2938"/>
        <v>0</v>
      </c>
      <c r="O725" s="53">
        <f t="shared" si="2939"/>
        <v>702.15844450920031</v>
      </c>
      <c r="P725" s="53">
        <f t="shared" si="2940"/>
        <v>10.256905491578468</v>
      </c>
      <c r="Q725" s="53">
        <f t="shared" si="2941"/>
        <v>11.502386872698711</v>
      </c>
      <c r="AA725" s="53" t="s">
        <v>1087</v>
      </c>
      <c r="AB725" s="53" t="s">
        <v>1607</v>
      </c>
      <c r="AC725" s="53">
        <v>12030107</v>
      </c>
      <c r="AD725" s="53">
        <v>553.23842179999997</v>
      </c>
      <c r="AE725" s="51">
        <v>536.93161737000003</v>
      </c>
      <c r="AF725" s="53">
        <f t="shared" si="2934"/>
        <v>0.97052481572602167</v>
      </c>
      <c r="AH725" s="58">
        <f t="shared" ref="AH725" si="3003">AH724</f>
        <v>0</v>
      </c>
      <c r="AI725" s="58">
        <f t="shared" ref="AI725" si="3004">AI724</f>
        <v>0</v>
      </c>
      <c r="AJ725" s="58">
        <f t="shared" ref="AJ725" si="3005">AJ724</f>
        <v>0</v>
      </c>
      <c r="AK725" s="58">
        <f t="shared" ref="AK725" si="3006">AK724</f>
        <v>0</v>
      </c>
      <c r="AL725" s="58">
        <f t="shared" ref="AL725" si="3007">AL724</f>
        <v>0</v>
      </c>
      <c r="AM725" s="58">
        <f t="shared" si="2978"/>
        <v>0</v>
      </c>
      <c r="AN725" s="58">
        <f t="shared" si="2979"/>
        <v>0</v>
      </c>
      <c r="AO725" s="58">
        <f t="shared" si="2980"/>
        <v>0</v>
      </c>
      <c r="AP725" s="58">
        <f t="shared" si="2981"/>
        <v>0</v>
      </c>
      <c r="AQ725" s="58">
        <f t="shared" si="2982"/>
        <v>0</v>
      </c>
      <c r="BA725" s="54" t="s">
        <v>1077</v>
      </c>
      <c r="BB725" s="53">
        <v>11120103</v>
      </c>
      <c r="BC725" s="53">
        <v>121008</v>
      </c>
      <c r="BD725" s="53">
        <v>33455</v>
      </c>
      <c r="BE725" s="53">
        <f t="shared" si="2942"/>
        <v>0.27646932434219224</v>
      </c>
      <c r="BF725" s="53">
        <f t="shared" si="3002"/>
        <v>0</v>
      </c>
      <c r="BG725" s="53">
        <f t="shared" si="3002"/>
        <v>1</v>
      </c>
      <c r="BH725" s="53">
        <f t="shared" si="2943"/>
        <v>0</v>
      </c>
      <c r="BI725" s="53">
        <f t="shared" si="2944"/>
        <v>0.27646932434219224</v>
      </c>
      <c r="BO725" s="54" t="s">
        <v>1063</v>
      </c>
      <c r="BP725" s="53">
        <v>11090105</v>
      </c>
      <c r="BQ725" s="53">
        <v>582149.37</v>
      </c>
      <c r="BR725" s="53">
        <v>314897.70319999999</v>
      </c>
      <c r="BS725" s="53">
        <f t="shared" si="2945"/>
        <v>0.54092251821899251</v>
      </c>
      <c r="BT725" s="53">
        <v>0</v>
      </c>
      <c r="BU725" s="53">
        <v>0</v>
      </c>
      <c r="BV725" s="53">
        <v>0</v>
      </c>
      <c r="BW725" s="53">
        <f t="shared" si="2948"/>
        <v>0</v>
      </c>
      <c r="BX725" s="53">
        <f t="shared" si="2949"/>
        <v>0</v>
      </c>
      <c r="BY725" s="53">
        <f t="shared" si="2950"/>
        <v>0</v>
      </c>
    </row>
    <row r="726" spans="1:77" x14ac:dyDescent="0.3">
      <c r="A726" s="53" t="s">
        <v>1059</v>
      </c>
      <c r="B726" s="53" t="s">
        <v>1575</v>
      </c>
      <c r="C726" s="53">
        <v>13070007</v>
      </c>
      <c r="D726" s="51">
        <v>577270.92768276995</v>
      </c>
      <c r="E726" s="53">
        <v>4639.9015370699999</v>
      </c>
      <c r="F726" s="53">
        <f t="shared" si="2929"/>
        <v>8.0376497664538266E-3</v>
      </c>
      <c r="H726" s="53">
        <f>H725</f>
        <v>1497</v>
      </c>
      <c r="I726" s="53">
        <f t="shared" si="2998"/>
        <v>0</v>
      </c>
      <c r="J726" s="53">
        <f t="shared" si="2999"/>
        <v>9584</v>
      </c>
      <c r="K726" s="53">
        <f t="shared" si="3000"/>
        <v>140</v>
      </c>
      <c r="L726" s="53">
        <f t="shared" si="3001"/>
        <v>157</v>
      </c>
      <c r="M726" s="53">
        <f t="shared" si="2937"/>
        <v>12.032361700381378</v>
      </c>
      <c r="N726" s="53">
        <f t="shared" si="2938"/>
        <v>0</v>
      </c>
      <c r="O726" s="53">
        <f t="shared" si="2939"/>
        <v>77.032835361693472</v>
      </c>
      <c r="P726" s="53">
        <f t="shared" si="2940"/>
        <v>1.1252709673035357</v>
      </c>
      <c r="Q726" s="53">
        <f t="shared" si="2941"/>
        <v>1.2619110133332507</v>
      </c>
      <c r="AA726" s="53" t="s">
        <v>1087</v>
      </c>
      <c r="AB726" s="53" t="s">
        <v>1613</v>
      </c>
      <c r="AC726" s="53">
        <v>12030106</v>
      </c>
      <c r="AD726" s="53">
        <v>1171.366415</v>
      </c>
      <c r="AE726" s="53">
        <v>1171.3664145299999</v>
      </c>
      <c r="AF726" s="53">
        <f t="shared" si="2934"/>
        <v>0.99999999959875918</v>
      </c>
      <c r="AH726" s="58">
        <v>0</v>
      </c>
      <c r="AI726" s="58">
        <v>0</v>
      </c>
      <c r="AJ726" s="58">
        <v>0</v>
      </c>
      <c r="AK726" s="58">
        <v>0</v>
      </c>
      <c r="AL726" s="58">
        <v>0</v>
      </c>
      <c r="AM726" s="58">
        <f t="shared" si="2978"/>
        <v>0</v>
      </c>
      <c r="AN726" s="58">
        <f t="shared" si="2979"/>
        <v>0</v>
      </c>
      <c r="AO726" s="58">
        <f t="shared" si="2980"/>
        <v>0</v>
      </c>
      <c r="AP726" s="58">
        <f t="shared" si="2981"/>
        <v>0</v>
      </c>
      <c r="AQ726" s="58">
        <f t="shared" si="2982"/>
        <v>0</v>
      </c>
      <c r="BA726" s="54" t="s">
        <v>1077</v>
      </c>
      <c r="BB726" s="53">
        <v>11120301</v>
      </c>
      <c r="BC726" s="53">
        <v>121008</v>
      </c>
      <c r="BD726" s="53">
        <v>22762</v>
      </c>
      <c r="BE726" s="53">
        <f t="shared" si="2942"/>
        <v>0.18810326589977522</v>
      </c>
      <c r="BF726" s="53">
        <f t="shared" si="3002"/>
        <v>0</v>
      </c>
      <c r="BG726" s="53">
        <f t="shared" si="3002"/>
        <v>1</v>
      </c>
      <c r="BH726" s="53">
        <f t="shared" si="2943"/>
        <v>0</v>
      </c>
      <c r="BI726" s="53">
        <f t="shared" si="2944"/>
        <v>0.18810326589977522</v>
      </c>
      <c r="BO726" s="54" t="s">
        <v>1063</v>
      </c>
      <c r="BP726" s="53">
        <v>11100104</v>
      </c>
      <c r="BQ726" s="53">
        <v>582149.37</v>
      </c>
      <c r="BR726" s="53">
        <v>267251.66680000001</v>
      </c>
      <c r="BS726" s="53">
        <f t="shared" si="2945"/>
        <v>0.45907748178100755</v>
      </c>
      <c r="BT726" s="53">
        <f>BT725</f>
        <v>0</v>
      </c>
      <c r="BU726" s="53">
        <f t="shared" ref="BU726" si="3008">BU725</f>
        <v>0</v>
      </c>
      <c r="BV726" s="53">
        <f t="shared" ref="BV726" si="3009">BV725</f>
        <v>0</v>
      </c>
      <c r="BW726" s="53">
        <f t="shared" si="2948"/>
        <v>0</v>
      </c>
      <c r="BX726" s="53">
        <f t="shared" si="2949"/>
        <v>0</v>
      </c>
      <c r="BY726" s="53">
        <f t="shared" si="2950"/>
        <v>0</v>
      </c>
    </row>
    <row r="727" spans="1:77" ht="15.6" customHeight="1" x14ac:dyDescent="0.3">
      <c r="A727" s="53" t="s">
        <v>1059</v>
      </c>
      <c r="B727" s="53" t="s">
        <v>1578</v>
      </c>
      <c r="C727" s="53">
        <v>12080004</v>
      </c>
      <c r="D727" s="51">
        <v>317441.113794</v>
      </c>
      <c r="E727" s="53">
        <v>40629.383536000001</v>
      </c>
      <c r="F727" s="53">
        <f t="shared" si="2929"/>
        <v>0.1279903004699196</v>
      </c>
      <c r="H727" s="53">
        <f>Input!P497</f>
        <v>6407</v>
      </c>
      <c r="I727" s="53">
        <f>Input!Q497</f>
        <v>585</v>
      </c>
      <c r="J727" s="53">
        <f>Input!R497</f>
        <v>10541</v>
      </c>
      <c r="K727" s="53">
        <f>Input!S497</f>
        <v>0</v>
      </c>
      <c r="L727" s="53">
        <f>Input!T497</f>
        <v>94</v>
      </c>
      <c r="M727" s="53">
        <f t="shared" si="2937"/>
        <v>820.03385511077488</v>
      </c>
      <c r="N727" s="53">
        <f t="shared" si="2938"/>
        <v>74.874325774902971</v>
      </c>
      <c r="O727" s="53">
        <f t="shared" si="2939"/>
        <v>1349.1457572534225</v>
      </c>
      <c r="P727" s="53">
        <f t="shared" si="2940"/>
        <v>0</v>
      </c>
      <c r="Q727" s="53">
        <f t="shared" si="2941"/>
        <v>12.031088244172443</v>
      </c>
      <c r="AA727" s="53" t="s">
        <v>1088</v>
      </c>
      <c r="AB727" s="53" t="s">
        <v>1604</v>
      </c>
      <c r="AC727" s="53">
        <v>12090101</v>
      </c>
      <c r="AD727" s="53">
        <v>56650.083769999997</v>
      </c>
      <c r="AE727" s="51">
        <v>17581.705477</v>
      </c>
      <c r="AF727" s="53">
        <f t="shared" si="2934"/>
        <v>0.31035621321200385</v>
      </c>
      <c r="AH727" s="58">
        <f>Input!P590</f>
        <v>3</v>
      </c>
      <c r="AI727" s="58">
        <f>Input!Q590</f>
        <v>0</v>
      </c>
      <c r="AJ727" s="58">
        <f>Input!R590</f>
        <v>0</v>
      </c>
      <c r="AK727" s="58">
        <f>Input!S590</f>
        <v>0</v>
      </c>
      <c r="AL727" s="58">
        <f>Input!T590</f>
        <v>34</v>
      </c>
      <c r="AM727" s="58">
        <f t="shared" si="2978"/>
        <v>0.9310686396360115</v>
      </c>
      <c r="AN727" s="58">
        <f t="shared" si="2979"/>
        <v>0</v>
      </c>
      <c r="AO727" s="58">
        <f t="shared" si="2980"/>
        <v>0</v>
      </c>
      <c r="AP727" s="58">
        <f t="shared" si="2981"/>
        <v>0</v>
      </c>
      <c r="AQ727" s="58">
        <f t="shared" si="2982"/>
        <v>10.552111249208131</v>
      </c>
      <c r="BA727" s="54" t="s">
        <v>1078</v>
      </c>
      <c r="BB727" s="53">
        <v>13040201</v>
      </c>
      <c r="BC727" s="53">
        <v>7818</v>
      </c>
      <c r="BD727" s="53">
        <v>5176</v>
      </c>
      <c r="BE727" s="53">
        <f t="shared" si="2942"/>
        <v>0.66206190841647483</v>
      </c>
      <c r="BF727" s="53">
        <f>Input!P556</f>
        <v>10</v>
      </c>
      <c r="BG727" s="53">
        <f>Input!Q556</f>
        <v>0</v>
      </c>
      <c r="BH727" s="53">
        <f t="shared" si="2943"/>
        <v>6.6206190841647485</v>
      </c>
      <c r="BI727" s="53">
        <f t="shared" si="2944"/>
        <v>0</v>
      </c>
      <c r="BO727" s="54" t="s">
        <v>1064</v>
      </c>
      <c r="BP727" s="53">
        <v>11140302</v>
      </c>
      <c r="BQ727" s="53">
        <v>165542.0808</v>
      </c>
      <c r="BR727" s="53">
        <v>13064.074979999999</v>
      </c>
      <c r="BS727" s="53">
        <f t="shared" si="2945"/>
        <v>7.8916943153465549E-2</v>
      </c>
      <c r="BT727" s="53">
        <f>Input!R512</f>
        <v>0</v>
      </c>
      <c r="BU727" s="53">
        <f>Input!S512</f>
        <v>0</v>
      </c>
      <c r="BV727" s="53">
        <f>Input!T512</f>
        <v>0</v>
      </c>
      <c r="BW727" s="53">
        <f t="shared" si="2948"/>
        <v>0</v>
      </c>
      <c r="BX727" s="53">
        <f t="shared" si="2949"/>
        <v>0</v>
      </c>
      <c r="BY727" s="53">
        <f t="shared" si="2950"/>
        <v>0</v>
      </c>
    </row>
    <row r="728" spans="1:77" ht="15.6" customHeight="1" x14ac:dyDescent="0.3">
      <c r="A728" s="53" t="s">
        <v>1059</v>
      </c>
      <c r="B728" s="53" t="s">
        <v>1578</v>
      </c>
      <c r="C728" s="53">
        <v>12080005</v>
      </c>
      <c r="D728" s="51">
        <v>317441.113794</v>
      </c>
      <c r="E728" s="53">
        <v>276811.73025800003</v>
      </c>
      <c r="F728" s="53">
        <f t="shared" si="2929"/>
        <v>0.87200969953008045</v>
      </c>
      <c r="H728" s="53">
        <f>H727</f>
        <v>6407</v>
      </c>
      <c r="I728" s="53">
        <f t="shared" ref="I728" si="3010">I727</f>
        <v>585</v>
      </c>
      <c r="J728" s="53">
        <f t="shared" ref="J728" si="3011">J727</f>
        <v>10541</v>
      </c>
      <c r="K728" s="53">
        <f t="shared" ref="K728" si="3012">K727</f>
        <v>0</v>
      </c>
      <c r="L728" s="53">
        <f t="shared" ref="L728" si="3013">L727</f>
        <v>94</v>
      </c>
      <c r="M728" s="53">
        <f t="shared" si="2937"/>
        <v>5586.9661448892257</v>
      </c>
      <c r="N728" s="53">
        <f t="shared" si="2938"/>
        <v>510.12567422509704</v>
      </c>
      <c r="O728" s="53">
        <f t="shared" si="2939"/>
        <v>9191.8542427465782</v>
      </c>
      <c r="P728" s="53">
        <f t="shared" si="2940"/>
        <v>0</v>
      </c>
      <c r="Q728" s="53">
        <f t="shared" si="2941"/>
        <v>81.968911755827563</v>
      </c>
      <c r="AA728" s="53" t="s">
        <v>1088</v>
      </c>
      <c r="AB728" s="53" t="s">
        <v>1604</v>
      </c>
      <c r="AC728" s="53">
        <v>12090105</v>
      </c>
      <c r="AD728" s="53">
        <v>56650.083769999997</v>
      </c>
      <c r="AE728" s="53">
        <v>39068.378297900003</v>
      </c>
      <c r="AF728" s="53">
        <f t="shared" si="2934"/>
        <v>0.68964378687449213</v>
      </c>
      <c r="AH728" s="58">
        <f t="shared" ref="AH728" si="3014">AH727</f>
        <v>3</v>
      </c>
      <c r="AI728" s="58">
        <f t="shared" ref="AI728" si="3015">AI727</f>
        <v>0</v>
      </c>
      <c r="AJ728" s="58">
        <f t="shared" ref="AJ728" si="3016">AJ727</f>
        <v>0</v>
      </c>
      <c r="AK728" s="58">
        <f t="shared" ref="AK728" si="3017">AK727</f>
        <v>0</v>
      </c>
      <c r="AL728" s="58">
        <f t="shared" ref="AL728" si="3018">AL727</f>
        <v>34</v>
      </c>
      <c r="AM728" s="58">
        <f t="shared" si="2978"/>
        <v>2.0689313606234765</v>
      </c>
      <c r="AN728" s="58">
        <f t="shared" si="2979"/>
        <v>0</v>
      </c>
      <c r="AO728" s="58">
        <f t="shared" si="2980"/>
        <v>0</v>
      </c>
      <c r="AP728" s="58">
        <f t="shared" si="2981"/>
        <v>0</v>
      </c>
      <c r="AQ728" s="58">
        <f t="shared" si="2982"/>
        <v>23.447888753732734</v>
      </c>
      <c r="BA728" s="54" t="s">
        <v>1078</v>
      </c>
      <c r="BB728" s="53">
        <v>13040202</v>
      </c>
      <c r="BC728" s="53">
        <v>7818</v>
      </c>
      <c r="BD728" s="53">
        <v>2493</v>
      </c>
      <c r="BE728" s="53">
        <f t="shared" si="2942"/>
        <v>0.31887950882578664</v>
      </c>
      <c r="BF728" s="53">
        <f t="shared" ref="BF728:BG731" si="3019">BF727</f>
        <v>10</v>
      </c>
      <c r="BG728" s="53">
        <f t="shared" si="3019"/>
        <v>0</v>
      </c>
      <c r="BH728" s="53">
        <f t="shared" si="2943"/>
        <v>3.1887950882578666</v>
      </c>
      <c r="BI728" s="53">
        <f t="shared" si="2944"/>
        <v>0</v>
      </c>
      <c r="BO728" s="54" t="s">
        <v>1064</v>
      </c>
      <c r="BP728" s="53">
        <v>11140303</v>
      </c>
      <c r="BQ728" s="53">
        <v>165542.0808</v>
      </c>
      <c r="BR728" s="53">
        <v>34912.266309999999</v>
      </c>
      <c r="BS728" s="53">
        <f t="shared" si="2945"/>
        <v>0.21089662604990042</v>
      </c>
      <c r="BT728" s="53">
        <f>BT727</f>
        <v>0</v>
      </c>
      <c r="BU728" s="53">
        <f t="shared" ref="BU728:BU730" si="3020">BU727</f>
        <v>0</v>
      </c>
      <c r="BV728" s="53">
        <f t="shared" ref="BV728:BV730" si="3021">BV727</f>
        <v>0</v>
      </c>
      <c r="BW728" s="53">
        <f t="shared" si="2948"/>
        <v>0</v>
      </c>
      <c r="BX728" s="53">
        <f t="shared" si="2949"/>
        <v>0</v>
      </c>
      <c r="BY728" s="53">
        <f t="shared" si="2950"/>
        <v>0</v>
      </c>
    </row>
    <row r="729" spans="1:77" ht="15.6" customHeight="1" x14ac:dyDescent="0.3">
      <c r="A729" s="53" t="s">
        <v>858</v>
      </c>
      <c r="B729" s="53" t="s">
        <v>1573</v>
      </c>
      <c r="C729" s="53">
        <v>12070101</v>
      </c>
      <c r="D729" s="51">
        <v>362078.0750369</v>
      </c>
      <c r="E729" s="53">
        <v>92507.2385851</v>
      </c>
      <c r="F729" s="53">
        <f t="shared" si="2929"/>
        <v>0.25548975473224228</v>
      </c>
      <c r="H729" s="53">
        <f>Input!P498</f>
        <v>3478</v>
      </c>
      <c r="I729" s="53">
        <f>Input!Q498</f>
        <v>451</v>
      </c>
      <c r="J729" s="53">
        <f>Input!R498</f>
        <v>1107</v>
      </c>
      <c r="K729" s="53">
        <f>Input!S498</f>
        <v>0</v>
      </c>
      <c r="L729" s="53">
        <f>Input!T498</f>
        <v>393</v>
      </c>
      <c r="M729" s="53">
        <f t="shared" si="2937"/>
        <v>888.59336695873867</v>
      </c>
      <c r="N729" s="53">
        <f t="shared" si="2938"/>
        <v>115.22587938424127</v>
      </c>
      <c r="O729" s="53">
        <f t="shared" si="2939"/>
        <v>282.8271584885922</v>
      </c>
      <c r="P729" s="53">
        <f t="shared" si="2940"/>
        <v>0</v>
      </c>
      <c r="Q729" s="53">
        <f t="shared" si="2941"/>
        <v>100.40747360977122</v>
      </c>
      <c r="AA729" s="53" t="s">
        <v>795</v>
      </c>
      <c r="AB729" s="53" t="s">
        <v>1608</v>
      </c>
      <c r="AC729" s="53">
        <v>12010002</v>
      </c>
      <c r="AD729" s="53">
        <v>19408.593049999999</v>
      </c>
      <c r="AE729" s="53">
        <v>9343.5601252399993</v>
      </c>
      <c r="AF729" s="53">
        <f t="shared" si="2934"/>
        <v>0.48141357290398745</v>
      </c>
      <c r="AH729" s="58">
        <v>0</v>
      </c>
      <c r="AI729" s="58">
        <v>0</v>
      </c>
      <c r="AJ729" s="58">
        <v>0</v>
      </c>
      <c r="AK729" s="58">
        <v>0</v>
      </c>
      <c r="AL729" s="58">
        <v>0</v>
      </c>
      <c r="AM729" s="58">
        <f t="shared" si="2978"/>
        <v>0</v>
      </c>
      <c r="AN729" s="58">
        <f t="shared" si="2979"/>
        <v>0</v>
      </c>
      <c r="AO729" s="58">
        <f t="shared" si="2980"/>
        <v>0</v>
      </c>
      <c r="AP729" s="58">
        <f t="shared" si="2981"/>
        <v>0</v>
      </c>
      <c r="AQ729" s="58">
        <f t="shared" si="2982"/>
        <v>0</v>
      </c>
      <c r="BA729" s="54" t="s">
        <v>1078</v>
      </c>
      <c r="BB729" s="53">
        <v>13040203</v>
      </c>
      <c r="BC729" s="53">
        <v>7818</v>
      </c>
      <c r="BD729" s="53">
        <v>111</v>
      </c>
      <c r="BE729" s="53">
        <f t="shared" si="2942"/>
        <v>1.4198004604758251E-2</v>
      </c>
      <c r="BF729" s="53">
        <f t="shared" si="3019"/>
        <v>10</v>
      </c>
      <c r="BG729" s="53">
        <f t="shared" si="3019"/>
        <v>0</v>
      </c>
      <c r="BH729" s="53">
        <f t="shared" si="2943"/>
        <v>0.14198004604758252</v>
      </c>
      <c r="BI729" s="53">
        <f t="shared" si="2944"/>
        <v>0</v>
      </c>
      <c r="BO729" s="54" t="s">
        <v>1064</v>
      </c>
      <c r="BP729" s="53">
        <v>11140305</v>
      </c>
      <c r="BQ729" s="53">
        <v>165542.0808</v>
      </c>
      <c r="BR729" s="53">
        <v>95839.479529999997</v>
      </c>
      <c r="BS729" s="53">
        <f t="shared" si="2945"/>
        <v>0.57894330593674648</v>
      </c>
      <c r="BT729" s="53">
        <f>BT728</f>
        <v>0</v>
      </c>
      <c r="BU729" s="53">
        <f t="shared" si="3020"/>
        <v>0</v>
      </c>
      <c r="BV729" s="53">
        <f t="shared" si="3021"/>
        <v>0</v>
      </c>
      <c r="BW729" s="53">
        <f t="shared" si="2948"/>
        <v>0</v>
      </c>
      <c r="BX729" s="53">
        <f t="shared" si="2949"/>
        <v>0</v>
      </c>
      <c r="BY729" s="53">
        <f t="shared" si="2950"/>
        <v>0</v>
      </c>
    </row>
    <row r="730" spans="1:77" ht="15.6" customHeight="1" x14ac:dyDescent="0.3">
      <c r="A730" s="53" t="s">
        <v>858</v>
      </c>
      <c r="B730" s="53" t="s">
        <v>1573</v>
      </c>
      <c r="C730" s="53">
        <v>12070102</v>
      </c>
      <c r="D730" s="51">
        <v>362078.0750369</v>
      </c>
      <c r="E730" s="53">
        <v>83227.436007199998</v>
      </c>
      <c r="F730" s="53">
        <f t="shared" si="2929"/>
        <v>0.2298604686260502</v>
      </c>
      <c r="H730" s="53">
        <f>H729</f>
        <v>3478</v>
      </c>
      <c r="I730" s="53">
        <f t="shared" ref="I730:I732" si="3022">I729</f>
        <v>451</v>
      </c>
      <c r="J730" s="53">
        <f t="shared" ref="J730:J732" si="3023">J729</f>
        <v>1107</v>
      </c>
      <c r="K730" s="53">
        <f t="shared" ref="K730:K732" si="3024">K729</f>
        <v>0</v>
      </c>
      <c r="L730" s="53">
        <f t="shared" ref="L730:L732" si="3025">L729</f>
        <v>393</v>
      </c>
      <c r="M730" s="53">
        <f t="shared" si="2937"/>
        <v>799.45470988140255</v>
      </c>
      <c r="N730" s="53">
        <f t="shared" si="2938"/>
        <v>103.66707135034864</v>
      </c>
      <c r="O730" s="53">
        <f t="shared" si="2939"/>
        <v>254.45553876903756</v>
      </c>
      <c r="P730" s="53">
        <f t="shared" si="2940"/>
        <v>0</v>
      </c>
      <c r="Q730" s="53">
        <f t="shared" si="2941"/>
        <v>90.335164170037729</v>
      </c>
      <c r="AA730" s="53" t="s">
        <v>795</v>
      </c>
      <c r="AB730" s="53" t="s">
        <v>1608</v>
      </c>
      <c r="AC730" s="53">
        <v>12020004</v>
      </c>
      <c r="AD730" s="53">
        <v>19408.593049999999</v>
      </c>
      <c r="AE730" s="51">
        <v>10065.032926100001</v>
      </c>
      <c r="AF730" s="53">
        <f t="shared" si="2934"/>
        <v>0.5185864271650541</v>
      </c>
      <c r="AH730" s="58">
        <f t="shared" ref="AH730" si="3026">AH729</f>
        <v>0</v>
      </c>
      <c r="AI730" s="58">
        <f t="shared" ref="AI730" si="3027">AI729</f>
        <v>0</v>
      </c>
      <c r="AJ730" s="58">
        <f t="shared" ref="AJ730" si="3028">AJ729</f>
        <v>0</v>
      </c>
      <c r="AK730" s="58">
        <f t="shared" ref="AK730" si="3029">AK729</f>
        <v>0</v>
      </c>
      <c r="AL730" s="58">
        <f t="shared" ref="AL730" si="3030">AL729</f>
        <v>0</v>
      </c>
      <c r="AM730" s="58">
        <f t="shared" si="2978"/>
        <v>0</v>
      </c>
      <c r="AN730" s="58">
        <f t="shared" si="2979"/>
        <v>0</v>
      </c>
      <c r="AO730" s="58">
        <f t="shared" si="2980"/>
        <v>0</v>
      </c>
      <c r="AP730" s="58">
        <f t="shared" si="2981"/>
        <v>0</v>
      </c>
      <c r="AQ730" s="58">
        <f t="shared" si="2982"/>
        <v>0</v>
      </c>
      <c r="BA730" s="54" t="s">
        <v>1078</v>
      </c>
      <c r="BB730" s="53">
        <v>13040204</v>
      </c>
      <c r="BC730" s="53">
        <v>7818</v>
      </c>
      <c r="BD730" s="53">
        <v>2</v>
      </c>
      <c r="BE730" s="53">
        <f t="shared" si="2942"/>
        <v>2.5581990278843696E-4</v>
      </c>
      <c r="BF730" s="53">
        <f t="shared" si="3019"/>
        <v>10</v>
      </c>
      <c r="BG730" s="53">
        <f t="shared" si="3019"/>
        <v>0</v>
      </c>
      <c r="BH730" s="53">
        <f t="shared" si="2943"/>
        <v>2.5581990278843694E-3</v>
      </c>
      <c r="BI730" s="53">
        <f t="shared" si="2944"/>
        <v>0</v>
      </c>
      <c r="BO730" s="54" t="s">
        <v>1064</v>
      </c>
      <c r="BP730" s="53">
        <v>11140306</v>
      </c>
      <c r="BQ730" s="53">
        <v>165542.0808</v>
      </c>
      <c r="BR730" s="53">
        <v>21726.259969999999</v>
      </c>
      <c r="BS730" s="53">
        <f t="shared" si="2945"/>
        <v>0.13124312479948</v>
      </c>
      <c r="BT730" s="53">
        <f>BT729</f>
        <v>0</v>
      </c>
      <c r="BU730" s="53">
        <f t="shared" si="3020"/>
        <v>0</v>
      </c>
      <c r="BV730" s="53">
        <f t="shared" si="3021"/>
        <v>0</v>
      </c>
      <c r="BW730" s="53">
        <f t="shared" si="2948"/>
        <v>0</v>
      </c>
      <c r="BX730" s="53">
        <f t="shared" si="2949"/>
        <v>0</v>
      </c>
      <c r="BY730" s="53">
        <f t="shared" si="2950"/>
        <v>0</v>
      </c>
    </row>
    <row r="731" spans="1:77" x14ac:dyDescent="0.3">
      <c r="A731" s="53" t="s">
        <v>858</v>
      </c>
      <c r="B731" s="53" t="s">
        <v>1573</v>
      </c>
      <c r="C731" s="53">
        <v>12070204</v>
      </c>
      <c r="D731" s="51">
        <v>362078.0750369</v>
      </c>
      <c r="E731" s="53">
        <v>157100.635293</v>
      </c>
      <c r="F731" s="53">
        <f t="shared" si="2929"/>
        <v>0.43388607630271347</v>
      </c>
      <c r="H731" s="53">
        <f>H730</f>
        <v>3478</v>
      </c>
      <c r="I731" s="53">
        <f t="shared" si="3022"/>
        <v>451</v>
      </c>
      <c r="J731" s="53">
        <f t="shared" si="3023"/>
        <v>1107</v>
      </c>
      <c r="K731" s="53">
        <f t="shared" si="3024"/>
        <v>0</v>
      </c>
      <c r="L731" s="53">
        <f t="shared" si="3025"/>
        <v>393</v>
      </c>
      <c r="M731" s="53">
        <f t="shared" si="2937"/>
        <v>1509.0557733808375</v>
      </c>
      <c r="N731" s="53">
        <f t="shared" si="2938"/>
        <v>195.68262041252379</v>
      </c>
      <c r="O731" s="53">
        <f t="shared" si="2939"/>
        <v>480.31188646710382</v>
      </c>
      <c r="P731" s="53">
        <f t="shared" si="2940"/>
        <v>0</v>
      </c>
      <c r="Q731" s="53">
        <f t="shared" si="2941"/>
        <v>170.51722798696639</v>
      </c>
      <c r="AA731" s="53" t="s">
        <v>211</v>
      </c>
      <c r="AB731" s="53" t="s">
        <v>1611</v>
      </c>
      <c r="AC731" s="53">
        <v>12010004</v>
      </c>
      <c r="AD731" s="53">
        <v>154374.337</v>
      </c>
      <c r="AE731" s="53">
        <v>122225.221121</v>
      </c>
      <c r="AF731" s="53">
        <f t="shared" si="2934"/>
        <v>0.79174572339053995</v>
      </c>
      <c r="AH731" s="58">
        <f>Input!P597</f>
        <v>15</v>
      </c>
      <c r="AI731" s="58">
        <f>Input!Q597</f>
        <v>0</v>
      </c>
      <c r="AJ731" s="58">
        <f>Input!R597</f>
        <v>0</v>
      </c>
      <c r="AK731" s="58">
        <f>Input!S597</f>
        <v>0</v>
      </c>
      <c r="AL731" s="58">
        <f>Input!T597</f>
        <v>14</v>
      </c>
      <c r="AM731" s="58">
        <f t="shared" si="2978"/>
        <v>11.8761858508581</v>
      </c>
      <c r="AN731" s="58">
        <f t="shared" si="2979"/>
        <v>0</v>
      </c>
      <c r="AO731" s="58">
        <f t="shared" si="2980"/>
        <v>0</v>
      </c>
      <c r="AP731" s="58">
        <f t="shared" si="2981"/>
        <v>0</v>
      </c>
      <c r="AQ731" s="58">
        <f t="shared" si="2982"/>
        <v>11.084440127467559</v>
      </c>
      <c r="BA731" s="54" t="s">
        <v>1078</v>
      </c>
      <c r="BB731" s="53">
        <v>13050004</v>
      </c>
      <c r="BC731" s="53">
        <v>7818</v>
      </c>
      <c r="BD731" s="53">
        <v>36</v>
      </c>
      <c r="BE731" s="53">
        <f t="shared" si="2942"/>
        <v>4.6047582501918651E-3</v>
      </c>
      <c r="BF731" s="53">
        <f t="shared" si="3019"/>
        <v>10</v>
      </c>
      <c r="BG731" s="53">
        <f t="shared" si="3019"/>
        <v>0</v>
      </c>
      <c r="BH731" s="53">
        <f t="shared" si="2943"/>
        <v>4.6047582501918649E-2</v>
      </c>
      <c r="BI731" s="53">
        <f t="shared" si="2944"/>
        <v>0</v>
      </c>
      <c r="BO731" s="54" t="s">
        <v>1065</v>
      </c>
      <c r="BP731" s="53">
        <v>11130103</v>
      </c>
      <c r="BQ731" s="53">
        <v>633527.52480000001</v>
      </c>
      <c r="BR731" s="53">
        <v>208468.5306</v>
      </c>
      <c r="BS731" s="53">
        <f t="shared" si="2945"/>
        <v>0.32905994205352324</v>
      </c>
      <c r="BT731" s="53">
        <f>Input!R516</f>
        <v>10511</v>
      </c>
      <c r="BU731" s="53">
        <f>Input!S516</f>
        <v>0</v>
      </c>
      <c r="BV731" s="53">
        <f>Input!T516</f>
        <v>266</v>
      </c>
      <c r="BW731" s="53">
        <f t="shared" si="2948"/>
        <v>3458.7490509245827</v>
      </c>
      <c r="BX731" s="53">
        <f t="shared" si="2949"/>
        <v>0</v>
      </c>
      <c r="BY731" s="53">
        <f t="shared" si="2950"/>
        <v>87.529944586237178</v>
      </c>
    </row>
    <row r="732" spans="1:77" x14ac:dyDescent="0.3">
      <c r="A732" s="53" t="s">
        <v>858</v>
      </c>
      <c r="B732" s="53" t="s">
        <v>1573</v>
      </c>
      <c r="C732" s="53">
        <v>12070205</v>
      </c>
      <c r="D732" s="51">
        <v>362078.0750369</v>
      </c>
      <c r="E732" s="53">
        <v>29242.765151600001</v>
      </c>
      <c r="F732" s="53">
        <f t="shared" si="2929"/>
        <v>8.0763700338994063E-2</v>
      </c>
      <c r="H732" s="53">
        <f>H731</f>
        <v>3478</v>
      </c>
      <c r="I732" s="53">
        <f t="shared" si="3022"/>
        <v>451</v>
      </c>
      <c r="J732" s="53">
        <f t="shared" si="3023"/>
        <v>1107</v>
      </c>
      <c r="K732" s="53">
        <f t="shared" si="3024"/>
        <v>0</v>
      </c>
      <c r="L732" s="53">
        <f t="shared" si="3025"/>
        <v>393</v>
      </c>
      <c r="M732" s="53">
        <f t="shared" si="2937"/>
        <v>280.89614977902136</v>
      </c>
      <c r="N732" s="53">
        <f t="shared" si="2938"/>
        <v>36.424428852886322</v>
      </c>
      <c r="O732" s="53">
        <f t="shared" si="2939"/>
        <v>89.405416275266433</v>
      </c>
      <c r="P732" s="53">
        <f t="shared" si="2940"/>
        <v>0</v>
      </c>
      <c r="Q732" s="53">
        <f t="shared" si="2941"/>
        <v>31.740134233224666</v>
      </c>
      <c r="AA732" s="53" t="s">
        <v>211</v>
      </c>
      <c r="AB732" s="53" t="s">
        <v>1611</v>
      </c>
      <c r="AC732" s="53">
        <v>12020005</v>
      </c>
      <c r="AD732" s="53">
        <v>154374.337</v>
      </c>
      <c r="AE732" s="53">
        <v>32149.1159032</v>
      </c>
      <c r="AF732" s="53">
        <f t="shared" si="2934"/>
        <v>0.20825427676622182</v>
      </c>
      <c r="AH732" s="58">
        <f t="shared" ref="AH732" si="3031">AH731</f>
        <v>15</v>
      </c>
      <c r="AI732" s="58">
        <f t="shared" ref="AI732" si="3032">AI731</f>
        <v>0</v>
      </c>
      <c r="AJ732" s="58">
        <f t="shared" ref="AJ732" si="3033">AJ731</f>
        <v>0</v>
      </c>
      <c r="AK732" s="58">
        <f t="shared" ref="AK732" si="3034">AK731</f>
        <v>0</v>
      </c>
      <c r="AL732" s="58">
        <f t="shared" ref="AL732" si="3035">AL731</f>
        <v>14</v>
      </c>
      <c r="AM732" s="58">
        <f t="shared" si="2978"/>
        <v>3.1238141514933275</v>
      </c>
      <c r="AN732" s="58">
        <f t="shared" si="2979"/>
        <v>0</v>
      </c>
      <c r="AO732" s="58">
        <f t="shared" si="2980"/>
        <v>0</v>
      </c>
      <c r="AP732" s="58">
        <f t="shared" si="2981"/>
        <v>0</v>
      </c>
      <c r="AQ732" s="58">
        <f t="shared" si="2982"/>
        <v>2.9155598747271054</v>
      </c>
      <c r="BA732" s="54" t="s">
        <v>1079</v>
      </c>
      <c r="BB732" s="53">
        <v>12010001</v>
      </c>
      <c r="BC732" s="53">
        <v>10914</v>
      </c>
      <c r="BD732" s="53">
        <v>6947</v>
      </c>
      <c r="BE732" s="53">
        <f t="shared" si="2942"/>
        <v>0.63652189847901774</v>
      </c>
      <c r="BF732" s="53">
        <f>Input!P559</f>
        <v>34</v>
      </c>
      <c r="BG732" s="53">
        <f>Input!Q559</f>
        <v>0</v>
      </c>
      <c r="BH732" s="53">
        <f t="shared" si="2943"/>
        <v>21.641744548286603</v>
      </c>
      <c r="BI732" s="53">
        <f t="shared" si="2944"/>
        <v>0</v>
      </c>
      <c r="BO732" s="54" t="s">
        <v>1065</v>
      </c>
      <c r="BP732" s="53">
        <v>11130104</v>
      </c>
      <c r="BQ732" s="53">
        <v>633527.52480000001</v>
      </c>
      <c r="BR732" s="53">
        <v>421836.174</v>
      </c>
      <c r="BS732" s="53">
        <f t="shared" si="2945"/>
        <v>0.66585295427088287</v>
      </c>
      <c r="BT732" s="53">
        <f>BT731</f>
        <v>10511</v>
      </c>
      <c r="BU732" s="53">
        <f t="shared" ref="BU732:BU733" si="3036">BU731</f>
        <v>0</v>
      </c>
      <c r="BV732" s="53">
        <f t="shared" ref="BV732:BV733" si="3037">BV731</f>
        <v>266</v>
      </c>
      <c r="BW732" s="53">
        <f t="shared" si="2948"/>
        <v>6998.78040234125</v>
      </c>
      <c r="BX732" s="53">
        <f t="shared" si="2949"/>
        <v>0</v>
      </c>
      <c r="BY732" s="53">
        <f t="shared" si="2950"/>
        <v>177.11688583605485</v>
      </c>
    </row>
    <row r="733" spans="1:77" x14ac:dyDescent="0.3">
      <c r="A733" s="53" t="s">
        <v>1060</v>
      </c>
      <c r="B733" s="53" t="s">
        <v>1581</v>
      </c>
      <c r="C733" s="53">
        <v>12070201</v>
      </c>
      <c r="D733" s="51">
        <v>358882.50875809998</v>
      </c>
      <c r="E733" s="53">
        <v>21756.721022599999</v>
      </c>
      <c r="F733" s="53">
        <f t="shared" si="2929"/>
        <v>6.0623520209687427E-2</v>
      </c>
      <c r="H733" s="53">
        <f>Input!P503</f>
        <v>356</v>
      </c>
      <c r="I733" s="53">
        <f>Input!Q503</f>
        <v>0</v>
      </c>
      <c r="J733" s="53">
        <f>Input!R503</f>
        <v>22</v>
      </c>
      <c r="K733" s="53">
        <f>Input!S503</f>
        <v>0</v>
      </c>
      <c r="L733" s="53">
        <f>Input!T503</f>
        <v>270</v>
      </c>
      <c r="M733" s="53">
        <f t="shared" si="2937"/>
        <v>21.581973194648725</v>
      </c>
      <c r="N733" s="53">
        <f t="shared" si="2938"/>
        <v>0</v>
      </c>
      <c r="O733" s="53">
        <f t="shared" si="2939"/>
        <v>1.3337174446131235</v>
      </c>
      <c r="P733" s="53">
        <f t="shared" si="2940"/>
        <v>0</v>
      </c>
      <c r="Q733" s="53">
        <f t="shared" si="2941"/>
        <v>16.368350456615605</v>
      </c>
      <c r="AA733" s="53" t="s">
        <v>211</v>
      </c>
      <c r="AB733" s="53" t="s">
        <v>1614</v>
      </c>
      <c r="AC733" s="53">
        <v>12010004</v>
      </c>
      <c r="AD733" s="53">
        <v>201144.2843</v>
      </c>
      <c r="AE733" s="53">
        <v>139778.28550100001</v>
      </c>
      <c r="AF733" s="53">
        <f t="shared" si="2934"/>
        <v>0.69491552289164404</v>
      </c>
      <c r="AH733" s="53">
        <f>Input!P598</f>
        <v>114</v>
      </c>
      <c r="AI733" s="53">
        <f>Input!Q598</f>
        <v>0</v>
      </c>
      <c r="AJ733" s="53">
        <f>Input!R598</f>
        <v>0</v>
      </c>
      <c r="AK733" s="53">
        <f>Input!S598</f>
        <v>0</v>
      </c>
      <c r="AL733" s="53">
        <f>Input!T598</f>
        <v>56</v>
      </c>
      <c r="AM733" s="58">
        <f t="shared" si="2978"/>
        <v>79.22036960964742</v>
      </c>
      <c r="AN733" s="58">
        <f t="shared" si="2979"/>
        <v>0</v>
      </c>
      <c r="AO733" s="58">
        <f t="shared" si="2980"/>
        <v>0</v>
      </c>
      <c r="AP733" s="58">
        <f t="shared" si="2981"/>
        <v>0</v>
      </c>
      <c r="AQ733" s="58">
        <f t="shared" si="2982"/>
        <v>38.915269281932069</v>
      </c>
      <c r="BA733" s="54" t="s">
        <v>1079</v>
      </c>
      <c r="BB733" s="53">
        <v>12010003</v>
      </c>
      <c r="BC733" s="53">
        <v>10914</v>
      </c>
      <c r="BD733" s="53">
        <v>3967</v>
      </c>
      <c r="BE733" s="53">
        <f t="shared" si="2942"/>
        <v>0.3634781015209822</v>
      </c>
      <c r="BF733" s="53">
        <f>BF732</f>
        <v>34</v>
      </c>
      <c r="BG733" s="53">
        <f>BG732</f>
        <v>0</v>
      </c>
      <c r="BH733" s="53">
        <f t="shared" si="2943"/>
        <v>12.358255451713395</v>
      </c>
      <c r="BI733" s="53">
        <f t="shared" si="2944"/>
        <v>0</v>
      </c>
      <c r="BO733" s="54" t="s">
        <v>1065</v>
      </c>
      <c r="BP733" s="53">
        <v>11130204</v>
      </c>
      <c r="BQ733" s="53">
        <v>633527.52480000001</v>
      </c>
      <c r="BR733" s="53">
        <v>3222.8200780000002</v>
      </c>
      <c r="BS733" s="53">
        <f t="shared" si="2945"/>
        <v>5.0871034830213902E-3</v>
      </c>
      <c r="BT733" s="53">
        <f>BT732</f>
        <v>10511</v>
      </c>
      <c r="BU733" s="53">
        <f t="shared" si="3036"/>
        <v>0</v>
      </c>
      <c r="BV733" s="53">
        <f t="shared" si="3037"/>
        <v>266</v>
      </c>
      <c r="BW733" s="53">
        <f t="shared" si="2948"/>
        <v>53.470544710037835</v>
      </c>
      <c r="BX733" s="53">
        <f t="shared" si="2949"/>
        <v>0</v>
      </c>
      <c r="BY733" s="53">
        <f t="shared" si="2950"/>
        <v>1.3531695264836898</v>
      </c>
    </row>
    <row r="734" spans="1:77" x14ac:dyDescent="0.3">
      <c r="A734" s="53" t="s">
        <v>1060</v>
      </c>
      <c r="B734" s="53" t="s">
        <v>1581</v>
      </c>
      <c r="C734" s="53">
        <v>12070202</v>
      </c>
      <c r="D734" s="51">
        <v>358882.50875809998</v>
      </c>
      <c r="E734" s="53">
        <v>24531.6343481</v>
      </c>
      <c r="F734" s="53">
        <f t="shared" si="2929"/>
        <v>6.835561430115622E-2</v>
      </c>
      <c r="H734" s="53">
        <f>H733</f>
        <v>356</v>
      </c>
      <c r="I734" s="53">
        <f t="shared" ref="I734:I738" si="3038">I733</f>
        <v>0</v>
      </c>
      <c r="J734" s="53">
        <f t="shared" ref="J734:J738" si="3039">J733</f>
        <v>22</v>
      </c>
      <c r="K734" s="53">
        <f t="shared" ref="K734:K738" si="3040">K733</f>
        <v>0</v>
      </c>
      <c r="L734" s="53">
        <f t="shared" ref="L734:L738" si="3041">L733</f>
        <v>270</v>
      </c>
      <c r="M734" s="53">
        <f t="shared" si="2937"/>
        <v>24.334598691211614</v>
      </c>
      <c r="N734" s="53">
        <f t="shared" si="2938"/>
        <v>0</v>
      </c>
      <c r="O734" s="53">
        <f t="shared" si="2939"/>
        <v>1.5038235146254368</v>
      </c>
      <c r="P734" s="53">
        <f t="shared" si="2940"/>
        <v>0</v>
      </c>
      <c r="Q734" s="53">
        <f t="shared" si="2941"/>
        <v>18.456015861312178</v>
      </c>
      <c r="AA734" s="53" t="s">
        <v>211</v>
      </c>
      <c r="AB734" s="53" t="s">
        <v>1614</v>
      </c>
      <c r="AC734" s="53">
        <v>12020005</v>
      </c>
      <c r="AD734" s="53">
        <v>201144.2843</v>
      </c>
      <c r="AE734" s="51">
        <v>61365.998831600002</v>
      </c>
      <c r="AF734" s="53">
        <f t="shared" si="2934"/>
        <v>0.3050844772704287</v>
      </c>
      <c r="AH734" s="58">
        <f t="shared" ref="AH734" si="3042">AH733</f>
        <v>114</v>
      </c>
      <c r="AI734" s="58">
        <f t="shared" ref="AI734" si="3043">AI733</f>
        <v>0</v>
      </c>
      <c r="AJ734" s="58">
        <f t="shared" ref="AJ734" si="3044">AJ733</f>
        <v>0</v>
      </c>
      <c r="AK734" s="58">
        <f t="shared" ref="AK734" si="3045">AK733</f>
        <v>0</v>
      </c>
      <c r="AL734" s="58">
        <f t="shared" ref="AL734" si="3046">AL733</f>
        <v>56</v>
      </c>
      <c r="AM734" s="58">
        <f t="shared" si="2978"/>
        <v>34.779630408828872</v>
      </c>
      <c r="AN734" s="58">
        <f t="shared" si="2979"/>
        <v>0</v>
      </c>
      <c r="AO734" s="58">
        <f t="shared" si="2980"/>
        <v>0</v>
      </c>
      <c r="AP734" s="58">
        <f t="shared" si="2981"/>
        <v>0</v>
      </c>
      <c r="AQ734" s="58">
        <f t="shared" si="2982"/>
        <v>17.084730727144006</v>
      </c>
      <c r="BA734" s="54" t="s">
        <v>1080</v>
      </c>
      <c r="BB734" s="53">
        <v>11090105</v>
      </c>
      <c r="BC734" s="53">
        <v>120793</v>
      </c>
      <c r="BD734" s="53">
        <v>3413</v>
      </c>
      <c r="BE734" s="53">
        <f t="shared" si="2942"/>
        <v>2.8254948548343033E-2</v>
      </c>
      <c r="BF734" s="53">
        <f>Input!P562</f>
        <v>0</v>
      </c>
      <c r="BG734" s="53">
        <f>Input!Q562</f>
        <v>0</v>
      </c>
      <c r="BH734" s="53">
        <f t="shared" si="2943"/>
        <v>0</v>
      </c>
      <c r="BI734" s="53">
        <f t="shared" si="2944"/>
        <v>0</v>
      </c>
      <c r="BO734" s="54" t="s">
        <v>1066</v>
      </c>
      <c r="BP734" s="53">
        <v>12020004</v>
      </c>
      <c r="BQ734" s="53">
        <v>628042.64260000002</v>
      </c>
      <c r="BR734" s="53">
        <v>230086.28390000001</v>
      </c>
      <c r="BS734" s="53">
        <f t="shared" si="2945"/>
        <v>0.36635455667067152</v>
      </c>
      <c r="BT734" s="53">
        <v>0</v>
      </c>
      <c r="BU734" s="53">
        <v>1</v>
      </c>
      <c r="BV734" s="53">
        <v>2</v>
      </c>
      <c r="BW734" s="53">
        <f t="shared" si="2948"/>
        <v>0</v>
      </c>
      <c r="BX734" s="53">
        <f t="shared" si="2949"/>
        <v>0.36635455667067152</v>
      </c>
      <c r="BY734" s="53">
        <f t="shared" si="2950"/>
        <v>0.73270911334134303</v>
      </c>
    </row>
    <row r="735" spans="1:77" x14ac:dyDescent="0.3">
      <c r="A735" s="53" t="s">
        <v>1060</v>
      </c>
      <c r="B735" s="53" t="s">
        <v>1581</v>
      </c>
      <c r="C735" s="53">
        <v>12070203</v>
      </c>
      <c r="D735" s="51">
        <v>358882.50875809998</v>
      </c>
      <c r="E735" s="53">
        <v>139334.93126899999</v>
      </c>
      <c r="F735" s="53">
        <f t="shared" si="2929"/>
        <v>0.38824664860698704</v>
      </c>
      <c r="H735" s="53">
        <f>H734</f>
        <v>356</v>
      </c>
      <c r="I735" s="53">
        <f t="shared" si="3038"/>
        <v>0</v>
      </c>
      <c r="J735" s="53">
        <f t="shared" si="3039"/>
        <v>22</v>
      </c>
      <c r="K735" s="53">
        <f t="shared" si="3040"/>
        <v>0</v>
      </c>
      <c r="L735" s="53">
        <f t="shared" si="3041"/>
        <v>270</v>
      </c>
      <c r="M735" s="53">
        <f t="shared" si="2937"/>
        <v>138.2158069040874</v>
      </c>
      <c r="N735" s="53">
        <f t="shared" si="2938"/>
        <v>0</v>
      </c>
      <c r="O735" s="53">
        <f t="shared" si="2939"/>
        <v>8.5414262693537157</v>
      </c>
      <c r="P735" s="53">
        <f t="shared" si="2940"/>
        <v>0</v>
      </c>
      <c r="Q735" s="53">
        <f t="shared" si="2941"/>
        <v>104.82659512388651</v>
      </c>
      <c r="AA735" s="53" t="s">
        <v>1089</v>
      </c>
      <c r="AB735" s="53" t="s">
        <v>1611</v>
      </c>
      <c r="AC735" s="53">
        <v>12010004</v>
      </c>
      <c r="AD735" s="53">
        <v>208780.6776</v>
      </c>
      <c r="AE735" s="53">
        <v>8129.0997790700003</v>
      </c>
      <c r="AF735" s="53">
        <f t="shared" si="2934"/>
        <v>3.8936073359453455E-2</v>
      </c>
      <c r="AH735" s="58">
        <f>Input!P601</f>
        <v>93</v>
      </c>
      <c r="AI735" s="58">
        <f>Input!Q601</f>
        <v>0</v>
      </c>
      <c r="AJ735" s="58">
        <f>Input!R601</f>
        <v>0</v>
      </c>
      <c r="AK735" s="58">
        <f>Input!S601</f>
        <v>0</v>
      </c>
      <c r="AL735" s="58">
        <f>Input!T601</f>
        <v>44</v>
      </c>
      <c r="AM735" s="58">
        <f t="shared" si="2978"/>
        <v>3.6210548224291714</v>
      </c>
      <c r="AN735" s="58">
        <f t="shared" si="2979"/>
        <v>0</v>
      </c>
      <c r="AO735" s="58">
        <f t="shared" si="2980"/>
        <v>0</v>
      </c>
      <c r="AP735" s="58">
        <f t="shared" si="2981"/>
        <v>0</v>
      </c>
      <c r="AQ735" s="58">
        <f t="shared" si="2982"/>
        <v>1.7131872278159519</v>
      </c>
      <c r="BA735" s="54" t="s">
        <v>1080</v>
      </c>
      <c r="BB735" s="53">
        <v>11120101</v>
      </c>
      <c r="BC735" s="53">
        <v>120793</v>
      </c>
      <c r="BD735" s="53">
        <v>12191</v>
      </c>
      <c r="BE735" s="53">
        <f t="shared" si="2942"/>
        <v>0.10092472245908289</v>
      </c>
      <c r="BF735" s="53">
        <f t="shared" ref="BF735:BG738" si="3047">BF734</f>
        <v>0</v>
      </c>
      <c r="BG735" s="53">
        <f t="shared" si="3047"/>
        <v>0</v>
      </c>
      <c r="BH735" s="53">
        <f t="shared" si="2943"/>
        <v>0</v>
      </c>
      <c r="BI735" s="53">
        <f t="shared" si="2944"/>
        <v>0</v>
      </c>
      <c r="BO735" s="54" t="s">
        <v>1066</v>
      </c>
      <c r="BP735" s="53">
        <v>12020005</v>
      </c>
      <c r="BQ735" s="53">
        <v>628042.64260000002</v>
      </c>
      <c r="BR735" s="53">
        <v>397956.35869999998</v>
      </c>
      <c r="BS735" s="53">
        <f t="shared" si="2945"/>
        <v>0.63364544332932848</v>
      </c>
      <c r="BT735" s="53">
        <f>BT734</f>
        <v>0</v>
      </c>
      <c r="BU735" s="53">
        <f t="shared" ref="BU735" si="3048">BU734</f>
        <v>1</v>
      </c>
      <c r="BV735" s="53">
        <f t="shared" ref="BV735" si="3049">BV734</f>
        <v>2</v>
      </c>
      <c r="BW735" s="53">
        <f t="shared" si="2948"/>
        <v>0</v>
      </c>
      <c r="BX735" s="53">
        <f t="shared" si="2949"/>
        <v>0.63364544332932848</v>
      </c>
      <c r="BY735" s="53">
        <f t="shared" si="2950"/>
        <v>1.267290886658657</v>
      </c>
    </row>
    <row r="736" spans="1:77" x14ac:dyDescent="0.3">
      <c r="A736" s="53" t="s">
        <v>1060</v>
      </c>
      <c r="B736" s="53" t="s">
        <v>1581</v>
      </c>
      <c r="C736" s="53">
        <v>12090106</v>
      </c>
      <c r="D736" s="51">
        <v>358882.50875809998</v>
      </c>
      <c r="E736" s="53">
        <v>35649.743102400003</v>
      </c>
      <c r="F736" s="53">
        <f t="shared" si="2929"/>
        <v>9.9335415442130787E-2</v>
      </c>
      <c r="H736" s="53">
        <f>H735</f>
        <v>356</v>
      </c>
      <c r="I736" s="53">
        <f t="shared" si="3038"/>
        <v>0</v>
      </c>
      <c r="J736" s="53">
        <f t="shared" si="3039"/>
        <v>22</v>
      </c>
      <c r="K736" s="53">
        <f t="shared" si="3040"/>
        <v>0</v>
      </c>
      <c r="L736" s="53">
        <f t="shared" si="3041"/>
        <v>270</v>
      </c>
      <c r="M736" s="53">
        <f t="shared" si="2937"/>
        <v>35.363407897398559</v>
      </c>
      <c r="N736" s="53">
        <f t="shared" si="2938"/>
        <v>0</v>
      </c>
      <c r="O736" s="53">
        <f t="shared" si="2939"/>
        <v>2.1853791397268774</v>
      </c>
      <c r="P736" s="53">
        <f t="shared" si="2940"/>
        <v>0</v>
      </c>
      <c r="Q736" s="53">
        <f t="shared" si="2941"/>
        <v>26.820562169375311</v>
      </c>
      <c r="AA736" s="53" t="s">
        <v>1089</v>
      </c>
      <c r="AB736" s="53" t="s">
        <v>1611</v>
      </c>
      <c r="AC736" s="53">
        <v>12020005</v>
      </c>
      <c r="AD736" s="53">
        <v>208780.6776</v>
      </c>
      <c r="AE736" s="51">
        <v>200651.57781799999</v>
      </c>
      <c r="AF736" s="53">
        <f t="shared" si="2934"/>
        <v>0.96106392662651263</v>
      </c>
      <c r="AH736" s="58">
        <f t="shared" ref="AH736" si="3050">AH735</f>
        <v>93</v>
      </c>
      <c r="AI736" s="58">
        <f t="shared" ref="AI736" si="3051">AI735</f>
        <v>0</v>
      </c>
      <c r="AJ736" s="58">
        <f t="shared" ref="AJ736" si="3052">AJ735</f>
        <v>0</v>
      </c>
      <c r="AK736" s="58">
        <f t="shared" ref="AK736" si="3053">AK735</f>
        <v>0</v>
      </c>
      <c r="AL736" s="58">
        <f t="shared" ref="AL736" si="3054">AL735</f>
        <v>44</v>
      </c>
      <c r="AM736" s="58">
        <f t="shared" si="2978"/>
        <v>89.378945176265674</v>
      </c>
      <c r="AN736" s="58">
        <f t="shared" si="2979"/>
        <v>0</v>
      </c>
      <c r="AO736" s="58">
        <f t="shared" si="2980"/>
        <v>0</v>
      </c>
      <c r="AP736" s="58">
        <f t="shared" si="2981"/>
        <v>0</v>
      </c>
      <c r="AQ736" s="58">
        <f t="shared" si="2982"/>
        <v>42.286812771566559</v>
      </c>
      <c r="BA736" s="54" t="s">
        <v>1080</v>
      </c>
      <c r="BB736" s="53">
        <v>11120102</v>
      </c>
      <c r="BC736" s="53">
        <v>120793</v>
      </c>
      <c r="BD736" s="53">
        <v>7350</v>
      </c>
      <c r="BE736" s="53">
        <f t="shared" si="2942"/>
        <v>6.0847896815212806E-2</v>
      </c>
      <c r="BF736" s="53">
        <f t="shared" si="3047"/>
        <v>0</v>
      </c>
      <c r="BG736" s="53">
        <f t="shared" si="3047"/>
        <v>0</v>
      </c>
      <c r="BH736" s="53">
        <f t="shared" si="2943"/>
        <v>0</v>
      </c>
      <c r="BI736" s="53">
        <f t="shared" si="2944"/>
        <v>0</v>
      </c>
      <c r="BO736" s="54" t="s">
        <v>1067</v>
      </c>
      <c r="BP736" s="53">
        <v>12030105</v>
      </c>
      <c r="BQ736" s="53">
        <v>695490.85149999999</v>
      </c>
      <c r="BR736" s="53">
        <v>132884.3236</v>
      </c>
      <c r="BS736" s="53">
        <f t="shared" si="2945"/>
        <v>0.19106552345498395</v>
      </c>
      <c r="BT736" s="53">
        <f>Input!R525</f>
        <v>0</v>
      </c>
      <c r="BU736" s="53">
        <f>Input!S525</f>
        <v>0</v>
      </c>
      <c r="BV736" s="53">
        <f>Input!T525</f>
        <v>67</v>
      </c>
      <c r="BW736" s="53">
        <f t="shared" si="2948"/>
        <v>0</v>
      </c>
      <c r="BX736" s="53">
        <f t="shared" si="2949"/>
        <v>0</v>
      </c>
      <c r="BY736" s="53">
        <f t="shared" si="2950"/>
        <v>12.801390071483924</v>
      </c>
    </row>
    <row r="737" spans="1:77" x14ac:dyDescent="0.3">
      <c r="A737" s="53" t="s">
        <v>1060</v>
      </c>
      <c r="B737" s="53" t="s">
        <v>1581</v>
      </c>
      <c r="C737" s="53">
        <v>12090107</v>
      </c>
      <c r="D737" s="51">
        <v>358882.50875809998</v>
      </c>
      <c r="E737" s="53">
        <v>116784.143828</v>
      </c>
      <c r="F737" s="53">
        <f t="shared" si="2929"/>
        <v>0.32541052009507881</v>
      </c>
      <c r="H737" s="53">
        <f>H736</f>
        <v>356</v>
      </c>
      <c r="I737" s="53">
        <f t="shared" si="3038"/>
        <v>0</v>
      </c>
      <c r="J737" s="53">
        <f t="shared" si="3039"/>
        <v>22</v>
      </c>
      <c r="K737" s="53">
        <f t="shared" si="3040"/>
        <v>0</v>
      </c>
      <c r="L737" s="53">
        <f t="shared" si="3041"/>
        <v>270</v>
      </c>
      <c r="M737" s="53">
        <f t="shared" si="2937"/>
        <v>115.84614515384806</v>
      </c>
      <c r="N737" s="53">
        <f t="shared" si="2938"/>
        <v>0</v>
      </c>
      <c r="O737" s="53">
        <f t="shared" si="2939"/>
        <v>7.1590314420917336</v>
      </c>
      <c r="P737" s="53">
        <f t="shared" si="2940"/>
        <v>0</v>
      </c>
      <c r="Q737" s="53">
        <f t="shared" si="2941"/>
        <v>87.860840425671284</v>
      </c>
      <c r="AA737" s="53" t="s">
        <v>1089</v>
      </c>
      <c r="AB737" s="53" t="s">
        <v>1614</v>
      </c>
      <c r="AC737" s="53">
        <v>12010004</v>
      </c>
      <c r="AD737" s="53">
        <v>167963.08790000001</v>
      </c>
      <c r="AE737" s="51">
        <v>69.383572737600005</v>
      </c>
      <c r="AF737" s="53">
        <f t="shared" si="2934"/>
        <v>4.1308821840015721E-4</v>
      </c>
      <c r="AH737" s="58">
        <f>Input!P602</f>
        <v>109</v>
      </c>
      <c r="AI737" s="58">
        <f>Input!Q602</f>
        <v>0</v>
      </c>
      <c r="AJ737" s="58">
        <f>Input!R602</f>
        <v>0</v>
      </c>
      <c r="AK737" s="58">
        <f>Input!S602</f>
        <v>0</v>
      </c>
      <c r="AL737" s="58">
        <f>Input!T602</f>
        <v>0</v>
      </c>
      <c r="AM737" s="58">
        <f t="shared" si="2978"/>
        <v>4.5026615805617135E-2</v>
      </c>
      <c r="AN737" s="58">
        <f t="shared" si="2979"/>
        <v>0</v>
      </c>
      <c r="AO737" s="58">
        <f t="shared" si="2980"/>
        <v>0</v>
      </c>
      <c r="AP737" s="58">
        <f t="shared" si="2981"/>
        <v>0</v>
      </c>
      <c r="AQ737" s="58">
        <f t="shared" si="2982"/>
        <v>0</v>
      </c>
      <c r="BA737" s="54" t="s">
        <v>1080</v>
      </c>
      <c r="BB737" s="53">
        <v>11120103</v>
      </c>
      <c r="BC737" s="53">
        <v>120793</v>
      </c>
      <c r="BD737" s="53">
        <v>97813</v>
      </c>
      <c r="BE737" s="53">
        <f t="shared" si="2942"/>
        <v>0.8097571879165183</v>
      </c>
      <c r="BF737" s="53">
        <f t="shared" si="3047"/>
        <v>0</v>
      </c>
      <c r="BG737" s="53">
        <f t="shared" si="3047"/>
        <v>0</v>
      </c>
      <c r="BH737" s="53">
        <f t="shared" si="2943"/>
        <v>0</v>
      </c>
      <c r="BI737" s="53">
        <f t="shared" si="2944"/>
        <v>0</v>
      </c>
      <c r="BO737" s="54" t="s">
        <v>1067</v>
      </c>
      <c r="BP737" s="53">
        <v>12030107</v>
      </c>
      <c r="BQ737" s="53">
        <v>695490.85149999999</v>
      </c>
      <c r="BR737" s="53">
        <v>68.829473930000006</v>
      </c>
      <c r="BS737" s="53">
        <f t="shared" si="2945"/>
        <v>9.8965318927706996E-5</v>
      </c>
      <c r="BT737" s="53">
        <f>BT736</f>
        <v>0</v>
      </c>
      <c r="BU737" s="53">
        <f t="shared" ref="BU737:BU740" si="3055">BU736</f>
        <v>0</v>
      </c>
      <c r="BV737" s="53">
        <f t="shared" ref="BV737:BV740" si="3056">BV736</f>
        <v>67</v>
      </c>
      <c r="BW737" s="53">
        <f t="shared" si="2948"/>
        <v>0</v>
      </c>
      <c r="BX737" s="53">
        <f t="shared" si="2949"/>
        <v>0</v>
      </c>
      <c r="BY737" s="53">
        <f t="shared" si="2950"/>
        <v>6.6306763681563685E-3</v>
      </c>
    </row>
    <row r="738" spans="1:77" x14ac:dyDescent="0.3">
      <c r="A738" s="53" t="s">
        <v>1060</v>
      </c>
      <c r="B738" s="53" t="s">
        <v>1581</v>
      </c>
      <c r="C738" s="53">
        <v>12090201</v>
      </c>
      <c r="D738" s="51">
        <v>358882.50875809998</v>
      </c>
      <c r="E738" s="53">
        <v>20825.335188000001</v>
      </c>
      <c r="F738" s="53">
        <f t="shared" si="2929"/>
        <v>5.8028281344959735E-2</v>
      </c>
      <c r="H738" s="53">
        <f>H737</f>
        <v>356</v>
      </c>
      <c r="I738" s="53">
        <f t="shared" si="3038"/>
        <v>0</v>
      </c>
      <c r="J738" s="53">
        <f t="shared" si="3039"/>
        <v>22</v>
      </c>
      <c r="K738" s="53">
        <f t="shared" si="3040"/>
        <v>0</v>
      </c>
      <c r="L738" s="53">
        <f t="shared" si="3041"/>
        <v>270</v>
      </c>
      <c r="M738" s="53">
        <f t="shared" si="2937"/>
        <v>20.658068158805666</v>
      </c>
      <c r="N738" s="53">
        <f t="shared" si="2938"/>
        <v>0</v>
      </c>
      <c r="O738" s="53">
        <f t="shared" si="2939"/>
        <v>1.2766221895891141</v>
      </c>
      <c r="P738" s="53">
        <f t="shared" si="2940"/>
        <v>0</v>
      </c>
      <c r="Q738" s="53">
        <f t="shared" si="2941"/>
        <v>15.667635963139128</v>
      </c>
      <c r="AA738" s="53" t="s">
        <v>1089</v>
      </c>
      <c r="AB738" s="53" t="s">
        <v>1614</v>
      </c>
      <c r="AC738" s="53">
        <v>12020005</v>
      </c>
      <c r="AD738" s="53">
        <v>167963.08790000001</v>
      </c>
      <c r="AE738" s="53">
        <v>167893.70435399999</v>
      </c>
      <c r="AF738" s="53">
        <f t="shared" si="2934"/>
        <v>0.99958691194078708</v>
      </c>
      <c r="AH738" s="58">
        <f t="shared" ref="AH738" si="3057">AH737</f>
        <v>109</v>
      </c>
      <c r="AI738" s="58">
        <f t="shared" ref="AI738" si="3058">AI737</f>
        <v>0</v>
      </c>
      <c r="AJ738" s="58">
        <f t="shared" ref="AJ738" si="3059">AJ737</f>
        <v>0</v>
      </c>
      <c r="AK738" s="58">
        <f t="shared" ref="AK738" si="3060">AK737</f>
        <v>0</v>
      </c>
      <c r="AL738" s="58">
        <f t="shared" ref="AL738" si="3061">AL737</f>
        <v>0</v>
      </c>
      <c r="AM738" s="58">
        <f t="shared" si="2978"/>
        <v>108.95497340154579</v>
      </c>
      <c r="AN738" s="58">
        <f t="shared" si="2979"/>
        <v>0</v>
      </c>
      <c r="AO738" s="58">
        <f t="shared" si="2980"/>
        <v>0</v>
      </c>
      <c r="AP738" s="58">
        <f t="shared" si="2981"/>
        <v>0</v>
      </c>
      <c r="AQ738" s="58">
        <f t="shared" si="2982"/>
        <v>0</v>
      </c>
      <c r="BA738" s="54" t="s">
        <v>1080</v>
      </c>
      <c r="BB738" s="53">
        <v>11120104</v>
      </c>
      <c r="BC738" s="53">
        <v>120793</v>
      </c>
      <c r="BD738" s="53">
        <v>16</v>
      </c>
      <c r="BE738" s="53">
        <f t="shared" si="2942"/>
        <v>1.3245800667257209E-4</v>
      </c>
      <c r="BF738" s="53">
        <f t="shared" si="3047"/>
        <v>0</v>
      </c>
      <c r="BG738" s="53">
        <f t="shared" si="3047"/>
        <v>0</v>
      </c>
      <c r="BH738" s="53">
        <f t="shared" si="2943"/>
        <v>0</v>
      </c>
      <c r="BI738" s="53">
        <f t="shared" si="2944"/>
        <v>0</v>
      </c>
      <c r="BO738" s="54" t="s">
        <v>1067</v>
      </c>
      <c r="BP738" s="53">
        <v>12030108</v>
      </c>
      <c r="BQ738" s="53">
        <v>695490.85149999999</v>
      </c>
      <c r="BR738" s="53">
        <v>359610.52159999998</v>
      </c>
      <c r="BS738" s="53">
        <f t="shared" si="2945"/>
        <v>0.51706003152221192</v>
      </c>
      <c r="BT738" s="53">
        <f>BT737</f>
        <v>0</v>
      </c>
      <c r="BU738" s="53">
        <f t="shared" si="3055"/>
        <v>0</v>
      </c>
      <c r="BV738" s="53">
        <f t="shared" si="3056"/>
        <v>67</v>
      </c>
      <c r="BW738" s="53">
        <f t="shared" si="2948"/>
        <v>0</v>
      </c>
      <c r="BX738" s="53">
        <f t="shared" si="2949"/>
        <v>0</v>
      </c>
      <c r="BY738" s="53">
        <f t="shared" si="2950"/>
        <v>34.643022111988195</v>
      </c>
    </row>
    <row r="739" spans="1:77" x14ac:dyDescent="0.3">
      <c r="A739" s="53" t="s">
        <v>1061</v>
      </c>
      <c r="B739" s="53" t="s">
        <v>1581</v>
      </c>
      <c r="C739" s="53">
        <v>11130201</v>
      </c>
      <c r="D739" s="51">
        <v>293129.992875</v>
      </c>
      <c r="E739" s="53">
        <v>92216.324822800001</v>
      </c>
      <c r="F739" s="53">
        <f t="shared" si="2929"/>
        <v>0.31459191165785616</v>
      </c>
      <c r="H739" s="53">
        <f>Input!P507</f>
        <v>129</v>
      </c>
      <c r="I739" s="53">
        <f>Input!Q507</f>
        <v>0</v>
      </c>
      <c r="J739" s="53">
        <f>Input!R507</f>
        <v>56</v>
      </c>
      <c r="K739" s="53">
        <f>Input!S507</f>
        <v>165</v>
      </c>
      <c r="L739" s="53">
        <f>Input!T507</f>
        <v>3</v>
      </c>
      <c r="M739" s="53">
        <f t="shared" si="2937"/>
        <v>40.582356603863445</v>
      </c>
      <c r="N739" s="53">
        <f t="shared" si="2938"/>
        <v>0</v>
      </c>
      <c r="O739" s="53">
        <f t="shared" si="2939"/>
        <v>17.617147052839947</v>
      </c>
      <c r="P739" s="53">
        <f t="shared" si="2940"/>
        <v>51.90766542354627</v>
      </c>
      <c r="Q739" s="53">
        <f t="shared" si="2941"/>
        <v>0.94377573497356848</v>
      </c>
      <c r="AA739" s="53" t="s">
        <v>1090</v>
      </c>
      <c r="AB739" s="53" t="s">
        <v>1601</v>
      </c>
      <c r="AC739" s="53">
        <v>12090106</v>
      </c>
      <c r="AD739" s="53">
        <v>618540.29890000005</v>
      </c>
      <c r="AE739" s="51">
        <v>153207.22096599999</v>
      </c>
      <c r="AF739" s="53">
        <f t="shared" si="2934"/>
        <v>0.24769157521096155</v>
      </c>
      <c r="AH739" s="58">
        <f>Input!P606</f>
        <v>83</v>
      </c>
      <c r="AI739" s="58">
        <f>Input!Q606</f>
        <v>0</v>
      </c>
      <c r="AJ739" s="58">
        <f>Input!R606</f>
        <v>75</v>
      </c>
      <c r="AK739" s="58">
        <f>Input!S606</f>
        <v>0</v>
      </c>
      <c r="AL739" s="58">
        <f>Input!T606</f>
        <v>210</v>
      </c>
      <c r="AM739" s="58">
        <f t="shared" si="2978"/>
        <v>20.558400742509807</v>
      </c>
      <c r="AN739" s="58">
        <f t="shared" si="2979"/>
        <v>0</v>
      </c>
      <c r="AO739" s="58">
        <f t="shared" si="2980"/>
        <v>18.576868140822118</v>
      </c>
      <c r="AP739" s="58">
        <f t="shared" si="2981"/>
        <v>0</v>
      </c>
      <c r="AQ739" s="58">
        <f t="shared" si="2982"/>
        <v>52.015230794301928</v>
      </c>
      <c r="BA739" s="54" t="s">
        <v>1080</v>
      </c>
      <c r="BB739" s="53">
        <v>11120301</v>
      </c>
      <c r="BC739" s="53">
        <v>120793</v>
      </c>
      <c r="BD739" s="53">
        <v>10</v>
      </c>
      <c r="BE739" s="53">
        <f t="shared" si="2942"/>
        <v>8.2786254170357548E-5</v>
      </c>
      <c r="BF739" s="53"/>
      <c r="BG739" s="53"/>
      <c r="BH739" s="53">
        <f t="shared" si="2943"/>
        <v>0</v>
      </c>
      <c r="BI739" s="53">
        <f t="shared" si="2944"/>
        <v>0</v>
      </c>
      <c r="BO739" s="54" t="s">
        <v>1067</v>
      </c>
      <c r="BP739" s="53">
        <v>12030109</v>
      </c>
      <c r="BQ739" s="53">
        <v>695490.85149999999</v>
      </c>
      <c r="BR739" s="53">
        <v>189138.61780000001</v>
      </c>
      <c r="BS739" s="53">
        <f t="shared" si="2945"/>
        <v>0.27194982851618432</v>
      </c>
      <c r="BT739" s="53">
        <f>BT738</f>
        <v>0</v>
      </c>
      <c r="BU739" s="53">
        <f t="shared" si="3055"/>
        <v>0</v>
      </c>
      <c r="BV739" s="53">
        <f t="shared" si="3056"/>
        <v>67</v>
      </c>
      <c r="BW739" s="53">
        <f t="shared" si="2948"/>
        <v>0</v>
      </c>
      <c r="BX739" s="53">
        <f t="shared" si="2949"/>
        <v>0</v>
      </c>
      <c r="BY739" s="53">
        <f t="shared" si="2950"/>
        <v>18.220638510584351</v>
      </c>
    </row>
    <row r="740" spans="1:77" x14ac:dyDescent="0.3">
      <c r="A740" s="53" t="s">
        <v>1061</v>
      </c>
      <c r="B740" s="53" t="s">
        <v>1581</v>
      </c>
      <c r="C740" s="53">
        <v>12030101</v>
      </c>
      <c r="D740" s="51">
        <v>293129.992875</v>
      </c>
      <c r="E740" s="53">
        <v>35449.615246699999</v>
      </c>
      <c r="F740" s="53">
        <f t="shared" si="2929"/>
        <v>0.12093479380602601</v>
      </c>
      <c r="H740" s="53">
        <f>H739</f>
        <v>129</v>
      </c>
      <c r="I740" s="53">
        <f t="shared" ref="I740:I742" si="3062">I739</f>
        <v>0</v>
      </c>
      <c r="J740" s="53">
        <f t="shared" ref="J740:J742" si="3063">J739</f>
        <v>56</v>
      </c>
      <c r="K740" s="53">
        <f t="shared" ref="K740:K742" si="3064">K739</f>
        <v>165</v>
      </c>
      <c r="L740" s="53">
        <f t="shared" ref="L740:L742" si="3065">L739</f>
        <v>3</v>
      </c>
      <c r="M740" s="53">
        <f t="shared" si="2937"/>
        <v>15.600588400977355</v>
      </c>
      <c r="N740" s="53">
        <f t="shared" si="2938"/>
        <v>0</v>
      </c>
      <c r="O740" s="53">
        <f t="shared" si="2939"/>
        <v>6.7723484531374565</v>
      </c>
      <c r="P740" s="53">
        <f t="shared" si="2940"/>
        <v>19.954240977994292</v>
      </c>
      <c r="Q740" s="53">
        <f t="shared" si="2941"/>
        <v>0.36280438141807803</v>
      </c>
      <c r="AA740" s="53" t="s">
        <v>1090</v>
      </c>
      <c r="AB740" s="53" t="s">
        <v>1601</v>
      </c>
      <c r="AC740" s="53">
        <v>12090109</v>
      </c>
      <c r="AD740" s="53">
        <v>618540.29890000005</v>
      </c>
      <c r="AE740" s="53">
        <v>263545.62455000001</v>
      </c>
      <c r="AF740" s="53">
        <f t="shared" si="2934"/>
        <v>0.42607672453789086</v>
      </c>
      <c r="AH740" s="58">
        <f t="shared" ref="AH740:AH743" si="3066">AH739</f>
        <v>83</v>
      </c>
      <c r="AI740" s="58">
        <f t="shared" ref="AI740:AI743" si="3067">AI739</f>
        <v>0</v>
      </c>
      <c r="AJ740" s="58">
        <f t="shared" ref="AJ740:AJ743" si="3068">AJ739</f>
        <v>75</v>
      </c>
      <c r="AK740" s="58">
        <f t="shared" ref="AK740:AK743" si="3069">AK739</f>
        <v>0</v>
      </c>
      <c r="AL740" s="58">
        <f t="shared" ref="AL740:AL743" si="3070">AL739</f>
        <v>210</v>
      </c>
      <c r="AM740" s="58">
        <f t="shared" si="2978"/>
        <v>35.364368136644941</v>
      </c>
      <c r="AN740" s="58">
        <f t="shared" si="2979"/>
        <v>0</v>
      </c>
      <c r="AO740" s="58">
        <f t="shared" si="2980"/>
        <v>31.955754340341816</v>
      </c>
      <c r="AP740" s="58">
        <f t="shared" si="2981"/>
        <v>0</v>
      </c>
      <c r="AQ740" s="58">
        <f t="shared" si="2982"/>
        <v>89.476112152957086</v>
      </c>
      <c r="BA740" s="54" t="s">
        <v>1081</v>
      </c>
      <c r="BB740" s="53">
        <v>12090103</v>
      </c>
      <c r="BC740" s="53">
        <v>3367</v>
      </c>
      <c r="BD740" s="53">
        <v>3366</v>
      </c>
      <c r="BE740" s="53">
        <f t="shared" si="2942"/>
        <v>0.9997029997029997</v>
      </c>
      <c r="BF740" s="53">
        <f>Input!P565</f>
        <v>0</v>
      </c>
      <c r="BG740" s="53">
        <f>Input!Q565</f>
        <v>0</v>
      </c>
      <c r="BH740" s="53">
        <f t="shared" si="2943"/>
        <v>0</v>
      </c>
      <c r="BI740" s="53">
        <f t="shared" si="2944"/>
        <v>0</v>
      </c>
      <c r="BO740" s="54" t="s">
        <v>1067</v>
      </c>
      <c r="BP740" s="53">
        <v>12030201</v>
      </c>
      <c r="BQ740" s="53">
        <v>695490.85149999999</v>
      </c>
      <c r="BR740" s="53">
        <v>13788.55897</v>
      </c>
      <c r="BS740" s="53">
        <f t="shared" si="2945"/>
        <v>1.9825651107072829E-2</v>
      </c>
      <c r="BT740" s="53">
        <f>BT739</f>
        <v>0</v>
      </c>
      <c r="BU740" s="53">
        <f t="shared" si="3055"/>
        <v>0</v>
      </c>
      <c r="BV740" s="53">
        <f t="shared" si="3056"/>
        <v>67</v>
      </c>
      <c r="BW740" s="53">
        <f t="shared" si="2948"/>
        <v>0</v>
      </c>
      <c r="BX740" s="53">
        <f t="shared" si="2949"/>
        <v>0</v>
      </c>
      <c r="BY740" s="53">
        <f t="shared" si="2950"/>
        <v>1.3283186241738796</v>
      </c>
    </row>
    <row r="741" spans="1:77" x14ac:dyDescent="0.3">
      <c r="A741" s="53" t="s">
        <v>1061</v>
      </c>
      <c r="B741" s="53" t="s">
        <v>1581</v>
      </c>
      <c r="C741" s="53">
        <v>12030103</v>
      </c>
      <c r="D741" s="51">
        <v>293129.992875</v>
      </c>
      <c r="E741" s="53">
        <v>64655.032007499998</v>
      </c>
      <c r="F741" s="53">
        <f t="shared" si="2929"/>
        <v>0.22056778077660233</v>
      </c>
      <c r="H741" s="53">
        <f>H740</f>
        <v>129</v>
      </c>
      <c r="I741" s="53">
        <f t="shared" si="3062"/>
        <v>0</v>
      </c>
      <c r="J741" s="53">
        <f t="shared" si="3063"/>
        <v>56</v>
      </c>
      <c r="K741" s="53">
        <f t="shared" si="3064"/>
        <v>165</v>
      </c>
      <c r="L741" s="53">
        <f t="shared" si="3065"/>
        <v>3</v>
      </c>
      <c r="M741" s="53">
        <f t="shared" si="2937"/>
        <v>28.4532437201817</v>
      </c>
      <c r="N741" s="53">
        <f t="shared" si="2938"/>
        <v>0</v>
      </c>
      <c r="O741" s="53">
        <f t="shared" si="2939"/>
        <v>12.35179572348973</v>
      </c>
      <c r="P741" s="53">
        <f t="shared" si="2940"/>
        <v>36.393683828139388</v>
      </c>
      <c r="Q741" s="53">
        <f t="shared" si="2941"/>
        <v>0.66170334232980699</v>
      </c>
      <c r="AA741" s="53" t="s">
        <v>1090</v>
      </c>
      <c r="AB741" s="53" t="s">
        <v>1601</v>
      </c>
      <c r="AC741" s="53">
        <v>12090110</v>
      </c>
      <c r="AD741" s="53">
        <v>618540.29890000005</v>
      </c>
      <c r="AE741" s="51">
        <v>25997.291957900001</v>
      </c>
      <c r="AF741" s="53">
        <f t="shared" si="2934"/>
        <v>4.2030069833983455E-2</v>
      </c>
      <c r="AH741" s="58">
        <f t="shared" si="3066"/>
        <v>83</v>
      </c>
      <c r="AI741" s="58">
        <f t="shared" si="3067"/>
        <v>0</v>
      </c>
      <c r="AJ741" s="58">
        <f t="shared" si="3068"/>
        <v>75</v>
      </c>
      <c r="AK741" s="58">
        <f t="shared" si="3069"/>
        <v>0</v>
      </c>
      <c r="AL741" s="58">
        <f t="shared" si="3070"/>
        <v>210</v>
      </c>
      <c r="AM741" s="58">
        <f t="shared" si="2978"/>
        <v>3.4884957962206267</v>
      </c>
      <c r="AN741" s="58">
        <f t="shared" si="2979"/>
        <v>0</v>
      </c>
      <c r="AO741" s="58">
        <f t="shared" si="2980"/>
        <v>3.1522552375487591</v>
      </c>
      <c r="AP741" s="58">
        <f t="shared" si="2981"/>
        <v>0</v>
      </c>
      <c r="AQ741" s="58">
        <f t="shared" si="2982"/>
        <v>8.8263146651365254</v>
      </c>
      <c r="BA741" s="54" t="s">
        <v>1081</v>
      </c>
      <c r="BB741" s="53">
        <v>13070011</v>
      </c>
      <c r="BC741" s="53">
        <v>3367</v>
      </c>
      <c r="BD741" s="53">
        <v>1</v>
      </c>
      <c r="BE741" s="53">
        <f t="shared" si="2942"/>
        <v>2.9700029700029698E-4</v>
      </c>
      <c r="BF741" s="53">
        <f>BF740</f>
        <v>0</v>
      </c>
      <c r="BG741" s="53">
        <f>BG740</f>
        <v>0</v>
      </c>
      <c r="BH741" s="53">
        <f t="shared" si="2943"/>
        <v>0</v>
      </c>
      <c r="BI741" s="53">
        <f t="shared" si="2944"/>
        <v>0</v>
      </c>
      <c r="BO741" s="54" t="s">
        <v>1068</v>
      </c>
      <c r="BP741" s="53">
        <v>12010004</v>
      </c>
      <c r="BQ741" s="53">
        <v>595499.75890000002</v>
      </c>
      <c r="BR741" s="53">
        <v>52338.6342</v>
      </c>
      <c r="BS741" s="53">
        <f t="shared" si="2945"/>
        <v>8.7890269337269414E-2</v>
      </c>
      <c r="BT741" s="53">
        <v>0</v>
      </c>
      <c r="BU741" s="53">
        <v>1</v>
      </c>
      <c r="BV741" s="53">
        <v>2</v>
      </c>
      <c r="BW741" s="53">
        <f t="shared" si="2948"/>
        <v>0</v>
      </c>
      <c r="BX741" s="53">
        <f t="shared" si="2949"/>
        <v>8.7890269337269414E-2</v>
      </c>
      <c r="BY741" s="53">
        <f t="shared" si="2950"/>
        <v>0.17578053867453883</v>
      </c>
    </row>
    <row r="742" spans="1:77" x14ac:dyDescent="0.3">
      <c r="A742" s="53" t="s">
        <v>1061</v>
      </c>
      <c r="B742" s="53" t="s">
        <v>1581</v>
      </c>
      <c r="C742" s="53">
        <v>12030104</v>
      </c>
      <c r="D742" s="51">
        <v>293129.992875</v>
      </c>
      <c r="E742" s="53">
        <v>100809.020798</v>
      </c>
      <c r="F742" s="53">
        <f t="shared" si="2929"/>
        <v>0.3439055137595155</v>
      </c>
      <c r="H742" s="53">
        <f>H741</f>
        <v>129</v>
      </c>
      <c r="I742" s="53">
        <f t="shared" si="3062"/>
        <v>0</v>
      </c>
      <c r="J742" s="53">
        <f t="shared" si="3063"/>
        <v>56</v>
      </c>
      <c r="K742" s="53">
        <f t="shared" si="3064"/>
        <v>165</v>
      </c>
      <c r="L742" s="53">
        <f t="shared" si="3065"/>
        <v>3</v>
      </c>
      <c r="M742" s="53">
        <f t="shared" si="2937"/>
        <v>44.3638112749775</v>
      </c>
      <c r="N742" s="53">
        <f t="shared" si="2938"/>
        <v>0</v>
      </c>
      <c r="O742" s="53">
        <f t="shared" si="2939"/>
        <v>19.25870877053287</v>
      </c>
      <c r="P742" s="53">
        <f t="shared" si="2940"/>
        <v>56.744409770320061</v>
      </c>
      <c r="Q742" s="53">
        <f t="shared" si="2941"/>
        <v>1.0317165412785465</v>
      </c>
      <c r="AA742" s="53" t="s">
        <v>1090</v>
      </c>
      <c r="AB742" s="53" t="s">
        <v>1601</v>
      </c>
      <c r="AC742" s="53">
        <v>12090201</v>
      </c>
      <c r="AD742" s="53">
        <v>618540.29890000005</v>
      </c>
      <c r="AE742" s="53">
        <v>173399.14395999999</v>
      </c>
      <c r="AF742" s="53">
        <f t="shared" si="2934"/>
        <v>0.28033604967755477</v>
      </c>
      <c r="AH742" s="58">
        <f t="shared" si="3066"/>
        <v>83</v>
      </c>
      <c r="AI742" s="58">
        <f t="shared" si="3067"/>
        <v>0</v>
      </c>
      <c r="AJ742" s="58">
        <f t="shared" si="3068"/>
        <v>75</v>
      </c>
      <c r="AK742" s="58">
        <f t="shared" si="3069"/>
        <v>0</v>
      </c>
      <c r="AL742" s="58">
        <f t="shared" si="3070"/>
        <v>210</v>
      </c>
      <c r="AM742" s="58">
        <f t="shared" si="2978"/>
        <v>23.267892123237047</v>
      </c>
      <c r="AN742" s="58">
        <f t="shared" si="2979"/>
        <v>0</v>
      </c>
      <c r="AO742" s="58">
        <f t="shared" si="2980"/>
        <v>21.025203725816606</v>
      </c>
      <c r="AP742" s="58">
        <f t="shared" si="2981"/>
        <v>0</v>
      </c>
      <c r="AQ742" s="58">
        <f t="shared" si="2982"/>
        <v>58.870570432286499</v>
      </c>
      <c r="BA742" s="54" t="s">
        <v>1082</v>
      </c>
      <c r="BB742" s="53">
        <v>12090203</v>
      </c>
      <c r="BC742" s="53">
        <v>3287</v>
      </c>
      <c r="BD742" s="53">
        <v>45</v>
      </c>
      <c r="BE742" s="53">
        <f t="shared" si="2942"/>
        <v>1.3690295101916642E-2</v>
      </c>
      <c r="BF742" s="53">
        <f>Input!P567</f>
        <v>260</v>
      </c>
      <c r="BG742" s="53">
        <f>Input!Q567</f>
        <v>0</v>
      </c>
      <c r="BH742" s="53">
        <f t="shared" si="2943"/>
        <v>3.5594767264983269</v>
      </c>
      <c r="BI742" s="53">
        <f t="shared" si="2944"/>
        <v>0</v>
      </c>
      <c r="BO742" s="54" t="s">
        <v>1068</v>
      </c>
      <c r="BP742" s="53">
        <v>12010005</v>
      </c>
      <c r="BQ742" s="53">
        <v>595499.75890000002</v>
      </c>
      <c r="BR742" s="53">
        <v>539043.1237</v>
      </c>
      <c r="BS742" s="53">
        <f t="shared" si="2945"/>
        <v>0.90519452887053042</v>
      </c>
      <c r="BT742" s="53">
        <f>BT741</f>
        <v>0</v>
      </c>
      <c r="BU742" s="53">
        <f t="shared" ref="BU742:BU743" si="3071">BU741</f>
        <v>1</v>
      </c>
      <c r="BV742" s="53">
        <f t="shared" ref="BV742:BV743" si="3072">BV741</f>
        <v>2</v>
      </c>
      <c r="BW742" s="53">
        <f t="shared" si="2948"/>
        <v>0</v>
      </c>
      <c r="BX742" s="53">
        <f t="shared" si="2949"/>
        <v>0.90519452887053042</v>
      </c>
      <c r="BY742" s="53">
        <f t="shared" si="2950"/>
        <v>1.8103890577410608</v>
      </c>
    </row>
    <row r="743" spans="1:77" x14ac:dyDescent="0.3">
      <c r="A743" s="53" t="s">
        <v>1062</v>
      </c>
      <c r="B743" s="53" t="s">
        <v>1576</v>
      </c>
      <c r="C743" s="53">
        <v>12040101</v>
      </c>
      <c r="D743" s="51">
        <v>689090.45516799996</v>
      </c>
      <c r="E743" s="53">
        <v>375834.17402999999</v>
      </c>
      <c r="F743" s="53">
        <f t="shared" si="2929"/>
        <v>0.54540615272108472</v>
      </c>
      <c r="H743" s="53">
        <f>Input!P508</f>
        <v>68015</v>
      </c>
      <c r="I743" s="53">
        <f>Input!Q508</f>
        <v>726</v>
      </c>
      <c r="J743" s="53">
        <f>Input!R508</f>
        <v>187</v>
      </c>
      <c r="K743" s="53">
        <f>Input!S508</f>
        <v>3</v>
      </c>
      <c r="L743" s="53">
        <f>Input!T508</f>
        <v>499</v>
      </c>
      <c r="M743" s="53">
        <f t="shared" si="2937"/>
        <v>37095.799477324581</v>
      </c>
      <c r="N743" s="53">
        <f t="shared" si="2938"/>
        <v>395.96486687550748</v>
      </c>
      <c r="O743" s="53">
        <f t="shared" si="2939"/>
        <v>101.99095055884284</v>
      </c>
      <c r="P743" s="53">
        <f t="shared" si="2940"/>
        <v>1.6362184581632542</v>
      </c>
      <c r="Q743" s="53">
        <f t="shared" si="2941"/>
        <v>272.1576702078213</v>
      </c>
      <c r="AA743" s="53" t="s">
        <v>1090</v>
      </c>
      <c r="AB743" s="53" t="s">
        <v>1601</v>
      </c>
      <c r="AC743" s="53">
        <v>12090204</v>
      </c>
      <c r="AD743" s="53">
        <v>618540.29890000005</v>
      </c>
      <c r="AE743" s="53">
        <v>2391.01743631</v>
      </c>
      <c r="AF743" s="53">
        <f t="shared" si="2934"/>
        <v>3.8655806914474912E-3</v>
      </c>
      <c r="AH743" s="58">
        <f t="shared" si="3066"/>
        <v>83</v>
      </c>
      <c r="AI743" s="58">
        <f t="shared" si="3067"/>
        <v>0</v>
      </c>
      <c r="AJ743" s="58">
        <f t="shared" si="3068"/>
        <v>75</v>
      </c>
      <c r="AK743" s="58">
        <f t="shared" si="3069"/>
        <v>0</v>
      </c>
      <c r="AL743" s="58">
        <f t="shared" si="3070"/>
        <v>210</v>
      </c>
      <c r="AM743" s="58">
        <f t="shared" si="2978"/>
        <v>0.32084319739014178</v>
      </c>
      <c r="AN743" s="58">
        <f t="shared" si="2979"/>
        <v>0</v>
      </c>
      <c r="AO743" s="58">
        <f t="shared" si="2980"/>
        <v>0.28991855185856186</v>
      </c>
      <c r="AP743" s="58">
        <f t="shared" si="2981"/>
        <v>0</v>
      </c>
      <c r="AQ743" s="58">
        <f t="shared" si="2982"/>
        <v>0.81177194520397311</v>
      </c>
      <c r="BA743" s="54" t="s">
        <v>1082</v>
      </c>
      <c r="BB743" s="53">
        <v>12100201</v>
      </c>
      <c r="BC743" s="53">
        <v>3287</v>
      </c>
      <c r="BD743" s="53">
        <v>2</v>
      </c>
      <c r="BE743" s="53">
        <f t="shared" si="2942"/>
        <v>6.0845756008518403E-4</v>
      </c>
      <c r="BF743" s="53">
        <f t="shared" ref="BF743:BG745" si="3073">BF742</f>
        <v>260</v>
      </c>
      <c r="BG743" s="53">
        <f t="shared" si="3073"/>
        <v>0</v>
      </c>
      <c r="BH743" s="53">
        <f t="shared" si="2943"/>
        <v>0.15819896562214786</v>
      </c>
      <c r="BI743" s="53">
        <f t="shared" si="2944"/>
        <v>0</v>
      </c>
      <c r="BO743" s="54" t="s">
        <v>1068</v>
      </c>
      <c r="BP743" s="53">
        <v>12020005</v>
      </c>
      <c r="BQ743" s="53">
        <v>595499.75890000002</v>
      </c>
      <c r="BR743" s="53">
        <v>4118.0009689999997</v>
      </c>
      <c r="BS743" s="53">
        <f t="shared" si="2945"/>
        <v>6.9152017401429705E-3</v>
      </c>
      <c r="BT743" s="53">
        <f>BT742</f>
        <v>0</v>
      </c>
      <c r="BU743" s="53">
        <f t="shared" si="3071"/>
        <v>1</v>
      </c>
      <c r="BV743" s="53">
        <f t="shared" si="3072"/>
        <v>2</v>
      </c>
      <c r="BW743" s="53">
        <f t="shared" si="2948"/>
        <v>0</v>
      </c>
      <c r="BX743" s="53">
        <f t="shared" si="2949"/>
        <v>6.9152017401429705E-3</v>
      </c>
      <c r="BY743" s="53">
        <f t="shared" si="2950"/>
        <v>1.3830403480285941E-2</v>
      </c>
    </row>
    <row r="744" spans="1:77" x14ac:dyDescent="0.3">
      <c r="A744" s="53" t="s">
        <v>1062</v>
      </c>
      <c r="B744" s="53" t="s">
        <v>1576</v>
      </c>
      <c r="C744" s="53">
        <v>12040102</v>
      </c>
      <c r="D744" s="51">
        <v>689090.45516799996</v>
      </c>
      <c r="E744" s="53">
        <v>126866.250839</v>
      </c>
      <c r="F744" s="53">
        <f t="shared" si="2929"/>
        <v>0.1841068177443701</v>
      </c>
      <c r="H744" s="53">
        <f>H743</f>
        <v>68015</v>
      </c>
      <c r="I744" s="53">
        <f t="shared" ref="I744:I745" si="3074">I743</f>
        <v>726</v>
      </c>
      <c r="J744" s="53">
        <f t="shared" ref="J744:J745" si="3075">J743</f>
        <v>187</v>
      </c>
      <c r="K744" s="53">
        <f t="shared" ref="K744:K745" si="3076">K743</f>
        <v>3</v>
      </c>
      <c r="L744" s="53">
        <f t="shared" ref="L744:L745" si="3077">L743</f>
        <v>499</v>
      </c>
      <c r="M744" s="53">
        <f t="shared" si="2937"/>
        <v>12522.025208883333</v>
      </c>
      <c r="N744" s="53">
        <f t="shared" si="2938"/>
        <v>133.6615496824127</v>
      </c>
      <c r="O744" s="53">
        <f t="shared" si="2939"/>
        <v>34.427974918197208</v>
      </c>
      <c r="P744" s="53">
        <f t="shared" si="2940"/>
        <v>0.5523204532331103</v>
      </c>
      <c r="Q744" s="53">
        <f t="shared" si="2941"/>
        <v>91.869302054440681</v>
      </c>
      <c r="AA744" s="53" t="s">
        <v>1090</v>
      </c>
      <c r="AB744" s="53" t="s">
        <v>1602</v>
      </c>
      <c r="AC744" s="53">
        <v>12090106</v>
      </c>
      <c r="AD744" s="53">
        <v>693969.07579999999</v>
      </c>
      <c r="AE744" s="51">
        <v>153966.07236600001</v>
      </c>
      <c r="AF744" s="53">
        <f t="shared" si="2934"/>
        <v>0.22186301628571792</v>
      </c>
      <c r="AH744" s="58">
        <f>Input!P607</f>
        <v>120</v>
      </c>
      <c r="AI744" s="58">
        <f>Input!Q607</f>
        <v>0</v>
      </c>
      <c r="AJ744" s="58">
        <f>Input!R607</f>
        <v>168</v>
      </c>
      <c r="AK744" s="58">
        <f>Input!S607</f>
        <v>0</v>
      </c>
      <c r="AL744" s="58">
        <f>Input!T607</f>
        <v>117</v>
      </c>
      <c r="AM744" s="58">
        <f t="shared" si="2978"/>
        <v>26.623561954286149</v>
      </c>
      <c r="AN744" s="58">
        <f t="shared" si="2979"/>
        <v>0</v>
      </c>
      <c r="AO744" s="58">
        <f t="shared" si="2980"/>
        <v>37.272986736000611</v>
      </c>
      <c r="AP744" s="58">
        <f t="shared" si="2981"/>
        <v>0</v>
      </c>
      <c r="AQ744" s="58">
        <f t="shared" si="2982"/>
        <v>25.957972905428996</v>
      </c>
      <c r="BA744" s="54" t="s">
        <v>1082</v>
      </c>
      <c r="BB744" s="53">
        <v>12110101</v>
      </c>
      <c r="BC744" s="53">
        <v>3287</v>
      </c>
      <c r="BD744" s="53">
        <v>1188</v>
      </c>
      <c r="BE744" s="53">
        <f t="shared" si="2942"/>
        <v>0.36142379069059932</v>
      </c>
      <c r="BF744" s="53">
        <f t="shared" si="3073"/>
        <v>260</v>
      </c>
      <c r="BG744" s="53">
        <f t="shared" si="3073"/>
        <v>0</v>
      </c>
      <c r="BH744" s="53">
        <f t="shared" si="2943"/>
        <v>93.970185579555817</v>
      </c>
      <c r="BI744" s="53">
        <f t="shared" si="2944"/>
        <v>0</v>
      </c>
      <c r="BO744" s="54" t="s">
        <v>1069</v>
      </c>
      <c r="BP744" s="53">
        <v>12060102</v>
      </c>
      <c r="BQ744" s="53">
        <v>584904.71810000006</v>
      </c>
      <c r="BR744" s="53">
        <v>296021.35430000001</v>
      </c>
      <c r="BS744" s="53">
        <f t="shared" si="2945"/>
        <v>0.50610184041871553</v>
      </c>
      <c r="BT744" s="53">
        <f>Input!R531</f>
        <v>0</v>
      </c>
      <c r="BU744" s="53">
        <f>Input!S531</f>
        <v>0</v>
      </c>
      <c r="BV744" s="53">
        <f>Input!T531</f>
        <v>26</v>
      </c>
      <c r="BW744" s="53">
        <f t="shared" si="2948"/>
        <v>0</v>
      </c>
      <c r="BX744" s="53">
        <f t="shared" si="2949"/>
        <v>0</v>
      </c>
      <c r="BY744" s="53">
        <f t="shared" si="2950"/>
        <v>13.158647850886604</v>
      </c>
    </row>
    <row r="745" spans="1:77" x14ac:dyDescent="0.3">
      <c r="A745" s="53" t="s">
        <v>1062</v>
      </c>
      <c r="B745" s="53" t="s">
        <v>1576</v>
      </c>
      <c r="C745" s="53">
        <v>12040103</v>
      </c>
      <c r="D745" s="51">
        <v>689090.45516799996</v>
      </c>
      <c r="E745" s="53">
        <v>186390.03029900001</v>
      </c>
      <c r="F745" s="53">
        <f t="shared" si="2929"/>
        <v>0.27048702953454523</v>
      </c>
      <c r="H745" s="53">
        <f>H744</f>
        <v>68015</v>
      </c>
      <c r="I745" s="53">
        <f t="shared" si="3074"/>
        <v>726</v>
      </c>
      <c r="J745" s="53">
        <f t="shared" si="3075"/>
        <v>187</v>
      </c>
      <c r="K745" s="53">
        <f t="shared" si="3076"/>
        <v>3</v>
      </c>
      <c r="L745" s="53">
        <f t="shared" si="3077"/>
        <v>499</v>
      </c>
      <c r="M745" s="53">
        <f t="shared" si="2937"/>
        <v>18397.175313792093</v>
      </c>
      <c r="N745" s="53">
        <f t="shared" si="2938"/>
        <v>196.37358344207985</v>
      </c>
      <c r="O745" s="53">
        <f t="shared" si="2939"/>
        <v>50.581074522959959</v>
      </c>
      <c r="P745" s="53">
        <f t="shared" si="2940"/>
        <v>0.81146108860363575</v>
      </c>
      <c r="Q745" s="53">
        <f t="shared" si="2941"/>
        <v>134.97302773773808</v>
      </c>
      <c r="AA745" s="53" t="s">
        <v>1090</v>
      </c>
      <c r="AB745" s="53" t="s">
        <v>1602</v>
      </c>
      <c r="AC745" s="53">
        <v>12090109</v>
      </c>
      <c r="AD745" s="53">
        <v>693969.07579999999</v>
      </c>
      <c r="AE745" s="53">
        <v>290854.73683399998</v>
      </c>
      <c r="AF745" s="53">
        <f t="shared" si="2934"/>
        <v>0.41911772004927711</v>
      </c>
      <c r="AH745" s="58">
        <f t="shared" ref="AH745:AH748" si="3078">AH744</f>
        <v>120</v>
      </c>
      <c r="AI745" s="58">
        <f t="shared" ref="AI745:AI748" si="3079">AI744</f>
        <v>0</v>
      </c>
      <c r="AJ745" s="58">
        <f t="shared" ref="AJ745:AJ748" si="3080">AJ744</f>
        <v>168</v>
      </c>
      <c r="AK745" s="58">
        <f t="shared" ref="AK745:AK748" si="3081">AK744</f>
        <v>0</v>
      </c>
      <c r="AL745" s="58">
        <f t="shared" ref="AL745:AL748" si="3082">AL744</f>
        <v>117</v>
      </c>
      <c r="AM745" s="58">
        <f t="shared" si="2978"/>
        <v>50.294126405913254</v>
      </c>
      <c r="AN745" s="58">
        <f t="shared" si="2979"/>
        <v>0</v>
      </c>
      <c r="AO745" s="58">
        <f t="shared" si="2980"/>
        <v>70.411776968278559</v>
      </c>
      <c r="AP745" s="58">
        <f t="shared" si="2981"/>
        <v>0</v>
      </c>
      <c r="AQ745" s="58">
        <f t="shared" si="2982"/>
        <v>49.036773245765424</v>
      </c>
      <c r="BA745" s="54" t="s">
        <v>1082</v>
      </c>
      <c r="BB745" s="53">
        <v>12110106</v>
      </c>
      <c r="BC745" s="53">
        <v>3287</v>
      </c>
      <c r="BD745" s="53">
        <v>2052</v>
      </c>
      <c r="BE745" s="53">
        <f t="shared" si="2942"/>
        <v>0.62427745664739887</v>
      </c>
      <c r="BF745" s="53">
        <f t="shared" si="3073"/>
        <v>260</v>
      </c>
      <c r="BG745" s="53">
        <f t="shared" si="3073"/>
        <v>0</v>
      </c>
      <c r="BH745" s="53">
        <f t="shared" si="2943"/>
        <v>162.3121387283237</v>
      </c>
      <c r="BI745" s="53">
        <f t="shared" si="2944"/>
        <v>0</v>
      </c>
      <c r="BO745" s="54" t="s">
        <v>1069</v>
      </c>
      <c r="BP745" s="53">
        <v>12080002</v>
      </c>
      <c r="BQ745" s="53">
        <v>584904.71810000006</v>
      </c>
      <c r="BR745" s="53">
        <v>39696.42009</v>
      </c>
      <c r="BS745" s="53">
        <f t="shared" si="2945"/>
        <v>6.7868182392081811E-2</v>
      </c>
      <c r="BT745" s="53">
        <f>BT744</f>
        <v>0</v>
      </c>
      <c r="BU745" s="53">
        <f t="shared" ref="BU745:BU747" si="3083">BU744</f>
        <v>0</v>
      </c>
      <c r="BV745" s="53">
        <f t="shared" ref="BV745:BV747" si="3084">BV744</f>
        <v>26</v>
      </c>
      <c r="BW745" s="53">
        <f t="shared" si="2948"/>
        <v>0</v>
      </c>
      <c r="BX745" s="53">
        <f t="shared" si="2949"/>
        <v>0</v>
      </c>
      <c r="BY745" s="53">
        <f t="shared" si="2950"/>
        <v>1.7645727421941271</v>
      </c>
    </row>
    <row r="746" spans="1:77" x14ac:dyDescent="0.3">
      <c r="A746" s="53" t="s">
        <v>1063</v>
      </c>
      <c r="B746" s="53" t="s">
        <v>1578</v>
      </c>
      <c r="C746" s="53">
        <v>11090105</v>
      </c>
      <c r="D746" s="51">
        <v>539021.53590800008</v>
      </c>
      <c r="E746" s="53">
        <v>271769.86420800001</v>
      </c>
      <c r="F746" s="53">
        <f t="shared" si="2929"/>
        <v>0.50419110574161841</v>
      </c>
      <c r="H746" s="53">
        <f>Input!P510</f>
        <v>3924</v>
      </c>
      <c r="I746" s="53">
        <f>Input!Q510</f>
        <v>4307</v>
      </c>
      <c r="J746" s="53">
        <f>Input!R510</f>
        <v>185839</v>
      </c>
      <c r="K746" s="53">
        <f>Input!S510</f>
        <v>38</v>
      </c>
      <c r="L746" s="53">
        <f>Input!T510</f>
        <v>3138</v>
      </c>
      <c r="M746" s="53">
        <f t="shared" si="2937"/>
        <v>1978.4458989301106</v>
      </c>
      <c r="N746" s="53">
        <f t="shared" si="2938"/>
        <v>2171.5510924291507</v>
      </c>
      <c r="O746" s="53">
        <f t="shared" si="2939"/>
        <v>93698.370899916627</v>
      </c>
      <c r="P746" s="53">
        <f t="shared" si="2940"/>
        <v>19.159262018181501</v>
      </c>
      <c r="Q746" s="53">
        <f t="shared" si="2941"/>
        <v>1582.1516898171985</v>
      </c>
      <c r="AA746" s="53" t="s">
        <v>1090</v>
      </c>
      <c r="AB746" s="53" t="s">
        <v>1602</v>
      </c>
      <c r="AC746" s="53">
        <v>12090110</v>
      </c>
      <c r="AD746" s="53">
        <v>693969.07579999999</v>
      </c>
      <c r="AE746" s="53">
        <v>29872.662774</v>
      </c>
      <c r="AF746" s="53">
        <f t="shared" si="2934"/>
        <v>4.304610077842895E-2</v>
      </c>
      <c r="AH746" s="58">
        <f t="shared" si="3078"/>
        <v>120</v>
      </c>
      <c r="AI746" s="58">
        <f t="shared" si="3079"/>
        <v>0</v>
      </c>
      <c r="AJ746" s="58">
        <f t="shared" si="3080"/>
        <v>168</v>
      </c>
      <c r="AK746" s="58">
        <f t="shared" si="3081"/>
        <v>0</v>
      </c>
      <c r="AL746" s="58">
        <f t="shared" si="3082"/>
        <v>117</v>
      </c>
      <c r="AM746" s="58">
        <f t="shared" si="2978"/>
        <v>5.1655320934114739</v>
      </c>
      <c r="AN746" s="58">
        <f t="shared" si="2979"/>
        <v>0</v>
      </c>
      <c r="AO746" s="58">
        <f t="shared" si="2980"/>
        <v>7.2317449307760633</v>
      </c>
      <c r="AP746" s="58">
        <f t="shared" si="2981"/>
        <v>0</v>
      </c>
      <c r="AQ746" s="58">
        <f t="shared" si="2982"/>
        <v>5.0363937910761871</v>
      </c>
      <c r="BA746" s="54" t="s">
        <v>1083</v>
      </c>
      <c r="BB746" s="53">
        <v>11140101</v>
      </c>
      <c r="BC746" s="53">
        <v>12864</v>
      </c>
      <c r="BD746" s="53">
        <v>57</v>
      </c>
      <c r="BE746" s="53">
        <f t="shared" si="2942"/>
        <v>4.4309701492537311E-3</v>
      </c>
      <c r="BF746" s="53">
        <f>Input!P571</f>
        <v>37</v>
      </c>
      <c r="BG746" s="53">
        <f>Input!Q571</f>
        <v>0</v>
      </c>
      <c r="BH746" s="53">
        <f t="shared" si="2943"/>
        <v>0.16394589552238806</v>
      </c>
      <c r="BI746" s="53">
        <f t="shared" si="2944"/>
        <v>0</v>
      </c>
      <c r="BO746" s="54" t="s">
        <v>1069</v>
      </c>
      <c r="BP746" s="53">
        <v>12080008</v>
      </c>
      <c r="BQ746" s="53">
        <v>584904.71810000006</v>
      </c>
      <c r="BR746" s="53">
        <v>206414.0925</v>
      </c>
      <c r="BS746" s="53">
        <f t="shared" si="2945"/>
        <v>0.35290208150570906</v>
      </c>
      <c r="BT746" s="53">
        <f>BT745</f>
        <v>0</v>
      </c>
      <c r="BU746" s="53">
        <f t="shared" si="3083"/>
        <v>0</v>
      </c>
      <c r="BV746" s="53">
        <f t="shared" si="3084"/>
        <v>26</v>
      </c>
      <c r="BW746" s="53">
        <f t="shared" si="2948"/>
        <v>0</v>
      </c>
      <c r="BX746" s="53">
        <f t="shared" si="2949"/>
        <v>0</v>
      </c>
      <c r="BY746" s="53">
        <f t="shared" si="2950"/>
        <v>9.1754541191484353</v>
      </c>
    </row>
    <row r="747" spans="1:77" x14ac:dyDescent="0.3">
      <c r="A747" s="53" t="s">
        <v>1063</v>
      </c>
      <c r="B747" s="53" t="s">
        <v>1578</v>
      </c>
      <c r="C747" s="53">
        <v>11100104</v>
      </c>
      <c r="D747" s="51">
        <v>539021.53590799996</v>
      </c>
      <c r="E747" s="53">
        <v>267251.67170000001</v>
      </c>
      <c r="F747" s="53">
        <f t="shared" si="2929"/>
        <v>0.49580889425838165</v>
      </c>
      <c r="H747" s="53">
        <f>H746</f>
        <v>3924</v>
      </c>
      <c r="I747" s="53">
        <f t="shared" ref="I747" si="3085">I746</f>
        <v>4307</v>
      </c>
      <c r="J747" s="53">
        <f t="shared" ref="J747" si="3086">J746</f>
        <v>185839</v>
      </c>
      <c r="K747" s="53">
        <f t="shared" ref="K747" si="3087">K746</f>
        <v>38</v>
      </c>
      <c r="L747" s="53">
        <f t="shared" ref="L747" si="3088">L746</f>
        <v>3138</v>
      </c>
      <c r="M747" s="53">
        <f t="shared" si="2937"/>
        <v>1945.5541010698896</v>
      </c>
      <c r="N747" s="53">
        <f t="shared" si="2938"/>
        <v>2135.4489075708498</v>
      </c>
      <c r="O747" s="53">
        <f t="shared" si="2939"/>
        <v>92140.629100083388</v>
      </c>
      <c r="P747" s="53">
        <f t="shared" si="2940"/>
        <v>18.840737981818503</v>
      </c>
      <c r="Q747" s="53">
        <f t="shared" si="2941"/>
        <v>1555.8483101828017</v>
      </c>
      <c r="AA747" s="53" t="s">
        <v>1090</v>
      </c>
      <c r="AB747" s="53" t="s">
        <v>1602</v>
      </c>
      <c r="AC747" s="53">
        <v>12090201</v>
      </c>
      <c r="AD747" s="53">
        <v>693969.07579999999</v>
      </c>
      <c r="AE747" s="51">
        <v>199103.09248799999</v>
      </c>
      <c r="AF747" s="53">
        <f t="shared" si="2934"/>
        <v>0.28690484840189184</v>
      </c>
      <c r="AH747" s="58">
        <f t="shared" si="3078"/>
        <v>120</v>
      </c>
      <c r="AI747" s="58">
        <f t="shared" si="3079"/>
        <v>0</v>
      </c>
      <c r="AJ747" s="58">
        <f t="shared" si="3080"/>
        <v>168</v>
      </c>
      <c r="AK747" s="58">
        <f t="shared" si="3081"/>
        <v>0</v>
      </c>
      <c r="AL747" s="58">
        <f t="shared" si="3082"/>
        <v>117</v>
      </c>
      <c r="AM747" s="58">
        <f t="shared" si="2978"/>
        <v>34.428581808227023</v>
      </c>
      <c r="AN747" s="58">
        <f t="shared" si="2979"/>
        <v>0</v>
      </c>
      <c r="AO747" s="58">
        <f t="shared" si="2980"/>
        <v>48.20001453151783</v>
      </c>
      <c r="AP747" s="58">
        <f t="shared" si="2981"/>
        <v>0</v>
      </c>
      <c r="AQ747" s="58">
        <f t="shared" si="2982"/>
        <v>33.567867263021348</v>
      </c>
      <c r="BA747" s="54" t="s">
        <v>1083</v>
      </c>
      <c r="BB747" s="53">
        <v>11140106</v>
      </c>
      <c r="BC747" s="53">
        <v>12864</v>
      </c>
      <c r="BD747" s="53">
        <v>2237</v>
      </c>
      <c r="BE747" s="53">
        <f t="shared" si="2942"/>
        <v>0.17389614427860697</v>
      </c>
      <c r="BF747" s="53">
        <f>BF746</f>
        <v>37</v>
      </c>
      <c r="BG747" s="53">
        <f>BG746</f>
        <v>0</v>
      </c>
      <c r="BH747" s="53">
        <f t="shared" si="2943"/>
        <v>6.4341573383084576</v>
      </c>
      <c r="BI747" s="53">
        <f t="shared" si="2944"/>
        <v>0</v>
      </c>
      <c r="BO747" s="54" t="s">
        <v>1069</v>
      </c>
      <c r="BP747" s="53">
        <v>12090101</v>
      </c>
      <c r="BQ747" s="53">
        <v>584904.71810000006</v>
      </c>
      <c r="BR747" s="53">
        <v>42772.851130000003</v>
      </c>
      <c r="BS747" s="53">
        <f t="shared" si="2945"/>
        <v>7.3127895546719127E-2</v>
      </c>
      <c r="BT747" s="53">
        <f>BT746</f>
        <v>0</v>
      </c>
      <c r="BU747" s="53">
        <f t="shared" si="3083"/>
        <v>0</v>
      </c>
      <c r="BV747" s="53">
        <f t="shared" si="3084"/>
        <v>26</v>
      </c>
      <c r="BW747" s="53">
        <f t="shared" si="2948"/>
        <v>0</v>
      </c>
      <c r="BX747" s="53">
        <f t="shared" si="2949"/>
        <v>0</v>
      </c>
      <c r="BY747" s="53">
        <f t="shared" si="2950"/>
        <v>1.9013252842146973</v>
      </c>
    </row>
    <row r="748" spans="1:77" x14ac:dyDescent="0.3">
      <c r="A748" s="53" t="s">
        <v>1064</v>
      </c>
      <c r="B748" s="53" t="s">
        <v>1573</v>
      </c>
      <c r="C748" s="53">
        <v>11140302</v>
      </c>
      <c r="D748" s="51">
        <v>165189.9126561</v>
      </c>
      <c r="E748" s="53">
        <v>12711.907158800001</v>
      </c>
      <c r="F748" s="53">
        <f t="shared" si="2929"/>
        <v>7.6953289425512536E-2</v>
      </c>
      <c r="H748" s="53">
        <f>Input!P511</f>
        <v>593</v>
      </c>
      <c r="I748" s="53">
        <f>Input!Q511</f>
        <v>20</v>
      </c>
      <c r="J748" s="53">
        <f>Input!R511</f>
        <v>0</v>
      </c>
      <c r="K748" s="53">
        <f>Input!S511</f>
        <v>0</v>
      </c>
      <c r="L748" s="53">
        <f>Input!T511</f>
        <v>52</v>
      </c>
      <c r="M748" s="53">
        <f t="shared" si="2937"/>
        <v>45.633300629328936</v>
      </c>
      <c r="N748" s="53">
        <f t="shared" si="2938"/>
        <v>1.5390657885102508</v>
      </c>
      <c r="O748" s="53">
        <f t="shared" si="2939"/>
        <v>0</v>
      </c>
      <c r="P748" s="53">
        <f t="shared" si="2940"/>
        <v>0</v>
      </c>
      <c r="Q748" s="53">
        <f t="shared" si="2941"/>
        <v>4.0015710501266515</v>
      </c>
      <c r="AA748" s="53" t="s">
        <v>1090</v>
      </c>
      <c r="AB748" s="53" t="s">
        <v>1602</v>
      </c>
      <c r="AC748" s="53">
        <v>12090204</v>
      </c>
      <c r="AD748" s="53">
        <v>693969.07579999999</v>
      </c>
      <c r="AE748" s="53">
        <v>20172.5113829</v>
      </c>
      <c r="AF748" s="53">
        <f t="shared" si="2934"/>
        <v>2.9068314549384421E-2</v>
      </c>
      <c r="AH748" s="58">
        <f t="shared" si="3078"/>
        <v>120</v>
      </c>
      <c r="AI748" s="58">
        <f t="shared" si="3079"/>
        <v>0</v>
      </c>
      <c r="AJ748" s="58">
        <f t="shared" si="3080"/>
        <v>168</v>
      </c>
      <c r="AK748" s="58">
        <f t="shared" si="3081"/>
        <v>0</v>
      </c>
      <c r="AL748" s="58">
        <f t="shared" si="3082"/>
        <v>117</v>
      </c>
      <c r="AM748" s="58">
        <f t="shared" si="2978"/>
        <v>3.4881977459261306</v>
      </c>
      <c r="AN748" s="58">
        <f t="shared" si="2979"/>
        <v>0</v>
      </c>
      <c r="AO748" s="58">
        <f t="shared" si="2980"/>
        <v>4.8834768442965828</v>
      </c>
      <c r="AP748" s="58">
        <f t="shared" si="2981"/>
        <v>0</v>
      </c>
      <c r="AQ748" s="58">
        <f t="shared" si="2982"/>
        <v>3.4009928022779774</v>
      </c>
      <c r="BA748" s="54" t="s">
        <v>1083</v>
      </c>
      <c r="BB748" s="53">
        <v>11140302</v>
      </c>
      <c r="BC748" s="53">
        <v>12864</v>
      </c>
      <c r="BD748" s="53">
        <v>10570</v>
      </c>
      <c r="BE748" s="53">
        <f t="shared" si="2942"/>
        <v>0.82167288557213936</v>
      </c>
      <c r="BF748" s="53">
        <f>BF747</f>
        <v>37</v>
      </c>
      <c r="BG748" s="53">
        <f>BG747</f>
        <v>0</v>
      </c>
      <c r="BH748" s="53">
        <f t="shared" si="2943"/>
        <v>30.401896766169155</v>
      </c>
      <c r="BI748" s="53">
        <f t="shared" si="2944"/>
        <v>0</v>
      </c>
      <c r="BO748" s="54" t="s">
        <v>636</v>
      </c>
      <c r="BP748" s="53">
        <v>12100405</v>
      </c>
      <c r="BQ748" s="53">
        <v>524989.32129999995</v>
      </c>
      <c r="BR748" s="53">
        <v>210.85100030000001</v>
      </c>
      <c r="BS748" s="53">
        <f t="shared" si="2945"/>
        <v>4.0162912224172897E-4</v>
      </c>
      <c r="BT748" s="53">
        <v>0</v>
      </c>
      <c r="BU748" s="53">
        <v>0</v>
      </c>
      <c r="BV748" s="53">
        <v>0</v>
      </c>
      <c r="BW748" s="53">
        <f t="shared" si="2948"/>
        <v>0</v>
      </c>
      <c r="BX748" s="53">
        <f t="shared" si="2949"/>
        <v>0</v>
      </c>
      <c r="BY748" s="53">
        <f t="shared" si="2950"/>
        <v>0</v>
      </c>
    </row>
    <row r="749" spans="1:77" x14ac:dyDescent="0.3">
      <c r="A749" s="53" t="s">
        <v>1064</v>
      </c>
      <c r="B749" s="53" t="s">
        <v>1573</v>
      </c>
      <c r="C749" s="53">
        <v>11140303</v>
      </c>
      <c r="D749" s="51">
        <v>165189.9126561</v>
      </c>
      <c r="E749" s="53">
        <v>34912.266215900003</v>
      </c>
      <c r="F749" s="53">
        <f t="shared" si="2929"/>
        <v>0.21134623570255148</v>
      </c>
      <c r="H749" s="53">
        <f>H748</f>
        <v>593</v>
      </c>
      <c r="I749" s="53">
        <f t="shared" ref="I749:I751" si="3089">I748</f>
        <v>20</v>
      </c>
      <c r="J749" s="53">
        <f t="shared" ref="J749:J751" si="3090">J748</f>
        <v>0</v>
      </c>
      <c r="K749" s="53">
        <f t="shared" ref="K749:K751" si="3091">K748</f>
        <v>0</v>
      </c>
      <c r="L749" s="53">
        <f t="shared" ref="L749:L751" si="3092">L748</f>
        <v>52</v>
      </c>
      <c r="M749" s="53">
        <f t="shared" si="2937"/>
        <v>125.32831777161303</v>
      </c>
      <c r="N749" s="53">
        <f t="shared" si="2938"/>
        <v>4.2269247140510293</v>
      </c>
      <c r="O749" s="53">
        <f t="shared" si="2939"/>
        <v>0</v>
      </c>
      <c r="P749" s="53">
        <f t="shared" si="2940"/>
        <v>0</v>
      </c>
      <c r="Q749" s="53">
        <f t="shared" si="2941"/>
        <v>10.990004256532677</v>
      </c>
      <c r="AA749" s="53" t="s">
        <v>1090</v>
      </c>
      <c r="AB749" s="53" t="s">
        <v>1606</v>
      </c>
      <c r="AC749" s="53">
        <v>12090106</v>
      </c>
      <c r="AD749" s="53">
        <v>80252.270510000002</v>
      </c>
      <c r="AE749" s="51">
        <v>1836.94976679</v>
      </c>
      <c r="AF749" s="53">
        <f t="shared" si="2934"/>
        <v>2.2889692155950939E-2</v>
      </c>
      <c r="AH749" s="58">
        <f>Input!P608</f>
        <v>1082</v>
      </c>
      <c r="AI749" s="58">
        <f>Input!Q608</f>
        <v>8</v>
      </c>
      <c r="AJ749" s="58">
        <f>Input!R608</f>
        <v>0</v>
      </c>
      <c r="AK749" s="58">
        <f>Input!S608</f>
        <v>0</v>
      </c>
      <c r="AL749" s="58">
        <f>Input!T608</f>
        <v>10</v>
      </c>
      <c r="AM749" s="58">
        <f t="shared" si="2978"/>
        <v>24.766646912738917</v>
      </c>
      <c r="AN749" s="58">
        <f t="shared" si="2979"/>
        <v>0.18311753724760751</v>
      </c>
      <c r="AO749" s="58">
        <f t="shared" si="2980"/>
        <v>0</v>
      </c>
      <c r="AP749" s="58">
        <f t="shared" si="2981"/>
        <v>0</v>
      </c>
      <c r="AQ749" s="58">
        <f t="shared" si="2982"/>
        <v>0.22889692155950939</v>
      </c>
      <c r="BA749" s="54" t="s">
        <v>1084</v>
      </c>
      <c r="BB749" s="53">
        <v>13070001</v>
      </c>
      <c r="BC749" s="53">
        <v>13783</v>
      </c>
      <c r="BD749" s="53">
        <v>12463</v>
      </c>
      <c r="BE749" s="53">
        <f t="shared" si="2942"/>
        <v>0.90422984836392661</v>
      </c>
      <c r="BF749" s="53">
        <v>0</v>
      </c>
      <c r="BG749" s="53">
        <v>0</v>
      </c>
      <c r="BH749" s="53">
        <f t="shared" si="2943"/>
        <v>0</v>
      </c>
      <c r="BI749" s="53">
        <f t="shared" si="2944"/>
        <v>0</v>
      </c>
      <c r="BO749" s="54" t="s">
        <v>636</v>
      </c>
      <c r="BP749" s="53">
        <v>12110111</v>
      </c>
      <c r="BQ749" s="53">
        <v>524989.32129999995</v>
      </c>
      <c r="BR749" s="53">
        <v>45523.283969999997</v>
      </c>
      <c r="BS749" s="53">
        <f t="shared" si="2945"/>
        <v>8.6712780856710359E-2</v>
      </c>
      <c r="BT749" s="53">
        <f>BT748</f>
        <v>0</v>
      </c>
      <c r="BU749" s="53">
        <f t="shared" ref="BU749:BU754" si="3093">BU748</f>
        <v>0</v>
      </c>
      <c r="BV749" s="53">
        <f t="shared" ref="BV749:BV754" si="3094">BV748</f>
        <v>0</v>
      </c>
      <c r="BW749" s="53">
        <f t="shared" si="2948"/>
        <v>0</v>
      </c>
      <c r="BX749" s="53">
        <f t="shared" si="2949"/>
        <v>0</v>
      </c>
      <c r="BY749" s="53">
        <f t="shared" si="2950"/>
        <v>0</v>
      </c>
    </row>
    <row r="750" spans="1:77" x14ac:dyDescent="0.3">
      <c r="A750" s="53" t="s">
        <v>1064</v>
      </c>
      <c r="B750" s="53" t="s">
        <v>1573</v>
      </c>
      <c r="C750" s="53">
        <v>11140305</v>
      </c>
      <c r="D750" s="51">
        <v>165189.9126561</v>
      </c>
      <c r="E750" s="53">
        <v>95839.479306299996</v>
      </c>
      <c r="F750" s="53">
        <f t="shared" si="2929"/>
        <v>0.58017755300726537</v>
      </c>
      <c r="H750" s="53">
        <f>H749</f>
        <v>593</v>
      </c>
      <c r="I750" s="53">
        <f t="shared" si="3089"/>
        <v>20</v>
      </c>
      <c r="J750" s="53">
        <f t="shared" si="3090"/>
        <v>0</v>
      </c>
      <c r="K750" s="53">
        <f t="shared" si="3091"/>
        <v>0</v>
      </c>
      <c r="L750" s="53">
        <f t="shared" si="3092"/>
        <v>52</v>
      </c>
      <c r="M750" s="53">
        <f t="shared" si="2937"/>
        <v>344.04528893330837</v>
      </c>
      <c r="N750" s="53">
        <f t="shared" si="2938"/>
        <v>11.603551060145307</v>
      </c>
      <c r="O750" s="53">
        <f t="shared" si="2939"/>
        <v>0</v>
      </c>
      <c r="P750" s="53">
        <f t="shared" si="2940"/>
        <v>0</v>
      </c>
      <c r="Q750" s="53">
        <f t="shared" si="2941"/>
        <v>30.169232756377799</v>
      </c>
      <c r="AA750" s="53" t="s">
        <v>1090</v>
      </c>
      <c r="AB750" s="53" t="s">
        <v>1606</v>
      </c>
      <c r="AC750" s="53">
        <v>12090109</v>
      </c>
      <c r="AD750" s="53">
        <v>80252.270510000002</v>
      </c>
      <c r="AE750" s="53">
        <v>46526.3358266</v>
      </c>
      <c r="AF750" s="53">
        <f t="shared" si="2934"/>
        <v>0.57975102175835003</v>
      </c>
      <c r="AH750" s="58">
        <f t="shared" ref="AH750:AH752" si="3095">AH749</f>
        <v>1082</v>
      </c>
      <c r="AI750" s="58">
        <f t="shared" ref="AI750:AI752" si="3096">AI749</f>
        <v>8</v>
      </c>
      <c r="AJ750" s="58">
        <f t="shared" ref="AJ750:AJ752" si="3097">AJ749</f>
        <v>0</v>
      </c>
      <c r="AK750" s="58">
        <f t="shared" ref="AK750:AK752" si="3098">AK749</f>
        <v>0</v>
      </c>
      <c r="AL750" s="58">
        <f t="shared" ref="AL750:AL752" si="3099">AL749</f>
        <v>10</v>
      </c>
      <c r="AM750" s="58">
        <f t="shared" si="2978"/>
        <v>627.29060554253476</v>
      </c>
      <c r="AN750" s="58">
        <f t="shared" si="2979"/>
        <v>4.6380081740668002</v>
      </c>
      <c r="AO750" s="58">
        <f t="shared" si="2980"/>
        <v>0</v>
      </c>
      <c r="AP750" s="58">
        <f t="shared" si="2981"/>
        <v>0</v>
      </c>
      <c r="AQ750" s="58">
        <f t="shared" si="2982"/>
        <v>5.7975102175835005</v>
      </c>
      <c r="BA750" s="54" t="s">
        <v>1084</v>
      </c>
      <c r="BB750" s="53">
        <v>13070003</v>
      </c>
      <c r="BC750" s="53">
        <v>13783</v>
      </c>
      <c r="BD750" s="53">
        <v>1157</v>
      </c>
      <c r="BE750" s="53">
        <f t="shared" si="2942"/>
        <v>8.3943988971921929E-2</v>
      </c>
      <c r="BF750" s="53">
        <f t="shared" ref="BF750:BG753" si="3100">BF749</f>
        <v>0</v>
      </c>
      <c r="BG750" s="53">
        <f t="shared" si="3100"/>
        <v>0</v>
      </c>
      <c r="BH750" s="53">
        <f t="shared" si="2943"/>
        <v>0</v>
      </c>
      <c r="BI750" s="53">
        <f t="shared" si="2944"/>
        <v>0</v>
      </c>
      <c r="BO750" s="54" t="s">
        <v>636</v>
      </c>
      <c r="BP750" s="53">
        <v>12110201</v>
      </c>
      <c r="BQ750" s="53">
        <v>524989.32129999995</v>
      </c>
      <c r="BR750" s="53">
        <v>1451.994072</v>
      </c>
      <c r="BS750" s="53">
        <f t="shared" si="2945"/>
        <v>2.7657592508825001E-3</v>
      </c>
      <c r="BT750" s="53">
        <f>BT749</f>
        <v>0</v>
      </c>
      <c r="BU750" s="53">
        <f t="shared" si="3093"/>
        <v>0</v>
      </c>
      <c r="BV750" s="53">
        <f t="shared" si="3094"/>
        <v>0</v>
      </c>
      <c r="BW750" s="53">
        <f t="shared" si="2948"/>
        <v>0</v>
      </c>
      <c r="BX750" s="53">
        <f t="shared" si="2949"/>
        <v>0</v>
      </c>
      <c r="BY750" s="53">
        <f t="shared" si="2950"/>
        <v>0</v>
      </c>
    </row>
    <row r="751" spans="1:77" x14ac:dyDescent="0.3">
      <c r="A751" s="53" t="s">
        <v>1064</v>
      </c>
      <c r="B751" s="53" t="s">
        <v>1573</v>
      </c>
      <c r="C751" s="53">
        <v>11140306</v>
      </c>
      <c r="D751" s="51">
        <v>165189.9126561</v>
      </c>
      <c r="E751" s="53">
        <v>21726.259975100002</v>
      </c>
      <c r="F751" s="53">
        <f t="shared" si="2929"/>
        <v>0.1315229218646706</v>
      </c>
      <c r="H751" s="53">
        <f>H750</f>
        <v>593</v>
      </c>
      <c r="I751" s="53">
        <f t="shared" si="3089"/>
        <v>20</v>
      </c>
      <c r="J751" s="53">
        <f t="shared" si="3090"/>
        <v>0</v>
      </c>
      <c r="K751" s="53">
        <f t="shared" si="3091"/>
        <v>0</v>
      </c>
      <c r="L751" s="53">
        <f t="shared" si="3092"/>
        <v>52</v>
      </c>
      <c r="M751" s="53">
        <f t="shared" si="2937"/>
        <v>77.993092665749671</v>
      </c>
      <c r="N751" s="53">
        <f t="shared" si="2938"/>
        <v>2.6304584372934121</v>
      </c>
      <c r="O751" s="53">
        <f t="shared" si="2939"/>
        <v>0</v>
      </c>
      <c r="P751" s="53">
        <f t="shared" si="2940"/>
        <v>0</v>
      </c>
      <c r="Q751" s="53">
        <f t="shared" si="2941"/>
        <v>6.8391919369628713</v>
      </c>
      <c r="AA751" s="53" t="s">
        <v>1090</v>
      </c>
      <c r="AB751" s="53" t="s">
        <v>1606</v>
      </c>
      <c r="AC751" s="53">
        <v>12090110</v>
      </c>
      <c r="AD751" s="53">
        <v>80252.270510000002</v>
      </c>
      <c r="AE751" s="53">
        <v>4053.73974825</v>
      </c>
      <c r="AF751" s="53">
        <f t="shared" si="2934"/>
        <v>5.0512461796889292E-2</v>
      </c>
      <c r="AH751" s="58">
        <f t="shared" si="3095"/>
        <v>1082</v>
      </c>
      <c r="AI751" s="58">
        <f t="shared" si="3096"/>
        <v>8</v>
      </c>
      <c r="AJ751" s="58">
        <f t="shared" si="3097"/>
        <v>0</v>
      </c>
      <c r="AK751" s="58">
        <f t="shared" si="3098"/>
        <v>0</v>
      </c>
      <c r="AL751" s="58">
        <f t="shared" si="3099"/>
        <v>10</v>
      </c>
      <c r="AM751" s="58">
        <f t="shared" si="2978"/>
        <v>54.654483664234213</v>
      </c>
      <c r="AN751" s="58">
        <f t="shared" si="2979"/>
        <v>0.40409969437511434</v>
      </c>
      <c r="AO751" s="58">
        <f t="shared" si="2980"/>
        <v>0</v>
      </c>
      <c r="AP751" s="58">
        <f t="shared" si="2981"/>
        <v>0</v>
      </c>
      <c r="AQ751" s="58">
        <f t="shared" si="2982"/>
        <v>0.50512461796889296</v>
      </c>
      <c r="BA751" s="54" t="s">
        <v>1084</v>
      </c>
      <c r="BB751" s="53">
        <v>13070004</v>
      </c>
      <c r="BC751" s="53">
        <v>13783</v>
      </c>
      <c r="BD751" s="53">
        <v>159</v>
      </c>
      <c r="BE751" s="53">
        <f t="shared" si="2942"/>
        <v>1.1535950083436117E-2</v>
      </c>
      <c r="BF751" s="53">
        <f t="shared" si="3100"/>
        <v>0</v>
      </c>
      <c r="BG751" s="53">
        <f t="shared" si="3100"/>
        <v>0</v>
      </c>
      <c r="BH751" s="53">
        <f t="shared" si="2943"/>
        <v>0</v>
      </c>
      <c r="BI751" s="53">
        <f t="shared" si="2944"/>
        <v>0</v>
      </c>
      <c r="BO751" s="54" t="s">
        <v>636</v>
      </c>
      <c r="BP751" s="53">
        <v>12110202</v>
      </c>
      <c r="BQ751" s="53">
        <v>524989.32129999995</v>
      </c>
      <c r="BR751" s="53">
        <v>179277.0845</v>
      </c>
      <c r="BS751" s="53">
        <f t="shared" si="2945"/>
        <v>0.34148710693022627</v>
      </c>
      <c r="BT751" s="53">
        <f>BT750</f>
        <v>0</v>
      </c>
      <c r="BU751" s="53">
        <f t="shared" si="3093"/>
        <v>0</v>
      </c>
      <c r="BV751" s="53">
        <f t="shared" si="3094"/>
        <v>0</v>
      </c>
      <c r="BW751" s="53">
        <f t="shared" si="2948"/>
        <v>0</v>
      </c>
      <c r="BX751" s="53">
        <f t="shared" si="2949"/>
        <v>0</v>
      </c>
      <c r="BY751" s="53">
        <f t="shared" si="2950"/>
        <v>0</v>
      </c>
    </row>
    <row r="752" spans="1:77" x14ac:dyDescent="0.3">
      <c r="A752" s="53" t="s">
        <v>1065</v>
      </c>
      <c r="B752" s="53" t="s">
        <v>1578</v>
      </c>
      <c r="C752" s="53">
        <v>11130103</v>
      </c>
      <c r="D752" s="51">
        <v>64254.802398979002</v>
      </c>
      <c r="E752" s="53">
        <v>227.067664579</v>
      </c>
      <c r="F752" s="53">
        <f t="shared" si="2929"/>
        <v>3.5338629347743205E-3</v>
      </c>
      <c r="H752" s="53">
        <f>Input!P515</f>
        <v>0</v>
      </c>
      <c r="I752" s="53">
        <f>Input!Q515</f>
        <v>0</v>
      </c>
      <c r="J752" s="53">
        <f>Input!R515</f>
        <v>222</v>
      </c>
      <c r="K752" s="53">
        <f>Input!S515</f>
        <v>0</v>
      </c>
      <c r="L752" s="53">
        <f>Input!T515</f>
        <v>17</v>
      </c>
      <c r="M752" s="53">
        <f t="shared" si="2937"/>
        <v>0</v>
      </c>
      <c r="N752" s="53">
        <f t="shared" si="2938"/>
        <v>0</v>
      </c>
      <c r="O752" s="53">
        <f t="shared" si="2939"/>
        <v>0.78451757151989909</v>
      </c>
      <c r="P752" s="53">
        <f t="shared" si="2940"/>
        <v>0</v>
      </c>
      <c r="Q752" s="53">
        <f t="shared" si="2941"/>
        <v>6.0075669891163447E-2</v>
      </c>
      <c r="AA752" s="53" t="s">
        <v>1090</v>
      </c>
      <c r="AB752" s="53" t="s">
        <v>1606</v>
      </c>
      <c r="AC752" s="53">
        <v>12090201</v>
      </c>
      <c r="AD752" s="53">
        <v>80252.270510000002</v>
      </c>
      <c r="AE752" s="51">
        <v>27835.245166699999</v>
      </c>
      <c r="AF752" s="53">
        <f t="shared" si="2934"/>
        <v>0.34684682426812496</v>
      </c>
      <c r="AH752" s="58">
        <f t="shared" si="3095"/>
        <v>1082</v>
      </c>
      <c r="AI752" s="58">
        <f t="shared" si="3096"/>
        <v>8</v>
      </c>
      <c r="AJ752" s="58">
        <f t="shared" si="3097"/>
        <v>0</v>
      </c>
      <c r="AK752" s="58">
        <f t="shared" si="3098"/>
        <v>0</v>
      </c>
      <c r="AL752" s="58">
        <f t="shared" si="3099"/>
        <v>10</v>
      </c>
      <c r="AM752" s="58">
        <f t="shared" si="2978"/>
        <v>375.28826385811124</v>
      </c>
      <c r="AN752" s="58">
        <f t="shared" si="2979"/>
        <v>2.7747745941449997</v>
      </c>
      <c r="AO752" s="58">
        <f t="shared" si="2980"/>
        <v>0</v>
      </c>
      <c r="AP752" s="58">
        <f t="shared" si="2981"/>
        <v>0</v>
      </c>
      <c r="AQ752" s="58">
        <f t="shared" si="2982"/>
        <v>3.4684682426812499</v>
      </c>
      <c r="BA752" s="54" t="s">
        <v>1084</v>
      </c>
      <c r="BB752" s="53">
        <v>13070005</v>
      </c>
      <c r="BC752" s="53">
        <v>13783</v>
      </c>
      <c r="BD752" s="53">
        <v>3</v>
      </c>
      <c r="BE752" s="53">
        <f t="shared" si="2942"/>
        <v>2.1765943553653052E-4</v>
      </c>
      <c r="BF752" s="53">
        <f t="shared" si="3100"/>
        <v>0</v>
      </c>
      <c r="BG752" s="53">
        <f t="shared" si="3100"/>
        <v>0</v>
      </c>
      <c r="BH752" s="53">
        <f t="shared" si="2943"/>
        <v>0</v>
      </c>
      <c r="BI752" s="53">
        <f t="shared" si="2944"/>
        <v>0</v>
      </c>
      <c r="BO752" s="54" t="s">
        <v>636</v>
      </c>
      <c r="BP752" s="53">
        <v>12110203</v>
      </c>
      <c r="BQ752" s="53">
        <v>524989.32129999995</v>
      </c>
      <c r="BR752" s="53">
        <v>25262.068780000001</v>
      </c>
      <c r="BS752" s="53">
        <f t="shared" si="2945"/>
        <v>4.8119205010580098E-2</v>
      </c>
      <c r="BT752" s="53">
        <f>BT751</f>
        <v>0</v>
      </c>
      <c r="BU752" s="53">
        <f t="shared" si="3093"/>
        <v>0</v>
      </c>
      <c r="BV752" s="53">
        <f t="shared" si="3094"/>
        <v>0</v>
      </c>
      <c r="BW752" s="53">
        <f t="shared" si="2948"/>
        <v>0</v>
      </c>
      <c r="BX752" s="53">
        <f t="shared" si="2949"/>
        <v>0</v>
      </c>
      <c r="BY752" s="53">
        <f t="shared" si="2950"/>
        <v>0</v>
      </c>
    </row>
    <row r="753" spans="1:77" x14ac:dyDescent="0.3">
      <c r="A753" s="53" t="s">
        <v>1065</v>
      </c>
      <c r="B753" s="53" t="s">
        <v>1578</v>
      </c>
      <c r="C753" s="53">
        <v>11130104</v>
      </c>
      <c r="D753" s="51">
        <v>64254.802398979002</v>
      </c>
      <c r="E753" s="53">
        <v>64027.734734400001</v>
      </c>
      <c r="F753" s="53">
        <f t="shared" si="2929"/>
        <v>0.99646613706522569</v>
      </c>
      <c r="H753" s="53">
        <f>H752</f>
        <v>0</v>
      </c>
      <c r="I753" s="53">
        <f t="shared" ref="I753" si="3101">I752</f>
        <v>0</v>
      </c>
      <c r="J753" s="53">
        <f t="shared" ref="J753" si="3102">J752</f>
        <v>222</v>
      </c>
      <c r="K753" s="53">
        <f t="shared" ref="K753" si="3103">K752</f>
        <v>0</v>
      </c>
      <c r="L753" s="53">
        <f t="shared" ref="L753" si="3104">L752</f>
        <v>17</v>
      </c>
      <c r="M753" s="53">
        <f t="shared" si="2937"/>
        <v>0</v>
      </c>
      <c r="N753" s="53">
        <f t="shared" si="2938"/>
        <v>0</v>
      </c>
      <c r="O753" s="53">
        <f t="shared" si="2939"/>
        <v>221.2154824284801</v>
      </c>
      <c r="P753" s="53">
        <f t="shared" si="2940"/>
        <v>0</v>
      </c>
      <c r="Q753" s="53">
        <f t="shared" si="2941"/>
        <v>16.939924330108838</v>
      </c>
      <c r="AA753" s="53" t="s">
        <v>1090</v>
      </c>
      <c r="AB753" s="53" t="s">
        <v>1615</v>
      </c>
      <c r="AC753" s="53">
        <v>12090109</v>
      </c>
      <c r="AD753" s="53">
        <v>73755.140100000004</v>
      </c>
      <c r="AE753" s="53">
        <v>21405.615177899999</v>
      </c>
      <c r="AF753" s="53">
        <f t="shared" si="2934"/>
        <v>0.29022540190253127</v>
      </c>
      <c r="AH753" s="58">
        <f>Input!P609</f>
        <v>30</v>
      </c>
      <c r="AI753" s="58">
        <f>Input!Q609</f>
        <v>0</v>
      </c>
      <c r="AJ753" s="58">
        <f>Input!R609</f>
        <v>6</v>
      </c>
      <c r="AK753" s="58">
        <f>Input!S609</f>
        <v>0</v>
      </c>
      <c r="AL753" s="58">
        <f>Input!T609</f>
        <v>29</v>
      </c>
      <c r="AM753" s="58">
        <f t="shared" si="2978"/>
        <v>8.7067620570759381</v>
      </c>
      <c r="AN753" s="58">
        <f t="shared" si="2979"/>
        <v>0</v>
      </c>
      <c r="AO753" s="58">
        <f t="shared" si="2980"/>
        <v>1.7413524114151877</v>
      </c>
      <c r="AP753" s="58">
        <f t="shared" si="2981"/>
        <v>0</v>
      </c>
      <c r="AQ753" s="58">
        <f t="shared" si="2982"/>
        <v>8.416536655173406</v>
      </c>
      <c r="BA753" s="54" t="s">
        <v>1084</v>
      </c>
      <c r="BB753" s="53">
        <v>13070006</v>
      </c>
      <c r="BC753" s="53">
        <v>13783</v>
      </c>
      <c r="BD753" s="53">
        <v>1</v>
      </c>
      <c r="BE753" s="53">
        <f t="shared" si="2942"/>
        <v>7.2553145178843497E-5</v>
      </c>
      <c r="BF753" s="53">
        <f t="shared" si="3100"/>
        <v>0</v>
      </c>
      <c r="BG753" s="53">
        <f t="shared" si="3100"/>
        <v>0</v>
      </c>
      <c r="BH753" s="53">
        <f t="shared" si="2943"/>
        <v>0</v>
      </c>
      <c r="BI753" s="53">
        <f t="shared" si="2944"/>
        <v>0</v>
      </c>
      <c r="BO753" s="54" t="s">
        <v>636</v>
      </c>
      <c r="BP753" s="53">
        <v>12110204</v>
      </c>
      <c r="BQ753" s="53">
        <v>524989.32129999995</v>
      </c>
      <c r="BR753" s="53">
        <v>34628.058749999997</v>
      </c>
      <c r="BS753" s="53">
        <f t="shared" si="2945"/>
        <v>6.5959548785206878E-2</v>
      </c>
      <c r="BT753" s="53">
        <f t="shared" ref="BT753:BT754" si="3105">BT752</f>
        <v>0</v>
      </c>
      <c r="BU753" s="53">
        <f t="shared" si="3093"/>
        <v>0</v>
      </c>
      <c r="BV753" s="53">
        <f t="shared" si="3094"/>
        <v>0</v>
      </c>
      <c r="BW753" s="53">
        <f t="shared" si="2948"/>
        <v>0</v>
      </c>
      <c r="BX753" s="53">
        <f t="shared" si="2949"/>
        <v>0</v>
      </c>
      <c r="BY753" s="53">
        <f t="shared" si="2950"/>
        <v>0</v>
      </c>
    </row>
    <row r="754" spans="1:77" x14ac:dyDescent="0.3">
      <c r="A754" s="53" t="s">
        <v>1065</v>
      </c>
      <c r="B754" s="53" t="s">
        <v>1580</v>
      </c>
      <c r="C754" s="53">
        <v>11130103</v>
      </c>
      <c r="D754" s="51">
        <v>34249.511761599999</v>
      </c>
      <c r="E754" s="53">
        <v>34249.511761599999</v>
      </c>
      <c r="F754" s="53">
        <f t="shared" si="2929"/>
        <v>1</v>
      </c>
      <c r="H754" s="53">
        <f>Input!P517</f>
        <v>83</v>
      </c>
      <c r="I754" s="53">
        <f>Input!Q517</f>
        <v>0</v>
      </c>
      <c r="J754" s="53">
        <f>Input!R517</f>
        <v>74</v>
      </c>
      <c r="K754" s="53">
        <f>Input!S517</f>
        <v>0</v>
      </c>
      <c r="L754" s="53">
        <f>Input!T517</f>
        <v>0</v>
      </c>
      <c r="M754" s="53">
        <f t="shared" si="2937"/>
        <v>83</v>
      </c>
      <c r="N754" s="53">
        <f t="shared" si="2938"/>
        <v>0</v>
      </c>
      <c r="O754" s="53">
        <f t="shared" si="2939"/>
        <v>74</v>
      </c>
      <c r="P754" s="53">
        <f t="shared" si="2940"/>
        <v>0</v>
      </c>
      <c r="Q754" s="53">
        <f t="shared" si="2941"/>
        <v>0</v>
      </c>
      <c r="AA754" s="53" t="s">
        <v>1090</v>
      </c>
      <c r="AB754" s="53" t="s">
        <v>1615</v>
      </c>
      <c r="AC754" s="53">
        <v>12090110</v>
      </c>
      <c r="AD754" s="53">
        <v>73755.140100000004</v>
      </c>
      <c r="AE754" s="53">
        <v>3228.93338928</v>
      </c>
      <c r="AF754" s="53">
        <f t="shared" si="2934"/>
        <v>4.3779096411478445E-2</v>
      </c>
      <c r="AH754" s="58">
        <f t="shared" ref="AH754:AH756" si="3106">AH753</f>
        <v>30</v>
      </c>
      <c r="AI754" s="58">
        <f t="shared" ref="AI754:AI756" si="3107">AI753</f>
        <v>0</v>
      </c>
      <c r="AJ754" s="58">
        <f t="shared" ref="AJ754:AJ756" si="3108">AJ753</f>
        <v>6</v>
      </c>
      <c r="AK754" s="58">
        <f t="shared" ref="AK754:AK756" si="3109">AK753</f>
        <v>0</v>
      </c>
      <c r="AL754" s="58">
        <f t="shared" ref="AL754:AL756" si="3110">AL753</f>
        <v>29</v>
      </c>
      <c r="AM754" s="58">
        <f t="shared" si="2978"/>
        <v>1.3133728923443533</v>
      </c>
      <c r="AN754" s="58">
        <f t="shared" si="2979"/>
        <v>0</v>
      </c>
      <c r="AO754" s="58">
        <f t="shared" si="2980"/>
        <v>0.26267457846887066</v>
      </c>
      <c r="AP754" s="58">
        <f t="shared" si="2981"/>
        <v>0</v>
      </c>
      <c r="AQ754" s="58">
        <f t="shared" si="2982"/>
        <v>1.2695937959328749</v>
      </c>
      <c r="BA754" s="54" t="s">
        <v>1085</v>
      </c>
      <c r="BB754" s="53">
        <v>12100303</v>
      </c>
      <c r="BC754" s="53">
        <v>7382</v>
      </c>
      <c r="BD754" s="53">
        <v>99</v>
      </c>
      <c r="BE754" s="53">
        <f t="shared" si="2942"/>
        <v>1.3410999729070713E-2</v>
      </c>
      <c r="BF754" s="53">
        <v>0</v>
      </c>
      <c r="BG754" s="53">
        <v>0</v>
      </c>
      <c r="BH754" s="53">
        <f t="shared" si="2943"/>
        <v>0</v>
      </c>
      <c r="BI754" s="53">
        <f t="shared" si="2944"/>
        <v>0</v>
      </c>
      <c r="BO754" s="54" t="s">
        <v>636</v>
      </c>
      <c r="BP754" s="53">
        <v>12110205</v>
      </c>
      <c r="BQ754" s="53">
        <v>524989.32129999995</v>
      </c>
      <c r="BR754" s="53">
        <v>238635.98019999999</v>
      </c>
      <c r="BS754" s="53">
        <f t="shared" si="2945"/>
        <v>0.45455396999138925</v>
      </c>
      <c r="BT754" s="53">
        <f t="shared" si="3105"/>
        <v>0</v>
      </c>
      <c r="BU754" s="53">
        <f t="shared" si="3093"/>
        <v>0</v>
      </c>
      <c r="BV754" s="53">
        <f t="shared" si="3094"/>
        <v>0</v>
      </c>
      <c r="BW754" s="53">
        <f t="shared" si="2948"/>
        <v>0</v>
      </c>
      <c r="BX754" s="53">
        <f t="shared" si="2949"/>
        <v>0</v>
      </c>
      <c r="BY754" s="53">
        <f t="shared" si="2950"/>
        <v>0</v>
      </c>
    </row>
    <row r="755" spans="1:77" x14ac:dyDescent="0.3">
      <c r="A755" s="53" t="s">
        <v>1066</v>
      </c>
      <c r="B755" s="53" t="s">
        <v>1573</v>
      </c>
      <c r="C755" s="53">
        <v>12020004</v>
      </c>
      <c r="D755" s="51">
        <v>626593.56502099999</v>
      </c>
      <c r="E755" s="53">
        <v>230086.279951</v>
      </c>
      <c r="F755" s="53">
        <f t="shared" si="2929"/>
        <v>0.36720179203131265</v>
      </c>
      <c r="H755" s="53">
        <f>Input!P518</f>
        <v>6173</v>
      </c>
      <c r="I755" s="53">
        <f>Input!Q518</f>
        <v>31</v>
      </c>
      <c r="J755" s="53">
        <f>Input!R518</f>
        <v>145</v>
      </c>
      <c r="K755" s="53">
        <f>Input!S518</f>
        <v>0</v>
      </c>
      <c r="L755" s="53">
        <f>Input!T518</f>
        <v>82</v>
      </c>
      <c r="M755" s="53">
        <f t="shared" si="2937"/>
        <v>2266.7366622092932</v>
      </c>
      <c r="N755" s="53">
        <f t="shared" si="2938"/>
        <v>11.383255552970692</v>
      </c>
      <c r="O755" s="53">
        <f t="shared" si="2939"/>
        <v>53.244259844540331</v>
      </c>
      <c r="P755" s="53">
        <f t="shared" si="2940"/>
        <v>0</v>
      </c>
      <c r="Q755" s="53">
        <f t="shared" si="2941"/>
        <v>30.110546946567638</v>
      </c>
      <c r="AA755" s="53" t="s">
        <v>1090</v>
      </c>
      <c r="AB755" s="53" t="s">
        <v>1615</v>
      </c>
      <c r="AC755" s="53">
        <v>12090201</v>
      </c>
      <c r="AD755" s="53">
        <v>73755.140100000004</v>
      </c>
      <c r="AE755" s="51">
        <v>24913.142795700001</v>
      </c>
      <c r="AF755" s="53">
        <f t="shared" si="2934"/>
        <v>0.33778178391257641</v>
      </c>
      <c r="AH755" s="58">
        <f t="shared" si="3106"/>
        <v>30</v>
      </c>
      <c r="AI755" s="58">
        <f t="shared" si="3107"/>
        <v>0</v>
      </c>
      <c r="AJ755" s="58">
        <f t="shared" si="3108"/>
        <v>6</v>
      </c>
      <c r="AK755" s="58">
        <f t="shared" si="3109"/>
        <v>0</v>
      </c>
      <c r="AL755" s="58">
        <f t="shared" si="3110"/>
        <v>29</v>
      </c>
      <c r="AM755" s="58">
        <f t="shared" si="2978"/>
        <v>10.133453517377292</v>
      </c>
      <c r="AN755" s="58">
        <f t="shared" si="2979"/>
        <v>0</v>
      </c>
      <c r="AO755" s="58">
        <f t="shared" si="2980"/>
        <v>2.0266907034754587</v>
      </c>
      <c r="AP755" s="58">
        <f t="shared" si="2981"/>
        <v>0</v>
      </c>
      <c r="AQ755" s="58">
        <f t="shared" si="2982"/>
        <v>9.7956717334647152</v>
      </c>
      <c r="BA755" s="54" t="s">
        <v>1085</v>
      </c>
      <c r="BB755" s="53">
        <v>12100404</v>
      </c>
      <c r="BC755" s="53">
        <v>7382</v>
      </c>
      <c r="BD755" s="53">
        <v>728</v>
      </c>
      <c r="BE755" s="53">
        <f t="shared" si="2942"/>
        <v>9.8618260633974539E-2</v>
      </c>
      <c r="BF755" s="53">
        <f t="shared" ref="BF755:BG758" si="3111">BF754</f>
        <v>0</v>
      </c>
      <c r="BG755" s="53">
        <f t="shared" si="3111"/>
        <v>0</v>
      </c>
      <c r="BH755" s="53">
        <f t="shared" si="2943"/>
        <v>0</v>
      </c>
      <c r="BI755" s="53">
        <f t="shared" si="2944"/>
        <v>0</v>
      </c>
      <c r="BO755" s="54" t="s">
        <v>1070</v>
      </c>
      <c r="BP755" s="53">
        <v>11090106</v>
      </c>
      <c r="BQ755" s="53">
        <v>574088.12100000004</v>
      </c>
      <c r="BR755" s="53">
        <v>48101.128109999998</v>
      </c>
      <c r="BS755" s="53">
        <f t="shared" si="2945"/>
        <v>8.3787011698157041E-2</v>
      </c>
      <c r="BT755" s="53">
        <v>0</v>
      </c>
      <c r="BU755" s="53">
        <v>0</v>
      </c>
      <c r="BV755" s="53">
        <v>0</v>
      </c>
      <c r="BW755" s="53">
        <f t="shared" si="2948"/>
        <v>0</v>
      </c>
      <c r="BX755" s="53">
        <f t="shared" si="2949"/>
        <v>0</v>
      </c>
      <c r="BY755" s="53">
        <f t="shared" si="2950"/>
        <v>0</v>
      </c>
    </row>
    <row r="756" spans="1:77" x14ac:dyDescent="0.3">
      <c r="A756" s="53" t="s">
        <v>1066</v>
      </c>
      <c r="B756" s="53" t="s">
        <v>1573</v>
      </c>
      <c r="C756" s="53">
        <v>12020005</v>
      </c>
      <c r="D756" s="51">
        <v>626593.56502099999</v>
      </c>
      <c r="E756" s="53">
        <v>396507.28506999998</v>
      </c>
      <c r="F756" s="53">
        <f t="shared" si="2929"/>
        <v>0.63279820796868735</v>
      </c>
      <c r="H756" s="53">
        <f>H755</f>
        <v>6173</v>
      </c>
      <c r="I756" s="53">
        <f t="shared" ref="I756" si="3112">I755</f>
        <v>31</v>
      </c>
      <c r="J756" s="53">
        <f t="shared" ref="J756" si="3113">J755</f>
        <v>145</v>
      </c>
      <c r="K756" s="53">
        <f t="shared" ref="K756" si="3114">K755</f>
        <v>0</v>
      </c>
      <c r="L756" s="53">
        <f t="shared" ref="L756" si="3115">L755</f>
        <v>82</v>
      </c>
      <c r="M756" s="53">
        <f t="shared" si="2937"/>
        <v>3906.2633377907068</v>
      </c>
      <c r="N756" s="53">
        <f t="shared" si="2938"/>
        <v>19.616744447029308</v>
      </c>
      <c r="O756" s="53">
        <f t="shared" si="2939"/>
        <v>91.755740155459662</v>
      </c>
      <c r="P756" s="53">
        <f t="shared" si="2940"/>
        <v>0</v>
      </c>
      <c r="Q756" s="53">
        <f t="shared" si="2941"/>
        <v>51.889453053432362</v>
      </c>
      <c r="AA756" s="53" t="s">
        <v>1090</v>
      </c>
      <c r="AB756" s="53" t="s">
        <v>1615</v>
      </c>
      <c r="AC756" s="53">
        <v>12090204</v>
      </c>
      <c r="AD756" s="53">
        <v>73755.140100000004</v>
      </c>
      <c r="AE756" s="53">
        <v>24207.448732600002</v>
      </c>
      <c r="AF756" s="53">
        <f t="shared" si="2934"/>
        <v>0.32821371771212998</v>
      </c>
      <c r="AH756" s="58">
        <f t="shared" si="3106"/>
        <v>30</v>
      </c>
      <c r="AI756" s="58">
        <f t="shared" si="3107"/>
        <v>0</v>
      </c>
      <c r="AJ756" s="58">
        <f t="shared" si="3108"/>
        <v>6</v>
      </c>
      <c r="AK756" s="58">
        <f t="shared" si="3109"/>
        <v>0</v>
      </c>
      <c r="AL756" s="58">
        <f t="shared" si="3110"/>
        <v>29</v>
      </c>
      <c r="AM756" s="58">
        <f t="shared" si="2978"/>
        <v>9.8464115313639002</v>
      </c>
      <c r="AN756" s="58">
        <f t="shared" si="2979"/>
        <v>0</v>
      </c>
      <c r="AO756" s="58">
        <f t="shared" si="2980"/>
        <v>1.9692823062727798</v>
      </c>
      <c r="AP756" s="58">
        <f t="shared" si="2981"/>
        <v>0</v>
      </c>
      <c r="AQ756" s="58">
        <f t="shared" si="2982"/>
        <v>9.5181978136517689</v>
      </c>
      <c r="BA756" s="54" t="s">
        <v>1085</v>
      </c>
      <c r="BB756" s="53">
        <v>12100405</v>
      </c>
      <c r="BC756" s="53">
        <v>7382</v>
      </c>
      <c r="BD756" s="53">
        <v>441</v>
      </c>
      <c r="BE756" s="53">
        <f t="shared" si="2942"/>
        <v>5.9739907884042265E-2</v>
      </c>
      <c r="BF756" s="53">
        <f t="shared" si="3111"/>
        <v>0</v>
      </c>
      <c r="BG756" s="53">
        <f t="shared" si="3111"/>
        <v>0</v>
      </c>
      <c r="BH756" s="53">
        <f t="shared" si="2943"/>
        <v>0</v>
      </c>
      <c r="BI756" s="53">
        <f t="shared" si="2944"/>
        <v>0</v>
      </c>
      <c r="BO756" s="54" t="s">
        <v>1070</v>
      </c>
      <c r="BP756" s="53">
        <v>11100104</v>
      </c>
      <c r="BQ756" s="53">
        <v>574088.12100000004</v>
      </c>
      <c r="BR756" s="53">
        <v>53511.384819999999</v>
      </c>
      <c r="BS756" s="53">
        <f t="shared" si="2945"/>
        <v>9.321109924167896E-2</v>
      </c>
      <c r="BT756" s="53">
        <f>BT755</f>
        <v>0</v>
      </c>
      <c r="BU756" s="53">
        <f t="shared" ref="BU756:BU758" si="3116">BU755</f>
        <v>0</v>
      </c>
      <c r="BV756" s="53">
        <f t="shared" ref="BV756:BV758" si="3117">BV755</f>
        <v>0</v>
      </c>
      <c r="BW756" s="53">
        <f t="shared" si="2948"/>
        <v>0</v>
      </c>
      <c r="BX756" s="53">
        <f t="shared" si="2949"/>
        <v>0</v>
      </c>
      <c r="BY756" s="53">
        <f t="shared" si="2950"/>
        <v>0</v>
      </c>
    </row>
    <row r="757" spans="1:77" x14ac:dyDescent="0.3">
      <c r="A757" s="53" t="s">
        <v>1067</v>
      </c>
      <c r="B757" s="53" t="s">
        <v>1573</v>
      </c>
      <c r="C757" s="53">
        <v>12030105</v>
      </c>
      <c r="D757" s="51">
        <v>64465.255470983</v>
      </c>
      <c r="E757" s="53">
        <v>24083.602756200002</v>
      </c>
      <c r="F757" s="53">
        <f t="shared" si="2929"/>
        <v>0.37359043379639556</v>
      </c>
      <c r="H757" s="53">
        <f>Input!P523</f>
        <v>12</v>
      </c>
      <c r="I757" s="53">
        <f>Input!Q523</f>
        <v>0</v>
      </c>
      <c r="J757" s="53">
        <f>Input!R523</f>
        <v>0</v>
      </c>
      <c r="K757" s="53">
        <f>Input!S523</f>
        <v>0</v>
      </c>
      <c r="L757" s="53">
        <f>Input!T523</f>
        <v>6</v>
      </c>
      <c r="M757" s="53">
        <f t="shared" si="2937"/>
        <v>4.4830852055567467</v>
      </c>
      <c r="N757" s="53">
        <f t="shared" si="2938"/>
        <v>0</v>
      </c>
      <c r="O757" s="53">
        <f t="shared" si="2939"/>
        <v>0</v>
      </c>
      <c r="P757" s="53">
        <f t="shared" si="2940"/>
        <v>0</v>
      </c>
      <c r="Q757" s="53">
        <f t="shared" si="2941"/>
        <v>2.2415426027783734</v>
      </c>
      <c r="AA757" s="53" t="s">
        <v>1091</v>
      </c>
      <c r="AB757" s="53" t="s">
        <v>1604</v>
      </c>
      <c r="AC757" s="53">
        <v>12090102</v>
      </c>
      <c r="AD757" s="53">
        <v>7553.8856130000004</v>
      </c>
      <c r="AE757" s="53">
        <v>7371.0214896400003</v>
      </c>
      <c r="AF757" s="53">
        <f t="shared" si="2934"/>
        <v>0.9757920449516343</v>
      </c>
      <c r="AH757" s="58">
        <v>0</v>
      </c>
      <c r="AI757" s="58">
        <v>0</v>
      </c>
      <c r="AJ757" s="58">
        <v>0</v>
      </c>
      <c r="AK757" s="58">
        <v>0</v>
      </c>
      <c r="AL757" s="58">
        <v>0</v>
      </c>
      <c r="AM757" s="58">
        <f t="shared" si="2978"/>
        <v>0</v>
      </c>
      <c r="AN757" s="58">
        <f t="shared" si="2979"/>
        <v>0</v>
      </c>
      <c r="AO757" s="58">
        <f t="shared" si="2980"/>
        <v>0</v>
      </c>
      <c r="AP757" s="58">
        <f t="shared" si="2981"/>
        <v>0</v>
      </c>
      <c r="AQ757" s="58">
        <f t="shared" si="2982"/>
        <v>0</v>
      </c>
      <c r="BA757" s="54" t="s">
        <v>1085</v>
      </c>
      <c r="BB757" s="53">
        <v>12100406</v>
      </c>
      <c r="BC757" s="53">
        <v>7382</v>
      </c>
      <c r="BD757" s="53">
        <v>6090</v>
      </c>
      <c r="BE757" s="53">
        <f t="shared" si="2942"/>
        <v>0.82497968030344082</v>
      </c>
      <c r="BF757" s="53">
        <f t="shared" si="3111"/>
        <v>0</v>
      </c>
      <c r="BG757" s="53">
        <f t="shared" si="3111"/>
        <v>0</v>
      </c>
      <c r="BH757" s="53">
        <f t="shared" si="2943"/>
        <v>0</v>
      </c>
      <c r="BI757" s="53">
        <f t="shared" si="2944"/>
        <v>0</v>
      </c>
      <c r="BO757" s="54" t="s">
        <v>1070</v>
      </c>
      <c r="BP757" s="53">
        <v>11100201</v>
      </c>
      <c r="BQ757" s="53">
        <v>574088.12100000004</v>
      </c>
      <c r="BR757" s="53">
        <v>171264.2616</v>
      </c>
      <c r="BS757" s="53">
        <f t="shared" si="2945"/>
        <v>0.29832399475828902</v>
      </c>
      <c r="BT757" s="53">
        <f>BT756</f>
        <v>0</v>
      </c>
      <c r="BU757" s="53">
        <f t="shared" si="3116"/>
        <v>0</v>
      </c>
      <c r="BV757" s="53">
        <f t="shared" si="3117"/>
        <v>0</v>
      </c>
      <c r="BW757" s="53">
        <f t="shared" si="2948"/>
        <v>0</v>
      </c>
      <c r="BX757" s="53">
        <f t="shared" si="2949"/>
        <v>0</v>
      </c>
      <c r="BY757" s="53">
        <f t="shared" si="2950"/>
        <v>0</v>
      </c>
    </row>
    <row r="758" spans="1:77" x14ac:dyDescent="0.3">
      <c r="A758" s="53" t="s">
        <v>1067</v>
      </c>
      <c r="B758" s="53" t="s">
        <v>1573</v>
      </c>
      <c r="C758" s="53">
        <v>12030107</v>
      </c>
      <c r="D758" s="51">
        <v>64465.255470983</v>
      </c>
      <c r="E758" s="53">
        <v>68.829450872999999</v>
      </c>
      <c r="F758" s="53">
        <f t="shared" si="2929"/>
        <v>1.0676984116503099E-3</v>
      </c>
      <c r="H758" s="53">
        <f>H757</f>
        <v>12</v>
      </c>
      <c r="I758" s="53">
        <f t="shared" ref="I758:I761" si="3118">I757</f>
        <v>0</v>
      </c>
      <c r="J758" s="53">
        <f t="shared" ref="J758:J761" si="3119">J757</f>
        <v>0</v>
      </c>
      <c r="K758" s="53">
        <f t="shared" ref="K758:K761" si="3120">K757</f>
        <v>0</v>
      </c>
      <c r="L758" s="53">
        <f t="shared" ref="L758:L761" si="3121">L757</f>
        <v>6</v>
      </c>
      <c r="M758" s="53">
        <f t="shared" si="2937"/>
        <v>1.2812380939803719E-2</v>
      </c>
      <c r="N758" s="53">
        <f t="shared" si="2938"/>
        <v>0</v>
      </c>
      <c r="O758" s="53">
        <f t="shared" si="2939"/>
        <v>0</v>
      </c>
      <c r="P758" s="53">
        <f t="shared" si="2940"/>
        <v>0</v>
      </c>
      <c r="Q758" s="53">
        <f t="shared" si="2941"/>
        <v>6.4061904699018596E-3</v>
      </c>
      <c r="AA758" s="53" t="s">
        <v>1091</v>
      </c>
      <c r="AB758" s="53" t="s">
        <v>1604</v>
      </c>
      <c r="AC758" s="53">
        <v>12090105</v>
      </c>
      <c r="AD758" s="53">
        <v>7553.8856130000004</v>
      </c>
      <c r="AE758" s="51">
        <v>137.976303957</v>
      </c>
      <c r="AF758" s="53">
        <f t="shared" si="2934"/>
        <v>1.8265606738808317E-2</v>
      </c>
      <c r="AH758" s="58">
        <f t="shared" ref="AH758:AH759" si="3122">AH757</f>
        <v>0</v>
      </c>
      <c r="AI758" s="58">
        <f t="shared" ref="AI758:AI759" si="3123">AI757</f>
        <v>0</v>
      </c>
      <c r="AJ758" s="58">
        <f t="shared" ref="AJ758:AJ759" si="3124">AJ757</f>
        <v>0</v>
      </c>
      <c r="AK758" s="58">
        <f t="shared" ref="AK758:AK759" si="3125">AK757</f>
        <v>0</v>
      </c>
      <c r="AL758" s="58">
        <f t="shared" ref="AL758:AL759" si="3126">AL757</f>
        <v>0</v>
      </c>
      <c r="AM758" s="58">
        <f t="shared" si="2978"/>
        <v>0</v>
      </c>
      <c r="AN758" s="58">
        <f t="shared" si="2979"/>
        <v>0</v>
      </c>
      <c r="AO758" s="58">
        <f t="shared" si="2980"/>
        <v>0</v>
      </c>
      <c r="AP758" s="58">
        <f t="shared" si="2981"/>
        <v>0</v>
      </c>
      <c r="AQ758" s="58">
        <f t="shared" si="2982"/>
        <v>0</v>
      </c>
      <c r="BA758" s="54" t="s">
        <v>1085</v>
      </c>
      <c r="BB758" s="53">
        <v>12100407</v>
      </c>
      <c r="BC758" s="53">
        <v>7382</v>
      </c>
      <c r="BD758" s="53">
        <v>24</v>
      </c>
      <c r="BE758" s="53">
        <f t="shared" si="2942"/>
        <v>3.251151449471688E-3</v>
      </c>
      <c r="BF758" s="53">
        <f t="shared" si="3111"/>
        <v>0</v>
      </c>
      <c r="BG758" s="53">
        <f t="shared" si="3111"/>
        <v>0</v>
      </c>
      <c r="BH758" s="53">
        <f t="shared" si="2943"/>
        <v>0</v>
      </c>
      <c r="BI758" s="53">
        <f t="shared" si="2944"/>
        <v>0</v>
      </c>
      <c r="BO758" s="54" t="s">
        <v>1070</v>
      </c>
      <c r="BP758" s="53">
        <v>11100202</v>
      </c>
      <c r="BQ758" s="53">
        <v>574088.12100000004</v>
      </c>
      <c r="BR758" s="53">
        <v>301211.34649999999</v>
      </c>
      <c r="BS758" s="53">
        <f t="shared" si="2945"/>
        <v>0.5246778943541317</v>
      </c>
      <c r="BT758" s="53">
        <f>BT757</f>
        <v>0</v>
      </c>
      <c r="BU758" s="53">
        <f t="shared" si="3116"/>
        <v>0</v>
      </c>
      <c r="BV758" s="53">
        <f t="shared" si="3117"/>
        <v>0</v>
      </c>
      <c r="BW758" s="53">
        <f t="shared" si="2948"/>
        <v>0</v>
      </c>
      <c r="BX758" s="53">
        <f t="shared" si="2949"/>
        <v>0</v>
      </c>
      <c r="BY758" s="53">
        <f t="shared" si="2950"/>
        <v>0</v>
      </c>
    </row>
    <row r="759" spans="1:77" x14ac:dyDescent="0.3">
      <c r="A759" s="53" t="s">
        <v>1067</v>
      </c>
      <c r="B759" s="53" t="s">
        <v>1573</v>
      </c>
      <c r="C759" s="53">
        <v>12030108</v>
      </c>
      <c r="D759" s="51">
        <v>64465.255470983</v>
      </c>
      <c r="E759" s="53">
        <v>30457.530800799999</v>
      </c>
      <c r="F759" s="53">
        <f t="shared" si="2929"/>
        <v>0.47246428449367572</v>
      </c>
      <c r="H759" s="53">
        <f>H758</f>
        <v>12</v>
      </c>
      <c r="I759" s="53">
        <f t="shared" si="3118"/>
        <v>0</v>
      </c>
      <c r="J759" s="53">
        <f t="shared" si="3119"/>
        <v>0</v>
      </c>
      <c r="K759" s="53">
        <f t="shared" si="3120"/>
        <v>0</v>
      </c>
      <c r="L759" s="53">
        <f t="shared" si="3121"/>
        <v>6</v>
      </c>
      <c r="M759" s="53">
        <f t="shared" si="2937"/>
        <v>5.6695714139241087</v>
      </c>
      <c r="N759" s="53">
        <f t="shared" si="2938"/>
        <v>0</v>
      </c>
      <c r="O759" s="53">
        <f t="shared" si="2939"/>
        <v>0</v>
      </c>
      <c r="P759" s="53">
        <f t="shared" si="2940"/>
        <v>0</v>
      </c>
      <c r="Q759" s="53">
        <f t="shared" si="2941"/>
        <v>2.8347857069620543</v>
      </c>
      <c r="AA759" s="53" t="s">
        <v>1091</v>
      </c>
      <c r="AB759" s="53" t="s">
        <v>1604</v>
      </c>
      <c r="AC759" s="53">
        <v>12090109</v>
      </c>
      <c r="AD759" s="53">
        <v>7553.8856130000004</v>
      </c>
      <c r="AE759" s="53">
        <v>44.887819487599998</v>
      </c>
      <c r="AF759" s="53">
        <f t="shared" si="2934"/>
        <v>5.9423483207568656E-3</v>
      </c>
      <c r="AH759" s="58">
        <f t="shared" si="3122"/>
        <v>0</v>
      </c>
      <c r="AI759" s="58">
        <f t="shared" si="3123"/>
        <v>0</v>
      </c>
      <c r="AJ759" s="58">
        <f t="shared" si="3124"/>
        <v>0</v>
      </c>
      <c r="AK759" s="58">
        <f t="shared" si="3125"/>
        <v>0</v>
      </c>
      <c r="AL759" s="58">
        <f t="shared" si="3126"/>
        <v>0</v>
      </c>
      <c r="AM759" s="58">
        <f t="shared" si="2978"/>
        <v>0</v>
      </c>
      <c r="AN759" s="58">
        <f t="shared" si="2979"/>
        <v>0</v>
      </c>
      <c r="AO759" s="58">
        <f t="shared" si="2980"/>
        <v>0</v>
      </c>
      <c r="AP759" s="58">
        <f t="shared" si="2981"/>
        <v>0</v>
      </c>
      <c r="AQ759" s="58">
        <f t="shared" si="2982"/>
        <v>0</v>
      </c>
      <c r="BA759" s="54" t="s">
        <v>1086</v>
      </c>
      <c r="BB759" s="53">
        <v>11090106</v>
      </c>
      <c r="BC759" s="53">
        <v>929</v>
      </c>
      <c r="BD759" s="53">
        <v>927</v>
      </c>
      <c r="BE759" s="53">
        <f t="shared" si="2942"/>
        <v>0.99784714747039827</v>
      </c>
      <c r="BF759" s="53">
        <f>Input!P582</f>
        <v>0</v>
      </c>
      <c r="BG759" s="53">
        <f>Input!Q582</f>
        <v>0</v>
      </c>
      <c r="BH759" s="53">
        <f t="shared" si="2943"/>
        <v>0</v>
      </c>
      <c r="BI759" s="53">
        <f t="shared" si="2944"/>
        <v>0</v>
      </c>
      <c r="BO759" s="54" t="s">
        <v>1071</v>
      </c>
      <c r="BP759" s="53">
        <v>11090101</v>
      </c>
      <c r="BQ759" s="53">
        <v>940509.70970000001</v>
      </c>
      <c r="BR759" s="53">
        <v>550574.08310000005</v>
      </c>
      <c r="BS759" s="53">
        <f t="shared" si="2945"/>
        <v>0.58539968000502618</v>
      </c>
      <c r="BT759" s="53">
        <v>0</v>
      </c>
      <c r="BU759" s="53">
        <v>0</v>
      </c>
      <c r="BV759" s="53">
        <v>0</v>
      </c>
      <c r="BW759" s="53">
        <f t="shared" si="2948"/>
        <v>0</v>
      </c>
      <c r="BX759" s="53">
        <f t="shared" si="2949"/>
        <v>0</v>
      </c>
      <c r="BY759" s="53">
        <f t="shared" si="2950"/>
        <v>0</v>
      </c>
    </row>
    <row r="760" spans="1:77" x14ac:dyDescent="0.3">
      <c r="A760" s="53" t="s">
        <v>1067</v>
      </c>
      <c r="B760" s="53" t="s">
        <v>1573</v>
      </c>
      <c r="C760" s="53">
        <v>12030109</v>
      </c>
      <c r="D760" s="51">
        <v>64465.255470983</v>
      </c>
      <c r="E760" s="53">
        <v>6524.0058539000001</v>
      </c>
      <c r="F760" s="53">
        <f t="shared" si="2929"/>
        <v>0.10120189249597522</v>
      </c>
      <c r="H760" s="53">
        <f>H759</f>
        <v>12</v>
      </c>
      <c r="I760" s="53">
        <f t="shared" si="3118"/>
        <v>0</v>
      </c>
      <c r="J760" s="53">
        <f t="shared" si="3119"/>
        <v>0</v>
      </c>
      <c r="K760" s="53">
        <f t="shared" si="3120"/>
        <v>0</v>
      </c>
      <c r="L760" s="53">
        <f t="shared" si="3121"/>
        <v>6</v>
      </c>
      <c r="M760" s="53">
        <f t="shared" si="2937"/>
        <v>1.2144227099517027</v>
      </c>
      <c r="N760" s="53">
        <f t="shared" si="2938"/>
        <v>0</v>
      </c>
      <c r="O760" s="53">
        <f t="shared" si="2939"/>
        <v>0</v>
      </c>
      <c r="P760" s="53">
        <f t="shared" si="2940"/>
        <v>0</v>
      </c>
      <c r="Q760" s="53">
        <f t="shared" si="2941"/>
        <v>0.60721135497585133</v>
      </c>
      <c r="AA760" s="53" t="s">
        <v>1092</v>
      </c>
      <c r="AB760" s="53" t="s">
        <v>1599</v>
      </c>
      <c r="AC760" s="53">
        <v>12050004</v>
      </c>
      <c r="AD760" s="53">
        <v>508120.42930000002</v>
      </c>
      <c r="AE760" s="53">
        <v>113500.484539</v>
      </c>
      <c r="AF760" s="53">
        <f t="shared" si="2934"/>
        <v>0.22337319657735713</v>
      </c>
      <c r="AH760" s="58">
        <f>Input!P612</f>
        <v>600</v>
      </c>
      <c r="AI760" s="58">
        <f>Input!Q612</f>
        <v>0</v>
      </c>
      <c r="AJ760" s="58">
        <f>Input!R612</f>
        <v>3868</v>
      </c>
      <c r="AK760" s="58">
        <f>Input!S612</f>
        <v>176</v>
      </c>
      <c r="AL760" s="58">
        <f>Input!T612</f>
        <v>113</v>
      </c>
      <c r="AM760" s="58">
        <f t="shared" si="2978"/>
        <v>134.02391794641429</v>
      </c>
      <c r="AN760" s="58">
        <f t="shared" si="2979"/>
        <v>0</v>
      </c>
      <c r="AO760" s="58">
        <f t="shared" si="2980"/>
        <v>864.00752436121741</v>
      </c>
      <c r="AP760" s="58">
        <f t="shared" si="2981"/>
        <v>39.313682597614857</v>
      </c>
      <c r="AQ760" s="58">
        <f t="shared" si="2982"/>
        <v>25.241171213241355</v>
      </c>
      <c r="BA760" s="54" t="s">
        <v>1086</v>
      </c>
      <c r="BB760" s="53">
        <v>11130301</v>
      </c>
      <c r="BC760" s="53">
        <v>929</v>
      </c>
      <c r="BD760" s="53">
        <v>2</v>
      </c>
      <c r="BE760" s="53">
        <f t="shared" si="2942"/>
        <v>2.1528525296017221E-3</v>
      </c>
      <c r="BF760" s="53">
        <f>BF759</f>
        <v>0</v>
      </c>
      <c r="BG760" s="53">
        <f>BG759</f>
        <v>0</v>
      </c>
      <c r="BH760" s="53">
        <f t="shared" si="2943"/>
        <v>0</v>
      </c>
      <c r="BI760" s="53">
        <f t="shared" si="2944"/>
        <v>0</v>
      </c>
      <c r="BO760" s="54" t="s">
        <v>1071</v>
      </c>
      <c r="BP760" s="53">
        <v>11090102</v>
      </c>
      <c r="BQ760" s="53">
        <v>940509.70970000001</v>
      </c>
      <c r="BR760" s="53">
        <v>12665.97003</v>
      </c>
      <c r="BS760" s="53">
        <f t="shared" si="2945"/>
        <v>1.34671337247971E-2</v>
      </c>
      <c r="BT760" s="53">
        <f>BT759</f>
        <v>0</v>
      </c>
      <c r="BU760" s="53">
        <f t="shared" ref="BU760:BU762" si="3127">BU759</f>
        <v>0</v>
      </c>
      <c r="BV760" s="53">
        <f t="shared" ref="BV760:BV762" si="3128">BV759</f>
        <v>0</v>
      </c>
      <c r="BW760" s="53">
        <f t="shared" si="2948"/>
        <v>0</v>
      </c>
      <c r="BX760" s="53">
        <f t="shared" si="2949"/>
        <v>0</v>
      </c>
      <c r="BY760" s="53">
        <f t="shared" si="2950"/>
        <v>0</v>
      </c>
    </row>
    <row r="761" spans="1:77" x14ac:dyDescent="0.3">
      <c r="A761" s="53" t="s">
        <v>1067</v>
      </c>
      <c r="B761" s="53" t="s">
        <v>1573</v>
      </c>
      <c r="C761" s="53">
        <v>12030201</v>
      </c>
      <c r="D761" s="51">
        <v>64465.255470983</v>
      </c>
      <c r="E761" s="53">
        <v>3331.2866092099998</v>
      </c>
      <c r="F761" s="53">
        <f t="shared" si="2929"/>
        <v>5.1675690802303165E-2</v>
      </c>
      <c r="H761" s="53">
        <f>H760</f>
        <v>12</v>
      </c>
      <c r="I761" s="53">
        <f t="shared" si="3118"/>
        <v>0</v>
      </c>
      <c r="J761" s="53">
        <f t="shared" si="3119"/>
        <v>0</v>
      </c>
      <c r="K761" s="53">
        <f t="shared" si="3120"/>
        <v>0</v>
      </c>
      <c r="L761" s="53">
        <f t="shared" si="3121"/>
        <v>6</v>
      </c>
      <c r="M761" s="53">
        <f t="shared" si="2937"/>
        <v>0.62010828962763798</v>
      </c>
      <c r="N761" s="53">
        <f t="shared" si="2938"/>
        <v>0</v>
      </c>
      <c r="O761" s="53">
        <f t="shared" si="2939"/>
        <v>0</v>
      </c>
      <c r="P761" s="53">
        <f t="shared" si="2940"/>
        <v>0</v>
      </c>
      <c r="Q761" s="53">
        <f t="shared" si="2941"/>
        <v>0.31005414481381899</v>
      </c>
      <c r="AA761" s="53" t="s">
        <v>1092</v>
      </c>
      <c r="AB761" s="53" t="s">
        <v>1599</v>
      </c>
      <c r="AC761" s="53">
        <v>12060102</v>
      </c>
      <c r="AD761" s="53">
        <v>508120.42930000002</v>
      </c>
      <c r="AE761" s="51">
        <v>64580.948824200001</v>
      </c>
      <c r="AF761" s="53">
        <f t="shared" si="2934"/>
        <v>0.12709772152473461</v>
      </c>
      <c r="AH761" s="58">
        <f t="shared" ref="AH761:AH762" si="3129">AH760</f>
        <v>600</v>
      </c>
      <c r="AI761" s="58">
        <f t="shared" ref="AI761:AI762" si="3130">AI760</f>
        <v>0</v>
      </c>
      <c r="AJ761" s="58">
        <f t="shared" ref="AJ761:AJ762" si="3131">AJ760</f>
        <v>3868</v>
      </c>
      <c r="AK761" s="58">
        <f t="shared" ref="AK761:AK762" si="3132">AK760</f>
        <v>176</v>
      </c>
      <c r="AL761" s="58">
        <f t="shared" ref="AL761:AL762" si="3133">AL760</f>
        <v>113</v>
      </c>
      <c r="AM761" s="58">
        <f t="shared" si="2978"/>
        <v>76.258632914840774</v>
      </c>
      <c r="AN761" s="58">
        <f t="shared" si="2979"/>
        <v>0</v>
      </c>
      <c r="AO761" s="58">
        <f t="shared" si="2980"/>
        <v>491.61398685767347</v>
      </c>
      <c r="AP761" s="58">
        <f t="shared" si="2981"/>
        <v>22.369198988353293</v>
      </c>
      <c r="AQ761" s="58">
        <f t="shared" si="2982"/>
        <v>14.36204253229501</v>
      </c>
      <c r="BA761" s="54" t="s">
        <v>810</v>
      </c>
      <c r="BB761" s="53">
        <v>12070101</v>
      </c>
      <c r="BC761" s="53">
        <v>16659</v>
      </c>
      <c r="BD761" s="53">
        <v>12816</v>
      </c>
      <c r="BE761" s="53">
        <f t="shared" si="2942"/>
        <v>0.76931388438681791</v>
      </c>
      <c r="BF761" s="53">
        <f>Input!P585</f>
        <v>10</v>
      </c>
      <c r="BG761" s="53">
        <f>Input!Q585</f>
        <v>0</v>
      </c>
      <c r="BH761" s="53">
        <f t="shared" si="2943"/>
        <v>7.6931388438681791</v>
      </c>
      <c r="BI761" s="53">
        <f t="shared" si="2944"/>
        <v>0</v>
      </c>
      <c r="BO761" s="54" t="s">
        <v>1071</v>
      </c>
      <c r="BP761" s="53">
        <v>11090105</v>
      </c>
      <c r="BQ761" s="53">
        <v>940509.70970000001</v>
      </c>
      <c r="BR761" s="53">
        <v>311765.25219999999</v>
      </c>
      <c r="BS761" s="53">
        <f t="shared" si="2945"/>
        <v>0.33148541581718027</v>
      </c>
      <c r="BT761" s="53">
        <f>BT760</f>
        <v>0</v>
      </c>
      <c r="BU761" s="53">
        <f t="shared" si="3127"/>
        <v>0</v>
      </c>
      <c r="BV761" s="53">
        <f t="shared" si="3128"/>
        <v>0</v>
      </c>
      <c r="BW761" s="53">
        <f t="shared" si="2948"/>
        <v>0</v>
      </c>
      <c r="BX761" s="53">
        <f t="shared" si="2949"/>
        <v>0</v>
      </c>
      <c r="BY761" s="53">
        <f t="shared" si="2950"/>
        <v>0</v>
      </c>
    </row>
    <row r="762" spans="1:77" x14ac:dyDescent="0.3">
      <c r="A762" s="53" t="s">
        <v>1068</v>
      </c>
      <c r="B762" s="53" t="s">
        <v>1576</v>
      </c>
      <c r="C762" s="53">
        <v>12010004</v>
      </c>
      <c r="D762" s="51">
        <v>592229.93353667995</v>
      </c>
      <c r="E762" s="53">
        <v>49917.550094799997</v>
      </c>
      <c r="F762" s="53">
        <f t="shared" si="2929"/>
        <v>8.4287448621014935E-2</v>
      </c>
      <c r="H762" s="53">
        <f>Input!P527</f>
        <v>2142</v>
      </c>
      <c r="I762" s="53">
        <f>Input!Q527</f>
        <v>52</v>
      </c>
      <c r="J762" s="53">
        <f>Input!R527</f>
        <v>0</v>
      </c>
      <c r="K762" s="53">
        <f>Input!S527</f>
        <v>0</v>
      </c>
      <c r="L762" s="53">
        <f>Input!T527</f>
        <v>37</v>
      </c>
      <c r="M762" s="53">
        <f t="shared" si="2937"/>
        <v>180.54371494621398</v>
      </c>
      <c r="N762" s="53">
        <f t="shared" si="2938"/>
        <v>4.3829473282927767</v>
      </c>
      <c r="O762" s="53">
        <f t="shared" si="2939"/>
        <v>0</v>
      </c>
      <c r="P762" s="53">
        <f t="shared" si="2940"/>
        <v>0</v>
      </c>
      <c r="Q762" s="53">
        <f t="shared" si="2941"/>
        <v>3.1186355989775527</v>
      </c>
      <c r="AA762" s="53" t="s">
        <v>1092</v>
      </c>
      <c r="AB762" s="53" t="s">
        <v>1599</v>
      </c>
      <c r="AC762" s="53">
        <v>12080002</v>
      </c>
      <c r="AD762" s="53">
        <v>508120.42930000002</v>
      </c>
      <c r="AE762" s="51">
        <v>330038.99597699998</v>
      </c>
      <c r="AF762" s="53">
        <f t="shared" si="2934"/>
        <v>0.6495290819770233</v>
      </c>
      <c r="AH762" s="58">
        <f t="shared" si="3129"/>
        <v>600</v>
      </c>
      <c r="AI762" s="58">
        <f t="shared" si="3130"/>
        <v>0</v>
      </c>
      <c r="AJ762" s="58">
        <f t="shared" si="3131"/>
        <v>3868</v>
      </c>
      <c r="AK762" s="58">
        <f t="shared" si="3132"/>
        <v>176</v>
      </c>
      <c r="AL762" s="58">
        <f t="shared" si="3133"/>
        <v>113</v>
      </c>
      <c r="AM762" s="58">
        <f t="shared" si="2978"/>
        <v>389.71744918621397</v>
      </c>
      <c r="AN762" s="58">
        <f t="shared" si="2979"/>
        <v>0</v>
      </c>
      <c r="AO762" s="58">
        <f t="shared" si="2980"/>
        <v>2512.3784890871261</v>
      </c>
      <c r="AP762" s="58">
        <f t="shared" si="2981"/>
        <v>114.3171184279561</v>
      </c>
      <c r="AQ762" s="58">
        <f t="shared" si="2982"/>
        <v>73.396786263403627</v>
      </c>
      <c r="BA762" s="54" t="s">
        <v>810</v>
      </c>
      <c r="BB762" s="53">
        <v>12070103</v>
      </c>
      <c r="BC762" s="53">
        <v>16659</v>
      </c>
      <c r="BD762" s="53">
        <v>3843</v>
      </c>
      <c r="BE762" s="53">
        <f t="shared" si="2942"/>
        <v>0.23068611561318206</v>
      </c>
      <c r="BF762" s="53">
        <f>BF761</f>
        <v>10</v>
      </c>
      <c r="BG762" s="53">
        <f>BG761</f>
        <v>0</v>
      </c>
      <c r="BH762" s="53">
        <f t="shared" si="2943"/>
        <v>2.3068611561318204</v>
      </c>
      <c r="BI762" s="53">
        <f t="shared" si="2944"/>
        <v>0</v>
      </c>
      <c r="BO762" s="54" t="s">
        <v>1071</v>
      </c>
      <c r="BP762" s="53">
        <v>11120102</v>
      </c>
      <c r="BQ762" s="53">
        <v>940509.70970000001</v>
      </c>
      <c r="BR762" s="53">
        <v>65504.404300000002</v>
      </c>
      <c r="BS762" s="53">
        <f t="shared" si="2945"/>
        <v>6.9647770378568799E-2</v>
      </c>
      <c r="BT762" s="53">
        <f>BT761</f>
        <v>0</v>
      </c>
      <c r="BU762" s="53">
        <f t="shared" si="3127"/>
        <v>0</v>
      </c>
      <c r="BV762" s="53">
        <f t="shared" si="3128"/>
        <v>0</v>
      </c>
      <c r="BW762" s="53">
        <f t="shared" si="2948"/>
        <v>0</v>
      </c>
      <c r="BX762" s="53">
        <f t="shared" si="2949"/>
        <v>0</v>
      </c>
      <c r="BY762" s="53">
        <f t="shared" si="2950"/>
        <v>0</v>
      </c>
    </row>
    <row r="763" spans="1:77" x14ac:dyDescent="0.3">
      <c r="A763" s="53" t="s">
        <v>1068</v>
      </c>
      <c r="B763" s="53" t="s">
        <v>1576</v>
      </c>
      <c r="C763" s="53">
        <v>12010005</v>
      </c>
      <c r="D763" s="51">
        <v>592229.93353667995</v>
      </c>
      <c r="E763" s="53">
        <v>538387.83114300005</v>
      </c>
      <c r="F763" s="53">
        <f t="shared" si="2929"/>
        <v>0.90908581389639409</v>
      </c>
      <c r="H763" s="53">
        <f>H762</f>
        <v>2142</v>
      </c>
      <c r="I763" s="53">
        <f t="shared" ref="I763:I764" si="3134">I762</f>
        <v>52</v>
      </c>
      <c r="J763" s="53">
        <f t="shared" ref="J763:J764" si="3135">J762</f>
        <v>0</v>
      </c>
      <c r="K763" s="53">
        <f t="shared" ref="K763:K764" si="3136">K762</f>
        <v>0</v>
      </c>
      <c r="L763" s="53">
        <f t="shared" ref="L763:L764" si="3137">L762</f>
        <v>37</v>
      </c>
      <c r="M763" s="53">
        <f t="shared" si="2937"/>
        <v>1947.2618133660762</v>
      </c>
      <c r="N763" s="53">
        <f t="shared" si="2938"/>
        <v>47.27246232261249</v>
      </c>
      <c r="O763" s="53">
        <f t="shared" si="2939"/>
        <v>0</v>
      </c>
      <c r="P763" s="53">
        <f t="shared" si="2940"/>
        <v>0</v>
      </c>
      <c r="Q763" s="53">
        <f t="shared" si="2941"/>
        <v>33.636175114166583</v>
      </c>
      <c r="AA763" s="53" t="s">
        <v>1092</v>
      </c>
      <c r="AB763" s="53" t="s">
        <v>1615</v>
      </c>
      <c r="AC763" s="53">
        <v>12080002</v>
      </c>
      <c r="AD763" s="53">
        <v>156.3802814</v>
      </c>
      <c r="AE763" s="53">
        <v>156.38028137000001</v>
      </c>
      <c r="AF763" s="53">
        <f t="shared" si="2934"/>
        <v>0.99999999980816001</v>
      </c>
      <c r="AH763" s="58">
        <f>Input!P613</f>
        <v>22</v>
      </c>
      <c r="AI763" s="58">
        <f>Input!Q613</f>
        <v>0</v>
      </c>
      <c r="AJ763" s="58">
        <f>Input!R613</f>
        <v>0</v>
      </c>
      <c r="AK763" s="58">
        <f>Input!S613</f>
        <v>0</v>
      </c>
      <c r="AL763" s="58">
        <f>Input!T613</f>
        <v>4</v>
      </c>
      <c r="AM763" s="58">
        <f t="shared" si="2978"/>
        <v>21.999999995779522</v>
      </c>
      <c r="AN763" s="58">
        <f t="shared" si="2979"/>
        <v>0</v>
      </c>
      <c r="AO763" s="58">
        <f t="shared" si="2980"/>
        <v>0</v>
      </c>
      <c r="AP763" s="58">
        <f t="shared" si="2981"/>
        <v>0</v>
      </c>
      <c r="AQ763" s="58">
        <f t="shared" si="2982"/>
        <v>3.99999999923264</v>
      </c>
      <c r="BA763" s="54" t="s">
        <v>1087</v>
      </c>
      <c r="BB763" s="53">
        <v>12010001</v>
      </c>
      <c r="BC763" s="53">
        <v>78342</v>
      </c>
      <c r="BD763" s="53">
        <v>15636</v>
      </c>
      <c r="BE763" s="53">
        <f t="shared" si="2942"/>
        <v>0.19958642873554416</v>
      </c>
      <c r="BF763" s="53">
        <f>Input!P588</f>
        <v>192</v>
      </c>
      <c r="BG763" s="53">
        <f>Input!Q588</f>
        <v>0</v>
      </c>
      <c r="BH763" s="53">
        <f t="shared" si="2943"/>
        <v>38.320594317224476</v>
      </c>
      <c r="BI763" s="53">
        <f t="shared" si="2944"/>
        <v>0</v>
      </c>
      <c r="BO763" s="54" t="s">
        <v>1072</v>
      </c>
      <c r="BP763" s="53">
        <v>12010005</v>
      </c>
      <c r="BQ763" s="53">
        <v>230635.57430000001</v>
      </c>
      <c r="BR763" s="53">
        <v>132385.65220000001</v>
      </c>
      <c r="BS763" s="53">
        <f t="shared" si="2945"/>
        <v>0.57400360981519238</v>
      </c>
      <c r="BT763" s="53">
        <v>0</v>
      </c>
      <c r="BU763" s="53">
        <v>0</v>
      </c>
      <c r="BV763" s="53">
        <v>0</v>
      </c>
      <c r="BW763" s="53">
        <f t="shared" si="2948"/>
        <v>0</v>
      </c>
      <c r="BX763" s="53">
        <f t="shared" si="2949"/>
        <v>0</v>
      </c>
      <c r="BY763" s="53">
        <f t="shared" si="2950"/>
        <v>0</v>
      </c>
    </row>
    <row r="764" spans="1:77" x14ac:dyDescent="0.3">
      <c r="A764" s="53" t="s">
        <v>1068</v>
      </c>
      <c r="B764" s="53" t="s">
        <v>1576</v>
      </c>
      <c r="C764" s="53">
        <v>12020005</v>
      </c>
      <c r="D764" s="51">
        <v>592229.93353667995</v>
      </c>
      <c r="E764" s="53">
        <v>3924.5522988799999</v>
      </c>
      <c r="F764" s="53">
        <f t="shared" si="2929"/>
        <v>6.6267374825911794E-3</v>
      </c>
      <c r="H764" s="53">
        <f>H763</f>
        <v>2142</v>
      </c>
      <c r="I764" s="53">
        <f t="shared" si="3134"/>
        <v>52</v>
      </c>
      <c r="J764" s="53">
        <f t="shared" si="3135"/>
        <v>0</v>
      </c>
      <c r="K764" s="53">
        <f t="shared" si="3136"/>
        <v>0</v>
      </c>
      <c r="L764" s="53">
        <f t="shared" si="3137"/>
        <v>37</v>
      </c>
      <c r="M764" s="53">
        <f t="shared" si="2937"/>
        <v>14.194471687710307</v>
      </c>
      <c r="N764" s="53">
        <f t="shared" si="2938"/>
        <v>0.34459034909474134</v>
      </c>
      <c r="O764" s="53">
        <f t="shared" si="2939"/>
        <v>0</v>
      </c>
      <c r="P764" s="53">
        <f t="shared" si="2940"/>
        <v>0</v>
      </c>
      <c r="Q764" s="53">
        <f t="shared" si="2941"/>
        <v>0.24518928685587363</v>
      </c>
      <c r="AA764" s="53" t="s">
        <v>1095</v>
      </c>
      <c r="AB764" s="53" t="s">
        <v>1599</v>
      </c>
      <c r="AC764" s="53">
        <v>11100101</v>
      </c>
      <c r="AD764" s="53">
        <v>60559.374210000002</v>
      </c>
      <c r="AE764" s="51">
        <v>12512.3683241</v>
      </c>
      <c r="AF764" s="53">
        <f t="shared" si="2934"/>
        <v>0.20661323679982591</v>
      </c>
      <c r="AH764" s="58">
        <v>0</v>
      </c>
      <c r="AI764" s="58">
        <v>0</v>
      </c>
      <c r="AJ764" s="58">
        <v>0</v>
      </c>
      <c r="AK764" s="58">
        <v>0</v>
      </c>
      <c r="AL764" s="58">
        <v>0</v>
      </c>
      <c r="AM764" s="58">
        <f t="shared" si="2978"/>
        <v>0</v>
      </c>
      <c r="AN764" s="58">
        <f t="shared" si="2979"/>
        <v>0</v>
      </c>
      <c r="AO764" s="58">
        <f t="shared" si="2980"/>
        <v>0</v>
      </c>
      <c r="AP764" s="58">
        <f t="shared" si="2981"/>
        <v>0</v>
      </c>
      <c r="AQ764" s="58">
        <f t="shared" si="2982"/>
        <v>0</v>
      </c>
      <c r="BA764" s="54" t="s">
        <v>1087</v>
      </c>
      <c r="BB764" s="53">
        <v>12030106</v>
      </c>
      <c r="BC764" s="53">
        <v>78342</v>
      </c>
      <c r="BD764" s="53">
        <v>55782</v>
      </c>
      <c r="BE764" s="53">
        <f t="shared" si="2942"/>
        <v>0.71203186030481735</v>
      </c>
      <c r="BF764" s="53">
        <f>BF763</f>
        <v>192</v>
      </c>
      <c r="BG764" s="53">
        <f>BG763</f>
        <v>0</v>
      </c>
      <c r="BH764" s="53">
        <f t="shared" si="2943"/>
        <v>136.71011717852494</v>
      </c>
      <c r="BI764" s="53">
        <f t="shared" si="2944"/>
        <v>0</v>
      </c>
      <c r="BO764" s="54" t="s">
        <v>1072</v>
      </c>
      <c r="BP764" s="53">
        <v>12020003</v>
      </c>
      <c r="BQ764" s="53">
        <v>230635.57430000001</v>
      </c>
      <c r="BR764" s="53">
        <v>92210.714600000007</v>
      </c>
      <c r="BS764" s="53">
        <f t="shared" si="2945"/>
        <v>0.39981132520370255</v>
      </c>
      <c r="BT764" s="53">
        <f>BT763</f>
        <v>0</v>
      </c>
      <c r="BU764" s="53">
        <f t="shared" ref="BU764:BU766" si="3138">BU763</f>
        <v>0</v>
      </c>
      <c r="BV764" s="53">
        <f t="shared" ref="BV764:BV766" si="3139">BV763</f>
        <v>0</v>
      </c>
      <c r="BW764" s="53">
        <f t="shared" si="2948"/>
        <v>0</v>
      </c>
      <c r="BX764" s="53">
        <f t="shared" si="2949"/>
        <v>0</v>
      </c>
      <c r="BY764" s="53">
        <f t="shared" si="2950"/>
        <v>0</v>
      </c>
    </row>
    <row r="765" spans="1:77" x14ac:dyDescent="0.3">
      <c r="A765" s="53" t="s">
        <v>1069</v>
      </c>
      <c r="B765" s="53" t="s">
        <v>1575</v>
      </c>
      <c r="C765" s="53">
        <v>12060102</v>
      </c>
      <c r="D765" s="51">
        <v>318868.6912303</v>
      </c>
      <c r="E765" s="53">
        <v>118927.759056</v>
      </c>
      <c r="F765" s="53">
        <f t="shared" si="2929"/>
        <v>0.37296781504994325</v>
      </c>
      <c r="H765" s="53">
        <f>Input!P529</f>
        <v>2919</v>
      </c>
      <c r="I765" s="53">
        <f>Input!Q529</f>
        <v>132</v>
      </c>
      <c r="J765" s="53">
        <f>Input!R529</f>
        <v>80</v>
      </c>
      <c r="K765" s="53">
        <f>Input!S529</f>
        <v>0</v>
      </c>
      <c r="L765" s="53">
        <f>Input!T529</f>
        <v>156</v>
      </c>
      <c r="M765" s="53">
        <f t="shared" si="2937"/>
        <v>1088.6930521307843</v>
      </c>
      <c r="N765" s="53">
        <f t="shared" si="2938"/>
        <v>49.231751586592509</v>
      </c>
      <c r="O765" s="53">
        <f t="shared" si="2939"/>
        <v>29.837425203995458</v>
      </c>
      <c r="P765" s="53">
        <f t="shared" si="2940"/>
        <v>0</v>
      </c>
      <c r="Q765" s="53">
        <f t="shared" si="2941"/>
        <v>58.182979147791144</v>
      </c>
      <c r="AA765" s="53" t="s">
        <v>1095</v>
      </c>
      <c r="AB765" s="53" t="s">
        <v>1599</v>
      </c>
      <c r="AC765" s="53">
        <v>11100103</v>
      </c>
      <c r="AD765" s="53">
        <v>60559.374210000002</v>
      </c>
      <c r="AE765" s="53">
        <v>41653.567049400001</v>
      </c>
      <c r="AF765" s="53">
        <f t="shared" si="2934"/>
        <v>0.68781369676904391</v>
      </c>
      <c r="AH765" s="58">
        <f t="shared" ref="AH765:AH766" si="3140">AH764</f>
        <v>0</v>
      </c>
      <c r="AI765" s="58">
        <f t="shared" ref="AI765:AI766" si="3141">AI764</f>
        <v>0</v>
      </c>
      <c r="AJ765" s="58">
        <f t="shared" ref="AJ765:AJ766" si="3142">AJ764</f>
        <v>0</v>
      </c>
      <c r="AK765" s="58">
        <f t="shared" ref="AK765:AK766" si="3143">AK764</f>
        <v>0</v>
      </c>
      <c r="AL765" s="58">
        <f t="shared" ref="AL765:AL766" si="3144">AL764</f>
        <v>0</v>
      </c>
      <c r="AM765" s="58">
        <f t="shared" si="2978"/>
        <v>0</v>
      </c>
      <c r="AN765" s="58">
        <f t="shared" si="2979"/>
        <v>0</v>
      </c>
      <c r="AO765" s="58">
        <f t="shared" si="2980"/>
        <v>0</v>
      </c>
      <c r="AP765" s="58">
        <f t="shared" si="2981"/>
        <v>0</v>
      </c>
      <c r="AQ765" s="58">
        <f t="shared" si="2982"/>
        <v>0</v>
      </c>
      <c r="BA765" s="54" t="s">
        <v>1087</v>
      </c>
      <c r="BB765" s="53">
        <v>12030107</v>
      </c>
      <c r="BC765" s="53">
        <v>78342</v>
      </c>
      <c r="BD765" s="53">
        <v>6924</v>
      </c>
      <c r="BE765" s="53">
        <f t="shared" si="2942"/>
        <v>8.838171095963851E-2</v>
      </c>
      <c r="BF765" s="53">
        <f>BF764</f>
        <v>192</v>
      </c>
      <c r="BG765" s="53">
        <f>BG764</f>
        <v>0</v>
      </c>
      <c r="BH765" s="53">
        <f t="shared" si="2943"/>
        <v>16.969288504250592</v>
      </c>
      <c r="BI765" s="53">
        <f t="shared" si="2944"/>
        <v>0</v>
      </c>
      <c r="BO765" s="54" t="s">
        <v>1072</v>
      </c>
      <c r="BP765" s="53">
        <v>12020007</v>
      </c>
      <c r="BQ765" s="53">
        <v>230635.57430000001</v>
      </c>
      <c r="BR765" s="53">
        <v>0.82811232999999995</v>
      </c>
      <c r="BS765" s="53">
        <f t="shared" si="2945"/>
        <v>3.5905663404849681E-6</v>
      </c>
      <c r="BT765" s="53">
        <f>BT764</f>
        <v>0</v>
      </c>
      <c r="BU765" s="53">
        <f t="shared" si="3138"/>
        <v>0</v>
      </c>
      <c r="BV765" s="53">
        <f t="shared" si="3139"/>
        <v>0</v>
      </c>
      <c r="BW765" s="53">
        <f t="shared" si="2948"/>
        <v>0</v>
      </c>
      <c r="BX765" s="53">
        <f t="shared" si="2949"/>
        <v>0</v>
      </c>
      <c r="BY765" s="53">
        <f t="shared" si="2950"/>
        <v>0</v>
      </c>
    </row>
    <row r="766" spans="1:77" x14ac:dyDescent="0.3">
      <c r="A766" s="53" t="s">
        <v>1069</v>
      </c>
      <c r="B766" s="53" t="s">
        <v>1575</v>
      </c>
      <c r="C766" s="53">
        <v>12080002</v>
      </c>
      <c r="D766" s="51">
        <v>318868.6912303</v>
      </c>
      <c r="E766" s="53">
        <v>15298.438794199999</v>
      </c>
      <c r="F766" s="53">
        <f t="shared" si="2929"/>
        <v>4.7977237072644556E-2</v>
      </c>
      <c r="H766" s="53">
        <f>H765</f>
        <v>2919</v>
      </c>
      <c r="I766" s="53">
        <f t="shared" ref="I766:I768" si="3145">I765</f>
        <v>132</v>
      </c>
      <c r="J766" s="53">
        <f t="shared" ref="J766:J768" si="3146">J765</f>
        <v>80</v>
      </c>
      <c r="K766" s="53">
        <f t="shared" ref="K766:K768" si="3147">K765</f>
        <v>0</v>
      </c>
      <c r="L766" s="53">
        <f t="shared" ref="L766:L768" si="3148">L765</f>
        <v>156</v>
      </c>
      <c r="M766" s="53">
        <f t="shared" si="2937"/>
        <v>140.04555501504947</v>
      </c>
      <c r="N766" s="53">
        <f t="shared" si="2938"/>
        <v>6.3329952935890814</v>
      </c>
      <c r="O766" s="53">
        <f t="shared" si="2939"/>
        <v>3.8381789658115646</v>
      </c>
      <c r="P766" s="53">
        <f t="shared" si="2940"/>
        <v>0</v>
      </c>
      <c r="Q766" s="53">
        <f t="shared" si="2941"/>
        <v>7.4844489833325509</v>
      </c>
      <c r="AA766" s="53" t="s">
        <v>1095</v>
      </c>
      <c r="AB766" s="53" t="s">
        <v>1599</v>
      </c>
      <c r="AC766" s="53">
        <v>11100104</v>
      </c>
      <c r="AD766" s="53">
        <v>60559.374210000002</v>
      </c>
      <c r="AE766" s="53">
        <v>6393.4388404399997</v>
      </c>
      <c r="AF766" s="53">
        <f t="shared" si="2934"/>
        <v>0.10557306649619026</v>
      </c>
      <c r="AH766" s="58">
        <f t="shared" si="3140"/>
        <v>0</v>
      </c>
      <c r="AI766" s="58">
        <f t="shared" si="3141"/>
        <v>0</v>
      </c>
      <c r="AJ766" s="58">
        <f t="shared" si="3142"/>
        <v>0</v>
      </c>
      <c r="AK766" s="58">
        <f t="shared" si="3143"/>
        <v>0</v>
      </c>
      <c r="AL766" s="58">
        <f t="shared" si="3144"/>
        <v>0</v>
      </c>
      <c r="AM766" s="58">
        <f t="shared" si="2978"/>
        <v>0</v>
      </c>
      <c r="AN766" s="58">
        <f t="shared" si="2979"/>
        <v>0</v>
      </c>
      <c r="AO766" s="58">
        <f t="shared" si="2980"/>
        <v>0</v>
      </c>
      <c r="AP766" s="58">
        <f t="shared" si="2981"/>
        <v>0</v>
      </c>
      <c r="AQ766" s="58">
        <f t="shared" si="2982"/>
        <v>0</v>
      </c>
      <c r="BA766" s="54" t="s">
        <v>1088</v>
      </c>
      <c r="BB766" s="53">
        <v>12080008</v>
      </c>
      <c r="BC766" s="53">
        <v>10501</v>
      </c>
      <c r="BD766" s="53">
        <v>145</v>
      </c>
      <c r="BE766" s="53">
        <f t="shared" si="2942"/>
        <v>1.3808208742024569E-2</v>
      </c>
      <c r="BF766" s="53">
        <f>Input!P591</f>
        <v>210</v>
      </c>
      <c r="BG766" s="53">
        <f>Input!Q591</f>
        <v>0</v>
      </c>
      <c r="BH766" s="53">
        <f t="shared" si="2943"/>
        <v>2.8997238358251596</v>
      </c>
      <c r="BI766" s="53">
        <f t="shared" si="2944"/>
        <v>0</v>
      </c>
      <c r="BO766" s="54" t="s">
        <v>1072</v>
      </c>
      <c r="BP766" s="53">
        <v>12040201</v>
      </c>
      <c r="BQ766" s="53">
        <v>230635.57430000001</v>
      </c>
      <c r="BR766" s="53">
        <v>6038.3793379999997</v>
      </c>
      <c r="BS766" s="53">
        <f t="shared" si="2945"/>
        <v>2.6181474199403244E-2</v>
      </c>
      <c r="BT766" s="53">
        <f>BT765</f>
        <v>0</v>
      </c>
      <c r="BU766" s="53">
        <f t="shared" si="3138"/>
        <v>0</v>
      </c>
      <c r="BV766" s="53">
        <f t="shared" si="3139"/>
        <v>0</v>
      </c>
      <c r="BW766" s="53">
        <f t="shared" si="2948"/>
        <v>0</v>
      </c>
      <c r="BX766" s="53">
        <f t="shared" si="2949"/>
        <v>0</v>
      </c>
      <c r="BY766" s="53">
        <f t="shared" si="2950"/>
        <v>0</v>
      </c>
    </row>
    <row r="767" spans="1:77" x14ac:dyDescent="0.3">
      <c r="A767" s="53" t="s">
        <v>1069</v>
      </c>
      <c r="B767" s="53" t="s">
        <v>1575</v>
      </c>
      <c r="C767" s="53">
        <v>12080008</v>
      </c>
      <c r="D767" s="51">
        <v>318868.6912303</v>
      </c>
      <c r="E767" s="53">
        <v>148490.57725599999</v>
      </c>
      <c r="F767" s="53">
        <f t="shared" si="2929"/>
        <v>0.46567938885148819</v>
      </c>
      <c r="H767" s="53">
        <f t="shared" ref="H767:H768" si="3149">H766</f>
        <v>2919</v>
      </c>
      <c r="I767" s="53">
        <f t="shared" si="3145"/>
        <v>132</v>
      </c>
      <c r="J767" s="53">
        <f t="shared" si="3146"/>
        <v>80</v>
      </c>
      <c r="K767" s="53">
        <f t="shared" si="3147"/>
        <v>0</v>
      </c>
      <c r="L767" s="53">
        <f t="shared" si="3148"/>
        <v>156</v>
      </c>
      <c r="M767" s="53">
        <f t="shared" si="2937"/>
        <v>1359.318136057494</v>
      </c>
      <c r="N767" s="53">
        <f t="shared" si="2938"/>
        <v>61.469679328396438</v>
      </c>
      <c r="O767" s="53">
        <f t="shared" si="2939"/>
        <v>37.254351108119053</v>
      </c>
      <c r="P767" s="53">
        <f t="shared" si="2940"/>
        <v>0</v>
      </c>
      <c r="Q767" s="53">
        <f t="shared" si="2941"/>
        <v>72.645984660832156</v>
      </c>
      <c r="AA767" s="53" t="s">
        <v>1096</v>
      </c>
      <c r="AB767" s="53" t="s">
        <v>1608</v>
      </c>
      <c r="AC767" s="53">
        <v>12010001</v>
      </c>
      <c r="AD767" s="53">
        <v>572023.65830000001</v>
      </c>
      <c r="AE767" s="53">
        <v>21478.576549900001</v>
      </c>
      <c r="AF767" s="53">
        <f t="shared" si="2934"/>
        <v>3.7548405976305751E-2</v>
      </c>
      <c r="AH767" s="58">
        <f>Input!P619</f>
        <v>661</v>
      </c>
      <c r="AI767" s="58">
        <f>Input!Q619</f>
        <v>12</v>
      </c>
      <c r="AJ767" s="58">
        <f>Input!R619</f>
        <v>0</v>
      </c>
      <c r="AK767" s="58">
        <f>Input!S619</f>
        <v>0</v>
      </c>
      <c r="AL767" s="58">
        <f>Input!T619</f>
        <v>380</v>
      </c>
      <c r="AM767" s="58">
        <f t="shared" si="2978"/>
        <v>24.819496350338103</v>
      </c>
      <c r="AN767" s="58">
        <f t="shared" si="2979"/>
        <v>0.45058087171566902</v>
      </c>
      <c r="AO767" s="58">
        <f t="shared" si="2980"/>
        <v>0</v>
      </c>
      <c r="AP767" s="58">
        <f t="shared" si="2981"/>
        <v>0</v>
      </c>
      <c r="AQ767" s="58">
        <f t="shared" si="2982"/>
        <v>14.268394270996186</v>
      </c>
      <c r="BA767" s="54" t="s">
        <v>1088</v>
      </c>
      <c r="BB767" s="53">
        <v>12090101</v>
      </c>
      <c r="BC767" s="53">
        <v>10501</v>
      </c>
      <c r="BD767" s="53">
        <v>8901</v>
      </c>
      <c r="BE767" s="53">
        <f t="shared" si="2942"/>
        <v>0.84763355870869439</v>
      </c>
      <c r="BF767" s="53">
        <f t="shared" ref="BF767:BG769" si="3150">BF766</f>
        <v>210</v>
      </c>
      <c r="BG767" s="53">
        <f t="shared" si="3150"/>
        <v>0</v>
      </c>
      <c r="BH767" s="53">
        <f t="shared" si="2943"/>
        <v>178.00304732882583</v>
      </c>
      <c r="BI767" s="53">
        <f t="shared" si="2944"/>
        <v>0</v>
      </c>
      <c r="BO767" s="54" t="s">
        <v>1073</v>
      </c>
      <c r="BP767" s="53">
        <v>12060201</v>
      </c>
      <c r="BQ767" s="53">
        <v>630725.94929999998</v>
      </c>
      <c r="BR767" s="53">
        <v>630725.94929999998</v>
      </c>
      <c r="BS767" s="53">
        <f t="shared" si="2945"/>
        <v>1</v>
      </c>
      <c r="BT767" s="53">
        <f>Input!R538</f>
        <v>0</v>
      </c>
      <c r="BU767" s="53">
        <f>Input!S538</f>
        <v>72</v>
      </c>
      <c r="BV767" s="53">
        <f>Input!T538</f>
        <v>87</v>
      </c>
      <c r="BW767" s="53">
        <f t="shared" si="2948"/>
        <v>0</v>
      </c>
      <c r="BX767" s="53">
        <f t="shared" si="2949"/>
        <v>72</v>
      </c>
      <c r="BY767" s="53">
        <f t="shared" si="2950"/>
        <v>87</v>
      </c>
    </row>
    <row r="768" spans="1:77" x14ac:dyDescent="0.3">
      <c r="A768" s="53" t="s">
        <v>1069</v>
      </c>
      <c r="B768" s="53" t="s">
        <v>1575</v>
      </c>
      <c r="C768" s="53">
        <v>12090101</v>
      </c>
      <c r="D768" s="51">
        <v>318868.6912303</v>
      </c>
      <c r="E768" s="53">
        <v>36151.916124099997</v>
      </c>
      <c r="F768" s="53">
        <f t="shared" si="2929"/>
        <v>0.11337555902592394</v>
      </c>
      <c r="H768" s="53">
        <f t="shared" si="3149"/>
        <v>2919</v>
      </c>
      <c r="I768" s="53">
        <f t="shared" si="3145"/>
        <v>132</v>
      </c>
      <c r="J768" s="53">
        <f t="shared" si="3146"/>
        <v>80</v>
      </c>
      <c r="K768" s="53">
        <f t="shared" si="3147"/>
        <v>0</v>
      </c>
      <c r="L768" s="53">
        <f t="shared" si="3148"/>
        <v>156</v>
      </c>
      <c r="M768" s="53">
        <f t="shared" si="2937"/>
        <v>330.94325679667202</v>
      </c>
      <c r="N768" s="53">
        <f t="shared" si="2938"/>
        <v>14.96557379142196</v>
      </c>
      <c r="O768" s="53">
        <f t="shared" si="2939"/>
        <v>9.0700447220739164</v>
      </c>
      <c r="P768" s="53">
        <f t="shared" si="2940"/>
        <v>0</v>
      </c>
      <c r="Q768" s="53">
        <f t="shared" si="2941"/>
        <v>17.686587208044134</v>
      </c>
      <c r="AA768" s="53" t="s">
        <v>1096</v>
      </c>
      <c r="AB768" s="53" t="s">
        <v>1608</v>
      </c>
      <c r="AC768" s="53">
        <v>12010002</v>
      </c>
      <c r="AD768" s="53">
        <v>572023.65830000001</v>
      </c>
      <c r="AE768" s="51">
        <v>247220.54890299999</v>
      </c>
      <c r="AF768" s="53">
        <f t="shared" si="2934"/>
        <v>0.4321858813282583</v>
      </c>
      <c r="AH768" s="58">
        <f t="shared" ref="AH768:AH770" si="3151">AH767</f>
        <v>661</v>
      </c>
      <c r="AI768" s="58">
        <f t="shared" ref="AI768:AI770" si="3152">AI767</f>
        <v>12</v>
      </c>
      <c r="AJ768" s="58">
        <f t="shared" ref="AJ768:AJ770" si="3153">AJ767</f>
        <v>0</v>
      </c>
      <c r="AK768" s="58">
        <f t="shared" ref="AK768:AK770" si="3154">AK767</f>
        <v>0</v>
      </c>
      <c r="AL768" s="58">
        <f t="shared" ref="AL768:AL770" si="3155">AL767</f>
        <v>380</v>
      </c>
      <c r="AM768" s="58">
        <f t="shared" si="2978"/>
        <v>285.67486755797876</v>
      </c>
      <c r="AN768" s="58">
        <f t="shared" si="2979"/>
        <v>5.1862305759390992</v>
      </c>
      <c r="AO768" s="58">
        <f t="shared" si="2980"/>
        <v>0</v>
      </c>
      <c r="AP768" s="58">
        <f t="shared" si="2981"/>
        <v>0</v>
      </c>
      <c r="AQ768" s="58">
        <f t="shared" si="2982"/>
        <v>164.23063490473817</v>
      </c>
      <c r="BA768" s="54" t="s">
        <v>1088</v>
      </c>
      <c r="BB768" s="53">
        <v>12090105</v>
      </c>
      <c r="BC768" s="53">
        <v>10501</v>
      </c>
      <c r="BD768" s="53">
        <v>1398</v>
      </c>
      <c r="BE768" s="53">
        <f t="shared" si="2942"/>
        <v>0.13313017807827826</v>
      </c>
      <c r="BF768" s="53">
        <f t="shared" si="3150"/>
        <v>210</v>
      </c>
      <c r="BG768" s="53">
        <f t="shared" si="3150"/>
        <v>0</v>
      </c>
      <c r="BH768" s="53">
        <f t="shared" si="2943"/>
        <v>27.957337396438433</v>
      </c>
      <c r="BI768" s="53">
        <f t="shared" si="2944"/>
        <v>0</v>
      </c>
      <c r="BO768" s="54" t="s">
        <v>1074</v>
      </c>
      <c r="BP768" s="53">
        <v>11140304</v>
      </c>
      <c r="BQ768" s="53">
        <v>525481.80429999996</v>
      </c>
      <c r="BR768" s="53">
        <v>261.09960469999999</v>
      </c>
      <c r="BS768" s="53">
        <f t="shared" si="2945"/>
        <v>4.9687658557048158E-4</v>
      </c>
      <c r="BT768" s="53">
        <v>0</v>
      </c>
      <c r="BU768" s="53">
        <v>0</v>
      </c>
      <c r="BV768" s="53">
        <v>0</v>
      </c>
      <c r="BW768" s="53">
        <f t="shared" si="2948"/>
        <v>0</v>
      </c>
      <c r="BX768" s="53">
        <f t="shared" si="2949"/>
        <v>0</v>
      </c>
      <c r="BY768" s="53">
        <f t="shared" si="2950"/>
        <v>0</v>
      </c>
    </row>
    <row r="769" spans="1:77" x14ac:dyDescent="0.3">
      <c r="A769" s="53" t="s">
        <v>1069</v>
      </c>
      <c r="B769" s="73" t="s">
        <v>1578</v>
      </c>
      <c r="C769" s="53">
        <v>12080002</v>
      </c>
      <c r="D769" s="53">
        <v>1</v>
      </c>
      <c r="E769" s="53">
        <v>1</v>
      </c>
      <c r="F769" s="53">
        <f t="shared" si="2929"/>
        <v>1</v>
      </c>
      <c r="H769" s="53">
        <f>Input!P530</f>
        <v>9</v>
      </c>
      <c r="I769" s="53">
        <f>Input!Q530</f>
        <v>0</v>
      </c>
      <c r="J769" s="53">
        <f>Input!R530</f>
        <v>0</v>
      </c>
      <c r="K769" s="53">
        <f>Input!S530</f>
        <v>0</v>
      </c>
      <c r="L769" s="53">
        <f>Input!T530</f>
        <v>0</v>
      </c>
      <c r="M769" s="53">
        <f t="shared" si="2937"/>
        <v>9</v>
      </c>
      <c r="N769" s="53">
        <f t="shared" si="2938"/>
        <v>0</v>
      </c>
      <c r="O769" s="53">
        <f t="shared" si="2939"/>
        <v>0</v>
      </c>
      <c r="P769" s="53">
        <f t="shared" si="2940"/>
        <v>0</v>
      </c>
      <c r="Q769" s="53">
        <f t="shared" si="2941"/>
        <v>0</v>
      </c>
      <c r="AA769" s="53" t="s">
        <v>1096</v>
      </c>
      <c r="AB769" s="53" t="s">
        <v>1608</v>
      </c>
      <c r="AC769" s="53">
        <v>12020001</v>
      </c>
      <c r="AD769" s="53">
        <v>572023.65830000001</v>
      </c>
      <c r="AE769" s="53">
        <v>148771.374782</v>
      </c>
      <c r="AF769" s="53">
        <f t="shared" si="2934"/>
        <v>0.26007905900978712</v>
      </c>
      <c r="AH769" s="58">
        <f t="shared" si="3151"/>
        <v>661</v>
      </c>
      <c r="AI769" s="58">
        <f t="shared" si="3152"/>
        <v>12</v>
      </c>
      <c r="AJ769" s="58">
        <f t="shared" si="3153"/>
        <v>0</v>
      </c>
      <c r="AK769" s="58">
        <f t="shared" si="3154"/>
        <v>0</v>
      </c>
      <c r="AL769" s="58">
        <f t="shared" si="3155"/>
        <v>380</v>
      </c>
      <c r="AM769" s="58">
        <f t="shared" si="2978"/>
        <v>171.91225800546928</v>
      </c>
      <c r="AN769" s="58">
        <f t="shared" si="2979"/>
        <v>3.1209487081174454</v>
      </c>
      <c r="AO769" s="58">
        <f t="shared" si="2980"/>
        <v>0</v>
      </c>
      <c r="AP769" s="58">
        <f t="shared" si="2981"/>
        <v>0</v>
      </c>
      <c r="AQ769" s="58">
        <f t="shared" si="2982"/>
        <v>98.830042423719107</v>
      </c>
      <c r="BA769" s="54" t="s">
        <v>1088</v>
      </c>
      <c r="BB769" s="53">
        <v>12090108</v>
      </c>
      <c r="BC769" s="53">
        <v>10501</v>
      </c>
      <c r="BD769" s="53">
        <v>57</v>
      </c>
      <c r="BE769" s="53">
        <f t="shared" si="2942"/>
        <v>5.4280544710027618E-3</v>
      </c>
      <c r="BF769" s="53">
        <f t="shared" si="3150"/>
        <v>210</v>
      </c>
      <c r="BG769" s="53">
        <f t="shared" si="3150"/>
        <v>0</v>
      </c>
      <c r="BH769" s="53">
        <f t="shared" si="2943"/>
        <v>1.1398914389105801</v>
      </c>
      <c r="BI769" s="53">
        <f t="shared" si="2944"/>
        <v>0</v>
      </c>
      <c r="BO769" s="54" t="s">
        <v>1074</v>
      </c>
      <c r="BP769" s="53">
        <v>12010002</v>
      </c>
      <c r="BQ769" s="53">
        <v>525481.80429999996</v>
      </c>
      <c r="BR769" s="53">
        <v>522310.18300000002</v>
      </c>
      <c r="BS769" s="53">
        <f t="shared" si="2945"/>
        <v>0.99396435561793639</v>
      </c>
      <c r="BT769" s="53">
        <f>BT768</f>
        <v>0</v>
      </c>
      <c r="BU769" s="53">
        <f t="shared" ref="BU769:BU770" si="3156">BU768</f>
        <v>0</v>
      </c>
      <c r="BV769" s="53">
        <f t="shared" ref="BV769:BV770" si="3157">BV768</f>
        <v>0</v>
      </c>
      <c r="BW769" s="53">
        <f t="shared" si="2948"/>
        <v>0</v>
      </c>
      <c r="BX769" s="53">
        <f t="shared" si="2949"/>
        <v>0</v>
      </c>
      <c r="BY769" s="53">
        <f t="shared" si="2950"/>
        <v>0</v>
      </c>
    </row>
    <row r="770" spans="1:77" x14ac:dyDescent="0.3">
      <c r="A770" s="53" t="s">
        <v>636</v>
      </c>
      <c r="B770" s="53" t="s">
        <v>1576</v>
      </c>
      <c r="C770" s="53">
        <v>12110111</v>
      </c>
      <c r="D770" s="51">
        <v>397620.59075949999</v>
      </c>
      <c r="E770" s="53">
        <v>34371.261895299998</v>
      </c>
      <c r="F770" s="53">
        <f t="shared" si="2929"/>
        <v>8.6442359108332464E-2</v>
      </c>
      <c r="H770" s="53">
        <f>Input!P532</f>
        <v>787</v>
      </c>
      <c r="I770" s="53">
        <f>Input!Q532</f>
        <v>2927</v>
      </c>
      <c r="J770" s="53">
        <f>Input!R532</f>
        <v>309</v>
      </c>
      <c r="K770" s="53">
        <f>Input!S532</f>
        <v>0</v>
      </c>
      <c r="L770" s="53">
        <f>Input!T532</f>
        <v>360</v>
      </c>
      <c r="M770" s="53">
        <f t="shared" si="2937"/>
        <v>68.030136618257643</v>
      </c>
      <c r="N770" s="53">
        <f t="shared" si="2938"/>
        <v>253.01678511008913</v>
      </c>
      <c r="O770" s="53">
        <f t="shared" si="2939"/>
        <v>26.710688964474731</v>
      </c>
      <c r="P770" s="53">
        <f t="shared" si="2940"/>
        <v>0</v>
      </c>
      <c r="Q770" s="53">
        <f t="shared" si="2941"/>
        <v>31.119249278999686</v>
      </c>
      <c r="AA770" s="53" t="s">
        <v>1096</v>
      </c>
      <c r="AB770" s="53" t="s">
        <v>1608</v>
      </c>
      <c r="AC770" s="53">
        <v>12020004</v>
      </c>
      <c r="AD770" s="53">
        <v>572023.65830000001</v>
      </c>
      <c r="AE770" s="53">
        <v>154553.15809899999</v>
      </c>
      <c r="AF770" s="53">
        <f t="shared" si="2934"/>
        <v>0.27018665374491208</v>
      </c>
      <c r="AH770" s="58">
        <f t="shared" si="3151"/>
        <v>661</v>
      </c>
      <c r="AI770" s="58">
        <f t="shared" si="3152"/>
        <v>12</v>
      </c>
      <c r="AJ770" s="58">
        <f t="shared" si="3153"/>
        <v>0</v>
      </c>
      <c r="AK770" s="58">
        <f t="shared" si="3154"/>
        <v>0</v>
      </c>
      <c r="AL770" s="58">
        <f t="shared" si="3155"/>
        <v>380</v>
      </c>
      <c r="AM770" s="58">
        <f t="shared" si="2978"/>
        <v>178.59337812538689</v>
      </c>
      <c r="AN770" s="58">
        <f t="shared" si="2979"/>
        <v>3.2422398449389451</v>
      </c>
      <c r="AO770" s="58">
        <f t="shared" si="2980"/>
        <v>0</v>
      </c>
      <c r="AP770" s="58">
        <f t="shared" si="2981"/>
        <v>0</v>
      </c>
      <c r="AQ770" s="58">
        <f t="shared" si="2982"/>
        <v>102.67092842306658</v>
      </c>
      <c r="BA770" s="54" t="s">
        <v>795</v>
      </c>
      <c r="BB770" s="53">
        <v>12010002</v>
      </c>
      <c r="BC770" s="53">
        <v>53305</v>
      </c>
      <c r="BD770" s="53">
        <v>24312</v>
      </c>
      <c r="BE770" s="53">
        <f t="shared" si="2942"/>
        <v>0.45609229903386173</v>
      </c>
      <c r="BF770" s="53">
        <f>Input!P593</f>
        <v>34</v>
      </c>
      <c r="BG770" s="53">
        <f>Input!Q593</f>
        <v>0</v>
      </c>
      <c r="BH770" s="53">
        <f t="shared" si="2943"/>
        <v>15.507138167151298</v>
      </c>
      <c r="BI770" s="53">
        <f t="shared" si="2944"/>
        <v>0</v>
      </c>
      <c r="BO770" s="54" t="s">
        <v>1074</v>
      </c>
      <c r="BP770" s="53">
        <v>12010004</v>
      </c>
      <c r="BQ770" s="53">
        <v>525481.80429999996</v>
      </c>
      <c r="BR770" s="53">
        <v>2910.5216129999999</v>
      </c>
      <c r="BS770" s="53">
        <f t="shared" si="2945"/>
        <v>5.5387676398750618E-3</v>
      </c>
      <c r="BT770" s="53">
        <f>BT769</f>
        <v>0</v>
      </c>
      <c r="BU770" s="53">
        <f t="shared" si="3156"/>
        <v>0</v>
      </c>
      <c r="BV770" s="53">
        <f t="shared" si="3157"/>
        <v>0</v>
      </c>
      <c r="BW770" s="53">
        <f t="shared" si="2948"/>
        <v>0</v>
      </c>
      <c r="BX770" s="53">
        <f t="shared" si="2949"/>
        <v>0</v>
      </c>
      <c r="BY770" s="53">
        <f t="shared" si="2950"/>
        <v>0</v>
      </c>
    </row>
    <row r="771" spans="1:77" x14ac:dyDescent="0.3">
      <c r="A771" s="53" t="s">
        <v>636</v>
      </c>
      <c r="B771" s="53" t="s">
        <v>1576</v>
      </c>
      <c r="C771" s="53">
        <v>12110202</v>
      </c>
      <c r="D771" s="51">
        <v>397620.59075949999</v>
      </c>
      <c r="E771" s="53">
        <v>70402.910323400007</v>
      </c>
      <c r="F771" s="53">
        <f t="shared" ref="F771:F834" si="3158">E771/D771</f>
        <v>0.17706052442838169</v>
      </c>
      <c r="H771" s="53">
        <f>H770</f>
        <v>787</v>
      </c>
      <c r="I771" s="53">
        <f t="shared" ref="I771:I774" si="3159">I770</f>
        <v>2927</v>
      </c>
      <c r="J771" s="53">
        <f t="shared" ref="J771:J774" si="3160">J770</f>
        <v>309</v>
      </c>
      <c r="K771" s="53">
        <f t="shared" ref="K771:K774" si="3161">K770</f>
        <v>0</v>
      </c>
      <c r="L771" s="53">
        <f t="shared" ref="L771:L774" si="3162">L770</f>
        <v>360</v>
      </c>
      <c r="M771" s="53">
        <f t="shared" si="2937"/>
        <v>139.3466327251364</v>
      </c>
      <c r="N771" s="53">
        <f t="shared" si="2938"/>
        <v>518.25615500187325</v>
      </c>
      <c r="O771" s="53">
        <f t="shared" si="2939"/>
        <v>54.711702048369943</v>
      </c>
      <c r="P771" s="53">
        <f t="shared" si="2940"/>
        <v>0</v>
      </c>
      <c r="Q771" s="53">
        <f t="shared" si="2941"/>
        <v>63.741788794217406</v>
      </c>
      <c r="AA771" s="53" t="s">
        <v>1096</v>
      </c>
      <c r="AB771" s="73" t="s">
        <v>1611</v>
      </c>
      <c r="AC771" s="53">
        <v>12020001</v>
      </c>
      <c r="AD771" s="53">
        <v>1</v>
      </c>
      <c r="AE771" s="53">
        <v>1</v>
      </c>
      <c r="AF771" s="53">
        <f t="shared" ref="AF771:AF834" si="3163">AE771/AD771</f>
        <v>1</v>
      </c>
      <c r="AH771" s="53">
        <f>Input!P620</f>
        <v>323</v>
      </c>
      <c r="AI771" s="53">
        <f>Input!Q620</f>
        <v>0</v>
      </c>
      <c r="AJ771" s="53">
        <f>Input!R620</f>
        <v>0</v>
      </c>
      <c r="AK771" s="53">
        <f>Input!S620</f>
        <v>0</v>
      </c>
      <c r="AL771" s="53">
        <f>Input!T620</f>
        <v>0</v>
      </c>
      <c r="AM771" s="58">
        <f t="shared" si="2978"/>
        <v>323</v>
      </c>
      <c r="AN771" s="58">
        <f t="shared" si="2979"/>
        <v>0</v>
      </c>
      <c r="AO771" s="58">
        <f t="shared" si="2980"/>
        <v>0</v>
      </c>
      <c r="AP771" s="58">
        <f t="shared" si="2981"/>
        <v>0</v>
      </c>
      <c r="AQ771" s="58">
        <f t="shared" si="2982"/>
        <v>0</v>
      </c>
      <c r="BA771" s="54" t="s">
        <v>795</v>
      </c>
      <c r="BB771" s="53">
        <v>12020004</v>
      </c>
      <c r="BC771" s="53">
        <v>53305</v>
      </c>
      <c r="BD771" s="53">
        <v>27942</v>
      </c>
      <c r="BE771" s="53">
        <f t="shared" si="2942"/>
        <v>0.52419097645624235</v>
      </c>
      <c r="BF771" s="53">
        <f>BF770</f>
        <v>34</v>
      </c>
      <c r="BG771" s="53">
        <f>BG770</f>
        <v>0</v>
      </c>
      <c r="BH771" s="53">
        <f t="shared" si="2943"/>
        <v>17.822493199512241</v>
      </c>
      <c r="BI771" s="53">
        <f t="shared" si="2944"/>
        <v>0</v>
      </c>
      <c r="BO771" s="54" t="s">
        <v>808</v>
      </c>
      <c r="BP771" s="53">
        <v>12030101</v>
      </c>
      <c r="BQ771" s="53">
        <v>582445.18689999997</v>
      </c>
      <c r="BR771" s="53">
        <v>64993.572419999997</v>
      </c>
      <c r="BS771" s="53">
        <f t="shared" si="2945"/>
        <v>0.11158744871070374</v>
      </c>
      <c r="BT771" s="53">
        <f>Input!R541</f>
        <v>5</v>
      </c>
      <c r="BU771" s="53">
        <f>Input!S541</f>
        <v>0</v>
      </c>
      <c r="BV771" s="53">
        <f>Input!T541</f>
        <v>37</v>
      </c>
      <c r="BW771" s="53">
        <f t="shared" si="2948"/>
        <v>0.5579372435535187</v>
      </c>
      <c r="BX771" s="53">
        <f t="shared" si="2949"/>
        <v>0</v>
      </c>
      <c r="BY771" s="53">
        <f t="shared" si="2950"/>
        <v>4.1287356022960386</v>
      </c>
    </row>
    <row r="772" spans="1:77" x14ac:dyDescent="0.3">
      <c r="A772" s="53" t="s">
        <v>636</v>
      </c>
      <c r="B772" s="53" t="s">
        <v>1576</v>
      </c>
      <c r="C772" s="53">
        <v>12110203</v>
      </c>
      <c r="D772" s="51">
        <v>397620.59075949999</v>
      </c>
      <c r="E772" s="53">
        <v>19582.380324599999</v>
      </c>
      <c r="F772" s="53">
        <f t="shared" si="3158"/>
        <v>4.9248909084902905E-2</v>
      </c>
      <c r="H772" s="53">
        <f>H771</f>
        <v>787</v>
      </c>
      <c r="I772" s="53">
        <f t="shared" si="3159"/>
        <v>2927</v>
      </c>
      <c r="J772" s="53">
        <f t="shared" si="3160"/>
        <v>309</v>
      </c>
      <c r="K772" s="53">
        <f t="shared" si="3161"/>
        <v>0</v>
      </c>
      <c r="L772" s="53">
        <f t="shared" si="3162"/>
        <v>360</v>
      </c>
      <c r="M772" s="53">
        <f t="shared" ref="M772:M835" si="3164">F772*H772</f>
        <v>38.758891449818584</v>
      </c>
      <c r="N772" s="53">
        <f t="shared" ref="N772:N835" si="3165">I772*F772</f>
        <v>144.15155689151081</v>
      </c>
      <c r="O772" s="53">
        <f t="shared" ref="O772:O835" si="3166">J772*F772</f>
        <v>15.217912907234998</v>
      </c>
      <c r="P772" s="53">
        <f t="shared" ref="P772:P835" si="3167">K772*F772</f>
        <v>0</v>
      </c>
      <c r="Q772" s="53">
        <f t="shared" ref="Q772:Q835" si="3168">L772*F772</f>
        <v>17.729607270565047</v>
      </c>
      <c r="AA772" s="53" t="s">
        <v>1097</v>
      </c>
      <c r="AB772" s="53" t="s">
        <v>1614</v>
      </c>
      <c r="AC772" s="53">
        <v>13080003</v>
      </c>
      <c r="AD772" s="53">
        <v>169653.9093</v>
      </c>
      <c r="AE772" s="53">
        <v>6818.8227773299996</v>
      </c>
      <c r="AF772" s="53">
        <f t="shared" si="3163"/>
        <v>4.0192547318625212E-2</v>
      </c>
      <c r="AH772" s="58">
        <f>Input!P625</f>
        <v>107</v>
      </c>
      <c r="AI772" s="58">
        <f>Input!Q625</f>
        <v>0</v>
      </c>
      <c r="AJ772" s="58">
        <f>Input!R625</f>
        <v>0</v>
      </c>
      <c r="AK772" s="58">
        <f>Input!S625</f>
        <v>0</v>
      </c>
      <c r="AL772" s="58">
        <f>Input!T625</f>
        <v>125</v>
      </c>
      <c r="AM772" s="58">
        <f t="shared" si="2978"/>
        <v>4.3006025630928972</v>
      </c>
      <c r="AN772" s="58">
        <f t="shared" si="2979"/>
        <v>0</v>
      </c>
      <c r="AO772" s="58">
        <f t="shared" si="2980"/>
        <v>0</v>
      </c>
      <c r="AP772" s="58">
        <f t="shared" si="2981"/>
        <v>0</v>
      </c>
      <c r="AQ772" s="58">
        <f t="shared" si="2982"/>
        <v>5.0240684148281511</v>
      </c>
      <c r="BA772" s="54" t="s">
        <v>795</v>
      </c>
      <c r="BB772" s="53">
        <v>12020005</v>
      </c>
      <c r="BC772" s="53">
        <v>53305</v>
      </c>
      <c r="BD772" s="53">
        <v>1051</v>
      </c>
      <c r="BE772" s="53">
        <f t="shared" ref="BE772:BE835" si="3169">BD772/BC772</f>
        <v>1.9716724509895884E-2</v>
      </c>
      <c r="BF772" s="53">
        <f>BF771</f>
        <v>34</v>
      </c>
      <c r="BG772" s="53">
        <f>BG771</f>
        <v>0</v>
      </c>
      <c r="BH772" s="53">
        <f t="shared" ref="BH772:BH835" si="3170">BE772*BF772</f>
        <v>0.67036863333646002</v>
      </c>
      <c r="BI772" s="53">
        <f t="shared" ref="BI772:BI835" si="3171">BE772*BG772</f>
        <v>0</v>
      </c>
      <c r="BO772" s="54" t="s">
        <v>808</v>
      </c>
      <c r="BP772" s="53">
        <v>12030102</v>
      </c>
      <c r="BQ772" s="53">
        <v>582445.18689999997</v>
      </c>
      <c r="BR772" s="53">
        <v>239400.60810000001</v>
      </c>
      <c r="BS772" s="53">
        <f t="shared" ref="BS772:BS835" si="3172">BR772/BQ772</f>
        <v>0.4110268459323756</v>
      </c>
      <c r="BT772" s="53">
        <f>BT771</f>
        <v>5</v>
      </c>
      <c r="BU772" s="53">
        <f t="shared" ref="BU772:BU773" si="3173">BU771</f>
        <v>0</v>
      </c>
      <c r="BV772" s="53">
        <f t="shared" ref="BV772:BV773" si="3174">BV771</f>
        <v>37</v>
      </c>
      <c r="BW772" s="53">
        <f t="shared" ref="BW772:BW835" si="3175">BT772*BS772</f>
        <v>2.0551342296618778</v>
      </c>
      <c r="BX772" s="53">
        <f t="shared" ref="BX772:BX835" si="3176">BU772*BS772</f>
        <v>0</v>
      </c>
      <c r="BY772" s="53">
        <f t="shared" ref="BY772:BY835" si="3177">BV772*BS772</f>
        <v>15.207993299497897</v>
      </c>
    </row>
    <row r="773" spans="1:77" x14ac:dyDescent="0.3">
      <c r="A773" s="53" t="s">
        <v>636</v>
      </c>
      <c r="B773" s="53" t="s">
        <v>1576</v>
      </c>
      <c r="C773" s="53">
        <v>12110204</v>
      </c>
      <c r="D773" s="51">
        <v>397620.59075949999</v>
      </c>
      <c r="E773" s="53">
        <v>34628.059641200001</v>
      </c>
      <c r="F773" s="53">
        <f t="shared" si="3158"/>
        <v>8.7088195244256636E-2</v>
      </c>
      <c r="H773" s="53">
        <f>H772</f>
        <v>787</v>
      </c>
      <c r="I773" s="53">
        <f t="shared" si="3159"/>
        <v>2927</v>
      </c>
      <c r="J773" s="53">
        <f t="shared" si="3160"/>
        <v>309</v>
      </c>
      <c r="K773" s="53">
        <f t="shared" si="3161"/>
        <v>0</v>
      </c>
      <c r="L773" s="53">
        <f t="shared" si="3162"/>
        <v>360</v>
      </c>
      <c r="M773" s="53">
        <f t="shared" si="3164"/>
        <v>68.538409657229977</v>
      </c>
      <c r="N773" s="53">
        <f t="shared" si="3165"/>
        <v>254.90714747993917</v>
      </c>
      <c r="O773" s="53">
        <f t="shared" si="3166"/>
        <v>26.910252330475302</v>
      </c>
      <c r="P773" s="53">
        <f t="shared" si="3167"/>
        <v>0</v>
      </c>
      <c r="Q773" s="53">
        <f t="shared" si="3168"/>
        <v>31.35175028793239</v>
      </c>
      <c r="AA773" s="53" t="s">
        <v>1097</v>
      </c>
      <c r="AB773" s="53" t="s">
        <v>1614</v>
      </c>
      <c r="AC773" s="53">
        <v>13090001</v>
      </c>
      <c r="AD773" s="53">
        <v>169653.9093</v>
      </c>
      <c r="AE773" s="51">
        <v>162835.08655099999</v>
      </c>
      <c r="AF773" s="53">
        <f t="shared" si="3163"/>
        <v>0.95980745284836178</v>
      </c>
      <c r="AH773" s="58">
        <f t="shared" ref="AH773" si="3178">AH772</f>
        <v>107</v>
      </c>
      <c r="AI773" s="58">
        <f t="shared" ref="AI773" si="3179">AI772</f>
        <v>0</v>
      </c>
      <c r="AJ773" s="58">
        <f t="shared" ref="AJ773" si="3180">AJ772</f>
        <v>0</v>
      </c>
      <c r="AK773" s="58">
        <f t="shared" ref="AK773" si="3181">AK772</f>
        <v>0</v>
      </c>
      <c r="AL773" s="58">
        <f t="shared" ref="AL773" si="3182">AL772</f>
        <v>125</v>
      </c>
      <c r="AM773" s="58">
        <f t="shared" si="2978"/>
        <v>102.69939745477471</v>
      </c>
      <c r="AN773" s="58">
        <f t="shared" si="2979"/>
        <v>0</v>
      </c>
      <c r="AO773" s="58">
        <f t="shared" si="2980"/>
        <v>0</v>
      </c>
      <c r="AP773" s="58">
        <f t="shared" si="2981"/>
        <v>0</v>
      </c>
      <c r="AQ773" s="58">
        <f t="shared" si="2982"/>
        <v>119.97593160604522</v>
      </c>
      <c r="BA773" s="54" t="s">
        <v>211</v>
      </c>
      <c r="BB773" s="53">
        <v>12010004</v>
      </c>
      <c r="BC773" s="53">
        <v>10834</v>
      </c>
      <c r="BD773" s="53">
        <v>8481</v>
      </c>
      <c r="BE773" s="53">
        <f t="shared" si="3169"/>
        <v>0.78281336533136425</v>
      </c>
      <c r="BF773" s="53">
        <f>Input!P596</f>
        <v>199</v>
      </c>
      <c r="BG773" s="53">
        <f>Input!Q596</f>
        <v>0</v>
      </c>
      <c r="BH773" s="53">
        <f t="shared" si="3170"/>
        <v>155.77985970094147</v>
      </c>
      <c r="BI773" s="53">
        <f t="shared" si="3171"/>
        <v>0</v>
      </c>
      <c r="BO773" s="54" t="s">
        <v>808</v>
      </c>
      <c r="BP773" s="53">
        <v>12060201</v>
      </c>
      <c r="BQ773" s="53">
        <v>582445.18689999997</v>
      </c>
      <c r="BR773" s="53">
        <v>278051.00640000001</v>
      </c>
      <c r="BS773" s="53">
        <f t="shared" si="3172"/>
        <v>0.47738570539125874</v>
      </c>
      <c r="BT773" s="53">
        <f>BT772</f>
        <v>5</v>
      </c>
      <c r="BU773" s="53">
        <f t="shared" si="3173"/>
        <v>0</v>
      </c>
      <c r="BV773" s="53">
        <f t="shared" si="3174"/>
        <v>37</v>
      </c>
      <c r="BW773" s="53">
        <f t="shared" si="3175"/>
        <v>2.3869285269562939</v>
      </c>
      <c r="BX773" s="53">
        <f t="shared" si="3176"/>
        <v>0</v>
      </c>
      <c r="BY773" s="53">
        <f t="shared" si="3177"/>
        <v>17.663271099476574</v>
      </c>
    </row>
    <row r="774" spans="1:77" x14ac:dyDescent="0.3">
      <c r="A774" s="53" t="s">
        <v>636</v>
      </c>
      <c r="B774" s="53" t="s">
        <v>1576</v>
      </c>
      <c r="C774" s="53">
        <v>12110205</v>
      </c>
      <c r="D774" s="51">
        <v>397620.59075949999</v>
      </c>
      <c r="E774" s="53">
        <v>238635.97857499999</v>
      </c>
      <c r="F774" s="53">
        <f t="shared" si="3158"/>
        <v>0.60016001213412629</v>
      </c>
      <c r="H774" s="53">
        <f>H773</f>
        <v>787</v>
      </c>
      <c r="I774" s="53">
        <f t="shared" si="3159"/>
        <v>2927</v>
      </c>
      <c r="J774" s="53">
        <f t="shared" si="3160"/>
        <v>309</v>
      </c>
      <c r="K774" s="53">
        <f t="shared" si="3161"/>
        <v>0</v>
      </c>
      <c r="L774" s="53">
        <f t="shared" si="3162"/>
        <v>360</v>
      </c>
      <c r="M774" s="53">
        <f t="shared" si="3164"/>
        <v>472.32592954955737</v>
      </c>
      <c r="N774" s="53">
        <f t="shared" si="3165"/>
        <v>1756.6683555165876</v>
      </c>
      <c r="O774" s="53">
        <f t="shared" si="3166"/>
        <v>185.44944374944501</v>
      </c>
      <c r="P774" s="53">
        <f t="shared" si="3167"/>
        <v>0</v>
      </c>
      <c r="Q774" s="53">
        <f t="shared" si="3168"/>
        <v>216.05760436828547</v>
      </c>
      <c r="AA774" s="53" t="s">
        <v>1099</v>
      </c>
      <c r="AB774" s="53" t="s">
        <v>1599</v>
      </c>
      <c r="AC774" s="53">
        <v>12080007</v>
      </c>
      <c r="AD774" s="53">
        <v>580847.52720000001</v>
      </c>
      <c r="AE774" s="53">
        <v>63116.552979400003</v>
      </c>
      <c r="AF774" s="53">
        <f t="shared" si="3163"/>
        <v>0.10866285905297042</v>
      </c>
      <c r="AH774" s="58">
        <f>Input!P628</f>
        <v>1</v>
      </c>
      <c r="AI774" s="58">
        <f>Input!Q628</f>
        <v>0</v>
      </c>
      <c r="AJ774" s="58">
        <f>Input!R628</f>
        <v>0</v>
      </c>
      <c r="AK774" s="58">
        <f>Input!S628</f>
        <v>0</v>
      </c>
      <c r="AL774" s="58">
        <f>Input!T628</f>
        <v>7</v>
      </c>
      <c r="AM774" s="58">
        <f t="shared" si="2978"/>
        <v>0.10866285905297042</v>
      </c>
      <c r="AN774" s="58">
        <f t="shared" si="2979"/>
        <v>0</v>
      </c>
      <c r="AO774" s="58">
        <f t="shared" si="2980"/>
        <v>0</v>
      </c>
      <c r="AP774" s="58">
        <f t="shared" si="2981"/>
        <v>0</v>
      </c>
      <c r="AQ774" s="58">
        <f t="shared" si="2982"/>
        <v>0.7606400133707929</v>
      </c>
      <c r="BA774" s="54" t="s">
        <v>211</v>
      </c>
      <c r="BB774" s="53">
        <v>12020005</v>
      </c>
      <c r="BC774" s="53">
        <v>10834</v>
      </c>
      <c r="BD774" s="53">
        <v>2353</v>
      </c>
      <c r="BE774" s="53">
        <f t="shared" si="3169"/>
        <v>0.21718663466863578</v>
      </c>
      <c r="BF774" s="53">
        <f>BF773</f>
        <v>199</v>
      </c>
      <c r="BG774" s="53">
        <f>BG773</f>
        <v>0</v>
      </c>
      <c r="BH774" s="53">
        <f t="shared" si="3170"/>
        <v>43.220140299058521</v>
      </c>
      <c r="BI774" s="53">
        <f t="shared" si="3171"/>
        <v>0</v>
      </c>
      <c r="BO774" s="54" t="s">
        <v>1075</v>
      </c>
      <c r="BP774" s="53">
        <v>11120101</v>
      </c>
      <c r="BQ774" s="53">
        <v>547595.31920000003</v>
      </c>
      <c r="BR774" s="53">
        <v>203240.82149999999</v>
      </c>
      <c r="BS774" s="53">
        <f t="shared" si="3172"/>
        <v>0.37115149522629443</v>
      </c>
      <c r="BT774" s="53">
        <v>0</v>
      </c>
      <c r="BU774" s="53">
        <v>1</v>
      </c>
      <c r="BV774" s="53">
        <v>2</v>
      </c>
      <c r="BW774" s="53">
        <f t="shared" si="3175"/>
        <v>0</v>
      </c>
      <c r="BX774" s="53">
        <f t="shared" si="3176"/>
        <v>0.37115149522629443</v>
      </c>
      <c r="BY774" s="53">
        <f t="shared" si="3177"/>
        <v>0.74230299045258885</v>
      </c>
    </row>
    <row r="775" spans="1:77" x14ac:dyDescent="0.3">
      <c r="A775" s="53" t="s">
        <v>1070</v>
      </c>
      <c r="B775" s="53" t="s">
        <v>1578</v>
      </c>
      <c r="C775" s="53">
        <v>11090106</v>
      </c>
      <c r="D775" s="51">
        <v>573126.82436970004</v>
      </c>
      <c r="E775" s="53">
        <v>48101.128087500001</v>
      </c>
      <c r="F775" s="53">
        <f t="shared" si="3158"/>
        <v>8.3927546299022965E-2</v>
      </c>
      <c r="H775" s="53">
        <f>Input!P533</f>
        <v>1821</v>
      </c>
      <c r="I775" s="53">
        <f>Input!Q533</f>
        <v>0</v>
      </c>
      <c r="J775" s="53">
        <f>Input!R533</f>
        <v>75402</v>
      </c>
      <c r="K775" s="53">
        <f>Input!S533</f>
        <v>11</v>
      </c>
      <c r="L775" s="53">
        <f>Input!T533</f>
        <v>2450</v>
      </c>
      <c r="M775" s="53">
        <f t="shared" si="3164"/>
        <v>152.83206181052083</v>
      </c>
      <c r="N775" s="53">
        <f t="shared" si="3165"/>
        <v>0</v>
      </c>
      <c r="O775" s="53">
        <f t="shared" si="3166"/>
        <v>6328.30484603893</v>
      </c>
      <c r="P775" s="53">
        <f t="shared" si="3167"/>
        <v>0.92320300928925259</v>
      </c>
      <c r="Q775" s="53">
        <f t="shared" si="3168"/>
        <v>205.62248843260627</v>
      </c>
      <c r="AA775" s="53" t="s">
        <v>1099</v>
      </c>
      <c r="AB775" s="53" t="s">
        <v>1599</v>
      </c>
      <c r="AC775" s="53">
        <v>12080008</v>
      </c>
      <c r="AD775" s="53">
        <v>580847.52720000001</v>
      </c>
      <c r="AE775" s="53">
        <v>62550.766251699897</v>
      </c>
      <c r="AF775" s="53">
        <f t="shared" si="3163"/>
        <v>0.10768878805980031</v>
      </c>
      <c r="AH775" s="58">
        <f t="shared" ref="AH775:AH777" si="3183">AH774</f>
        <v>1</v>
      </c>
      <c r="AI775" s="58">
        <f t="shared" ref="AI775:AI777" si="3184">AI774</f>
        <v>0</v>
      </c>
      <c r="AJ775" s="58">
        <f t="shared" ref="AJ775:AJ777" si="3185">AJ774</f>
        <v>0</v>
      </c>
      <c r="AK775" s="58">
        <f t="shared" ref="AK775:AK777" si="3186">AK774</f>
        <v>0</v>
      </c>
      <c r="AL775" s="58">
        <f t="shared" ref="AL775:AL777" si="3187">AL774</f>
        <v>7</v>
      </c>
      <c r="AM775" s="58">
        <f t="shared" si="2978"/>
        <v>0.10768878805980031</v>
      </c>
      <c r="AN775" s="58">
        <f t="shared" si="2979"/>
        <v>0</v>
      </c>
      <c r="AO775" s="58">
        <f t="shared" si="2980"/>
        <v>0</v>
      </c>
      <c r="AP775" s="58">
        <f t="shared" si="2981"/>
        <v>0</v>
      </c>
      <c r="AQ775" s="58">
        <f t="shared" si="2982"/>
        <v>0.75382151641860218</v>
      </c>
      <c r="BA775" s="54" t="s">
        <v>1089</v>
      </c>
      <c r="BB775" s="53">
        <v>12010004</v>
      </c>
      <c r="BC775" s="53">
        <v>8865</v>
      </c>
      <c r="BD775" s="53">
        <v>719</v>
      </c>
      <c r="BE775" s="53">
        <f t="shared" si="3169"/>
        <v>8.1105470953186695E-2</v>
      </c>
      <c r="BF775" s="53">
        <f>Input!P600</f>
        <v>105</v>
      </c>
      <c r="BG775" s="53">
        <f>Input!Q600</f>
        <v>0</v>
      </c>
      <c r="BH775" s="53">
        <f t="shared" si="3170"/>
        <v>8.5160744500846022</v>
      </c>
      <c r="BI775" s="53">
        <f t="shared" si="3171"/>
        <v>0</v>
      </c>
      <c r="BO775" s="54" t="s">
        <v>1075</v>
      </c>
      <c r="BP775" s="53">
        <v>11120104</v>
      </c>
      <c r="BQ775" s="53">
        <v>547595.31920000003</v>
      </c>
      <c r="BR775" s="53">
        <v>2553.8812109999999</v>
      </c>
      <c r="BS775" s="53">
        <f t="shared" si="3172"/>
        <v>4.6638112515845617E-3</v>
      </c>
      <c r="BT775" s="53">
        <f>BT774</f>
        <v>0</v>
      </c>
      <c r="BU775" s="53">
        <f t="shared" ref="BU775:BU777" si="3188">BU774</f>
        <v>1</v>
      </c>
      <c r="BV775" s="53">
        <f t="shared" ref="BV775:BV777" si="3189">BV774</f>
        <v>2</v>
      </c>
      <c r="BW775" s="53">
        <f t="shared" si="3175"/>
        <v>0</v>
      </c>
      <c r="BX775" s="53">
        <f t="shared" si="3176"/>
        <v>4.6638112515845617E-3</v>
      </c>
      <c r="BY775" s="53">
        <f t="shared" si="3177"/>
        <v>9.3276225031691234E-3</v>
      </c>
    </row>
    <row r="776" spans="1:77" x14ac:dyDescent="0.3">
      <c r="A776" s="53" t="s">
        <v>1070</v>
      </c>
      <c r="B776" s="53" t="s">
        <v>1578</v>
      </c>
      <c r="C776" s="53">
        <v>11100104</v>
      </c>
      <c r="D776" s="51">
        <v>573126.82436970004</v>
      </c>
      <c r="E776" s="53">
        <v>52550.1146162</v>
      </c>
      <c r="F776" s="53">
        <f t="shared" si="3158"/>
        <v>9.169020255506681E-2</v>
      </c>
      <c r="H776" s="53">
        <f>H775</f>
        <v>1821</v>
      </c>
      <c r="I776" s="53">
        <f t="shared" ref="I776:I778" si="3190">I775</f>
        <v>0</v>
      </c>
      <c r="J776" s="53">
        <f t="shared" ref="J776:J778" si="3191">J775</f>
        <v>75402</v>
      </c>
      <c r="K776" s="53">
        <f t="shared" ref="K776:K778" si="3192">K775</f>
        <v>11</v>
      </c>
      <c r="L776" s="53">
        <f t="shared" ref="L776:L778" si="3193">L775</f>
        <v>2450</v>
      </c>
      <c r="M776" s="53">
        <f t="shared" si="3164"/>
        <v>166.96785885277666</v>
      </c>
      <c r="N776" s="53">
        <f t="shared" si="3165"/>
        <v>0</v>
      </c>
      <c r="O776" s="53">
        <f t="shared" si="3166"/>
        <v>6913.624653057148</v>
      </c>
      <c r="P776" s="53">
        <f t="shared" si="3167"/>
        <v>1.0085922281057349</v>
      </c>
      <c r="Q776" s="53">
        <f t="shared" si="3168"/>
        <v>224.64099625991369</v>
      </c>
      <c r="AA776" s="53" t="s">
        <v>1099</v>
      </c>
      <c r="AB776" s="53" t="s">
        <v>1599</v>
      </c>
      <c r="AC776" s="53">
        <v>12090103</v>
      </c>
      <c r="AD776" s="53">
        <v>580847.52720000001</v>
      </c>
      <c r="AE776" s="53">
        <v>51397.214982999998</v>
      </c>
      <c r="AF776" s="53">
        <f t="shared" si="3163"/>
        <v>8.8486586541501586E-2</v>
      </c>
      <c r="AH776" s="58">
        <f t="shared" si="3183"/>
        <v>1</v>
      </c>
      <c r="AI776" s="58">
        <f t="shared" si="3184"/>
        <v>0</v>
      </c>
      <c r="AJ776" s="58">
        <f t="shared" si="3185"/>
        <v>0</v>
      </c>
      <c r="AK776" s="58">
        <f t="shared" si="3186"/>
        <v>0</v>
      </c>
      <c r="AL776" s="58">
        <f t="shared" si="3187"/>
        <v>7</v>
      </c>
      <c r="AM776" s="58">
        <f t="shared" si="2978"/>
        <v>8.8486586541501586E-2</v>
      </c>
      <c r="AN776" s="58">
        <f t="shared" si="2979"/>
        <v>0</v>
      </c>
      <c r="AO776" s="58">
        <f t="shared" si="2980"/>
        <v>0</v>
      </c>
      <c r="AP776" s="58">
        <f t="shared" si="2981"/>
        <v>0</v>
      </c>
      <c r="AQ776" s="58">
        <f t="shared" si="2982"/>
        <v>0.61940610579051114</v>
      </c>
      <c r="BA776" s="54" t="s">
        <v>1089</v>
      </c>
      <c r="BB776" s="53">
        <v>12020005</v>
      </c>
      <c r="BC776" s="53">
        <v>8865</v>
      </c>
      <c r="BD776" s="53">
        <v>8146</v>
      </c>
      <c r="BE776" s="53">
        <f t="shared" si="3169"/>
        <v>0.91889452904681335</v>
      </c>
      <c r="BF776" s="53">
        <f>BF775</f>
        <v>105</v>
      </c>
      <c r="BG776" s="53">
        <f>BG775</f>
        <v>0</v>
      </c>
      <c r="BH776" s="53">
        <f t="shared" si="3170"/>
        <v>96.483925549915398</v>
      </c>
      <c r="BI776" s="53">
        <f t="shared" si="3171"/>
        <v>0</v>
      </c>
      <c r="BO776" s="54" t="s">
        <v>1075</v>
      </c>
      <c r="BP776" s="53">
        <v>12050002</v>
      </c>
      <c r="BQ776" s="53">
        <v>547595.31920000003</v>
      </c>
      <c r="BR776" s="53">
        <v>149166.7279</v>
      </c>
      <c r="BS776" s="53">
        <f t="shared" si="3172"/>
        <v>0.2724032194393527</v>
      </c>
      <c r="BT776" s="53">
        <f>BT775</f>
        <v>0</v>
      </c>
      <c r="BU776" s="53">
        <f t="shared" si="3188"/>
        <v>1</v>
      </c>
      <c r="BV776" s="53">
        <f t="shared" si="3189"/>
        <v>2</v>
      </c>
      <c r="BW776" s="53">
        <f t="shared" si="3175"/>
        <v>0</v>
      </c>
      <c r="BX776" s="53">
        <f t="shared" si="3176"/>
        <v>0.2724032194393527</v>
      </c>
      <c r="BY776" s="53">
        <f t="shared" si="3177"/>
        <v>0.54480643887870539</v>
      </c>
    </row>
    <row r="777" spans="1:77" x14ac:dyDescent="0.3">
      <c r="A777" s="53" t="s">
        <v>1070</v>
      </c>
      <c r="B777" s="53" t="s">
        <v>1578</v>
      </c>
      <c r="C777" s="53">
        <v>11100201</v>
      </c>
      <c r="D777" s="51">
        <v>573126.82436970004</v>
      </c>
      <c r="E777" s="53">
        <v>171264.23517900001</v>
      </c>
      <c r="F777" s="53">
        <f t="shared" si="3158"/>
        <v>0.29882432281432469</v>
      </c>
      <c r="H777" s="53">
        <f>H776</f>
        <v>1821</v>
      </c>
      <c r="I777" s="53">
        <f t="shared" si="3190"/>
        <v>0</v>
      </c>
      <c r="J777" s="53">
        <f t="shared" si="3191"/>
        <v>75402</v>
      </c>
      <c r="K777" s="53">
        <f t="shared" si="3192"/>
        <v>11</v>
      </c>
      <c r="L777" s="53">
        <f t="shared" si="3193"/>
        <v>2450</v>
      </c>
      <c r="M777" s="53">
        <f t="shared" si="3164"/>
        <v>544.15909184488532</v>
      </c>
      <c r="N777" s="53">
        <f t="shared" si="3165"/>
        <v>0</v>
      </c>
      <c r="O777" s="53">
        <f t="shared" si="3166"/>
        <v>22531.95158884571</v>
      </c>
      <c r="P777" s="53">
        <f t="shared" si="3167"/>
        <v>3.2870675509575715</v>
      </c>
      <c r="Q777" s="53">
        <f t="shared" si="3168"/>
        <v>732.11959089509548</v>
      </c>
      <c r="AA777" s="53" t="s">
        <v>1099</v>
      </c>
      <c r="AB777" s="53" t="s">
        <v>1599</v>
      </c>
      <c r="AC777" s="53">
        <v>12090104</v>
      </c>
      <c r="AD777" s="53">
        <v>580847.52720000001</v>
      </c>
      <c r="AE777" s="51">
        <v>403782.99297700002</v>
      </c>
      <c r="AF777" s="53">
        <f t="shared" si="3163"/>
        <v>0.69516176633040505</v>
      </c>
      <c r="AH777" s="58">
        <f t="shared" si="3183"/>
        <v>1</v>
      </c>
      <c r="AI777" s="58">
        <f t="shared" si="3184"/>
        <v>0</v>
      </c>
      <c r="AJ777" s="58">
        <f t="shared" si="3185"/>
        <v>0</v>
      </c>
      <c r="AK777" s="58">
        <f t="shared" si="3186"/>
        <v>0</v>
      </c>
      <c r="AL777" s="58">
        <f t="shared" si="3187"/>
        <v>7</v>
      </c>
      <c r="AM777" s="58">
        <f t="shared" si="2978"/>
        <v>0.69516176633040505</v>
      </c>
      <c r="AN777" s="58">
        <f t="shared" si="2979"/>
        <v>0</v>
      </c>
      <c r="AO777" s="58">
        <f t="shared" si="2980"/>
        <v>0</v>
      </c>
      <c r="AP777" s="58">
        <f t="shared" si="2981"/>
        <v>0</v>
      </c>
      <c r="AQ777" s="58">
        <f t="shared" si="2982"/>
        <v>4.8661323643128354</v>
      </c>
      <c r="BA777" s="54" t="s">
        <v>623</v>
      </c>
      <c r="BB777" s="53">
        <v>12030202</v>
      </c>
      <c r="BC777" s="53">
        <v>26384</v>
      </c>
      <c r="BD777" s="53">
        <v>15130</v>
      </c>
      <c r="BE777" s="53">
        <f t="shared" si="3169"/>
        <v>0.57345360824742264</v>
      </c>
      <c r="BF777" s="53">
        <f>Input!P604</f>
        <v>4</v>
      </c>
      <c r="BG777" s="53">
        <f>Input!Q604</f>
        <v>0</v>
      </c>
      <c r="BH777" s="53">
        <f t="shared" si="3170"/>
        <v>2.2938144329896906</v>
      </c>
      <c r="BI777" s="53">
        <f t="shared" si="3171"/>
        <v>0</v>
      </c>
      <c r="BO777" s="54" t="s">
        <v>1075</v>
      </c>
      <c r="BP777" s="53">
        <v>12050005</v>
      </c>
      <c r="BQ777" s="53">
        <v>547595.31920000003</v>
      </c>
      <c r="BR777" s="53">
        <v>192633.88860000001</v>
      </c>
      <c r="BS777" s="53">
        <f t="shared" si="3172"/>
        <v>0.35178147410285604</v>
      </c>
      <c r="BT777" s="53">
        <f>BT776</f>
        <v>0</v>
      </c>
      <c r="BU777" s="53">
        <f t="shared" si="3188"/>
        <v>1</v>
      </c>
      <c r="BV777" s="53">
        <f t="shared" si="3189"/>
        <v>2</v>
      </c>
      <c r="BW777" s="53">
        <f t="shared" si="3175"/>
        <v>0</v>
      </c>
      <c r="BX777" s="53">
        <f t="shared" si="3176"/>
        <v>0.35178147410285604</v>
      </c>
      <c r="BY777" s="53">
        <f t="shared" si="3177"/>
        <v>0.70356294820571208</v>
      </c>
    </row>
    <row r="778" spans="1:77" x14ac:dyDescent="0.3">
      <c r="A778" s="53" t="s">
        <v>1070</v>
      </c>
      <c r="B778" s="53" t="s">
        <v>1578</v>
      </c>
      <c r="C778" s="53">
        <v>11100202</v>
      </c>
      <c r="D778" s="51">
        <v>573126.82436970004</v>
      </c>
      <c r="E778" s="53">
        <v>301211.346487</v>
      </c>
      <c r="F778" s="53">
        <f t="shared" si="3158"/>
        <v>0.52555792833158554</v>
      </c>
      <c r="H778" s="53">
        <f>H777</f>
        <v>1821</v>
      </c>
      <c r="I778" s="53">
        <f t="shared" si="3190"/>
        <v>0</v>
      </c>
      <c r="J778" s="53">
        <f t="shared" si="3191"/>
        <v>75402</v>
      </c>
      <c r="K778" s="53">
        <f t="shared" si="3192"/>
        <v>11</v>
      </c>
      <c r="L778" s="53">
        <f t="shared" si="3193"/>
        <v>2450</v>
      </c>
      <c r="M778" s="53">
        <f t="shared" si="3164"/>
        <v>957.0409874918173</v>
      </c>
      <c r="N778" s="53">
        <f t="shared" si="3165"/>
        <v>0</v>
      </c>
      <c r="O778" s="53">
        <f t="shared" si="3166"/>
        <v>39628.118912058213</v>
      </c>
      <c r="P778" s="53">
        <f t="shared" si="3167"/>
        <v>5.7811372116474411</v>
      </c>
      <c r="Q778" s="53">
        <f t="shared" si="3168"/>
        <v>1287.6169244123846</v>
      </c>
      <c r="AA778" s="53" t="s">
        <v>1099</v>
      </c>
      <c r="AB778" s="53" t="s">
        <v>1604</v>
      </c>
      <c r="AC778" s="53">
        <v>12090103</v>
      </c>
      <c r="AD778" s="53">
        <v>130099.0561</v>
      </c>
      <c r="AE778" s="53">
        <v>0.66282348130000002</v>
      </c>
      <c r="AF778" s="53">
        <f t="shared" si="3163"/>
        <v>5.0947601094855294E-6</v>
      </c>
      <c r="AH778" s="58">
        <v>0</v>
      </c>
      <c r="AI778" s="58">
        <v>0</v>
      </c>
      <c r="AJ778" s="58">
        <v>0</v>
      </c>
      <c r="AK778" s="58">
        <v>0</v>
      </c>
      <c r="AL778" s="58">
        <v>0</v>
      </c>
      <c r="AM778" s="58">
        <f t="shared" si="2978"/>
        <v>0</v>
      </c>
      <c r="AN778" s="58">
        <f t="shared" si="2979"/>
        <v>0</v>
      </c>
      <c r="AO778" s="58">
        <f t="shared" si="2980"/>
        <v>0</v>
      </c>
      <c r="AP778" s="58">
        <f t="shared" si="2981"/>
        <v>0</v>
      </c>
      <c r="AQ778" s="58">
        <f t="shared" si="2982"/>
        <v>0</v>
      </c>
      <c r="BA778" s="54" t="s">
        <v>623</v>
      </c>
      <c r="BB778" s="53">
        <v>12030203</v>
      </c>
      <c r="BC778" s="53">
        <v>26384</v>
      </c>
      <c r="BD778" s="53">
        <v>92</v>
      </c>
      <c r="BE778" s="53">
        <f t="shared" si="3169"/>
        <v>3.4869617950272895E-3</v>
      </c>
      <c r="BF778" s="53">
        <f>BF777</f>
        <v>4</v>
      </c>
      <c r="BG778" s="53">
        <f>BG777</f>
        <v>0</v>
      </c>
      <c r="BH778" s="53">
        <f t="shared" si="3170"/>
        <v>1.3947847180109158E-2</v>
      </c>
      <c r="BI778" s="53">
        <f t="shared" si="3171"/>
        <v>0</v>
      </c>
      <c r="BO778" s="54" t="s">
        <v>903</v>
      </c>
      <c r="BP778" s="53">
        <v>13040208</v>
      </c>
      <c r="BQ778" s="53">
        <v>3049482.8330000001</v>
      </c>
      <c r="BR778" s="53">
        <v>37468.35886</v>
      </c>
      <c r="BS778" s="53">
        <f t="shared" si="3172"/>
        <v>1.2286791207524073E-2</v>
      </c>
      <c r="BT778" s="53">
        <f>Input!R547</f>
        <v>4502</v>
      </c>
      <c r="BU778" s="53">
        <f>Input!S547</f>
        <v>0</v>
      </c>
      <c r="BV778" s="53">
        <f>Input!T547</f>
        <v>30</v>
      </c>
      <c r="BW778" s="53">
        <f t="shared" si="3175"/>
        <v>55.315134016273376</v>
      </c>
      <c r="BX778" s="53">
        <f t="shared" si="3176"/>
        <v>0</v>
      </c>
      <c r="BY778" s="53">
        <f t="shared" si="3177"/>
        <v>0.36860373622572218</v>
      </c>
    </row>
    <row r="779" spans="1:77" x14ac:dyDescent="0.3">
      <c r="A779" s="53" t="s">
        <v>1071</v>
      </c>
      <c r="B779" s="53" t="s">
        <v>1578</v>
      </c>
      <c r="C779" s="53">
        <v>11090101</v>
      </c>
      <c r="D779" s="51">
        <v>461212.55136657</v>
      </c>
      <c r="E779" s="53">
        <v>272786.45871799998</v>
      </c>
      <c r="F779" s="53">
        <f t="shared" si="3158"/>
        <v>0.59145497647393885</v>
      </c>
      <c r="H779" s="53">
        <f>Input!P535</f>
        <v>299</v>
      </c>
      <c r="I779" s="53">
        <f>Input!Q535</f>
        <v>0</v>
      </c>
      <c r="J779" s="53">
        <f>Input!R535</f>
        <v>7259</v>
      </c>
      <c r="K779" s="53">
        <f>Input!S535</f>
        <v>2</v>
      </c>
      <c r="L779" s="53">
        <f>Input!T535</f>
        <v>240</v>
      </c>
      <c r="M779" s="53">
        <f t="shared" si="3164"/>
        <v>176.84503796570772</v>
      </c>
      <c r="N779" s="53">
        <f t="shared" si="3165"/>
        <v>0</v>
      </c>
      <c r="O779" s="53">
        <f t="shared" si="3166"/>
        <v>4293.3716742243223</v>
      </c>
      <c r="P779" s="53">
        <f t="shared" si="3167"/>
        <v>1.1829099529478777</v>
      </c>
      <c r="Q779" s="53">
        <f t="shared" si="3168"/>
        <v>141.94919435374533</v>
      </c>
      <c r="AA779" s="53" t="s">
        <v>1099</v>
      </c>
      <c r="AB779" s="53" t="s">
        <v>1604</v>
      </c>
      <c r="AC779" s="53">
        <v>12090104</v>
      </c>
      <c r="AD779" s="53">
        <v>130099.0561</v>
      </c>
      <c r="AE779" s="51">
        <v>130098.393253</v>
      </c>
      <c r="AF779" s="53">
        <f t="shared" si="3163"/>
        <v>0.99999490505911515</v>
      </c>
      <c r="AH779" s="58">
        <f t="shared" ref="AH779" si="3194">AH778</f>
        <v>0</v>
      </c>
      <c r="AI779" s="58">
        <f t="shared" ref="AI779" si="3195">AI778</f>
        <v>0</v>
      </c>
      <c r="AJ779" s="58">
        <f t="shared" ref="AJ779" si="3196">AJ778</f>
        <v>0</v>
      </c>
      <c r="AK779" s="58">
        <f t="shared" ref="AK779" si="3197">AK778</f>
        <v>0</v>
      </c>
      <c r="AL779" s="58">
        <f t="shared" ref="AL779" si="3198">AL778</f>
        <v>0</v>
      </c>
      <c r="AM779" s="58">
        <f t="shared" si="2978"/>
        <v>0</v>
      </c>
      <c r="AN779" s="58">
        <f t="shared" si="2979"/>
        <v>0</v>
      </c>
      <c r="AO779" s="58">
        <f t="shared" si="2980"/>
        <v>0</v>
      </c>
      <c r="AP779" s="58">
        <f t="shared" si="2981"/>
        <v>0</v>
      </c>
      <c r="AQ779" s="58">
        <f t="shared" si="2982"/>
        <v>0</v>
      </c>
      <c r="BA779" s="54" t="s">
        <v>623</v>
      </c>
      <c r="BB779" s="53">
        <v>12040103</v>
      </c>
      <c r="BC779" s="53">
        <v>26384</v>
      </c>
      <c r="BD779" s="53">
        <v>11162</v>
      </c>
      <c r="BE779" s="53">
        <f t="shared" si="3169"/>
        <v>0.42305942995755003</v>
      </c>
      <c r="BF779" s="53">
        <f>BF778</f>
        <v>4</v>
      </c>
      <c r="BG779" s="53">
        <f>BG778</f>
        <v>0</v>
      </c>
      <c r="BH779" s="53">
        <f t="shared" si="3170"/>
        <v>1.6922377198302001</v>
      </c>
      <c r="BI779" s="53">
        <f t="shared" si="3171"/>
        <v>0</v>
      </c>
      <c r="BO779" s="54" t="s">
        <v>903</v>
      </c>
      <c r="BP779" s="53">
        <v>13040209</v>
      </c>
      <c r="BQ779" s="53">
        <v>3049482.8330000001</v>
      </c>
      <c r="BR779" s="53">
        <v>7259.297493</v>
      </c>
      <c r="BS779" s="53">
        <f t="shared" si="3172"/>
        <v>2.3805011834936276E-3</v>
      </c>
      <c r="BT779" s="53">
        <f>BT778</f>
        <v>4502</v>
      </c>
      <c r="BU779" s="53">
        <f t="shared" ref="BU779:BU789" si="3199">BU778</f>
        <v>0</v>
      </c>
      <c r="BV779" s="53">
        <f t="shared" ref="BV779:BV789" si="3200">BV778</f>
        <v>30</v>
      </c>
      <c r="BW779" s="53">
        <f t="shared" si="3175"/>
        <v>10.717016328088311</v>
      </c>
      <c r="BX779" s="53">
        <f t="shared" si="3176"/>
        <v>0</v>
      </c>
      <c r="BY779" s="53">
        <f t="shared" si="3177"/>
        <v>7.1415035504808821E-2</v>
      </c>
    </row>
    <row r="780" spans="1:77" x14ac:dyDescent="0.3">
      <c r="A780" s="53" t="s">
        <v>1071</v>
      </c>
      <c r="B780" s="53" t="s">
        <v>1578</v>
      </c>
      <c r="C780" s="53">
        <v>11090102</v>
      </c>
      <c r="D780" s="51">
        <v>461212.55136657</v>
      </c>
      <c r="E780" s="53">
        <v>5865.4552195699998</v>
      </c>
      <c r="F780" s="53">
        <f t="shared" si="3158"/>
        <v>1.2717466604477028E-2</v>
      </c>
      <c r="H780" s="53">
        <f>H779</f>
        <v>299</v>
      </c>
      <c r="I780" s="53">
        <f t="shared" ref="I780:I782" si="3201">I779</f>
        <v>0</v>
      </c>
      <c r="J780" s="53">
        <f t="shared" ref="J780:J782" si="3202">J779</f>
        <v>7259</v>
      </c>
      <c r="K780" s="53">
        <f t="shared" ref="K780:K782" si="3203">K779</f>
        <v>2</v>
      </c>
      <c r="L780" s="53">
        <f t="shared" ref="L780:L782" si="3204">L779</f>
        <v>240</v>
      </c>
      <c r="M780" s="53">
        <f t="shared" si="3164"/>
        <v>3.8025225147386315</v>
      </c>
      <c r="N780" s="53">
        <f t="shared" si="3165"/>
        <v>0</v>
      </c>
      <c r="O780" s="53">
        <f t="shared" si="3166"/>
        <v>92.31609008189875</v>
      </c>
      <c r="P780" s="53">
        <f t="shared" si="3167"/>
        <v>2.5434933208954055E-2</v>
      </c>
      <c r="Q780" s="53">
        <f t="shared" si="3168"/>
        <v>3.0521919850744865</v>
      </c>
      <c r="AA780" s="53" t="s">
        <v>1100</v>
      </c>
      <c r="AB780" s="53" t="s">
        <v>1594</v>
      </c>
      <c r="AC780" s="53">
        <v>12050004</v>
      </c>
      <c r="AD780" s="53">
        <v>412027.19079999998</v>
      </c>
      <c r="AE780" s="51">
        <v>128404.62388499999</v>
      </c>
      <c r="AF780" s="53">
        <f t="shared" si="3163"/>
        <v>0.31164114105112112</v>
      </c>
      <c r="AH780" s="58">
        <f>Input!P631</f>
        <v>7</v>
      </c>
      <c r="AI780" s="58">
        <f>Input!Q631</f>
        <v>0</v>
      </c>
      <c r="AJ780" s="58">
        <f>Input!R631</f>
        <v>0</v>
      </c>
      <c r="AK780" s="58">
        <f>Input!S631</f>
        <v>0</v>
      </c>
      <c r="AL780" s="58">
        <f>Input!T631</f>
        <v>33</v>
      </c>
      <c r="AM780" s="58">
        <f t="shared" si="2978"/>
        <v>2.1814879873578477</v>
      </c>
      <c r="AN780" s="58">
        <f t="shared" si="2979"/>
        <v>0</v>
      </c>
      <c r="AO780" s="58">
        <f t="shared" si="2980"/>
        <v>0</v>
      </c>
      <c r="AP780" s="58">
        <f t="shared" si="2981"/>
        <v>0</v>
      </c>
      <c r="AQ780" s="58">
        <f t="shared" si="2982"/>
        <v>10.284157654686997</v>
      </c>
      <c r="BA780" s="54" t="s">
        <v>754</v>
      </c>
      <c r="BB780" s="53">
        <v>12100405</v>
      </c>
      <c r="BC780" s="53">
        <v>64836</v>
      </c>
      <c r="BD780" s="53">
        <v>12653</v>
      </c>
      <c r="BE780" s="53">
        <f t="shared" si="3169"/>
        <v>0.19515392683077304</v>
      </c>
      <c r="BF780" s="53">
        <v>0</v>
      </c>
      <c r="BG780" s="53">
        <v>0</v>
      </c>
      <c r="BH780" s="53">
        <f t="shared" si="3170"/>
        <v>0</v>
      </c>
      <c r="BI780" s="53">
        <f t="shared" si="3171"/>
        <v>0</v>
      </c>
      <c r="BO780" s="54" t="s">
        <v>903</v>
      </c>
      <c r="BP780" s="53">
        <v>13040210</v>
      </c>
      <c r="BQ780" s="53">
        <v>3049482.8330000001</v>
      </c>
      <c r="BR780" s="53">
        <v>114922.9365</v>
      </c>
      <c r="BS780" s="53">
        <f t="shared" si="3172"/>
        <v>3.7686041467871412E-2</v>
      </c>
      <c r="BT780" s="53">
        <f>BT779</f>
        <v>4502</v>
      </c>
      <c r="BU780" s="53">
        <f t="shared" si="3199"/>
        <v>0</v>
      </c>
      <c r="BV780" s="53">
        <f t="shared" si="3200"/>
        <v>30</v>
      </c>
      <c r="BW780" s="53">
        <f t="shared" si="3175"/>
        <v>169.66255868835711</v>
      </c>
      <c r="BX780" s="53">
        <f t="shared" si="3176"/>
        <v>0</v>
      </c>
      <c r="BY780" s="53">
        <f t="shared" si="3177"/>
        <v>1.1305812440361422</v>
      </c>
    </row>
    <row r="781" spans="1:77" x14ac:dyDescent="0.3">
      <c r="A781" s="53" t="s">
        <v>1071</v>
      </c>
      <c r="B781" s="53" t="s">
        <v>1578</v>
      </c>
      <c r="C781" s="53">
        <v>11090105</v>
      </c>
      <c r="D781" s="51">
        <v>461212.55136657</v>
      </c>
      <c r="E781" s="53">
        <v>117056.27409399999</v>
      </c>
      <c r="F781" s="53">
        <f t="shared" si="3158"/>
        <v>0.25380114601643639</v>
      </c>
      <c r="H781" s="53">
        <f>H780</f>
        <v>299</v>
      </c>
      <c r="I781" s="53">
        <f t="shared" si="3201"/>
        <v>0</v>
      </c>
      <c r="J781" s="53">
        <f t="shared" si="3202"/>
        <v>7259</v>
      </c>
      <c r="K781" s="53">
        <f t="shared" si="3203"/>
        <v>2</v>
      </c>
      <c r="L781" s="53">
        <f t="shared" si="3204"/>
        <v>240</v>
      </c>
      <c r="M781" s="53">
        <f t="shared" si="3164"/>
        <v>75.886542658914479</v>
      </c>
      <c r="N781" s="53">
        <f t="shared" si="3165"/>
        <v>0</v>
      </c>
      <c r="O781" s="53">
        <f t="shared" si="3166"/>
        <v>1842.3425189333118</v>
      </c>
      <c r="P781" s="53">
        <f t="shared" si="3167"/>
        <v>0.50760229203287277</v>
      </c>
      <c r="Q781" s="53">
        <f t="shared" si="3168"/>
        <v>60.912275043944732</v>
      </c>
      <c r="AA781" s="53" t="s">
        <v>1100</v>
      </c>
      <c r="AB781" s="53" t="s">
        <v>1594</v>
      </c>
      <c r="AC781" s="53">
        <v>12050007</v>
      </c>
      <c r="AD781" s="53">
        <v>412027.19079999998</v>
      </c>
      <c r="AE781" s="53">
        <v>252986.96337099999</v>
      </c>
      <c r="AF781" s="53">
        <f t="shared" si="3163"/>
        <v>0.61400550502454854</v>
      </c>
      <c r="AH781" s="58">
        <f t="shared" ref="AH781:AH783" si="3205">AH780</f>
        <v>7</v>
      </c>
      <c r="AI781" s="58">
        <f t="shared" ref="AI781:AI783" si="3206">AI780</f>
        <v>0</v>
      </c>
      <c r="AJ781" s="58">
        <f t="shared" ref="AJ781:AJ783" si="3207">AJ780</f>
        <v>0</v>
      </c>
      <c r="AK781" s="58">
        <f t="shared" ref="AK781:AK783" si="3208">AK780</f>
        <v>0</v>
      </c>
      <c r="AL781" s="58">
        <f t="shared" ref="AL781:AL783" si="3209">AL780</f>
        <v>33</v>
      </c>
      <c r="AM781" s="58">
        <f t="shared" si="2978"/>
        <v>4.2980385351718393</v>
      </c>
      <c r="AN781" s="58">
        <f t="shared" si="2979"/>
        <v>0</v>
      </c>
      <c r="AO781" s="58">
        <f t="shared" si="2980"/>
        <v>0</v>
      </c>
      <c r="AP781" s="58">
        <f t="shared" si="2981"/>
        <v>0</v>
      </c>
      <c r="AQ781" s="58">
        <f t="shared" si="2982"/>
        <v>20.2621816658101</v>
      </c>
      <c r="BA781" s="54" t="s">
        <v>754</v>
      </c>
      <c r="BB781" s="53">
        <v>12100407</v>
      </c>
      <c r="BC781" s="53">
        <v>64836</v>
      </c>
      <c r="BD781" s="53">
        <v>16355</v>
      </c>
      <c r="BE781" s="53">
        <f t="shared" si="3169"/>
        <v>0.25225183540008639</v>
      </c>
      <c r="BF781" s="53">
        <f t="shared" ref="BF781:BG783" si="3210">BF780</f>
        <v>0</v>
      </c>
      <c r="BG781" s="53">
        <f t="shared" si="3210"/>
        <v>0</v>
      </c>
      <c r="BH781" s="53">
        <f t="shared" si="3170"/>
        <v>0</v>
      </c>
      <c r="BI781" s="53">
        <f t="shared" si="3171"/>
        <v>0</v>
      </c>
      <c r="BO781" s="54" t="s">
        <v>903</v>
      </c>
      <c r="BP781" s="53">
        <v>13040211</v>
      </c>
      <c r="BQ781" s="53">
        <v>3049482.8330000001</v>
      </c>
      <c r="BR781" s="53">
        <v>220339.84710000001</v>
      </c>
      <c r="BS781" s="53">
        <f t="shared" si="3172"/>
        <v>7.225482456093564E-2</v>
      </c>
      <c r="BT781" s="53">
        <f t="shared" ref="BT781:BT789" si="3211">BT780</f>
        <v>4502</v>
      </c>
      <c r="BU781" s="53">
        <f t="shared" si="3199"/>
        <v>0</v>
      </c>
      <c r="BV781" s="53">
        <f t="shared" si="3200"/>
        <v>30</v>
      </c>
      <c r="BW781" s="53">
        <f t="shared" si="3175"/>
        <v>325.29122017333225</v>
      </c>
      <c r="BX781" s="53">
        <f t="shared" si="3176"/>
        <v>0</v>
      </c>
      <c r="BY781" s="53">
        <f t="shared" si="3177"/>
        <v>2.1676447368280694</v>
      </c>
    </row>
    <row r="782" spans="1:77" x14ac:dyDescent="0.3">
      <c r="A782" s="53" t="s">
        <v>1071</v>
      </c>
      <c r="B782" s="53" t="s">
        <v>1578</v>
      </c>
      <c r="C782" s="53">
        <v>11120102</v>
      </c>
      <c r="D782" s="51">
        <v>461212.55136657</v>
      </c>
      <c r="E782" s="53">
        <v>65504.363335000002</v>
      </c>
      <c r="F782" s="53">
        <f t="shared" si="3158"/>
        <v>0.14202641090514767</v>
      </c>
      <c r="H782" s="53">
        <f>H781</f>
        <v>299</v>
      </c>
      <c r="I782" s="53">
        <f t="shared" si="3201"/>
        <v>0</v>
      </c>
      <c r="J782" s="53">
        <f t="shared" si="3202"/>
        <v>7259</v>
      </c>
      <c r="K782" s="53">
        <f t="shared" si="3203"/>
        <v>2</v>
      </c>
      <c r="L782" s="53">
        <f t="shared" si="3204"/>
        <v>240</v>
      </c>
      <c r="M782" s="53">
        <f t="shared" si="3164"/>
        <v>42.465896860639155</v>
      </c>
      <c r="N782" s="53">
        <f t="shared" si="3165"/>
        <v>0</v>
      </c>
      <c r="O782" s="53">
        <f t="shared" si="3166"/>
        <v>1030.969716760467</v>
      </c>
      <c r="P782" s="53">
        <f t="shared" si="3167"/>
        <v>0.28405282181029534</v>
      </c>
      <c r="Q782" s="53">
        <f t="shared" si="3168"/>
        <v>34.086338617235441</v>
      </c>
      <c r="AA782" s="53" t="s">
        <v>1100</v>
      </c>
      <c r="AB782" s="53" t="s">
        <v>1594</v>
      </c>
      <c r="AC782" s="53">
        <v>12060101</v>
      </c>
      <c r="AD782" s="53">
        <v>412027.19079999998</v>
      </c>
      <c r="AE782" s="53">
        <v>30224.822498500002</v>
      </c>
      <c r="AF782" s="53">
        <f t="shared" si="3163"/>
        <v>7.3356378349241705E-2</v>
      </c>
      <c r="AH782" s="58">
        <f t="shared" si="3205"/>
        <v>7</v>
      </c>
      <c r="AI782" s="58">
        <f t="shared" si="3206"/>
        <v>0</v>
      </c>
      <c r="AJ782" s="58">
        <f t="shared" si="3207"/>
        <v>0</v>
      </c>
      <c r="AK782" s="58">
        <f t="shared" si="3208"/>
        <v>0</v>
      </c>
      <c r="AL782" s="58">
        <f t="shared" si="3209"/>
        <v>33</v>
      </c>
      <c r="AM782" s="58">
        <f t="shared" ref="AM782:AM845" si="3212">AF782*AH782</f>
        <v>0.51349464844469195</v>
      </c>
      <c r="AN782" s="58">
        <f t="shared" ref="AN782:AN845" si="3213">AF782*AI782</f>
        <v>0</v>
      </c>
      <c r="AO782" s="58">
        <f t="shared" ref="AO782:AO845" si="3214">AF782*AJ782</f>
        <v>0</v>
      </c>
      <c r="AP782" s="58">
        <f t="shared" ref="AP782:AP845" si="3215">AK782*AF782</f>
        <v>0</v>
      </c>
      <c r="AQ782" s="58">
        <f t="shared" ref="AQ782:AQ845" si="3216">AL782*AF782</f>
        <v>2.4207604855249762</v>
      </c>
      <c r="BA782" s="54" t="s">
        <v>754</v>
      </c>
      <c r="BB782" s="53">
        <v>12110111</v>
      </c>
      <c r="BC782" s="53">
        <v>64836</v>
      </c>
      <c r="BD782" s="53">
        <v>8587</v>
      </c>
      <c r="BE782" s="53">
        <f t="shared" si="3169"/>
        <v>0.13244185329138133</v>
      </c>
      <c r="BF782" s="53">
        <f t="shared" si="3210"/>
        <v>0</v>
      </c>
      <c r="BG782" s="53">
        <f t="shared" si="3210"/>
        <v>0</v>
      </c>
      <c r="BH782" s="53">
        <f t="shared" si="3170"/>
        <v>0</v>
      </c>
      <c r="BI782" s="53">
        <f t="shared" si="3171"/>
        <v>0</v>
      </c>
      <c r="BO782" s="54" t="s">
        <v>903</v>
      </c>
      <c r="BP782" s="53">
        <v>13070001</v>
      </c>
      <c r="BQ782" s="53">
        <v>3049482.8330000001</v>
      </c>
      <c r="BR782" s="53">
        <v>45437.85886</v>
      </c>
      <c r="BS782" s="53">
        <f t="shared" si="3172"/>
        <v>1.4900185161986776E-2</v>
      </c>
      <c r="BT782" s="53">
        <f t="shared" si="3211"/>
        <v>4502</v>
      </c>
      <c r="BU782" s="53">
        <f t="shared" si="3199"/>
        <v>0</v>
      </c>
      <c r="BV782" s="53">
        <f t="shared" si="3200"/>
        <v>30</v>
      </c>
      <c r="BW782" s="53">
        <f t="shared" si="3175"/>
        <v>67.080633599264473</v>
      </c>
      <c r="BX782" s="53">
        <f t="shared" si="3176"/>
        <v>0</v>
      </c>
      <c r="BY782" s="53">
        <f t="shared" si="3177"/>
        <v>0.4470055548596033</v>
      </c>
    </row>
    <row r="783" spans="1:77" x14ac:dyDescent="0.3">
      <c r="A783" s="53" t="s">
        <v>1072</v>
      </c>
      <c r="B783" s="53" t="s">
        <v>1576</v>
      </c>
      <c r="C783" s="53">
        <v>12010005</v>
      </c>
      <c r="D783" s="51">
        <v>229820.93984712573</v>
      </c>
      <c r="E783" s="53">
        <v>131571.18006399999</v>
      </c>
      <c r="F783" s="53">
        <f t="shared" si="3158"/>
        <v>0.57249430861922168</v>
      </c>
      <c r="H783" s="53">
        <f>Input!P537</f>
        <v>10968</v>
      </c>
      <c r="I783" s="53">
        <f>Input!Q537</f>
        <v>3339</v>
      </c>
      <c r="J783" s="53">
        <f>Input!R537</f>
        <v>0</v>
      </c>
      <c r="K783" s="53">
        <f>Input!S537</f>
        <v>0</v>
      </c>
      <c r="L783" s="53">
        <f>Input!T537</f>
        <v>145</v>
      </c>
      <c r="M783" s="53">
        <f t="shared" si="3164"/>
        <v>6279.1175769356232</v>
      </c>
      <c r="N783" s="53">
        <f t="shared" si="3165"/>
        <v>1911.5584964795812</v>
      </c>
      <c r="O783" s="53">
        <f t="shared" si="3166"/>
        <v>0</v>
      </c>
      <c r="P783" s="53">
        <f t="shared" si="3167"/>
        <v>0</v>
      </c>
      <c r="Q783" s="53">
        <f t="shared" si="3168"/>
        <v>83.011674749787147</v>
      </c>
      <c r="AA783" s="53" t="s">
        <v>1100</v>
      </c>
      <c r="AB783" s="53" t="s">
        <v>1594</v>
      </c>
      <c r="AC783" s="53">
        <v>12060103</v>
      </c>
      <c r="AD783" s="53">
        <v>412027.19079999998</v>
      </c>
      <c r="AE783" s="53">
        <v>410.78106671799998</v>
      </c>
      <c r="AF783" s="53">
        <f t="shared" si="3163"/>
        <v>9.9697562658527345E-4</v>
      </c>
      <c r="AH783" s="58">
        <f t="shared" si="3205"/>
        <v>7</v>
      </c>
      <c r="AI783" s="58">
        <f t="shared" si="3206"/>
        <v>0</v>
      </c>
      <c r="AJ783" s="58">
        <f t="shared" si="3207"/>
        <v>0</v>
      </c>
      <c r="AK783" s="58">
        <f t="shared" si="3208"/>
        <v>0</v>
      </c>
      <c r="AL783" s="58">
        <f t="shared" si="3209"/>
        <v>33</v>
      </c>
      <c r="AM783" s="58">
        <f t="shared" si="3212"/>
        <v>6.9788293860969138E-3</v>
      </c>
      <c r="AN783" s="58">
        <f t="shared" si="3213"/>
        <v>0</v>
      </c>
      <c r="AO783" s="58">
        <f t="shared" si="3214"/>
        <v>0</v>
      </c>
      <c r="AP783" s="58">
        <f t="shared" si="3215"/>
        <v>0</v>
      </c>
      <c r="AQ783" s="58">
        <f t="shared" si="3216"/>
        <v>3.2900195677314024E-2</v>
      </c>
      <c r="BA783" s="54" t="s">
        <v>754</v>
      </c>
      <c r="BB783" s="53">
        <v>12110201</v>
      </c>
      <c r="BC783" s="53">
        <v>64836</v>
      </c>
      <c r="BD783" s="53">
        <v>27241</v>
      </c>
      <c r="BE783" s="53">
        <f t="shared" si="3169"/>
        <v>0.42015238447775927</v>
      </c>
      <c r="BF783" s="53">
        <f t="shared" si="3210"/>
        <v>0</v>
      </c>
      <c r="BG783" s="53">
        <f t="shared" si="3210"/>
        <v>0</v>
      </c>
      <c r="BH783" s="53">
        <f t="shared" si="3170"/>
        <v>0</v>
      </c>
      <c r="BI783" s="53">
        <f t="shared" si="3171"/>
        <v>0</v>
      </c>
      <c r="BO783" s="54" t="s">
        <v>903</v>
      </c>
      <c r="BP783" s="53">
        <v>13070003</v>
      </c>
      <c r="BQ783" s="53">
        <v>3049482.8330000001</v>
      </c>
      <c r="BR783" s="53">
        <v>2796.2304949999998</v>
      </c>
      <c r="BS783" s="53">
        <f t="shared" si="3172"/>
        <v>9.1695236475528626E-4</v>
      </c>
      <c r="BT783" s="53">
        <f t="shared" si="3211"/>
        <v>4502</v>
      </c>
      <c r="BU783" s="53">
        <f t="shared" si="3199"/>
        <v>0</v>
      </c>
      <c r="BV783" s="53">
        <f t="shared" si="3200"/>
        <v>30</v>
      </c>
      <c r="BW783" s="53">
        <f t="shared" si="3175"/>
        <v>4.1281195461282989</v>
      </c>
      <c r="BX783" s="53">
        <f t="shared" si="3176"/>
        <v>0</v>
      </c>
      <c r="BY783" s="53">
        <f t="shared" si="3177"/>
        <v>2.7508570942658586E-2</v>
      </c>
    </row>
    <row r="784" spans="1:77" x14ac:dyDescent="0.3">
      <c r="A784" s="53" t="s">
        <v>1072</v>
      </c>
      <c r="B784" s="53" t="s">
        <v>1576</v>
      </c>
      <c r="C784" s="53">
        <v>12020003</v>
      </c>
      <c r="D784" s="51">
        <v>229820.93984712599</v>
      </c>
      <c r="E784" s="53">
        <v>92210.552330899998</v>
      </c>
      <c r="F784" s="53">
        <f t="shared" si="3158"/>
        <v>0.40122780975587907</v>
      </c>
      <c r="H784" s="53">
        <f>H783</f>
        <v>10968</v>
      </c>
      <c r="I784" s="53">
        <f t="shared" ref="I784:I786" si="3217">I783</f>
        <v>3339</v>
      </c>
      <c r="J784" s="53">
        <f t="shared" ref="J784:J786" si="3218">J783</f>
        <v>0</v>
      </c>
      <c r="K784" s="53">
        <f t="shared" ref="K784:K786" si="3219">K783</f>
        <v>0</v>
      </c>
      <c r="L784" s="53">
        <f t="shared" ref="L784:L786" si="3220">L783</f>
        <v>145</v>
      </c>
      <c r="M784" s="53">
        <f t="shared" si="3164"/>
        <v>4400.6666174024813</v>
      </c>
      <c r="N784" s="53">
        <f t="shared" si="3165"/>
        <v>1339.6996567748802</v>
      </c>
      <c r="O784" s="53">
        <f t="shared" si="3166"/>
        <v>0</v>
      </c>
      <c r="P784" s="53">
        <f t="shared" si="3167"/>
        <v>0</v>
      </c>
      <c r="Q784" s="53">
        <f t="shared" si="3168"/>
        <v>58.178032414602463</v>
      </c>
      <c r="AA784" s="53" t="s">
        <v>1102</v>
      </c>
      <c r="AB784" s="53" t="s">
        <v>1599</v>
      </c>
      <c r="AC784" s="53">
        <v>11120103</v>
      </c>
      <c r="AD784" s="53">
        <v>569258.94010000001</v>
      </c>
      <c r="AE784" s="53">
        <v>87575.079873800001</v>
      </c>
      <c r="AF784" s="53">
        <f t="shared" si="3163"/>
        <v>0.15384049982318407</v>
      </c>
      <c r="AH784" s="58">
        <f>Input!P636</f>
        <v>0</v>
      </c>
      <c r="AI784" s="58">
        <f>Input!Q636</f>
        <v>0</v>
      </c>
      <c r="AJ784" s="58">
        <f>Input!R636</f>
        <v>641</v>
      </c>
      <c r="AK784" s="58">
        <f>Input!S636</f>
        <v>0</v>
      </c>
      <c r="AL784" s="58">
        <f>Input!T636</f>
        <v>0</v>
      </c>
      <c r="AM784" s="58">
        <f t="shared" si="3212"/>
        <v>0</v>
      </c>
      <c r="AN784" s="58">
        <f t="shared" si="3213"/>
        <v>0</v>
      </c>
      <c r="AO784" s="58">
        <f t="shared" si="3214"/>
        <v>98.61176038666099</v>
      </c>
      <c r="AP784" s="58">
        <f t="shared" si="3215"/>
        <v>0</v>
      </c>
      <c r="AQ784" s="58">
        <f t="shared" si="3216"/>
        <v>0</v>
      </c>
      <c r="BA784" s="54" t="s">
        <v>1090</v>
      </c>
      <c r="BB784" s="53">
        <v>12090106</v>
      </c>
      <c r="BC784" s="53">
        <v>6120</v>
      </c>
      <c r="BD784" s="53">
        <v>820</v>
      </c>
      <c r="BE784" s="53">
        <f t="shared" si="3169"/>
        <v>0.13398692810457516</v>
      </c>
      <c r="BF784" s="53">
        <v>0</v>
      </c>
      <c r="BG784" s="53">
        <v>0</v>
      </c>
      <c r="BH784" s="53">
        <f t="shared" si="3170"/>
        <v>0</v>
      </c>
      <c r="BI784" s="53">
        <f t="shared" si="3171"/>
        <v>0</v>
      </c>
      <c r="BO784" s="54" t="s">
        <v>903</v>
      </c>
      <c r="BP784" s="53">
        <v>13070005</v>
      </c>
      <c r="BQ784" s="53">
        <v>3049482.8330000001</v>
      </c>
      <c r="BR784" s="53">
        <v>60469.479469999998</v>
      </c>
      <c r="BS784" s="53">
        <f t="shared" si="3172"/>
        <v>1.9829421177790903E-2</v>
      </c>
      <c r="BT784" s="53">
        <f t="shared" si="3211"/>
        <v>4502</v>
      </c>
      <c r="BU784" s="53">
        <f t="shared" si="3199"/>
        <v>0</v>
      </c>
      <c r="BV784" s="53">
        <f t="shared" si="3200"/>
        <v>30</v>
      </c>
      <c r="BW784" s="53">
        <f t="shared" si="3175"/>
        <v>89.272054142414646</v>
      </c>
      <c r="BX784" s="53">
        <f t="shared" si="3176"/>
        <v>0</v>
      </c>
      <c r="BY784" s="53">
        <f t="shared" si="3177"/>
        <v>0.59488263533372709</v>
      </c>
    </row>
    <row r="785" spans="1:77" x14ac:dyDescent="0.3">
      <c r="A785" s="53" t="s">
        <v>1072</v>
      </c>
      <c r="B785" s="53" t="s">
        <v>1576</v>
      </c>
      <c r="C785" s="53">
        <v>12020007</v>
      </c>
      <c r="D785" s="51">
        <v>229820.93984712599</v>
      </c>
      <c r="E785" s="53">
        <v>0.82811437574000002</v>
      </c>
      <c r="F785" s="53">
        <f t="shared" si="3158"/>
        <v>3.6033025375792622E-6</v>
      </c>
      <c r="H785" s="53">
        <f>H784</f>
        <v>10968</v>
      </c>
      <c r="I785" s="53">
        <f t="shared" si="3217"/>
        <v>3339</v>
      </c>
      <c r="J785" s="53">
        <f t="shared" si="3218"/>
        <v>0</v>
      </c>
      <c r="K785" s="53">
        <f t="shared" si="3219"/>
        <v>0</v>
      </c>
      <c r="L785" s="53">
        <f t="shared" si="3220"/>
        <v>145</v>
      </c>
      <c r="M785" s="53">
        <f t="shared" si="3164"/>
        <v>3.9521022232169349E-2</v>
      </c>
      <c r="N785" s="53">
        <f t="shared" si="3165"/>
        <v>1.2031427172977156E-2</v>
      </c>
      <c r="O785" s="53">
        <f t="shared" si="3166"/>
        <v>0</v>
      </c>
      <c r="P785" s="53">
        <f t="shared" si="3167"/>
        <v>0</v>
      </c>
      <c r="Q785" s="53">
        <f t="shared" si="3168"/>
        <v>5.22478867948993E-4</v>
      </c>
      <c r="AA785" s="53" t="s">
        <v>1102</v>
      </c>
      <c r="AB785" s="53" t="s">
        <v>1599</v>
      </c>
      <c r="AC785" s="53">
        <v>11120104</v>
      </c>
      <c r="AD785" s="53">
        <v>569258.94010000001</v>
      </c>
      <c r="AE785" s="51">
        <v>433143.286364</v>
      </c>
      <c r="AF785" s="53">
        <f t="shared" si="3163"/>
        <v>0.76088973901386781</v>
      </c>
      <c r="AH785" s="58">
        <f t="shared" ref="AH785:AH787" si="3221">AH784</f>
        <v>0</v>
      </c>
      <c r="AI785" s="58">
        <f t="shared" ref="AI785:AI787" si="3222">AI784</f>
        <v>0</v>
      </c>
      <c r="AJ785" s="58">
        <f t="shared" ref="AJ785:AJ787" si="3223">AJ784</f>
        <v>641</v>
      </c>
      <c r="AK785" s="58">
        <f t="shared" ref="AK785:AK787" si="3224">AK784</f>
        <v>0</v>
      </c>
      <c r="AL785" s="58">
        <f t="shared" ref="AL785:AL787" si="3225">AL784</f>
        <v>0</v>
      </c>
      <c r="AM785" s="58">
        <f t="shared" si="3212"/>
        <v>0</v>
      </c>
      <c r="AN785" s="58">
        <f t="shared" si="3213"/>
        <v>0</v>
      </c>
      <c r="AO785" s="58">
        <f t="shared" si="3214"/>
        <v>487.73032270788929</v>
      </c>
      <c r="AP785" s="58">
        <f t="shared" si="3215"/>
        <v>0</v>
      </c>
      <c r="AQ785" s="58">
        <f t="shared" si="3216"/>
        <v>0</v>
      </c>
      <c r="BA785" s="54" t="s">
        <v>1090</v>
      </c>
      <c r="BB785" s="53">
        <v>12090109</v>
      </c>
      <c r="BC785" s="53">
        <v>6120</v>
      </c>
      <c r="BD785" s="53">
        <v>4474</v>
      </c>
      <c r="BE785" s="53">
        <f t="shared" si="3169"/>
        <v>0.73104575163398688</v>
      </c>
      <c r="BF785" s="53">
        <f t="shared" ref="BF785:BG788" si="3226">BF784</f>
        <v>0</v>
      </c>
      <c r="BG785" s="53">
        <f t="shared" si="3226"/>
        <v>0</v>
      </c>
      <c r="BH785" s="53">
        <f t="shared" si="3170"/>
        <v>0</v>
      </c>
      <c r="BI785" s="53">
        <f t="shared" si="3171"/>
        <v>0</v>
      </c>
      <c r="BO785" s="54" t="s">
        <v>903</v>
      </c>
      <c r="BP785" s="53">
        <v>13070006</v>
      </c>
      <c r="BQ785" s="53">
        <v>3049482.8330000001</v>
      </c>
      <c r="BR785" s="53">
        <v>375915.3567</v>
      </c>
      <c r="BS785" s="53">
        <f t="shared" si="3172"/>
        <v>0.1232718389597178</v>
      </c>
      <c r="BT785" s="53">
        <f t="shared" si="3211"/>
        <v>4502</v>
      </c>
      <c r="BU785" s="53">
        <f t="shared" si="3199"/>
        <v>0</v>
      </c>
      <c r="BV785" s="53">
        <f t="shared" si="3200"/>
        <v>30</v>
      </c>
      <c r="BW785" s="53">
        <f t="shared" si="3175"/>
        <v>554.96981899664956</v>
      </c>
      <c r="BX785" s="53">
        <f t="shared" si="3176"/>
        <v>0</v>
      </c>
      <c r="BY785" s="53">
        <f t="shared" si="3177"/>
        <v>3.6981551687915339</v>
      </c>
    </row>
    <row r="786" spans="1:77" x14ac:dyDescent="0.3">
      <c r="A786" s="53" t="s">
        <v>1072</v>
      </c>
      <c r="B786" s="53" t="s">
        <v>1576</v>
      </c>
      <c r="C786" s="53">
        <v>12040201</v>
      </c>
      <c r="D786" s="51">
        <v>229820.93984712599</v>
      </c>
      <c r="E786" s="53">
        <v>6038.3793378500004</v>
      </c>
      <c r="F786" s="53">
        <f t="shared" si="3158"/>
        <v>2.6274278322361115E-2</v>
      </c>
      <c r="H786" s="53">
        <f>H785</f>
        <v>10968</v>
      </c>
      <c r="I786" s="53">
        <f t="shared" si="3217"/>
        <v>3339</v>
      </c>
      <c r="J786" s="53">
        <f t="shared" si="3218"/>
        <v>0</v>
      </c>
      <c r="K786" s="53">
        <f t="shared" si="3219"/>
        <v>0</v>
      </c>
      <c r="L786" s="53">
        <f t="shared" si="3220"/>
        <v>145</v>
      </c>
      <c r="M786" s="53">
        <f t="shared" si="3164"/>
        <v>288.17628463965673</v>
      </c>
      <c r="N786" s="53">
        <f t="shared" si="3165"/>
        <v>87.729815318363762</v>
      </c>
      <c r="O786" s="53">
        <f t="shared" si="3166"/>
        <v>0</v>
      </c>
      <c r="P786" s="53">
        <f t="shared" si="3167"/>
        <v>0</v>
      </c>
      <c r="Q786" s="53">
        <f t="shared" si="3168"/>
        <v>3.8097703567423618</v>
      </c>
      <c r="AA786" s="53" t="s">
        <v>1102</v>
      </c>
      <c r="AB786" s="53" t="s">
        <v>1599</v>
      </c>
      <c r="AC786" s="53">
        <v>11130103</v>
      </c>
      <c r="AD786" s="53">
        <v>569258.94010000001</v>
      </c>
      <c r="AE786" s="53">
        <v>7596.0962682299996</v>
      </c>
      <c r="AF786" s="53">
        <f t="shared" si="3163"/>
        <v>1.3343833066364519E-2</v>
      </c>
      <c r="AH786" s="58">
        <f t="shared" si="3221"/>
        <v>0</v>
      </c>
      <c r="AI786" s="58">
        <f t="shared" si="3222"/>
        <v>0</v>
      </c>
      <c r="AJ786" s="58">
        <f t="shared" si="3223"/>
        <v>641</v>
      </c>
      <c r="AK786" s="58">
        <f t="shared" si="3224"/>
        <v>0</v>
      </c>
      <c r="AL786" s="58">
        <f t="shared" si="3225"/>
        <v>0</v>
      </c>
      <c r="AM786" s="58">
        <f t="shared" si="3212"/>
        <v>0</v>
      </c>
      <c r="AN786" s="58">
        <f t="shared" si="3213"/>
        <v>0</v>
      </c>
      <c r="AO786" s="58">
        <f t="shared" si="3214"/>
        <v>8.5533969955396572</v>
      </c>
      <c r="AP786" s="58">
        <f t="shared" si="3215"/>
        <v>0</v>
      </c>
      <c r="AQ786" s="58">
        <f t="shared" si="3216"/>
        <v>0</v>
      </c>
      <c r="BA786" s="54" t="s">
        <v>1090</v>
      </c>
      <c r="BB786" s="53">
        <v>12090110</v>
      </c>
      <c r="BC786" s="53">
        <v>6120</v>
      </c>
      <c r="BD786" s="53">
        <v>5</v>
      </c>
      <c r="BE786" s="53">
        <f t="shared" si="3169"/>
        <v>8.1699346405228761E-4</v>
      </c>
      <c r="BF786" s="53">
        <f t="shared" si="3226"/>
        <v>0</v>
      </c>
      <c r="BG786" s="53">
        <f t="shared" si="3226"/>
        <v>0</v>
      </c>
      <c r="BH786" s="53">
        <f t="shared" si="3170"/>
        <v>0</v>
      </c>
      <c r="BI786" s="53">
        <f t="shared" si="3171"/>
        <v>0</v>
      </c>
      <c r="BO786" s="54" t="s">
        <v>903</v>
      </c>
      <c r="BP786" s="53">
        <v>13070007</v>
      </c>
      <c r="BQ786" s="53">
        <v>3049482.8330000001</v>
      </c>
      <c r="BR786" s="53">
        <v>984560.19499999995</v>
      </c>
      <c r="BS786" s="53">
        <f t="shared" si="3172"/>
        <v>0.32286136663750808</v>
      </c>
      <c r="BT786" s="53">
        <f t="shared" si="3211"/>
        <v>4502</v>
      </c>
      <c r="BU786" s="53">
        <f t="shared" si="3199"/>
        <v>0</v>
      </c>
      <c r="BV786" s="53">
        <f t="shared" si="3200"/>
        <v>30</v>
      </c>
      <c r="BW786" s="53">
        <f t="shared" si="3175"/>
        <v>1453.5218726020614</v>
      </c>
      <c r="BX786" s="53">
        <f t="shared" si="3176"/>
        <v>0</v>
      </c>
      <c r="BY786" s="53">
        <f t="shared" si="3177"/>
        <v>9.6858409991252419</v>
      </c>
    </row>
    <row r="787" spans="1:77" x14ac:dyDescent="0.3">
      <c r="A787" s="53" t="s">
        <v>1073</v>
      </c>
      <c r="B787" s="53" t="s">
        <v>1581</v>
      </c>
      <c r="C787" s="53">
        <v>12060201</v>
      </c>
      <c r="D787" s="51">
        <v>10397.529225800001</v>
      </c>
      <c r="E787" s="53">
        <v>10397.529225800001</v>
      </c>
      <c r="F787" s="53">
        <f t="shared" si="3158"/>
        <v>1</v>
      </c>
      <c r="H787" s="53">
        <f>Input!P539</f>
        <v>10</v>
      </c>
      <c r="I787" s="53">
        <f>Input!Q539</f>
        <v>6</v>
      </c>
      <c r="J787" s="53">
        <f>Input!R539</f>
        <v>0</v>
      </c>
      <c r="K787" s="53">
        <f>Input!S539</f>
        <v>0</v>
      </c>
      <c r="L787" s="53">
        <f>Input!T539</f>
        <v>0</v>
      </c>
      <c r="M787" s="53">
        <f t="shared" si="3164"/>
        <v>10</v>
      </c>
      <c r="N787" s="53">
        <f t="shared" si="3165"/>
        <v>6</v>
      </c>
      <c r="O787" s="53">
        <f t="shared" si="3166"/>
        <v>0</v>
      </c>
      <c r="P787" s="53">
        <f t="shared" si="3167"/>
        <v>0</v>
      </c>
      <c r="Q787" s="53">
        <f t="shared" si="3168"/>
        <v>0</v>
      </c>
      <c r="AA787" s="53" t="s">
        <v>1102</v>
      </c>
      <c r="AB787" s="53" t="s">
        <v>1599</v>
      </c>
      <c r="AC787" s="53">
        <v>12050005</v>
      </c>
      <c r="AD787" s="53">
        <v>569258.94010000001</v>
      </c>
      <c r="AE787" s="53">
        <v>40944.4775907</v>
      </c>
      <c r="AF787" s="53">
        <f t="shared" si="3163"/>
        <v>7.1925928090839308E-2</v>
      </c>
      <c r="AH787" s="58">
        <f t="shared" si="3221"/>
        <v>0</v>
      </c>
      <c r="AI787" s="58">
        <f t="shared" si="3222"/>
        <v>0</v>
      </c>
      <c r="AJ787" s="58">
        <f t="shared" si="3223"/>
        <v>641</v>
      </c>
      <c r="AK787" s="58">
        <f t="shared" si="3224"/>
        <v>0</v>
      </c>
      <c r="AL787" s="58">
        <f t="shared" si="3225"/>
        <v>0</v>
      </c>
      <c r="AM787" s="58">
        <f t="shared" si="3212"/>
        <v>0</v>
      </c>
      <c r="AN787" s="58">
        <f t="shared" si="3213"/>
        <v>0</v>
      </c>
      <c r="AO787" s="58">
        <f t="shared" si="3214"/>
        <v>46.104519906227999</v>
      </c>
      <c r="AP787" s="58">
        <f t="shared" si="3215"/>
        <v>0</v>
      </c>
      <c r="AQ787" s="58">
        <f t="shared" si="3216"/>
        <v>0</v>
      </c>
      <c r="BA787" s="54" t="s">
        <v>1090</v>
      </c>
      <c r="BB787" s="53">
        <v>12090201</v>
      </c>
      <c r="BC787" s="53">
        <v>6120</v>
      </c>
      <c r="BD787" s="53">
        <v>790</v>
      </c>
      <c r="BE787" s="53">
        <f t="shared" si="3169"/>
        <v>0.12908496732026145</v>
      </c>
      <c r="BF787" s="53">
        <f t="shared" si="3226"/>
        <v>0</v>
      </c>
      <c r="BG787" s="53">
        <f t="shared" si="3226"/>
        <v>0</v>
      </c>
      <c r="BH787" s="53">
        <f t="shared" si="3170"/>
        <v>0</v>
      </c>
      <c r="BI787" s="53">
        <f t="shared" si="3171"/>
        <v>0</v>
      </c>
      <c r="BO787" s="54" t="s">
        <v>903</v>
      </c>
      <c r="BP787" s="53">
        <v>13070008</v>
      </c>
      <c r="BQ787" s="53">
        <v>3049482.8330000001</v>
      </c>
      <c r="BR787" s="53">
        <v>376411.95939999999</v>
      </c>
      <c r="BS787" s="53">
        <f t="shared" si="3172"/>
        <v>0.12343468713011115</v>
      </c>
      <c r="BT787" s="53">
        <f t="shared" si="3211"/>
        <v>4502</v>
      </c>
      <c r="BU787" s="53">
        <f t="shared" si="3199"/>
        <v>0</v>
      </c>
      <c r="BV787" s="53">
        <f t="shared" si="3200"/>
        <v>30</v>
      </c>
      <c r="BW787" s="53">
        <f t="shared" si="3175"/>
        <v>555.70296145976033</v>
      </c>
      <c r="BX787" s="53">
        <f t="shared" si="3176"/>
        <v>0</v>
      </c>
      <c r="BY787" s="53">
        <f t="shared" si="3177"/>
        <v>3.7030406139033345</v>
      </c>
    </row>
    <row r="788" spans="1:77" x14ac:dyDescent="0.3">
      <c r="A788" s="53" t="s">
        <v>1074</v>
      </c>
      <c r="B788" s="53" t="s">
        <v>1573</v>
      </c>
      <c r="C788" s="53">
        <v>11140304</v>
      </c>
      <c r="D788" s="51">
        <v>524829.20309686696</v>
      </c>
      <c r="E788" s="53">
        <v>244.081447137</v>
      </c>
      <c r="F788" s="53">
        <f t="shared" si="3158"/>
        <v>4.6506834165619066E-4</v>
      </c>
      <c r="H788" s="53">
        <f>Input!P540</f>
        <v>2449</v>
      </c>
      <c r="I788" s="53">
        <f>Input!Q540</f>
        <v>260</v>
      </c>
      <c r="J788" s="53">
        <f>Input!R540</f>
        <v>64</v>
      </c>
      <c r="K788" s="53">
        <f>Input!S540</f>
        <v>1</v>
      </c>
      <c r="L788" s="53">
        <f>Input!T540</f>
        <v>304</v>
      </c>
      <c r="M788" s="53">
        <f t="shared" si="3164"/>
        <v>1.138952368716011</v>
      </c>
      <c r="N788" s="53">
        <f t="shared" si="3165"/>
        <v>0.12091776883060958</v>
      </c>
      <c r="O788" s="53">
        <f t="shared" si="3166"/>
        <v>2.9764373865996202E-2</v>
      </c>
      <c r="P788" s="53">
        <f t="shared" si="3167"/>
        <v>4.6506834165619066E-4</v>
      </c>
      <c r="Q788" s="53">
        <f t="shared" si="3168"/>
        <v>0.14138077586348197</v>
      </c>
      <c r="AA788" s="53" t="s">
        <v>761</v>
      </c>
      <c r="AB788" s="53" t="s">
        <v>1613</v>
      </c>
      <c r="AC788" s="53">
        <v>12030102</v>
      </c>
      <c r="AD788" s="53">
        <v>206348.75709999999</v>
      </c>
      <c r="AE788" s="53">
        <v>182264.927127</v>
      </c>
      <c r="AF788" s="53">
        <f t="shared" si="3163"/>
        <v>0.88328580064415618</v>
      </c>
      <c r="AH788" s="58">
        <f>Input!P639</f>
        <v>139</v>
      </c>
      <c r="AI788" s="58">
        <f>Input!Q639</f>
        <v>0</v>
      </c>
      <c r="AJ788" s="58">
        <f>Input!R639</f>
        <v>51</v>
      </c>
      <c r="AK788" s="58">
        <f>Input!S639</f>
        <v>0</v>
      </c>
      <c r="AL788" s="58">
        <f>Input!T639</f>
        <v>0</v>
      </c>
      <c r="AM788" s="58">
        <f t="shared" si="3212"/>
        <v>122.77672628953771</v>
      </c>
      <c r="AN788" s="58">
        <f t="shared" si="3213"/>
        <v>0</v>
      </c>
      <c r="AO788" s="58">
        <f t="shared" si="3214"/>
        <v>45.047575832851962</v>
      </c>
      <c r="AP788" s="58">
        <f t="shared" si="3215"/>
        <v>0</v>
      </c>
      <c r="AQ788" s="58">
        <f t="shared" si="3216"/>
        <v>0</v>
      </c>
      <c r="BA788" s="54" t="s">
        <v>1090</v>
      </c>
      <c r="BB788" s="53">
        <v>12090204</v>
      </c>
      <c r="BC788" s="53">
        <v>6120</v>
      </c>
      <c r="BD788" s="53">
        <v>31</v>
      </c>
      <c r="BE788" s="53">
        <f t="shared" si="3169"/>
        <v>5.0653594771241832E-3</v>
      </c>
      <c r="BF788" s="53">
        <f t="shared" si="3226"/>
        <v>0</v>
      </c>
      <c r="BG788" s="53">
        <f t="shared" si="3226"/>
        <v>0</v>
      </c>
      <c r="BH788" s="53">
        <f t="shared" si="3170"/>
        <v>0</v>
      </c>
      <c r="BI788" s="53">
        <f t="shared" si="3171"/>
        <v>0</v>
      </c>
      <c r="BO788" s="54" t="s">
        <v>903</v>
      </c>
      <c r="BP788" s="53">
        <v>13070009</v>
      </c>
      <c r="BQ788" s="53">
        <v>3049482.8330000001</v>
      </c>
      <c r="BR788" s="53">
        <v>619081.61</v>
      </c>
      <c r="BS788" s="53">
        <f t="shared" si="3172"/>
        <v>0.20301200036301367</v>
      </c>
      <c r="BT788" s="53">
        <f t="shared" si="3211"/>
        <v>4502</v>
      </c>
      <c r="BU788" s="53">
        <f t="shared" si="3199"/>
        <v>0</v>
      </c>
      <c r="BV788" s="53">
        <f t="shared" si="3200"/>
        <v>30</v>
      </c>
      <c r="BW788" s="53">
        <f t="shared" si="3175"/>
        <v>913.9600256342876</v>
      </c>
      <c r="BX788" s="53">
        <f t="shared" si="3176"/>
        <v>0</v>
      </c>
      <c r="BY788" s="53">
        <f t="shared" si="3177"/>
        <v>6.0903600108904099</v>
      </c>
    </row>
    <row r="789" spans="1:77" x14ac:dyDescent="0.3">
      <c r="A789" s="53" t="s">
        <v>1074</v>
      </c>
      <c r="B789" s="53" t="s">
        <v>1573</v>
      </c>
      <c r="C789" s="53">
        <v>12010002</v>
      </c>
      <c r="D789" s="51">
        <v>524829.20309686696</v>
      </c>
      <c r="E789" s="53">
        <v>521848.22730099998</v>
      </c>
      <c r="F789" s="53">
        <f t="shared" si="3158"/>
        <v>0.99432010303870844</v>
      </c>
      <c r="H789" s="53">
        <f>H788</f>
        <v>2449</v>
      </c>
      <c r="I789" s="53">
        <f t="shared" ref="I789:I790" si="3227">I788</f>
        <v>260</v>
      </c>
      <c r="J789" s="53">
        <f t="shared" ref="J789:J790" si="3228">J788</f>
        <v>64</v>
      </c>
      <c r="K789" s="53">
        <f t="shared" ref="K789:K790" si="3229">K788</f>
        <v>1</v>
      </c>
      <c r="L789" s="53">
        <f t="shared" ref="L789:L790" si="3230">L788</f>
        <v>304</v>
      </c>
      <c r="M789" s="53">
        <f t="shared" si="3164"/>
        <v>2435.0899323417971</v>
      </c>
      <c r="N789" s="53">
        <f t="shared" si="3165"/>
        <v>258.5232267900642</v>
      </c>
      <c r="O789" s="53">
        <f t="shared" si="3166"/>
        <v>63.63648659447734</v>
      </c>
      <c r="P789" s="53">
        <f t="shared" si="3167"/>
        <v>0.99432010303870844</v>
      </c>
      <c r="Q789" s="53">
        <f t="shared" si="3168"/>
        <v>302.27331132376736</v>
      </c>
      <c r="AA789" s="53" t="s">
        <v>761</v>
      </c>
      <c r="AB789" s="53" t="s">
        <v>1613</v>
      </c>
      <c r="AC789" s="53">
        <v>12030103</v>
      </c>
      <c r="AD789" s="53">
        <v>206348.75709999999</v>
      </c>
      <c r="AE789" s="51">
        <v>1986.7737815200001</v>
      </c>
      <c r="AF789" s="53">
        <f t="shared" si="3163"/>
        <v>9.6282323646717047E-3</v>
      </c>
      <c r="AH789" s="58">
        <f t="shared" ref="AH789:AH790" si="3231">AH788</f>
        <v>139</v>
      </c>
      <c r="AI789" s="58">
        <f t="shared" ref="AI789:AI790" si="3232">AI788</f>
        <v>0</v>
      </c>
      <c r="AJ789" s="58">
        <f t="shared" ref="AJ789:AJ790" si="3233">AJ788</f>
        <v>51</v>
      </c>
      <c r="AK789" s="58">
        <f t="shared" ref="AK789:AK790" si="3234">AK788</f>
        <v>0</v>
      </c>
      <c r="AL789" s="58">
        <f t="shared" ref="AL789:AL790" si="3235">AL788</f>
        <v>0</v>
      </c>
      <c r="AM789" s="58">
        <f t="shared" si="3212"/>
        <v>1.3383242986893669</v>
      </c>
      <c r="AN789" s="58">
        <f t="shared" si="3213"/>
        <v>0</v>
      </c>
      <c r="AO789" s="58">
        <f t="shared" si="3214"/>
        <v>0.49103985059825694</v>
      </c>
      <c r="AP789" s="58">
        <f t="shared" si="3215"/>
        <v>0</v>
      </c>
      <c r="AQ789" s="58">
        <f t="shared" si="3216"/>
        <v>0</v>
      </c>
      <c r="BA789" s="54" t="s">
        <v>1091</v>
      </c>
      <c r="BB789" s="53">
        <v>12090102</v>
      </c>
      <c r="BC789" s="53">
        <v>3461</v>
      </c>
      <c r="BD789" s="53">
        <v>2906</v>
      </c>
      <c r="BE789" s="53">
        <f t="shared" si="3169"/>
        <v>0.83964172204565157</v>
      </c>
      <c r="BF789" s="53">
        <f>Input!P611</f>
        <v>1</v>
      </c>
      <c r="BG789" s="53">
        <f>Input!Q611</f>
        <v>0</v>
      </c>
      <c r="BH789" s="53">
        <f t="shared" si="3170"/>
        <v>0.83964172204565157</v>
      </c>
      <c r="BI789" s="53">
        <f t="shared" si="3171"/>
        <v>0</v>
      </c>
      <c r="BO789" s="54" t="s">
        <v>903</v>
      </c>
      <c r="BP789" s="53">
        <v>13070010</v>
      </c>
      <c r="BQ789" s="53">
        <v>3049482.8330000001</v>
      </c>
      <c r="BR789" s="53">
        <v>204819.7028</v>
      </c>
      <c r="BS789" s="53">
        <f t="shared" si="3172"/>
        <v>6.716538967969983E-2</v>
      </c>
      <c r="BT789" s="53">
        <f t="shared" si="3211"/>
        <v>4502</v>
      </c>
      <c r="BU789" s="53">
        <f t="shared" si="3199"/>
        <v>0</v>
      </c>
      <c r="BV789" s="53">
        <f t="shared" si="3200"/>
        <v>30</v>
      </c>
      <c r="BW789" s="53">
        <f t="shared" si="3175"/>
        <v>302.37858433800864</v>
      </c>
      <c r="BX789" s="53">
        <f t="shared" si="3176"/>
        <v>0</v>
      </c>
      <c r="BY789" s="53">
        <f t="shared" si="3177"/>
        <v>2.014961690390995</v>
      </c>
    </row>
    <row r="790" spans="1:77" x14ac:dyDescent="0.3">
      <c r="A790" s="53" t="s">
        <v>1074</v>
      </c>
      <c r="B790" s="53" t="s">
        <v>1573</v>
      </c>
      <c r="C790" s="53">
        <v>12010004</v>
      </c>
      <c r="D790" s="51">
        <v>524829.20309686696</v>
      </c>
      <c r="E790" s="53">
        <v>2736.8943487299998</v>
      </c>
      <c r="F790" s="53">
        <f t="shared" si="3158"/>
        <v>5.2148286196354345E-3</v>
      </c>
      <c r="H790" s="53">
        <f>H789</f>
        <v>2449</v>
      </c>
      <c r="I790" s="53">
        <f t="shared" si="3227"/>
        <v>260</v>
      </c>
      <c r="J790" s="53">
        <f t="shared" si="3228"/>
        <v>64</v>
      </c>
      <c r="K790" s="53">
        <f t="shared" si="3229"/>
        <v>1</v>
      </c>
      <c r="L790" s="53">
        <f t="shared" si="3230"/>
        <v>304</v>
      </c>
      <c r="M790" s="53">
        <f t="shared" si="3164"/>
        <v>12.771115289487179</v>
      </c>
      <c r="N790" s="53">
        <f t="shared" si="3165"/>
        <v>1.3558554411052131</v>
      </c>
      <c r="O790" s="53">
        <f t="shared" si="3166"/>
        <v>0.33374903165666781</v>
      </c>
      <c r="P790" s="53">
        <f t="shared" si="3167"/>
        <v>5.2148286196354345E-3</v>
      </c>
      <c r="Q790" s="53">
        <f t="shared" si="3168"/>
        <v>1.5853079003691721</v>
      </c>
      <c r="AA790" s="53" t="s">
        <v>761</v>
      </c>
      <c r="AB790" s="53" t="s">
        <v>1613</v>
      </c>
      <c r="AC790" s="53">
        <v>12030104</v>
      </c>
      <c r="AD790" s="53">
        <v>206348.75709999999</v>
      </c>
      <c r="AE790" s="53">
        <v>22097.056197999998</v>
      </c>
      <c r="AF790" s="53">
        <f t="shared" si="3163"/>
        <v>0.10708596702276914</v>
      </c>
      <c r="AH790" s="58">
        <f t="shared" si="3231"/>
        <v>139</v>
      </c>
      <c r="AI790" s="58">
        <f t="shared" si="3232"/>
        <v>0</v>
      </c>
      <c r="AJ790" s="58">
        <f t="shared" si="3233"/>
        <v>51</v>
      </c>
      <c r="AK790" s="58">
        <f t="shared" si="3234"/>
        <v>0</v>
      </c>
      <c r="AL790" s="58">
        <f t="shared" si="3235"/>
        <v>0</v>
      </c>
      <c r="AM790" s="58">
        <f t="shared" si="3212"/>
        <v>14.884949416164909</v>
      </c>
      <c r="AN790" s="58">
        <f t="shared" si="3213"/>
        <v>0</v>
      </c>
      <c r="AO790" s="58">
        <f t="shared" si="3214"/>
        <v>5.461384318161226</v>
      </c>
      <c r="AP790" s="58">
        <f t="shared" si="3215"/>
        <v>0</v>
      </c>
      <c r="AQ790" s="58">
        <f t="shared" si="3216"/>
        <v>0</v>
      </c>
      <c r="BA790" s="54" t="s">
        <v>1091</v>
      </c>
      <c r="BB790" s="53">
        <v>12090105</v>
      </c>
      <c r="BC790" s="53">
        <v>3461</v>
      </c>
      <c r="BD790" s="53">
        <v>12</v>
      </c>
      <c r="BE790" s="53">
        <f t="shared" si="3169"/>
        <v>3.4672060098237503E-3</v>
      </c>
      <c r="BF790" s="53">
        <f t="shared" ref="BF790:BG792" si="3236">BF789</f>
        <v>1</v>
      </c>
      <c r="BG790" s="53">
        <f t="shared" si="3236"/>
        <v>0</v>
      </c>
      <c r="BH790" s="53">
        <f t="shared" si="3170"/>
        <v>3.4672060098237503E-3</v>
      </c>
      <c r="BI790" s="53">
        <f t="shared" si="3171"/>
        <v>0</v>
      </c>
      <c r="BO790" s="54" t="s">
        <v>1076</v>
      </c>
      <c r="BP790" s="53">
        <v>12020002</v>
      </c>
      <c r="BQ790" s="53">
        <v>710294.83810000005</v>
      </c>
      <c r="BR790" s="53">
        <v>174726.15299999999</v>
      </c>
      <c r="BS790" s="53">
        <f t="shared" si="3172"/>
        <v>0.24599102179509416</v>
      </c>
      <c r="BT790" s="53">
        <f>Input!R550</f>
        <v>0</v>
      </c>
      <c r="BU790" s="53">
        <f>Input!S550</f>
        <v>0</v>
      </c>
      <c r="BV790" s="53">
        <f>Input!T550</f>
        <v>0</v>
      </c>
      <c r="BW790" s="53">
        <f t="shared" si="3175"/>
        <v>0</v>
      </c>
      <c r="BX790" s="53">
        <f t="shared" si="3176"/>
        <v>0</v>
      </c>
      <c r="BY790" s="53">
        <f t="shared" si="3177"/>
        <v>0</v>
      </c>
    </row>
    <row r="791" spans="1:77" x14ac:dyDescent="0.3">
      <c r="A791" s="53" t="s">
        <v>808</v>
      </c>
      <c r="B791" s="53" t="s">
        <v>1581</v>
      </c>
      <c r="C791" s="53">
        <v>12030101</v>
      </c>
      <c r="D791" s="51">
        <v>510731.86600239994</v>
      </c>
      <c r="E791" s="53">
        <v>64993.571356400003</v>
      </c>
      <c r="F791" s="53">
        <f t="shared" si="3158"/>
        <v>0.1272557592012373</v>
      </c>
      <c r="H791" s="53">
        <f>Input!P542</f>
        <v>5692</v>
      </c>
      <c r="I791" s="53">
        <f>Input!Q542</f>
        <v>4</v>
      </c>
      <c r="J791" s="53">
        <f>Input!R542</f>
        <v>68</v>
      </c>
      <c r="K791" s="53">
        <f>Input!S542</f>
        <v>2225</v>
      </c>
      <c r="L791" s="53">
        <f>Input!T542</f>
        <v>92</v>
      </c>
      <c r="M791" s="53">
        <f t="shared" si="3164"/>
        <v>724.33978137344275</v>
      </c>
      <c r="N791" s="53">
        <f t="shared" si="3165"/>
        <v>0.5090230368049492</v>
      </c>
      <c r="O791" s="53">
        <f t="shared" si="3166"/>
        <v>8.6533916256841366</v>
      </c>
      <c r="P791" s="53">
        <f t="shared" si="3167"/>
        <v>283.144064222753</v>
      </c>
      <c r="Q791" s="53">
        <f t="shared" si="3168"/>
        <v>11.707529846513832</v>
      </c>
      <c r="AA791" s="53" t="s">
        <v>1105</v>
      </c>
      <c r="AB791" s="53" t="s">
        <v>1600</v>
      </c>
      <c r="AC791" s="53">
        <v>12050004</v>
      </c>
      <c r="AD791" s="53">
        <v>570171.54669999995</v>
      </c>
      <c r="AE791" s="53">
        <v>16178.266735900001</v>
      </c>
      <c r="AF791" s="53">
        <f t="shared" si="3163"/>
        <v>2.8374384568180349E-2</v>
      </c>
      <c r="AH791" s="53">
        <f>Input!P646</f>
        <v>18</v>
      </c>
      <c r="AI791" s="53">
        <f>Input!Q646</f>
        <v>0</v>
      </c>
      <c r="AJ791" s="53">
        <f>Input!R646</f>
        <v>0</v>
      </c>
      <c r="AK791" s="53">
        <f>Input!S646</f>
        <v>0</v>
      </c>
      <c r="AL791" s="53">
        <f>Input!T646</f>
        <v>0</v>
      </c>
      <c r="AM791" s="58">
        <f t="shared" si="3212"/>
        <v>0.51073892222724626</v>
      </c>
      <c r="AN791" s="58">
        <f t="shared" si="3213"/>
        <v>0</v>
      </c>
      <c r="AO791" s="58">
        <f t="shared" si="3214"/>
        <v>0</v>
      </c>
      <c r="AP791" s="58">
        <f t="shared" si="3215"/>
        <v>0</v>
      </c>
      <c r="AQ791" s="58">
        <f t="shared" si="3216"/>
        <v>0</v>
      </c>
      <c r="BA791" s="54" t="s">
        <v>1091</v>
      </c>
      <c r="BB791" s="53">
        <v>12090109</v>
      </c>
      <c r="BC791" s="53">
        <v>3461</v>
      </c>
      <c r="BD791" s="53">
        <v>341</v>
      </c>
      <c r="BE791" s="53">
        <f t="shared" si="3169"/>
        <v>9.8526437445824899E-2</v>
      </c>
      <c r="BF791" s="53">
        <f t="shared" si="3236"/>
        <v>1</v>
      </c>
      <c r="BG791" s="53">
        <f t="shared" si="3236"/>
        <v>0</v>
      </c>
      <c r="BH791" s="53">
        <f t="shared" si="3170"/>
        <v>9.8526437445824899E-2</v>
      </c>
      <c r="BI791" s="53">
        <f t="shared" si="3171"/>
        <v>0</v>
      </c>
      <c r="BO791" s="54" t="s">
        <v>1076</v>
      </c>
      <c r="BP791" s="53">
        <v>12020006</v>
      </c>
      <c r="BQ791" s="53">
        <v>710294.83810000005</v>
      </c>
      <c r="BR791" s="53">
        <v>160920.32579999999</v>
      </c>
      <c r="BS791" s="53">
        <f t="shared" si="3172"/>
        <v>0.2265542661558024</v>
      </c>
      <c r="BT791" s="53">
        <f>BT790</f>
        <v>0</v>
      </c>
      <c r="BU791" s="53">
        <f t="shared" ref="BU791:BU793" si="3237">BU790</f>
        <v>0</v>
      </c>
      <c r="BV791" s="53">
        <f t="shared" ref="BV791:BV793" si="3238">BV790</f>
        <v>0</v>
      </c>
      <c r="BW791" s="53">
        <f t="shared" si="3175"/>
        <v>0</v>
      </c>
      <c r="BX791" s="53">
        <f t="shared" si="3176"/>
        <v>0</v>
      </c>
      <c r="BY791" s="53">
        <f t="shared" si="3177"/>
        <v>0</v>
      </c>
    </row>
    <row r="792" spans="1:77" x14ac:dyDescent="0.3">
      <c r="A792" s="53" t="s">
        <v>808</v>
      </c>
      <c r="B792" s="53" t="s">
        <v>1581</v>
      </c>
      <c r="C792" s="53">
        <v>12030102</v>
      </c>
      <c r="D792" s="51">
        <v>510731.8660024</v>
      </c>
      <c r="E792" s="53">
        <v>239400.60757699999</v>
      </c>
      <c r="F792" s="53">
        <f t="shared" si="3158"/>
        <v>0.4687402989964895</v>
      </c>
      <c r="H792" s="53">
        <f t="shared" ref="H792:H793" si="3239">H791</f>
        <v>5692</v>
      </c>
      <c r="I792" s="53">
        <f t="shared" ref="I792:I793" si="3240">I791</f>
        <v>4</v>
      </c>
      <c r="J792" s="53">
        <f t="shared" ref="J792:J793" si="3241">J791</f>
        <v>68</v>
      </c>
      <c r="K792" s="53">
        <f t="shared" ref="K792:K793" si="3242">K791</f>
        <v>2225</v>
      </c>
      <c r="L792" s="53">
        <f t="shared" ref="L792:L793" si="3243">L791</f>
        <v>92</v>
      </c>
      <c r="M792" s="53">
        <f t="shared" si="3164"/>
        <v>2668.069781888018</v>
      </c>
      <c r="N792" s="53">
        <f t="shared" si="3165"/>
        <v>1.874961195985958</v>
      </c>
      <c r="O792" s="53">
        <f t="shared" si="3166"/>
        <v>31.874340331761285</v>
      </c>
      <c r="P792" s="53">
        <f t="shared" si="3167"/>
        <v>1042.9471652671891</v>
      </c>
      <c r="Q792" s="53">
        <f t="shared" si="3168"/>
        <v>43.124107507677031</v>
      </c>
      <c r="AA792" s="53" t="s">
        <v>1105</v>
      </c>
      <c r="AB792" s="53" t="s">
        <v>1600</v>
      </c>
      <c r="AC792" s="53">
        <v>12080001</v>
      </c>
      <c r="AD792" s="53">
        <v>570171.54669999995</v>
      </c>
      <c r="AE792" s="53">
        <v>341126.940519</v>
      </c>
      <c r="AF792" s="53">
        <f t="shared" si="3163"/>
        <v>0.59828825639117078</v>
      </c>
      <c r="AH792" s="58">
        <f t="shared" ref="AH792:AH795" si="3244">AH791</f>
        <v>18</v>
      </c>
      <c r="AI792" s="58">
        <f t="shared" ref="AI792:AI795" si="3245">AI791</f>
        <v>0</v>
      </c>
      <c r="AJ792" s="58">
        <f t="shared" ref="AJ792:AJ795" si="3246">AJ791</f>
        <v>0</v>
      </c>
      <c r="AK792" s="58">
        <f t="shared" ref="AK792:AK795" si="3247">AK791</f>
        <v>0</v>
      </c>
      <c r="AL792" s="58">
        <f t="shared" ref="AL792:AL795" si="3248">AL791</f>
        <v>0</v>
      </c>
      <c r="AM792" s="58">
        <f t="shared" si="3212"/>
        <v>10.769188615041074</v>
      </c>
      <c r="AN792" s="58">
        <f t="shared" si="3213"/>
        <v>0</v>
      </c>
      <c r="AO792" s="58">
        <f t="shared" si="3214"/>
        <v>0</v>
      </c>
      <c r="AP792" s="58">
        <f t="shared" si="3215"/>
        <v>0</v>
      </c>
      <c r="AQ792" s="58">
        <f t="shared" si="3216"/>
        <v>0</v>
      </c>
      <c r="BA792" s="54" t="s">
        <v>1091</v>
      </c>
      <c r="BB792" s="53">
        <v>13040301</v>
      </c>
      <c r="BC792" s="53">
        <v>3461</v>
      </c>
      <c r="BD792" s="53">
        <v>202</v>
      </c>
      <c r="BE792" s="53">
        <f t="shared" si="3169"/>
        <v>5.8364634498699795E-2</v>
      </c>
      <c r="BF792" s="53">
        <f t="shared" si="3236"/>
        <v>1</v>
      </c>
      <c r="BG792" s="53">
        <f t="shared" si="3236"/>
        <v>0</v>
      </c>
      <c r="BH792" s="53">
        <f t="shared" si="3170"/>
        <v>5.8364634498699795E-2</v>
      </c>
      <c r="BI792" s="53">
        <f t="shared" si="3171"/>
        <v>0</v>
      </c>
      <c r="BO792" s="54" t="s">
        <v>1076</v>
      </c>
      <c r="BP792" s="53">
        <v>12020007</v>
      </c>
      <c r="BQ792" s="53">
        <v>710294.83810000005</v>
      </c>
      <c r="BR792" s="53">
        <v>8310.7834449999991</v>
      </c>
      <c r="BS792" s="53">
        <f t="shared" si="3172"/>
        <v>1.1700470000923689E-2</v>
      </c>
      <c r="BT792" s="53">
        <f>BT791</f>
        <v>0</v>
      </c>
      <c r="BU792" s="53">
        <f t="shared" si="3237"/>
        <v>0</v>
      </c>
      <c r="BV792" s="53">
        <f t="shared" si="3238"/>
        <v>0</v>
      </c>
      <c r="BW792" s="53">
        <f t="shared" si="3175"/>
        <v>0</v>
      </c>
      <c r="BX792" s="53">
        <f t="shared" si="3176"/>
        <v>0</v>
      </c>
      <c r="BY792" s="53">
        <f t="shared" si="3177"/>
        <v>0</v>
      </c>
    </row>
    <row r="793" spans="1:77" x14ac:dyDescent="0.3">
      <c r="A793" s="53" t="s">
        <v>808</v>
      </c>
      <c r="B793" s="53" t="s">
        <v>1581</v>
      </c>
      <c r="C793" s="53">
        <v>12060201</v>
      </c>
      <c r="D793" s="51">
        <v>510731.8660024</v>
      </c>
      <c r="E793" s="53">
        <v>206337.68706900001</v>
      </c>
      <c r="F793" s="53">
        <f t="shared" si="3158"/>
        <v>0.40400394180227323</v>
      </c>
      <c r="H793" s="53">
        <f t="shared" si="3239"/>
        <v>5692</v>
      </c>
      <c r="I793" s="53">
        <f t="shared" si="3240"/>
        <v>4</v>
      </c>
      <c r="J793" s="53">
        <f t="shared" si="3241"/>
        <v>68</v>
      </c>
      <c r="K793" s="53">
        <f t="shared" si="3242"/>
        <v>2225</v>
      </c>
      <c r="L793" s="53">
        <f t="shared" si="3243"/>
        <v>92</v>
      </c>
      <c r="M793" s="53">
        <f t="shared" si="3164"/>
        <v>2299.5904367385392</v>
      </c>
      <c r="N793" s="53">
        <f t="shared" si="3165"/>
        <v>1.6160157672090929</v>
      </c>
      <c r="O793" s="53">
        <f t="shared" si="3166"/>
        <v>27.472268042554578</v>
      </c>
      <c r="P793" s="53">
        <f t="shared" si="3167"/>
        <v>898.90877051005793</v>
      </c>
      <c r="Q793" s="53">
        <f t="shared" si="3168"/>
        <v>37.16836264580914</v>
      </c>
      <c r="AA793" s="53" t="s">
        <v>1105</v>
      </c>
      <c r="AB793" s="53" t="s">
        <v>1600</v>
      </c>
      <c r="AC793" s="53">
        <v>12080002</v>
      </c>
      <c r="AD793" s="53">
        <v>570171.54669999995</v>
      </c>
      <c r="AE793" s="53">
        <v>32622.4689382</v>
      </c>
      <c r="AF793" s="53">
        <f t="shared" si="3163"/>
        <v>5.721518221491427E-2</v>
      </c>
      <c r="AH793" s="58">
        <f t="shared" si="3244"/>
        <v>18</v>
      </c>
      <c r="AI793" s="58">
        <f t="shared" si="3245"/>
        <v>0</v>
      </c>
      <c r="AJ793" s="58">
        <f t="shared" si="3246"/>
        <v>0</v>
      </c>
      <c r="AK793" s="58">
        <f t="shared" si="3247"/>
        <v>0</v>
      </c>
      <c r="AL793" s="58">
        <f t="shared" si="3248"/>
        <v>0</v>
      </c>
      <c r="AM793" s="58">
        <f t="shared" si="3212"/>
        <v>1.0298732798684569</v>
      </c>
      <c r="AN793" s="58">
        <f t="shared" si="3213"/>
        <v>0</v>
      </c>
      <c r="AO793" s="58">
        <f t="shared" si="3214"/>
        <v>0</v>
      </c>
      <c r="AP793" s="58">
        <f t="shared" si="3215"/>
        <v>0</v>
      </c>
      <c r="AQ793" s="58">
        <f t="shared" si="3216"/>
        <v>0</v>
      </c>
      <c r="BA793" s="54" t="s">
        <v>1092</v>
      </c>
      <c r="BB793" s="53">
        <v>12050004</v>
      </c>
      <c r="BC793" s="53">
        <v>16921</v>
      </c>
      <c r="BD793" s="53">
        <v>1486</v>
      </c>
      <c r="BE793" s="53">
        <f t="shared" si="3169"/>
        <v>8.7819868802080259E-2</v>
      </c>
      <c r="BF793" s="53">
        <v>0</v>
      </c>
      <c r="BG793" s="53">
        <v>1</v>
      </c>
      <c r="BH793" s="53">
        <f t="shared" si="3170"/>
        <v>0</v>
      </c>
      <c r="BI793" s="53">
        <f t="shared" si="3171"/>
        <v>8.7819868802080259E-2</v>
      </c>
      <c r="BO793" s="54" t="s">
        <v>1076</v>
      </c>
      <c r="BP793" s="53">
        <v>12030202</v>
      </c>
      <c r="BQ793" s="53">
        <v>710294.83810000005</v>
      </c>
      <c r="BR793" s="53">
        <v>366337.5759</v>
      </c>
      <c r="BS793" s="53">
        <f t="shared" si="3172"/>
        <v>0.51575424211153365</v>
      </c>
      <c r="BT793" s="53">
        <f>BT792</f>
        <v>0</v>
      </c>
      <c r="BU793" s="53">
        <f t="shared" si="3237"/>
        <v>0</v>
      </c>
      <c r="BV793" s="53">
        <f t="shared" si="3238"/>
        <v>0</v>
      </c>
      <c r="BW793" s="53">
        <f t="shared" si="3175"/>
        <v>0</v>
      </c>
      <c r="BX793" s="53">
        <f t="shared" si="3176"/>
        <v>0</v>
      </c>
      <c r="BY793" s="53">
        <f t="shared" si="3177"/>
        <v>0</v>
      </c>
    </row>
    <row r="794" spans="1:77" x14ac:dyDescent="0.3">
      <c r="A794" s="53" t="s">
        <v>1075</v>
      </c>
      <c r="B794" s="53" t="s">
        <v>1578</v>
      </c>
      <c r="C794" s="53">
        <v>11120101</v>
      </c>
      <c r="D794" s="51">
        <v>547595.28899252997</v>
      </c>
      <c r="E794" s="53">
        <v>203240.82809600001</v>
      </c>
      <c r="F794" s="53">
        <f t="shared" si="3158"/>
        <v>0.37115152774583587</v>
      </c>
      <c r="H794" s="53">
        <f>Input!P543</f>
        <v>1564</v>
      </c>
      <c r="I794" s="53">
        <f>Input!Q543</f>
        <v>1866</v>
      </c>
      <c r="J794" s="53">
        <f>Input!R543</f>
        <v>405765</v>
      </c>
      <c r="K794" s="53">
        <f>Input!S543</f>
        <v>0</v>
      </c>
      <c r="L794" s="53">
        <f>Input!T543</f>
        <v>8931</v>
      </c>
      <c r="M794" s="53">
        <f t="shared" si="3164"/>
        <v>580.48098939448732</v>
      </c>
      <c r="N794" s="53">
        <f t="shared" si="3165"/>
        <v>692.56875077372979</v>
      </c>
      <c r="O794" s="53">
        <f t="shared" si="3166"/>
        <v>150600.2996557891</v>
      </c>
      <c r="P794" s="53">
        <f t="shared" si="3167"/>
        <v>0</v>
      </c>
      <c r="Q794" s="53">
        <f t="shared" si="3168"/>
        <v>3314.7542942980604</v>
      </c>
      <c r="AA794" s="53" t="s">
        <v>1105</v>
      </c>
      <c r="AB794" s="53" t="s">
        <v>1600</v>
      </c>
      <c r="AC794" s="53">
        <v>12080004</v>
      </c>
      <c r="AD794" s="53">
        <v>570171.54669999995</v>
      </c>
      <c r="AE794" s="53">
        <v>48534.442999300001</v>
      </c>
      <c r="AF794" s="53">
        <f t="shared" si="3163"/>
        <v>8.5122527211686283E-2</v>
      </c>
      <c r="AH794" s="58">
        <f t="shared" si="3244"/>
        <v>18</v>
      </c>
      <c r="AI794" s="58">
        <f t="shared" si="3245"/>
        <v>0</v>
      </c>
      <c r="AJ794" s="58">
        <f t="shared" si="3246"/>
        <v>0</v>
      </c>
      <c r="AK794" s="58">
        <f t="shared" si="3247"/>
        <v>0</v>
      </c>
      <c r="AL794" s="58">
        <f t="shared" si="3248"/>
        <v>0</v>
      </c>
      <c r="AM794" s="58">
        <f t="shared" si="3212"/>
        <v>1.532205489810353</v>
      </c>
      <c r="AN794" s="58">
        <f t="shared" si="3213"/>
        <v>0</v>
      </c>
      <c r="AO794" s="58">
        <f t="shared" si="3214"/>
        <v>0</v>
      </c>
      <c r="AP794" s="58">
        <f t="shared" si="3215"/>
        <v>0</v>
      </c>
      <c r="AQ794" s="58">
        <f t="shared" si="3216"/>
        <v>0</v>
      </c>
      <c r="BA794" s="54" t="s">
        <v>1092</v>
      </c>
      <c r="BB794" s="53">
        <v>12060102</v>
      </c>
      <c r="BC794" s="53">
        <v>16921</v>
      </c>
      <c r="BD794" s="53">
        <v>473</v>
      </c>
      <c r="BE794" s="53">
        <f t="shared" si="3169"/>
        <v>2.7953430648306837E-2</v>
      </c>
      <c r="BF794" s="53">
        <f>BF793</f>
        <v>0</v>
      </c>
      <c r="BG794" s="53">
        <f>BG793</f>
        <v>1</v>
      </c>
      <c r="BH794" s="53">
        <f t="shared" si="3170"/>
        <v>0</v>
      </c>
      <c r="BI794" s="53">
        <f t="shared" si="3171"/>
        <v>2.7953430648306837E-2</v>
      </c>
      <c r="BO794" s="54" t="s">
        <v>1077</v>
      </c>
      <c r="BP794" s="53">
        <v>11090105</v>
      </c>
      <c r="BQ794" s="53">
        <v>590028.99690000003</v>
      </c>
      <c r="BR794" s="53">
        <v>531020.34770000004</v>
      </c>
      <c r="BS794" s="53">
        <f t="shared" si="3172"/>
        <v>0.89999025554671008</v>
      </c>
      <c r="BT794" s="53">
        <v>0</v>
      </c>
      <c r="BU794" s="53">
        <v>1</v>
      </c>
      <c r="BV794" s="53">
        <v>2</v>
      </c>
      <c r="BW794" s="53">
        <f t="shared" si="3175"/>
        <v>0</v>
      </c>
      <c r="BX794" s="53">
        <f t="shared" si="3176"/>
        <v>0.89999025554671008</v>
      </c>
      <c r="BY794" s="53">
        <f t="shared" si="3177"/>
        <v>1.7999805110934202</v>
      </c>
    </row>
    <row r="795" spans="1:77" x14ac:dyDescent="0.3">
      <c r="A795" s="53" t="s">
        <v>1075</v>
      </c>
      <c r="B795" s="53" t="s">
        <v>1578</v>
      </c>
      <c r="C795" s="53">
        <v>11120104</v>
      </c>
      <c r="D795" s="51">
        <v>547595.28899252997</v>
      </c>
      <c r="E795" s="53">
        <v>2553.8743445300001</v>
      </c>
      <c r="F795" s="53">
        <f t="shared" si="3158"/>
        <v>4.6637989695430685E-3</v>
      </c>
      <c r="H795" s="53">
        <f>H794</f>
        <v>1564</v>
      </c>
      <c r="I795" s="53">
        <f t="shared" ref="I795:I797" si="3249">I794</f>
        <v>1866</v>
      </c>
      <c r="J795" s="53">
        <f t="shared" ref="J795:J797" si="3250">J794</f>
        <v>405765</v>
      </c>
      <c r="K795" s="53">
        <f t="shared" ref="K795:K797" si="3251">K794</f>
        <v>0</v>
      </c>
      <c r="L795" s="53">
        <f t="shared" ref="L795:L797" si="3252">L794</f>
        <v>8931</v>
      </c>
      <c r="M795" s="53">
        <f t="shared" si="3164"/>
        <v>7.2941815883653591</v>
      </c>
      <c r="N795" s="53">
        <f t="shared" si="3165"/>
        <v>8.7026488771673662</v>
      </c>
      <c r="O795" s="53">
        <f t="shared" si="3166"/>
        <v>1892.4063888766432</v>
      </c>
      <c r="P795" s="53">
        <f t="shared" si="3167"/>
        <v>0</v>
      </c>
      <c r="Q795" s="53">
        <f t="shared" si="3168"/>
        <v>41.652388596989148</v>
      </c>
      <c r="AA795" s="53" t="s">
        <v>1105</v>
      </c>
      <c r="AB795" s="53" t="s">
        <v>1600</v>
      </c>
      <c r="AC795" s="53">
        <v>12080006</v>
      </c>
      <c r="AD795" s="53">
        <v>570171.54669999995</v>
      </c>
      <c r="AE795" s="53">
        <v>131709.42755200001</v>
      </c>
      <c r="AF795" s="53">
        <f t="shared" si="3163"/>
        <v>0.23099964969191969</v>
      </c>
      <c r="AH795" s="58">
        <f t="shared" si="3244"/>
        <v>18</v>
      </c>
      <c r="AI795" s="58">
        <f t="shared" si="3245"/>
        <v>0</v>
      </c>
      <c r="AJ795" s="58">
        <f t="shared" si="3246"/>
        <v>0</v>
      </c>
      <c r="AK795" s="58">
        <f t="shared" si="3247"/>
        <v>0</v>
      </c>
      <c r="AL795" s="58">
        <f t="shared" si="3248"/>
        <v>0</v>
      </c>
      <c r="AM795" s="58">
        <f t="shared" si="3212"/>
        <v>4.1579936944545546</v>
      </c>
      <c r="AN795" s="58">
        <f t="shared" si="3213"/>
        <v>0</v>
      </c>
      <c r="AO795" s="58">
        <f t="shared" si="3214"/>
        <v>0</v>
      </c>
      <c r="AP795" s="58">
        <f t="shared" si="3215"/>
        <v>0</v>
      </c>
      <c r="AQ795" s="58">
        <f t="shared" si="3216"/>
        <v>0</v>
      </c>
      <c r="BA795" s="54" t="s">
        <v>1092</v>
      </c>
      <c r="BB795" s="53">
        <v>12080002</v>
      </c>
      <c r="BC795" s="53">
        <v>16921</v>
      </c>
      <c r="BD795" s="53">
        <v>14962</v>
      </c>
      <c r="BE795" s="53">
        <f t="shared" si="3169"/>
        <v>0.88422670054961294</v>
      </c>
      <c r="BF795" s="53">
        <f>BF794</f>
        <v>0</v>
      </c>
      <c r="BG795" s="53">
        <f>BG794</f>
        <v>1</v>
      </c>
      <c r="BH795" s="53">
        <f t="shared" si="3170"/>
        <v>0</v>
      </c>
      <c r="BI795" s="53">
        <f t="shared" si="3171"/>
        <v>0.88422670054961294</v>
      </c>
      <c r="BO795" s="54" t="s">
        <v>1077</v>
      </c>
      <c r="BP795" s="53">
        <v>11120102</v>
      </c>
      <c r="BQ795" s="53">
        <v>590028.99690000003</v>
      </c>
      <c r="BR795" s="53">
        <v>8331.3658350000005</v>
      </c>
      <c r="BS795" s="53">
        <f t="shared" si="3172"/>
        <v>1.4120265069636952E-2</v>
      </c>
      <c r="BT795" s="53">
        <f>BT794</f>
        <v>0</v>
      </c>
      <c r="BU795" s="53">
        <f t="shared" ref="BU795:BU797" si="3253">BU794</f>
        <v>1</v>
      </c>
      <c r="BV795" s="53">
        <f t="shared" ref="BV795:BV797" si="3254">BV794</f>
        <v>2</v>
      </c>
      <c r="BW795" s="53">
        <f t="shared" si="3175"/>
        <v>0</v>
      </c>
      <c r="BX795" s="53">
        <f t="shared" si="3176"/>
        <v>1.4120265069636952E-2</v>
      </c>
      <c r="BY795" s="53">
        <f t="shared" si="3177"/>
        <v>2.8240530139273905E-2</v>
      </c>
    </row>
    <row r="796" spans="1:77" x14ac:dyDescent="0.3">
      <c r="A796" s="53" t="s">
        <v>1075</v>
      </c>
      <c r="B796" s="53" t="s">
        <v>1578</v>
      </c>
      <c r="C796" s="53">
        <v>12050002</v>
      </c>
      <c r="D796" s="51">
        <v>547595.28899252997</v>
      </c>
      <c r="E796" s="53">
        <v>149166.697969</v>
      </c>
      <c r="F796" s="53">
        <f t="shared" si="3158"/>
        <v>0.27240317980718576</v>
      </c>
      <c r="H796" s="53">
        <f>H795</f>
        <v>1564</v>
      </c>
      <c r="I796" s="53">
        <f t="shared" si="3249"/>
        <v>1866</v>
      </c>
      <c r="J796" s="53">
        <f t="shared" si="3250"/>
        <v>405765</v>
      </c>
      <c r="K796" s="53">
        <f t="shared" si="3251"/>
        <v>0</v>
      </c>
      <c r="L796" s="53">
        <f t="shared" si="3252"/>
        <v>8931</v>
      </c>
      <c r="M796" s="53">
        <f t="shared" si="3164"/>
        <v>426.0385732184385</v>
      </c>
      <c r="N796" s="53">
        <f t="shared" si="3165"/>
        <v>508.30433352020862</v>
      </c>
      <c r="O796" s="53">
        <f t="shared" si="3166"/>
        <v>110531.67625446273</v>
      </c>
      <c r="P796" s="53">
        <f t="shared" si="3167"/>
        <v>0</v>
      </c>
      <c r="Q796" s="53">
        <f t="shared" si="3168"/>
        <v>2432.8327988579758</v>
      </c>
      <c r="AA796" s="53" t="s">
        <v>798</v>
      </c>
      <c r="AB796" s="53" t="s">
        <v>1607</v>
      </c>
      <c r="AC796" s="53">
        <v>11140302</v>
      </c>
      <c r="AD796" s="53">
        <v>2885.9887659999999</v>
      </c>
      <c r="AE796" s="53">
        <v>2885.98876604</v>
      </c>
      <c r="AF796" s="53">
        <f t="shared" si="3163"/>
        <v>1.00000000001386</v>
      </c>
      <c r="AH796" s="53">
        <f>Input!P651</f>
        <v>100</v>
      </c>
      <c r="AI796" s="53">
        <f>Input!Q651</f>
        <v>0</v>
      </c>
      <c r="AJ796" s="53">
        <f>Input!R651</f>
        <v>0</v>
      </c>
      <c r="AK796" s="53">
        <f>Input!S651</f>
        <v>0</v>
      </c>
      <c r="AL796" s="53">
        <f>Input!T651</f>
        <v>0</v>
      </c>
      <c r="AM796" s="58">
        <f t="shared" si="3212"/>
        <v>100.000000001386</v>
      </c>
      <c r="AN796" s="58">
        <f t="shared" si="3213"/>
        <v>0</v>
      </c>
      <c r="AO796" s="58">
        <f t="shared" si="3214"/>
        <v>0</v>
      </c>
      <c r="AP796" s="58">
        <f t="shared" si="3215"/>
        <v>0</v>
      </c>
      <c r="AQ796" s="58">
        <f t="shared" si="3216"/>
        <v>0</v>
      </c>
      <c r="BA796" s="54" t="s">
        <v>1093</v>
      </c>
      <c r="BB796" s="53">
        <v>12060102</v>
      </c>
      <c r="BC796" s="53">
        <v>3378</v>
      </c>
      <c r="BD796" s="53">
        <v>402</v>
      </c>
      <c r="BE796" s="53">
        <f t="shared" si="3169"/>
        <v>0.11900532859680284</v>
      </c>
      <c r="BF796" s="53">
        <f>Input!P614</f>
        <v>51</v>
      </c>
      <c r="BG796" s="53">
        <f>Input!Q614</f>
        <v>0</v>
      </c>
      <c r="BH796" s="53">
        <f t="shared" si="3170"/>
        <v>6.0692717584369449</v>
      </c>
      <c r="BI796" s="53">
        <f t="shared" si="3171"/>
        <v>0</v>
      </c>
      <c r="BO796" s="54" t="s">
        <v>1077</v>
      </c>
      <c r="BP796" s="53">
        <v>11120103</v>
      </c>
      <c r="BQ796" s="53">
        <v>590028.99690000003</v>
      </c>
      <c r="BR796" s="53">
        <v>14131.616029999999</v>
      </c>
      <c r="BS796" s="53">
        <f t="shared" si="3172"/>
        <v>2.3950714463606387E-2</v>
      </c>
      <c r="BT796" s="53">
        <f>BT795</f>
        <v>0</v>
      </c>
      <c r="BU796" s="53">
        <f t="shared" si="3253"/>
        <v>1</v>
      </c>
      <c r="BV796" s="53">
        <f t="shared" si="3254"/>
        <v>2</v>
      </c>
      <c r="BW796" s="53">
        <f t="shared" si="3175"/>
        <v>0</v>
      </c>
      <c r="BX796" s="53">
        <f t="shared" si="3176"/>
        <v>2.3950714463606387E-2</v>
      </c>
      <c r="BY796" s="53">
        <f t="shared" si="3177"/>
        <v>4.7901428927212775E-2</v>
      </c>
    </row>
    <row r="797" spans="1:77" x14ac:dyDescent="0.3">
      <c r="A797" s="53" t="s">
        <v>1075</v>
      </c>
      <c r="B797" s="53" t="s">
        <v>1578</v>
      </c>
      <c r="C797" s="53">
        <v>12050005</v>
      </c>
      <c r="D797" s="51">
        <v>547595.28899252997</v>
      </c>
      <c r="E797" s="53">
        <v>192633.88858299999</v>
      </c>
      <c r="F797" s="53">
        <f t="shared" si="3158"/>
        <v>0.35178149347743531</v>
      </c>
      <c r="H797" s="53">
        <f>H796</f>
        <v>1564</v>
      </c>
      <c r="I797" s="53">
        <f t="shared" si="3249"/>
        <v>1866</v>
      </c>
      <c r="J797" s="53">
        <f t="shared" si="3250"/>
        <v>405765</v>
      </c>
      <c r="K797" s="53">
        <f t="shared" si="3251"/>
        <v>0</v>
      </c>
      <c r="L797" s="53">
        <f t="shared" si="3252"/>
        <v>8931</v>
      </c>
      <c r="M797" s="53">
        <f t="shared" si="3164"/>
        <v>550.18625579870888</v>
      </c>
      <c r="N797" s="53">
        <f t="shared" si="3165"/>
        <v>656.42426682889425</v>
      </c>
      <c r="O797" s="53">
        <f t="shared" si="3166"/>
        <v>142740.61770087155</v>
      </c>
      <c r="P797" s="53">
        <f t="shared" si="3167"/>
        <v>0</v>
      </c>
      <c r="Q797" s="53">
        <f t="shared" si="3168"/>
        <v>3141.7605182469747</v>
      </c>
      <c r="AA797" s="53" t="s">
        <v>798</v>
      </c>
      <c r="AB797" s="53" t="s">
        <v>1608</v>
      </c>
      <c r="AC797" s="53">
        <v>11140305</v>
      </c>
      <c r="AD797" s="53">
        <v>11170.775799999999</v>
      </c>
      <c r="AE797" s="53">
        <v>11170.7758029</v>
      </c>
      <c r="AF797" s="53">
        <f t="shared" si="3163"/>
        <v>1.0000000002596059</v>
      </c>
      <c r="AH797" s="58">
        <v>0</v>
      </c>
      <c r="AI797" s="58">
        <v>0</v>
      </c>
      <c r="AJ797" s="58">
        <v>0</v>
      </c>
      <c r="AK797" s="58">
        <v>0</v>
      </c>
      <c r="AL797" s="58">
        <v>0</v>
      </c>
      <c r="AM797" s="58">
        <f t="shared" si="3212"/>
        <v>0</v>
      </c>
      <c r="AN797" s="58">
        <f t="shared" si="3213"/>
        <v>0</v>
      </c>
      <c r="AO797" s="58">
        <f t="shared" si="3214"/>
        <v>0</v>
      </c>
      <c r="AP797" s="58">
        <f t="shared" si="3215"/>
        <v>0</v>
      </c>
      <c r="AQ797" s="58">
        <f t="shared" si="3216"/>
        <v>0</v>
      </c>
      <c r="BA797" s="54" t="s">
        <v>1093</v>
      </c>
      <c r="BB797" s="53">
        <v>12060103</v>
      </c>
      <c r="BC797" s="53">
        <v>3378</v>
      </c>
      <c r="BD797" s="53">
        <v>3</v>
      </c>
      <c r="BE797" s="53">
        <f t="shared" si="3169"/>
        <v>8.8809946714031975E-4</v>
      </c>
      <c r="BF797" s="53">
        <f t="shared" ref="BF797:BG799" si="3255">BF796</f>
        <v>51</v>
      </c>
      <c r="BG797" s="53">
        <f t="shared" si="3255"/>
        <v>0</v>
      </c>
      <c r="BH797" s="53">
        <f t="shared" si="3170"/>
        <v>4.5293072824156309E-2</v>
      </c>
      <c r="BI797" s="53">
        <f t="shared" si="3171"/>
        <v>0</v>
      </c>
      <c r="BO797" s="54" t="s">
        <v>1077</v>
      </c>
      <c r="BP797" s="53">
        <v>11120301</v>
      </c>
      <c r="BQ797" s="53">
        <v>590028.99690000003</v>
      </c>
      <c r="BR797" s="53">
        <v>36545.66734</v>
      </c>
      <c r="BS797" s="53">
        <f t="shared" si="3172"/>
        <v>6.1938764928520747E-2</v>
      </c>
      <c r="BT797" s="53">
        <f>BT796</f>
        <v>0</v>
      </c>
      <c r="BU797" s="53">
        <f t="shared" si="3253"/>
        <v>1</v>
      </c>
      <c r="BV797" s="53">
        <f t="shared" si="3254"/>
        <v>2</v>
      </c>
      <c r="BW797" s="53">
        <f t="shared" si="3175"/>
        <v>0</v>
      </c>
      <c r="BX797" s="53">
        <f t="shared" si="3176"/>
        <v>6.1938764928520747E-2</v>
      </c>
      <c r="BY797" s="53">
        <f t="shared" si="3177"/>
        <v>0.12387752985704149</v>
      </c>
    </row>
    <row r="798" spans="1:77" x14ac:dyDescent="0.3">
      <c r="A798" s="53" t="s">
        <v>903</v>
      </c>
      <c r="B798" s="53" t="s">
        <v>1575</v>
      </c>
      <c r="C798" s="53">
        <v>13040208</v>
      </c>
      <c r="D798" s="51">
        <v>2625761.12147464</v>
      </c>
      <c r="E798" s="53">
        <v>37468.364810899999</v>
      </c>
      <c r="F798" s="53">
        <f t="shared" si="3158"/>
        <v>1.4269525321426644E-2</v>
      </c>
      <c r="H798" s="53">
        <f>Input!P546</f>
        <v>4796</v>
      </c>
      <c r="I798" s="53">
        <f>Input!Q546</f>
        <v>125</v>
      </c>
      <c r="J798" s="53">
        <f>Input!R546</f>
        <v>33983</v>
      </c>
      <c r="K798" s="53">
        <f>Input!S546</f>
        <v>51</v>
      </c>
      <c r="L798" s="53">
        <f>Input!T546</f>
        <v>654</v>
      </c>
      <c r="M798" s="53">
        <f t="shared" si="3164"/>
        <v>68.436643441562182</v>
      </c>
      <c r="N798" s="53">
        <f t="shared" si="3165"/>
        <v>1.7836906651783304</v>
      </c>
      <c r="O798" s="53">
        <f t="shared" si="3166"/>
        <v>484.92127899804166</v>
      </c>
      <c r="P798" s="53">
        <f t="shared" si="3167"/>
        <v>0.72774579139275886</v>
      </c>
      <c r="Q798" s="53">
        <f t="shared" si="3168"/>
        <v>9.3322695602130246</v>
      </c>
      <c r="AA798" s="53" t="s">
        <v>1107</v>
      </c>
      <c r="AB798" s="53" t="s">
        <v>1599</v>
      </c>
      <c r="AC798" s="53">
        <v>12090103</v>
      </c>
      <c r="AD798" s="53">
        <v>34425.904159999998</v>
      </c>
      <c r="AE798" s="53">
        <v>30028.773765800001</v>
      </c>
      <c r="AF798" s="53">
        <f t="shared" si="3163"/>
        <v>0.87227262430745123</v>
      </c>
      <c r="AH798" s="58">
        <v>0</v>
      </c>
      <c r="AI798" s="58">
        <v>0</v>
      </c>
      <c r="AJ798" s="58">
        <v>0</v>
      </c>
      <c r="AK798" s="58">
        <v>0</v>
      </c>
      <c r="AL798" s="58">
        <v>0</v>
      </c>
      <c r="AM798" s="58">
        <f t="shared" si="3212"/>
        <v>0</v>
      </c>
      <c r="AN798" s="58">
        <f t="shared" si="3213"/>
        <v>0</v>
      </c>
      <c r="AO798" s="58">
        <f t="shared" si="3214"/>
        <v>0</v>
      </c>
      <c r="AP798" s="58">
        <f t="shared" si="3215"/>
        <v>0</v>
      </c>
      <c r="AQ798" s="58">
        <f t="shared" si="3216"/>
        <v>0</v>
      </c>
      <c r="BA798" s="54" t="s">
        <v>1093</v>
      </c>
      <c r="BB798" s="53">
        <v>12060104</v>
      </c>
      <c r="BC798" s="53">
        <v>3378</v>
      </c>
      <c r="BD798" s="53">
        <v>52</v>
      </c>
      <c r="BE798" s="53">
        <f t="shared" si="3169"/>
        <v>1.5393724097098875E-2</v>
      </c>
      <c r="BF798" s="53">
        <f t="shared" si="3255"/>
        <v>51</v>
      </c>
      <c r="BG798" s="53">
        <f t="shared" si="3255"/>
        <v>0</v>
      </c>
      <c r="BH798" s="53">
        <f t="shared" si="3170"/>
        <v>0.78507992895204259</v>
      </c>
      <c r="BI798" s="53">
        <f t="shared" si="3171"/>
        <v>0</v>
      </c>
      <c r="BO798" s="54" t="s">
        <v>1078</v>
      </c>
      <c r="BP798" s="53">
        <v>13040201</v>
      </c>
      <c r="BQ798" s="53">
        <v>2439896.9040000001</v>
      </c>
      <c r="BR798" s="53">
        <v>722606.43790000002</v>
      </c>
      <c r="BS798" s="53">
        <f t="shared" si="3172"/>
        <v>0.29616269306926418</v>
      </c>
      <c r="BT798" s="53">
        <f>Input!R556</f>
        <v>1426</v>
      </c>
      <c r="BU798" s="53">
        <f>Input!S556</f>
        <v>0</v>
      </c>
      <c r="BV798" s="53">
        <f>Input!T556</f>
        <v>37</v>
      </c>
      <c r="BW798" s="53">
        <f t="shared" si="3175"/>
        <v>422.32800031677073</v>
      </c>
      <c r="BX798" s="53">
        <f t="shared" si="3176"/>
        <v>0</v>
      </c>
      <c r="BY798" s="53">
        <f t="shared" si="3177"/>
        <v>10.958019643562775</v>
      </c>
    </row>
    <row r="799" spans="1:77" x14ac:dyDescent="0.3">
      <c r="A799" s="53" t="s">
        <v>903</v>
      </c>
      <c r="B799" s="53" t="s">
        <v>1575</v>
      </c>
      <c r="C799" s="53">
        <v>13040209</v>
      </c>
      <c r="D799" s="51">
        <v>2625761.12147464</v>
      </c>
      <c r="E799" s="53">
        <v>7259.2983743100003</v>
      </c>
      <c r="F799" s="53">
        <f t="shared" si="3158"/>
        <v>2.7646453879373247E-3</v>
      </c>
      <c r="H799" s="53">
        <f t="shared" ref="H799:H804" si="3256">H798</f>
        <v>4796</v>
      </c>
      <c r="I799" s="53">
        <f t="shared" ref="I799:I809" si="3257">I798</f>
        <v>125</v>
      </c>
      <c r="J799" s="53">
        <f t="shared" ref="J799:J809" si="3258">J798</f>
        <v>33983</v>
      </c>
      <c r="K799" s="53">
        <f t="shared" ref="K799:K809" si="3259">K798</f>
        <v>51</v>
      </c>
      <c r="L799" s="53">
        <f t="shared" ref="L799:L809" si="3260">L798</f>
        <v>654</v>
      </c>
      <c r="M799" s="53">
        <f t="shared" si="3164"/>
        <v>13.259239280547408</v>
      </c>
      <c r="N799" s="53">
        <f t="shared" si="3165"/>
        <v>0.34558067349216559</v>
      </c>
      <c r="O799" s="53">
        <f t="shared" si="3166"/>
        <v>93.950944218274103</v>
      </c>
      <c r="P799" s="53">
        <f t="shared" si="3167"/>
        <v>0.14099691478480356</v>
      </c>
      <c r="Q799" s="53">
        <f t="shared" si="3168"/>
        <v>1.8080780837110104</v>
      </c>
      <c r="AA799" s="53" t="s">
        <v>1107</v>
      </c>
      <c r="AB799" s="53" t="s">
        <v>1599</v>
      </c>
      <c r="AC799" s="53">
        <v>12090104</v>
      </c>
      <c r="AD799" s="53">
        <v>34425.904159999998</v>
      </c>
      <c r="AE799" s="53">
        <v>4397.1303990300003</v>
      </c>
      <c r="AF799" s="53">
        <f t="shared" si="3163"/>
        <v>0.12772737583285018</v>
      </c>
      <c r="AH799" s="58">
        <f t="shared" ref="AH799" si="3261">AH798</f>
        <v>0</v>
      </c>
      <c r="AI799" s="58">
        <f t="shared" ref="AI799" si="3262">AI798</f>
        <v>0</v>
      </c>
      <c r="AJ799" s="58">
        <f t="shared" ref="AJ799" si="3263">AJ798</f>
        <v>0</v>
      </c>
      <c r="AK799" s="58">
        <f t="shared" ref="AK799" si="3264">AK798</f>
        <v>0</v>
      </c>
      <c r="AL799" s="58">
        <f t="shared" ref="AL799" si="3265">AL798</f>
        <v>0</v>
      </c>
      <c r="AM799" s="58">
        <f t="shared" si="3212"/>
        <v>0</v>
      </c>
      <c r="AN799" s="58">
        <f t="shared" si="3213"/>
        <v>0</v>
      </c>
      <c r="AO799" s="58">
        <f t="shared" si="3214"/>
        <v>0</v>
      </c>
      <c r="AP799" s="58">
        <f t="shared" si="3215"/>
        <v>0</v>
      </c>
      <c r="AQ799" s="58">
        <f t="shared" si="3216"/>
        <v>0</v>
      </c>
      <c r="BA799" s="54" t="s">
        <v>1093</v>
      </c>
      <c r="BB799" s="53">
        <v>12060105</v>
      </c>
      <c r="BC799" s="53">
        <v>3378</v>
      </c>
      <c r="BD799" s="53">
        <v>2921</v>
      </c>
      <c r="BE799" s="53">
        <f t="shared" si="3169"/>
        <v>0.86471284783895797</v>
      </c>
      <c r="BF799" s="53">
        <f t="shared" si="3255"/>
        <v>51</v>
      </c>
      <c r="BG799" s="53">
        <f t="shared" si="3255"/>
        <v>0</v>
      </c>
      <c r="BH799" s="53">
        <f t="shared" si="3170"/>
        <v>44.100355239786857</v>
      </c>
      <c r="BI799" s="53">
        <f t="shared" si="3171"/>
        <v>0</v>
      </c>
      <c r="BO799" s="54" t="s">
        <v>1078</v>
      </c>
      <c r="BP799" s="53">
        <v>13040202</v>
      </c>
      <c r="BQ799" s="53">
        <v>2439896.9040000001</v>
      </c>
      <c r="BR799" s="53">
        <v>888597.50249999994</v>
      </c>
      <c r="BS799" s="53">
        <f t="shared" si="3172"/>
        <v>0.36419469242459429</v>
      </c>
      <c r="BT799" s="53">
        <f>BT798</f>
        <v>1426</v>
      </c>
      <c r="BU799" s="53">
        <f t="shared" ref="BU799:BU803" si="3266">BU798</f>
        <v>0</v>
      </c>
      <c r="BV799" s="53">
        <f t="shared" ref="BV799:BV803" si="3267">BV798</f>
        <v>37</v>
      </c>
      <c r="BW799" s="53">
        <f t="shared" si="3175"/>
        <v>519.34163139747147</v>
      </c>
      <c r="BX799" s="53">
        <f t="shared" si="3176"/>
        <v>0</v>
      </c>
      <c r="BY799" s="53">
        <f t="shared" si="3177"/>
        <v>13.475203619709989</v>
      </c>
    </row>
    <row r="800" spans="1:77" x14ac:dyDescent="0.3">
      <c r="A800" s="53" t="s">
        <v>903</v>
      </c>
      <c r="B800" s="53" t="s">
        <v>1575</v>
      </c>
      <c r="C800" s="53">
        <v>13040210</v>
      </c>
      <c r="D800" s="51">
        <v>2625761.12147464</v>
      </c>
      <c r="E800" s="53">
        <v>114922.939165</v>
      </c>
      <c r="F800" s="53">
        <f t="shared" si="3158"/>
        <v>4.3767476875603492E-2</v>
      </c>
      <c r="H800" s="53">
        <f t="shared" si="3256"/>
        <v>4796</v>
      </c>
      <c r="I800" s="53">
        <f t="shared" si="3257"/>
        <v>125</v>
      </c>
      <c r="J800" s="53">
        <f t="shared" si="3258"/>
        <v>33983</v>
      </c>
      <c r="K800" s="53">
        <f t="shared" si="3259"/>
        <v>51</v>
      </c>
      <c r="L800" s="53">
        <f t="shared" si="3260"/>
        <v>654</v>
      </c>
      <c r="M800" s="53">
        <f t="shared" si="3164"/>
        <v>209.90881909539434</v>
      </c>
      <c r="N800" s="53">
        <f t="shared" si="3165"/>
        <v>5.4709346094504365</v>
      </c>
      <c r="O800" s="53">
        <f t="shared" si="3166"/>
        <v>1487.3501666636334</v>
      </c>
      <c r="P800" s="53">
        <f t="shared" si="3167"/>
        <v>2.2321413206557783</v>
      </c>
      <c r="Q800" s="53">
        <f t="shared" si="3168"/>
        <v>28.623929876644684</v>
      </c>
      <c r="AA800" s="53" t="s">
        <v>1107</v>
      </c>
      <c r="AB800" s="53" t="s">
        <v>1604</v>
      </c>
      <c r="AC800" s="53">
        <v>12090101</v>
      </c>
      <c r="AD800" s="53">
        <v>818250.26399999997</v>
      </c>
      <c r="AE800" s="53">
        <v>3433.3184640099998</v>
      </c>
      <c r="AF800" s="53">
        <f t="shared" si="3163"/>
        <v>4.1959271082007256E-3</v>
      </c>
      <c r="AH800" s="53">
        <f>Input!P653</f>
        <v>1061</v>
      </c>
      <c r="AI800" s="53">
        <f>Input!Q653</f>
        <v>763</v>
      </c>
      <c r="AJ800" s="53">
        <f>Input!R653</f>
        <v>50251</v>
      </c>
      <c r="AK800" s="53">
        <f>Input!S653</f>
        <v>0</v>
      </c>
      <c r="AL800" s="53">
        <f>Input!T653</f>
        <v>163</v>
      </c>
      <c r="AM800" s="58">
        <f t="shared" si="3212"/>
        <v>4.4518786618009702</v>
      </c>
      <c r="AN800" s="58">
        <f t="shared" si="3213"/>
        <v>3.2014923835571536</v>
      </c>
      <c r="AO800" s="58">
        <f t="shared" si="3214"/>
        <v>210.84953311419466</v>
      </c>
      <c r="AP800" s="58">
        <f t="shared" si="3215"/>
        <v>0</v>
      </c>
      <c r="AQ800" s="58">
        <f t="shared" si="3216"/>
        <v>0.68393611863671833</v>
      </c>
      <c r="BA800" s="54" t="s">
        <v>1094</v>
      </c>
      <c r="BB800" s="53">
        <v>12010002</v>
      </c>
      <c r="BC800" s="53">
        <v>25448</v>
      </c>
      <c r="BD800" s="53">
        <v>890</v>
      </c>
      <c r="BE800" s="53">
        <f t="shared" si="3169"/>
        <v>3.4973278843131089E-2</v>
      </c>
      <c r="BF800" s="53">
        <v>0</v>
      </c>
      <c r="BG800" s="53">
        <v>0</v>
      </c>
      <c r="BH800" s="53">
        <f t="shared" si="3170"/>
        <v>0</v>
      </c>
      <c r="BI800" s="53">
        <f t="shared" si="3171"/>
        <v>0</v>
      </c>
      <c r="BO800" s="54" t="s">
        <v>1078</v>
      </c>
      <c r="BP800" s="53">
        <v>13040203</v>
      </c>
      <c r="BQ800" s="53">
        <v>2439896.9040000001</v>
      </c>
      <c r="BR800" s="53">
        <v>330576.92839999998</v>
      </c>
      <c r="BS800" s="53">
        <f t="shared" si="3172"/>
        <v>0.13548807240914471</v>
      </c>
      <c r="BT800" s="53">
        <f>BT799</f>
        <v>1426</v>
      </c>
      <c r="BU800" s="53">
        <f t="shared" si="3266"/>
        <v>0</v>
      </c>
      <c r="BV800" s="53">
        <f t="shared" si="3267"/>
        <v>37</v>
      </c>
      <c r="BW800" s="53">
        <f t="shared" si="3175"/>
        <v>193.20599125544035</v>
      </c>
      <c r="BX800" s="53">
        <f t="shared" si="3176"/>
        <v>0</v>
      </c>
      <c r="BY800" s="53">
        <f t="shared" si="3177"/>
        <v>5.0130586791383545</v>
      </c>
    </row>
    <row r="801" spans="1:77" x14ac:dyDescent="0.3">
      <c r="A801" s="53" t="s">
        <v>903</v>
      </c>
      <c r="B801" s="53" t="s">
        <v>1575</v>
      </c>
      <c r="C801" s="53">
        <v>13040211</v>
      </c>
      <c r="D801" s="51">
        <v>2625761.12147464</v>
      </c>
      <c r="E801" s="53">
        <v>149922.63884100001</v>
      </c>
      <c r="F801" s="53">
        <f t="shared" si="3158"/>
        <v>5.709683093974776E-2</v>
      </c>
      <c r="H801" s="53">
        <f t="shared" si="3256"/>
        <v>4796</v>
      </c>
      <c r="I801" s="53">
        <f t="shared" si="3257"/>
        <v>125</v>
      </c>
      <c r="J801" s="53">
        <f t="shared" si="3258"/>
        <v>33983</v>
      </c>
      <c r="K801" s="53">
        <f t="shared" si="3259"/>
        <v>51</v>
      </c>
      <c r="L801" s="53">
        <f t="shared" si="3260"/>
        <v>654</v>
      </c>
      <c r="M801" s="53">
        <f t="shared" si="3164"/>
        <v>273.83640118703028</v>
      </c>
      <c r="N801" s="53">
        <f t="shared" si="3165"/>
        <v>7.1371038674684701</v>
      </c>
      <c r="O801" s="53">
        <f t="shared" si="3166"/>
        <v>1940.3216058254482</v>
      </c>
      <c r="P801" s="53">
        <f t="shared" si="3167"/>
        <v>2.9119383779271359</v>
      </c>
      <c r="Q801" s="53">
        <f t="shared" si="3168"/>
        <v>37.341327434595037</v>
      </c>
      <c r="AA801" s="53" t="s">
        <v>1107</v>
      </c>
      <c r="AB801" s="53" t="s">
        <v>1604</v>
      </c>
      <c r="AC801" s="53">
        <v>12090102</v>
      </c>
      <c r="AD801" s="53">
        <v>818250.26399999997</v>
      </c>
      <c r="AE801" s="53">
        <v>239194.625241</v>
      </c>
      <c r="AF801" s="53">
        <f t="shared" si="3163"/>
        <v>0.2923245317046424</v>
      </c>
      <c r="AH801" s="58">
        <f t="shared" ref="AH801:AH804" si="3268">AH800</f>
        <v>1061</v>
      </c>
      <c r="AI801" s="58">
        <f t="shared" ref="AI801:AI804" si="3269">AI800</f>
        <v>763</v>
      </c>
      <c r="AJ801" s="58">
        <f t="shared" ref="AJ801:AJ804" si="3270">AJ800</f>
        <v>50251</v>
      </c>
      <c r="AK801" s="58">
        <f t="shared" ref="AK801:AK804" si="3271">AK800</f>
        <v>0</v>
      </c>
      <c r="AL801" s="58">
        <f t="shared" ref="AL801:AL804" si="3272">AL800</f>
        <v>163</v>
      </c>
      <c r="AM801" s="58">
        <f t="shared" si="3212"/>
        <v>310.15632813862561</v>
      </c>
      <c r="AN801" s="58">
        <f t="shared" si="3213"/>
        <v>223.04361769064215</v>
      </c>
      <c r="AO801" s="58">
        <f t="shared" si="3214"/>
        <v>14689.600042689985</v>
      </c>
      <c r="AP801" s="58">
        <f t="shared" si="3215"/>
        <v>0</v>
      </c>
      <c r="AQ801" s="58">
        <f t="shared" si="3216"/>
        <v>47.648898667856713</v>
      </c>
      <c r="BA801" s="54" t="s">
        <v>1094</v>
      </c>
      <c r="BB801" s="53">
        <v>12010004</v>
      </c>
      <c r="BC801" s="53">
        <v>25448</v>
      </c>
      <c r="BD801" s="53">
        <v>21836</v>
      </c>
      <c r="BE801" s="53">
        <f t="shared" si="3169"/>
        <v>0.85806350204338255</v>
      </c>
      <c r="BF801" s="53">
        <f>BF800</f>
        <v>0</v>
      </c>
      <c r="BG801" s="53">
        <f>BG800</f>
        <v>0</v>
      </c>
      <c r="BH801" s="53">
        <f t="shared" si="3170"/>
        <v>0</v>
      </c>
      <c r="BI801" s="53">
        <f t="shared" si="3171"/>
        <v>0</v>
      </c>
      <c r="BO801" s="54" t="s">
        <v>1078</v>
      </c>
      <c r="BP801" s="53">
        <v>13040204</v>
      </c>
      <c r="BQ801" s="53">
        <v>2439896.9040000001</v>
      </c>
      <c r="BR801" s="53">
        <v>124964.90029999999</v>
      </c>
      <c r="BS801" s="53">
        <f t="shared" si="3172"/>
        <v>5.1217287130095886E-2</v>
      </c>
      <c r="BT801" s="53">
        <f>BT800</f>
        <v>1426</v>
      </c>
      <c r="BU801" s="53">
        <f t="shared" si="3266"/>
        <v>0</v>
      </c>
      <c r="BV801" s="53">
        <f t="shared" si="3267"/>
        <v>37</v>
      </c>
      <c r="BW801" s="53">
        <f t="shared" si="3175"/>
        <v>73.035851447516734</v>
      </c>
      <c r="BX801" s="53">
        <f t="shared" si="3176"/>
        <v>0</v>
      </c>
      <c r="BY801" s="53">
        <f t="shared" si="3177"/>
        <v>1.8950396238135478</v>
      </c>
    </row>
    <row r="802" spans="1:77" x14ac:dyDescent="0.3">
      <c r="A802" s="53" t="s">
        <v>903</v>
      </c>
      <c r="B802" s="53" t="s">
        <v>1575</v>
      </c>
      <c r="C802" s="53">
        <v>13070001</v>
      </c>
      <c r="D802" s="51">
        <v>2625761.12147464</v>
      </c>
      <c r="E802" s="53">
        <v>41829.0115038</v>
      </c>
      <c r="F802" s="53">
        <f t="shared" si="3158"/>
        <v>1.5930242534899226E-2</v>
      </c>
      <c r="H802" s="53">
        <f t="shared" si="3256"/>
        <v>4796</v>
      </c>
      <c r="I802" s="53">
        <f t="shared" si="3257"/>
        <v>125</v>
      </c>
      <c r="J802" s="53">
        <f t="shared" si="3258"/>
        <v>33983</v>
      </c>
      <c r="K802" s="53">
        <f t="shared" si="3259"/>
        <v>51</v>
      </c>
      <c r="L802" s="53">
        <f t="shared" si="3260"/>
        <v>654</v>
      </c>
      <c r="M802" s="53">
        <f t="shared" si="3164"/>
        <v>76.401443197376693</v>
      </c>
      <c r="N802" s="53">
        <f t="shared" si="3165"/>
        <v>1.9912803168624034</v>
      </c>
      <c r="O802" s="53">
        <f t="shared" si="3166"/>
        <v>541.35743206348036</v>
      </c>
      <c r="P802" s="53">
        <f t="shared" si="3167"/>
        <v>0.81244236927986058</v>
      </c>
      <c r="Q802" s="53">
        <f t="shared" si="3168"/>
        <v>10.418378617824095</v>
      </c>
      <c r="AA802" s="53" t="s">
        <v>1107</v>
      </c>
      <c r="AB802" s="53" t="s">
        <v>1604</v>
      </c>
      <c r="AC802" s="53">
        <v>12090103</v>
      </c>
      <c r="AD802" s="53">
        <v>818250.26399999997</v>
      </c>
      <c r="AE802" s="53">
        <v>33259.931801999999</v>
      </c>
      <c r="AF802" s="53">
        <f t="shared" si="3163"/>
        <v>4.0647627340087235E-2</v>
      </c>
      <c r="AH802" s="58">
        <f t="shared" si="3268"/>
        <v>1061</v>
      </c>
      <c r="AI802" s="58">
        <f t="shared" si="3269"/>
        <v>763</v>
      </c>
      <c r="AJ802" s="58">
        <f t="shared" si="3270"/>
        <v>50251</v>
      </c>
      <c r="AK802" s="58">
        <f t="shared" si="3271"/>
        <v>0</v>
      </c>
      <c r="AL802" s="58">
        <f t="shared" si="3272"/>
        <v>163</v>
      </c>
      <c r="AM802" s="58">
        <f t="shared" si="3212"/>
        <v>43.127132607832557</v>
      </c>
      <c r="AN802" s="58">
        <f t="shared" si="3213"/>
        <v>31.01413966048656</v>
      </c>
      <c r="AO802" s="58">
        <f t="shared" si="3214"/>
        <v>2042.5839214667237</v>
      </c>
      <c r="AP802" s="58">
        <f t="shared" si="3215"/>
        <v>0</v>
      </c>
      <c r="AQ802" s="58">
        <f t="shared" si="3216"/>
        <v>6.6255632564342193</v>
      </c>
      <c r="BA802" s="54" t="s">
        <v>1094</v>
      </c>
      <c r="BB802" s="53">
        <v>12020005</v>
      </c>
      <c r="BC802" s="53">
        <v>25448</v>
      </c>
      <c r="BD802" s="53">
        <v>2722</v>
      </c>
      <c r="BE802" s="53">
        <f t="shared" si="3169"/>
        <v>0.10696321911348633</v>
      </c>
      <c r="BF802" s="53">
        <f>BF801</f>
        <v>0</v>
      </c>
      <c r="BG802" s="53">
        <f>BG801</f>
        <v>0</v>
      </c>
      <c r="BH802" s="53">
        <f t="shared" si="3170"/>
        <v>0</v>
      </c>
      <c r="BI802" s="53">
        <f t="shared" si="3171"/>
        <v>0</v>
      </c>
      <c r="BO802" s="54" t="s">
        <v>1078</v>
      </c>
      <c r="BP802" s="53">
        <v>13050004</v>
      </c>
      <c r="BQ802" s="53">
        <v>2439896.9040000001</v>
      </c>
      <c r="BR802" s="53">
        <v>361477.1275</v>
      </c>
      <c r="BS802" s="53">
        <f t="shared" si="3172"/>
        <v>0.14815262354216258</v>
      </c>
      <c r="BT802" s="53">
        <f>BT801</f>
        <v>1426</v>
      </c>
      <c r="BU802" s="53">
        <f t="shared" si="3266"/>
        <v>0</v>
      </c>
      <c r="BV802" s="53">
        <f t="shared" si="3267"/>
        <v>37</v>
      </c>
      <c r="BW802" s="53">
        <f t="shared" si="3175"/>
        <v>211.26564117112383</v>
      </c>
      <c r="BX802" s="53">
        <f t="shared" si="3176"/>
        <v>0</v>
      </c>
      <c r="BY802" s="53">
        <f t="shared" si="3177"/>
        <v>5.4816470710600154</v>
      </c>
    </row>
    <row r="803" spans="1:77" x14ac:dyDescent="0.3">
      <c r="A803" s="53" t="s">
        <v>903</v>
      </c>
      <c r="B803" s="53" t="s">
        <v>1575</v>
      </c>
      <c r="C803" s="53">
        <v>13070003</v>
      </c>
      <c r="D803" s="51">
        <v>2625761.12147464</v>
      </c>
      <c r="E803" s="53">
        <v>2796.2300853299998</v>
      </c>
      <c r="F803" s="53">
        <f t="shared" si="3158"/>
        <v>1.0649217335351601E-3</v>
      </c>
      <c r="H803" s="53">
        <f t="shared" si="3256"/>
        <v>4796</v>
      </c>
      <c r="I803" s="53">
        <f t="shared" si="3257"/>
        <v>125</v>
      </c>
      <c r="J803" s="53">
        <f t="shared" si="3258"/>
        <v>33983</v>
      </c>
      <c r="K803" s="53">
        <f t="shared" si="3259"/>
        <v>51</v>
      </c>
      <c r="L803" s="53">
        <f t="shared" si="3260"/>
        <v>654</v>
      </c>
      <c r="M803" s="53">
        <f t="shared" si="3164"/>
        <v>5.1073646340346279</v>
      </c>
      <c r="N803" s="53">
        <f t="shared" si="3165"/>
        <v>0.13311521669189499</v>
      </c>
      <c r="O803" s="53">
        <f t="shared" si="3166"/>
        <v>36.189235270725341</v>
      </c>
      <c r="P803" s="53">
        <f t="shared" si="3167"/>
        <v>5.4311008410293161E-2</v>
      </c>
      <c r="Q803" s="53">
        <f t="shared" si="3168"/>
        <v>0.6964588137319947</v>
      </c>
      <c r="AA803" s="53" t="s">
        <v>1107</v>
      </c>
      <c r="AB803" s="53" t="s">
        <v>1604</v>
      </c>
      <c r="AC803" s="53">
        <v>12090104</v>
      </c>
      <c r="AD803" s="53">
        <v>818250.26399999997</v>
      </c>
      <c r="AE803" s="53">
        <v>146777.519974</v>
      </c>
      <c r="AF803" s="53">
        <f t="shared" si="3163"/>
        <v>0.17937974044332236</v>
      </c>
      <c r="AH803" s="58">
        <f t="shared" si="3268"/>
        <v>1061</v>
      </c>
      <c r="AI803" s="58">
        <f t="shared" si="3269"/>
        <v>763</v>
      </c>
      <c r="AJ803" s="58">
        <f t="shared" si="3270"/>
        <v>50251</v>
      </c>
      <c r="AK803" s="58">
        <f t="shared" si="3271"/>
        <v>0</v>
      </c>
      <c r="AL803" s="58">
        <f t="shared" si="3272"/>
        <v>163</v>
      </c>
      <c r="AM803" s="58">
        <f t="shared" si="3212"/>
        <v>190.32190461036504</v>
      </c>
      <c r="AN803" s="58">
        <f t="shared" si="3213"/>
        <v>136.86674195825495</v>
      </c>
      <c r="AO803" s="58">
        <f t="shared" si="3214"/>
        <v>9014.0113370173913</v>
      </c>
      <c r="AP803" s="58">
        <f t="shared" si="3215"/>
        <v>0</v>
      </c>
      <c r="AQ803" s="58">
        <f t="shared" si="3216"/>
        <v>29.238897692261546</v>
      </c>
      <c r="BA803" s="54" t="s">
        <v>1095</v>
      </c>
      <c r="BB803" s="53">
        <v>11100101</v>
      </c>
      <c r="BC803" s="53">
        <v>3034</v>
      </c>
      <c r="BD803" s="53">
        <v>392</v>
      </c>
      <c r="BE803" s="53">
        <f t="shared" si="3169"/>
        <v>0.12920237310481214</v>
      </c>
      <c r="BF803" s="53">
        <v>0</v>
      </c>
      <c r="BG803" s="53">
        <v>0</v>
      </c>
      <c r="BH803" s="53">
        <f t="shared" si="3170"/>
        <v>0</v>
      </c>
      <c r="BI803" s="53">
        <f t="shared" si="3171"/>
        <v>0</v>
      </c>
      <c r="BO803" s="54" t="s">
        <v>1078</v>
      </c>
      <c r="BP803" s="53">
        <v>13070006</v>
      </c>
      <c r="BQ803" s="53">
        <v>2439896.9040000001</v>
      </c>
      <c r="BR803" s="53">
        <v>11674.0072</v>
      </c>
      <c r="BS803" s="53">
        <f t="shared" si="3172"/>
        <v>4.7846313427675879E-3</v>
      </c>
      <c r="BT803" s="53">
        <f>BT802</f>
        <v>1426</v>
      </c>
      <c r="BU803" s="53">
        <f t="shared" si="3266"/>
        <v>0</v>
      </c>
      <c r="BV803" s="53">
        <f t="shared" si="3267"/>
        <v>37</v>
      </c>
      <c r="BW803" s="53">
        <f t="shared" si="3175"/>
        <v>6.8228842947865802</v>
      </c>
      <c r="BX803" s="53">
        <f t="shared" si="3176"/>
        <v>0</v>
      </c>
      <c r="BY803" s="53">
        <f t="shared" si="3177"/>
        <v>0.17703135968240075</v>
      </c>
    </row>
    <row r="804" spans="1:77" x14ac:dyDescent="0.3">
      <c r="A804" s="53" t="s">
        <v>903</v>
      </c>
      <c r="B804" s="53" t="s">
        <v>1575</v>
      </c>
      <c r="C804" s="53">
        <v>13070005</v>
      </c>
      <c r="D804" s="51">
        <v>2625761.12147464</v>
      </c>
      <c r="E804" s="53">
        <v>60469.478413299999</v>
      </c>
      <c r="F804" s="53">
        <f t="shared" si="3158"/>
        <v>2.3029314402880658E-2</v>
      </c>
      <c r="H804" s="53">
        <f t="shared" si="3256"/>
        <v>4796</v>
      </c>
      <c r="I804" s="53">
        <f t="shared" si="3257"/>
        <v>125</v>
      </c>
      <c r="J804" s="53">
        <f t="shared" si="3258"/>
        <v>33983</v>
      </c>
      <c r="K804" s="53">
        <f t="shared" si="3259"/>
        <v>51</v>
      </c>
      <c r="L804" s="53">
        <f t="shared" si="3260"/>
        <v>654</v>
      </c>
      <c r="M804" s="53">
        <f t="shared" si="3164"/>
        <v>110.44859187621563</v>
      </c>
      <c r="N804" s="53">
        <f t="shared" si="3165"/>
        <v>2.8786643003600823</v>
      </c>
      <c r="O804" s="53">
        <f t="shared" si="3166"/>
        <v>782.60519135309335</v>
      </c>
      <c r="P804" s="53">
        <f t="shared" si="3167"/>
        <v>1.1744950345469136</v>
      </c>
      <c r="Q804" s="53">
        <f t="shared" si="3168"/>
        <v>15.06117161948395</v>
      </c>
      <c r="AA804" s="53" t="s">
        <v>1107</v>
      </c>
      <c r="AB804" s="53" t="s">
        <v>1604</v>
      </c>
      <c r="AC804" s="53">
        <v>12090105</v>
      </c>
      <c r="AD804" s="53">
        <v>818250.26399999997</v>
      </c>
      <c r="AE804" s="53">
        <v>395584.86847500002</v>
      </c>
      <c r="AF804" s="53">
        <f t="shared" si="3163"/>
        <v>0.4834521733499863</v>
      </c>
      <c r="AH804" s="58">
        <f t="shared" si="3268"/>
        <v>1061</v>
      </c>
      <c r="AI804" s="58">
        <f t="shared" si="3269"/>
        <v>763</v>
      </c>
      <c r="AJ804" s="58">
        <f t="shared" si="3270"/>
        <v>50251</v>
      </c>
      <c r="AK804" s="58">
        <f t="shared" si="3271"/>
        <v>0</v>
      </c>
      <c r="AL804" s="58">
        <f t="shared" si="3272"/>
        <v>163</v>
      </c>
      <c r="AM804" s="58">
        <f t="shared" si="3212"/>
        <v>512.94275592433542</v>
      </c>
      <c r="AN804" s="58">
        <f t="shared" si="3213"/>
        <v>368.87400826603954</v>
      </c>
      <c r="AO804" s="58">
        <f t="shared" si="3214"/>
        <v>24293.955163010163</v>
      </c>
      <c r="AP804" s="58">
        <f t="shared" si="3215"/>
        <v>0</v>
      </c>
      <c r="AQ804" s="58">
        <f t="shared" si="3216"/>
        <v>78.802704256047761</v>
      </c>
      <c r="BA804" s="54" t="s">
        <v>1095</v>
      </c>
      <c r="BB804" s="53">
        <v>11100103</v>
      </c>
      <c r="BC804" s="53">
        <v>3034</v>
      </c>
      <c r="BD804" s="53">
        <v>2495</v>
      </c>
      <c r="BE804" s="53">
        <f t="shared" si="3169"/>
        <v>0.82234673698088334</v>
      </c>
      <c r="BF804" s="53">
        <f>BF803</f>
        <v>0</v>
      </c>
      <c r="BG804" s="53">
        <f>BG803</f>
        <v>0</v>
      </c>
      <c r="BH804" s="53">
        <f t="shared" si="3170"/>
        <v>0</v>
      </c>
      <c r="BI804" s="53">
        <f t="shared" si="3171"/>
        <v>0</v>
      </c>
      <c r="BO804" s="54" t="s">
        <v>1079</v>
      </c>
      <c r="BP804" s="53">
        <v>12010001</v>
      </c>
      <c r="BQ804" s="53">
        <v>165653.95559999999</v>
      </c>
      <c r="BR804" s="53">
        <v>107755.8996</v>
      </c>
      <c r="BS804" s="53">
        <f t="shared" si="3172"/>
        <v>0.65048793558661033</v>
      </c>
      <c r="BT804" s="53">
        <f>Input!R559</f>
        <v>0</v>
      </c>
      <c r="BU804" s="53">
        <f>Input!S559</f>
        <v>0</v>
      </c>
      <c r="BV804" s="53">
        <f>Input!T559</f>
        <v>0</v>
      </c>
      <c r="BW804" s="53">
        <f t="shared" si="3175"/>
        <v>0</v>
      </c>
      <c r="BX804" s="53">
        <f t="shared" si="3176"/>
        <v>0</v>
      </c>
      <c r="BY804" s="53">
        <f t="shared" si="3177"/>
        <v>0</v>
      </c>
    </row>
    <row r="805" spans="1:77" x14ac:dyDescent="0.3">
      <c r="A805" s="53" t="s">
        <v>903</v>
      </c>
      <c r="B805" s="53" t="s">
        <v>1575</v>
      </c>
      <c r="C805" s="53">
        <v>13070006</v>
      </c>
      <c r="D805" s="51">
        <v>2625761.12147464</v>
      </c>
      <c r="E805" s="53">
        <v>341231.06474599999</v>
      </c>
      <c r="F805" s="53">
        <f t="shared" si="3158"/>
        <v>0.12995510595204601</v>
      </c>
      <c r="H805" s="53">
        <f t="shared" ref="H805:H809" si="3273">H804</f>
        <v>4796</v>
      </c>
      <c r="I805" s="53">
        <f t="shared" si="3257"/>
        <v>125</v>
      </c>
      <c r="J805" s="53">
        <f t="shared" si="3258"/>
        <v>33983</v>
      </c>
      <c r="K805" s="53">
        <f t="shared" si="3259"/>
        <v>51</v>
      </c>
      <c r="L805" s="53">
        <f t="shared" si="3260"/>
        <v>654</v>
      </c>
      <c r="M805" s="53">
        <f t="shared" si="3164"/>
        <v>623.26468814601265</v>
      </c>
      <c r="N805" s="53">
        <f t="shared" si="3165"/>
        <v>16.244388244005751</v>
      </c>
      <c r="O805" s="53">
        <f t="shared" si="3166"/>
        <v>4416.2643655683796</v>
      </c>
      <c r="P805" s="53">
        <f t="shared" si="3167"/>
        <v>6.6277104035543468</v>
      </c>
      <c r="Q805" s="53">
        <f t="shared" si="3168"/>
        <v>84.990639292638093</v>
      </c>
      <c r="AA805" s="53" t="s">
        <v>708</v>
      </c>
      <c r="AB805" s="53" t="s">
        <v>1602</v>
      </c>
      <c r="AC805" s="53">
        <v>12070205</v>
      </c>
      <c r="AD805" s="53">
        <v>97543.781019999995</v>
      </c>
      <c r="AE805" s="53">
        <v>335.28191031300003</v>
      </c>
      <c r="AF805" s="53">
        <f t="shared" si="3163"/>
        <v>3.4372453764556772E-3</v>
      </c>
      <c r="AH805" s="58">
        <v>0</v>
      </c>
      <c r="AI805" s="58">
        <v>0</v>
      </c>
      <c r="AJ805" s="58">
        <v>0</v>
      </c>
      <c r="AK805" s="58">
        <v>0</v>
      </c>
      <c r="AL805" s="58">
        <v>0</v>
      </c>
      <c r="AM805" s="58">
        <f t="shared" si="3212"/>
        <v>0</v>
      </c>
      <c r="AN805" s="58">
        <f t="shared" si="3213"/>
        <v>0</v>
      </c>
      <c r="AO805" s="58">
        <f t="shared" si="3214"/>
        <v>0</v>
      </c>
      <c r="AP805" s="58">
        <f t="shared" si="3215"/>
        <v>0</v>
      </c>
      <c r="AQ805" s="58">
        <f t="shared" si="3216"/>
        <v>0</v>
      </c>
      <c r="BA805" s="54" t="s">
        <v>1095</v>
      </c>
      <c r="BB805" s="53">
        <v>11100104</v>
      </c>
      <c r="BC805" s="53">
        <v>3034</v>
      </c>
      <c r="BD805" s="53">
        <v>147</v>
      </c>
      <c r="BE805" s="53">
        <f t="shared" si="3169"/>
        <v>4.8450889914304546E-2</v>
      </c>
      <c r="BF805" s="53">
        <f>BF804</f>
        <v>0</v>
      </c>
      <c r="BG805" s="53">
        <f>BG804</f>
        <v>0</v>
      </c>
      <c r="BH805" s="53">
        <f t="shared" si="3170"/>
        <v>0</v>
      </c>
      <c r="BI805" s="53">
        <f t="shared" si="3171"/>
        <v>0</v>
      </c>
      <c r="BO805" s="54" t="s">
        <v>1079</v>
      </c>
      <c r="BP805" s="53">
        <v>12010003</v>
      </c>
      <c r="BQ805" s="53">
        <v>165653.95559999999</v>
      </c>
      <c r="BR805" s="53">
        <v>57898.055930000002</v>
      </c>
      <c r="BS805" s="53">
        <f t="shared" si="3172"/>
        <v>0.34951206399082213</v>
      </c>
      <c r="BT805" s="53">
        <f>BT804</f>
        <v>0</v>
      </c>
      <c r="BU805" s="53">
        <f t="shared" ref="BU805" si="3274">BU804</f>
        <v>0</v>
      </c>
      <c r="BV805" s="53">
        <f t="shared" ref="BV805" si="3275">BV804</f>
        <v>0</v>
      </c>
      <c r="BW805" s="53">
        <f t="shared" si="3175"/>
        <v>0</v>
      </c>
      <c r="BX805" s="53">
        <f t="shared" si="3176"/>
        <v>0</v>
      </c>
      <c r="BY805" s="53">
        <f t="shared" si="3177"/>
        <v>0</v>
      </c>
    </row>
    <row r="806" spans="1:77" x14ac:dyDescent="0.3">
      <c r="A806" s="53" t="s">
        <v>903</v>
      </c>
      <c r="B806" s="53" t="s">
        <v>1575</v>
      </c>
      <c r="C806" s="53">
        <v>13070007</v>
      </c>
      <c r="D806" s="51">
        <v>2625761.12147464</v>
      </c>
      <c r="E806" s="53">
        <v>710758.152229</v>
      </c>
      <c r="F806" s="53">
        <f t="shared" si="3158"/>
        <v>0.27068652453420244</v>
      </c>
      <c r="H806" s="53">
        <f t="shared" si="3273"/>
        <v>4796</v>
      </c>
      <c r="I806" s="53">
        <f t="shared" si="3257"/>
        <v>125</v>
      </c>
      <c r="J806" s="53">
        <f t="shared" si="3258"/>
        <v>33983</v>
      </c>
      <c r="K806" s="53">
        <f t="shared" si="3259"/>
        <v>51</v>
      </c>
      <c r="L806" s="53">
        <f t="shared" si="3260"/>
        <v>654</v>
      </c>
      <c r="M806" s="53">
        <f t="shared" si="3164"/>
        <v>1298.2125716660348</v>
      </c>
      <c r="N806" s="53">
        <f t="shared" si="3165"/>
        <v>33.835815566775302</v>
      </c>
      <c r="O806" s="53">
        <f t="shared" si="3166"/>
        <v>9198.7401632458023</v>
      </c>
      <c r="P806" s="53">
        <f t="shared" si="3167"/>
        <v>13.805012751244325</v>
      </c>
      <c r="Q806" s="53">
        <f t="shared" si="3168"/>
        <v>177.02898704536841</v>
      </c>
      <c r="AA806" s="53" t="s">
        <v>708</v>
      </c>
      <c r="AB806" s="53" t="s">
        <v>1602</v>
      </c>
      <c r="AC806" s="53">
        <v>12090205</v>
      </c>
      <c r="AD806" s="53">
        <v>97543.781019999995</v>
      </c>
      <c r="AE806" s="53">
        <v>69526.678344500004</v>
      </c>
      <c r="AF806" s="53">
        <f t="shared" si="3163"/>
        <v>0.71277407557376238</v>
      </c>
      <c r="AH806" s="58">
        <f t="shared" ref="AH806:AH807" si="3276">AH805</f>
        <v>0</v>
      </c>
      <c r="AI806" s="58">
        <f t="shared" ref="AI806:AI807" si="3277">AI805</f>
        <v>0</v>
      </c>
      <c r="AJ806" s="58">
        <f t="shared" ref="AJ806:AJ807" si="3278">AJ805</f>
        <v>0</v>
      </c>
      <c r="AK806" s="58">
        <f t="shared" ref="AK806:AK807" si="3279">AK805</f>
        <v>0</v>
      </c>
      <c r="AL806" s="58">
        <f t="shared" ref="AL806:AL807" si="3280">AL805</f>
        <v>0</v>
      </c>
      <c r="AM806" s="58">
        <f t="shared" si="3212"/>
        <v>0</v>
      </c>
      <c r="AN806" s="58">
        <f t="shared" si="3213"/>
        <v>0</v>
      </c>
      <c r="AO806" s="58">
        <f t="shared" si="3214"/>
        <v>0</v>
      </c>
      <c r="AP806" s="58">
        <f t="shared" si="3215"/>
        <v>0</v>
      </c>
      <c r="AQ806" s="58">
        <f t="shared" si="3216"/>
        <v>0</v>
      </c>
      <c r="BA806" s="54" t="s">
        <v>1096</v>
      </c>
      <c r="BB806" s="53">
        <v>12010001</v>
      </c>
      <c r="BC806" s="53">
        <v>209777</v>
      </c>
      <c r="BD806" s="53">
        <v>1892</v>
      </c>
      <c r="BE806" s="53">
        <f t="shared" si="3169"/>
        <v>9.0191012360744983E-3</v>
      </c>
      <c r="BF806" s="53">
        <f>Input!P618</f>
        <v>0</v>
      </c>
      <c r="BG806" s="53">
        <f>Input!Q618</f>
        <v>133</v>
      </c>
      <c r="BH806" s="53">
        <f t="shared" si="3170"/>
        <v>0</v>
      </c>
      <c r="BI806" s="53">
        <f t="shared" si="3171"/>
        <v>1.1995404643979082</v>
      </c>
      <c r="BO806" s="54" t="s">
        <v>1080</v>
      </c>
      <c r="BP806" s="53">
        <v>11090105</v>
      </c>
      <c r="BQ806" s="53">
        <v>590447.83089999994</v>
      </c>
      <c r="BR806" s="53">
        <v>1106.986713</v>
      </c>
      <c r="BS806" s="53">
        <f t="shared" si="3172"/>
        <v>1.8748256070526283E-3</v>
      </c>
      <c r="BT806" s="53">
        <f>Input!R562</f>
        <v>84</v>
      </c>
      <c r="BU806" s="53">
        <f>Input!S562</f>
        <v>0</v>
      </c>
      <c r="BV806" s="53">
        <f>Input!T562</f>
        <v>0</v>
      </c>
      <c r="BW806" s="53">
        <f t="shared" si="3175"/>
        <v>0.15748535099242078</v>
      </c>
      <c r="BX806" s="53">
        <f t="shared" si="3176"/>
        <v>0</v>
      </c>
      <c r="BY806" s="53">
        <f t="shared" si="3177"/>
        <v>0</v>
      </c>
    </row>
    <row r="807" spans="1:77" x14ac:dyDescent="0.3">
      <c r="A807" s="53" t="s">
        <v>903</v>
      </c>
      <c r="B807" s="53" t="s">
        <v>1575</v>
      </c>
      <c r="C807" s="53">
        <v>13070008</v>
      </c>
      <c r="D807" s="51">
        <v>2625761.12147464</v>
      </c>
      <c r="E807" s="53">
        <v>376411.95994999999</v>
      </c>
      <c r="F807" s="53">
        <f t="shared" si="3158"/>
        <v>0.14335346687538936</v>
      </c>
      <c r="H807" s="53">
        <f t="shared" si="3273"/>
        <v>4796</v>
      </c>
      <c r="I807" s="53">
        <f t="shared" si="3257"/>
        <v>125</v>
      </c>
      <c r="J807" s="53">
        <f t="shared" si="3258"/>
        <v>33983</v>
      </c>
      <c r="K807" s="53">
        <f t="shared" si="3259"/>
        <v>51</v>
      </c>
      <c r="L807" s="53">
        <f t="shared" si="3260"/>
        <v>654</v>
      </c>
      <c r="M807" s="53">
        <f t="shared" si="3164"/>
        <v>687.5232271343674</v>
      </c>
      <c r="N807" s="53">
        <f t="shared" si="3165"/>
        <v>17.91918335942367</v>
      </c>
      <c r="O807" s="53">
        <f t="shared" si="3166"/>
        <v>4871.5808648263564</v>
      </c>
      <c r="P807" s="53">
        <f t="shared" si="3167"/>
        <v>7.311026810644857</v>
      </c>
      <c r="Q807" s="53">
        <f t="shared" si="3168"/>
        <v>93.753167336504646</v>
      </c>
      <c r="AA807" s="53" t="s">
        <v>708</v>
      </c>
      <c r="AB807" s="53" t="s">
        <v>1602</v>
      </c>
      <c r="AC807" s="53">
        <v>12090206</v>
      </c>
      <c r="AD807" s="53">
        <v>97543.781019999995</v>
      </c>
      <c r="AE807" s="53">
        <v>27681.8207659</v>
      </c>
      <c r="AF807" s="53">
        <f t="shared" si="3163"/>
        <v>0.2837886790570916</v>
      </c>
      <c r="AH807" s="58">
        <f t="shared" si="3276"/>
        <v>0</v>
      </c>
      <c r="AI807" s="58">
        <f t="shared" si="3277"/>
        <v>0</v>
      </c>
      <c r="AJ807" s="58">
        <f t="shared" si="3278"/>
        <v>0</v>
      </c>
      <c r="AK807" s="58">
        <f t="shared" si="3279"/>
        <v>0</v>
      </c>
      <c r="AL807" s="58">
        <f t="shared" si="3280"/>
        <v>0</v>
      </c>
      <c r="AM807" s="58">
        <f t="shared" si="3212"/>
        <v>0</v>
      </c>
      <c r="AN807" s="58">
        <f t="shared" si="3213"/>
        <v>0</v>
      </c>
      <c r="AO807" s="58">
        <f t="shared" si="3214"/>
        <v>0</v>
      </c>
      <c r="AP807" s="58">
        <f t="shared" si="3215"/>
        <v>0</v>
      </c>
      <c r="AQ807" s="58">
        <f t="shared" si="3216"/>
        <v>0</v>
      </c>
      <c r="BA807" s="54" t="s">
        <v>1096</v>
      </c>
      <c r="BB807" s="53">
        <v>12010002</v>
      </c>
      <c r="BC807" s="53">
        <v>209777</v>
      </c>
      <c r="BD807" s="53">
        <v>34079</v>
      </c>
      <c r="BE807" s="53">
        <f t="shared" si="3169"/>
        <v>0.16245346248635456</v>
      </c>
      <c r="BF807" s="53">
        <f t="shared" ref="BF807:BG809" si="3281">BF806</f>
        <v>0</v>
      </c>
      <c r="BG807" s="53">
        <f t="shared" si="3281"/>
        <v>133</v>
      </c>
      <c r="BH807" s="53">
        <f t="shared" si="3170"/>
        <v>0</v>
      </c>
      <c r="BI807" s="53">
        <f t="shared" si="3171"/>
        <v>21.606310510685155</v>
      </c>
      <c r="BO807" s="54" t="s">
        <v>1080</v>
      </c>
      <c r="BP807" s="53">
        <v>11120101</v>
      </c>
      <c r="BQ807" s="53">
        <v>590447.83089999994</v>
      </c>
      <c r="BR807" s="53">
        <v>123572.0012</v>
      </c>
      <c r="BS807" s="53">
        <f t="shared" si="3172"/>
        <v>0.2092852149387073</v>
      </c>
      <c r="BT807" s="53">
        <f>BT806</f>
        <v>84</v>
      </c>
      <c r="BU807" s="53">
        <f t="shared" ref="BU807:BU811" si="3282">BU806</f>
        <v>0</v>
      </c>
      <c r="BV807" s="53">
        <f t="shared" ref="BV807:BV811" si="3283">BV806</f>
        <v>0</v>
      </c>
      <c r="BW807" s="53">
        <f t="shared" si="3175"/>
        <v>17.579958054851414</v>
      </c>
      <c r="BX807" s="53">
        <f t="shared" si="3176"/>
        <v>0</v>
      </c>
      <c r="BY807" s="53">
        <f t="shared" si="3177"/>
        <v>0</v>
      </c>
    </row>
    <row r="808" spans="1:77" x14ac:dyDescent="0.3">
      <c r="A808" s="53" t="s">
        <v>903</v>
      </c>
      <c r="B808" s="53" t="s">
        <v>1575</v>
      </c>
      <c r="C808" s="53">
        <v>13070009</v>
      </c>
      <c r="D808" s="51">
        <v>2625761.12147464</v>
      </c>
      <c r="E808" s="53">
        <v>577872.28036400001</v>
      </c>
      <c r="F808" s="53">
        <f t="shared" si="3158"/>
        <v>0.22007800924383561</v>
      </c>
      <c r="H808" s="53">
        <f t="shared" si="3273"/>
        <v>4796</v>
      </c>
      <c r="I808" s="53">
        <f t="shared" si="3257"/>
        <v>125</v>
      </c>
      <c r="J808" s="53">
        <f t="shared" si="3258"/>
        <v>33983</v>
      </c>
      <c r="K808" s="53">
        <f t="shared" si="3259"/>
        <v>51</v>
      </c>
      <c r="L808" s="53">
        <f t="shared" si="3260"/>
        <v>654</v>
      </c>
      <c r="M808" s="53">
        <f t="shared" si="3164"/>
        <v>1055.4941323334356</v>
      </c>
      <c r="N808" s="53">
        <f t="shared" si="3165"/>
        <v>27.509751155479453</v>
      </c>
      <c r="O808" s="53">
        <f t="shared" si="3166"/>
        <v>7478.9109881332652</v>
      </c>
      <c r="P808" s="53">
        <f t="shared" si="3167"/>
        <v>11.223978471435617</v>
      </c>
      <c r="Q808" s="53">
        <f t="shared" si="3168"/>
        <v>143.93101804546848</v>
      </c>
      <c r="AA808" s="53" t="s">
        <v>660</v>
      </c>
      <c r="AB808" s="53" t="s">
        <v>1608</v>
      </c>
      <c r="AC808" s="53">
        <v>12020002</v>
      </c>
      <c r="AD808" s="53">
        <v>35645.016750000003</v>
      </c>
      <c r="AE808" s="53">
        <v>34152.335829099997</v>
      </c>
      <c r="AF808" s="53">
        <f t="shared" si="3163"/>
        <v>0.95812371385966577</v>
      </c>
      <c r="AH808" s="58">
        <v>0</v>
      </c>
      <c r="AI808" s="58">
        <v>0</v>
      </c>
      <c r="AJ808" s="58">
        <v>0</v>
      </c>
      <c r="AK808" s="58">
        <v>0</v>
      </c>
      <c r="AL808" s="58">
        <v>0</v>
      </c>
      <c r="AM808" s="58">
        <f t="shared" si="3212"/>
        <v>0</v>
      </c>
      <c r="AN808" s="58">
        <f t="shared" si="3213"/>
        <v>0</v>
      </c>
      <c r="AO808" s="58">
        <f t="shared" si="3214"/>
        <v>0</v>
      </c>
      <c r="AP808" s="58">
        <f t="shared" si="3215"/>
        <v>0</v>
      </c>
      <c r="AQ808" s="58">
        <f t="shared" si="3216"/>
        <v>0</v>
      </c>
      <c r="BA808" s="54" t="s">
        <v>1096</v>
      </c>
      <c r="BB808" s="53">
        <v>12020001</v>
      </c>
      <c r="BC808" s="53">
        <v>209777</v>
      </c>
      <c r="BD808" s="53">
        <v>81684</v>
      </c>
      <c r="BE808" s="53">
        <f t="shared" si="3169"/>
        <v>0.38938491827035376</v>
      </c>
      <c r="BF808" s="53">
        <f t="shared" si="3281"/>
        <v>0</v>
      </c>
      <c r="BG808" s="53">
        <f t="shared" si="3281"/>
        <v>133</v>
      </c>
      <c r="BH808" s="53">
        <f t="shared" si="3170"/>
        <v>0</v>
      </c>
      <c r="BI808" s="53">
        <f t="shared" si="3171"/>
        <v>51.788194129957049</v>
      </c>
      <c r="BO808" s="54" t="s">
        <v>1080</v>
      </c>
      <c r="BP808" s="53">
        <v>11120102</v>
      </c>
      <c r="BQ808" s="53">
        <v>590447.83089999994</v>
      </c>
      <c r="BR808" s="53">
        <v>99907.280859999999</v>
      </c>
      <c r="BS808" s="53">
        <f t="shared" si="3172"/>
        <v>0.1692059410358315</v>
      </c>
      <c r="BT808" s="53">
        <f>BT807</f>
        <v>84</v>
      </c>
      <c r="BU808" s="53">
        <f t="shared" si="3282"/>
        <v>0</v>
      </c>
      <c r="BV808" s="53">
        <f t="shared" si="3283"/>
        <v>0</v>
      </c>
      <c r="BW808" s="53">
        <f t="shared" si="3175"/>
        <v>14.213299047009846</v>
      </c>
      <c r="BX808" s="53">
        <f t="shared" si="3176"/>
        <v>0</v>
      </c>
      <c r="BY808" s="53">
        <f t="shared" si="3177"/>
        <v>0</v>
      </c>
    </row>
    <row r="809" spans="1:77" x14ac:dyDescent="0.3">
      <c r="A809" s="53" t="s">
        <v>903</v>
      </c>
      <c r="B809" s="53" t="s">
        <v>1575</v>
      </c>
      <c r="C809" s="53">
        <v>13070010</v>
      </c>
      <c r="D809" s="51">
        <v>2625761.12147464</v>
      </c>
      <c r="E809" s="53">
        <v>204819.70299200001</v>
      </c>
      <c r="F809" s="53">
        <f t="shared" si="3158"/>
        <v>7.800393619849634E-2</v>
      </c>
      <c r="H809" s="53">
        <f t="shared" si="3273"/>
        <v>4796</v>
      </c>
      <c r="I809" s="53">
        <f t="shared" si="3257"/>
        <v>125</v>
      </c>
      <c r="J809" s="53">
        <f t="shared" si="3258"/>
        <v>33983</v>
      </c>
      <c r="K809" s="53">
        <f t="shared" si="3259"/>
        <v>51</v>
      </c>
      <c r="L809" s="53">
        <f t="shared" si="3260"/>
        <v>654</v>
      </c>
      <c r="M809" s="53">
        <f t="shared" si="3164"/>
        <v>374.10687800798843</v>
      </c>
      <c r="N809" s="53">
        <f t="shared" si="3165"/>
        <v>9.7504920248120417</v>
      </c>
      <c r="O809" s="53">
        <f t="shared" si="3166"/>
        <v>2650.8077638335012</v>
      </c>
      <c r="P809" s="53">
        <f t="shared" si="3167"/>
        <v>3.9782007461233135</v>
      </c>
      <c r="Q809" s="53">
        <f t="shared" si="3168"/>
        <v>51.014574273816606</v>
      </c>
      <c r="AA809" s="53" t="s">
        <v>660</v>
      </c>
      <c r="AB809" s="53" t="s">
        <v>1608</v>
      </c>
      <c r="AC809" s="53">
        <v>12030202</v>
      </c>
      <c r="AD809" s="53">
        <v>35645.016750000003</v>
      </c>
      <c r="AE809" s="53">
        <v>1492.6809163299999</v>
      </c>
      <c r="AF809" s="53">
        <f t="shared" si="3163"/>
        <v>4.1876286012125376E-2</v>
      </c>
      <c r="AH809" s="58">
        <f t="shared" ref="AH809" si="3284">AH808</f>
        <v>0</v>
      </c>
      <c r="AI809" s="58">
        <f t="shared" ref="AI809" si="3285">AI808</f>
        <v>0</v>
      </c>
      <c r="AJ809" s="58">
        <f t="shared" ref="AJ809" si="3286">AJ808</f>
        <v>0</v>
      </c>
      <c r="AK809" s="58">
        <f t="shared" ref="AK809" si="3287">AK808</f>
        <v>0</v>
      </c>
      <c r="AL809" s="58">
        <f t="shared" ref="AL809" si="3288">AL808</f>
        <v>0</v>
      </c>
      <c r="AM809" s="58">
        <f t="shared" si="3212"/>
        <v>0</v>
      </c>
      <c r="AN809" s="58">
        <f t="shared" si="3213"/>
        <v>0</v>
      </c>
      <c r="AO809" s="58">
        <f t="shared" si="3214"/>
        <v>0</v>
      </c>
      <c r="AP809" s="58">
        <f t="shared" si="3215"/>
        <v>0</v>
      </c>
      <c r="AQ809" s="58">
        <f t="shared" si="3216"/>
        <v>0</v>
      </c>
      <c r="BA809" s="54" t="s">
        <v>1096</v>
      </c>
      <c r="BB809" s="53">
        <v>12020004</v>
      </c>
      <c r="BC809" s="53">
        <v>209777</v>
      </c>
      <c r="BD809" s="53">
        <v>92122</v>
      </c>
      <c r="BE809" s="53">
        <f t="shared" si="3169"/>
        <v>0.43914251800721721</v>
      </c>
      <c r="BF809" s="53">
        <f t="shared" si="3281"/>
        <v>0</v>
      </c>
      <c r="BG809" s="53">
        <f t="shared" si="3281"/>
        <v>133</v>
      </c>
      <c r="BH809" s="53">
        <f t="shared" si="3170"/>
        <v>0</v>
      </c>
      <c r="BI809" s="53">
        <f t="shared" si="3171"/>
        <v>58.405954894959891</v>
      </c>
      <c r="BO809" s="54" t="s">
        <v>1080</v>
      </c>
      <c r="BP809" s="53">
        <v>11120103</v>
      </c>
      <c r="BQ809" s="53">
        <v>590447.83089999994</v>
      </c>
      <c r="BR809" s="53">
        <v>351461.054</v>
      </c>
      <c r="BS809" s="53">
        <f t="shared" si="3172"/>
        <v>0.59524488973781076</v>
      </c>
      <c r="BT809" s="53">
        <f>BT808</f>
        <v>84</v>
      </c>
      <c r="BU809" s="53">
        <f t="shared" si="3282"/>
        <v>0</v>
      </c>
      <c r="BV809" s="53">
        <f t="shared" si="3283"/>
        <v>0</v>
      </c>
      <c r="BW809" s="53">
        <f t="shared" si="3175"/>
        <v>50.000570737976105</v>
      </c>
      <c r="BX809" s="53">
        <f t="shared" si="3176"/>
        <v>0</v>
      </c>
      <c r="BY809" s="53">
        <f t="shared" si="3177"/>
        <v>0</v>
      </c>
    </row>
    <row r="810" spans="1:77" x14ac:dyDescent="0.3">
      <c r="A810" s="53" t="s">
        <v>903</v>
      </c>
      <c r="B810" s="53" t="s">
        <v>1579</v>
      </c>
      <c r="C810" s="53">
        <v>13070001</v>
      </c>
      <c r="D810" s="51">
        <v>676110.56300464005</v>
      </c>
      <c r="E810" s="53">
        <v>11940.1424119</v>
      </c>
      <c r="F810" s="53">
        <f t="shared" si="3158"/>
        <v>1.7660044178037869E-2</v>
      </c>
      <c r="H810" s="53">
        <f>Input!P545</f>
        <v>425</v>
      </c>
      <c r="I810" s="53">
        <f>Input!Q545</f>
        <v>63</v>
      </c>
      <c r="J810" s="53">
        <f>Input!R545</f>
        <v>15560</v>
      </c>
      <c r="K810" s="53">
        <f>Input!S545</f>
        <v>2</v>
      </c>
      <c r="L810" s="53">
        <f>Input!T545</f>
        <v>60</v>
      </c>
      <c r="M810" s="53">
        <f t="shared" si="3164"/>
        <v>7.5055187756660944</v>
      </c>
      <c r="N810" s="53">
        <f t="shared" si="3165"/>
        <v>1.1125827832163857</v>
      </c>
      <c r="O810" s="53">
        <f t="shared" si="3166"/>
        <v>274.79028741026923</v>
      </c>
      <c r="P810" s="53">
        <f t="shared" si="3167"/>
        <v>3.5320088356075738E-2</v>
      </c>
      <c r="Q810" s="53">
        <f t="shared" si="3168"/>
        <v>1.0596026506822722</v>
      </c>
      <c r="AA810" s="53" t="s">
        <v>660</v>
      </c>
      <c r="AB810" s="53" t="s">
        <v>1611</v>
      </c>
      <c r="AC810" s="53">
        <v>12020002</v>
      </c>
      <c r="AD810" s="53">
        <v>129923.298</v>
      </c>
      <c r="AE810" s="53">
        <v>104695.39823599999</v>
      </c>
      <c r="AF810" s="53">
        <f t="shared" si="3163"/>
        <v>0.80582466615033121</v>
      </c>
      <c r="AH810" s="58">
        <v>0</v>
      </c>
      <c r="AI810" s="58">
        <v>0</v>
      </c>
      <c r="AJ810" s="58">
        <v>0</v>
      </c>
      <c r="AK810" s="58">
        <v>0</v>
      </c>
      <c r="AL810" s="58">
        <v>0</v>
      </c>
      <c r="AM810" s="58">
        <f t="shared" si="3212"/>
        <v>0</v>
      </c>
      <c r="AN810" s="58">
        <f t="shared" si="3213"/>
        <v>0</v>
      </c>
      <c r="AO810" s="58">
        <f t="shared" si="3214"/>
        <v>0</v>
      </c>
      <c r="AP810" s="58">
        <f t="shared" si="3215"/>
        <v>0</v>
      </c>
      <c r="AQ810" s="58">
        <f t="shared" si="3216"/>
        <v>0</v>
      </c>
      <c r="BA810" s="54" t="s">
        <v>699</v>
      </c>
      <c r="BB810" s="53">
        <v>12060201</v>
      </c>
      <c r="BC810" s="53">
        <v>8490</v>
      </c>
      <c r="BD810" s="53">
        <v>479</v>
      </c>
      <c r="BE810" s="53">
        <f t="shared" si="3169"/>
        <v>5.6419316843345113E-2</v>
      </c>
      <c r="BF810" s="53">
        <f>Input!P621</f>
        <v>0</v>
      </c>
      <c r="BG810" s="53">
        <f>Input!Q621</f>
        <v>0</v>
      </c>
      <c r="BH810" s="53">
        <f t="shared" si="3170"/>
        <v>0</v>
      </c>
      <c r="BI810" s="53">
        <f t="shared" si="3171"/>
        <v>0</v>
      </c>
      <c r="BO810" s="54" t="s">
        <v>1080</v>
      </c>
      <c r="BP810" s="53">
        <v>11120104</v>
      </c>
      <c r="BQ810" s="53">
        <v>590447.83089999994</v>
      </c>
      <c r="BR810" s="53">
        <v>13366.399429999999</v>
      </c>
      <c r="BS810" s="53">
        <f t="shared" si="3172"/>
        <v>2.2637731448053661E-2</v>
      </c>
      <c r="BT810" s="53">
        <f>BT809</f>
        <v>84</v>
      </c>
      <c r="BU810" s="53">
        <f t="shared" si="3282"/>
        <v>0</v>
      </c>
      <c r="BV810" s="53">
        <f t="shared" si="3283"/>
        <v>0</v>
      </c>
      <c r="BW810" s="53">
        <f t="shared" si="3175"/>
        <v>1.9015694416365077</v>
      </c>
      <c r="BX810" s="53">
        <f t="shared" si="3176"/>
        <v>0</v>
      </c>
      <c r="BY810" s="53">
        <f t="shared" si="3177"/>
        <v>0</v>
      </c>
    </row>
    <row r="811" spans="1:77" x14ac:dyDescent="0.3">
      <c r="A811" s="53" t="s">
        <v>903</v>
      </c>
      <c r="B811" s="53" t="s">
        <v>1579</v>
      </c>
      <c r="C811" s="53">
        <v>13070005</v>
      </c>
      <c r="D811" s="51">
        <v>676110.56300464005</v>
      </c>
      <c r="E811" s="53">
        <v>4137.2550979799998</v>
      </c>
      <c r="F811" s="53">
        <f t="shared" si="3158"/>
        <v>6.1191990250736641E-3</v>
      </c>
      <c r="H811" s="53">
        <f>H810</f>
        <v>425</v>
      </c>
      <c r="I811" s="53">
        <f t="shared" ref="I811:I815" si="3289">I810</f>
        <v>63</v>
      </c>
      <c r="J811" s="53">
        <f t="shared" ref="J811:J815" si="3290">J810</f>
        <v>15560</v>
      </c>
      <c r="K811" s="53">
        <f t="shared" ref="K811:K815" si="3291">K810</f>
        <v>2</v>
      </c>
      <c r="L811" s="53">
        <f t="shared" ref="L811:L815" si="3292">L810</f>
        <v>60</v>
      </c>
      <c r="M811" s="53">
        <f t="shared" si="3164"/>
        <v>2.6006595856563073</v>
      </c>
      <c r="N811" s="53">
        <f t="shared" si="3165"/>
        <v>0.38550953857964082</v>
      </c>
      <c r="O811" s="53">
        <f t="shared" si="3166"/>
        <v>95.214736830146208</v>
      </c>
      <c r="P811" s="53">
        <f t="shared" si="3167"/>
        <v>1.2238398050147328E-2</v>
      </c>
      <c r="Q811" s="53">
        <f t="shared" si="3168"/>
        <v>0.36715194150441988</v>
      </c>
      <c r="AA811" s="53" t="s">
        <v>660</v>
      </c>
      <c r="AB811" s="53" t="s">
        <v>1611</v>
      </c>
      <c r="AC811" s="53">
        <v>12030202</v>
      </c>
      <c r="AD811" s="53">
        <v>129923.298</v>
      </c>
      <c r="AE811" s="53">
        <v>25227.8997586</v>
      </c>
      <c r="AF811" s="53">
        <f t="shared" si="3163"/>
        <v>0.19417533380810578</v>
      </c>
      <c r="AH811" s="58">
        <f t="shared" ref="AH811" si="3293">AH810</f>
        <v>0</v>
      </c>
      <c r="AI811" s="58">
        <f t="shared" ref="AI811" si="3294">AI810</f>
        <v>0</v>
      </c>
      <c r="AJ811" s="58">
        <f t="shared" ref="AJ811" si="3295">AJ810</f>
        <v>0</v>
      </c>
      <c r="AK811" s="58">
        <f t="shared" ref="AK811" si="3296">AK810</f>
        <v>0</v>
      </c>
      <c r="AL811" s="58">
        <f t="shared" ref="AL811" si="3297">AL810</f>
        <v>0</v>
      </c>
      <c r="AM811" s="58">
        <f t="shared" si="3212"/>
        <v>0</v>
      </c>
      <c r="AN811" s="58">
        <f t="shared" si="3213"/>
        <v>0</v>
      </c>
      <c r="AO811" s="58">
        <f t="shared" si="3214"/>
        <v>0</v>
      </c>
      <c r="AP811" s="58">
        <f t="shared" si="3215"/>
        <v>0</v>
      </c>
      <c r="AQ811" s="58">
        <f t="shared" si="3216"/>
        <v>0</v>
      </c>
      <c r="BA811" s="54" t="s">
        <v>699</v>
      </c>
      <c r="BB811" s="53">
        <v>12060202</v>
      </c>
      <c r="BC811" s="53">
        <v>8490</v>
      </c>
      <c r="BD811" s="53">
        <v>7945</v>
      </c>
      <c r="BE811" s="53">
        <f t="shared" si="3169"/>
        <v>0.93580683156654887</v>
      </c>
      <c r="BF811" s="53">
        <f>BF810</f>
        <v>0</v>
      </c>
      <c r="BG811" s="53">
        <f>BG810</f>
        <v>0</v>
      </c>
      <c r="BH811" s="53">
        <f t="shared" si="3170"/>
        <v>0</v>
      </c>
      <c r="BI811" s="53">
        <f t="shared" si="3171"/>
        <v>0</v>
      </c>
      <c r="BO811" s="54" t="s">
        <v>1080</v>
      </c>
      <c r="BP811" s="53">
        <v>11120301</v>
      </c>
      <c r="BQ811" s="53">
        <v>590447.83089999994</v>
      </c>
      <c r="BR811" s="53">
        <v>1034.1086829999999</v>
      </c>
      <c r="BS811" s="53">
        <f t="shared" si="3172"/>
        <v>1.7513972088334078E-3</v>
      </c>
      <c r="BT811" s="53">
        <f>BT810</f>
        <v>84</v>
      </c>
      <c r="BU811" s="53">
        <f t="shared" si="3282"/>
        <v>0</v>
      </c>
      <c r="BV811" s="53">
        <f t="shared" si="3283"/>
        <v>0</v>
      </c>
      <c r="BW811" s="53">
        <f t="shared" si="3175"/>
        <v>0.14711736554200625</v>
      </c>
      <c r="BX811" s="53">
        <f t="shared" si="3176"/>
        <v>0</v>
      </c>
      <c r="BY811" s="53">
        <f t="shared" si="3177"/>
        <v>0</v>
      </c>
    </row>
    <row r="812" spans="1:77" x14ac:dyDescent="0.3">
      <c r="A812" s="53" t="s">
        <v>903</v>
      </c>
      <c r="B812" s="53" t="s">
        <v>1579</v>
      </c>
      <c r="C812" s="53">
        <v>13070006</v>
      </c>
      <c r="D812" s="51">
        <v>676110.56300464005</v>
      </c>
      <c r="E812" s="53">
        <v>157779.57463700001</v>
      </c>
      <c r="F812" s="53">
        <f t="shared" si="3158"/>
        <v>0.23336356991055796</v>
      </c>
      <c r="H812" s="53">
        <f>H811</f>
        <v>425</v>
      </c>
      <c r="I812" s="53">
        <f t="shared" si="3289"/>
        <v>63</v>
      </c>
      <c r="J812" s="53">
        <f t="shared" si="3290"/>
        <v>15560</v>
      </c>
      <c r="K812" s="53">
        <f t="shared" si="3291"/>
        <v>2</v>
      </c>
      <c r="L812" s="53">
        <f t="shared" si="3292"/>
        <v>60</v>
      </c>
      <c r="M812" s="53">
        <f t="shared" si="3164"/>
        <v>99.179517211987132</v>
      </c>
      <c r="N812" s="53">
        <f t="shared" si="3165"/>
        <v>14.701904904365151</v>
      </c>
      <c r="O812" s="53">
        <f t="shared" si="3166"/>
        <v>3631.137147808282</v>
      </c>
      <c r="P812" s="53">
        <f t="shared" si="3167"/>
        <v>0.46672713982111591</v>
      </c>
      <c r="Q812" s="53">
        <f t="shared" si="3168"/>
        <v>14.001814194633477</v>
      </c>
      <c r="AA812" s="53" t="s">
        <v>660</v>
      </c>
      <c r="AB812" s="53" t="s">
        <v>1614</v>
      </c>
      <c r="AC812" s="53">
        <v>12020002</v>
      </c>
      <c r="AD812" s="53">
        <v>402089.93550000002</v>
      </c>
      <c r="AE812" s="53">
        <v>220264.135476</v>
      </c>
      <c r="AF812" s="53">
        <f t="shared" si="3163"/>
        <v>0.54779818152399384</v>
      </c>
      <c r="AH812" s="53">
        <f>Input!P660</f>
        <v>302</v>
      </c>
      <c r="AI812" s="53">
        <f>Input!Q660</f>
        <v>0</v>
      </c>
      <c r="AJ812" s="53">
        <f>Input!R660</f>
        <v>0</v>
      </c>
      <c r="AK812" s="53">
        <f>Input!S660</f>
        <v>0</v>
      </c>
      <c r="AL812" s="53">
        <f>Input!T660</f>
        <v>0</v>
      </c>
      <c r="AM812" s="58">
        <f t="shared" si="3212"/>
        <v>165.43505082024615</v>
      </c>
      <c r="AN812" s="58">
        <f t="shared" si="3213"/>
        <v>0</v>
      </c>
      <c r="AO812" s="58">
        <f t="shared" si="3214"/>
        <v>0</v>
      </c>
      <c r="AP812" s="58">
        <f t="shared" si="3215"/>
        <v>0</v>
      </c>
      <c r="AQ812" s="58">
        <f t="shared" si="3216"/>
        <v>0</v>
      </c>
      <c r="BA812" s="54" t="s">
        <v>699</v>
      </c>
      <c r="BB812" s="53">
        <v>12060204</v>
      </c>
      <c r="BC812" s="53">
        <v>8490</v>
      </c>
      <c r="BD812" s="53">
        <v>66</v>
      </c>
      <c r="BE812" s="53">
        <f t="shared" si="3169"/>
        <v>7.7738515901060075E-3</v>
      </c>
      <c r="BF812" s="53">
        <f>BF811</f>
        <v>0</v>
      </c>
      <c r="BG812" s="53">
        <f>BG811</f>
        <v>0</v>
      </c>
      <c r="BH812" s="53">
        <f t="shared" si="3170"/>
        <v>0</v>
      </c>
      <c r="BI812" s="53">
        <f t="shared" si="3171"/>
        <v>0</v>
      </c>
      <c r="BO812" s="54" t="s">
        <v>1081</v>
      </c>
      <c r="BP812" s="53">
        <v>12090103</v>
      </c>
      <c r="BQ812" s="53">
        <v>752626.60089999996</v>
      </c>
      <c r="BR812" s="53">
        <v>698971.64480000001</v>
      </c>
      <c r="BS812" s="53">
        <f t="shared" si="3172"/>
        <v>0.92870972666148299</v>
      </c>
      <c r="BT812" s="53">
        <f>Input!R565</f>
        <v>74</v>
      </c>
      <c r="BU812" s="53">
        <f>Input!S565</f>
        <v>0</v>
      </c>
      <c r="BV812" s="53">
        <f>Input!T565</f>
        <v>4</v>
      </c>
      <c r="BW812" s="53">
        <f t="shared" si="3175"/>
        <v>68.724519772949748</v>
      </c>
      <c r="BX812" s="53">
        <f t="shared" si="3176"/>
        <v>0</v>
      </c>
      <c r="BY812" s="53">
        <f t="shared" si="3177"/>
        <v>3.714838906645932</v>
      </c>
    </row>
    <row r="813" spans="1:77" x14ac:dyDescent="0.3">
      <c r="A813" s="53" t="s">
        <v>903</v>
      </c>
      <c r="B813" s="53" t="s">
        <v>1579</v>
      </c>
      <c r="C813" s="53">
        <v>13070007</v>
      </c>
      <c r="D813" s="51">
        <v>676110.56300464005</v>
      </c>
      <c r="E813" s="53">
        <v>469391.31875199999</v>
      </c>
      <c r="F813" s="53">
        <f t="shared" si="3158"/>
        <v>0.69425230788589032</v>
      </c>
      <c r="H813" s="53">
        <f>H812</f>
        <v>425</v>
      </c>
      <c r="I813" s="53">
        <f t="shared" si="3289"/>
        <v>63</v>
      </c>
      <c r="J813" s="53">
        <f t="shared" si="3290"/>
        <v>15560</v>
      </c>
      <c r="K813" s="53">
        <f t="shared" si="3291"/>
        <v>2</v>
      </c>
      <c r="L813" s="53">
        <f t="shared" si="3292"/>
        <v>60</v>
      </c>
      <c r="M813" s="53">
        <f t="shared" si="3164"/>
        <v>295.05723085150339</v>
      </c>
      <c r="N813" s="53">
        <f t="shared" si="3165"/>
        <v>43.737895396811091</v>
      </c>
      <c r="O813" s="53">
        <f t="shared" si="3166"/>
        <v>10802.565910704454</v>
      </c>
      <c r="P813" s="53">
        <f t="shared" si="3167"/>
        <v>1.3885046157717806</v>
      </c>
      <c r="Q813" s="53">
        <f t="shared" si="3168"/>
        <v>41.655138473153421</v>
      </c>
      <c r="AA813" s="53" t="s">
        <v>660</v>
      </c>
      <c r="AB813" s="53" t="s">
        <v>1614</v>
      </c>
      <c r="AC813" s="53">
        <v>12030202</v>
      </c>
      <c r="AD813" s="53">
        <v>402089.93550000002</v>
      </c>
      <c r="AE813" s="53">
        <v>181825.800021</v>
      </c>
      <c r="AF813" s="53">
        <f t="shared" si="3163"/>
        <v>0.45220181846854507</v>
      </c>
      <c r="AH813" s="58">
        <f t="shared" ref="AH813" si="3298">AH812</f>
        <v>302</v>
      </c>
      <c r="AI813" s="58">
        <f t="shared" ref="AI813" si="3299">AI812</f>
        <v>0</v>
      </c>
      <c r="AJ813" s="58">
        <f t="shared" ref="AJ813" si="3300">AJ812</f>
        <v>0</v>
      </c>
      <c r="AK813" s="58">
        <f t="shared" ref="AK813" si="3301">AK812</f>
        <v>0</v>
      </c>
      <c r="AL813" s="58">
        <f t="shared" ref="AL813" si="3302">AL812</f>
        <v>0</v>
      </c>
      <c r="AM813" s="58">
        <f t="shared" si="3212"/>
        <v>136.56494917750061</v>
      </c>
      <c r="AN813" s="58">
        <f t="shared" si="3213"/>
        <v>0</v>
      </c>
      <c r="AO813" s="58">
        <f t="shared" si="3214"/>
        <v>0</v>
      </c>
      <c r="AP813" s="58">
        <f t="shared" si="3215"/>
        <v>0</v>
      </c>
      <c r="AQ813" s="58">
        <f t="shared" si="3216"/>
        <v>0</v>
      </c>
      <c r="BA813" s="54" t="s">
        <v>1097</v>
      </c>
      <c r="BB813" s="53">
        <v>12110207</v>
      </c>
      <c r="BC813" s="53">
        <v>60968</v>
      </c>
      <c r="BD813" s="53">
        <v>1068</v>
      </c>
      <c r="BE813" s="53">
        <f t="shared" si="3169"/>
        <v>1.7517386169793991E-2</v>
      </c>
      <c r="BF813" s="53">
        <f>Input!P624</f>
        <v>177</v>
      </c>
      <c r="BG813" s="53">
        <f>Input!Q624</f>
        <v>0</v>
      </c>
      <c r="BH813" s="53">
        <f t="shared" si="3170"/>
        <v>3.1005773520535365</v>
      </c>
      <c r="BI813" s="53">
        <f t="shared" si="3171"/>
        <v>0</v>
      </c>
      <c r="BO813" s="54" t="s">
        <v>1081</v>
      </c>
      <c r="BP813" s="53">
        <v>13070008</v>
      </c>
      <c r="BQ813" s="53">
        <v>752626.60089999996</v>
      </c>
      <c r="BR813" s="53">
        <v>30278.142940000002</v>
      </c>
      <c r="BS813" s="53">
        <f t="shared" si="3172"/>
        <v>4.0229966498384499E-2</v>
      </c>
      <c r="BT813" s="53">
        <f>BT812</f>
        <v>74</v>
      </c>
      <c r="BU813" s="53">
        <f t="shared" ref="BU813:BU814" si="3303">BU812</f>
        <v>0</v>
      </c>
      <c r="BV813" s="53">
        <f t="shared" ref="BV813:BV814" si="3304">BV812</f>
        <v>4</v>
      </c>
      <c r="BW813" s="53">
        <f t="shared" si="3175"/>
        <v>2.977017520880453</v>
      </c>
      <c r="BX813" s="53">
        <f t="shared" si="3176"/>
        <v>0</v>
      </c>
      <c r="BY813" s="53">
        <f t="shared" si="3177"/>
        <v>0.160919865993538</v>
      </c>
    </row>
    <row r="814" spans="1:77" x14ac:dyDescent="0.3">
      <c r="A814" s="53" t="s">
        <v>903</v>
      </c>
      <c r="B814" s="53" t="s">
        <v>1579</v>
      </c>
      <c r="C814" s="53">
        <v>13070008</v>
      </c>
      <c r="D814" s="51">
        <v>676110.56300464005</v>
      </c>
      <c r="E814" s="53">
        <v>27174.967757900002</v>
      </c>
      <c r="F814" s="53">
        <f t="shared" si="3158"/>
        <v>4.0193082677386749E-2</v>
      </c>
      <c r="H814" s="53">
        <f>H813</f>
        <v>425</v>
      </c>
      <c r="I814" s="53">
        <f t="shared" si="3289"/>
        <v>63</v>
      </c>
      <c r="J814" s="53">
        <f t="shared" si="3290"/>
        <v>15560</v>
      </c>
      <c r="K814" s="53">
        <f t="shared" si="3291"/>
        <v>2</v>
      </c>
      <c r="L814" s="53">
        <f t="shared" si="3292"/>
        <v>60</v>
      </c>
      <c r="M814" s="53">
        <f t="shared" si="3164"/>
        <v>17.082060137889368</v>
      </c>
      <c r="N814" s="53">
        <f t="shared" si="3165"/>
        <v>2.5321642086753653</v>
      </c>
      <c r="O814" s="53">
        <f t="shared" si="3166"/>
        <v>625.40436646013779</v>
      </c>
      <c r="P814" s="53">
        <f t="shared" si="3167"/>
        <v>8.0386165354773498E-2</v>
      </c>
      <c r="Q814" s="53">
        <f t="shared" si="3168"/>
        <v>2.4115849606432049</v>
      </c>
      <c r="AA814" s="53" t="s">
        <v>1108</v>
      </c>
      <c r="AB814" s="53" t="s">
        <v>1614</v>
      </c>
      <c r="AC814" s="53">
        <v>12020002</v>
      </c>
      <c r="AD814" s="53">
        <v>25856.526740000001</v>
      </c>
      <c r="AE814" s="53">
        <v>19658.801112100002</v>
      </c>
      <c r="AF814" s="53">
        <f t="shared" si="3163"/>
        <v>0.76030324218634793</v>
      </c>
      <c r="AH814" s="53">
        <f>Input!P662</f>
        <v>9</v>
      </c>
      <c r="AI814" s="53">
        <f>Input!Q662</f>
        <v>0</v>
      </c>
      <c r="AJ814" s="53">
        <f>Input!R662</f>
        <v>0</v>
      </c>
      <c r="AK814" s="53">
        <f>Input!S662</f>
        <v>0</v>
      </c>
      <c r="AL814" s="53">
        <f>Input!T662</f>
        <v>0</v>
      </c>
      <c r="AM814" s="58">
        <f t="shared" si="3212"/>
        <v>6.8427291796771312</v>
      </c>
      <c r="AN814" s="58">
        <f t="shared" si="3213"/>
        <v>0</v>
      </c>
      <c r="AO814" s="58">
        <f t="shared" si="3214"/>
        <v>0</v>
      </c>
      <c r="AP814" s="58">
        <f t="shared" si="3215"/>
        <v>0</v>
      </c>
      <c r="AQ814" s="58">
        <f t="shared" si="3216"/>
        <v>0</v>
      </c>
      <c r="BA814" s="54" t="s">
        <v>1097</v>
      </c>
      <c r="BB814" s="53">
        <v>13080003</v>
      </c>
      <c r="BC814" s="53">
        <v>60968</v>
      </c>
      <c r="BD814" s="53">
        <v>19</v>
      </c>
      <c r="BE814" s="53">
        <f t="shared" si="3169"/>
        <v>3.1163889253378824E-4</v>
      </c>
      <c r="BF814" s="53">
        <f>BF813</f>
        <v>177</v>
      </c>
      <c r="BG814" s="53">
        <f>BG813</f>
        <v>0</v>
      </c>
      <c r="BH814" s="53">
        <f t="shared" si="3170"/>
        <v>5.5160083978480517E-2</v>
      </c>
      <c r="BI814" s="53">
        <f t="shared" si="3171"/>
        <v>0</v>
      </c>
      <c r="BO814" s="54" t="s">
        <v>1081</v>
      </c>
      <c r="BP814" s="53">
        <v>13070011</v>
      </c>
      <c r="BQ814" s="53">
        <v>752626.60089999996</v>
      </c>
      <c r="BR814" s="53">
        <v>23376.813150000002</v>
      </c>
      <c r="BS814" s="53">
        <f t="shared" si="3172"/>
        <v>3.1060306826845779E-2</v>
      </c>
      <c r="BT814" s="53">
        <f>BT813</f>
        <v>74</v>
      </c>
      <c r="BU814" s="53">
        <f t="shared" si="3303"/>
        <v>0</v>
      </c>
      <c r="BV814" s="53">
        <f t="shared" si="3304"/>
        <v>4</v>
      </c>
      <c r="BW814" s="53">
        <f t="shared" si="3175"/>
        <v>2.2984627051865876</v>
      </c>
      <c r="BX814" s="53">
        <f t="shared" si="3176"/>
        <v>0</v>
      </c>
      <c r="BY814" s="53">
        <f t="shared" si="3177"/>
        <v>0.12424122730738311</v>
      </c>
    </row>
    <row r="815" spans="1:77" x14ac:dyDescent="0.3">
      <c r="A815" s="53" t="s">
        <v>903</v>
      </c>
      <c r="B815" s="53" t="s">
        <v>1579</v>
      </c>
      <c r="C815" s="53">
        <v>13070009</v>
      </c>
      <c r="D815" s="51">
        <v>676110.56300464005</v>
      </c>
      <c r="E815" s="53">
        <v>5687.3043478600002</v>
      </c>
      <c r="F815" s="53">
        <f t="shared" si="3158"/>
        <v>8.4117963230534078E-3</v>
      </c>
      <c r="H815" s="53">
        <f>H814</f>
        <v>425</v>
      </c>
      <c r="I815" s="53">
        <f t="shared" si="3289"/>
        <v>63</v>
      </c>
      <c r="J815" s="53">
        <f t="shared" si="3290"/>
        <v>15560</v>
      </c>
      <c r="K815" s="53">
        <f t="shared" si="3291"/>
        <v>2</v>
      </c>
      <c r="L815" s="53">
        <f t="shared" si="3292"/>
        <v>60</v>
      </c>
      <c r="M815" s="53">
        <f t="shared" si="3164"/>
        <v>3.5750134372976983</v>
      </c>
      <c r="N815" s="53">
        <f t="shared" si="3165"/>
        <v>0.52994316835236466</v>
      </c>
      <c r="O815" s="53">
        <f t="shared" si="3166"/>
        <v>130.88755078671102</v>
      </c>
      <c r="P815" s="53">
        <f t="shared" si="3167"/>
        <v>1.6823592646106816E-2</v>
      </c>
      <c r="Q815" s="53">
        <f t="shared" si="3168"/>
        <v>0.50470777938320444</v>
      </c>
      <c r="AA815" s="53" t="s">
        <v>1108</v>
      </c>
      <c r="AB815" s="53" t="s">
        <v>1614</v>
      </c>
      <c r="AC815" s="53">
        <v>12020003</v>
      </c>
      <c r="AD815" s="53">
        <v>25856.526740000001</v>
      </c>
      <c r="AE815" s="53">
        <v>6197.7256273700004</v>
      </c>
      <c r="AF815" s="53">
        <f t="shared" si="3163"/>
        <v>0.23969675779315441</v>
      </c>
      <c r="AH815" s="58">
        <f t="shared" ref="AH815" si="3305">AH814</f>
        <v>9</v>
      </c>
      <c r="AI815" s="58">
        <f t="shared" ref="AI815" si="3306">AI814</f>
        <v>0</v>
      </c>
      <c r="AJ815" s="58">
        <f t="shared" ref="AJ815" si="3307">AJ814</f>
        <v>0</v>
      </c>
      <c r="AK815" s="58">
        <f t="shared" ref="AK815" si="3308">AK814</f>
        <v>0</v>
      </c>
      <c r="AL815" s="58">
        <f t="shared" ref="AL815" si="3309">AL814</f>
        <v>0</v>
      </c>
      <c r="AM815" s="58">
        <f t="shared" si="3212"/>
        <v>2.1572708201383897</v>
      </c>
      <c r="AN815" s="58">
        <f t="shared" si="3213"/>
        <v>0</v>
      </c>
      <c r="AO815" s="58">
        <f t="shared" si="3214"/>
        <v>0</v>
      </c>
      <c r="AP815" s="58">
        <f t="shared" si="3215"/>
        <v>0</v>
      </c>
      <c r="AQ815" s="58">
        <f t="shared" si="3216"/>
        <v>0</v>
      </c>
      <c r="BA815" s="54" t="s">
        <v>1097</v>
      </c>
      <c r="BB815" s="53">
        <v>13090001</v>
      </c>
      <c r="BC815" s="53">
        <v>60968</v>
      </c>
      <c r="BD815" s="53">
        <v>59881</v>
      </c>
      <c r="BE815" s="53">
        <f t="shared" si="3169"/>
        <v>0.98217097493767225</v>
      </c>
      <c r="BF815" s="53">
        <f>BF814</f>
        <v>177</v>
      </c>
      <c r="BG815" s="53">
        <f>BG814</f>
        <v>0</v>
      </c>
      <c r="BH815" s="53">
        <f t="shared" si="3170"/>
        <v>173.84426256396799</v>
      </c>
      <c r="BI815" s="53">
        <f t="shared" si="3171"/>
        <v>0</v>
      </c>
      <c r="BO815" s="54" t="s">
        <v>1082</v>
      </c>
      <c r="BP815" s="53">
        <v>12090203</v>
      </c>
      <c r="BQ815" s="53">
        <v>448070.87839999999</v>
      </c>
      <c r="BR815" s="53">
        <v>38778.482210000002</v>
      </c>
      <c r="BS815" s="53">
        <f t="shared" si="3172"/>
        <v>8.6545419663229789E-2</v>
      </c>
      <c r="BT815" s="53">
        <f>Input!R567</f>
        <v>0</v>
      </c>
      <c r="BU815" s="53">
        <f>Input!S567</f>
        <v>0</v>
      </c>
      <c r="BV815" s="53">
        <f>Input!T567</f>
        <v>0</v>
      </c>
      <c r="BW815" s="53">
        <f t="shared" si="3175"/>
        <v>0</v>
      </c>
      <c r="BX815" s="53">
        <f t="shared" si="3176"/>
        <v>0</v>
      </c>
      <c r="BY815" s="53">
        <f t="shared" si="3177"/>
        <v>0</v>
      </c>
    </row>
    <row r="816" spans="1:77" x14ac:dyDescent="0.3">
      <c r="A816" s="53" t="s">
        <v>1076</v>
      </c>
      <c r="B816" s="53" t="s">
        <v>1576</v>
      </c>
      <c r="C816" s="53">
        <v>12020002</v>
      </c>
      <c r="D816" s="51">
        <v>623082.16044961999</v>
      </c>
      <c r="E816" s="53">
        <v>87513.473933300003</v>
      </c>
      <c r="F816" s="53">
        <f t="shared" si="3158"/>
        <v>0.14045254300034804</v>
      </c>
      <c r="H816" s="53">
        <f>Input!P549</f>
        <v>4313</v>
      </c>
      <c r="I816" s="53">
        <f>Input!Q549</f>
        <v>0</v>
      </c>
      <c r="J816" s="53">
        <f>Input!R549</f>
        <v>26</v>
      </c>
      <c r="K816" s="53">
        <f>Input!S549</f>
        <v>0</v>
      </c>
      <c r="L816" s="53">
        <f>Input!T549</f>
        <v>32</v>
      </c>
      <c r="M816" s="53">
        <f t="shared" si="3164"/>
        <v>605.77181796050115</v>
      </c>
      <c r="N816" s="53">
        <f t="shared" si="3165"/>
        <v>0</v>
      </c>
      <c r="O816" s="53">
        <f t="shared" si="3166"/>
        <v>3.651766118009049</v>
      </c>
      <c r="P816" s="53">
        <f t="shared" si="3167"/>
        <v>0</v>
      </c>
      <c r="Q816" s="53">
        <f t="shared" si="3168"/>
        <v>4.4944813760111373</v>
      </c>
      <c r="AA816" s="53" t="s">
        <v>1109</v>
      </c>
      <c r="AB816" s="53" t="s">
        <v>1608</v>
      </c>
      <c r="AC816" s="53">
        <v>11140305</v>
      </c>
      <c r="AD816" s="53">
        <v>379371.41080000001</v>
      </c>
      <c r="AE816" s="53">
        <v>54138.990759799999</v>
      </c>
      <c r="AF816" s="53">
        <f t="shared" si="3163"/>
        <v>0.14270709183286723</v>
      </c>
      <c r="AH816" s="53">
        <f>Input!P665</f>
        <v>517</v>
      </c>
      <c r="AI816" s="53">
        <f>Input!Q665</f>
        <v>0</v>
      </c>
      <c r="AJ816" s="53">
        <f>Input!R665</f>
        <v>0</v>
      </c>
      <c r="AK816" s="53">
        <f>Input!S665</f>
        <v>0</v>
      </c>
      <c r="AL816" s="53">
        <f>Input!T665</f>
        <v>60</v>
      </c>
      <c r="AM816" s="58">
        <f t="shared" si="3212"/>
        <v>73.779566477592354</v>
      </c>
      <c r="AN816" s="58">
        <f t="shared" si="3213"/>
        <v>0</v>
      </c>
      <c r="AO816" s="58">
        <f t="shared" si="3214"/>
        <v>0</v>
      </c>
      <c r="AP816" s="58">
        <f t="shared" si="3215"/>
        <v>0</v>
      </c>
      <c r="AQ816" s="58">
        <f t="shared" si="3216"/>
        <v>8.5624255099720337</v>
      </c>
      <c r="BA816" s="54" t="s">
        <v>1098</v>
      </c>
      <c r="BB816" s="53">
        <v>12060104</v>
      </c>
      <c r="BC816" s="53">
        <v>9630</v>
      </c>
      <c r="BD816" s="53">
        <v>578</v>
      </c>
      <c r="BE816" s="53">
        <f t="shared" si="3169"/>
        <v>6.0020768431983389E-2</v>
      </c>
      <c r="BF816" s="53">
        <f>Input!P626</f>
        <v>72</v>
      </c>
      <c r="BG816" s="53">
        <f>Input!Q626</f>
        <v>0</v>
      </c>
      <c r="BH816" s="53">
        <f t="shared" si="3170"/>
        <v>4.321495327102804</v>
      </c>
      <c r="BI816" s="53">
        <f t="shared" si="3171"/>
        <v>0</v>
      </c>
      <c r="BO816" s="54" t="s">
        <v>1082</v>
      </c>
      <c r="BP816" s="53">
        <v>12090204</v>
      </c>
      <c r="BQ816" s="53">
        <v>448070.87839999999</v>
      </c>
      <c r="BR816" s="53">
        <v>49.43507168</v>
      </c>
      <c r="BS816" s="53">
        <f t="shared" si="3172"/>
        <v>1.103286869624866E-4</v>
      </c>
      <c r="BT816" s="53">
        <f>BT815</f>
        <v>0</v>
      </c>
      <c r="BU816" s="53">
        <f t="shared" ref="BU816:BU819" si="3310">BU815</f>
        <v>0</v>
      </c>
      <c r="BV816" s="53">
        <f t="shared" ref="BV816:BV819" si="3311">BV815</f>
        <v>0</v>
      </c>
      <c r="BW816" s="53">
        <f t="shared" si="3175"/>
        <v>0</v>
      </c>
      <c r="BX816" s="53">
        <f t="shared" si="3176"/>
        <v>0</v>
      </c>
      <c r="BY816" s="53">
        <f t="shared" si="3177"/>
        <v>0</v>
      </c>
    </row>
    <row r="817" spans="1:77" x14ac:dyDescent="0.3">
      <c r="A817" s="53" t="s">
        <v>1076</v>
      </c>
      <c r="B817" s="53" t="s">
        <v>1576</v>
      </c>
      <c r="C817" s="53">
        <v>12020006</v>
      </c>
      <c r="D817" s="51">
        <v>623082.16044961999</v>
      </c>
      <c r="E817" s="53">
        <v>160920.32652599999</v>
      </c>
      <c r="F817" s="53">
        <f t="shared" si="3158"/>
        <v>0.25826501983282407</v>
      </c>
      <c r="H817" s="53">
        <f>H816</f>
        <v>4313</v>
      </c>
      <c r="I817" s="53">
        <f t="shared" ref="I817:I819" si="3312">I816</f>
        <v>0</v>
      </c>
      <c r="J817" s="53">
        <f t="shared" ref="J817:J819" si="3313">J816</f>
        <v>26</v>
      </c>
      <c r="K817" s="53">
        <f t="shared" ref="K817:K819" si="3314">K816</f>
        <v>0</v>
      </c>
      <c r="L817" s="53">
        <f t="shared" ref="L817:L819" si="3315">L816</f>
        <v>32</v>
      </c>
      <c r="M817" s="53">
        <f t="shared" si="3164"/>
        <v>1113.8970305389703</v>
      </c>
      <c r="N817" s="53">
        <f t="shared" si="3165"/>
        <v>0</v>
      </c>
      <c r="O817" s="53">
        <f t="shared" si="3166"/>
        <v>6.7148905156534262</v>
      </c>
      <c r="P817" s="53">
        <f t="shared" si="3167"/>
        <v>0</v>
      </c>
      <c r="Q817" s="53">
        <f t="shared" si="3168"/>
        <v>8.2644806346503703</v>
      </c>
      <c r="AA817" s="53" t="s">
        <v>1109</v>
      </c>
      <c r="AB817" s="53" t="s">
        <v>1608</v>
      </c>
      <c r="AC817" s="53">
        <v>11140307</v>
      </c>
      <c r="AD817" s="53">
        <v>379371.41080000001</v>
      </c>
      <c r="AE817" s="53">
        <v>220694.749561</v>
      </c>
      <c r="AF817" s="53">
        <f t="shared" si="3163"/>
        <v>0.58173795725832278</v>
      </c>
      <c r="AH817" s="58">
        <f t="shared" ref="AH817:AH818" si="3316">AH816</f>
        <v>517</v>
      </c>
      <c r="AI817" s="58">
        <f t="shared" ref="AI817:AI818" si="3317">AI816</f>
        <v>0</v>
      </c>
      <c r="AJ817" s="58">
        <f t="shared" ref="AJ817:AJ818" si="3318">AJ816</f>
        <v>0</v>
      </c>
      <c r="AK817" s="58">
        <f t="shared" ref="AK817:AK818" si="3319">AK816</f>
        <v>0</v>
      </c>
      <c r="AL817" s="58">
        <f t="shared" ref="AL817:AL818" si="3320">AL816</f>
        <v>60</v>
      </c>
      <c r="AM817" s="58">
        <f t="shared" si="3212"/>
        <v>300.75852390255289</v>
      </c>
      <c r="AN817" s="58">
        <f t="shared" si="3213"/>
        <v>0</v>
      </c>
      <c r="AO817" s="58">
        <f t="shared" si="3214"/>
        <v>0</v>
      </c>
      <c r="AP817" s="58">
        <f t="shared" si="3215"/>
        <v>0</v>
      </c>
      <c r="AQ817" s="58">
        <f t="shared" si="3216"/>
        <v>34.904277435499367</v>
      </c>
      <c r="BA817" s="54" t="s">
        <v>1098</v>
      </c>
      <c r="BB817" s="53">
        <v>12060105</v>
      </c>
      <c r="BC817" s="53">
        <v>9630</v>
      </c>
      <c r="BD817" s="53">
        <v>8493</v>
      </c>
      <c r="BE817" s="53">
        <f t="shared" si="3169"/>
        <v>0.88193146417445478</v>
      </c>
      <c r="BF817" s="53">
        <f t="shared" ref="BF817:BG819" si="3321">BF816</f>
        <v>72</v>
      </c>
      <c r="BG817" s="53">
        <f t="shared" si="3321"/>
        <v>0</v>
      </c>
      <c r="BH817" s="53">
        <f t="shared" si="3170"/>
        <v>63.499065420560747</v>
      </c>
      <c r="BI817" s="53">
        <f t="shared" si="3171"/>
        <v>0</v>
      </c>
      <c r="BO817" s="54" t="s">
        <v>1082</v>
      </c>
      <c r="BP817" s="53">
        <v>12100201</v>
      </c>
      <c r="BQ817" s="53">
        <v>448070.87839999999</v>
      </c>
      <c r="BR817" s="53">
        <v>87.904704420000002</v>
      </c>
      <c r="BS817" s="53">
        <f t="shared" si="3172"/>
        <v>1.9618481953992571E-4</v>
      </c>
      <c r="BT817" s="53">
        <f>BT816</f>
        <v>0</v>
      </c>
      <c r="BU817" s="53">
        <f t="shared" si="3310"/>
        <v>0</v>
      </c>
      <c r="BV817" s="53">
        <f t="shared" si="3311"/>
        <v>0</v>
      </c>
      <c r="BW817" s="53">
        <f t="shared" si="3175"/>
        <v>0</v>
      </c>
      <c r="BX817" s="53">
        <f t="shared" si="3176"/>
        <v>0</v>
      </c>
      <c r="BY817" s="53">
        <f t="shared" si="3177"/>
        <v>0</v>
      </c>
    </row>
    <row r="818" spans="1:77" x14ac:dyDescent="0.3">
      <c r="A818" s="53" t="s">
        <v>1076</v>
      </c>
      <c r="B818" s="53" t="s">
        <v>1576</v>
      </c>
      <c r="C818" s="53">
        <v>12020007</v>
      </c>
      <c r="D818" s="51">
        <v>623082.16044961999</v>
      </c>
      <c r="E818" s="53">
        <v>8310.7840653200001</v>
      </c>
      <c r="F818" s="53">
        <f t="shared" si="3158"/>
        <v>1.3338183297244278E-2</v>
      </c>
      <c r="H818" s="53">
        <f>H817</f>
        <v>4313</v>
      </c>
      <c r="I818" s="53">
        <f t="shared" si="3312"/>
        <v>0</v>
      </c>
      <c r="J818" s="53">
        <f t="shared" si="3313"/>
        <v>26</v>
      </c>
      <c r="K818" s="53">
        <f t="shared" si="3314"/>
        <v>0</v>
      </c>
      <c r="L818" s="53">
        <f t="shared" si="3315"/>
        <v>32</v>
      </c>
      <c r="M818" s="53">
        <f t="shared" si="3164"/>
        <v>57.527584561014571</v>
      </c>
      <c r="N818" s="53">
        <f t="shared" si="3165"/>
        <v>0</v>
      </c>
      <c r="O818" s="53">
        <f t="shared" si="3166"/>
        <v>0.34679276572835122</v>
      </c>
      <c r="P818" s="53">
        <f t="shared" si="3167"/>
        <v>0</v>
      </c>
      <c r="Q818" s="53">
        <f t="shared" si="3168"/>
        <v>0.42682186551181689</v>
      </c>
      <c r="AA818" s="53" t="s">
        <v>1109</v>
      </c>
      <c r="AB818" s="53" t="s">
        <v>1608</v>
      </c>
      <c r="AC818" s="53">
        <v>12010002</v>
      </c>
      <c r="AD818" s="53">
        <v>379371.41080000001</v>
      </c>
      <c r="AE818" s="53">
        <v>104537.67050599999</v>
      </c>
      <c r="AF818" s="53">
        <f t="shared" si="3163"/>
        <v>0.27555495097945315</v>
      </c>
      <c r="AH818" s="58">
        <f t="shared" si="3316"/>
        <v>517</v>
      </c>
      <c r="AI818" s="58">
        <f t="shared" si="3317"/>
        <v>0</v>
      </c>
      <c r="AJ818" s="58">
        <f t="shared" si="3318"/>
        <v>0</v>
      </c>
      <c r="AK818" s="58">
        <f t="shared" si="3319"/>
        <v>0</v>
      </c>
      <c r="AL818" s="58">
        <f t="shared" si="3320"/>
        <v>60</v>
      </c>
      <c r="AM818" s="58">
        <f t="shared" si="3212"/>
        <v>142.46190965637729</v>
      </c>
      <c r="AN818" s="58">
        <f t="shared" si="3213"/>
        <v>0</v>
      </c>
      <c r="AO818" s="58">
        <f t="shared" si="3214"/>
        <v>0</v>
      </c>
      <c r="AP818" s="58">
        <f t="shared" si="3215"/>
        <v>0</v>
      </c>
      <c r="AQ818" s="58">
        <f t="shared" si="3216"/>
        <v>16.533297058767189</v>
      </c>
      <c r="BA818" s="54" t="s">
        <v>1098</v>
      </c>
      <c r="BB818" s="53">
        <v>12060201</v>
      </c>
      <c r="BC818" s="53">
        <v>9630</v>
      </c>
      <c r="BD818" s="53">
        <v>524</v>
      </c>
      <c r="BE818" s="53">
        <f t="shared" si="3169"/>
        <v>5.4413291796469365E-2</v>
      </c>
      <c r="BF818" s="53">
        <f t="shared" si="3321"/>
        <v>72</v>
      </c>
      <c r="BG818" s="53">
        <f t="shared" si="3321"/>
        <v>0</v>
      </c>
      <c r="BH818" s="53">
        <f t="shared" si="3170"/>
        <v>3.9177570093457943</v>
      </c>
      <c r="BI818" s="53">
        <f t="shared" si="3171"/>
        <v>0</v>
      </c>
      <c r="BO818" s="54" t="s">
        <v>1082</v>
      </c>
      <c r="BP818" s="53">
        <v>12110101</v>
      </c>
      <c r="BQ818" s="53">
        <v>448070.87839999999</v>
      </c>
      <c r="BR818" s="53">
        <v>164794.97700000001</v>
      </c>
      <c r="BS818" s="53">
        <f t="shared" si="3172"/>
        <v>0.36778774284207089</v>
      </c>
      <c r="BT818" s="53">
        <f>BT817</f>
        <v>0</v>
      </c>
      <c r="BU818" s="53">
        <f t="shared" si="3310"/>
        <v>0</v>
      </c>
      <c r="BV818" s="53">
        <f t="shared" si="3311"/>
        <v>0</v>
      </c>
      <c r="BW818" s="53">
        <f t="shared" si="3175"/>
        <v>0</v>
      </c>
      <c r="BX818" s="53">
        <f t="shared" si="3176"/>
        <v>0</v>
      </c>
      <c r="BY818" s="53">
        <f t="shared" si="3177"/>
        <v>0</v>
      </c>
    </row>
    <row r="819" spans="1:77" x14ac:dyDescent="0.3">
      <c r="A819" s="53" t="s">
        <v>1076</v>
      </c>
      <c r="B819" s="53" t="s">
        <v>1576</v>
      </c>
      <c r="C819" s="53">
        <v>12030202</v>
      </c>
      <c r="D819" s="51">
        <v>623082.16044961999</v>
      </c>
      <c r="E819" s="53">
        <v>366337.57592500001</v>
      </c>
      <c r="F819" s="53">
        <f t="shared" si="3158"/>
        <v>0.5879442538695836</v>
      </c>
      <c r="H819" s="53">
        <f>H818</f>
        <v>4313</v>
      </c>
      <c r="I819" s="53">
        <f t="shared" si="3312"/>
        <v>0</v>
      </c>
      <c r="J819" s="53">
        <f t="shared" si="3313"/>
        <v>26</v>
      </c>
      <c r="K819" s="53">
        <f t="shared" si="3314"/>
        <v>0</v>
      </c>
      <c r="L819" s="53">
        <f t="shared" si="3315"/>
        <v>32</v>
      </c>
      <c r="M819" s="53">
        <f t="shared" si="3164"/>
        <v>2535.803566939514</v>
      </c>
      <c r="N819" s="53">
        <f t="shared" si="3165"/>
        <v>0</v>
      </c>
      <c r="O819" s="53">
        <f t="shared" si="3166"/>
        <v>15.286550600609173</v>
      </c>
      <c r="P819" s="53">
        <f t="shared" si="3167"/>
        <v>0</v>
      </c>
      <c r="Q819" s="53">
        <f t="shared" si="3168"/>
        <v>18.814216123826675</v>
      </c>
      <c r="AA819" s="53" t="s">
        <v>1110</v>
      </c>
      <c r="AB819" s="53" t="s">
        <v>1599</v>
      </c>
      <c r="AC819" s="53">
        <v>12090103</v>
      </c>
      <c r="AD819" s="53">
        <v>117285.8502</v>
      </c>
      <c r="AE819" s="53">
        <v>125.213460807</v>
      </c>
      <c r="AF819" s="53">
        <f t="shared" si="3163"/>
        <v>1.067592216737838E-3</v>
      </c>
      <c r="AH819" s="53">
        <f>Input!P667</f>
        <v>6</v>
      </c>
      <c r="AI819" s="53">
        <f>Input!Q667</f>
        <v>0</v>
      </c>
      <c r="AJ819" s="53">
        <f>Input!R667</f>
        <v>309</v>
      </c>
      <c r="AK819" s="53">
        <f>Input!S667</f>
        <v>0</v>
      </c>
      <c r="AL819" s="53">
        <f>Input!T667</f>
        <v>8</v>
      </c>
      <c r="AM819" s="58">
        <f t="shared" si="3212"/>
        <v>6.4055533004270283E-3</v>
      </c>
      <c r="AN819" s="58">
        <f t="shared" si="3213"/>
        <v>0</v>
      </c>
      <c r="AO819" s="58">
        <f t="shared" si="3214"/>
        <v>0.32988599497199195</v>
      </c>
      <c r="AP819" s="58">
        <f t="shared" si="3215"/>
        <v>0</v>
      </c>
      <c r="AQ819" s="58">
        <f t="shared" si="3216"/>
        <v>8.5407377339027039E-3</v>
      </c>
      <c r="BA819" s="54" t="s">
        <v>1098</v>
      </c>
      <c r="BB819" s="53">
        <v>12070201</v>
      </c>
      <c r="BC819" s="53">
        <v>9630</v>
      </c>
      <c r="BD819" s="53">
        <v>35</v>
      </c>
      <c r="BE819" s="53">
        <f t="shared" si="3169"/>
        <v>3.6344755970924196E-3</v>
      </c>
      <c r="BF819" s="53">
        <f t="shared" si="3321"/>
        <v>72</v>
      </c>
      <c r="BG819" s="53">
        <f t="shared" si="3321"/>
        <v>0</v>
      </c>
      <c r="BH819" s="53">
        <f t="shared" si="3170"/>
        <v>0.26168224299065423</v>
      </c>
      <c r="BI819" s="53">
        <f t="shared" si="3171"/>
        <v>0</v>
      </c>
      <c r="BO819" s="54" t="s">
        <v>1082</v>
      </c>
      <c r="BP819" s="53">
        <v>12110106</v>
      </c>
      <c r="BQ819" s="53">
        <v>448070.87839999999</v>
      </c>
      <c r="BR819" s="53">
        <v>244360.07939999999</v>
      </c>
      <c r="BS819" s="53">
        <f t="shared" si="3172"/>
        <v>0.54536032395717504</v>
      </c>
      <c r="BT819" s="53">
        <f>BT818</f>
        <v>0</v>
      </c>
      <c r="BU819" s="53">
        <f t="shared" si="3310"/>
        <v>0</v>
      </c>
      <c r="BV819" s="53">
        <f t="shared" si="3311"/>
        <v>0</v>
      </c>
      <c r="BW819" s="53">
        <f t="shared" si="3175"/>
        <v>0</v>
      </c>
      <c r="BX819" s="53">
        <f t="shared" si="3176"/>
        <v>0</v>
      </c>
      <c r="BY819" s="53">
        <f t="shared" si="3177"/>
        <v>0</v>
      </c>
    </row>
    <row r="820" spans="1:77" x14ac:dyDescent="0.3">
      <c r="A820" s="53" t="s">
        <v>1077</v>
      </c>
      <c r="B820" s="53" t="s">
        <v>1578</v>
      </c>
      <c r="C820" s="53">
        <v>11090105</v>
      </c>
      <c r="D820" s="51">
        <v>318493.12882431003</v>
      </c>
      <c r="E820" s="53">
        <v>259484.477102</v>
      </c>
      <c r="F820" s="53">
        <f t="shared" si="3158"/>
        <v>0.81472551090776935</v>
      </c>
      <c r="H820" s="53">
        <f>Input!P553</f>
        <v>41032</v>
      </c>
      <c r="I820" s="53">
        <f>Input!Q553</f>
        <v>41</v>
      </c>
      <c r="J820" s="53">
        <f>Input!R553</f>
        <v>3006</v>
      </c>
      <c r="K820" s="53">
        <f>Input!S553</f>
        <v>134</v>
      </c>
      <c r="L820" s="53">
        <f>Input!T553</f>
        <v>572</v>
      </c>
      <c r="M820" s="53">
        <f t="shared" si="3164"/>
        <v>33429.81716356759</v>
      </c>
      <c r="N820" s="53">
        <f t="shared" si="3165"/>
        <v>33.403745947218546</v>
      </c>
      <c r="O820" s="53">
        <f t="shared" si="3166"/>
        <v>2449.0648857887545</v>
      </c>
      <c r="P820" s="53">
        <f t="shared" si="3167"/>
        <v>109.1732184616411</v>
      </c>
      <c r="Q820" s="53">
        <f t="shared" si="3168"/>
        <v>466.02299223924405</v>
      </c>
      <c r="AA820" s="53" t="s">
        <v>1110</v>
      </c>
      <c r="AB820" s="53" t="s">
        <v>1599</v>
      </c>
      <c r="AC820" s="53">
        <v>13070007</v>
      </c>
      <c r="AD820" s="53">
        <v>117285.8502</v>
      </c>
      <c r="AE820" s="53">
        <v>9451.3947491500003</v>
      </c>
      <c r="AF820" s="53">
        <f t="shared" si="3163"/>
        <v>8.058427110374479E-2</v>
      </c>
      <c r="AH820" s="58">
        <f t="shared" ref="AH820:AH821" si="3322">AH819</f>
        <v>6</v>
      </c>
      <c r="AI820" s="58">
        <f t="shared" ref="AI820:AI821" si="3323">AI819</f>
        <v>0</v>
      </c>
      <c r="AJ820" s="58">
        <f t="shared" ref="AJ820:AJ821" si="3324">AJ819</f>
        <v>309</v>
      </c>
      <c r="AK820" s="58">
        <f t="shared" ref="AK820:AK821" si="3325">AK819</f>
        <v>0</v>
      </c>
      <c r="AL820" s="58">
        <f t="shared" ref="AL820:AL821" si="3326">AL819</f>
        <v>8</v>
      </c>
      <c r="AM820" s="58">
        <f t="shared" si="3212"/>
        <v>0.48350562662246876</v>
      </c>
      <c r="AN820" s="58">
        <f t="shared" si="3213"/>
        <v>0</v>
      </c>
      <c r="AO820" s="58">
        <f t="shared" si="3214"/>
        <v>24.90053977105714</v>
      </c>
      <c r="AP820" s="58">
        <f t="shared" si="3215"/>
        <v>0</v>
      </c>
      <c r="AQ820" s="58">
        <f t="shared" si="3216"/>
        <v>0.64467416882995832</v>
      </c>
      <c r="BA820" s="54" t="s">
        <v>1099</v>
      </c>
      <c r="BB820" s="53">
        <v>12080007</v>
      </c>
      <c r="BC820" s="53">
        <v>1143</v>
      </c>
      <c r="BD820" s="53">
        <v>5</v>
      </c>
      <c r="BE820" s="53">
        <f t="shared" si="3169"/>
        <v>4.3744531933508314E-3</v>
      </c>
      <c r="BF820" s="53">
        <f>Input!P630</f>
        <v>224</v>
      </c>
      <c r="BG820" s="53">
        <f>Input!Q630</f>
        <v>0</v>
      </c>
      <c r="BH820" s="53">
        <f t="shared" si="3170"/>
        <v>0.9798775153105862</v>
      </c>
      <c r="BI820" s="53">
        <f t="shared" si="3171"/>
        <v>0</v>
      </c>
      <c r="BO820" s="54" t="s">
        <v>1083</v>
      </c>
      <c r="BP820" s="53">
        <v>11140101</v>
      </c>
      <c r="BQ820" s="53">
        <v>673636.3504</v>
      </c>
      <c r="BR820" s="53">
        <v>7024.6905749999996</v>
      </c>
      <c r="BS820" s="53">
        <f t="shared" si="3172"/>
        <v>1.0428015903281931E-2</v>
      </c>
      <c r="BT820" s="53">
        <f>Input!R571</f>
        <v>0</v>
      </c>
      <c r="BU820" s="53">
        <f>Input!S571</f>
        <v>0</v>
      </c>
      <c r="BV820" s="53">
        <f>Input!T571</f>
        <v>19</v>
      </c>
      <c r="BW820" s="53">
        <f t="shared" si="3175"/>
        <v>0</v>
      </c>
      <c r="BX820" s="53">
        <f t="shared" si="3176"/>
        <v>0</v>
      </c>
      <c r="BY820" s="53">
        <f t="shared" si="3177"/>
        <v>0.19813230216235669</v>
      </c>
    </row>
    <row r="821" spans="1:77" x14ac:dyDescent="0.3">
      <c r="A821" s="53" t="s">
        <v>1077</v>
      </c>
      <c r="B821" s="53" t="s">
        <v>1578</v>
      </c>
      <c r="C821" s="53">
        <v>11120102</v>
      </c>
      <c r="D821" s="51">
        <v>318493.12882431003</v>
      </c>
      <c r="E821" s="53">
        <v>8331.3673951100009</v>
      </c>
      <c r="F821" s="53">
        <f t="shared" si="3158"/>
        <v>2.6158703724204431E-2</v>
      </c>
      <c r="H821" s="53">
        <f>H820</f>
        <v>41032</v>
      </c>
      <c r="I821" s="53">
        <f t="shared" ref="I821:I823" si="3327">I820</f>
        <v>41</v>
      </c>
      <c r="J821" s="53">
        <f t="shared" ref="J821:J823" si="3328">J820</f>
        <v>3006</v>
      </c>
      <c r="K821" s="53">
        <f t="shared" ref="K821:K823" si="3329">K820</f>
        <v>134</v>
      </c>
      <c r="L821" s="53">
        <f t="shared" ref="L821:L823" si="3330">L820</f>
        <v>572</v>
      </c>
      <c r="M821" s="53">
        <f t="shared" si="3164"/>
        <v>1073.3439312115563</v>
      </c>
      <c r="N821" s="53">
        <f t="shared" si="3165"/>
        <v>1.0725068526923818</v>
      </c>
      <c r="O821" s="53">
        <f t="shared" si="3166"/>
        <v>78.633063394958526</v>
      </c>
      <c r="P821" s="53">
        <f t="shared" si="3167"/>
        <v>3.5052662990433938</v>
      </c>
      <c r="Q821" s="53">
        <f t="shared" si="3168"/>
        <v>14.962778530244934</v>
      </c>
      <c r="AA821" s="53" t="s">
        <v>1110</v>
      </c>
      <c r="AB821" s="53" t="s">
        <v>1599</v>
      </c>
      <c r="AC821" s="53">
        <v>13070008</v>
      </c>
      <c r="AD821" s="53">
        <v>117285.8502</v>
      </c>
      <c r="AE821" s="53">
        <v>107709.24202600001</v>
      </c>
      <c r="AF821" s="53">
        <f t="shared" si="3163"/>
        <v>0.91834813698609319</v>
      </c>
      <c r="AH821" s="58">
        <f t="shared" si="3322"/>
        <v>6</v>
      </c>
      <c r="AI821" s="58">
        <f t="shared" si="3323"/>
        <v>0</v>
      </c>
      <c r="AJ821" s="58">
        <f t="shared" si="3324"/>
        <v>309</v>
      </c>
      <c r="AK821" s="58">
        <f t="shared" si="3325"/>
        <v>0</v>
      </c>
      <c r="AL821" s="58">
        <f t="shared" si="3326"/>
        <v>8</v>
      </c>
      <c r="AM821" s="58">
        <f t="shared" si="3212"/>
        <v>5.5100888219165594</v>
      </c>
      <c r="AN821" s="58">
        <f t="shared" si="3213"/>
        <v>0</v>
      </c>
      <c r="AO821" s="58">
        <f t="shared" si="3214"/>
        <v>283.76957432870279</v>
      </c>
      <c r="AP821" s="58">
        <f t="shared" si="3215"/>
        <v>0</v>
      </c>
      <c r="AQ821" s="58">
        <f t="shared" si="3216"/>
        <v>7.3467850958887455</v>
      </c>
      <c r="BA821" s="54" t="s">
        <v>1099</v>
      </c>
      <c r="BB821" s="53">
        <v>12080008</v>
      </c>
      <c r="BC821" s="53">
        <v>1143</v>
      </c>
      <c r="BD821" s="53">
        <v>8</v>
      </c>
      <c r="BE821" s="53">
        <f t="shared" si="3169"/>
        <v>6.99912510936133E-3</v>
      </c>
      <c r="BF821" s="53">
        <f t="shared" ref="BF821:BG823" si="3331">BF820</f>
        <v>224</v>
      </c>
      <c r="BG821" s="53">
        <f t="shared" si="3331"/>
        <v>0</v>
      </c>
      <c r="BH821" s="53">
        <f t="shared" si="3170"/>
        <v>1.567804024496938</v>
      </c>
      <c r="BI821" s="53">
        <f t="shared" si="3171"/>
        <v>0</v>
      </c>
      <c r="BO821" s="54" t="s">
        <v>1083</v>
      </c>
      <c r="BP821" s="53">
        <v>11140106</v>
      </c>
      <c r="BQ821" s="53">
        <v>673636.3504</v>
      </c>
      <c r="BR821" s="53">
        <v>275336.0736</v>
      </c>
      <c r="BS821" s="53">
        <f t="shared" si="3172"/>
        <v>0.40873102147250157</v>
      </c>
      <c r="BT821" s="53">
        <f>BT820</f>
        <v>0</v>
      </c>
      <c r="BU821" s="53">
        <f t="shared" ref="BU821:BU822" si="3332">BU820</f>
        <v>0</v>
      </c>
      <c r="BV821" s="53">
        <f t="shared" ref="BV821:BV822" si="3333">BV820</f>
        <v>19</v>
      </c>
      <c r="BW821" s="53">
        <f t="shared" si="3175"/>
        <v>0</v>
      </c>
      <c r="BX821" s="53">
        <f t="shared" si="3176"/>
        <v>0</v>
      </c>
      <c r="BY821" s="53">
        <f t="shared" si="3177"/>
        <v>7.7658894079775296</v>
      </c>
    </row>
    <row r="822" spans="1:77" x14ac:dyDescent="0.3">
      <c r="A822" s="53" t="s">
        <v>1077</v>
      </c>
      <c r="B822" s="53" t="s">
        <v>1578</v>
      </c>
      <c r="C822" s="53">
        <v>11120103</v>
      </c>
      <c r="D822" s="51">
        <v>318493.12882431003</v>
      </c>
      <c r="E822" s="53">
        <v>14131.551079999999</v>
      </c>
      <c r="F822" s="53">
        <f t="shared" si="3158"/>
        <v>4.4370034393411889E-2</v>
      </c>
      <c r="H822" s="53">
        <f t="shared" ref="H822:H823" si="3334">H821</f>
        <v>41032</v>
      </c>
      <c r="I822" s="53">
        <f t="shared" si="3327"/>
        <v>41</v>
      </c>
      <c r="J822" s="53">
        <f t="shared" si="3328"/>
        <v>3006</v>
      </c>
      <c r="K822" s="53">
        <f t="shared" si="3329"/>
        <v>134</v>
      </c>
      <c r="L822" s="53">
        <f t="shared" si="3330"/>
        <v>572</v>
      </c>
      <c r="M822" s="53">
        <f t="shared" si="3164"/>
        <v>1820.5912512304767</v>
      </c>
      <c r="N822" s="53">
        <f t="shared" si="3165"/>
        <v>1.8191714101298875</v>
      </c>
      <c r="O822" s="53">
        <f t="shared" si="3166"/>
        <v>133.37632338659614</v>
      </c>
      <c r="P822" s="53">
        <f t="shared" si="3167"/>
        <v>5.9455846087171933</v>
      </c>
      <c r="Q822" s="53">
        <f t="shared" si="3168"/>
        <v>25.3796596730316</v>
      </c>
      <c r="AA822" s="53" t="s">
        <v>1113</v>
      </c>
      <c r="AB822" s="53" t="s">
        <v>1608</v>
      </c>
      <c r="AC822" s="53">
        <v>12010001</v>
      </c>
      <c r="AD822" s="53">
        <v>65506.41259</v>
      </c>
      <c r="AE822" s="53">
        <v>461.35719442300001</v>
      </c>
      <c r="AF822" s="53">
        <f t="shared" si="3163"/>
        <v>7.0429317708268048E-3</v>
      </c>
      <c r="AH822" s="53">
        <f>Input!P680</f>
        <v>37</v>
      </c>
      <c r="AI822" s="53">
        <f>Input!Q680</f>
        <v>0</v>
      </c>
      <c r="AJ822" s="53">
        <f>Input!R680</f>
        <v>0</v>
      </c>
      <c r="AK822" s="53">
        <f>Input!S680</f>
        <v>0</v>
      </c>
      <c r="AL822" s="53">
        <f>Input!T680</f>
        <v>0</v>
      </c>
      <c r="AM822" s="58">
        <f t="shared" si="3212"/>
        <v>0.26058847552059178</v>
      </c>
      <c r="AN822" s="58">
        <f t="shared" si="3213"/>
        <v>0</v>
      </c>
      <c r="AO822" s="58">
        <f t="shared" si="3214"/>
        <v>0</v>
      </c>
      <c r="AP822" s="58">
        <f t="shared" si="3215"/>
        <v>0</v>
      </c>
      <c r="AQ822" s="58">
        <f t="shared" si="3216"/>
        <v>0</v>
      </c>
      <c r="BA822" s="54" t="s">
        <v>1099</v>
      </c>
      <c r="BB822" s="53">
        <v>12090103</v>
      </c>
      <c r="BC822" s="53">
        <v>1143</v>
      </c>
      <c r="BD822" s="53">
        <v>4</v>
      </c>
      <c r="BE822" s="53">
        <f t="shared" si="3169"/>
        <v>3.499562554680665E-3</v>
      </c>
      <c r="BF822" s="53">
        <f t="shared" si="3331"/>
        <v>224</v>
      </c>
      <c r="BG822" s="53">
        <f t="shared" si="3331"/>
        <v>0</v>
      </c>
      <c r="BH822" s="53">
        <f t="shared" si="3170"/>
        <v>0.783902012248469</v>
      </c>
      <c r="BI822" s="53">
        <f t="shared" si="3171"/>
        <v>0</v>
      </c>
      <c r="BO822" s="54" t="s">
        <v>1083</v>
      </c>
      <c r="BP822" s="53">
        <v>11140302</v>
      </c>
      <c r="BQ822" s="53">
        <v>673636.3504</v>
      </c>
      <c r="BR822" s="53">
        <v>391275.58620000002</v>
      </c>
      <c r="BS822" s="53">
        <f t="shared" si="3172"/>
        <v>0.58084096258710449</v>
      </c>
      <c r="BT822" s="53">
        <f>BT821</f>
        <v>0</v>
      </c>
      <c r="BU822" s="53">
        <f t="shared" si="3332"/>
        <v>0</v>
      </c>
      <c r="BV822" s="53">
        <f t="shared" si="3333"/>
        <v>19</v>
      </c>
      <c r="BW822" s="53">
        <f t="shared" si="3175"/>
        <v>0</v>
      </c>
      <c r="BX822" s="53">
        <f t="shared" si="3176"/>
        <v>0</v>
      </c>
      <c r="BY822" s="53">
        <f t="shared" si="3177"/>
        <v>11.035978289154986</v>
      </c>
    </row>
    <row r="823" spans="1:77" x14ac:dyDescent="0.3">
      <c r="A823" s="53" t="s">
        <v>1077</v>
      </c>
      <c r="B823" s="53" t="s">
        <v>1578</v>
      </c>
      <c r="C823" s="53">
        <v>11120301</v>
      </c>
      <c r="D823" s="51">
        <v>318493.12882431003</v>
      </c>
      <c r="E823" s="53">
        <v>36545.733247199998</v>
      </c>
      <c r="F823" s="53">
        <f t="shared" si="3158"/>
        <v>0.1147457509746142</v>
      </c>
      <c r="H823" s="53">
        <f t="shared" si="3334"/>
        <v>41032</v>
      </c>
      <c r="I823" s="53">
        <f t="shared" si="3327"/>
        <v>41</v>
      </c>
      <c r="J823" s="53">
        <f t="shared" si="3328"/>
        <v>3006</v>
      </c>
      <c r="K823" s="53">
        <f t="shared" si="3329"/>
        <v>134</v>
      </c>
      <c r="L823" s="53">
        <f t="shared" si="3330"/>
        <v>572</v>
      </c>
      <c r="M823" s="53">
        <f t="shared" si="3164"/>
        <v>4708.2476539903701</v>
      </c>
      <c r="N823" s="53">
        <f t="shared" si="3165"/>
        <v>4.7045757899591827</v>
      </c>
      <c r="O823" s="53">
        <f t="shared" si="3166"/>
        <v>344.92572742969031</v>
      </c>
      <c r="P823" s="53">
        <f t="shared" si="3167"/>
        <v>15.375930630598303</v>
      </c>
      <c r="Q823" s="53">
        <f t="shared" si="3168"/>
        <v>65.634569557479324</v>
      </c>
      <c r="AA823" s="53" t="s">
        <v>1113</v>
      </c>
      <c r="AB823" s="53" t="s">
        <v>1608</v>
      </c>
      <c r="AC823" s="53">
        <v>12020001</v>
      </c>
      <c r="AD823" s="53">
        <v>65506.41259</v>
      </c>
      <c r="AE823" s="53">
        <v>65045.055392000002</v>
      </c>
      <c r="AF823" s="53">
        <f t="shared" si="3163"/>
        <v>0.99295706817456786</v>
      </c>
      <c r="AH823" s="58">
        <f t="shared" ref="AH823" si="3335">AH822</f>
        <v>37</v>
      </c>
      <c r="AI823" s="58">
        <f t="shared" ref="AI823" si="3336">AI822</f>
        <v>0</v>
      </c>
      <c r="AJ823" s="58">
        <f t="shared" ref="AJ823" si="3337">AJ822</f>
        <v>0</v>
      </c>
      <c r="AK823" s="58">
        <f t="shared" ref="AK823" si="3338">AK822</f>
        <v>0</v>
      </c>
      <c r="AL823" s="58">
        <f t="shared" ref="AL823" si="3339">AL822</f>
        <v>0</v>
      </c>
      <c r="AM823" s="58">
        <f t="shared" si="3212"/>
        <v>36.739411522459008</v>
      </c>
      <c r="AN823" s="58">
        <f t="shared" si="3213"/>
        <v>0</v>
      </c>
      <c r="AO823" s="58">
        <f t="shared" si="3214"/>
        <v>0</v>
      </c>
      <c r="AP823" s="58">
        <f t="shared" si="3215"/>
        <v>0</v>
      </c>
      <c r="AQ823" s="58">
        <f t="shared" si="3216"/>
        <v>0</v>
      </c>
      <c r="BA823" s="54" t="s">
        <v>1099</v>
      </c>
      <c r="BB823" s="53">
        <v>12090104</v>
      </c>
      <c r="BC823" s="53">
        <v>1143</v>
      </c>
      <c r="BD823" s="53">
        <v>1126</v>
      </c>
      <c r="BE823" s="53">
        <f t="shared" si="3169"/>
        <v>0.98512685914260723</v>
      </c>
      <c r="BF823" s="53">
        <f t="shared" si="3331"/>
        <v>224</v>
      </c>
      <c r="BG823" s="53">
        <f t="shared" si="3331"/>
        <v>0</v>
      </c>
      <c r="BH823" s="53">
        <f t="shared" si="3170"/>
        <v>220.66841644794403</v>
      </c>
      <c r="BI823" s="53">
        <f t="shared" si="3171"/>
        <v>0</v>
      </c>
      <c r="BO823" s="54" t="s">
        <v>1084</v>
      </c>
      <c r="BP823" s="53">
        <v>13070001</v>
      </c>
      <c r="BQ823" s="53">
        <v>1690660.335</v>
      </c>
      <c r="BR823" s="53">
        <v>613537.43969999999</v>
      </c>
      <c r="BS823" s="53">
        <f t="shared" si="3172"/>
        <v>0.36289810969037728</v>
      </c>
      <c r="BT823" s="53">
        <v>0</v>
      </c>
      <c r="BU823" s="53">
        <v>0</v>
      </c>
      <c r="BV823" s="53">
        <v>0</v>
      </c>
      <c r="BW823" s="53">
        <f t="shared" si="3175"/>
        <v>0</v>
      </c>
      <c r="BX823" s="53">
        <f t="shared" si="3176"/>
        <v>0</v>
      </c>
      <c r="BY823" s="53">
        <f t="shared" si="3177"/>
        <v>0</v>
      </c>
    </row>
    <row r="824" spans="1:77" x14ac:dyDescent="0.3">
      <c r="A824" s="53" t="s">
        <v>1079</v>
      </c>
      <c r="B824" s="53" t="s">
        <v>1573</v>
      </c>
      <c r="C824" s="53">
        <v>12010001</v>
      </c>
      <c r="D824" s="51">
        <v>106200.14019949999</v>
      </c>
      <c r="E824" s="53">
        <v>63924.3613386</v>
      </c>
      <c r="F824" s="53">
        <f t="shared" si="3158"/>
        <v>0.60192351176294367</v>
      </c>
      <c r="H824" s="53">
        <f>Input!P558</f>
        <v>299</v>
      </c>
      <c r="I824" s="53">
        <f>Input!Q558</f>
        <v>0</v>
      </c>
      <c r="J824" s="53">
        <f>Input!R558</f>
        <v>0</v>
      </c>
      <c r="K824" s="53">
        <f>Input!S558</f>
        <v>0</v>
      </c>
      <c r="L824" s="53">
        <f>Input!T558</f>
        <v>24</v>
      </c>
      <c r="M824" s="53">
        <f t="shared" si="3164"/>
        <v>179.97513001712016</v>
      </c>
      <c r="N824" s="53">
        <f t="shared" si="3165"/>
        <v>0</v>
      </c>
      <c r="O824" s="53">
        <f t="shared" si="3166"/>
        <v>0</v>
      </c>
      <c r="P824" s="53">
        <f t="shared" si="3167"/>
        <v>0</v>
      </c>
      <c r="Q824" s="53">
        <f t="shared" si="3168"/>
        <v>14.446164282310647</v>
      </c>
      <c r="AA824" s="53" t="s">
        <v>1114</v>
      </c>
      <c r="AB824" s="53" t="s">
        <v>1608</v>
      </c>
      <c r="AC824" s="53">
        <v>12030202</v>
      </c>
      <c r="AD824" s="53">
        <v>18199.305219999998</v>
      </c>
      <c r="AE824" s="53">
        <v>18199.305220300001</v>
      </c>
      <c r="AF824" s="53">
        <f t="shared" si="3163"/>
        <v>1.0000000000164844</v>
      </c>
      <c r="AH824" s="53">
        <f>Input!P684</f>
        <v>0</v>
      </c>
      <c r="AI824" s="53">
        <f>Input!Q684</f>
        <v>0</v>
      </c>
      <c r="AJ824" s="53">
        <f>Input!R684</f>
        <v>0</v>
      </c>
      <c r="AK824" s="53">
        <f>Input!S684</f>
        <v>0</v>
      </c>
      <c r="AL824" s="53">
        <f>Input!T684</f>
        <v>21</v>
      </c>
      <c r="AM824" s="58">
        <f t="shared" si="3212"/>
        <v>0</v>
      </c>
      <c r="AN824" s="58">
        <f t="shared" si="3213"/>
        <v>0</v>
      </c>
      <c r="AO824" s="58">
        <f t="shared" si="3214"/>
        <v>0</v>
      </c>
      <c r="AP824" s="58">
        <f t="shared" si="3215"/>
        <v>0</v>
      </c>
      <c r="AQ824" s="58">
        <f t="shared" si="3216"/>
        <v>21.000000000346173</v>
      </c>
      <c r="BA824" s="54" t="s">
        <v>1100</v>
      </c>
      <c r="BB824" s="53">
        <v>12050004</v>
      </c>
      <c r="BC824" s="53">
        <v>1490</v>
      </c>
      <c r="BD824" s="53">
        <v>599</v>
      </c>
      <c r="BE824" s="53">
        <f t="shared" si="3169"/>
        <v>0.40201342281879193</v>
      </c>
      <c r="BF824" s="53">
        <f>Input!P632</f>
        <v>26</v>
      </c>
      <c r="BG824" s="53">
        <f>Input!Q632</f>
        <v>0</v>
      </c>
      <c r="BH824" s="53">
        <f t="shared" si="3170"/>
        <v>10.45234899328859</v>
      </c>
      <c r="BI824" s="53">
        <f t="shared" si="3171"/>
        <v>0</v>
      </c>
      <c r="BO824" s="54" t="s">
        <v>1084</v>
      </c>
      <c r="BP824" s="53">
        <v>13070003</v>
      </c>
      <c r="BQ824" s="53">
        <v>1690660.335</v>
      </c>
      <c r="BR824" s="53">
        <v>453036.74920000002</v>
      </c>
      <c r="BS824" s="53">
        <f t="shared" si="3172"/>
        <v>0.26796438043836879</v>
      </c>
      <c r="BT824" s="53">
        <f>BT823</f>
        <v>0</v>
      </c>
      <c r="BU824" s="53">
        <f t="shared" ref="BU824:BU828" si="3340">BU823</f>
        <v>0</v>
      </c>
      <c r="BV824" s="53">
        <f t="shared" ref="BV824:BV828" si="3341">BV823</f>
        <v>0</v>
      </c>
      <c r="BW824" s="53">
        <f t="shared" si="3175"/>
        <v>0</v>
      </c>
      <c r="BX824" s="53">
        <f t="shared" si="3176"/>
        <v>0</v>
      </c>
      <c r="BY824" s="53">
        <f t="shared" si="3177"/>
        <v>0</v>
      </c>
    </row>
    <row r="825" spans="1:77" x14ac:dyDescent="0.3">
      <c r="A825" s="53" t="s">
        <v>1079</v>
      </c>
      <c r="B825" s="53" t="s">
        <v>1573</v>
      </c>
      <c r="C825" s="53">
        <v>12010003</v>
      </c>
      <c r="D825" s="51">
        <v>106200.14019950001</v>
      </c>
      <c r="E825" s="53">
        <v>42275.778860899998</v>
      </c>
      <c r="F825" s="53">
        <f t="shared" si="3158"/>
        <v>0.39807648823705633</v>
      </c>
      <c r="H825" s="53">
        <f>H824</f>
        <v>299</v>
      </c>
      <c r="I825" s="53">
        <f t="shared" ref="I825" si="3342">I824</f>
        <v>0</v>
      </c>
      <c r="J825" s="53">
        <f t="shared" ref="J825" si="3343">J824</f>
        <v>0</v>
      </c>
      <c r="K825" s="53">
        <f t="shared" ref="K825" si="3344">K824</f>
        <v>0</v>
      </c>
      <c r="L825" s="53">
        <f t="shared" ref="L825" si="3345">L824</f>
        <v>24</v>
      </c>
      <c r="M825" s="53">
        <f t="shared" si="3164"/>
        <v>119.02486998287984</v>
      </c>
      <c r="N825" s="53">
        <f t="shared" si="3165"/>
        <v>0</v>
      </c>
      <c r="O825" s="53">
        <f t="shared" si="3166"/>
        <v>0</v>
      </c>
      <c r="P825" s="53">
        <f t="shared" si="3167"/>
        <v>0</v>
      </c>
      <c r="Q825" s="53">
        <f t="shared" si="3168"/>
        <v>9.5538357176893527</v>
      </c>
      <c r="AA825" s="53" t="s">
        <v>1114</v>
      </c>
      <c r="AB825" s="53" t="s">
        <v>1611</v>
      </c>
      <c r="AC825" s="53">
        <v>12030202</v>
      </c>
      <c r="AD825" s="53">
        <v>134503.1047</v>
      </c>
      <c r="AE825" s="53">
        <v>118476.84640900001</v>
      </c>
      <c r="AF825" s="53">
        <f t="shared" si="3163"/>
        <v>0.88084841367234257</v>
      </c>
      <c r="AH825" s="58">
        <v>0</v>
      </c>
      <c r="AI825" s="58">
        <v>0</v>
      </c>
      <c r="AJ825" s="58">
        <v>0</v>
      </c>
      <c r="AK825" s="58">
        <v>0</v>
      </c>
      <c r="AL825" s="58">
        <v>0</v>
      </c>
      <c r="AM825" s="58">
        <f t="shared" si="3212"/>
        <v>0</v>
      </c>
      <c r="AN825" s="58">
        <f t="shared" si="3213"/>
        <v>0</v>
      </c>
      <c r="AO825" s="58">
        <f t="shared" si="3214"/>
        <v>0</v>
      </c>
      <c r="AP825" s="58">
        <f t="shared" si="3215"/>
        <v>0</v>
      </c>
      <c r="AQ825" s="58">
        <f t="shared" si="3216"/>
        <v>0</v>
      </c>
      <c r="BA825" s="54" t="s">
        <v>1100</v>
      </c>
      <c r="BB825" s="53">
        <v>12050007</v>
      </c>
      <c r="BC825" s="53">
        <v>1490</v>
      </c>
      <c r="BD825" s="53">
        <v>882</v>
      </c>
      <c r="BE825" s="53">
        <f t="shared" si="3169"/>
        <v>0.59194630872483223</v>
      </c>
      <c r="BF825" s="53">
        <f>BF824</f>
        <v>26</v>
      </c>
      <c r="BG825" s="53">
        <f>BG824</f>
        <v>0</v>
      </c>
      <c r="BH825" s="53">
        <f t="shared" si="3170"/>
        <v>15.390604026845638</v>
      </c>
      <c r="BI825" s="53">
        <f t="shared" si="3171"/>
        <v>0</v>
      </c>
      <c r="BO825" s="54" t="s">
        <v>1084</v>
      </c>
      <c r="BP825" s="53">
        <v>13070004</v>
      </c>
      <c r="BQ825" s="53">
        <v>1690660.335</v>
      </c>
      <c r="BR825" s="53">
        <v>476457.90649999998</v>
      </c>
      <c r="BS825" s="53">
        <f t="shared" si="3172"/>
        <v>0.28181764050198765</v>
      </c>
      <c r="BT825" s="53">
        <f>BT824</f>
        <v>0</v>
      </c>
      <c r="BU825" s="53">
        <f t="shared" si="3340"/>
        <v>0</v>
      </c>
      <c r="BV825" s="53">
        <f t="shared" si="3341"/>
        <v>0</v>
      </c>
      <c r="BW825" s="53">
        <f t="shared" si="3175"/>
        <v>0</v>
      </c>
      <c r="BX825" s="53">
        <f t="shared" si="3176"/>
        <v>0</v>
      </c>
      <c r="BY825" s="53">
        <f t="shared" si="3177"/>
        <v>0</v>
      </c>
    </row>
    <row r="826" spans="1:77" x14ac:dyDescent="0.3">
      <c r="A826" s="53" t="s">
        <v>1080</v>
      </c>
      <c r="B826" s="53" t="s">
        <v>1578</v>
      </c>
      <c r="C826" s="53">
        <v>11090105</v>
      </c>
      <c r="D826" s="51">
        <v>569844.81703655992</v>
      </c>
      <c r="E826" s="53">
        <v>1106.9856840100001</v>
      </c>
      <c r="F826" s="53">
        <f t="shared" si="3158"/>
        <v>1.9426090242722668E-3</v>
      </c>
      <c r="H826" s="53">
        <f>Input!P561</f>
        <v>3576</v>
      </c>
      <c r="I826" s="53">
        <f>Input!Q561</f>
        <v>0</v>
      </c>
      <c r="J826" s="53">
        <f>Input!R561</f>
        <v>24783</v>
      </c>
      <c r="K826" s="53">
        <f>Input!S561</f>
        <v>0</v>
      </c>
      <c r="L826" s="53">
        <f>Input!T561</f>
        <v>2610</v>
      </c>
      <c r="M826" s="53">
        <f t="shared" si="3164"/>
        <v>6.9467698707976258</v>
      </c>
      <c r="N826" s="53">
        <f t="shared" si="3165"/>
        <v>0</v>
      </c>
      <c r="O826" s="53">
        <f t="shared" si="3166"/>
        <v>48.143679448539586</v>
      </c>
      <c r="P826" s="53">
        <f t="shared" si="3167"/>
        <v>0</v>
      </c>
      <c r="Q826" s="53">
        <f t="shared" si="3168"/>
        <v>5.0702095533506162</v>
      </c>
      <c r="AA826" s="53" t="s">
        <v>1114</v>
      </c>
      <c r="AB826" s="53" t="s">
        <v>1611</v>
      </c>
      <c r="AC826" s="53">
        <v>12040101</v>
      </c>
      <c r="AD826" s="53">
        <v>134503.1047</v>
      </c>
      <c r="AE826" s="53">
        <v>16026.25834</v>
      </c>
      <c r="AF826" s="53">
        <f t="shared" si="3163"/>
        <v>0.11915158669196133</v>
      </c>
      <c r="AH826" s="58">
        <f t="shared" ref="AH826" si="3346">AH825</f>
        <v>0</v>
      </c>
      <c r="AI826" s="58">
        <f t="shared" ref="AI826" si="3347">AI825</f>
        <v>0</v>
      </c>
      <c r="AJ826" s="58">
        <f t="shared" ref="AJ826" si="3348">AJ825</f>
        <v>0</v>
      </c>
      <c r="AK826" s="58">
        <f t="shared" ref="AK826" si="3349">AK825</f>
        <v>0</v>
      </c>
      <c r="AL826" s="58">
        <f t="shared" ref="AL826" si="3350">AL825</f>
        <v>0</v>
      </c>
      <c r="AM826" s="58">
        <f t="shared" si="3212"/>
        <v>0</v>
      </c>
      <c r="AN826" s="58">
        <f t="shared" si="3213"/>
        <v>0</v>
      </c>
      <c r="AO826" s="58">
        <f t="shared" si="3214"/>
        <v>0</v>
      </c>
      <c r="AP826" s="58">
        <f t="shared" si="3215"/>
        <v>0</v>
      </c>
      <c r="AQ826" s="58">
        <f t="shared" si="3216"/>
        <v>0</v>
      </c>
      <c r="BA826" s="54" t="s">
        <v>1100</v>
      </c>
      <c r="BB826" s="53">
        <v>12060101</v>
      </c>
      <c r="BC826" s="53">
        <v>1490</v>
      </c>
      <c r="BD826" s="53">
        <v>9</v>
      </c>
      <c r="BE826" s="53">
        <f t="shared" si="3169"/>
        <v>6.0402684563758387E-3</v>
      </c>
      <c r="BF826" s="53">
        <f>BF825</f>
        <v>26</v>
      </c>
      <c r="BG826" s="53">
        <f>BG825</f>
        <v>0</v>
      </c>
      <c r="BH826" s="53">
        <f t="shared" si="3170"/>
        <v>0.15704697986577182</v>
      </c>
      <c r="BI826" s="53">
        <f t="shared" si="3171"/>
        <v>0</v>
      </c>
      <c r="BO826" s="54" t="s">
        <v>1084</v>
      </c>
      <c r="BP826" s="53">
        <v>13070005</v>
      </c>
      <c r="BQ826" s="53">
        <v>1690660.335</v>
      </c>
      <c r="BR826" s="53">
        <v>95337.072</v>
      </c>
      <c r="BS826" s="53">
        <f t="shared" si="3172"/>
        <v>5.6390435160945565E-2</v>
      </c>
      <c r="BT826" s="53">
        <f>BT825</f>
        <v>0</v>
      </c>
      <c r="BU826" s="53">
        <f t="shared" si="3340"/>
        <v>0</v>
      </c>
      <c r="BV826" s="53">
        <f t="shared" si="3341"/>
        <v>0</v>
      </c>
      <c r="BW826" s="53">
        <f t="shared" si="3175"/>
        <v>0</v>
      </c>
      <c r="BX826" s="53">
        <f t="shared" si="3176"/>
        <v>0</v>
      </c>
      <c r="BY826" s="53">
        <f t="shared" si="3177"/>
        <v>0</v>
      </c>
    </row>
    <row r="827" spans="1:77" x14ac:dyDescent="0.3">
      <c r="A827" s="53" t="s">
        <v>1080</v>
      </c>
      <c r="B827" s="53" t="s">
        <v>1578</v>
      </c>
      <c r="C827" s="53">
        <v>11120101</v>
      </c>
      <c r="D827" s="51">
        <v>569844.81703656004</v>
      </c>
      <c r="E827" s="53">
        <v>123572.002029</v>
      </c>
      <c r="F827" s="53">
        <f t="shared" si="3158"/>
        <v>0.21685202415567795</v>
      </c>
      <c r="H827" s="53">
        <f>H826</f>
        <v>3576</v>
      </c>
      <c r="I827" s="53">
        <f t="shared" ref="I827:I831" si="3351">I826</f>
        <v>0</v>
      </c>
      <c r="J827" s="53">
        <f t="shared" ref="J827:J831" si="3352">J826</f>
        <v>24783</v>
      </c>
      <c r="K827" s="53">
        <f t="shared" ref="K827:K831" si="3353">K826</f>
        <v>0</v>
      </c>
      <c r="L827" s="53">
        <f t="shared" ref="L827:L831" si="3354">L826</f>
        <v>2610</v>
      </c>
      <c r="M827" s="53">
        <f t="shared" si="3164"/>
        <v>775.46283838070428</v>
      </c>
      <c r="N827" s="53">
        <f t="shared" si="3165"/>
        <v>0</v>
      </c>
      <c r="O827" s="53">
        <f t="shared" si="3166"/>
        <v>5374.2437146501661</v>
      </c>
      <c r="P827" s="53">
        <f t="shared" si="3167"/>
        <v>0</v>
      </c>
      <c r="Q827" s="53">
        <f t="shared" si="3168"/>
        <v>565.98378304631945</v>
      </c>
      <c r="AA827" s="53" t="s">
        <v>1114</v>
      </c>
      <c r="AB827" s="53" t="s">
        <v>1614</v>
      </c>
      <c r="AC827" s="53">
        <v>12030202</v>
      </c>
      <c r="AD827" s="53">
        <v>166220.5624</v>
      </c>
      <c r="AE827" s="53">
        <v>155249.28622400001</v>
      </c>
      <c r="AF827" s="53">
        <f t="shared" si="3163"/>
        <v>0.93399567407551987</v>
      </c>
      <c r="AH827" s="53">
        <f>Input!P685</f>
        <v>83</v>
      </c>
      <c r="AI827" s="53">
        <f>Input!Q685</f>
        <v>0</v>
      </c>
      <c r="AJ827" s="53">
        <f>Input!R685</f>
        <v>0</v>
      </c>
      <c r="AK827" s="53">
        <f>Input!S685</f>
        <v>0</v>
      </c>
      <c r="AL827" s="53">
        <f>Input!T685</f>
        <v>21</v>
      </c>
      <c r="AM827" s="58">
        <f t="shared" si="3212"/>
        <v>77.521640948268143</v>
      </c>
      <c r="AN827" s="58">
        <f t="shared" si="3213"/>
        <v>0</v>
      </c>
      <c r="AO827" s="58">
        <f t="shared" si="3214"/>
        <v>0</v>
      </c>
      <c r="AP827" s="58">
        <f t="shared" si="3215"/>
        <v>0</v>
      </c>
      <c r="AQ827" s="58">
        <f t="shared" si="3216"/>
        <v>19.613909155585919</v>
      </c>
      <c r="BA827" s="54" t="s">
        <v>1101</v>
      </c>
      <c r="BB827" s="53">
        <v>12090109</v>
      </c>
      <c r="BC827" s="53">
        <v>4128</v>
      </c>
      <c r="BD827" s="53">
        <v>41</v>
      </c>
      <c r="BE827" s="53">
        <f t="shared" si="3169"/>
        <v>9.9321705426356592E-3</v>
      </c>
      <c r="BF827" s="53">
        <f>Input!P635</f>
        <v>2</v>
      </c>
      <c r="BG827" s="53">
        <f>Input!Q635</f>
        <v>0</v>
      </c>
      <c r="BH827" s="53">
        <f t="shared" si="3170"/>
        <v>1.9864341085271318E-2</v>
      </c>
      <c r="BI827" s="53">
        <f t="shared" si="3171"/>
        <v>0</v>
      </c>
      <c r="BO827" s="54" t="s">
        <v>1084</v>
      </c>
      <c r="BP827" s="53">
        <v>13070006</v>
      </c>
      <c r="BQ827" s="53">
        <v>1690660.335</v>
      </c>
      <c r="BR827" s="53">
        <v>36804.512840000003</v>
      </c>
      <c r="BS827" s="53">
        <f t="shared" si="3172"/>
        <v>2.1769312308376837E-2</v>
      </c>
      <c r="BT827" s="53">
        <f>BT826</f>
        <v>0</v>
      </c>
      <c r="BU827" s="53">
        <f t="shared" si="3340"/>
        <v>0</v>
      </c>
      <c r="BV827" s="53">
        <f t="shared" si="3341"/>
        <v>0</v>
      </c>
      <c r="BW827" s="53">
        <f t="shared" si="3175"/>
        <v>0</v>
      </c>
      <c r="BX827" s="53">
        <f t="shared" si="3176"/>
        <v>0</v>
      </c>
      <c r="BY827" s="53">
        <f t="shared" si="3177"/>
        <v>0</v>
      </c>
    </row>
    <row r="828" spans="1:77" x14ac:dyDescent="0.3">
      <c r="A828" s="53" t="s">
        <v>1080</v>
      </c>
      <c r="B828" s="53" t="s">
        <v>1578</v>
      </c>
      <c r="C828" s="53">
        <v>11120102</v>
      </c>
      <c r="D828" s="51">
        <v>569844.81703656004</v>
      </c>
      <c r="E828" s="53">
        <v>99907.279298099995</v>
      </c>
      <c r="F828" s="53">
        <f t="shared" si="3158"/>
        <v>0.17532366060230423</v>
      </c>
      <c r="H828" s="53">
        <f>H827</f>
        <v>3576</v>
      </c>
      <c r="I828" s="53">
        <f t="shared" si="3351"/>
        <v>0</v>
      </c>
      <c r="J828" s="53">
        <f t="shared" si="3352"/>
        <v>24783</v>
      </c>
      <c r="K828" s="53">
        <f t="shared" si="3353"/>
        <v>0</v>
      </c>
      <c r="L828" s="53">
        <f t="shared" si="3354"/>
        <v>2610</v>
      </c>
      <c r="M828" s="53">
        <f t="shared" si="3164"/>
        <v>626.95741031383989</v>
      </c>
      <c r="N828" s="53">
        <f t="shared" si="3165"/>
        <v>0</v>
      </c>
      <c r="O828" s="53">
        <f t="shared" si="3166"/>
        <v>4345.0462807069052</v>
      </c>
      <c r="P828" s="53">
        <f t="shared" si="3167"/>
        <v>0</v>
      </c>
      <c r="Q828" s="53">
        <f t="shared" si="3168"/>
        <v>457.59475417201401</v>
      </c>
      <c r="AA828" s="53" t="s">
        <v>1114</v>
      </c>
      <c r="AB828" s="53" t="s">
        <v>1614</v>
      </c>
      <c r="AC828" s="53">
        <v>12040101</v>
      </c>
      <c r="AD828" s="53">
        <v>166220.5624</v>
      </c>
      <c r="AE828" s="53">
        <v>10971.276150199999</v>
      </c>
      <c r="AF828" s="53">
        <f t="shared" si="3163"/>
        <v>6.6004325769264752E-2</v>
      </c>
      <c r="AH828" s="58">
        <f t="shared" ref="AH828" si="3355">AH827</f>
        <v>83</v>
      </c>
      <c r="AI828" s="58">
        <f t="shared" ref="AI828" si="3356">AI827</f>
        <v>0</v>
      </c>
      <c r="AJ828" s="58">
        <f t="shared" ref="AJ828" si="3357">AJ827</f>
        <v>0</v>
      </c>
      <c r="AK828" s="58">
        <f t="shared" ref="AK828" si="3358">AK827</f>
        <v>0</v>
      </c>
      <c r="AL828" s="58">
        <f t="shared" ref="AL828" si="3359">AL827</f>
        <v>21</v>
      </c>
      <c r="AM828" s="58">
        <f t="shared" si="3212"/>
        <v>5.478359038848974</v>
      </c>
      <c r="AN828" s="58">
        <f t="shared" si="3213"/>
        <v>0</v>
      </c>
      <c r="AO828" s="58">
        <f t="shared" si="3214"/>
        <v>0</v>
      </c>
      <c r="AP828" s="58">
        <f t="shared" si="3215"/>
        <v>0</v>
      </c>
      <c r="AQ828" s="58">
        <f t="shared" si="3216"/>
        <v>1.3860908411545598</v>
      </c>
      <c r="BA828" s="54" t="s">
        <v>1101</v>
      </c>
      <c r="BB828" s="53">
        <v>12090202</v>
      </c>
      <c r="BC828" s="53">
        <v>4128</v>
      </c>
      <c r="BD828" s="53">
        <v>134</v>
      </c>
      <c r="BE828" s="53">
        <f t="shared" si="3169"/>
        <v>3.2461240310077522E-2</v>
      </c>
      <c r="BF828" s="53">
        <f t="shared" ref="BF828:BG830" si="3360">BF827</f>
        <v>2</v>
      </c>
      <c r="BG828" s="53">
        <f t="shared" si="3360"/>
        <v>0</v>
      </c>
      <c r="BH828" s="53">
        <f t="shared" si="3170"/>
        <v>6.4922480620155043E-2</v>
      </c>
      <c r="BI828" s="53">
        <f t="shared" si="3171"/>
        <v>0</v>
      </c>
      <c r="BO828" s="54" t="s">
        <v>1084</v>
      </c>
      <c r="BP828" s="53">
        <v>13070007</v>
      </c>
      <c r="BQ828" s="53">
        <v>1690660.335</v>
      </c>
      <c r="BR828" s="53">
        <v>15486.65495</v>
      </c>
      <c r="BS828" s="53">
        <f t="shared" si="3172"/>
        <v>9.1601220123260305E-3</v>
      </c>
      <c r="BT828" s="53">
        <f>BT827</f>
        <v>0</v>
      </c>
      <c r="BU828" s="53">
        <f t="shared" si="3340"/>
        <v>0</v>
      </c>
      <c r="BV828" s="53">
        <f t="shared" si="3341"/>
        <v>0</v>
      </c>
      <c r="BW828" s="53">
        <f t="shared" si="3175"/>
        <v>0</v>
      </c>
      <c r="BX828" s="53">
        <f t="shared" si="3176"/>
        <v>0</v>
      </c>
      <c r="BY828" s="53">
        <f t="shared" si="3177"/>
        <v>0</v>
      </c>
    </row>
    <row r="829" spans="1:77" x14ac:dyDescent="0.3">
      <c r="A829" s="53" t="s">
        <v>1080</v>
      </c>
      <c r="B829" s="53" t="s">
        <v>1578</v>
      </c>
      <c r="C829" s="53">
        <v>11120103</v>
      </c>
      <c r="D829" s="51">
        <v>569844.81703656004</v>
      </c>
      <c r="E829" s="53">
        <v>330857.99577699997</v>
      </c>
      <c r="F829" s="53">
        <f t="shared" si="3158"/>
        <v>0.58061069590420233</v>
      </c>
      <c r="H829" s="53">
        <f>H828</f>
        <v>3576</v>
      </c>
      <c r="I829" s="53">
        <f t="shared" si="3351"/>
        <v>0</v>
      </c>
      <c r="J829" s="53">
        <f t="shared" si="3352"/>
        <v>24783</v>
      </c>
      <c r="K829" s="53">
        <f t="shared" si="3353"/>
        <v>0</v>
      </c>
      <c r="L829" s="53">
        <f t="shared" si="3354"/>
        <v>2610</v>
      </c>
      <c r="M829" s="53">
        <f t="shared" si="3164"/>
        <v>2076.2638485534276</v>
      </c>
      <c r="N829" s="53">
        <f t="shared" si="3165"/>
        <v>0</v>
      </c>
      <c r="O829" s="53">
        <f t="shared" si="3166"/>
        <v>14389.274876593847</v>
      </c>
      <c r="P829" s="53">
        <f t="shared" si="3167"/>
        <v>0</v>
      </c>
      <c r="Q829" s="53">
        <f t="shared" si="3168"/>
        <v>1515.3939163099681</v>
      </c>
      <c r="AA829" s="53" t="s">
        <v>1115</v>
      </c>
      <c r="AB829" s="53" t="s">
        <v>1597</v>
      </c>
      <c r="AC829" s="53">
        <v>12070101</v>
      </c>
      <c r="AD829" s="53">
        <v>63080.552790000002</v>
      </c>
      <c r="AE829" s="53">
        <v>10152.7042456</v>
      </c>
      <c r="AF829" s="53">
        <f t="shared" si="3163"/>
        <v>0.16094824468959762</v>
      </c>
      <c r="AH829" s="53">
        <f>Input!P686</f>
        <v>14</v>
      </c>
      <c r="AI829" s="53">
        <f>Input!Q686</f>
        <v>0</v>
      </c>
      <c r="AJ829" s="53">
        <f>Input!R686</f>
        <v>723</v>
      </c>
      <c r="AK829" s="53">
        <f>Input!S686</f>
        <v>0</v>
      </c>
      <c r="AL829" s="53">
        <f>Input!T686</f>
        <v>54</v>
      </c>
      <c r="AM829" s="58">
        <f t="shared" si="3212"/>
        <v>2.2532754256543668</v>
      </c>
      <c r="AN829" s="58">
        <f t="shared" si="3213"/>
        <v>0</v>
      </c>
      <c r="AO829" s="58">
        <f t="shared" si="3214"/>
        <v>116.36558091057908</v>
      </c>
      <c r="AP829" s="58">
        <f t="shared" si="3215"/>
        <v>0</v>
      </c>
      <c r="AQ829" s="58">
        <f t="shared" si="3216"/>
        <v>8.6912052132382716</v>
      </c>
      <c r="BA829" s="54" t="s">
        <v>1101</v>
      </c>
      <c r="BB829" s="53">
        <v>12090203</v>
      </c>
      <c r="BC829" s="53">
        <v>4128</v>
      </c>
      <c r="BD829" s="53">
        <v>4</v>
      </c>
      <c r="BE829" s="53">
        <f t="shared" si="3169"/>
        <v>9.6899224806201549E-4</v>
      </c>
      <c r="BF829" s="53">
        <f t="shared" si="3360"/>
        <v>2</v>
      </c>
      <c r="BG829" s="53">
        <f t="shared" si="3360"/>
        <v>0</v>
      </c>
      <c r="BH829" s="53">
        <f t="shared" si="3170"/>
        <v>1.937984496124031E-3</v>
      </c>
      <c r="BI829" s="53">
        <f t="shared" si="3171"/>
        <v>0</v>
      </c>
      <c r="BO829" s="54" t="s">
        <v>1085</v>
      </c>
      <c r="BP829" s="53">
        <v>12100303</v>
      </c>
      <c r="BQ829" s="53">
        <v>496646.4791</v>
      </c>
      <c r="BR829" s="53">
        <v>33055.694230000001</v>
      </c>
      <c r="BS829" s="53">
        <f t="shared" si="3172"/>
        <v>6.6557794368948348E-2</v>
      </c>
      <c r="BT829" s="53">
        <v>0</v>
      </c>
      <c r="BU829" s="53">
        <v>0</v>
      </c>
      <c r="BV829" s="53">
        <v>0</v>
      </c>
      <c r="BW829" s="53">
        <f t="shared" si="3175"/>
        <v>0</v>
      </c>
      <c r="BX829" s="53">
        <f t="shared" si="3176"/>
        <v>0</v>
      </c>
      <c r="BY829" s="53">
        <f t="shared" si="3177"/>
        <v>0</v>
      </c>
    </row>
    <row r="830" spans="1:77" x14ac:dyDescent="0.3">
      <c r="A830" s="53" t="s">
        <v>1080</v>
      </c>
      <c r="B830" s="53" t="s">
        <v>1578</v>
      </c>
      <c r="C830" s="53">
        <v>11120104</v>
      </c>
      <c r="D830" s="51">
        <v>569844.81703656004</v>
      </c>
      <c r="E830" s="53">
        <v>13366.4005956</v>
      </c>
      <c r="F830" s="53">
        <f t="shared" si="3158"/>
        <v>2.3456211578989302E-2</v>
      </c>
      <c r="H830" s="53">
        <f>H829</f>
        <v>3576</v>
      </c>
      <c r="I830" s="53">
        <f t="shared" si="3351"/>
        <v>0</v>
      </c>
      <c r="J830" s="53">
        <f t="shared" si="3352"/>
        <v>24783</v>
      </c>
      <c r="K830" s="53">
        <f t="shared" si="3353"/>
        <v>0</v>
      </c>
      <c r="L830" s="53">
        <f t="shared" si="3354"/>
        <v>2610</v>
      </c>
      <c r="M830" s="53">
        <f t="shared" si="3164"/>
        <v>83.879412606465749</v>
      </c>
      <c r="N830" s="53">
        <f t="shared" si="3165"/>
        <v>0</v>
      </c>
      <c r="O830" s="53">
        <f t="shared" si="3166"/>
        <v>581.31529156209183</v>
      </c>
      <c r="P830" s="53">
        <f t="shared" si="3167"/>
        <v>0</v>
      </c>
      <c r="Q830" s="53">
        <f t="shared" si="3168"/>
        <v>61.220712221162081</v>
      </c>
      <c r="AA830" s="53" t="s">
        <v>1115</v>
      </c>
      <c r="AB830" s="53" t="s">
        <v>1597</v>
      </c>
      <c r="AC830" s="53">
        <v>12070104</v>
      </c>
      <c r="AD830" s="53">
        <v>63080.552790000002</v>
      </c>
      <c r="AE830" s="53">
        <v>52927.848546900001</v>
      </c>
      <c r="AF830" s="53">
        <f t="shared" si="3163"/>
        <v>0.83905175535003418</v>
      </c>
      <c r="AH830" s="58">
        <f t="shared" ref="AH830" si="3361">AH829</f>
        <v>14</v>
      </c>
      <c r="AI830" s="58">
        <f t="shared" ref="AI830" si="3362">AI829</f>
        <v>0</v>
      </c>
      <c r="AJ830" s="58">
        <f t="shared" ref="AJ830" si="3363">AJ829</f>
        <v>723</v>
      </c>
      <c r="AK830" s="58">
        <f t="shared" ref="AK830" si="3364">AK829</f>
        <v>0</v>
      </c>
      <c r="AL830" s="58">
        <f t="shared" ref="AL830" si="3365">AL829</f>
        <v>54</v>
      </c>
      <c r="AM830" s="58">
        <f t="shared" si="3212"/>
        <v>11.746724574900478</v>
      </c>
      <c r="AN830" s="58">
        <f t="shared" si="3213"/>
        <v>0</v>
      </c>
      <c r="AO830" s="58">
        <f t="shared" si="3214"/>
        <v>606.63441911807467</v>
      </c>
      <c r="AP830" s="58">
        <f t="shared" si="3215"/>
        <v>0</v>
      </c>
      <c r="AQ830" s="58">
        <f t="shared" si="3216"/>
        <v>45.308794788901842</v>
      </c>
      <c r="BA830" s="54" t="s">
        <v>1101</v>
      </c>
      <c r="BB830" s="53">
        <v>13040301</v>
      </c>
      <c r="BC830" s="53">
        <v>4128</v>
      </c>
      <c r="BD830" s="53">
        <v>3949</v>
      </c>
      <c r="BE830" s="53">
        <f t="shared" si="3169"/>
        <v>0.95663759689922478</v>
      </c>
      <c r="BF830" s="53">
        <f t="shared" si="3360"/>
        <v>2</v>
      </c>
      <c r="BG830" s="53">
        <f t="shared" si="3360"/>
        <v>0</v>
      </c>
      <c r="BH830" s="53">
        <f t="shared" si="3170"/>
        <v>1.9132751937984496</v>
      </c>
      <c r="BI830" s="53">
        <f t="shared" si="3171"/>
        <v>0</v>
      </c>
      <c r="BO830" s="54" t="s">
        <v>1085</v>
      </c>
      <c r="BP830" s="53">
        <v>12100404</v>
      </c>
      <c r="BQ830" s="53">
        <v>496646.4791</v>
      </c>
      <c r="BR830" s="53">
        <v>29639.620129999999</v>
      </c>
      <c r="BS830" s="53">
        <f t="shared" si="3172"/>
        <v>5.9679513249971207E-2</v>
      </c>
      <c r="BT830" s="53">
        <f>BT829</f>
        <v>0</v>
      </c>
      <c r="BU830" s="53">
        <f t="shared" ref="BU830:BU833" si="3366">BU829</f>
        <v>0</v>
      </c>
      <c r="BV830" s="53">
        <f t="shared" ref="BV830:BV833" si="3367">BV829</f>
        <v>0</v>
      </c>
      <c r="BW830" s="53">
        <f t="shared" si="3175"/>
        <v>0</v>
      </c>
      <c r="BX830" s="53">
        <f t="shared" si="3176"/>
        <v>0</v>
      </c>
      <c r="BY830" s="53">
        <f t="shared" si="3177"/>
        <v>0</v>
      </c>
    </row>
    <row r="831" spans="1:77" x14ac:dyDescent="0.3">
      <c r="A831" s="53" t="s">
        <v>1080</v>
      </c>
      <c r="B831" s="53" t="s">
        <v>1578</v>
      </c>
      <c r="C831" s="53">
        <v>11120301</v>
      </c>
      <c r="D831" s="51">
        <v>569844.81703656004</v>
      </c>
      <c r="E831" s="53">
        <v>1034.1536528500001</v>
      </c>
      <c r="F831" s="53">
        <f t="shared" si="3158"/>
        <v>1.8147987345538163E-3</v>
      </c>
      <c r="H831" s="53">
        <f>H830</f>
        <v>3576</v>
      </c>
      <c r="I831" s="53">
        <f t="shared" si="3351"/>
        <v>0</v>
      </c>
      <c r="J831" s="53">
        <f t="shared" si="3352"/>
        <v>24783</v>
      </c>
      <c r="K831" s="53">
        <f t="shared" si="3353"/>
        <v>0</v>
      </c>
      <c r="L831" s="53">
        <f t="shared" si="3354"/>
        <v>2610</v>
      </c>
      <c r="M831" s="53">
        <f t="shared" si="3164"/>
        <v>6.4897202747644469</v>
      </c>
      <c r="N831" s="53">
        <f t="shared" si="3165"/>
        <v>0</v>
      </c>
      <c r="O831" s="53">
        <f t="shared" si="3166"/>
        <v>44.976157038447226</v>
      </c>
      <c r="P831" s="53">
        <f t="shared" si="3167"/>
        <v>0</v>
      </c>
      <c r="Q831" s="53">
        <f t="shared" si="3168"/>
        <v>4.7366246971854604</v>
      </c>
      <c r="AA831" s="53" t="s">
        <v>832</v>
      </c>
      <c r="AB831" s="53" t="s">
        <v>1598</v>
      </c>
      <c r="AC831" s="53">
        <v>13070007</v>
      </c>
      <c r="AD831" s="53">
        <v>126698.8461</v>
      </c>
      <c r="AE831" s="53">
        <v>126698.84613400001</v>
      </c>
      <c r="AF831" s="53">
        <f t="shared" si="3163"/>
        <v>1.0000000002683529</v>
      </c>
      <c r="AH831" s="58">
        <v>0</v>
      </c>
      <c r="AI831" s="58">
        <v>0</v>
      </c>
      <c r="AJ831" s="58">
        <v>0</v>
      </c>
      <c r="AK831" s="58">
        <v>0</v>
      </c>
      <c r="AL831" s="58">
        <v>0</v>
      </c>
      <c r="AM831" s="58">
        <f t="shared" si="3212"/>
        <v>0</v>
      </c>
      <c r="AN831" s="58">
        <f t="shared" si="3213"/>
        <v>0</v>
      </c>
      <c r="AO831" s="58">
        <f t="shared" si="3214"/>
        <v>0</v>
      </c>
      <c r="AP831" s="58">
        <f t="shared" si="3215"/>
        <v>0</v>
      </c>
      <c r="AQ831" s="58">
        <f t="shared" si="3216"/>
        <v>0</v>
      </c>
      <c r="BA831" s="54" t="s">
        <v>1102</v>
      </c>
      <c r="BB831" s="53">
        <v>11120103</v>
      </c>
      <c r="BC831" s="53">
        <v>7851</v>
      </c>
      <c r="BD831" s="53">
        <v>737</v>
      </c>
      <c r="BE831" s="53">
        <f t="shared" si="3169"/>
        <v>9.3873391924595595E-2</v>
      </c>
      <c r="BF831" s="53">
        <v>0</v>
      </c>
      <c r="BG831" s="53">
        <v>1</v>
      </c>
      <c r="BH831" s="53">
        <f t="shared" si="3170"/>
        <v>0</v>
      </c>
      <c r="BI831" s="53">
        <f t="shared" si="3171"/>
        <v>9.3873391924595595E-2</v>
      </c>
      <c r="BO831" s="54" t="s">
        <v>1085</v>
      </c>
      <c r="BP831" s="53">
        <v>12100405</v>
      </c>
      <c r="BQ831" s="53">
        <v>496646.4791</v>
      </c>
      <c r="BR831" s="53">
        <v>204234.3683</v>
      </c>
      <c r="BS831" s="53">
        <f t="shared" si="3172"/>
        <v>0.41122685228757522</v>
      </c>
      <c r="BT831" s="53">
        <f>BT830</f>
        <v>0</v>
      </c>
      <c r="BU831" s="53">
        <f t="shared" si="3366"/>
        <v>0</v>
      </c>
      <c r="BV831" s="53">
        <f t="shared" si="3367"/>
        <v>0</v>
      </c>
      <c r="BW831" s="53">
        <f t="shared" si="3175"/>
        <v>0</v>
      </c>
      <c r="BX831" s="53">
        <f t="shared" si="3176"/>
        <v>0</v>
      </c>
      <c r="BY831" s="53">
        <f t="shared" si="3177"/>
        <v>0</v>
      </c>
    </row>
    <row r="832" spans="1:77" x14ac:dyDescent="0.3">
      <c r="A832" s="53" t="s">
        <v>1081</v>
      </c>
      <c r="B832" s="53" t="s">
        <v>1575</v>
      </c>
      <c r="C832" s="53">
        <v>12090103</v>
      </c>
      <c r="D832" s="51">
        <v>752626.6071252001</v>
      </c>
      <c r="E832" s="53">
        <v>698971.64480200002</v>
      </c>
      <c r="F832" s="53">
        <f t="shared" si="3158"/>
        <v>0.92870971898250398</v>
      </c>
      <c r="H832" s="53">
        <f>Input!P564</f>
        <v>1395</v>
      </c>
      <c r="I832" s="53">
        <f>Input!Q564</f>
        <v>0</v>
      </c>
      <c r="J832" s="53">
        <f>Input!R564</f>
        <v>19303</v>
      </c>
      <c r="K832" s="53">
        <f>Input!S564</f>
        <v>0</v>
      </c>
      <c r="L832" s="53">
        <f>Input!T564</f>
        <v>224</v>
      </c>
      <c r="M832" s="53">
        <f t="shared" si="3164"/>
        <v>1295.550057980593</v>
      </c>
      <c r="N832" s="53">
        <f t="shared" si="3165"/>
        <v>0</v>
      </c>
      <c r="O832" s="53">
        <f t="shared" si="3166"/>
        <v>17926.883705519274</v>
      </c>
      <c r="P832" s="53">
        <f t="shared" si="3167"/>
        <v>0</v>
      </c>
      <c r="Q832" s="53">
        <f t="shared" si="3168"/>
        <v>208.03097705208089</v>
      </c>
      <c r="AA832" s="53" t="s">
        <v>832</v>
      </c>
      <c r="AB832" s="53" t="s">
        <v>1599</v>
      </c>
      <c r="AC832" s="53">
        <v>13070001</v>
      </c>
      <c r="AD832" s="53">
        <v>394170.1153</v>
      </c>
      <c r="AE832" s="53">
        <v>61124.636233899997</v>
      </c>
      <c r="AF832" s="53">
        <f t="shared" si="3163"/>
        <v>0.15507171614818765</v>
      </c>
      <c r="AH832" s="53">
        <f>Input!P690</f>
        <v>12</v>
      </c>
      <c r="AI832" s="53">
        <f>Input!Q690</f>
        <v>0</v>
      </c>
      <c r="AJ832" s="53">
        <f>Input!R690</f>
        <v>18</v>
      </c>
      <c r="AK832" s="53">
        <f>Input!S690</f>
        <v>0</v>
      </c>
      <c r="AL832" s="53">
        <f>Input!T690</f>
        <v>14</v>
      </c>
      <c r="AM832" s="58">
        <f t="shared" si="3212"/>
        <v>1.8608605937782519</v>
      </c>
      <c r="AN832" s="58">
        <f t="shared" si="3213"/>
        <v>0</v>
      </c>
      <c r="AO832" s="58">
        <f t="shared" si="3214"/>
        <v>2.7912908906673777</v>
      </c>
      <c r="AP832" s="58">
        <f t="shared" si="3215"/>
        <v>0</v>
      </c>
      <c r="AQ832" s="58">
        <f t="shared" si="3216"/>
        <v>2.1710040260746273</v>
      </c>
      <c r="BA832" s="54" t="s">
        <v>1102</v>
      </c>
      <c r="BB832" s="53">
        <v>11120104</v>
      </c>
      <c r="BC832" s="53">
        <v>7851</v>
      </c>
      <c r="BD832" s="53">
        <v>6980</v>
      </c>
      <c r="BE832" s="53">
        <f t="shared" si="3169"/>
        <v>0.88905871863456887</v>
      </c>
      <c r="BF832" s="53">
        <f t="shared" ref="BF832:BG834" si="3368">BF831</f>
        <v>0</v>
      </c>
      <c r="BG832" s="53">
        <f t="shared" si="3368"/>
        <v>1</v>
      </c>
      <c r="BH832" s="53">
        <f t="shared" si="3170"/>
        <v>0</v>
      </c>
      <c r="BI832" s="53">
        <f t="shared" si="3171"/>
        <v>0.88905871863456887</v>
      </c>
      <c r="BO832" s="54" t="s">
        <v>1085</v>
      </c>
      <c r="BP832" s="53">
        <v>12100406</v>
      </c>
      <c r="BQ832" s="53">
        <v>496646.4791</v>
      </c>
      <c r="BR832" s="53">
        <v>202986.9829</v>
      </c>
      <c r="BS832" s="53">
        <f t="shared" si="3172"/>
        <v>0.4087152359719608</v>
      </c>
      <c r="BT832" s="53">
        <f>BT831</f>
        <v>0</v>
      </c>
      <c r="BU832" s="53">
        <f t="shared" si="3366"/>
        <v>0</v>
      </c>
      <c r="BV832" s="53">
        <f t="shared" si="3367"/>
        <v>0</v>
      </c>
      <c r="BW832" s="53">
        <f t="shared" si="3175"/>
        <v>0</v>
      </c>
      <c r="BX832" s="53">
        <f t="shared" si="3176"/>
        <v>0</v>
      </c>
      <c r="BY832" s="53">
        <f t="shared" si="3177"/>
        <v>0</v>
      </c>
    </row>
    <row r="833" spans="1:77" x14ac:dyDescent="0.3">
      <c r="A833" s="53" t="s">
        <v>1081</v>
      </c>
      <c r="B833" s="53" t="s">
        <v>1575</v>
      </c>
      <c r="C833" s="53">
        <v>13070008</v>
      </c>
      <c r="D833" s="51">
        <v>752626.60712519998</v>
      </c>
      <c r="E833" s="53">
        <v>30278.1469751</v>
      </c>
      <c r="F833" s="53">
        <f t="shared" si="3158"/>
        <v>4.0229971526987499E-2</v>
      </c>
      <c r="H833" s="53">
        <f>H832</f>
        <v>1395</v>
      </c>
      <c r="I833" s="53">
        <f t="shared" ref="I833:I834" si="3369">I832</f>
        <v>0</v>
      </c>
      <c r="J833" s="53">
        <f t="shared" ref="J833:J834" si="3370">J832</f>
        <v>19303</v>
      </c>
      <c r="K833" s="53">
        <f t="shared" ref="K833:K834" si="3371">K832</f>
        <v>0</v>
      </c>
      <c r="L833" s="53">
        <f t="shared" ref="L833:L834" si="3372">L832</f>
        <v>224</v>
      </c>
      <c r="M833" s="53">
        <f t="shared" si="3164"/>
        <v>56.120810280147559</v>
      </c>
      <c r="N833" s="53">
        <f t="shared" si="3165"/>
        <v>0</v>
      </c>
      <c r="O833" s="53">
        <f t="shared" si="3166"/>
        <v>776.55914038543972</v>
      </c>
      <c r="P833" s="53">
        <f t="shared" si="3167"/>
        <v>0</v>
      </c>
      <c r="Q833" s="53">
        <f t="shared" si="3168"/>
        <v>9.0115136220452001</v>
      </c>
      <c r="AA833" s="53" t="s">
        <v>832</v>
      </c>
      <c r="AB833" s="53" t="s">
        <v>1599</v>
      </c>
      <c r="AC833" s="53">
        <v>13070006</v>
      </c>
      <c r="AD833" s="53">
        <v>394170.1153</v>
      </c>
      <c r="AE833" s="53">
        <v>0.1860731591</v>
      </c>
      <c r="AF833" s="53">
        <f t="shared" si="3163"/>
        <v>4.7206308108462527E-7</v>
      </c>
      <c r="AH833" s="58">
        <f t="shared" ref="AH833:AH834" si="3373">AH832</f>
        <v>12</v>
      </c>
      <c r="AI833" s="58">
        <f t="shared" ref="AI833:AI834" si="3374">AI832</f>
        <v>0</v>
      </c>
      <c r="AJ833" s="58">
        <f t="shared" ref="AJ833:AJ834" si="3375">AJ832</f>
        <v>18</v>
      </c>
      <c r="AK833" s="58">
        <f t="shared" ref="AK833:AK834" si="3376">AK832</f>
        <v>0</v>
      </c>
      <c r="AL833" s="58">
        <f t="shared" ref="AL833:AL834" si="3377">AL832</f>
        <v>14</v>
      </c>
      <c r="AM833" s="58">
        <f t="shared" si="3212"/>
        <v>5.6647569730155033E-6</v>
      </c>
      <c r="AN833" s="58">
        <f t="shared" si="3213"/>
        <v>0</v>
      </c>
      <c r="AO833" s="58">
        <f t="shared" si="3214"/>
        <v>8.4971354595232541E-6</v>
      </c>
      <c r="AP833" s="58">
        <f t="shared" si="3215"/>
        <v>0</v>
      </c>
      <c r="AQ833" s="58">
        <f t="shared" si="3216"/>
        <v>6.6088831351847538E-6</v>
      </c>
      <c r="BA833" s="54" t="s">
        <v>1102</v>
      </c>
      <c r="BB833" s="53">
        <v>11130103</v>
      </c>
      <c r="BC833" s="53">
        <v>7851</v>
      </c>
      <c r="BD833" s="53">
        <v>15</v>
      </c>
      <c r="BE833" s="53">
        <f t="shared" si="3169"/>
        <v>1.9105846388995033E-3</v>
      </c>
      <c r="BF833" s="53">
        <f t="shared" si="3368"/>
        <v>0</v>
      </c>
      <c r="BG833" s="53">
        <f t="shared" si="3368"/>
        <v>1</v>
      </c>
      <c r="BH833" s="53">
        <f t="shared" si="3170"/>
        <v>0</v>
      </c>
      <c r="BI833" s="53">
        <f t="shared" si="3171"/>
        <v>1.9105846388995033E-3</v>
      </c>
      <c r="BO833" s="54" t="s">
        <v>1085</v>
      </c>
      <c r="BP833" s="53">
        <v>12100407</v>
      </c>
      <c r="BQ833" s="53">
        <v>496646.4791</v>
      </c>
      <c r="BR833" s="53">
        <v>26729.813539999999</v>
      </c>
      <c r="BS833" s="53">
        <f t="shared" si="3172"/>
        <v>5.3820604121544449E-2</v>
      </c>
      <c r="BT833" s="53">
        <f>BT832</f>
        <v>0</v>
      </c>
      <c r="BU833" s="53">
        <f t="shared" si="3366"/>
        <v>0</v>
      </c>
      <c r="BV833" s="53">
        <f t="shared" si="3367"/>
        <v>0</v>
      </c>
      <c r="BW833" s="53">
        <f t="shared" si="3175"/>
        <v>0</v>
      </c>
      <c r="BX833" s="53">
        <f t="shared" si="3176"/>
        <v>0</v>
      </c>
      <c r="BY833" s="53">
        <f t="shared" si="3177"/>
        <v>0</v>
      </c>
    </row>
    <row r="834" spans="1:77" x14ac:dyDescent="0.3">
      <c r="A834" s="53" t="s">
        <v>1081</v>
      </c>
      <c r="B834" s="53" t="s">
        <v>1575</v>
      </c>
      <c r="C834" s="53">
        <v>13070011</v>
      </c>
      <c r="D834" s="51">
        <v>752626.60712519998</v>
      </c>
      <c r="E834" s="53">
        <v>23376.815348100001</v>
      </c>
      <c r="F834" s="53">
        <f t="shared" si="3158"/>
        <v>3.106030949050842E-2</v>
      </c>
      <c r="H834" s="53">
        <f>H833</f>
        <v>1395</v>
      </c>
      <c r="I834" s="53">
        <f t="shared" si="3369"/>
        <v>0</v>
      </c>
      <c r="J834" s="53">
        <f t="shared" si="3370"/>
        <v>19303</v>
      </c>
      <c r="K834" s="53">
        <f t="shared" si="3371"/>
        <v>0</v>
      </c>
      <c r="L834" s="53">
        <f t="shared" si="3372"/>
        <v>224</v>
      </c>
      <c r="M834" s="53">
        <f t="shared" si="3164"/>
        <v>43.329131739259246</v>
      </c>
      <c r="N834" s="53">
        <f t="shared" si="3165"/>
        <v>0</v>
      </c>
      <c r="O834" s="53">
        <f t="shared" si="3166"/>
        <v>599.55715409528398</v>
      </c>
      <c r="P834" s="53">
        <f t="shared" si="3167"/>
        <v>0</v>
      </c>
      <c r="Q834" s="53">
        <f t="shared" si="3168"/>
        <v>6.957509325873886</v>
      </c>
      <c r="AA834" s="53" t="s">
        <v>832</v>
      </c>
      <c r="AB834" s="53" t="s">
        <v>1599</v>
      </c>
      <c r="AC834" s="53">
        <v>13070007</v>
      </c>
      <c r="AD834" s="53">
        <v>394170.1153</v>
      </c>
      <c r="AE834" s="53">
        <v>333045.29294800002</v>
      </c>
      <c r="AF834" s="53">
        <f t="shared" si="3163"/>
        <v>0.84492781167471731</v>
      </c>
      <c r="AH834" s="58">
        <f t="shared" si="3373"/>
        <v>12</v>
      </c>
      <c r="AI834" s="58">
        <f t="shared" si="3374"/>
        <v>0</v>
      </c>
      <c r="AJ834" s="58">
        <f t="shared" si="3375"/>
        <v>18</v>
      </c>
      <c r="AK834" s="58">
        <f t="shared" si="3376"/>
        <v>0</v>
      </c>
      <c r="AL834" s="58">
        <f t="shared" si="3377"/>
        <v>14</v>
      </c>
      <c r="AM834" s="58">
        <f t="shared" si="3212"/>
        <v>10.139133740096607</v>
      </c>
      <c r="AN834" s="58">
        <f t="shared" si="3213"/>
        <v>0</v>
      </c>
      <c r="AO834" s="58">
        <f t="shared" si="3214"/>
        <v>15.208700610144911</v>
      </c>
      <c r="AP834" s="58">
        <f t="shared" si="3215"/>
        <v>0</v>
      </c>
      <c r="AQ834" s="58">
        <f t="shared" si="3216"/>
        <v>11.828989363446043</v>
      </c>
      <c r="BA834" s="54" t="s">
        <v>1102</v>
      </c>
      <c r="BB834" s="53">
        <v>12050005</v>
      </c>
      <c r="BC834" s="53">
        <v>7851</v>
      </c>
      <c r="BD834" s="53">
        <v>119</v>
      </c>
      <c r="BE834" s="53">
        <f t="shared" si="3169"/>
        <v>1.5157304801936059E-2</v>
      </c>
      <c r="BF834" s="53">
        <f t="shared" si="3368"/>
        <v>0</v>
      </c>
      <c r="BG834" s="53">
        <f t="shared" si="3368"/>
        <v>1</v>
      </c>
      <c r="BH834" s="53">
        <f t="shared" si="3170"/>
        <v>0</v>
      </c>
      <c r="BI834" s="53">
        <f t="shared" si="3171"/>
        <v>1.5157304801936059E-2</v>
      </c>
      <c r="BO834" s="54" t="s">
        <v>1086</v>
      </c>
      <c r="BP834" s="53">
        <v>11090106</v>
      </c>
      <c r="BQ834" s="53">
        <v>591470.56790000002</v>
      </c>
      <c r="BR834" s="53">
        <v>574299.35179999995</v>
      </c>
      <c r="BS834" s="53">
        <f t="shared" si="3172"/>
        <v>0.97096860430271958</v>
      </c>
      <c r="BT834" s="53">
        <f>Input!R582</f>
        <v>0</v>
      </c>
      <c r="BU834" s="53">
        <f>Input!S582</f>
        <v>0</v>
      </c>
      <c r="BV834" s="53">
        <f>Input!T582</f>
        <v>19</v>
      </c>
      <c r="BW834" s="53">
        <f t="shared" si="3175"/>
        <v>0</v>
      </c>
      <c r="BX834" s="53">
        <f t="shared" si="3176"/>
        <v>0</v>
      </c>
      <c r="BY834" s="53">
        <f t="shared" si="3177"/>
        <v>18.448403481751672</v>
      </c>
    </row>
    <row r="835" spans="1:77" x14ac:dyDescent="0.3">
      <c r="A835" s="53" t="s">
        <v>1082</v>
      </c>
      <c r="B835" s="53" t="s">
        <v>1575</v>
      </c>
      <c r="C835" s="53">
        <v>12090203</v>
      </c>
      <c r="D835" s="51">
        <v>439942.1552285073</v>
      </c>
      <c r="E835" s="53">
        <v>38778.480727399998</v>
      </c>
      <c r="F835" s="53">
        <f t="shared" ref="F835:F898" si="3378">E835/D835</f>
        <v>8.8144498694966697E-2</v>
      </c>
      <c r="H835" s="53">
        <f>Input!P566</f>
        <v>254</v>
      </c>
      <c r="I835" s="53">
        <f>Input!Q566</f>
        <v>0</v>
      </c>
      <c r="J835" s="53">
        <f>Input!R566</f>
        <v>0</v>
      </c>
      <c r="K835" s="53">
        <f>Input!S566</f>
        <v>0</v>
      </c>
      <c r="L835" s="53">
        <f>Input!T566</f>
        <v>94</v>
      </c>
      <c r="M835" s="53">
        <f t="shared" si="3164"/>
        <v>22.388702668521542</v>
      </c>
      <c r="N835" s="53">
        <f t="shared" si="3165"/>
        <v>0</v>
      </c>
      <c r="O835" s="53">
        <f t="shared" si="3166"/>
        <v>0</v>
      </c>
      <c r="P835" s="53">
        <f t="shared" si="3167"/>
        <v>0</v>
      </c>
      <c r="Q835" s="53">
        <f t="shared" si="3168"/>
        <v>8.2855828773268687</v>
      </c>
      <c r="AA835" s="53" t="s">
        <v>832</v>
      </c>
      <c r="AB835" s="53" t="s">
        <v>1615</v>
      </c>
      <c r="AC835" s="53">
        <v>13070001</v>
      </c>
      <c r="AD835" s="53">
        <v>85863.900370000003</v>
      </c>
      <c r="AE835" s="53">
        <v>49400.141302700002</v>
      </c>
      <c r="AF835" s="53">
        <f t="shared" ref="AF835:AF889" si="3379">AE835/AD835</f>
        <v>0.57533073957539349</v>
      </c>
      <c r="AH835" s="53">
        <f>Input!P691</f>
        <v>0</v>
      </c>
      <c r="AI835" s="53">
        <f>Input!Q691</f>
        <v>0</v>
      </c>
      <c r="AJ835" s="53">
        <f>Input!R691</f>
        <v>36</v>
      </c>
      <c r="AK835" s="53">
        <f>Input!S691</f>
        <v>0</v>
      </c>
      <c r="AL835" s="53">
        <f>Input!T691</f>
        <v>0</v>
      </c>
      <c r="AM835" s="58">
        <f t="shared" si="3212"/>
        <v>0</v>
      </c>
      <c r="AN835" s="58">
        <f t="shared" si="3213"/>
        <v>0</v>
      </c>
      <c r="AO835" s="58">
        <f t="shared" si="3214"/>
        <v>20.711906624714167</v>
      </c>
      <c r="AP835" s="58">
        <f t="shared" si="3215"/>
        <v>0</v>
      </c>
      <c r="AQ835" s="58">
        <f t="shared" si="3216"/>
        <v>0</v>
      </c>
      <c r="BA835" s="54" t="s">
        <v>761</v>
      </c>
      <c r="BB835" s="53">
        <v>12030101</v>
      </c>
      <c r="BC835" s="53">
        <v>1808179</v>
      </c>
      <c r="BD835" s="53">
        <v>27999</v>
      </c>
      <c r="BE835" s="53">
        <f t="shared" si="3169"/>
        <v>1.5484639518543241E-2</v>
      </c>
      <c r="BF835" s="53">
        <v>0</v>
      </c>
      <c r="BG835" s="53">
        <v>1</v>
      </c>
      <c r="BH835" s="53">
        <f t="shared" si="3170"/>
        <v>0</v>
      </c>
      <c r="BI835" s="53">
        <f t="shared" si="3171"/>
        <v>1.5484639518543241E-2</v>
      </c>
      <c r="BO835" s="54" t="s">
        <v>1086</v>
      </c>
      <c r="BP835" s="53">
        <v>11120302</v>
      </c>
      <c r="BQ835" s="53">
        <v>591470.56790000002</v>
      </c>
      <c r="BR835" s="53">
        <v>469.5350181</v>
      </c>
      <c r="BS835" s="53">
        <f t="shared" si="3172"/>
        <v>7.9384341940643159E-4</v>
      </c>
      <c r="BT835" s="53">
        <f>BT834</f>
        <v>0</v>
      </c>
      <c r="BU835" s="53">
        <f t="shared" ref="BU835:BU836" si="3380">BU834</f>
        <v>0</v>
      </c>
      <c r="BV835" s="53">
        <f t="shared" ref="BV835:BV836" si="3381">BV834</f>
        <v>19</v>
      </c>
      <c r="BW835" s="53">
        <f t="shared" si="3175"/>
        <v>0</v>
      </c>
      <c r="BX835" s="53">
        <f t="shared" si="3176"/>
        <v>0</v>
      </c>
      <c r="BY835" s="53">
        <f t="shared" si="3177"/>
        <v>1.50830249687222E-2</v>
      </c>
    </row>
    <row r="836" spans="1:77" x14ac:dyDescent="0.3">
      <c r="A836" s="53" t="s">
        <v>1082</v>
      </c>
      <c r="B836" s="53" t="s">
        <v>1575</v>
      </c>
      <c r="C836" s="53">
        <v>12090204</v>
      </c>
      <c r="D836" s="51">
        <v>439942.15522850701</v>
      </c>
      <c r="E836" s="53">
        <v>49.434474875799999</v>
      </c>
      <c r="F836" s="53">
        <f t="shared" si="3378"/>
        <v>1.1236585148364246E-4</v>
      </c>
      <c r="H836" s="53">
        <f>H835</f>
        <v>254</v>
      </c>
      <c r="I836" s="53">
        <f t="shared" ref="I836:I839" si="3382">I835</f>
        <v>0</v>
      </c>
      <c r="J836" s="53">
        <f t="shared" ref="J836:J839" si="3383">J835</f>
        <v>0</v>
      </c>
      <c r="K836" s="53">
        <f t="shared" ref="K836:K839" si="3384">K835</f>
        <v>0</v>
      </c>
      <c r="L836" s="53">
        <f t="shared" ref="L836:L839" si="3385">L835</f>
        <v>94</v>
      </c>
      <c r="M836" s="53">
        <f t="shared" ref="M836:M899" si="3386">F836*H836</f>
        <v>2.8540926276845187E-2</v>
      </c>
      <c r="N836" s="53">
        <f t="shared" ref="N836:N899" si="3387">I836*F836</f>
        <v>0</v>
      </c>
      <c r="O836" s="53">
        <f t="shared" ref="O836:O899" si="3388">J836*F836</f>
        <v>0</v>
      </c>
      <c r="P836" s="53">
        <f t="shared" ref="P836:P899" si="3389">K836*F836</f>
        <v>0</v>
      </c>
      <c r="Q836" s="53">
        <f t="shared" ref="Q836:Q899" si="3390">L836*F836</f>
        <v>1.0562390039462391E-2</v>
      </c>
      <c r="AA836" s="53" t="s">
        <v>832</v>
      </c>
      <c r="AB836" s="53" t="s">
        <v>1615</v>
      </c>
      <c r="AC836" s="53">
        <v>13070003</v>
      </c>
      <c r="AD836" s="53">
        <v>85863.900370000003</v>
      </c>
      <c r="AE836" s="53">
        <v>0.10634437234000001</v>
      </c>
      <c r="AF836" s="53">
        <f t="shared" si="3379"/>
        <v>1.2385224976008158E-6</v>
      </c>
      <c r="AH836" s="58">
        <f t="shared" ref="AH836:AH837" si="3391">AH835</f>
        <v>0</v>
      </c>
      <c r="AI836" s="58">
        <f t="shared" ref="AI836:AI837" si="3392">AI835</f>
        <v>0</v>
      </c>
      <c r="AJ836" s="58">
        <f t="shared" ref="AJ836:AJ837" si="3393">AJ835</f>
        <v>36</v>
      </c>
      <c r="AK836" s="58">
        <f t="shared" ref="AK836:AK837" si="3394">AK835</f>
        <v>0</v>
      </c>
      <c r="AL836" s="58">
        <f t="shared" ref="AL836:AL837" si="3395">AL835</f>
        <v>0</v>
      </c>
      <c r="AM836" s="58">
        <f t="shared" si="3212"/>
        <v>0</v>
      </c>
      <c r="AN836" s="58">
        <f t="shared" si="3213"/>
        <v>0</v>
      </c>
      <c r="AO836" s="58">
        <f t="shared" si="3214"/>
        <v>4.458680991362937E-5</v>
      </c>
      <c r="AP836" s="58">
        <f t="shared" si="3215"/>
        <v>0</v>
      </c>
      <c r="AQ836" s="58">
        <f t="shared" si="3216"/>
        <v>0</v>
      </c>
      <c r="BA836" s="54" t="s">
        <v>761</v>
      </c>
      <c r="BB836" s="53">
        <v>12030102</v>
      </c>
      <c r="BC836" s="53">
        <v>1808179</v>
      </c>
      <c r="BD836" s="53">
        <v>1710557</v>
      </c>
      <c r="BE836" s="53">
        <f t="shared" ref="BE836:BE899" si="3396">BD836/BC836</f>
        <v>0.94601087613560386</v>
      </c>
      <c r="BF836" s="53">
        <f>BF835</f>
        <v>0</v>
      </c>
      <c r="BG836" s="53">
        <f>BG835</f>
        <v>1</v>
      </c>
      <c r="BH836" s="53">
        <f t="shared" ref="BH836:BH899" si="3397">BE836*BF836</f>
        <v>0</v>
      </c>
      <c r="BI836" s="53">
        <f t="shared" ref="BI836:BI899" si="3398">BE836*BG836</f>
        <v>0.94601087613560386</v>
      </c>
      <c r="BO836" s="54" t="s">
        <v>1086</v>
      </c>
      <c r="BP836" s="53">
        <v>11130301</v>
      </c>
      <c r="BQ836" s="53">
        <v>591470.56790000002</v>
      </c>
      <c r="BR836" s="53">
        <v>16701.681069999999</v>
      </c>
      <c r="BS836" s="53">
        <f t="shared" ref="BS836:BS899" si="3399">BR836/BQ836</f>
        <v>2.8237552257754529E-2</v>
      </c>
      <c r="BT836" s="53">
        <f>BT835</f>
        <v>0</v>
      </c>
      <c r="BU836" s="53">
        <f t="shared" si="3380"/>
        <v>0</v>
      </c>
      <c r="BV836" s="53">
        <f t="shared" si="3381"/>
        <v>19</v>
      </c>
      <c r="BW836" s="53">
        <f t="shared" ref="BW836:BW899" si="3400">BT836*BS836</f>
        <v>0</v>
      </c>
      <c r="BX836" s="53">
        <f t="shared" ref="BX836:BX899" si="3401">BU836*BS836</f>
        <v>0</v>
      </c>
      <c r="BY836" s="53">
        <f t="shared" ref="BY836:BY899" si="3402">BV836*BS836</f>
        <v>0.53651349289733608</v>
      </c>
    </row>
    <row r="837" spans="1:77" x14ac:dyDescent="0.3">
      <c r="A837" s="53" t="s">
        <v>1082</v>
      </c>
      <c r="B837" s="53" t="s">
        <v>1575</v>
      </c>
      <c r="C837" s="53">
        <v>12100201</v>
      </c>
      <c r="D837" s="51">
        <v>439942.15522850701</v>
      </c>
      <c r="E837" s="53">
        <v>87.904756231500002</v>
      </c>
      <c r="F837" s="53">
        <f t="shared" si="3378"/>
        <v>1.9980980496365951E-4</v>
      </c>
      <c r="H837" s="53">
        <f>H836</f>
        <v>254</v>
      </c>
      <c r="I837" s="53">
        <f t="shared" si="3382"/>
        <v>0</v>
      </c>
      <c r="J837" s="53">
        <f t="shared" si="3383"/>
        <v>0</v>
      </c>
      <c r="K837" s="53">
        <f t="shared" si="3384"/>
        <v>0</v>
      </c>
      <c r="L837" s="53">
        <f t="shared" si="3385"/>
        <v>94</v>
      </c>
      <c r="M837" s="53">
        <f t="shared" si="3386"/>
        <v>5.0751690460769515E-2</v>
      </c>
      <c r="N837" s="53">
        <f t="shared" si="3387"/>
        <v>0</v>
      </c>
      <c r="O837" s="53">
        <f t="shared" si="3388"/>
        <v>0</v>
      </c>
      <c r="P837" s="53">
        <f t="shared" si="3389"/>
        <v>0</v>
      </c>
      <c r="Q837" s="53">
        <f t="shared" si="3390"/>
        <v>1.8782121666583995E-2</v>
      </c>
      <c r="AA837" s="53" t="s">
        <v>832</v>
      </c>
      <c r="AB837" s="53" t="s">
        <v>1615</v>
      </c>
      <c r="AC837" s="53">
        <v>13070007</v>
      </c>
      <c r="AD837" s="53">
        <v>85863.900370000003</v>
      </c>
      <c r="AE837" s="53">
        <v>36463.652721099999</v>
      </c>
      <c r="AF837" s="53">
        <f t="shared" si="3379"/>
        <v>0.42466802188082337</v>
      </c>
      <c r="AH837" s="58">
        <f t="shared" si="3391"/>
        <v>0</v>
      </c>
      <c r="AI837" s="58">
        <f t="shared" si="3392"/>
        <v>0</v>
      </c>
      <c r="AJ837" s="58">
        <f t="shared" si="3393"/>
        <v>36</v>
      </c>
      <c r="AK837" s="58">
        <f t="shared" si="3394"/>
        <v>0</v>
      </c>
      <c r="AL837" s="58">
        <f t="shared" si="3395"/>
        <v>0</v>
      </c>
      <c r="AM837" s="58">
        <f t="shared" si="3212"/>
        <v>0</v>
      </c>
      <c r="AN837" s="58">
        <f t="shared" si="3213"/>
        <v>0</v>
      </c>
      <c r="AO837" s="58">
        <f t="shared" si="3214"/>
        <v>15.288048787709641</v>
      </c>
      <c r="AP837" s="58">
        <f t="shared" si="3215"/>
        <v>0</v>
      </c>
      <c r="AQ837" s="58">
        <f t="shared" si="3216"/>
        <v>0</v>
      </c>
      <c r="BA837" s="54" t="s">
        <v>761</v>
      </c>
      <c r="BB837" s="53">
        <v>12030104</v>
      </c>
      <c r="BC837" s="53">
        <v>1808179</v>
      </c>
      <c r="BD837" s="53">
        <v>69623</v>
      </c>
      <c r="BE837" s="53">
        <f t="shared" si="3396"/>
        <v>3.8504484345852928E-2</v>
      </c>
      <c r="BF837" s="53">
        <f>BF836</f>
        <v>0</v>
      </c>
      <c r="BG837" s="53">
        <f>BG836</f>
        <v>1</v>
      </c>
      <c r="BH837" s="53">
        <f t="shared" si="3397"/>
        <v>0</v>
      </c>
      <c r="BI837" s="53">
        <f t="shared" si="3398"/>
        <v>3.8504484345852928E-2</v>
      </c>
      <c r="BO837" s="54" t="s">
        <v>810</v>
      </c>
      <c r="BP837" s="53">
        <v>12070101</v>
      </c>
      <c r="BQ837" s="53">
        <v>553621.74609999999</v>
      </c>
      <c r="BR837" s="53">
        <v>316902.58919999999</v>
      </c>
      <c r="BS837" s="53">
        <f t="shared" si="3399"/>
        <v>0.57241716285970867</v>
      </c>
      <c r="BT837" s="53">
        <f>Input!R585</f>
        <v>0</v>
      </c>
      <c r="BU837" s="53">
        <f>Input!S585</f>
        <v>0</v>
      </c>
      <c r="BV837" s="53">
        <f>Input!T585</f>
        <v>39</v>
      </c>
      <c r="BW837" s="53">
        <f t="shared" si="3400"/>
        <v>0</v>
      </c>
      <c r="BX837" s="53">
        <f t="shared" si="3401"/>
        <v>0</v>
      </c>
      <c r="BY837" s="53">
        <f t="shared" si="3402"/>
        <v>22.324269351528638</v>
      </c>
    </row>
    <row r="838" spans="1:77" x14ac:dyDescent="0.3">
      <c r="A838" s="53" t="s">
        <v>1082</v>
      </c>
      <c r="B838" s="53" t="s">
        <v>1575</v>
      </c>
      <c r="C838" s="53">
        <v>12110101</v>
      </c>
      <c r="D838" s="51">
        <v>439942.15522850701</v>
      </c>
      <c r="E838" s="53">
        <v>164794.97748599999</v>
      </c>
      <c r="F838" s="53">
        <f t="shared" si="3378"/>
        <v>0.37458328447839939</v>
      </c>
      <c r="H838" s="53">
        <f t="shared" ref="H838:H839" si="3403">H837</f>
        <v>254</v>
      </c>
      <c r="I838" s="53">
        <f t="shared" si="3382"/>
        <v>0</v>
      </c>
      <c r="J838" s="53">
        <f t="shared" si="3383"/>
        <v>0</v>
      </c>
      <c r="K838" s="53">
        <f t="shared" si="3384"/>
        <v>0</v>
      </c>
      <c r="L838" s="53">
        <f t="shared" si="3385"/>
        <v>94</v>
      </c>
      <c r="M838" s="53">
        <f t="shared" si="3386"/>
        <v>95.144154257513449</v>
      </c>
      <c r="N838" s="53">
        <f t="shared" si="3387"/>
        <v>0</v>
      </c>
      <c r="O838" s="53">
        <f t="shared" si="3388"/>
        <v>0</v>
      </c>
      <c r="P838" s="53">
        <f t="shared" si="3389"/>
        <v>0</v>
      </c>
      <c r="Q838" s="53">
        <f t="shared" si="3390"/>
        <v>35.210828740969546</v>
      </c>
      <c r="AA838" s="53" t="s">
        <v>832</v>
      </c>
      <c r="AB838" s="53" t="s">
        <v>1610</v>
      </c>
      <c r="AC838" s="53">
        <v>13070001</v>
      </c>
      <c r="AD838" s="53">
        <v>92613.673630000005</v>
      </c>
      <c r="AE838" s="53">
        <v>90154.593042299995</v>
      </c>
      <c r="AF838" s="53">
        <f t="shared" si="3379"/>
        <v>0.97344797489057333</v>
      </c>
      <c r="AH838" s="53">
        <f>Input!P692</f>
        <v>2</v>
      </c>
      <c r="AI838" s="53">
        <f>Input!Q692</f>
        <v>0</v>
      </c>
      <c r="AJ838" s="53">
        <f>Input!R692</f>
        <v>0</v>
      </c>
      <c r="AK838" s="53">
        <f>Input!S692</f>
        <v>0</v>
      </c>
      <c r="AL838" s="53">
        <f>Input!T692</f>
        <v>2</v>
      </c>
      <c r="AM838" s="58">
        <f t="shared" si="3212"/>
        <v>1.9468959497811467</v>
      </c>
      <c r="AN838" s="58">
        <f t="shared" si="3213"/>
        <v>0</v>
      </c>
      <c r="AO838" s="58">
        <f t="shared" si="3214"/>
        <v>0</v>
      </c>
      <c r="AP838" s="58">
        <f t="shared" si="3215"/>
        <v>0</v>
      </c>
      <c r="AQ838" s="58">
        <f t="shared" si="3216"/>
        <v>1.9468959497811467</v>
      </c>
      <c r="BA838" s="54" t="s">
        <v>1103</v>
      </c>
      <c r="BB838" s="53">
        <v>12060102</v>
      </c>
      <c r="BC838" s="53">
        <v>131506</v>
      </c>
      <c r="BD838" s="53">
        <v>128771</v>
      </c>
      <c r="BE838" s="53">
        <f t="shared" si="3396"/>
        <v>0.9792024698492845</v>
      </c>
      <c r="BF838" s="53">
        <f>Input!P641</f>
        <v>407</v>
      </c>
      <c r="BG838" s="53">
        <f>Input!Q641</f>
        <v>0</v>
      </c>
      <c r="BH838" s="53">
        <f t="shared" si="3397"/>
        <v>398.53540522865882</v>
      </c>
      <c r="BI838" s="53">
        <f t="shared" si="3398"/>
        <v>0</v>
      </c>
      <c r="BO838" s="54" t="s">
        <v>810</v>
      </c>
      <c r="BP838" s="53">
        <v>12070103</v>
      </c>
      <c r="BQ838" s="53">
        <v>553621.74609999999</v>
      </c>
      <c r="BR838" s="53">
        <v>236719.15700000001</v>
      </c>
      <c r="BS838" s="53">
        <f t="shared" si="3399"/>
        <v>0.42758283732092006</v>
      </c>
      <c r="BT838" s="53">
        <f>BT837</f>
        <v>0</v>
      </c>
      <c r="BU838" s="53">
        <f t="shared" ref="BU838" si="3404">BU837</f>
        <v>0</v>
      </c>
      <c r="BV838" s="53">
        <f t="shared" ref="BV838" si="3405">BV837</f>
        <v>39</v>
      </c>
      <c r="BW838" s="53">
        <f t="shared" si="3400"/>
        <v>0</v>
      </c>
      <c r="BX838" s="53">
        <f t="shared" si="3401"/>
        <v>0</v>
      </c>
      <c r="BY838" s="53">
        <f t="shared" si="3402"/>
        <v>16.675730655515881</v>
      </c>
    </row>
    <row r="839" spans="1:77" x14ac:dyDescent="0.3">
      <c r="A839" s="53" t="s">
        <v>1082</v>
      </c>
      <c r="B839" s="53" t="s">
        <v>1575</v>
      </c>
      <c r="C839" s="53">
        <v>12110106</v>
      </c>
      <c r="D839" s="51">
        <v>439942.15522850701</v>
      </c>
      <c r="E839" s="53">
        <v>236231.35778399999</v>
      </c>
      <c r="F839" s="53">
        <f t="shared" si="3378"/>
        <v>0.53696004117018714</v>
      </c>
      <c r="H839" s="53">
        <f t="shared" si="3403"/>
        <v>254</v>
      </c>
      <c r="I839" s="53">
        <f t="shared" si="3382"/>
        <v>0</v>
      </c>
      <c r="J839" s="53">
        <f t="shared" si="3383"/>
        <v>0</v>
      </c>
      <c r="K839" s="53">
        <f t="shared" si="3384"/>
        <v>0</v>
      </c>
      <c r="L839" s="53">
        <f t="shared" si="3385"/>
        <v>94</v>
      </c>
      <c r="M839" s="53">
        <f t="shared" si="3386"/>
        <v>136.38785045722753</v>
      </c>
      <c r="N839" s="53">
        <f t="shared" si="3387"/>
        <v>0</v>
      </c>
      <c r="O839" s="53">
        <f t="shared" si="3388"/>
        <v>0</v>
      </c>
      <c r="P839" s="53">
        <f t="shared" si="3389"/>
        <v>0</v>
      </c>
      <c r="Q839" s="53">
        <f t="shared" si="3390"/>
        <v>50.474243869997593</v>
      </c>
      <c r="AA839" s="53" t="s">
        <v>832</v>
      </c>
      <c r="AB839" s="53" t="s">
        <v>1610</v>
      </c>
      <c r="AC839" s="53">
        <v>13070007</v>
      </c>
      <c r="AD839" s="53">
        <v>92613.673630000005</v>
      </c>
      <c r="AE839" s="53">
        <v>2459.0805838400001</v>
      </c>
      <c r="AF839" s="53">
        <f t="shared" si="3379"/>
        <v>2.6552025067748088E-2</v>
      </c>
      <c r="AH839" s="58">
        <f t="shared" ref="AH839" si="3406">AH838</f>
        <v>2</v>
      </c>
      <c r="AI839" s="58">
        <f t="shared" ref="AI839" si="3407">AI838</f>
        <v>0</v>
      </c>
      <c r="AJ839" s="58">
        <f t="shared" ref="AJ839" si="3408">AJ838</f>
        <v>0</v>
      </c>
      <c r="AK839" s="58">
        <f t="shared" ref="AK839" si="3409">AK838</f>
        <v>0</v>
      </c>
      <c r="AL839" s="58">
        <f t="shared" ref="AL839" si="3410">AL838</f>
        <v>2</v>
      </c>
      <c r="AM839" s="58">
        <f t="shared" si="3212"/>
        <v>5.3104050135496177E-2</v>
      </c>
      <c r="AN839" s="58">
        <f t="shared" si="3213"/>
        <v>0</v>
      </c>
      <c r="AO839" s="58">
        <f t="shared" si="3214"/>
        <v>0</v>
      </c>
      <c r="AP839" s="58">
        <f t="shared" si="3215"/>
        <v>0</v>
      </c>
      <c r="AQ839" s="58">
        <f t="shared" si="3216"/>
        <v>5.3104050135496177E-2</v>
      </c>
      <c r="BA839" s="54" t="s">
        <v>1103</v>
      </c>
      <c r="BB839" s="53">
        <v>12090101</v>
      </c>
      <c r="BC839" s="53">
        <v>131506</v>
      </c>
      <c r="BD839" s="53">
        <v>449</v>
      </c>
      <c r="BE839" s="53">
        <f t="shared" si="3396"/>
        <v>3.4142928839748757E-3</v>
      </c>
      <c r="BF839" s="53">
        <f t="shared" ref="BF839:BG841" si="3411">BF838</f>
        <v>407</v>
      </c>
      <c r="BG839" s="53">
        <f t="shared" si="3411"/>
        <v>0</v>
      </c>
      <c r="BH839" s="53">
        <f t="shared" si="3397"/>
        <v>1.3896172037777743</v>
      </c>
      <c r="BI839" s="53">
        <f t="shared" si="3398"/>
        <v>0</v>
      </c>
      <c r="BO839" s="54" t="s">
        <v>1087</v>
      </c>
      <c r="BP839" s="53">
        <v>12010001</v>
      </c>
      <c r="BQ839" s="53">
        <v>95215.315390000003</v>
      </c>
      <c r="BR839" s="53">
        <v>20837.392769999999</v>
      </c>
      <c r="BS839" s="53">
        <f t="shared" si="3399"/>
        <v>0.21884496926414054</v>
      </c>
      <c r="BT839" s="53">
        <f>Input!R588</f>
        <v>0</v>
      </c>
      <c r="BU839" s="53">
        <f>Input!S588</f>
        <v>0</v>
      </c>
      <c r="BV839" s="53">
        <f>Input!T588</f>
        <v>0</v>
      </c>
      <c r="BW839" s="53">
        <f t="shared" si="3400"/>
        <v>0</v>
      </c>
      <c r="BX839" s="53">
        <f t="shared" si="3401"/>
        <v>0</v>
      </c>
      <c r="BY839" s="53">
        <f t="shared" si="3402"/>
        <v>0</v>
      </c>
    </row>
    <row r="840" spans="1:77" x14ac:dyDescent="0.3">
      <c r="A840" s="53" t="s">
        <v>1082</v>
      </c>
      <c r="B840" s="53" t="s">
        <v>1581</v>
      </c>
      <c r="C840" s="53">
        <v>12110106</v>
      </c>
      <c r="D840" s="51">
        <v>8128.72344101</v>
      </c>
      <c r="E840" s="53">
        <v>8128.72344101</v>
      </c>
      <c r="F840" s="53">
        <f t="shared" si="3378"/>
        <v>1</v>
      </c>
      <c r="H840" s="53">
        <f>Input!P568</f>
        <v>0</v>
      </c>
      <c r="I840" s="53">
        <f>Input!Q568</f>
        <v>0</v>
      </c>
      <c r="J840" s="53">
        <f>Input!R568</f>
        <v>0</v>
      </c>
      <c r="K840" s="53">
        <f>Input!S568</f>
        <v>0</v>
      </c>
      <c r="L840" s="53">
        <f>Input!T568</f>
        <v>7</v>
      </c>
      <c r="M840" s="53">
        <f t="shared" si="3386"/>
        <v>0</v>
      </c>
      <c r="N840" s="53">
        <f t="shared" si="3387"/>
        <v>0</v>
      </c>
      <c r="O840" s="53">
        <f t="shared" si="3388"/>
        <v>0</v>
      </c>
      <c r="P840" s="53">
        <f t="shared" si="3389"/>
        <v>0</v>
      </c>
      <c r="Q840" s="53">
        <f t="shared" si="3390"/>
        <v>7</v>
      </c>
      <c r="AA840" s="53" t="s">
        <v>1116</v>
      </c>
      <c r="AB840" s="53" t="s">
        <v>1597</v>
      </c>
      <c r="AC840" s="53">
        <v>12070101</v>
      </c>
      <c r="AD840" s="53">
        <v>30726.625660000002</v>
      </c>
      <c r="AE840" s="53">
        <v>24318.780293</v>
      </c>
      <c r="AF840" s="53">
        <f t="shared" si="3379"/>
        <v>0.79145626213874343</v>
      </c>
      <c r="AH840" s="53">
        <f>Input!P693</f>
        <v>0</v>
      </c>
      <c r="AI840" s="53">
        <f>Input!Q693</f>
        <v>0</v>
      </c>
      <c r="AJ840" s="53">
        <f>Input!R693</f>
        <v>45</v>
      </c>
      <c r="AK840" s="53">
        <f>Input!S693</f>
        <v>0</v>
      </c>
      <c r="AL840" s="53">
        <f>Input!T693</f>
        <v>12</v>
      </c>
      <c r="AM840" s="58">
        <f t="shared" si="3212"/>
        <v>0</v>
      </c>
      <c r="AN840" s="58">
        <f t="shared" si="3213"/>
        <v>0</v>
      </c>
      <c r="AO840" s="58">
        <f t="shared" si="3214"/>
        <v>35.615531796243452</v>
      </c>
      <c r="AP840" s="58">
        <f t="shared" si="3215"/>
        <v>0</v>
      </c>
      <c r="AQ840" s="58">
        <f t="shared" si="3216"/>
        <v>9.4974751456649216</v>
      </c>
      <c r="BA840" s="54" t="s">
        <v>1103</v>
      </c>
      <c r="BB840" s="53">
        <v>12090107</v>
      </c>
      <c r="BC840" s="53">
        <v>131506</v>
      </c>
      <c r="BD840" s="53">
        <v>26</v>
      </c>
      <c r="BE840" s="53">
        <f t="shared" si="3396"/>
        <v>1.9770961020789925E-4</v>
      </c>
      <c r="BF840" s="53">
        <f t="shared" si="3411"/>
        <v>407</v>
      </c>
      <c r="BG840" s="53">
        <f t="shared" si="3411"/>
        <v>0</v>
      </c>
      <c r="BH840" s="53">
        <f t="shared" si="3397"/>
        <v>8.046781135461499E-2</v>
      </c>
      <c r="BI840" s="53">
        <f t="shared" si="3398"/>
        <v>0</v>
      </c>
      <c r="BO840" s="54" t="s">
        <v>1087</v>
      </c>
      <c r="BP840" s="53">
        <v>12030106</v>
      </c>
      <c r="BQ840" s="53">
        <v>95215.315390000003</v>
      </c>
      <c r="BR840" s="53">
        <v>48275.197919999999</v>
      </c>
      <c r="BS840" s="53">
        <f t="shared" si="3399"/>
        <v>0.50701084927635609</v>
      </c>
      <c r="BT840" s="53">
        <f>BT839</f>
        <v>0</v>
      </c>
      <c r="BU840" s="53">
        <f t="shared" ref="BU840:BU841" si="3412">BU839</f>
        <v>0</v>
      </c>
      <c r="BV840" s="53">
        <f t="shared" ref="BV840:BV841" si="3413">BV839</f>
        <v>0</v>
      </c>
      <c r="BW840" s="53">
        <f t="shared" si="3400"/>
        <v>0</v>
      </c>
      <c r="BX840" s="53">
        <f t="shared" si="3401"/>
        <v>0</v>
      </c>
      <c r="BY840" s="53">
        <f t="shared" si="3402"/>
        <v>0</v>
      </c>
    </row>
    <row r="841" spans="1:77" x14ac:dyDescent="0.3">
      <c r="A841" s="53" t="s">
        <v>1083</v>
      </c>
      <c r="B841" s="53" t="s">
        <v>1581</v>
      </c>
      <c r="C841" s="53">
        <v>11140101</v>
      </c>
      <c r="D841" s="51">
        <v>345484.08809963998</v>
      </c>
      <c r="E841" s="53">
        <v>6220.1336916399996</v>
      </c>
      <c r="F841" s="53">
        <f t="shared" si="3378"/>
        <v>1.800411048119261E-2</v>
      </c>
      <c r="H841" s="53">
        <f>Input!P572</f>
        <v>75</v>
      </c>
      <c r="I841" s="53">
        <f>Input!Q572</f>
        <v>0</v>
      </c>
      <c r="J841" s="53">
        <f>Input!R572</f>
        <v>0</v>
      </c>
      <c r="K841" s="53">
        <f>Input!S572</f>
        <v>0</v>
      </c>
      <c r="L841" s="53">
        <f>Input!T572</f>
        <v>19</v>
      </c>
      <c r="M841" s="53">
        <f t="shared" si="3386"/>
        <v>1.3503082860894458</v>
      </c>
      <c r="N841" s="53">
        <f t="shared" si="3387"/>
        <v>0</v>
      </c>
      <c r="O841" s="53">
        <f t="shared" si="3388"/>
        <v>0</v>
      </c>
      <c r="P841" s="53">
        <f t="shared" si="3389"/>
        <v>0</v>
      </c>
      <c r="Q841" s="53">
        <f t="shared" si="3390"/>
        <v>0.34207809914265958</v>
      </c>
      <c r="AA841" s="53" t="s">
        <v>1116</v>
      </c>
      <c r="AB841" s="53" t="s">
        <v>1597</v>
      </c>
      <c r="AC841" s="53">
        <v>12070102</v>
      </c>
      <c r="AD841" s="53">
        <v>30726.625660000002</v>
      </c>
      <c r="AE841" s="53">
        <v>157.23314099300001</v>
      </c>
      <c r="AF841" s="53">
        <f t="shared" si="3379"/>
        <v>5.1171626436575003E-3</v>
      </c>
      <c r="AH841" s="58">
        <f t="shared" ref="AH841:AH842" si="3414">AH840</f>
        <v>0</v>
      </c>
      <c r="AI841" s="58">
        <f t="shared" ref="AI841:AI842" si="3415">AI840</f>
        <v>0</v>
      </c>
      <c r="AJ841" s="58">
        <f t="shared" ref="AJ841:AJ842" si="3416">AJ840</f>
        <v>45</v>
      </c>
      <c r="AK841" s="58">
        <f t="shared" ref="AK841:AK842" si="3417">AK840</f>
        <v>0</v>
      </c>
      <c r="AL841" s="58">
        <f t="shared" ref="AL841:AL842" si="3418">AL840</f>
        <v>12</v>
      </c>
      <c r="AM841" s="58">
        <f t="shared" si="3212"/>
        <v>0</v>
      </c>
      <c r="AN841" s="58">
        <f t="shared" si="3213"/>
        <v>0</v>
      </c>
      <c r="AO841" s="58">
        <f t="shared" si="3214"/>
        <v>0.23027231896458752</v>
      </c>
      <c r="AP841" s="58">
        <f t="shared" si="3215"/>
        <v>0</v>
      </c>
      <c r="AQ841" s="58">
        <f t="shared" si="3216"/>
        <v>6.1405951723890004E-2</v>
      </c>
      <c r="BA841" s="54" t="s">
        <v>1103</v>
      </c>
      <c r="BB841" s="53">
        <v>12090108</v>
      </c>
      <c r="BC841" s="53">
        <v>131506</v>
      </c>
      <c r="BD841" s="53">
        <v>2260</v>
      </c>
      <c r="BE841" s="53">
        <f t="shared" si="3396"/>
        <v>1.7185527656532782E-2</v>
      </c>
      <c r="BF841" s="53">
        <f t="shared" si="3411"/>
        <v>407</v>
      </c>
      <c r="BG841" s="53">
        <f t="shared" si="3411"/>
        <v>0</v>
      </c>
      <c r="BH841" s="53">
        <f t="shared" si="3397"/>
        <v>6.9945097562088421</v>
      </c>
      <c r="BI841" s="53">
        <f t="shared" si="3398"/>
        <v>0</v>
      </c>
      <c r="BO841" s="54" t="s">
        <v>1087</v>
      </c>
      <c r="BP841" s="53">
        <v>12030107</v>
      </c>
      <c r="BQ841" s="53">
        <v>95215.315390000003</v>
      </c>
      <c r="BR841" s="53">
        <v>26102.724699999999</v>
      </c>
      <c r="BS841" s="53">
        <f t="shared" si="3399"/>
        <v>0.27414418145950331</v>
      </c>
      <c r="BT841" s="53">
        <f>BT840</f>
        <v>0</v>
      </c>
      <c r="BU841" s="53">
        <f t="shared" si="3412"/>
        <v>0</v>
      </c>
      <c r="BV841" s="53">
        <f t="shared" si="3413"/>
        <v>0</v>
      </c>
      <c r="BW841" s="53">
        <f t="shared" si="3400"/>
        <v>0</v>
      </c>
      <c r="BX841" s="53">
        <f t="shared" si="3401"/>
        <v>0</v>
      </c>
      <c r="BY841" s="53">
        <f t="shared" si="3402"/>
        <v>0</v>
      </c>
    </row>
    <row r="842" spans="1:77" x14ac:dyDescent="0.3">
      <c r="A842" s="53" t="s">
        <v>1083</v>
      </c>
      <c r="B842" s="53" t="s">
        <v>1581</v>
      </c>
      <c r="C842" s="53">
        <v>11140106</v>
      </c>
      <c r="D842" s="51">
        <v>345484.08809963998</v>
      </c>
      <c r="E842" s="53">
        <v>230765.53756699999</v>
      </c>
      <c r="F842" s="53">
        <f t="shared" si="3378"/>
        <v>0.6679483817513634</v>
      </c>
      <c r="H842" s="53">
        <f t="shared" ref="H842:H843" si="3419">H841</f>
        <v>75</v>
      </c>
      <c r="I842" s="53">
        <f t="shared" ref="I842:I843" si="3420">I841</f>
        <v>0</v>
      </c>
      <c r="J842" s="53">
        <f t="shared" ref="J842:J843" si="3421">J841</f>
        <v>0</v>
      </c>
      <c r="K842" s="53">
        <f t="shared" ref="K842:K843" si="3422">K841</f>
        <v>0</v>
      </c>
      <c r="L842" s="53">
        <f t="shared" ref="L842:L843" si="3423">L841</f>
        <v>19</v>
      </c>
      <c r="M842" s="53">
        <f t="shared" si="3386"/>
        <v>50.096128631352258</v>
      </c>
      <c r="N842" s="53">
        <f t="shared" si="3387"/>
        <v>0</v>
      </c>
      <c r="O842" s="53">
        <f t="shared" si="3388"/>
        <v>0</v>
      </c>
      <c r="P842" s="53">
        <f t="shared" si="3389"/>
        <v>0</v>
      </c>
      <c r="Q842" s="53">
        <f t="shared" si="3390"/>
        <v>12.691019253275904</v>
      </c>
      <c r="AA842" s="53" t="s">
        <v>1116</v>
      </c>
      <c r="AB842" s="53" t="s">
        <v>1597</v>
      </c>
      <c r="AC842" s="53">
        <v>12070104</v>
      </c>
      <c r="AD842" s="53">
        <v>30726.625660000002</v>
      </c>
      <c r="AE842" s="53">
        <v>6250.61222886</v>
      </c>
      <c r="AF842" s="53">
        <f t="shared" si="3379"/>
        <v>0.20342657531045014</v>
      </c>
      <c r="AH842" s="58">
        <f t="shared" si="3414"/>
        <v>0</v>
      </c>
      <c r="AI842" s="58">
        <f t="shared" si="3415"/>
        <v>0</v>
      </c>
      <c r="AJ842" s="58">
        <f t="shared" si="3416"/>
        <v>45</v>
      </c>
      <c r="AK842" s="58">
        <f t="shared" si="3417"/>
        <v>0</v>
      </c>
      <c r="AL842" s="58">
        <f t="shared" si="3418"/>
        <v>12</v>
      </c>
      <c r="AM842" s="58">
        <f t="shared" si="3212"/>
        <v>0</v>
      </c>
      <c r="AN842" s="58">
        <f t="shared" si="3213"/>
        <v>0</v>
      </c>
      <c r="AO842" s="58">
        <f t="shared" si="3214"/>
        <v>9.1541958889702553</v>
      </c>
      <c r="AP842" s="58">
        <f t="shared" si="3215"/>
        <v>0</v>
      </c>
      <c r="AQ842" s="58">
        <f t="shared" si="3216"/>
        <v>2.4411189037254015</v>
      </c>
      <c r="BA842" s="54" t="s">
        <v>1104</v>
      </c>
      <c r="BB842" s="53">
        <v>13040208</v>
      </c>
      <c r="BC842" s="53">
        <v>984</v>
      </c>
      <c r="BD842" s="53">
        <v>874</v>
      </c>
      <c r="BE842" s="53">
        <f t="shared" si="3396"/>
        <v>0.88821138211382111</v>
      </c>
      <c r="BF842" s="53">
        <f>Input!P645</f>
        <v>1</v>
      </c>
      <c r="BG842" s="53">
        <f>Input!Q645</f>
        <v>0</v>
      </c>
      <c r="BH842" s="53">
        <f t="shared" si="3397"/>
        <v>0.88821138211382111</v>
      </c>
      <c r="BI842" s="53">
        <f t="shared" si="3398"/>
        <v>0</v>
      </c>
      <c r="BO842" s="54" t="s">
        <v>1088</v>
      </c>
      <c r="BP842" s="53">
        <v>12080008</v>
      </c>
      <c r="BQ842" s="53">
        <v>676578.24780000001</v>
      </c>
      <c r="BR842" s="53">
        <v>62739.953450000001</v>
      </c>
      <c r="BS842" s="53">
        <f t="shared" si="3399"/>
        <v>9.2731260063427662E-2</v>
      </c>
      <c r="BT842" s="53">
        <f>Input!R591</f>
        <v>2546</v>
      </c>
      <c r="BU842" s="53">
        <f>Input!S591</f>
        <v>0</v>
      </c>
      <c r="BV842" s="53">
        <f>Input!T591</f>
        <v>389</v>
      </c>
      <c r="BW842" s="53">
        <f t="shared" si="3400"/>
        <v>236.09378812148682</v>
      </c>
      <c r="BX842" s="53">
        <f t="shared" si="3401"/>
        <v>0</v>
      </c>
      <c r="BY842" s="53">
        <f t="shared" si="3402"/>
        <v>36.072460164673359</v>
      </c>
    </row>
    <row r="843" spans="1:77" x14ac:dyDescent="0.3">
      <c r="A843" s="53" t="s">
        <v>1083</v>
      </c>
      <c r="B843" s="53" t="s">
        <v>1581</v>
      </c>
      <c r="C843" s="53">
        <v>11140302</v>
      </c>
      <c r="D843" s="51">
        <v>345484.08809963998</v>
      </c>
      <c r="E843" s="53">
        <v>108498.416841</v>
      </c>
      <c r="F843" s="53">
        <f t="shared" si="3378"/>
        <v>0.314047507767444</v>
      </c>
      <c r="H843" s="53">
        <f t="shared" si="3419"/>
        <v>75</v>
      </c>
      <c r="I843" s="53">
        <f t="shared" si="3420"/>
        <v>0</v>
      </c>
      <c r="J843" s="53">
        <f t="shared" si="3421"/>
        <v>0</v>
      </c>
      <c r="K843" s="53">
        <f t="shared" si="3422"/>
        <v>0</v>
      </c>
      <c r="L843" s="53">
        <f t="shared" si="3423"/>
        <v>19</v>
      </c>
      <c r="M843" s="53">
        <f t="shared" si="3386"/>
        <v>23.553563082558298</v>
      </c>
      <c r="N843" s="53">
        <f t="shared" si="3387"/>
        <v>0</v>
      </c>
      <c r="O843" s="53">
        <f t="shared" si="3388"/>
        <v>0</v>
      </c>
      <c r="P843" s="53">
        <f t="shared" si="3389"/>
        <v>0</v>
      </c>
      <c r="Q843" s="53">
        <f t="shared" si="3390"/>
        <v>5.9669026475814357</v>
      </c>
      <c r="AA843" s="53" t="s">
        <v>1116</v>
      </c>
      <c r="AB843" s="53" t="s">
        <v>1608</v>
      </c>
      <c r="AC843" s="53">
        <v>12070101</v>
      </c>
      <c r="AD843" s="53">
        <v>50378.755270000001</v>
      </c>
      <c r="AE843" s="53">
        <v>49.531490197499998</v>
      </c>
      <c r="AF843" s="53">
        <f t="shared" si="3379"/>
        <v>9.8318209594581746E-4</v>
      </c>
      <c r="AH843" s="58">
        <v>0</v>
      </c>
      <c r="AI843" s="58">
        <v>0</v>
      </c>
      <c r="AJ843" s="58">
        <v>0</v>
      </c>
      <c r="AK843" s="58">
        <v>0</v>
      </c>
      <c r="AL843" s="58">
        <v>0</v>
      </c>
      <c r="AM843" s="58">
        <f t="shared" si="3212"/>
        <v>0</v>
      </c>
      <c r="AN843" s="58">
        <f t="shared" si="3213"/>
        <v>0</v>
      </c>
      <c r="AO843" s="58">
        <f t="shared" si="3214"/>
        <v>0</v>
      </c>
      <c r="AP843" s="58">
        <f t="shared" si="3215"/>
        <v>0</v>
      </c>
      <c r="AQ843" s="58">
        <f t="shared" si="3216"/>
        <v>0</v>
      </c>
      <c r="BA843" s="54" t="s">
        <v>1104</v>
      </c>
      <c r="BB843" s="53">
        <v>13040209</v>
      </c>
      <c r="BC843" s="53">
        <v>984</v>
      </c>
      <c r="BD843" s="53">
        <v>5</v>
      </c>
      <c r="BE843" s="53">
        <f t="shared" si="3396"/>
        <v>5.08130081300813E-3</v>
      </c>
      <c r="BF843" s="53">
        <f t="shared" ref="BF843:BG846" si="3424">BF842</f>
        <v>1</v>
      </c>
      <c r="BG843" s="53">
        <f t="shared" si="3424"/>
        <v>0</v>
      </c>
      <c r="BH843" s="53">
        <f t="shared" si="3397"/>
        <v>5.08130081300813E-3</v>
      </c>
      <c r="BI843" s="53">
        <f t="shared" si="3398"/>
        <v>0</v>
      </c>
      <c r="BO843" s="54" t="s">
        <v>1088</v>
      </c>
      <c r="BP843" s="53">
        <v>12090101</v>
      </c>
      <c r="BQ843" s="53">
        <v>676578.24780000001</v>
      </c>
      <c r="BR843" s="53">
        <v>536098.85129999998</v>
      </c>
      <c r="BS843" s="53">
        <f t="shared" si="3399"/>
        <v>0.79236784960676643</v>
      </c>
      <c r="BT843" s="53">
        <f>BT842</f>
        <v>2546</v>
      </c>
      <c r="BU843" s="53">
        <f t="shared" ref="BU843:BU846" si="3425">BU842</f>
        <v>0</v>
      </c>
      <c r="BV843" s="53">
        <f t="shared" ref="BV843:BV846" si="3426">BV842</f>
        <v>389</v>
      </c>
      <c r="BW843" s="53">
        <f t="shared" si="3400"/>
        <v>2017.3685450988273</v>
      </c>
      <c r="BX843" s="53">
        <f t="shared" si="3401"/>
        <v>0</v>
      </c>
      <c r="BY843" s="53">
        <f t="shared" si="3402"/>
        <v>308.23109349703213</v>
      </c>
    </row>
    <row r="844" spans="1:77" x14ac:dyDescent="0.3">
      <c r="A844" s="53" t="s">
        <v>1084</v>
      </c>
      <c r="B844" s="53" t="s">
        <v>1575</v>
      </c>
      <c r="C844" s="53">
        <v>13070001</v>
      </c>
      <c r="D844" s="51">
        <v>751595.53896232008</v>
      </c>
      <c r="E844" s="53">
        <v>27499.8446272</v>
      </c>
      <c r="F844" s="53">
        <f t="shared" si="3378"/>
        <v>3.6588621408220806E-2</v>
      </c>
      <c r="H844" s="53">
        <f>Input!P576</f>
        <v>18</v>
      </c>
      <c r="I844" s="53">
        <f>Input!Q576</f>
        <v>0</v>
      </c>
      <c r="J844" s="53">
        <f>Input!R576</f>
        <v>2609</v>
      </c>
      <c r="K844" s="53">
        <f>Input!S576</f>
        <v>0</v>
      </c>
      <c r="L844" s="53">
        <f>Input!T576</f>
        <v>203</v>
      </c>
      <c r="M844" s="53">
        <f t="shared" si="3386"/>
        <v>0.65859518534797457</v>
      </c>
      <c r="N844" s="53">
        <f t="shared" si="3387"/>
        <v>0</v>
      </c>
      <c r="O844" s="53">
        <f t="shared" si="3388"/>
        <v>95.459713254048083</v>
      </c>
      <c r="P844" s="53">
        <f t="shared" si="3389"/>
        <v>0</v>
      </c>
      <c r="Q844" s="53">
        <f t="shared" si="3390"/>
        <v>7.4274901458688234</v>
      </c>
      <c r="AA844" s="53" t="s">
        <v>1116</v>
      </c>
      <c r="AB844" s="53" t="s">
        <v>1608</v>
      </c>
      <c r="AC844" s="53">
        <v>12070102</v>
      </c>
      <c r="AD844" s="53">
        <v>50378.755270000001</v>
      </c>
      <c r="AE844" s="53">
        <v>50327.730512800001</v>
      </c>
      <c r="AF844" s="53">
        <f t="shared" si="3379"/>
        <v>0.9989871770962474</v>
      </c>
      <c r="AH844" s="58">
        <f t="shared" ref="AH844:AH845" si="3427">AH843</f>
        <v>0</v>
      </c>
      <c r="AI844" s="58">
        <f t="shared" ref="AI844:AI845" si="3428">AI843</f>
        <v>0</v>
      </c>
      <c r="AJ844" s="58">
        <f t="shared" ref="AJ844:AJ845" si="3429">AJ843</f>
        <v>0</v>
      </c>
      <c r="AK844" s="58">
        <f t="shared" ref="AK844:AK845" si="3430">AK843</f>
        <v>0</v>
      </c>
      <c r="AL844" s="58">
        <f t="shared" ref="AL844:AL845" si="3431">AL843</f>
        <v>0</v>
      </c>
      <c r="AM844" s="58">
        <f t="shared" si="3212"/>
        <v>0</v>
      </c>
      <c r="AN844" s="58">
        <f t="shared" si="3213"/>
        <v>0</v>
      </c>
      <c r="AO844" s="58">
        <f t="shared" si="3214"/>
        <v>0</v>
      </c>
      <c r="AP844" s="58">
        <f t="shared" si="3215"/>
        <v>0</v>
      </c>
      <c r="AQ844" s="58">
        <f t="shared" si="3216"/>
        <v>0</v>
      </c>
      <c r="BA844" s="54" t="s">
        <v>1104</v>
      </c>
      <c r="BB844" s="53">
        <v>13040210</v>
      </c>
      <c r="BC844" s="53">
        <v>984</v>
      </c>
      <c r="BD844" s="53">
        <v>33</v>
      </c>
      <c r="BE844" s="53">
        <f t="shared" si="3396"/>
        <v>3.3536585365853661E-2</v>
      </c>
      <c r="BF844" s="53">
        <f t="shared" si="3424"/>
        <v>1</v>
      </c>
      <c r="BG844" s="53">
        <f t="shared" si="3424"/>
        <v>0</v>
      </c>
      <c r="BH844" s="53">
        <f t="shared" si="3397"/>
        <v>3.3536585365853661E-2</v>
      </c>
      <c r="BI844" s="53">
        <f t="shared" si="3398"/>
        <v>0</v>
      </c>
      <c r="BO844" s="54" t="s">
        <v>1088</v>
      </c>
      <c r="BP844" s="53">
        <v>12090105</v>
      </c>
      <c r="BQ844" s="53">
        <v>676578.24780000001</v>
      </c>
      <c r="BR844" s="53">
        <v>52824.978990000003</v>
      </c>
      <c r="BS844" s="53">
        <f t="shared" si="3399"/>
        <v>7.8076673558111986E-2</v>
      </c>
      <c r="BT844" s="53">
        <f>BT843</f>
        <v>2546</v>
      </c>
      <c r="BU844" s="53">
        <f t="shared" si="3425"/>
        <v>0</v>
      </c>
      <c r="BV844" s="53">
        <f t="shared" si="3426"/>
        <v>389</v>
      </c>
      <c r="BW844" s="53">
        <f t="shared" si="3400"/>
        <v>198.78321087895313</v>
      </c>
      <c r="BX844" s="53">
        <f t="shared" si="3401"/>
        <v>0</v>
      </c>
      <c r="BY844" s="53">
        <f t="shared" si="3402"/>
        <v>30.371826014105562</v>
      </c>
    </row>
    <row r="845" spans="1:77" x14ac:dyDescent="0.3">
      <c r="A845" s="53" t="s">
        <v>1084</v>
      </c>
      <c r="B845" s="53" t="s">
        <v>1575</v>
      </c>
      <c r="C845" s="53">
        <v>13070003</v>
      </c>
      <c r="D845" s="51">
        <v>751595.53896231996</v>
      </c>
      <c r="E845" s="53">
        <v>323521.710295</v>
      </c>
      <c r="F845" s="53">
        <f t="shared" si="3378"/>
        <v>0.43044655472764753</v>
      </c>
      <c r="H845" s="53">
        <f>H844</f>
        <v>18</v>
      </c>
      <c r="I845" s="53">
        <f t="shared" ref="I845:I848" si="3432">I844</f>
        <v>0</v>
      </c>
      <c r="J845" s="53">
        <f t="shared" ref="J845:J848" si="3433">J844</f>
        <v>2609</v>
      </c>
      <c r="K845" s="53">
        <f t="shared" ref="K845:K848" si="3434">K844</f>
        <v>0</v>
      </c>
      <c r="L845" s="53">
        <f t="shared" ref="L845:L848" si="3435">L844</f>
        <v>203</v>
      </c>
      <c r="M845" s="53">
        <f t="shared" si="3386"/>
        <v>7.748037985097656</v>
      </c>
      <c r="N845" s="53">
        <f t="shared" si="3387"/>
        <v>0</v>
      </c>
      <c r="O845" s="53">
        <f t="shared" si="3388"/>
        <v>1123.0350612844325</v>
      </c>
      <c r="P845" s="53">
        <f t="shared" si="3389"/>
        <v>0</v>
      </c>
      <c r="Q845" s="53">
        <f t="shared" si="3390"/>
        <v>87.380650609712447</v>
      </c>
      <c r="AA845" s="53" t="s">
        <v>1116</v>
      </c>
      <c r="AB845" s="53" t="s">
        <v>1608</v>
      </c>
      <c r="AC845" s="53">
        <v>12090301</v>
      </c>
      <c r="AD845" s="53">
        <v>50378.755270000001</v>
      </c>
      <c r="AE845" s="53">
        <v>1.4932719515099999</v>
      </c>
      <c r="AF845" s="53">
        <f t="shared" si="3379"/>
        <v>2.9640906042774485E-5</v>
      </c>
      <c r="AH845" s="58">
        <f t="shared" si="3427"/>
        <v>0</v>
      </c>
      <c r="AI845" s="58">
        <f t="shared" si="3428"/>
        <v>0</v>
      </c>
      <c r="AJ845" s="58">
        <f t="shared" si="3429"/>
        <v>0</v>
      </c>
      <c r="AK845" s="58">
        <f t="shared" si="3430"/>
        <v>0</v>
      </c>
      <c r="AL845" s="58">
        <f t="shared" si="3431"/>
        <v>0</v>
      </c>
      <c r="AM845" s="58">
        <f t="shared" si="3212"/>
        <v>0</v>
      </c>
      <c r="AN845" s="58">
        <f t="shared" si="3213"/>
        <v>0</v>
      </c>
      <c r="AO845" s="58">
        <f t="shared" si="3214"/>
        <v>0</v>
      </c>
      <c r="AP845" s="58">
        <f t="shared" si="3215"/>
        <v>0</v>
      </c>
      <c r="AQ845" s="58">
        <f t="shared" si="3216"/>
        <v>0</v>
      </c>
      <c r="BA845" s="54" t="s">
        <v>1104</v>
      </c>
      <c r="BB845" s="53">
        <v>13040211</v>
      </c>
      <c r="BC845" s="53">
        <v>984</v>
      </c>
      <c r="BD845" s="53">
        <v>20</v>
      </c>
      <c r="BE845" s="53">
        <f t="shared" si="3396"/>
        <v>2.032520325203252E-2</v>
      </c>
      <c r="BF845" s="53">
        <f t="shared" si="3424"/>
        <v>1</v>
      </c>
      <c r="BG845" s="53">
        <f t="shared" si="3424"/>
        <v>0</v>
      </c>
      <c r="BH845" s="53">
        <f t="shared" si="3397"/>
        <v>2.032520325203252E-2</v>
      </c>
      <c r="BI845" s="53">
        <f t="shared" si="3398"/>
        <v>0</v>
      </c>
      <c r="BO845" s="54" t="s">
        <v>1088</v>
      </c>
      <c r="BP845" s="53">
        <v>12090106</v>
      </c>
      <c r="BQ845" s="53">
        <v>676578.24780000001</v>
      </c>
      <c r="BR845" s="53">
        <v>12651.92304</v>
      </c>
      <c r="BS845" s="53">
        <f t="shared" si="3399"/>
        <v>1.8699866691162043E-2</v>
      </c>
      <c r="BT845" s="53">
        <f>BT844</f>
        <v>2546</v>
      </c>
      <c r="BU845" s="53">
        <f t="shared" si="3425"/>
        <v>0</v>
      </c>
      <c r="BV845" s="53">
        <f t="shared" si="3426"/>
        <v>389</v>
      </c>
      <c r="BW845" s="53">
        <f t="shared" si="3400"/>
        <v>47.609860595698564</v>
      </c>
      <c r="BX845" s="53">
        <f t="shared" si="3401"/>
        <v>0</v>
      </c>
      <c r="BY845" s="53">
        <f t="shared" si="3402"/>
        <v>7.2742481428620351</v>
      </c>
    </row>
    <row r="846" spans="1:77" x14ac:dyDescent="0.3">
      <c r="A846" s="53" t="s">
        <v>1084</v>
      </c>
      <c r="B846" s="53" t="s">
        <v>1575</v>
      </c>
      <c r="C846" s="53">
        <v>13070004</v>
      </c>
      <c r="D846" s="51">
        <v>751595.53896231996</v>
      </c>
      <c r="E846" s="53">
        <v>335800.39359400002</v>
      </c>
      <c r="F846" s="53">
        <f t="shared" si="3378"/>
        <v>0.44678337774279264</v>
      </c>
      <c r="H846" s="53">
        <f>H845</f>
        <v>18</v>
      </c>
      <c r="I846" s="53">
        <f t="shared" si="3432"/>
        <v>0</v>
      </c>
      <c r="J846" s="53">
        <f t="shared" si="3433"/>
        <v>2609</v>
      </c>
      <c r="K846" s="53">
        <f t="shared" si="3434"/>
        <v>0</v>
      </c>
      <c r="L846" s="53">
        <f t="shared" si="3435"/>
        <v>203</v>
      </c>
      <c r="M846" s="53">
        <f t="shared" si="3386"/>
        <v>8.0421007993702673</v>
      </c>
      <c r="N846" s="53">
        <f t="shared" si="3387"/>
        <v>0</v>
      </c>
      <c r="O846" s="53">
        <f t="shared" si="3388"/>
        <v>1165.6578325309461</v>
      </c>
      <c r="P846" s="53">
        <f t="shared" si="3389"/>
        <v>0</v>
      </c>
      <c r="Q846" s="53">
        <f t="shared" si="3390"/>
        <v>90.697025681786911</v>
      </c>
      <c r="AA846" s="53" t="s">
        <v>1116</v>
      </c>
      <c r="AB846" s="53" t="s">
        <v>1611</v>
      </c>
      <c r="AC846" s="53">
        <v>12070102</v>
      </c>
      <c r="AD846" s="53">
        <v>29870.00979</v>
      </c>
      <c r="AE846" s="53">
        <v>29703.134944900001</v>
      </c>
      <c r="AF846" s="53">
        <f t="shared" si="3379"/>
        <v>0.99441329794421873</v>
      </c>
      <c r="AH846" s="58">
        <v>0</v>
      </c>
      <c r="AI846" s="58">
        <v>0</v>
      </c>
      <c r="AJ846" s="58">
        <v>0</v>
      </c>
      <c r="AK846" s="58">
        <v>0</v>
      </c>
      <c r="AL846" s="58">
        <v>0</v>
      </c>
      <c r="AM846" s="58">
        <f t="shared" ref="AM846:AM889" si="3436">AF846*AH846</f>
        <v>0</v>
      </c>
      <c r="AN846" s="58">
        <f t="shared" ref="AN846:AN889" si="3437">AF846*AI846</f>
        <v>0</v>
      </c>
      <c r="AO846" s="58">
        <f t="shared" ref="AO846:AO889" si="3438">AF846*AJ846</f>
        <v>0</v>
      </c>
      <c r="AP846" s="58">
        <f t="shared" ref="AP846:AP889" si="3439">AK846*AF846</f>
        <v>0</v>
      </c>
      <c r="AQ846" s="58">
        <f t="shared" ref="AQ846:AQ889" si="3440">AL846*AF846</f>
        <v>0</v>
      </c>
      <c r="BA846" s="54" t="s">
        <v>1104</v>
      </c>
      <c r="BB846" s="53">
        <v>13070010</v>
      </c>
      <c r="BC846" s="53">
        <v>984</v>
      </c>
      <c r="BD846" s="53">
        <v>41</v>
      </c>
      <c r="BE846" s="53">
        <f t="shared" si="3396"/>
        <v>4.1666666666666664E-2</v>
      </c>
      <c r="BF846" s="53">
        <f t="shared" si="3424"/>
        <v>1</v>
      </c>
      <c r="BG846" s="53">
        <f t="shared" si="3424"/>
        <v>0</v>
      </c>
      <c r="BH846" s="53">
        <f t="shared" si="3397"/>
        <v>4.1666666666666664E-2</v>
      </c>
      <c r="BI846" s="53">
        <f t="shared" si="3398"/>
        <v>0</v>
      </c>
      <c r="BO846" s="54" t="s">
        <v>1088</v>
      </c>
      <c r="BP846" s="53">
        <v>12090108</v>
      </c>
      <c r="BQ846" s="53">
        <v>676578.24780000001</v>
      </c>
      <c r="BR846" s="53">
        <v>12262.54096</v>
      </c>
      <c r="BS846" s="53">
        <f t="shared" si="3399"/>
        <v>1.812434999185027E-2</v>
      </c>
      <c r="BT846" s="53">
        <f>BT845</f>
        <v>2546</v>
      </c>
      <c r="BU846" s="53">
        <f t="shared" si="3425"/>
        <v>0</v>
      </c>
      <c r="BV846" s="53">
        <f t="shared" si="3426"/>
        <v>389</v>
      </c>
      <c r="BW846" s="53">
        <f t="shared" si="3400"/>
        <v>46.144595079250784</v>
      </c>
      <c r="BX846" s="53">
        <f t="shared" si="3401"/>
        <v>0</v>
      </c>
      <c r="BY846" s="53">
        <f t="shared" si="3402"/>
        <v>7.0503721468297549</v>
      </c>
    </row>
    <row r="847" spans="1:77" x14ac:dyDescent="0.3">
      <c r="A847" s="53" t="s">
        <v>1084</v>
      </c>
      <c r="B847" s="53" t="s">
        <v>1575</v>
      </c>
      <c r="C847" s="53">
        <v>13070005</v>
      </c>
      <c r="D847" s="51">
        <v>751595.53896231996</v>
      </c>
      <c r="E847" s="53">
        <v>57161.222832799998</v>
      </c>
      <c r="F847" s="53">
        <f t="shared" si="3378"/>
        <v>7.6053169383786992E-2</v>
      </c>
      <c r="H847" s="53">
        <f>H846</f>
        <v>18</v>
      </c>
      <c r="I847" s="53">
        <f t="shared" si="3432"/>
        <v>0</v>
      </c>
      <c r="J847" s="53">
        <f t="shared" si="3433"/>
        <v>2609</v>
      </c>
      <c r="K847" s="53">
        <f t="shared" si="3434"/>
        <v>0</v>
      </c>
      <c r="L847" s="53">
        <f t="shared" si="3435"/>
        <v>203</v>
      </c>
      <c r="M847" s="53">
        <f t="shared" si="3386"/>
        <v>1.3689570489081659</v>
      </c>
      <c r="N847" s="53">
        <f t="shared" si="3387"/>
        <v>0</v>
      </c>
      <c r="O847" s="53">
        <f t="shared" si="3388"/>
        <v>198.42271892230025</v>
      </c>
      <c r="P847" s="53">
        <f t="shared" si="3389"/>
        <v>0</v>
      </c>
      <c r="Q847" s="53">
        <f t="shared" si="3390"/>
        <v>15.43879338490876</v>
      </c>
      <c r="AA847" s="53" t="s">
        <v>1116</v>
      </c>
      <c r="AB847" s="53" t="s">
        <v>1611</v>
      </c>
      <c r="AC847" s="53">
        <v>12090301</v>
      </c>
      <c r="AD847" s="53">
        <v>29870.00979</v>
      </c>
      <c r="AE847" s="53">
        <v>166.87484052400001</v>
      </c>
      <c r="AF847" s="53">
        <f t="shared" si="3379"/>
        <v>5.586701902584144E-3</v>
      </c>
      <c r="AH847" s="58">
        <f t="shared" ref="AH847" si="3441">AH846</f>
        <v>0</v>
      </c>
      <c r="AI847" s="58">
        <f t="shared" ref="AI847" si="3442">AI846</f>
        <v>0</v>
      </c>
      <c r="AJ847" s="58">
        <f t="shared" ref="AJ847" si="3443">AJ846</f>
        <v>0</v>
      </c>
      <c r="AK847" s="58">
        <f t="shared" ref="AK847" si="3444">AK846</f>
        <v>0</v>
      </c>
      <c r="AL847" s="58">
        <f t="shared" ref="AL847" si="3445">AL846</f>
        <v>0</v>
      </c>
      <c r="AM847" s="58">
        <f t="shared" si="3436"/>
        <v>0</v>
      </c>
      <c r="AN847" s="58">
        <f t="shared" si="3437"/>
        <v>0</v>
      </c>
      <c r="AO847" s="58">
        <f t="shared" si="3438"/>
        <v>0</v>
      </c>
      <c r="AP847" s="58">
        <f t="shared" si="3439"/>
        <v>0</v>
      </c>
      <c r="AQ847" s="58">
        <f t="shared" si="3440"/>
        <v>0</v>
      </c>
      <c r="BA847" s="54" t="s">
        <v>1104</v>
      </c>
      <c r="BB847" s="53">
        <v>13070012</v>
      </c>
      <c r="BC847" s="53">
        <v>984</v>
      </c>
      <c r="BD847" s="53">
        <v>11</v>
      </c>
      <c r="BE847" s="53">
        <f t="shared" si="3396"/>
        <v>1.1178861788617886E-2</v>
      </c>
      <c r="BF847" s="53"/>
      <c r="BG847" s="53"/>
      <c r="BH847" s="53">
        <f t="shared" si="3397"/>
        <v>0</v>
      </c>
      <c r="BI847" s="53">
        <f t="shared" si="3398"/>
        <v>0</v>
      </c>
      <c r="BO847" s="54" t="s">
        <v>795</v>
      </c>
      <c r="BP847" s="53">
        <v>12010002</v>
      </c>
      <c r="BQ847" s="53">
        <v>600611.93229999999</v>
      </c>
      <c r="BR847" s="53">
        <v>263275.66710000002</v>
      </c>
      <c r="BS847" s="53">
        <f t="shared" si="3399"/>
        <v>0.43834571533037126</v>
      </c>
      <c r="BT847" s="53">
        <f>Input!R593</f>
        <v>3</v>
      </c>
      <c r="BU847" s="53">
        <f>Input!S593</f>
        <v>0</v>
      </c>
      <c r="BV847" s="53">
        <f>Input!T593</f>
        <v>0</v>
      </c>
      <c r="BW847" s="53">
        <f t="shared" si="3400"/>
        <v>1.3150371459911137</v>
      </c>
      <c r="BX847" s="53">
        <f t="shared" si="3401"/>
        <v>0</v>
      </c>
      <c r="BY847" s="53">
        <f t="shared" si="3402"/>
        <v>0</v>
      </c>
    </row>
    <row r="848" spans="1:77" x14ac:dyDescent="0.3">
      <c r="A848" s="53" t="s">
        <v>1084</v>
      </c>
      <c r="B848" s="53" t="s">
        <v>1575</v>
      </c>
      <c r="C848" s="53">
        <v>13070006</v>
      </c>
      <c r="D848" s="51">
        <v>751595.53896231996</v>
      </c>
      <c r="E848" s="53">
        <v>7612.3676133199997</v>
      </c>
      <c r="F848" s="53">
        <f t="shared" si="3378"/>
        <v>1.0128276737552101E-2</v>
      </c>
      <c r="H848" s="53">
        <f>H847</f>
        <v>18</v>
      </c>
      <c r="I848" s="53">
        <f t="shared" si="3432"/>
        <v>0</v>
      </c>
      <c r="J848" s="53">
        <f t="shared" si="3433"/>
        <v>2609</v>
      </c>
      <c r="K848" s="53">
        <f t="shared" si="3434"/>
        <v>0</v>
      </c>
      <c r="L848" s="53">
        <f t="shared" si="3435"/>
        <v>203</v>
      </c>
      <c r="M848" s="53">
        <f t="shared" si="3386"/>
        <v>0.18230898127593781</v>
      </c>
      <c r="N848" s="53">
        <f t="shared" si="3387"/>
        <v>0</v>
      </c>
      <c r="O848" s="53">
        <f t="shared" si="3388"/>
        <v>26.424674008273431</v>
      </c>
      <c r="P848" s="53">
        <f t="shared" si="3389"/>
        <v>0</v>
      </c>
      <c r="Q848" s="53">
        <f t="shared" si="3390"/>
        <v>2.0560401777230766</v>
      </c>
      <c r="AA848" s="53" t="s">
        <v>1116</v>
      </c>
      <c r="AB848" s="53" t="s">
        <v>1614</v>
      </c>
      <c r="AC848" s="53">
        <v>12070101</v>
      </c>
      <c r="AD848" s="53">
        <v>53802.709320000002</v>
      </c>
      <c r="AE848" s="53">
        <v>69.043218382700005</v>
      </c>
      <c r="AF848" s="53">
        <f t="shared" si="3379"/>
        <v>1.2832665725447895E-3</v>
      </c>
      <c r="AH848" s="53">
        <f>Input!P696</f>
        <v>138</v>
      </c>
      <c r="AI848" s="53">
        <f>Input!Q696</f>
        <v>0</v>
      </c>
      <c r="AJ848" s="53">
        <f>Input!R696</f>
        <v>0</v>
      </c>
      <c r="AK848" s="53">
        <f>Input!S696</f>
        <v>0</v>
      </c>
      <c r="AL848" s="53">
        <f>Input!T696</f>
        <v>12</v>
      </c>
      <c r="AM848" s="58">
        <f t="shared" si="3436"/>
        <v>0.17709078701118094</v>
      </c>
      <c r="AN848" s="58">
        <f t="shared" si="3437"/>
        <v>0</v>
      </c>
      <c r="AO848" s="58">
        <f t="shared" si="3438"/>
        <v>0</v>
      </c>
      <c r="AP848" s="58">
        <f t="shared" si="3439"/>
        <v>0</v>
      </c>
      <c r="AQ848" s="58">
        <f t="shared" si="3440"/>
        <v>1.5399198870537475E-2</v>
      </c>
      <c r="BA848" s="54" t="s">
        <v>1105</v>
      </c>
      <c r="BB848" s="53">
        <v>12050004</v>
      </c>
      <c r="BC848" s="53">
        <v>12651</v>
      </c>
      <c r="BD848" s="53">
        <v>38</v>
      </c>
      <c r="BE848" s="53">
        <f t="shared" si="3396"/>
        <v>3.0037151213342817E-3</v>
      </c>
      <c r="BF848" s="53">
        <v>0</v>
      </c>
      <c r="BG848" s="53">
        <v>1</v>
      </c>
      <c r="BH848" s="53">
        <f t="shared" si="3397"/>
        <v>0</v>
      </c>
      <c r="BI848" s="53">
        <f t="shared" si="3398"/>
        <v>3.0037151213342817E-3</v>
      </c>
      <c r="BO848" s="54" t="s">
        <v>795</v>
      </c>
      <c r="BP848" s="53">
        <v>12020004</v>
      </c>
      <c r="BQ848" s="53">
        <v>600611.93229999999</v>
      </c>
      <c r="BR848" s="53">
        <v>291581.38020000001</v>
      </c>
      <c r="BS848" s="53">
        <f t="shared" si="3399"/>
        <v>0.48547383846239983</v>
      </c>
      <c r="BT848" s="53">
        <f>BT847</f>
        <v>3</v>
      </c>
      <c r="BU848" s="53">
        <f t="shared" ref="BU848:BU849" si="3446">BU847</f>
        <v>0</v>
      </c>
      <c r="BV848" s="53">
        <f t="shared" ref="BV848:BV849" si="3447">BV847</f>
        <v>0</v>
      </c>
      <c r="BW848" s="53">
        <f t="shared" si="3400"/>
        <v>1.4564215153871996</v>
      </c>
      <c r="BX848" s="53">
        <f t="shared" si="3401"/>
        <v>0</v>
      </c>
      <c r="BY848" s="53">
        <f t="shared" si="3402"/>
        <v>0</v>
      </c>
    </row>
    <row r="849" spans="1:77" x14ac:dyDescent="0.3">
      <c r="A849" s="53" t="s">
        <v>1084</v>
      </c>
      <c r="B849" s="53" t="s">
        <v>1579</v>
      </c>
      <c r="C849" s="53">
        <v>13070001</v>
      </c>
      <c r="D849" s="51">
        <v>1353167.7733103002</v>
      </c>
      <c r="E849" s="53">
        <v>538237.65782900003</v>
      </c>
      <c r="F849" s="53">
        <f t="shared" si="3378"/>
        <v>0.39776121516128854</v>
      </c>
      <c r="H849" s="53">
        <f>Input!P574</f>
        <v>639</v>
      </c>
      <c r="I849" s="53">
        <f>Input!Q574</f>
        <v>357</v>
      </c>
      <c r="J849" s="53">
        <f>Input!R574</f>
        <v>18551</v>
      </c>
      <c r="K849" s="53">
        <f>Input!S574</f>
        <v>0</v>
      </c>
      <c r="L849" s="53">
        <f>Input!T574</f>
        <v>179</v>
      </c>
      <c r="M849" s="53">
        <f t="shared" si="3386"/>
        <v>254.16941648806338</v>
      </c>
      <c r="N849" s="53">
        <f t="shared" si="3387"/>
        <v>142.00075381258</v>
      </c>
      <c r="O849" s="53">
        <f t="shared" si="3388"/>
        <v>7378.8683024570637</v>
      </c>
      <c r="P849" s="53">
        <f t="shared" si="3389"/>
        <v>0</v>
      </c>
      <c r="Q849" s="53">
        <f t="shared" si="3390"/>
        <v>71.199257513870648</v>
      </c>
      <c r="AA849" s="53" t="s">
        <v>1116</v>
      </c>
      <c r="AB849" s="53" t="s">
        <v>1614</v>
      </c>
      <c r="AC849" s="53">
        <v>12070102</v>
      </c>
      <c r="AD849" s="53">
        <v>53802.709320000002</v>
      </c>
      <c r="AE849" s="53">
        <v>53596.358586800001</v>
      </c>
      <c r="AF849" s="53">
        <f t="shared" si="3379"/>
        <v>0.99616467765642247</v>
      </c>
      <c r="AH849" s="58">
        <f t="shared" ref="AH849:AH850" si="3448">AH848</f>
        <v>138</v>
      </c>
      <c r="AI849" s="58">
        <f t="shared" ref="AI849:AI850" si="3449">AI848</f>
        <v>0</v>
      </c>
      <c r="AJ849" s="58">
        <f t="shared" ref="AJ849:AJ850" si="3450">AJ848</f>
        <v>0</v>
      </c>
      <c r="AK849" s="58">
        <f t="shared" ref="AK849:AK850" si="3451">AK848</f>
        <v>0</v>
      </c>
      <c r="AL849" s="58">
        <f t="shared" ref="AL849:AL850" si="3452">AL848</f>
        <v>12</v>
      </c>
      <c r="AM849" s="58">
        <f t="shared" si="3436"/>
        <v>137.4707255165863</v>
      </c>
      <c r="AN849" s="58">
        <f t="shared" si="3437"/>
        <v>0</v>
      </c>
      <c r="AO849" s="58">
        <f t="shared" si="3438"/>
        <v>0</v>
      </c>
      <c r="AP849" s="58">
        <f t="shared" si="3439"/>
        <v>0</v>
      </c>
      <c r="AQ849" s="58">
        <f t="shared" si="3440"/>
        <v>11.95397613187707</v>
      </c>
      <c r="BA849" s="54" t="s">
        <v>1105</v>
      </c>
      <c r="BB849" s="53">
        <v>12080001</v>
      </c>
      <c r="BC849" s="53">
        <v>12651</v>
      </c>
      <c r="BD849" s="53">
        <v>12003</v>
      </c>
      <c r="BE849" s="53">
        <f t="shared" si="3396"/>
        <v>0.94877875266777334</v>
      </c>
      <c r="BF849" s="53">
        <f t="shared" ref="BF849:BG852" si="3453">BF848</f>
        <v>0</v>
      </c>
      <c r="BG849" s="53">
        <f t="shared" si="3453"/>
        <v>1</v>
      </c>
      <c r="BH849" s="53">
        <f t="shared" si="3397"/>
        <v>0</v>
      </c>
      <c r="BI849" s="53">
        <f t="shared" si="3398"/>
        <v>0.94877875266777334</v>
      </c>
      <c r="BO849" s="54" t="s">
        <v>795</v>
      </c>
      <c r="BP849" s="53">
        <v>12020005</v>
      </c>
      <c r="BQ849" s="53">
        <v>600611.93229999999</v>
      </c>
      <c r="BR849" s="53">
        <v>45754.884989999999</v>
      </c>
      <c r="BS849" s="53">
        <f t="shared" si="3399"/>
        <v>7.6180446190579287E-2</v>
      </c>
      <c r="BT849" s="53">
        <f>BT848</f>
        <v>3</v>
      </c>
      <c r="BU849" s="53">
        <f t="shared" si="3446"/>
        <v>0</v>
      </c>
      <c r="BV849" s="53">
        <f t="shared" si="3447"/>
        <v>0</v>
      </c>
      <c r="BW849" s="53">
        <f t="shared" si="3400"/>
        <v>0.22854133857173786</v>
      </c>
      <c r="BX849" s="53">
        <f t="shared" si="3401"/>
        <v>0</v>
      </c>
      <c r="BY849" s="53">
        <f t="shared" si="3402"/>
        <v>0</v>
      </c>
    </row>
    <row r="850" spans="1:77" x14ac:dyDescent="0.3">
      <c r="A850" s="53" t="s">
        <v>1084</v>
      </c>
      <c r="B850" s="53" t="s">
        <v>1579</v>
      </c>
      <c r="C850" s="53">
        <v>13070003</v>
      </c>
      <c r="D850" s="51">
        <v>1353167.7733103</v>
      </c>
      <c r="E850" s="53">
        <v>352800.13832099998</v>
      </c>
      <c r="F850" s="53">
        <f t="shared" si="3378"/>
        <v>0.26072165276145554</v>
      </c>
      <c r="H850" s="53">
        <f>H849</f>
        <v>639</v>
      </c>
      <c r="I850" s="53">
        <f t="shared" ref="I850:I854" si="3454">I849</f>
        <v>357</v>
      </c>
      <c r="J850" s="53">
        <f t="shared" ref="J850:J854" si="3455">J849</f>
        <v>18551</v>
      </c>
      <c r="K850" s="53">
        <f t="shared" ref="K850:K854" si="3456">K849</f>
        <v>0</v>
      </c>
      <c r="L850" s="53">
        <f t="shared" ref="L850:L854" si="3457">L849</f>
        <v>179</v>
      </c>
      <c r="M850" s="53">
        <f t="shared" si="3386"/>
        <v>166.6011361145701</v>
      </c>
      <c r="N850" s="53">
        <f t="shared" si="3387"/>
        <v>93.077630035839633</v>
      </c>
      <c r="O850" s="53">
        <f t="shared" si="3388"/>
        <v>4836.6473803777617</v>
      </c>
      <c r="P850" s="53">
        <f t="shared" si="3389"/>
        <v>0</v>
      </c>
      <c r="Q850" s="53">
        <f t="shared" si="3390"/>
        <v>46.66917584430054</v>
      </c>
      <c r="AA850" s="53" t="s">
        <v>1116</v>
      </c>
      <c r="AB850" s="53" t="s">
        <v>1614</v>
      </c>
      <c r="AC850" s="53">
        <v>12090301</v>
      </c>
      <c r="AD850" s="53">
        <v>53802.709320000002</v>
      </c>
      <c r="AE850" s="53">
        <v>137.307514922</v>
      </c>
      <c r="AF850" s="53">
        <f t="shared" si="3379"/>
        <v>2.5520557729786829E-3</v>
      </c>
      <c r="AH850" s="58">
        <f t="shared" si="3448"/>
        <v>138</v>
      </c>
      <c r="AI850" s="58">
        <f t="shared" si="3449"/>
        <v>0</v>
      </c>
      <c r="AJ850" s="58">
        <f t="shared" si="3450"/>
        <v>0</v>
      </c>
      <c r="AK850" s="58">
        <f t="shared" si="3451"/>
        <v>0</v>
      </c>
      <c r="AL850" s="58">
        <f t="shared" si="3452"/>
        <v>12</v>
      </c>
      <c r="AM850" s="58">
        <f t="shared" si="3436"/>
        <v>0.35218369667105826</v>
      </c>
      <c r="AN850" s="58">
        <f t="shared" si="3437"/>
        <v>0</v>
      </c>
      <c r="AO850" s="58">
        <f t="shared" si="3438"/>
        <v>0</v>
      </c>
      <c r="AP850" s="58">
        <f t="shared" si="3439"/>
        <v>0</v>
      </c>
      <c r="AQ850" s="58">
        <f t="shared" si="3440"/>
        <v>3.0624669275744195E-2</v>
      </c>
      <c r="BA850" s="54" t="s">
        <v>1105</v>
      </c>
      <c r="BB850" s="53">
        <v>12080002</v>
      </c>
      <c r="BC850" s="53">
        <v>12651</v>
      </c>
      <c r="BD850" s="53">
        <v>105</v>
      </c>
      <c r="BE850" s="53">
        <f t="shared" si="3396"/>
        <v>8.2997391510552521E-3</v>
      </c>
      <c r="BF850" s="53">
        <f t="shared" si="3453"/>
        <v>0</v>
      </c>
      <c r="BG850" s="53">
        <f t="shared" si="3453"/>
        <v>1</v>
      </c>
      <c r="BH850" s="53">
        <f t="shared" si="3397"/>
        <v>0</v>
      </c>
      <c r="BI850" s="53">
        <f t="shared" si="3398"/>
        <v>8.2997391510552521E-3</v>
      </c>
      <c r="BO850" s="54" t="s">
        <v>211</v>
      </c>
      <c r="BP850" s="53">
        <v>12010004</v>
      </c>
      <c r="BQ850" s="53">
        <v>368505.9915</v>
      </c>
      <c r="BR850" s="53">
        <v>307139.9927</v>
      </c>
      <c r="BS850" s="53">
        <f t="shared" si="3399"/>
        <v>0.8334735385164016</v>
      </c>
      <c r="BT850" s="53">
        <f>Input!R596</f>
        <v>0</v>
      </c>
      <c r="BU850" s="53">
        <f>Input!S596</f>
        <v>0</v>
      </c>
      <c r="BV850" s="53">
        <f>Input!T596</f>
        <v>0</v>
      </c>
      <c r="BW850" s="53">
        <f t="shared" si="3400"/>
        <v>0</v>
      </c>
      <c r="BX850" s="53">
        <f t="shared" si="3401"/>
        <v>0</v>
      </c>
      <c r="BY850" s="53">
        <f t="shared" si="3402"/>
        <v>0</v>
      </c>
    </row>
    <row r="851" spans="1:77" x14ac:dyDescent="0.3">
      <c r="A851" s="53" t="s">
        <v>1084</v>
      </c>
      <c r="B851" s="53" t="s">
        <v>1579</v>
      </c>
      <c r="C851" s="53">
        <v>13070004</v>
      </c>
      <c r="D851" s="51">
        <v>1353167.7733103</v>
      </c>
      <c r="E851" s="53">
        <v>332580.36638199998</v>
      </c>
      <c r="F851" s="53">
        <f t="shared" si="3378"/>
        <v>0.24577910658365548</v>
      </c>
      <c r="H851" s="53">
        <f>H850</f>
        <v>639</v>
      </c>
      <c r="I851" s="53">
        <f t="shared" si="3454"/>
        <v>357</v>
      </c>
      <c r="J851" s="53">
        <f t="shared" si="3455"/>
        <v>18551</v>
      </c>
      <c r="K851" s="53">
        <f t="shared" si="3456"/>
        <v>0</v>
      </c>
      <c r="L851" s="53">
        <f t="shared" si="3457"/>
        <v>179</v>
      </c>
      <c r="M851" s="53">
        <f t="shared" si="3386"/>
        <v>157.05284910695585</v>
      </c>
      <c r="N851" s="53">
        <f t="shared" si="3387"/>
        <v>87.743141050365011</v>
      </c>
      <c r="O851" s="53">
        <f t="shared" si="3388"/>
        <v>4559.4482062333927</v>
      </c>
      <c r="P851" s="53">
        <f t="shared" si="3389"/>
        <v>0</v>
      </c>
      <c r="Q851" s="53">
        <f t="shared" si="3390"/>
        <v>43.994460078474333</v>
      </c>
      <c r="AA851" s="53" t="s">
        <v>788</v>
      </c>
      <c r="AB851" s="53" t="s">
        <v>1614</v>
      </c>
      <c r="AC851" s="53">
        <v>12110105</v>
      </c>
      <c r="AD851" s="53">
        <v>994758.43180000002</v>
      </c>
      <c r="AE851" s="53">
        <v>637602.42903899995</v>
      </c>
      <c r="AF851" s="53">
        <f t="shared" si="3379"/>
        <v>0.64096207547119577</v>
      </c>
      <c r="AH851" s="53">
        <f>Input!P700</f>
        <v>0</v>
      </c>
      <c r="AI851" s="53">
        <f>Input!Q700</f>
        <v>0</v>
      </c>
      <c r="AJ851" s="53">
        <f>Input!R700</f>
        <v>0</v>
      </c>
      <c r="AK851" s="53">
        <f>Input!S700</f>
        <v>0</v>
      </c>
      <c r="AL851" s="53">
        <f>Input!T700</f>
        <v>7</v>
      </c>
      <c r="AM851" s="58">
        <f t="shared" si="3436"/>
        <v>0</v>
      </c>
      <c r="AN851" s="58">
        <f t="shared" si="3437"/>
        <v>0</v>
      </c>
      <c r="AO851" s="58">
        <f t="shared" si="3438"/>
        <v>0</v>
      </c>
      <c r="AP851" s="58">
        <f t="shared" si="3439"/>
        <v>0</v>
      </c>
      <c r="AQ851" s="58">
        <f t="shared" si="3440"/>
        <v>4.4867345282983706</v>
      </c>
      <c r="BA851" s="54" t="s">
        <v>1105</v>
      </c>
      <c r="BB851" s="53">
        <v>12080004</v>
      </c>
      <c r="BC851" s="53">
        <v>12651</v>
      </c>
      <c r="BD851" s="53">
        <v>95</v>
      </c>
      <c r="BE851" s="53">
        <f t="shared" si="3396"/>
        <v>7.5092878033357043E-3</v>
      </c>
      <c r="BF851" s="53">
        <f t="shared" si="3453"/>
        <v>0</v>
      </c>
      <c r="BG851" s="53">
        <f t="shared" si="3453"/>
        <v>1</v>
      </c>
      <c r="BH851" s="53">
        <f t="shared" si="3397"/>
        <v>0</v>
      </c>
      <c r="BI851" s="53">
        <f t="shared" si="3398"/>
        <v>7.5092878033357043E-3</v>
      </c>
      <c r="BO851" s="54" t="s">
        <v>211</v>
      </c>
      <c r="BP851" s="53">
        <v>12020005</v>
      </c>
      <c r="BQ851" s="53">
        <v>368505.9915</v>
      </c>
      <c r="BR851" s="53">
        <v>61365.998829999997</v>
      </c>
      <c r="BS851" s="53">
        <f t="shared" si="3399"/>
        <v>0.16652646156500822</v>
      </c>
      <c r="BT851" s="53">
        <f>BT850</f>
        <v>0</v>
      </c>
      <c r="BU851" s="53">
        <f t="shared" ref="BU851" si="3458">BU850</f>
        <v>0</v>
      </c>
      <c r="BV851" s="53">
        <f t="shared" ref="BV851" si="3459">BV850</f>
        <v>0</v>
      </c>
      <c r="BW851" s="53">
        <f t="shared" si="3400"/>
        <v>0</v>
      </c>
      <c r="BX851" s="53">
        <f t="shared" si="3401"/>
        <v>0</v>
      </c>
      <c r="BY851" s="53">
        <f t="shared" si="3402"/>
        <v>0</v>
      </c>
    </row>
    <row r="852" spans="1:77" x14ac:dyDescent="0.3">
      <c r="A852" s="53" t="s">
        <v>1084</v>
      </c>
      <c r="B852" s="53" t="s">
        <v>1579</v>
      </c>
      <c r="C852" s="53">
        <v>13070005</v>
      </c>
      <c r="D852" s="51">
        <v>1353167.7733103</v>
      </c>
      <c r="E852" s="53">
        <v>77258.437562899999</v>
      </c>
      <c r="F852" s="53">
        <f t="shared" si="3378"/>
        <v>5.7094500095801186E-2</v>
      </c>
      <c r="H852" s="53">
        <f>H851</f>
        <v>639</v>
      </c>
      <c r="I852" s="53">
        <f t="shared" si="3454"/>
        <v>357</v>
      </c>
      <c r="J852" s="53">
        <f t="shared" si="3455"/>
        <v>18551</v>
      </c>
      <c r="K852" s="53">
        <f t="shared" si="3456"/>
        <v>0</v>
      </c>
      <c r="L852" s="53">
        <f t="shared" si="3457"/>
        <v>179</v>
      </c>
      <c r="M852" s="53">
        <f t="shared" si="3386"/>
        <v>36.483385561216956</v>
      </c>
      <c r="N852" s="53">
        <f t="shared" si="3387"/>
        <v>20.382736534201022</v>
      </c>
      <c r="O852" s="53">
        <f t="shared" si="3388"/>
        <v>1059.1600712772079</v>
      </c>
      <c r="P852" s="53">
        <f t="shared" si="3389"/>
        <v>0</v>
      </c>
      <c r="Q852" s="53">
        <f t="shared" si="3390"/>
        <v>10.219915517148412</v>
      </c>
      <c r="AA852" s="53" t="s">
        <v>788</v>
      </c>
      <c r="AB852" s="53" t="s">
        <v>1614</v>
      </c>
      <c r="AC852" s="53">
        <v>13080002</v>
      </c>
      <c r="AD852" s="53">
        <v>994758.43180000002</v>
      </c>
      <c r="AE852" s="53">
        <v>58388.512639599998</v>
      </c>
      <c r="AF852" s="53">
        <f t="shared" si="3379"/>
        <v>5.869617263152712E-2</v>
      </c>
      <c r="AH852" s="58">
        <f t="shared" ref="AH852:AH853" si="3460">AH851</f>
        <v>0</v>
      </c>
      <c r="AI852" s="58">
        <f t="shared" ref="AI852:AI853" si="3461">AI851</f>
        <v>0</v>
      </c>
      <c r="AJ852" s="58">
        <f t="shared" ref="AJ852:AJ853" si="3462">AJ851</f>
        <v>0</v>
      </c>
      <c r="AK852" s="58">
        <f t="shared" ref="AK852:AK853" si="3463">AK851</f>
        <v>0</v>
      </c>
      <c r="AL852" s="58">
        <f t="shared" ref="AL852:AL853" si="3464">AL851</f>
        <v>7</v>
      </c>
      <c r="AM852" s="58">
        <f t="shared" si="3436"/>
        <v>0</v>
      </c>
      <c r="AN852" s="58">
        <f t="shared" si="3437"/>
        <v>0</v>
      </c>
      <c r="AO852" s="58">
        <f t="shared" si="3438"/>
        <v>0</v>
      </c>
      <c r="AP852" s="58">
        <f t="shared" si="3439"/>
        <v>0</v>
      </c>
      <c r="AQ852" s="58">
        <f t="shared" si="3440"/>
        <v>0.41087320842068986</v>
      </c>
      <c r="BA852" s="54" t="s">
        <v>1105</v>
      </c>
      <c r="BB852" s="53">
        <v>12080006</v>
      </c>
      <c r="BC852" s="53">
        <v>12651</v>
      </c>
      <c r="BD852" s="53">
        <v>410</v>
      </c>
      <c r="BE852" s="53">
        <f t="shared" si="3396"/>
        <v>3.2408505256501463E-2</v>
      </c>
      <c r="BF852" s="53">
        <f t="shared" si="3453"/>
        <v>0</v>
      </c>
      <c r="BG852" s="53">
        <f t="shared" si="3453"/>
        <v>1</v>
      </c>
      <c r="BH852" s="53">
        <f t="shared" si="3397"/>
        <v>0</v>
      </c>
      <c r="BI852" s="53">
        <f t="shared" si="3398"/>
        <v>3.2408505256501463E-2</v>
      </c>
      <c r="BO852" s="54" t="s">
        <v>1089</v>
      </c>
      <c r="BP852" s="53">
        <v>12010004</v>
      </c>
      <c r="BQ852" s="53">
        <v>378999.72879999998</v>
      </c>
      <c r="BR852" s="53">
        <v>36232.874660000001</v>
      </c>
      <c r="BS852" s="53">
        <f t="shared" si="3399"/>
        <v>9.5601320810232732E-2</v>
      </c>
      <c r="BT852" s="53">
        <f>Input!R600</f>
        <v>0</v>
      </c>
      <c r="BU852" s="53">
        <f>Input!S600</f>
        <v>0</v>
      </c>
      <c r="BV852" s="53">
        <f>Input!T600</f>
        <v>11</v>
      </c>
      <c r="BW852" s="53">
        <f t="shared" si="3400"/>
        <v>0</v>
      </c>
      <c r="BX852" s="53">
        <f t="shared" si="3401"/>
        <v>0</v>
      </c>
      <c r="BY852" s="53">
        <f t="shared" si="3402"/>
        <v>1.05161452891256</v>
      </c>
    </row>
    <row r="853" spans="1:77" x14ac:dyDescent="0.3">
      <c r="A853" s="53" t="s">
        <v>1084</v>
      </c>
      <c r="B853" s="53" t="s">
        <v>1579</v>
      </c>
      <c r="C853" s="53">
        <v>13070006</v>
      </c>
      <c r="D853" s="51">
        <v>1353167.7733103</v>
      </c>
      <c r="E853" s="53">
        <v>36804.516831200002</v>
      </c>
      <c r="F853" s="53">
        <f t="shared" si="3378"/>
        <v>2.719878314953058E-2</v>
      </c>
      <c r="H853" s="53">
        <f>H852</f>
        <v>639</v>
      </c>
      <c r="I853" s="53">
        <f t="shared" si="3454"/>
        <v>357</v>
      </c>
      <c r="J853" s="53">
        <f t="shared" si="3455"/>
        <v>18551</v>
      </c>
      <c r="K853" s="53">
        <f t="shared" si="3456"/>
        <v>0</v>
      </c>
      <c r="L853" s="53">
        <f t="shared" si="3457"/>
        <v>179</v>
      </c>
      <c r="M853" s="53">
        <f t="shared" si="3386"/>
        <v>17.380022432550039</v>
      </c>
      <c r="N853" s="53">
        <f t="shared" si="3387"/>
        <v>9.7099655843824166</v>
      </c>
      <c r="O853" s="53">
        <f t="shared" si="3388"/>
        <v>504.5646262069418</v>
      </c>
      <c r="P853" s="53">
        <f t="shared" si="3389"/>
        <v>0</v>
      </c>
      <c r="Q853" s="53">
        <f t="shared" si="3390"/>
        <v>4.868582183765974</v>
      </c>
      <c r="AA853" s="53" t="s">
        <v>788</v>
      </c>
      <c r="AB853" s="53" t="s">
        <v>1614</v>
      </c>
      <c r="AC853" s="53">
        <v>13080003</v>
      </c>
      <c r="AD853" s="53">
        <v>994758.43180000002</v>
      </c>
      <c r="AE853" s="53">
        <v>298767.49007499998</v>
      </c>
      <c r="AF853" s="53">
        <f t="shared" si="3379"/>
        <v>0.30034175185063255</v>
      </c>
      <c r="AH853" s="58">
        <f t="shared" si="3460"/>
        <v>0</v>
      </c>
      <c r="AI853" s="58">
        <f t="shared" si="3461"/>
        <v>0</v>
      </c>
      <c r="AJ853" s="58">
        <f t="shared" si="3462"/>
        <v>0</v>
      </c>
      <c r="AK853" s="58">
        <f t="shared" si="3463"/>
        <v>0</v>
      </c>
      <c r="AL853" s="58">
        <f t="shared" si="3464"/>
        <v>7</v>
      </c>
      <c r="AM853" s="58">
        <f t="shared" si="3436"/>
        <v>0</v>
      </c>
      <c r="AN853" s="58">
        <f t="shared" si="3437"/>
        <v>0</v>
      </c>
      <c r="AO853" s="58">
        <f t="shared" si="3438"/>
        <v>0</v>
      </c>
      <c r="AP853" s="58">
        <f t="shared" si="3439"/>
        <v>0</v>
      </c>
      <c r="AQ853" s="58">
        <f t="shared" si="3440"/>
        <v>2.102392262954428</v>
      </c>
      <c r="BA853" s="54" t="s">
        <v>1106</v>
      </c>
      <c r="BB853" s="53">
        <v>12060101</v>
      </c>
      <c r="BC853" s="53">
        <v>1641</v>
      </c>
      <c r="BD853" s="53">
        <v>1138</v>
      </c>
      <c r="BE853" s="53">
        <f t="shared" si="3396"/>
        <v>0.6934795856185253</v>
      </c>
      <c r="BF853" s="53">
        <f>Input!P648</f>
        <v>23</v>
      </c>
      <c r="BG853" s="53">
        <f>Input!Q648</f>
        <v>0</v>
      </c>
      <c r="BH853" s="53">
        <f t="shared" si="3397"/>
        <v>15.950030469226082</v>
      </c>
      <c r="BI853" s="53">
        <f t="shared" si="3398"/>
        <v>0</v>
      </c>
      <c r="BO853" s="54" t="s">
        <v>1089</v>
      </c>
      <c r="BP853" s="53">
        <v>12020005</v>
      </c>
      <c r="BQ853" s="53">
        <v>378999.72879999998</v>
      </c>
      <c r="BR853" s="53">
        <v>342766.8541</v>
      </c>
      <c r="BS853" s="53">
        <f t="shared" si="3399"/>
        <v>0.90439867908422633</v>
      </c>
      <c r="BT853" s="53">
        <f>BT852</f>
        <v>0</v>
      </c>
      <c r="BU853" s="53">
        <f t="shared" ref="BU853" si="3465">BU852</f>
        <v>0</v>
      </c>
      <c r="BV853" s="53">
        <f t="shared" ref="BV853" si="3466">BV852</f>
        <v>11</v>
      </c>
      <c r="BW853" s="53">
        <f t="shared" si="3400"/>
        <v>0</v>
      </c>
      <c r="BX853" s="53">
        <f t="shared" si="3401"/>
        <v>0</v>
      </c>
      <c r="BY853" s="53">
        <f t="shared" si="3402"/>
        <v>9.9483854699264889</v>
      </c>
    </row>
    <row r="854" spans="1:77" x14ac:dyDescent="0.3">
      <c r="A854" s="53" t="s">
        <v>1084</v>
      </c>
      <c r="B854" s="53" t="s">
        <v>1579</v>
      </c>
      <c r="C854" s="53">
        <v>13070007</v>
      </c>
      <c r="D854" s="51">
        <v>1353167.7733103</v>
      </c>
      <c r="E854" s="53">
        <v>15486.6563842</v>
      </c>
      <c r="F854" s="53">
        <f t="shared" si="3378"/>
        <v>1.1444742248268646E-2</v>
      </c>
      <c r="H854" s="53">
        <f>H853</f>
        <v>639</v>
      </c>
      <c r="I854" s="53">
        <f t="shared" si="3454"/>
        <v>357</v>
      </c>
      <c r="J854" s="53">
        <f t="shared" si="3455"/>
        <v>18551</v>
      </c>
      <c r="K854" s="53">
        <f t="shared" si="3456"/>
        <v>0</v>
      </c>
      <c r="L854" s="53">
        <f t="shared" si="3457"/>
        <v>179</v>
      </c>
      <c r="M854" s="53">
        <f t="shared" si="3386"/>
        <v>7.3131902966436648</v>
      </c>
      <c r="N854" s="53">
        <f t="shared" si="3387"/>
        <v>4.0857729826319069</v>
      </c>
      <c r="O854" s="53">
        <f t="shared" si="3388"/>
        <v>212.31141344763165</v>
      </c>
      <c r="P854" s="53">
        <f t="shared" si="3389"/>
        <v>0</v>
      </c>
      <c r="Q854" s="53">
        <f t="shared" si="3390"/>
        <v>2.0486088624400876</v>
      </c>
      <c r="AA854" s="53" t="s">
        <v>1117</v>
      </c>
      <c r="AB854" s="53" t="s">
        <v>1594</v>
      </c>
      <c r="AC854" s="53">
        <v>11120202</v>
      </c>
      <c r="AD854" s="53">
        <v>137105.56649999999</v>
      </c>
      <c r="AE854" s="53">
        <v>225.400234544</v>
      </c>
      <c r="AF854" s="53">
        <f t="shared" si="3379"/>
        <v>1.6439903958531108E-3</v>
      </c>
      <c r="AH854" s="53">
        <f>Input!P702</f>
        <v>11</v>
      </c>
      <c r="AI854" s="53">
        <f>Input!Q702</f>
        <v>0</v>
      </c>
      <c r="AJ854" s="53">
        <f>Input!R702</f>
        <v>1514</v>
      </c>
      <c r="AK854" s="53">
        <f>Input!S702</f>
        <v>0</v>
      </c>
      <c r="AL854" s="53">
        <f>Input!T702</f>
        <v>116</v>
      </c>
      <c r="AM854" s="58">
        <f t="shared" si="3436"/>
        <v>1.808389435438422E-2</v>
      </c>
      <c r="AN854" s="58">
        <f t="shared" si="3437"/>
        <v>0</v>
      </c>
      <c r="AO854" s="58">
        <f t="shared" si="3438"/>
        <v>2.4890014593216097</v>
      </c>
      <c r="AP854" s="58">
        <f t="shared" si="3439"/>
        <v>0</v>
      </c>
      <c r="AQ854" s="58">
        <f t="shared" si="3440"/>
        <v>0.19070288591896087</v>
      </c>
      <c r="BA854" s="54" t="s">
        <v>1106</v>
      </c>
      <c r="BB854" s="53">
        <v>12060102</v>
      </c>
      <c r="BC854" s="53">
        <v>1641</v>
      </c>
      <c r="BD854" s="53">
        <v>3</v>
      </c>
      <c r="BE854" s="53">
        <f t="shared" si="3396"/>
        <v>1.8281535648994515E-3</v>
      </c>
      <c r="BF854" s="53">
        <f>BF853</f>
        <v>23</v>
      </c>
      <c r="BG854" s="53">
        <f>BG853</f>
        <v>0</v>
      </c>
      <c r="BH854" s="53">
        <f t="shared" si="3397"/>
        <v>4.2047531992687383E-2</v>
      </c>
      <c r="BI854" s="53">
        <f t="shared" si="3398"/>
        <v>0</v>
      </c>
      <c r="BO854" s="54" t="s">
        <v>623</v>
      </c>
      <c r="BP854" s="53">
        <v>12030202</v>
      </c>
      <c r="BQ854" s="53">
        <v>401863.07699999999</v>
      </c>
      <c r="BR854" s="53">
        <v>194158.81849999999</v>
      </c>
      <c r="BS854" s="53">
        <f t="shared" si="3399"/>
        <v>0.48314669750065142</v>
      </c>
      <c r="BT854" s="53">
        <f>Input!R604</f>
        <v>0</v>
      </c>
      <c r="BU854" s="53">
        <f>Input!S604</f>
        <v>0</v>
      </c>
      <c r="BV854" s="53">
        <f>Input!T604</f>
        <v>0</v>
      </c>
      <c r="BW854" s="53">
        <f t="shared" si="3400"/>
        <v>0</v>
      </c>
      <c r="BX854" s="53">
        <f t="shared" si="3401"/>
        <v>0</v>
      </c>
      <c r="BY854" s="53">
        <f t="shared" si="3402"/>
        <v>0</v>
      </c>
    </row>
    <row r="855" spans="1:77" x14ac:dyDescent="0.3">
      <c r="A855" s="53" t="s">
        <v>1085</v>
      </c>
      <c r="B855" s="53" t="s">
        <v>1576</v>
      </c>
      <c r="C855" s="53">
        <v>12100303</v>
      </c>
      <c r="D855" s="51">
        <v>496646.77167050005</v>
      </c>
      <c r="E855" s="53">
        <v>33055.733212999898</v>
      </c>
      <c r="F855" s="53">
        <f t="shared" si="3378"/>
        <v>6.6557833652708606E-2</v>
      </c>
      <c r="H855" s="53">
        <f>Input!P580</f>
        <v>1106</v>
      </c>
      <c r="I855" s="53">
        <f>Input!Q580</f>
        <v>0</v>
      </c>
      <c r="J855" s="53">
        <f>Input!R580</f>
        <v>1164</v>
      </c>
      <c r="K855" s="53">
        <f>Input!S580</f>
        <v>0</v>
      </c>
      <c r="L855" s="53">
        <f>Input!T580</f>
        <v>536</v>
      </c>
      <c r="M855" s="53">
        <f t="shared" si="3386"/>
        <v>73.612964019895713</v>
      </c>
      <c r="N855" s="53">
        <f t="shared" si="3387"/>
        <v>0</v>
      </c>
      <c r="O855" s="53">
        <f t="shared" si="3388"/>
        <v>77.473318371752811</v>
      </c>
      <c r="P855" s="53">
        <f t="shared" si="3389"/>
        <v>0</v>
      </c>
      <c r="Q855" s="53">
        <f t="shared" si="3390"/>
        <v>35.67499883785181</v>
      </c>
      <c r="AA855" s="53" t="s">
        <v>1117</v>
      </c>
      <c r="AB855" s="53" t="s">
        <v>1594</v>
      </c>
      <c r="AC855" s="53">
        <v>11120302</v>
      </c>
      <c r="AD855" s="53">
        <v>137105.56649999999</v>
      </c>
      <c r="AE855" s="53">
        <v>90124.975956399998</v>
      </c>
      <c r="AF855" s="53">
        <f t="shared" si="3379"/>
        <v>0.65734002095677135</v>
      </c>
      <c r="AH855" s="58">
        <f t="shared" ref="AH855:AH856" si="3467">AH854</f>
        <v>11</v>
      </c>
      <c r="AI855" s="58">
        <f t="shared" ref="AI855:AI856" si="3468">AI854</f>
        <v>0</v>
      </c>
      <c r="AJ855" s="58">
        <f t="shared" ref="AJ855:AJ856" si="3469">AJ854</f>
        <v>1514</v>
      </c>
      <c r="AK855" s="58">
        <f t="shared" ref="AK855:AK856" si="3470">AK854</f>
        <v>0</v>
      </c>
      <c r="AL855" s="58">
        <f t="shared" ref="AL855:AL856" si="3471">AL854</f>
        <v>116</v>
      </c>
      <c r="AM855" s="58">
        <f t="shared" si="3436"/>
        <v>7.2307402305244848</v>
      </c>
      <c r="AN855" s="58">
        <f t="shared" si="3437"/>
        <v>0</v>
      </c>
      <c r="AO855" s="58">
        <f t="shared" si="3438"/>
        <v>995.21279172855179</v>
      </c>
      <c r="AP855" s="58">
        <f t="shared" si="3439"/>
        <v>0</v>
      </c>
      <c r="AQ855" s="58">
        <f t="shared" si="3440"/>
        <v>76.251442430985477</v>
      </c>
      <c r="BA855" s="54" t="s">
        <v>1106</v>
      </c>
      <c r="BB855" s="53">
        <v>12060104</v>
      </c>
      <c r="BC855" s="53">
        <v>1641</v>
      </c>
      <c r="BD855" s="53">
        <v>500</v>
      </c>
      <c r="BE855" s="53">
        <f t="shared" si="3396"/>
        <v>0.30469226081657524</v>
      </c>
      <c r="BF855" s="53">
        <f>BF854</f>
        <v>23</v>
      </c>
      <c r="BG855" s="53">
        <f>BG854</f>
        <v>0</v>
      </c>
      <c r="BH855" s="53">
        <f t="shared" si="3397"/>
        <v>7.0079219987812307</v>
      </c>
      <c r="BI855" s="53">
        <f t="shared" si="3398"/>
        <v>0</v>
      </c>
      <c r="BO855" s="54" t="s">
        <v>623</v>
      </c>
      <c r="BP855" s="53">
        <v>12030203</v>
      </c>
      <c r="BQ855" s="53">
        <v>401863.07699999999</v>
      </c>
      <c r="BR855" s="53">
        <v>3340.390003</v>
      </c>
      <c r="BS855" s="53">
        <f t="shared" si="3399"/>
        <v>8.3122590608143872E-3</v>
      </c>
      <c r="BT855" s="53">
        <f>BT854</f>
        <v>0</v>
      </c>
      <c r="BU855" s="53">
        <f t="shared" ref="BU855:BU856" si="3472">BU854</f>
        <v>0</v>
      </c>
      <c r="BV855" s="53">
        <f t="shared" ref="BV855:BV856" si="3473">BV854</f>
        <v>0</v>
      </c>
      <c r="BW855" s="53">
        <f t="shared" si="3400"/>
        <v>0</v>
      </c>
      <c r="BX855" s="53">
        <f t="shared" si="3401"/>
        <v>0</v>
      </c>
      <c r="BY855" s="53">
        <f t="shared" si="3402"/>
        <v>0</v>
      </c>
    </row>
    <row r="856" spans="1:77" x14ac:dyDescent="0.3">
      <c r="A856" s="53" t="s">
        <v>1085</v>
      </c>
      <c r="B856" s="53" t="s">
        <v>1576</v>
      </c>
      <c r="C856" s="53">
        <v>12100404</v>
      </c>
      <c r="D856" s="51">
        <v>496646.77167049999</v>
      </c>
      <c r="E856" s="53">
        <v>29639.081005100001</v>
      </c>
      <c r="F856" s="53">
        <f t="shared" si="3378"/>
        <v>5.9678392563405271E-2</v>
      </c>
      <c r="H856" s="53">
        <f>H855</f>
        <v>1106</v>
      </c>
      <c r="I856" s="53">
        <f t="shared" ref="I856:I859" si="3474">I855</f>
        <v>0</v>
      </c>
      <c r="J856" s="53">
        <f t="shared" ref="J856:J859" si="3475">J855</f>
        <v>1164</v>
      </c>
      <c r="K856" s="53">
        <f t="shared" ref="K856:K859" si="3476">K855</f>
        <v>0</v>
      </c>
      <c r="L856" s="53">
        <f t="shared" ref="L856:L859" si="3477">L855</f>
        <v>536</v>
      </c>
      <c r="M856" s="53">
        <f t="shared" si="3386"/>
        <v>66.004302175126227</v>
      </c>
      <c r="N856" s="53">
        <f t="shared" si="3387"/>
        <v>0</v>
      </c>
      <c r="O856" s="53">
        <f t="shared" si="3388"/>
        <v>69.465648943803728</v>
      </c>
      <c r="P856" s="53">
        <f t="shared" si="3389"/>
        <v>0</v>
      </c>
      <c r="Q856" s="53">
        <f t="shared" si="3390"/>
        <v>31.987618413985224</v>
      </c>
      <c r="AA856" s="53" t="s">
        <v>1117</v>
      </c>
      <c r="AB856" s="53" t="s">
        <v>1594</v>
      </c>
      <c r="AC856" s="53">
        <v>11120304</v>
      </c>
      <c r="AD856" s="53">
        <v>137105.56649999999</v>
      </c>
      <c r="AE856" s="53">
        <v>46755.190300599999</v>
      </c>
      <c r="AF856" s="53">
        <f t="shared" si="3379"/>
        <v>0.34101598858570054</v>
      </c>
      <c r="AH856" s="58">
        <f t="shared" si="3467"/>
        <v>11</v>
      </c>
      <c r="AI856" s="58">
        <f t="shared" si="3468"/>
        <v>0</v>
      </c>
      <c r="AJ856" s="58">
        <f t="shared" si="3469"/>
        <v>1514</v>
      </c>
      <c r="AK856" s="58">
        <f t="shared" si="3470"/>
        <v>0</v>
      </c>
      <c r="AL856" s="58">
        <f t="shared" si="3471"/>
        <v>116</v>
      </c>
      <c r="AM856" s="58">
        <f t="shared" si="3436"/>
        <v>3.7511758744427057</v>
      </c>
      <c r="AN856" s="58">
        <f t="shared" si="3437"/>
        <v>0</v>
      </c>
      <c r="AO856" s="58">
        <f t="shared" si="3438"/>
        <v>516.29820671875063</v>
      </c>
      <c r="AP856" s="58">
        <f t="shared" si="3439"/>
        <v>0</v>
      </c>
      <c r="AQ856" s="58">
        <f t="shared" si="3440"/>
        <v>39.557854675941265</v>
      </c>
      <c r="BA856" s="54" t="s">
        <v>798</v>
      </c>
      <c r="BB856" s="53">
        <v>11140302</v>
      </c>
      <c r="BC856" s="53">
        <v>32334</v>
      </c>
      <c r="BD856" s="53">
        <v>369</v>
      </c>
      <c r="BE856" s="53">
        <f t="shared" si="3396"/>
        <v>1.1412135832250881E-2</v>
      </c>
      <c r="BF856" s="53">
        <v>0</v>
      </c>
      <c r="BG856" s="53">
        <v>1</v>
      </c>
      <c r="BH856" s="53">
        <f t="shared" si="3397"/>
        <v>0</v>
      </c>
      <c r="BI856" s="53">
        <f t="shared" si="3398"/>
        <v>1.1412135832250881E-2</v>
      </c>
      <c r="BO856" s="54" t="s">
        <v>623</v>
      </c>
      <c r="BP856" s="53">
        <v>12040103</v>
      </c>
      <c r="BQ856" s="53">
        <v>401863.07699999999</v>
      </c>
      <c r="BR856" s="53">
        <v>204363.86850000001</v>
      </c>
      <c r="BS856" s="53">
        <f t="shared" si="3399"/>
        <v>0.50854104344599949</v>
      </c>
      <c r="BT856" s="53">
        <f>BT855</f>
        <v>0</v>
      </c>
      <c r="BU856" s="53">
        <f t="shared" si="3472"/>
        <v>0</v>
      </c>
      <c r="BV856" s="53">
        <f t="shared" si="3473"/>
        <v>0</v>
      </c>
      <c r="BW856" s="53">
        <f t="shared" si="3400"/>
        <v>0</v>
      </c>
      <c r="BX856" s="53">
        <f t="shared" si="3401"/>
        <v>0</v>
      </c>
      <c r="BY856" s="53">
        <f t="shared" si="3402"/>
        <v>0</v>
      </c>
    </row>
    <row r="857" spans="1:77" x14ac:dyDescent="0.3">
      <c r="A857" s="53" t="s">
        <v>1085</v>
      </c>
      <c r="B857" s="53" t="s">
        <v>1576</v>
      </c>
      <c r="C857" s="53">
        <v>12100405</v>
      </c>
      <c r="D857" s="51">
        <v>496646.77167049999</v>
      </c>
      <c r="E857" s="53">
        <v>204235.04994500001</v>
      </c>
      <c r="F857" s="53">
        <f t="shared" si="3378"/>
        <v>0.41122798253181764</v>
      </c>
      <c r="H857" s="53">
        <f>H856</f>
        <v>1106</v>
      </c>
      <c r="I857" s="53">
        <f t="shared" si="3474"/>
        <v>0</v>
      </c>
      <c r="J857" s="53">
        <f t="shared" si="3475"/>
        <v>1164</v>
      </c>
      <c r="K857" s="53">
        <f t="shared" si="3476"/>
        <v>0</v>
      </c>
      <c r="L857" s="53">
        <f t="shared" si="3477"/>
        <v>536</v>
      </c>
      <c r="M857" s="53">
        <f t="shared" si="3386"/>
        <v>454.81814868019029</v>
      </c>
      <c r="N857" s="53">
        <f t="shared" si="3387"/>
        <v>0</v>
      </c>
      <c r="O857" s="53">
        <f t="shared" si="3388"/>
        <v>478.6693716670357</v>
      </c>
      <c r="P857" s="53">
        <f t="shared" si="3389"/>
        <v>0</v>
      </c>
      <c r="Q857" s="53">
        <f t="shared" si="3390"/>
        <v>220.41819863705425</v>
      </c>
      <c r="AA857" s="53" t="s">
        <v>814</v>
      </c>
      <c r="AB857" s="53" t="s">
        <v>1594</v>
      </c>
      <c r="AC857" s="53">
        <v>11130101</v>
      </c>
      <c r="AD857" s="53">
        <v>899.62933659999999</v>
      </c>
      <c r="AE857" s="53">
        <v>899.62933660099998</v>
      </c>
      <c r="AF857" s="53">
        <f t="shared" si="3379"/>
        <v>1.0000000000011116</v>
      </c>
      <c r="AH857" s="58">
        <v>0</v>
      </c>
      <c r="AI857" s="58">
        <v>0</v>
      </c>
      <c r="AJ857" s="58">
        <v>0</v>
      </c>
      <c r="AK857" s="58">
        <v>0</v>
      </c>
      <c r="AL857" s="58">
        <v>0</v>
      </c>
      <c r="AM857" s="58">
        <f t="shared" si="3436"/>
        <v>0</v>
      </c>
      <c r="AN857" s="58">
        <f t="shared" si="3437"/>
        <v>0</v>
      </c>
      <c r="AO857" s="58">
        <f t="shared" si="3438"/>
        <v>0</v>
      </c>
      <c r="AP857" s="58">
        <f t="shared" si="3439"/>
        <v>0</v>
      </c>
      <c r="AQ857" s="58">
        <f t="shared" si="3440"/>
        <v>0</v>
      </c>
      <c r="BA857" s="54" t="s">
        <v>798</v>
      </c>
      <c r="BB857" s="53">
        <v>11140303</v>
      </c>
      <c r="BC857" s="53">
        <v>32334</v>
      </c>
      <c r="BD857" s="53">
        <v>5749</v>
      </c>
      <c r="BE857" s="53">
        <f t="shared" si="3396"/>
        <v>0.17780045772252118</v>
      </c>
      <c r="BF857" s="53">
        <f>BF856</f>
        <v>0</v>
      </c>
      <c r="BG857" s="53">
        <f>BG856</f>
        <v>1</v>
      </c>
      <c r="BH857" s="53">
        <f t="shared" si="3397"/>
        <v>0</v>
      </c>
      <c r="BI857" s="53">
        <f t="shared" si="3398"/>
        <v>0.17780045772252118</v>
      </c>
      <c r="BO857" s="54" t="s">
        <v>754</v>
      </c>
      <c r="BP857" s="53">
        <v>12100405</v>
      </c>
      <c r="BQ857" s="53">
        <v>449876.83990000002</v>
      </c>
      <c r="BR857" s="53">
        <v>37672.171900000001</v>
      </c>
      <c r="BS857" s="53">
        <f t="shared" si="3399"/>
        <v>8.3738855968611067E-2</v>
      </c>
      <c r="BT857" s="53">
        <v>0</v>
      </c>
      <c r="BU857" s="53">
        <v>0</v>
      </c>
      <c r="BV857" s="53">
        <v>0</v>
      </c>
      <c r="BW857" s="53">
        <f t="shared" si="3400"/>
        <v>0</v>
      </c>
      <c r="BX857" s="53">
        <f t="shared" si="3401"/>
        <v>0</v>
      </c>
      <c r="BY857" s="53">
        <f t="shared" si="3402"/>
        <v>0</v>
      </c>
    </row>
    <row r="858" spans="1:77" x14ac:dyDescent="0.3">
      <c r="A858" s="53" t="s">
        <v>1085</v>
      </c>
      <c r="B858" s="53" t="s">
        <v>1576</v>
      </c>
      <c r="C858" s="53">
        <v>12100406</v>
      </c>
      <c r="D858" s="51">
        <v>496646.77167049999</v>
      </c>
      <c r="E858" s="53">
        <v>202986.99139700001</v>
      </c>
      <c r="F858" s="53">
        <f t="shared" si="3378"/>
        <v>0.40871501230993929</v>
      </c>
      <c r="H858" s="53">
        <f>H857</f>
        <v>1106</v>
      </c>
      <c r="I858" s="53">
        <f t="shared" si="3474"/>
        <v>0</v>
      </c>
      <c r="J858" s="53">
        <f t="shared" si="3475"/>
        <v>1164</v>
      </c>
      <c r="K858" s="53">
        <f t="shared" si="3476"/>
        <v>0</v>
      </c>
      <c r="L858" s="53">
        <f t="shared" si="3477"/>
        <v>536</v>
      </c>
      <c r="M858" s="53">
        <f t="shared" si="3386"/>
        <v>452.03880361479287</v>
      </c>
      <c r="N858" s="53">
        <f t="shared" si="3387"/>
        <v>0</v>
      </c>
      <c r="O858" s="53">
        <f t="shared" si="3388"/>
        <v>475.74427432876934</v>
      </c>
      <c r="P858" s="53">
        <f t="shared" si="3389"/>
        <v>0</v>
      </c>
      <c r="Q858" s="53">
        <f t="shared" si="3390"/>
        <v>219.07124659812746</v>
      </c>
      <c r="AA858" s="53" t="s">
        <v>1119</v>
      </c>
      <c r="AB858" s="53" t="s">
        <v>1602</v>
      </c>
      <c r="AC858" s="53">
        <v>12070205</v>
      </c>
      <c r="AD858" s="53">
        <v>22816.52434</v>
      </c>
      <c r="AE858" s="53">
        <v>22707.106665899999</v>
      </c>
      <c r="AF858" s="53">
        <f t="shared" si="3379"/>
        <v>0.99520445478594743</v>
      </c>
      <c r="AH858" s="58">
        <v>0</v>
      </c>
      <c r="AI858" s="58">
        <v>0</v>
      </c>
      <c r="AJ858" s="58">
        <v>0</v>
      </c>
      <c r="AK858" s="58">
        <v>0</v>
      </c>
      <c r="AL858" s="58">
        <v>0</v>
      </c>
      <c r="AM858" s="58">
        <f t="shared" si="3436"/>
        <v>0</v>
      </c>
      <c r="AN858" s="58">
        <f t="shared" si="3437"/>
        <v>0</v>
      </c>
      <c r="AO858" s="58">
        <f t="shared" si="3438"/>
        <v>0</v>
      </c>
      <c r="AP858" s="58">
        <f t="shared" si="3439"/>
        <v>0</v>
      </c>
      <c r="AQ858" s="58">
        <f t="shared" si="3440"/>
        <v>0</v>
      </c>
      <c r="BA858" s="54" t="s">
        <v>798</v>
      </c>
      <c r="BB858" s="53">
        <v>11140305</v>
      </c>
      <c r="BC858" s="53">
        <v>32334</v>
      </c>
      <c r="BD858" s="53">
        <v>26216</v>
      </c>
      <c r="BE858" s="53">
        <f t="shared" si="3396"/>
        <v>0.81078740644522795</v>
      </c>
      <c r="BF858" s="53">
        <f>BF857</f>
        <v>0</v>
      </c>
      <c r="BG858" s="53">
        <f>BG857</f>
        <v>1</v>
      </c>
      <c r="BH858" s="53">
        <f t="shared" si="3397"/>
        <v>0</v>
      </c>
      <c r="BI858" s="53">
        <f t="shared" si="3398"/>
        <v>0.81078740644522795</v>
      </c>
      <c r="BO858" s="54" t="s">
        <v>754</v>
      </c>
      <c r="BP858" s="53">
        <v>12100407</v>
      </c>
      <c r="BQ858" s="53">
        <v>449876.83990000002</v>
      </c>
      <c r="BR858" s="53">
        <v>255138.48050000001</v>
      </c>
      <c r="BS858" s="53">
        <f t="shared" si="3399"/>
        <v>0.56712961831223174</v>
      </c>
      <c r="BT858" s="53">
        <f>BT857</f>
        <v>0</v>
      </c>
      <c r="BU858" s="53">
        <f t="shared" ref="BU858:BU860" si="3478">BU857</f>
        <v>0</v>
      </c>
      <c r="BV858" s="53">
        <f t="shared" ref="BV858:BV860" si="3479">BV857</f>
        <v>0</v>
      </c>
      <c r="BW858" s="53">
        <f t="shared" si="3400"/>
        <v>0</v>
      </c>
      <c r="BX858" s="53">
        <f t="shared" si="3401"/>
        <v>0</v>
      </c>
      <c r="BY858" s="53">
        <f t="shared" si="3402"/>
        <v>0</v>
      </c>
    </row>
    <row r="859" spans="1:77" x14ac:dyDescent="0.3">
      <c r="A859" s="53" t="s">
        <v>1085</v>
      </c>
      <c r="B859" s="53" t="s">
        <v>1576</v>
      </c>
      <c r="C859" s="53">
        <v>12100407</v>
      </c>
      <c r="D859" s="51">
        <v>496646.77167049999</v>
      </c>
      <c r="E859" s="53">
        <v>26729.916110400001</v>
      </c>
      <c r="F859" s="53">
        <f t="shared" si="3378"/>
        <v>5.3820778942129013E-2</v>
      </c>
      <c r="H859" s="53">
        <f>H858</f>
        <v>1106</v>
      </c>
      <c r="I859" s="53">
        <f t="shared" si="3474"/>
        <v>0</v>
      </c>
      <c r="J859" s="53">
        <f t="shared" si="3475"/>
        <v>1164</v>
      </c>
      <c r="K859" s="53">
        <f t="shared" si="3476"/>
        <v>0</v>
      </c>
      <c r="L859" s="53">
        <f t="shared" si="3477"/>
        <v>536</v>
      </c>
      <c r="M859" s="53">
        <f t="shared" si="3386"/>
        <v>59.525781509994687</v>
      </c>
      <c r="N859" s="53">
        <f t="shared" si="3387"/>
        <v>0</v>
      </c>
      <c r="O859" s="53">
        <f t="shared" si="3388"/>
        <v>62.647386688638171</v>
      </c>
      <c r="P859" s="53">
        <f t="shared" si="3389"/>
        <v>0</v>
      </c>
      <c r="Q859" s="53">
        <f t="shared" si="3390"/>
        <v>28.847937512981151</v>
      </c>
      <c r="AA859" s="53" t="s">
        <v>1119</v>
      </c>
      <c r="AB859" s="53" t="s">
        <v>1602</v>
      </c>
      <c r="AC859" s="53">
        <v>12090205</v>
      </c>
      <c r="AD859" s="53">
        <v>22816.52434</v>
      </c>
      <c r="AE859" s="53">
        <v>109.41767623699999</v>
      </c>
      <c r="AF859" s="53">
        <f t="shared" si="3379"/>
        <v>4.7955453077127173E-3</v>
      </c>
      <c r="AH859" s="58">
        <f t="shared" ref="AH859" si="3480">AH858</f>
        <v>0</v>
      </c>
      <c r="AI859" s="58">
        <f t="shared" ref="AI859" si="3481">AI858</f>
        <v>0</v>
      </c>
      <c r="AJ859" s="58">
        <f t="shared" ref="AJ859" si="3482">AJ858</f>
        <v>0</v>
      </c>
      <c r="AK859" s="58">
        <f t="shared" ref="AK859" si="3483">AK858</f>
        <v>0</v>
      </c>
      <c r="AL859" s="58">
        <f t="shared" ref="AL859" si="3484">AL858</f>
        <v>0</v>
      </c>
      <c r="AM859" s="58">
        <f t="shared" si="3436"/>
        <v>0</v>
      </c>
      <c r="AN859" s="58">
        <f t="shared" si="3437"/>
        <v>0</v>
      </c>
      <c r="AO859" s="58">
        <f t="shared" si="3438"/>
        <v>0</v>
      </c>
      <c r="AP859" s="58">
        <f t="shared" si="3439"/>
        <v>0</v>
      </c>
      <c r="AQ859" s="58">
        <f t="shared" si="3440"/>
        <v>0</v>
      </c>
      <c r="BA859" s="54" t="s">
        <v>1107</v>
      </c>
      <c r="BB859" s="53">
        <v>12090101</v>
      </c>
      <c r="BC859" s="53">
        <v>110224</v>
      </c>
      <c r="BD859" s="53">
        <v>30</v>
      </c>
      <c r="BE859" s="53">
        <f t="shared" si="3396"/>
        <v>2.7217302946726664E-4</v>
      </c>
      <c r="BF859" s="53">
        <f>Input!P654</f>
        <v>174</v>
      </c>
      <c r="BG859" s="53">
        <f>Input!Q654</f>
        <v>66</v>
      </c>
      <c r="BH859" s="53">
        <f t="shared" si="3397"/>
        <v>4.7358107127304393E-2</v>
      </c>
      <c r="BI859" s="53">
        <f t="shared" si="3398"/>
        <v>1.7963419944839597E-2</v>
      </c>
      <c r="BO859" s="54" t="s">
        <v>754</v>
      </c>
      <c r="BP859" s="53">
        <v>12110111</v>
      </c>
      <c r="BQ859" s="53">
        <v>449876.83990000002</v>
      </c>
      <c r="BR859" s="53">
        <v>89210.314679999996</v>
      </c>
      <c r="BS859" s="53">
        <f t="shared" si="3399"/>
        <v>0.19829941612426621</v>
      </c>
      <c r="BT859" s="53">
        <f>BT858</f>
        <v>0</v>
      </c>
      <c r="BU859" s="53">
        <f t="shared" si="3478"/>
        <v>0</v>
      </c>
      <c r="BV859" s="53">
        <f t="shared" si="3479"/>
        <v>0</v>
      </c>
      <c r="BW859" s="53">
        <f t="shared" si="3400"/>
        <v>0</v>
      </c>
      <c r="BX859" s="53">
        <f t="shared" si="3401"/>
        <v>0</v>
      </c>
      <c r="BY859" s="53">
        <f t="shared" si="3402"/>
        <v>0</v>
      </c>
    </row>
    <row r="860" spans="1:77" x14ac:dyDescent="0.3">
      <c r="A860" s="53" t="s">
        <v>1086</v>
      </c>
      <c r="B860" s="53" t="s">
        <v>1578</v>
      </c>
      <c r="C860" s="53">
        <v>11090106</v>
      </c>
      <c r="D860" s="51">
        <v>587321.3300521581</v>
      </c>
      <c r="E860" s="53">
        <v>570150.10710300005</v>
      </c>
      <c r="F860" s="53">
        <f t="shared" si="3378"/>
        <v>0.97076349509112303</v>
      </c>
      <c r="H860" s="53">
        <f>Input!P581</f>
        <v>147</v>
      </c>
      <c r="I860" s="53">
        <f>Input!Q581</f>
        <v>0</v>
      </c>
      <c r="J860" s="53">
        <f>Input!R581</f>
        <v>8412</v>
      </c>
      <c r="K860" s="53">
        <f>Input!S581</f>
        <v>0</v>
      </c>
      <c r="L860" s="53">
        <f>Input!T581</f>
        <v>268</v>
      </c>
      <c r="M860" s="53">
        <f t="shared" si="3386"/>
        <v>142.70223377839508</v>
      </c>
      <c r="N860" s="53">
        <f t="shared" si="3387"/>
        <v>0</v>
      </c>
      <c r="O860" s="53">
        <f t="shared" si="3388"/>
        <v>8166.0625207065268</v>
      </c>
      <c r="P860" s="53">
        <f t="shared" si="3389"/>
        <v>0</v>
      </c>
      <c r="Q860" s="53">
        <f t="shared" si="3390"/>
        <v>260.16461668442099</v>
      </c>
      <c r="AA860" s="53" t="s">
        <v>1120</v>
      </c>
      <c r="AB860" s="53" t="s">
        <v>1608</v>
      </c>
      <c r="AC860" s="53">
        <v>12100202</v>
      </c>
      <c r="AD860" s="53">
        <v>295331.68599999999</v>
      </c>
      <c r="AE860" s="53">
        <v>27350.395257</v>
      </c>
      <c r="AF860" s="53">
        <f t="shared" si="3379"/>
        <v>9.2609078380434945E-2</v>
      </c>
      <c r="AH860" s="53">
        <f>Input!P716</f>
        <v>45</v>
      </c>
      <c r="AI860" s="53">
        <f>Input!Q716</f>
        <v>0</v>
      </c>
      <c r="AJ860" s="53">
        <f>Input!R716</f>
        <v>1076</v>
      </c>
      <c r="AK860" s="53">
        <f>Input!S716</f>
        <v>0</v>
      </c>
      <c r="AL860" s="53">
        <f>Input!T716</f>
        <v>208</v>
      </c>
      <c r="AM860" s="58">
        <f t="shared" si="3436"/>
        <v>4.1674085271195729</v>
      </c>
      <c r="AN860" s="58">
        <f t="shared" si="3437"/>
        <v>0</v>
      </c>
      <c r="AO860" s="58">
        <f t="shared" si="3438"/>
        <v>99.647368337347999</v>
      </c>
      <c r="AP860" s="58">
        <f t="shared" si="3439"/>
        <v>0</v>
      </c>
      <c r="AQ860" s="58">
        <f t="shared" si="3440"/>
        <v>19.262688303130467</v>
      </c>
      <c r="BA860" s="54" t="s">
        <v>1107</v>
      </c>
      <c r="BB860" s="53">
        <v>12090102</v>
      </c>
      <c r="BC860" s="53">
        <v>110224</v>
      </c>
      <c r="BD860" s="53">
        <v>46003</v>
      </c>
      <c r="BE860" s="53">
        <f t="shared" si="3396"/>
        <v>0.41735919581942227</v>
      </c>
      <c r="BF860" s="53">
        <f t="shared" ref="BF860:BG863" si="3485">BF859</f>
        <v>174</v>
      </c>
      <c r="BG860" s="53">
        <f t="shared" si="3485"/>
        <v>66</v>
      </c>
      <c r="BH860" s="53">
        <f t="shared" si="3397"/>
        <v>72.620500072579475</v>
      </c>
      <c r="BI860" s="53">
        <f t="shared" si="3398"/>
        <v>27.54570692408187</v>
      </c>
      <c r="BO860" s="54" t="s">
        <v>754</v>
      </c>
      <c r="BP860" s="53">
        <v>12110201</v>
      </c>
      <c r="BQ860" s="53">
        <v>449876.83990000002</v>
      </c>
      <c r="BR860" s="53">
        <v>67855.872839999996</v>
      </c>
      <c r="BS860" s="53">
        <f t="shared" si="3399"/>
        <v>0.15083210963934751</v>
      </c>
      <c r="BT860" s="53">
        <f>BT859</f>
        <v>0</v>
      </c>
      <c r="BU860" s="53">
        <f t="shared" si="3478"/>
        <v>0</v>
      </c>
      <c r="BV860" s="53">
        <f t="shared" si="3479"/>
        <v>0</v>
      </c>
      <c r="BW860" s="53">
        <f t="shared" si="3400"/>
        <v>0</v>
      </c>
      <c r="BX860" s="53">
        <f t="shared" si="3401"/>
        <v>0</v>
      </c>
      <c r="BY860" s="53">
        <f t="shared" si="3402"/>
        <v>0</v>
      </c>
    </row>
    <row r="861" spans="1:77" x14ac:dyDescent="0.3">
      <c r="A861" s="53" t="s">
        <v>1086</v>
      </c>
      <c r="B861" s="53" t="s">
        <v>1578</v>
      </c>
      <c r="C861" s="53">
        <v>11120302</v>
      </c>
      <c r="D861" s="51">
        <v>587321.33005215798</v>
      </c>
      <c r="E861" s="53">
        <v>469.53665365799998</v>
      </c>
      <c r="F861" s="53">
        <f t="shared" si="3378"/>
        <v>7.994544547127244E-4</v>
      </c>
      <c r="H861" s="53">
        <f>H860</f>
        <v>147</v>
      </c>
      <c r="I861" s="53">
        <f t="shared" ref="I861:I862" si="3486">I860</f>
        <v>0</v>
      </c>
      <c r="J861" s="53">
        <f t="shared" ref="J861:J862" si="3487">J860</f>
        <v>8412</v>
      </c>
      <c r="K861" s="53">
        <f t="shared" ref="K861:K862" si="3488">K860</f>
        <v>0</v>
      </c>
      <c r="L861" s="53">
        <f t="shared" ref="L861:L862" si="3489">L860</f>
        <v>268</v>
      </c>
      <c r="M861" s="53">
        <f t="shared" si="3386"/>
        <v>0.11751980484277048</v>
      </c>
      <c r="N861" s="53">
        <f t="shared" si="3387"/>
        <v>0</v>
      </c>
      <c r="O861" s="53">
        <f t="shared" si="3388"/>
        <v>6.7250108730434377</v>
      </c>
      <c r="P861" s="53">
        <f t="shared" si="3389"/>
        <v>0</v>
      </c>
      <c r="Q861" s="53">
        <f t="shared" si="3390"/>
        <v>0.21425379386301013</v>
      </c>
      <c r="AA861" s="53" t="s">
        <v>1120</v>
      </c>
      <c r="AB861" s="53" t="s">
        <v>1608</v>
      </c>
      <c r="AC861" s="53">
        <v>12100303</v>
      </c>
      <c r="AD861" s="53">
        <v>295331.68599999999</v>
      </c>
      <c r="AE861" s="53">
        <v>152921.75524999999</v>
      </c>
      <c r="AF861" s="53">
        <f t="shared" si="3379"/>
        <v>0.51779664187472252</v>
      </c>
      <c r="AH861" s="58">
        <f t="shared" ref="AH861:AH863" si="3490">AH860</f>
        <v>45</v>
      </c>
      <c r="AI861" s="58">
        <f t="shared" ref="AI861:AI863" si="3491">AI860</f>
        <v>0</v>
      </c>
      <c r="AJ861" s="58">
        <f t="shared" ref="AJ861:AJ863" si="3492">AJ860</f>
        <v>1076</v>
      </c>
      <c r="AK861" s="58">
        <f t="shared" ref="AK861:AK863" si="3493">AK860</f>
        <v>0</v>
      </c>
      <c r="AL861" s="58">
        <f t="shared" ref="AL861:AL863" si="3494">AL860</f>
        <v>208</v>
      </c>
      <c r="AM861" s="58">
        <f t="shared" si="3436"/>
        <v>23.300848884362512</v>
      </c>
      <c r="AN861" s="58">
        <f t="shared" si="3437"/>
        <v>0</v>
      </c>
      <c r="AO861" s="58">
        <f t="shared" si="3438"/>
        <v>557.14918665720143</v>
      </c>
      <c r="AP861" s="58">
        <f t="shared" si="3439"/>
        <v>0</v>
      </c>
      <c r="AQ861" s="58">
        <f t="shared" si="3440"/>
        <v>107.70170150994228</v>
      </c>
      <c r="BA861" s="54" t="s">
        <v>1107</v>
      </c>
      <c r="BB861" s="53">
        <v>12090103</v>
      </c>
      <c r="BC861" s="53">
        <v>110224</v>
      </c>
      <c r="BD861" s="53">
        <v>200</v>
      </c>
      <c r="BE861" s="53">
        <f t="shared" si="3396"/>
        <v>1.814486863115111E-3</v>
      </c>
      <c r="BF861" s="53">
        <f t="shared" si="3485"/>
        <v>174</v>
      </c>
      <c r="BG861" s="53">
        <f t="shared" si="3485"/>
        <v>66</v>
      </c>
      <c r="BH861" s="53">
        <f t="shared" si="3397"/>
        <v>0.31572071418202929</v>
      </c>
      <c r="BI861" s="53">
        <f t="shared" si="3398"/>
        <v>0.11975613296559733</v>
      </c>
      <c r="BO861" s="54" t="s">
        <v>1090</v>
      </c>
      <c r="BP861" s="53">
        <v>12090106</v>
      </c>
      <c r="BQ861" s="53">
        <v>728522.40079999994</v>
      </c>
      <c r="BR861" s="53">
        <v>176903.81460000001</v>
      </c>
      <c r="BS861" s="53">
        <f t="shared" si="3399"/>
        <v>0.2428254977550994</v>
      </c>
      <c r="BT861" s="53">
        <v>0</v>
      </c>
      <c r="BU861" s="53">
        <v>0</v>
      </c>
      <c r="BV861" s="53">
        <v>0</v>
      </c>
      <c r="BW861" s="53">
        <f t="shared" si="3400"/>
        <v>0</v>
      </c>
      <c r="BX861" s="53">
        <f t="shared" si="3401"/>
        <v>0</v>
      </c>
      <c r="BY861" s="53">
        <f t="shared" si="3402"/>
        <v>0</v>
      </c>
    </row>
    <row r="862" spans="1:77" x14ac:dyDescent="0.3">
      <c r="A862" s="53" t="s">
        <v>1086</v>
      </c>
      <c r="B862" s="53" t="s">
        <v>1578</v>
      </c>
      <c r="C862" s="53">
        <v>11130301</v>
      </c>
      <c r="D862" s="51">
        <v>587321.33005215798</v>
      </c>
      <c r="E862" s="53">
        <v>16701.6862955</v>
      </c>
      <c r="F862" s="53">
        <f t="shared" si="3378"/>
        <v>2.8437050454164128E-2</v>
      </c>
      <c r="H862" s="53">
        <f>H861</f>
        <v>147</v>
      </c>
      <c r="I862" s="53">
        <f t="shared" si="3486"/>
        <v>0</v>
      </c>
      <c r="J862" s="53">
        <f t="shared" si="3487"/>
        <v>8412</v>
      </c>
      <c r="K862" s="53">
        <f t="shared" si="3488"/>
        <v>0</v>
      </c>
      <c r="L862" s="53">
        <f t="shared" si="3489"/>
        <v>268</v>
      </c>
      <c r="M862" s="53">
        <f t="shared" si="3386"/>
        <v>4.1802464167621265</v>
      </c>
      <c r="N862" s="53">
        <f t="shared" si="3387"/>
        <v>0</v>
      </c>
      <c r="O862" s="53">
        <f t="shared" si="3388"/>
        <v>239.21246842042865</v>
      </c>
      <c r="P862" s="53">
        <f t="shared" si="3389"/>
        <v>0</v>
      </c>
      <c r="Q862" s="53">
        <f t="shared" si="3390"/>
        <v>7.6211295217159867</v>
      </c>
      <c r="AA862" s="53" t="s">
        <v>1120</v>
      </c>
      <c r="AB862" s="53" t="s">
        <v>1608</v>
      </c>
      <c r="AC862" s="53">
        <v>12100304</v>
      </c>
      <c r="AD862" s="53">
        <v>295331.68599999999</v>
      </c>
      <c r="AE862" s="53">
        <v>59066.632125999997</v>
      </c>
      <c r="AF862" s="53">
        <f t="shared" si="3379"/>
        <v>0.20000099862633772</v>
      </c>
      <c r="AH862" s="58">
        <f t="shared" si="3490"/>
        <v>45</v>
      </c>
      <c r="AI862" s="58">
        <f t="shared" si="3491"/>
        <v>0</v>
      </c>
      <c r="AJ862" s="58">
        <f t="shared" si="3492"/>
        <v>1076</v>
      </c>
      <c r="AK862" s="58">
        <f t="shared" si="3493"/>
        <v>0</v>
      </c>
      <c r="AL862" s="58">
        <f t="shared" si="3494"/>
        <v>208</v>
      </c>
      <c r="AM862" s="58">
        <f t="shared" si="3436"/>
        <v>9.0000449381851979</v>
      </c>
      <c r="AN862" s="58">
        <f t="shared" si="3437"/>
        <v>0</v>
      </c>
      <c r="AO862" s="58">
        <f t="shared" si="3438"/>
        <v>215.20107452193938</v>
      </c>
      <c r="AP862" s="58">
        <f t="shared" si="3439"/>
        <v>0</v>
      </c>
      <c r="AQ862" s="58">
        <f t="shared" si="3440"/>
        <v>41.600207714278248</v>
      </c>
      <c r="BA862" s="54" t="s">
        <v>1107</v>
      </c>
      <c r="BB862" s="53">
        <v>12090104</v>
      </c>
      <c r="BC862" s="53">
        <v>110224</v>
      </c>
      <c r="BD862" s="53">
        <v>41555</v>
      </c>
      <c r="BE862" s="53">
        <f t="shared" si="3396"/>
        <v>0.3770050079837422</v>
      </c>
      <c r="BF862" s="53">
        <f t="shared" si="3485"/>
        <v>174</v>
      </c>
      <c r="BG862" s="53">
        <f t="shared" si="3485"/>
        <v>66</v>
      </c>
      <c r="BH862" s="53">
        <f t="shared" si="3397"/>
        <v>65.598871389171137</v>
      </c>
      <c r="BI862" s="53">
        <f t="shared" si="3398"/>
        <v>24.882330526926985</v>
      </c>
      <c r="BO862" s="54" t="s">
        <v>1090</v>
      </c>
      <c r="BP862" s="53">
        <v>12090109</v>
      </c>
      <c r="BQ862" s="53">
        <v>728522.40079999994</v>
      </c>
      <c r="BR862" s="53">
        <v>294563.3321</v>
      </c>
      <c r="BS862" s="53">
        <f t="shared" si="3399"/>
        <v>0.4043298212608647</v>
      </c>
      <c r="BT862" s="53">
        <f>BT861</f>
        <v>0</v>
      </c>
      <c r="BU862" s="53">
        <f t="shared" ref="BU862:BU865" si="3495">BU861</f>
        <v>0</v>
      </c>
      <c r="BV862" s="53">
        <f t="shared" ref="BV862:BV865" si="3496">BV861</f>
        <v>0</v>
      </c>
      <c r="BW862" s="53">
        <f t="shared" si="3400"/>
        <v>0</v>
      </c>
      <c r="BX862" s="53">
        <f t="shared" si="3401"/>
        <v>0</v>
      </c>
      <c r="BY862" s="53">
        <f t="shared" si="3402"/>
        <v>0</v>
      </c>
    </row>
    <row r="863" spans="1:77" x14ac:dyDescent="0.3">
      <c r="A863" s="53" t="s">
        <v>810</v>
      </c>
      <c r="B863" s="53" t="s">
        <v>1573</v>
      </c>
      <c r="C863" s="53">
        <v>12070101</v>
      </c>
      <c r="D863" s="51">
        <v>542212.74474800006</v>
      </c>
      <c r="E863" s="53">
        <v>305493.58907799999</v>
      </c>
      <c r="F863" s="53">
        <f t="shared" si="3378"/>
        <v>0.56342015571762671</v>
      </c>
      <c r="H863" s="53">
        <f>Input!P584</f>
        <v>2882</v>
      </c>
      <c r="I863" s="53">
        <f>Input!Q584</f>
        <v>3879</v>
      </c>
      <c r="J863" s="53">
        <f>Input!R584</f>
        <v>2637</v>
      </c>
      <c r="K863" s="53">
        <f>Input!S584</f>
        <v>8164</v>
      </c>
      <c r="L863" s="53">
        <f>Input!T584</f>
        <v>300</v>
      </c>
      <c r="M863" s="53">
        <f t="shared" si="3386"/>
        <v>1623.7768887782001</v>
      </c>
      <c r="N863" s="53">
        <f t="shared" si="3387"/>
        <v>2185.5067840286742</v>
      </c>
      <c r="O863" s="53">
        <f t="shared" si="3388"/>
        <v>1485.7389506273817</v>
      </c>
      <c r="P863" s="53">
        <f t="shared" si="3389"/>
        <v>4599.7621512787046</v>
      </c>
      <c r="Q863" s="53">
        <f t="shared" si="3390"/>
        <v>169.026046715288</v>
      </c>
      <c r="AA863" s="53" t="s">
        <v>1120</v>
      </c>
      <c r="AB863" s="53" t="s">
        <v>1608</v>
      </c>
      <c r="AC863" s="53">
        <v>12110110</v>
      </c>
      <c r="AD863" s="53">
        <v>295331.68599999999</v>
      </c>
      <c r="AE863" s="53">
        <v>55992.903324799998</v>
      </c>
      <c r="AF863" s="53">
        <f t="shared" si="3379"/>
        <v>0.18959328097561465</v>
      </c>
      <c r="AH863" s="58">
        <f t="shared" si="3490"/>
        <v>45</v>
      </c>
      <c r="AI863" s="58">
        <f t="shared" si="3491"/>
        <v>0</v>
      </c>
      <c r="AJ863" s="58">
        <f t="shared" si="3492"/>
        <v>1076</v>
      </c>
      <c r="AK863" s="58">
        <f t="shared" si="3493"/>
        <v>0</v>
      </c>
      <c r="AL863" s="58">
        <f t="shared" si="3494"/>
        <v>208</v>
      </c>
      <c r="AM863" s="58">
        <f t="shared" si="3436"/>
        <v>8.5316976439026586</v>
      </c>
      <c r="AN863" s="58">
        <f t="shared" si="3437"/>
        <v>0</v>
      </c>
      <c r="AO863" s="58">
        <f t="shared" si="3438"/>
        <v>204.00237032976136</v>
      </c>
      <c r="AP863" s="58">
        <f t="shared" si="3439"/>
        <v>0</v>
      </c>
      <c r="AQ863" s="58">
        <f t="shared" si="3440"/>
        <v>39.435402442927845</v>
      </c>
      <c r="BA863" s="54" t="s">
        <v>1107</v>
      </c>
      <c r="BB863" s="53">
        <v>12090105</v>
      </c>
      <c r="BC863" s="53">
        <v>110224</v>
      </c>
      <c r="BD863" s="53">
        <v>22436</v>
      </c>
      <c r="BE863" s="53">
        <f t="shared" si="3396"/>
        <v>0.20354913630425317</v>
      </c>
      <c r="BF863" s="53">
        <f t="shared" si="3485"/>
        <v>174</v>
      </c>
      <c r="BG863" s="53">
        <f t="shared" si="3485"/>
        <v>66</v>
      </c>
      <c r="BH863" s="53">
        <f t="shared" si="3397"/>
        <v>35.417549716940051</v>
      </c>
      <c r="BI863" s="53">
        <f t="shared" si="3398"/>
        <v>13.434242996080709</v>
      </c>
      <c r="BO863" s="54" t="s">
        <v>1090</v>
      </c>
      <c r="BP863" s="53">
        <v>12090110</v>
      </c>
      <c r="BQ863" s="53">
        <v>728522.40079999994</v>
      </c>
      <c r="BR863" s="53">
        <v>29872.662769999999</v>
      </c>
      <c r="BS863" s="53">
        <f t="shared" si="3399"/>
        <v>4.1004453311519917E-2</v>
      </c>
      <c r="BT863" s="53">
        <f>BT862</f>
        <v>0</v>
      </c>
      <c r="BU863" s="53">
        <f t="shared" si="3495"/>
        <v>0</v>
      </c>
      <c r="BV863" s="53">
        <f t="shared" si="3496"/>
        <v>0</v>
      </c>
      <c r="BW863" s="53">
        <f t="shared" si="3400"/>
        <v>0</v>
      </c>
      <c r="BX863" s="53">
        <f t="shared" si="3401"/>
        <v>0</v>
      </c>
      <c r="BY863" s="53">
        <f t="shared" si="3402"/>
        <v>0</v>
      </c>
    </row>
    <row r="864" spans="1:77" x14ac:dyDescent="0.3">
      <c r="A864" s="53" t="s">
        <v>810</v>
      </c>
      <c r="B864" s="53" t="s">
        <v>1573</v>
      </c>
      <c r="C864" s="53">
        <v>12070103</v>
      </c>
      <c r="D864" s="51">
        <v>542212.74474800006</v>
      </c>
      <c r="E864" s="53">
        <v>236719.15567000001</v>
      </c>
      <c r="F864" s="53">
        <f t="shared" si="3378"/>
        <v>0.43657984428237318</v>
      </c>
      <c r="H864" s="53">
        <f>H863</f>
        <v>2882</v>
      </c>
      <c r="I864" s="53">
        <f t="shared" ref="I864" si="3497">I863</f>
        <v>3879</v>
      </c>
      <c r="J864" s="53">
        <f t="shared" ref="J864" si="3498">J863</f>
        <v>2637</v>
      </c>
      <c r="K864" s="53">
        <f t="shared" ref="K864" si="3499">K863</f>
        <v>8164</v>
      </c>
      <c r="L864" s="53">
        <f t="shared" ref="L864" si="3500">L863</f>
        <v>300</v>
      </c>
      <c r="M864" s="53">
        <f t="shared" si="3386"/>
        <v>1258.2231112217994</v>
      </c>
      <c r="N864" s="53">
        <f t="shared" si="3387"/>
        <v>1693.4932159713255</v>
      </c>
      <c r="O864" s="53">
        <f t="shared" si="3388"/>
        <v>1151.2610493726181</v>
      </c>
      <c r="P864" s="53">
        <f t="shared" si="3389"/>
        <v>3564.2378487212945</v>
      </c>
      <c r="Q864" s="53">
        <f t="shared" si="3390"/>
        <v>130.97395328471194</v>
      </c>
      <c r="AA864" s="53" t="s">
        <v>1120</v>
      </c>
      <c r="AB864" s="53" t="s">
        <v>1611</v>
      </c>
      <c r="AC864" s="53">
        <v>12100202</v>
      </c>
      <c r="AD864" s="53">
        <v>113688.4681</v>
      </c>
      <c r="AE864" s="53">
        <v>13125.801633999999</v>
      </c>
      <c r="AF864" s="53">
        <f t="shared" si="3379"/>
        <v>0.1154541164408565</v>
      </c>
      <c r="AH864" s="53">
        <f>Input!P717</f>
        <v>28</v>
      </c>
      <c r="AI864" s="53">
        <f>Input!Q717</f>
        <v>0</v>
      </c>
      <c r="AJ864" s="53">
        <f>Input!R717</f>
        <v>0</v>
      </c>
      <c r="AK864" s="53">
        <f>Input!S717</f>
        <v>0</v>
      </c>
      <c r="AL864" s="53">
        <f>Input!T717</f>
        <v>119</v>
      </c>
      <c r="AM864" s="58">
        <f t="shared" si="3436"/>
        <v>3.2327152603439822</v>
      </c>
      <c r="AN864" s="58">
        <f t="shared" si="3437"/>
        <v>0</v>
      </c>
      <c r="AO864" s="58">
        <f t="shared" si="3438"/>
        <v>0</v>
      </c>
      <c r="AP864" s="58">
        <f t="shared" si="3439"/>
        <v>0</v>
      </c>
      <c r="AQ864" s="58">
        <f t="shared" si="3440"/>
        <v>13.739039856461924</v>
      </c>
      <c r="BA864" s="54" t="s">
        <v>708</v>
      </c>
      <c r="BB864" s="53">
        <v>12070205</v>
      </c>
      <c r="BC864" s="53">
        <v>1023895</v>
      </c>
      <c r="BD864" s="53">
        <v>1228</v>
      </c>
      <c r="BE864" s="53">
        <f t="shared" si="3396"/>
        <v>1.1993417293765475E-3</v>
      </c>
      <c r="BF864" s="53">
        <f>Input!P656</f>
        <v>2189</v>
      </c>
      <c r="BG864" s="53">
        <f>Input!Q656</f>
        <v>0</v>
      </c>
      <c r="BH864" s="53">
        <f t="shared" si="3397"/>
        <v>2.6253590456052622</v>
      </c>
      <c r="BI864" s="53">
        <f t="shared" si="3398"/>
        <v>0</v>
      </c>
      <c r="BO864" s="54" t="s">
        <v>1090</v>
      </c>
      <c r="BP864" s="53">
        <v>12090201</v>
      </c>
      <c r="BQ864" s="53">
        <v>728522.40079999994</v>
      </c>
      <c r="BR864" s="53">
        <v>200584.12520000001</v>
      </c>
      <c r="BS864" s="53">
        <f t="shared" si="3399"/>
        <v>0.27533007218410299</v>
      </c>
      <c r="BT864" s="53">
        <f>BT863</f>
        <v>0</v>
      </c>
      <c r="BU864" s="53">
        <f t="shared" si="3495"/>
        <v>0</v>
      </c>
      <c r="BV864" s="53">
        <f t="shared" si="3496"/>
        <v>0</v>
      </c>
      <c r="BW864" s="53">
        <f t="shared" si="3400"/>
        <v>0</v>
      </c>
      <c r="BX864" s="53">
        <f t="shared" si="3401"/>
        <v>0</v>
      </c>
      <c r="BY864" s="53">
        <f t="shared" si="3402"/>
        <v>0</v>
      </c>
    </row>
    <row r="865" spans="1:77" x14ac:dyDescent="0.3">
      <c r="A865" s="53" t="s">
        <v>1088</v>
      </c>
      <c r="B865" s="73" t="s">
        <v>1670</v>
      </c>
      <c r="C865" s="53">
        <v>12080008</v>
      </c>
      <c r="D865" s="53">
        <v>1</v>
      </c>
      <c r="E865" s="53">
        <v>1</v>
      </c>
      <c r="F865" s="53">
        <f t="shared" si="3378"/>
        <v>1</v>
      </c>
      <c r="H865" s="53">
        <f>Input!P589</f>
        <v>3</v>
      </c>
      <c r="I865" s="53">
        <f>Input!Q589</f>
        <v>0</v>
      </c>
      <c r="J865" s="53">
        <f>Input!R589</f>
        <v>0</v>
      </c>
      <c r="K865" s="53">
        <f>Input!S589</f>
        <v>0</v>
      </c>
      <c r="L865" s="53">
        <f>Input!T589</f>
        <v>17</v>
      </c>
      <c r="M865" s="53">
        <f t="shared" si="3386"/>
        <v>3</v>
      </c>
      <c r="N865" s="53">
        <f t="shared" si="3387"/>
        <v>0</v>
      </c>
      <c r="O865" s="53">
        <f t="shared" si="3388"/>
        <v>0</v>
      </c>
      <c r="P865" s="53">
        <f t="shared" si="3389"/>
        <v>0</v>
      </c>
      <c r="Q865" s="53">
        <f t="shared" si="3390"/>
        <v>17</v>
      </c>
      <c r="AA865" s="53" t="s">
        <v>1120</v>
      </c>
      <c r="AB865" s="53" t="s">
        <v>1611</v>
      </c>
      <c r="AC865" s="53">
        <v>12100303</v>
      </c>
      <c r="AD865" s="53">
        <v>113688.4681</v>
      </c>
      <c r="AE865" s="53">
        <v>53733.101314300002</v>
      </c>
      <c r="AF865" s="53">
        <f t="shared" si="3379"/>
        <v>0.47263457949874516</v>
      </c>
      <c r="AH865" s="58">
        <f t="shared" ref="AH865:AH867" si="3501">AH864</f>
        <v>28</v>
      </c>
      <c r="AI865" s="58">
        <f t="shared" ref="AI865:AI867" si="3502">AI864</f>
        <v>0</v>
      </c>
      <c r="AJ865" s="58">
        <f t="shared" ref="AJ865:AJ867" si="3503">AJ864</f>
        <v>0</v>
      </c>
      <c r="AK865" s="58">
        <f t="shared" ref="AK865:AK867" si="3504">AK864</f>
        <v>0</v>
      </c>
      <c r="AL865" s="58">
        <f t="shared" ref="AL865:AL867" si="3505">AL864</f>
        <v>119</v>
      </c>
      <c r="AM865" s="58">
        <f t="shared" si="3436"/>
        <v>13.233768225964864</v>
      </c>
      <c r="AN865" s="58">
        <f t="shared" si="3437"/>
        <v>0</v>
      </c>
      <c r="AO865" s="58">
        <f t="shared" si="3438"/>
        <v>0</v>
      </c>
      <c r="AP865" s="58">
        <f t="shared" si="3439"/>
        <v>0</v>
      </c>
      <c r="AQ865" s="58">
        <f t="shared" si="3440"/>
        <v>56.243514960350673</v>
      </c>
      <c r="BA865" s="54" t="s">
        <v>708</v>
      </c>
      <c r="BB865" s="53">
        <v>12090205</v>
      </c>
      <c r="BC865" s="53">
        <v>1023895</v>
      </c>
      <c r="BD865" s="53">
        <v>882704</v>
      </c>
      <c r="BE865" s="53">
        <f t="shared" si="3396"/>
        <v>0.86210402433843314</v>
      </c>
      <c r="BF865" s="53">
        <f t="shared" ref="BF865:BG868" si="3506">BF864</f>
        <v>2189</v>
      </c>
      <c r="BG865" s="53">
        <f t="shared" si="3506"/>
        <v>0</v>
      </c>
      <c r="BH865" s="53">
        <f t="shared" si="3397"/>
        <v>1887.1457092768301</v>
      </c>
      <c r="BI865" s="53">
        <f t="shared" si="3398"/>
        <v>0</v>
      </c>
      <c r="BO865" s="54" t="s">
        <v>1090</v>
      </c>
      <c r="BP865" s="53">
        <v>12090204</v>
      </c>
      <c r="BQ865" s="53">
        <v>728522.40079999994</v>
      </c>
      <c r="BR865" s="53">
        <v>26598.46617</v>
      </c>
      <c r="BS865" s="53">
        <f t="shared" si="3399"/>
        <v>3.6510155543318747E-2</v>
      </c>
      <c r="BT865" s="53">
        <f>BT864</f>
        <v>0</v>
      </c>
      <c r="BU865" s="53">
        <f t="shared" si="3495"/>
        <v>0</v>
      </c>
      <c r="BV865" s="53">
        <f t="shared" si="3496"/>
        <v>0</v>
      </c>
      <c r="BW865" s="53">
        <f t="shared" si="3400"/>
        <v>0</v>
      </c>
      <c r="BX865" s="53">
        <f t="shared" si="3401"/>
        <v>0</v>
      </c>
      <c r="BY865" s="53">
        <f t="shared" si="3402"/>
        <v>0</v>
      </c>
    </row>
    <row r="866" spans="1:77" x14ac:dyDescent="0.3">
      <c r="A866" s="53" t="s">
        <v>795</v>
      </c>
      <c r="B866" s="53" t="s">
        <v>1573</v>
      </c>
      <c r="C866" s="53">
        <v>12010002</v>
      </c>
      <c r="D866" s="51">
        <v>600611.93560069997</v>
      </c>
      <c r="E866" s="53">
        <v>263275.66639000003</v>
      </c>
      <c r="F866" s="53">
        <f t="shared" si="3378"/>
        <v>0.43834571173928766</v>
      </c>
      <c r="H866" s="53">
        <f>Input!P592</f>
        <v>6535</v>
      </c>
      <c r="I866" s="53">
        <f>Input!Q592</f>
        <v>166</v>
      </c>
      <c r="J866" s="53">
        <f>Input!R592</f>
        <v>26</v>
      </c>
      <c r="K866" s="53">
        <f>Input!S592</f>
        <v>0</v>
      </c>
      <c r="L866" s="53">
        <f>Input!T592</f>
        <v>209</v>
      </c>
      <c r="M866" s="53">
        <f t="shared" si="3386"/>
        <v>2864.5892262162447</v>
      </c>
      <c r="N866" s="53">
        <f t="shared" si="3387"/>
        <v>72.765388148721755</v>
      </c>
      <c r="O866" s="53">
        <f t="shared" si="3388"/>
        <v>11.396988505221479</v>
      </c>
      <c r="P866" s="53">
        <f t="shared" si="3389"/>
        <v>0</v>
      </c>
      <c r="Q866" s="53">
        <f t="shared" si="3390"/>
        <v>91.614253753511122</v>
      </c>
      <c r="AA866" s="53" t="s">
        <v>1120</v>
      </c>
      <c r="AB866" s="53" t="s">
        <v>1611</v>
      </c>
      <c r="AC866" s="53">
        <v>12100304</v>
      </c>
      <c r="AD866" s="53">
        <v>113688.4681</v>
      </c>
      <c r="AE866" s="53">
        <v>16276.119790500001</v>
      </c>
      <c r="AF866" s="53">
        <f t="shared" si="3379"/>
        <v>0.14316421060563134</v>
      </c>
      <c r="AH866" s="58">
        <f t="shared" si="3501"/>
        <v>28</v>
      </c>
      <c r="AI866" s="58">
        <f t="shared" si="3502"/>
        <v>0</v>
      </c>
      <c r="AJ866" s="58">
        <f t="shared" si="3503"/>
        <v>0</v>
      </c>
      <c r="AK866" s="58">
        <f t="shared" si="3504"/>
        <v>0</v>
      </c>
      <c r="AL866" s="58">
        <f t="shared" si="3505"/>
        <v>119</v>
      </c>
      <c r="AM866" s="58">
        <f t="shared" si="3436"/>
        <v>4.0085978969576779</v>
      </c>
      <c r="AN866" s="58">
        <f t="shared" si="3437"/>
        <v>0</v>
      </c>
      <c r="AO866" s="58">
        <f t="shared" si="3438"/>
        <v>0</v>
      </c>
      <c r="AP866" s="58">
        <f t="shared" si="3439"/>
        <v>0</v>
      </c>
      <c r="AQ866" s="58">
        <f t="shared" si="3440"/>
        <v>17.036541062070128</v>
      </c>
      <c r="BA866" s="54" t="s">
        <v>708</v>
      </c>
      <c r="BB866" s="53">
        <v>12090206</v>
      </c>
      <c r="BC866" s="53">
        <v>1023895</v>
      </c>
      <c r="BD866" s="53">
        <v>1192</v>
      </c>
      <c r="BE866" s="53">
        <f t="shared" si="3396"/>
        <v>1.1641818741179514E-3</v>
      </c>
      <c r="BF866" s="53">
        <f t="shared" si="3506"/>
        <v>2189</v>
      </c>
      <c r="BG866" s="53">
        <f t="shared" si="3506"/>
        <v>0</v>
      </c>
      <c r="BH866" s="53">
        <f t="shared" si="3397"/>
        <v>2.5483941224441957</v>
      </c>
      <c r="BI866" s="53">
        <f t="shared" si="3398"/>
        <v>0</v>
      </c>
      <c r="BO866" s="54" t="s">
        <v>1091</v>
      </c>
      <c r="BP866" s="53">
        <v>12090102</v>
      </c>
      <c r="BQ866" s="53">
        <v>838843.38970000006</v>
      </c>
      <c r="BR866" s="53">
        <v>265294.02519999997</v>
      </c>
      <c r="BS866" s="53">
        <f t="shared" si="3399"/>
        <v>0.31626168657641618</v>
      </c>
      <c r="BT866" s="53">
        <f>Input!R611</f>
        <v>0</v>
      </c>
      <c r="BU866" s="53">
        <f>Input!S611</f>
        <v>0</v>
      </c>
      <c r="BV866" s="53">
        <f>Input!T611</f>
        <v>0</v>
      </c>
      <c r="BW866" s="53">
        <f t="shared" si="3400"/>
        <v>0</v>
      </c>
      <c r="BX866" s="53">
        <f t="shared" si="3401"/>
        <v>0</v>
      </c>
      <c r="BY866" s="53">
        <f t="shared" si="3402"/>
        <v>0</v>
      </c>
    </row>
    <row r="867" spans="1:77" x14ac:dyDescent="0.3">
      <c r="A867" s="53" t="s">
        <v>795</v>
      </c>
      <c r="B867" s="53" t="s">
        <v>1573</v>
      </c>
      <c r="C867" s="53">
        <v>12020004</v>
      </c>
      <c r="D867" s="51">
        <v>600611.93560069997</v>
      </c>
      <c r="E867" s="53">
        <v>291581.38418400002</v>
      </c>
      <c r="F867" s="53">
        <f t="shared" si="3378"/>
        <v>0.48547384242768321</v>
      </c>
      <c r="H867" s="53">
        <f>H866</f>
        <v>6535</v>
      </c>
      <c r="I867" s="53">
        <f t="shared" ref="I867:I868" si="3507">I866</f>
        <v>166</v>
      </c>
      <c r="J867" s="53">
        <f t="shared" ref="J867:J868" si="3508">J866</f>
        <v>26</v>
      </c>
      <c r="K867" s="53">
        <f t="shared" ref="K867:K868" si="3509">K866</f>
        <v>0</v>
      </c>
      <c r="L867" s="53">
        <f t="shared" ref="L867:L868" si="3510">L866</f>
        <v>209</v>
      </c>
      <c r="M867" s="53">
        <f t="shared" si="3386"/>
        <v>3172.5715602649097</v>
      </c>
      <c r="N867" s="53">
        <f t="shared" si="3387"/>
        <v>80.588657842995417</v>
      </c>
      <c r="O867" s="53">
        <f t="shared" si="3388"/>
        <v>12.622319903119763</v>
      </c>
      <c r="P867" s="53">
        <f t="shared" si="3389"/>
        <v>0</v>
      </c>
      <c r="Q867" s="53">
        <f t="shared" si="3390"/>
        <v>101.46403306738578</v>
      </c>
      <c r="AA867" s="53" t="s">
        <v>1120</v>
      </c>
      <c r="AB867" s="53" t="s">
        <v>1611</v>
      </c>
      <c r="AC867" s="53">
        <v>12110110</v>
      </c>
      <c r="AD867" s="53">
        <v>113688.4681</v>
      </c>
      <c r="AE867" s="53">
        <v>30553.445345799999</v>
      </c>
      <c r="AF867" s="53">
        <f t="shared" si="3379"/>
        <v>0.26874709331930913</v>
      </c>
      <c r="AH867" s="58">
        <f t="shared" si="3501"/>
        <v>28</v>
      </c>
      <c r="AI867" s="58">
        <f t="shared" si="3502"/>
        <v>0</v>
      </c>
      <c r="AJ867" s="58">
        <f t="shared" si="3503"/>
        <v>0</v>
      </c>
      <c r="AK867" s="58">
        <f t="shared" si="3504"/>
        <v>0</v>
      </c>
      <c r="AL867" s="58">
        <f t="shared" si="3505"/>
        <v>119</v>
      </c>
      <c r="AM867" s="58">
        <f t="shared" si="3436"/>
        <v>7.524918612940656</v>
      </c>
      <c r="AN867" s="58">
        <f t="shared" si="3437"/>
        <v>0</v>
      </c>
      <c r="AO867" s="58">
        <f t="shared" si="3438"/>
        <v>0</v>
      </c>
      <c r="AP867" s="58">
        <f t="shared" si="3439"/>
        <v>0</v>
      </c>
      <c r="AQ867" s="58">
        <f t="shared" si="3440"/>
        <v>31.980904104997787</v>
      </c>
      <c r="BA867" s="54" t="s">
        <v>708</v>
      </c>
      <c r="BB867" s="53">
        <v>12090301</v>
      </c>
      <c r="BC867" s="53">
        <v>1023895</v>
      </c>
      <c r="BD867" s="53">
        <v>138676</v>
      </c>
      <c r="BE867" s="53">
        <f t="shared" si="3396"/>
        <v>0.1354396691066955</v>
      </c>
      <c r="BF867" s="53">
        <f t="shared" si="3506"/>
        <v>2189</v>
      </c>
      <c r="BG867" s="53">
        <f t="shared" si="3506"/>
        <v>0</v>
      </c>
      <c r="BH867" s="53">
        <f t="shared" si="3397"/>
        <v>296.47743567455643</v>
      </c>
      <c r="BI867" s="53">
        <f t="shared" si="3398"/>
        <v>0</v>
      </c>
      <c r="BO867" s="54" t="s">
        <v>1091</v>
      </c>
      <c r="BP867" s="53">
        <v>12090105</v>
      </c>
      <c r="BQ867" s="53">
        <v>838843.38970000006</v>
      </c>
      <c r="BR867" s="53">
        <v>13834.66331</v>
      </c>
      <c r="BS867" s="53">
        <f t="shared" si="3399"/>
        <v>1.6492546141357523E-2</v>
      </c>
      <c r="BT867" s="53">
        <f>BT866</f>
        <v>0</v>
      </c>
      <c r="BU867" s="53">
        <f t="shared" ref="BU867:BU869" si="3511">BU866</f>
        <v>0</v>
      </c>
      <c r="BV867" s="53">
        <f t="shared" ref="BV867:BV869" si="3512">BV866</f>
        <v>0</v>
      </c>
      <c r="BW867" s="53">
        <f t="shared" si="3400"/>
        <v>0</v>
      </c>
      <c r="BX867" s="53">
        <f t="shared" si="3401"/>
        <v>0</v>
      </c>
      <c r="BY867" s="53">
        <f t="shared" si="3402"/>
        <v>0</v>
      </c>
    </row>
    <row r="868" spans="1:77" x14ac:dyDescent="0.3">
      <c r="A868" s="53" t="s">
        <v>795</v>
      </c>
      <c r="B868" s="53" t="s">
        <v>1573</v>
      </c>
      <c r="C868" s="53">
        <v>12020005</v>
      </c>
      <c r="D868" s="51">
        <v>600611.93560069997</v>
      </c>
      <c r="E868" s="53">
        <v>45754.885026700002</v>
      </c>
      <c r="F868" s="53">
        <f t="shared" si="3378"/>
        <v>7.6180445833029298E-2</v>
      </c>
      <c r="H868" s="53">
        <f>H867</f>
        <v>6535</v>
      </c>
      <c r="I868" s="53">
        <f t="shared" si="3507"/>
        <v>166</v>
      </c>
      <c r="J868" s="53">
        <f t="shared" si="3508"/>
        <v>26</v>
      </c>
      <c r="K868" s="53">
        <f t="shared" si="3509"/>
        <v>0</v>
      </c>
      <c r="L868" s="53">
        <f t="shared" si="3510"/>
        <v>209</v>
      </c>
      <c r="M868" s="53">
        <f t="shared" si="3386"/>
        <v>497.83921351884646</v>
      </c>
      <c r="N868" s="53">
        <f t="shared" si="3387"/>
        <v>12.645954008282864</v>
      </c>
      <c r="O868" s="53">
        <f t="shared" si="3388"/>
        <v>1.9806915916587617</v>
      </c>
      <c r="P868" s="53">
        <f t="shared" si="3389"/>
        <v>0</v>
      </c>
      <c r="Q868" s="53">
        <f t="shared" si="3390"/>
        <v>15.921713179103124</v>
      </c>
      <c r="AA868" s="53" t="s">
        <v>1120</v>
      </c>
      <c r="AB868" s="53" t="s">
        <v>1614</v>
      </c>
      <c r="AC868" s="53">
        <v>12100202</v>
      </c>
      <c r="AD868" s="53">
        <v>123546.2236</v>
      </c>
      <c r="AE868" s="53">
        <v>8710.2421149900001</v>
      </c>
      <c r="AF868" s="53">
        <f t="shared" si="3379"/>
        <v>7.0501888776388313E-2</v>
      </c>
      <c r="AH868" s="53">
        <f>Input!P718</f>
        <v>3</v>
      </c>
      <c r="AI868" s="53">
        <f>Input!Q718</f>
        <v>0</v>
      </c>
      <c r="AJ868" s="53">
        <f>Input!R718</f>
        <v>72</v>
      </c>
      <c r="AK868" s="53">
        <f>Input!S718</f>
        <v>0</v>
      </c>
      <c r="AL868" s="53">
        <f>Input!T718</f>
        <v>148</v>
      </c>
      <c r="AM868" s="58">
        <f t="shared" si="3436"/>
        <v>0.21150566632916495</v>
      </c>
      <c r="AN868" s="58">
        <f t="shared" si="3437"/>
        <v>0</v>
      </c>
      <c r="AO868" s="58">
        <f t="shared" si="3438"/>
        <v>5.0761359918999585</v>
      </c>
      <c r="AP868" s="58">
        <f t="shared" si="3439"/>
        <v>0</v>
      </c>
      <c r="AQ868" s="58">
        <f t="shared" si="3440"/>
        <v>10.43427953890547</v>
      </c>
      <c r="BA868" s="54" t="s">
        <v>708</v>
      </c>
      <c r="BB868" s="53">
        <v>12100203</v>
      </c>
      <c r="BC868" s="53">
        <v>1023895</v>
      </c>
      <c r="BD868" s="53">
        <v>95</v>
      </c>
      <c r="BE868" s="53">
        <f t="shared" si="3396"/>
        <v>9.2782951376850164E-5</v>
      </c>
      <c r="BF868" s="53">
        <f t="shared" si="3506"/>
        <v>2189</v>
      </c>
      <c r="BG868" s="53">
        <f t="shared" si="3506"/>
        <v>0</v>
      </c>
      <c r="BH868" s="53">
        <f t="shared" si="3397"/>
        <v>0.203101880563925</v>
      </c>
      <c r="BI868" s="53">
        <f t="shared" si="3398"/>
        <v>0</v>
      </c>
      <c r="BO868" s="54" t="s">
        <v>1091</v>
      </c>
      <c r="BP868" s="53">
        <v>12090109</v>
      </c>
      <c r="BQ868" s="53">
        <v>838843.38970000006</v>
      </c>
      <c r="BR868" s="53">
        <v>347653.09940000001</v>
      </c>
      <c r="BS868" s="53">
        <f t="shared" si="3399"/>
        <v>0.41444339154217213</v>
      </c>
      <c r="BT868" s="53">
        <f>BT867</f>
        <v>0</v>
      </c>
      <c r="BU868" s="53">
        <f t="shared" si="3511"/>
        <v>0</v>
      </c>
      <c r="BV868" s="53">
        <f t="shared" si="3512"/>
        <v>0</v>
      </c>
      <c r="BW868" s="53">
        <f t="shared" si="3400"/>
        <v>0</v>
      </c>
      <c r="BX868" s="53">
        <f t="shared" si="3401"/>
        <v>0</v>
      </c>
      <c r="BY868" s="53">
        <f t="shared" si="3402"/>
        <v>0</v>
      </c>
    </row>
    <row r="869" spans="1:77" x14ac:dyDescent="0.3">
      <c r="A869" s="53" t="s">
        <v>211</v>
      </c>
      <c r="B869" s="53" t="s">
        <v>1573</v>
      </c>
      <c r="C869" s="53">
        <v>12010004</v>
      </c>
      <c r="D869" s="51">
        <v>194573.26897</v>
      </c>
      <c r="E869" s="53">
        <v>183985.20073000001</v>
      </c>
      <c r="F869" s="53">
        <f t="shared" si="3378"/>
        <v>0.94558313022107621</v>
      </c>
      <c r="H869" s="53">
        <f>Input!P594</f>
        <v>200</v>
      </c>
      <c r="I869" s="53">
        <f>Input!Q594</f>
        <v>0</v>
      </c>
      <c r="J869" s="53">
        <f>Input!R594</f>
        <v>0</v>
      </c>
      <c r="K869" s="53">
        <f>Input!S594</f>
        <v>0</v>
      </c>
      <c r="L869" s="53">
        <f>Input!T594</f>
        <v>42</v>
      </c>
      <c r="M869" s="53">
        <f t="shared" si="3386"/>
        <v>189.11662604421525</v>
      </c>
      <c r="N869" s="53">
        <f t="shared" si="3387"/>
        <v>0</v>
      </c>
      <c r="O869" s="53">
        <f t="shared" si="3388"/>
        <v>0</v>
      </c>
      <c r="P869" s="53">
        <f t="shared" si="3389"/>
        <v>0</v>
      </c>
      <c r="Q869" s="53">
        <f t="shared" si="3390"/>
        <v>39.7144914692852</v>
      </c>
      <c r="AA869" s="53" t="s">
        <v>1120</v>
      </c>
      <c r="AB869" s="53" t="s">
        <v>1614</v>
      </c>
      <c r="AC869" s="53">
        <v>12100303</v>
      </c>
      <c r="AD869" s="53">
        <v>123546.2236</v>
      </c>
      <c r="AE869" s="53">
        <v>60192.609080800001</v>
      </c>
      <c r="AF869" s="53">
        <f t="shared" si="3379"/>
        <v>0.4872071952250267</v>
      </c>
      <c r="AH869" s="58">
        <f t="shared" ref="AH869:AH871" si="3513">AH868</f>
        <v>3</v>
      </c>
      <c r="AI869" s="58">
        <f t="shared" ref="AI869:AI871" si="3514">AI868</f>
        <v>0</v>
      </c>
      <c r="AJ869" s="58">
        <f t="shared" ref="AJ869:AJ871" si="3515">AJ868</f>
        <v>72</v>
      </c>
      <c r="AK869" s="58">
        <f t="shared" ref="AK869:AK871" si="3516">AK868</f>
        <v>0</v>
      </c>
      <c r="AL869" s="58">
        <f t="shared" ref="AL869:AL871" si="3517">AL868</f>
        <v>148</v>
      </c>
      <c r="AM869" s="58">
        <f t="shared" si="3436"/>
        <v>1.46162158567508</v>
      </c>
      <c r="AN869" s="58">
        <f t="shared" si="3437"/>
        <v>0</v>
      </c>
      <c r="AO869" s="58">
        <f t="shared" si="3438"/>
        <v>35.078918056201921</v>
      </c>
      <c r="AP869" s="58">
        <f t="shared" si="3439"/>
        <v>0</v>
      </c>
      <c r="AQ869" s="58">
        <f t="shared" si="3440"/>
        <v>72.106664893303957</v>
      </c>
      <c r="BA869" s="54" t="s">
        <v>660</v>
      </c>
      <c r="BB869" s="53">
        <v>12020002</v>
      </c>
      <c r="BC869" s="53">
        <v>14587</v>
      </c>
      <c r="BD869" s="53">
        <v>2822</v>
      </c>
      <c r="BE869" s="53">
        <f t="shared" si="3396"/>
        <v>0.19345993007472406</v>
      </c>
      <c r="BF869" s="53">
        <f>Input!P659</f>
        <v>507</v>
      </c>
      <c r="BG869" s="53">
        <f>Input!Q659</f>
        <v>0</v>
      </c>
      <c r="BH869" s="53">
        <f t="shared" si="3397"/>
        <v>98.084184547885101</v>
      </c>
      <c r="BI869" s="53">
        <f t="shared" si="3398"/>
        <v>0</v>
      </c>
      <c r="BO869" s="54" t="s">
        <v>1091</v>
      </c>
      <c r="BP869" s="53">
        <v>13040301</v>
      </c>
      <c r="BQ869" s="53">
        <v>838843.38970000006</v>
      </c>
      <c r="BR869" s="53">
        <v>212061.6018</v>
      </c>
      <c r="BS869" s="53">
        <f t="shared" si="3399"/>
        <v>0.25280237575197523</v>
      </c>
      <c r="BT869" s="53">
        <f>BT868</f>
        <v>0</v>
      </c>
      <c r="BU869" s="53">
        <f t="shared" si="3511"/>
        <v>0</v>
      </c>
      <c r="BV869" s="53">
        <f t="shared" si="3512"/>
        <v>0</v>
      </c>
      <c r="BW869" s="53">
        <f t="shared" si="3400"/>
        <v>0</v>
      </c>
      <c r="BX869" s="53">
        <f t="shared" si="3401"/>
        <v>0</v>
      </c>
      <c r="BY869" s="53">
        <f t="shared" si="3402"/>
        <v>0</v>
      </c>
    </row>
    <row r="870" spans="1:77" x14ac:dyDescent="0.3">
      <c r="A870" s="53" t="s">
        <v>211</v>
      </c>
      <c r="B870" s="53" t="s">
        <v>1573</v>
      </c>
      <c r="C870" s="53">
        <v>12020005</v>
      </c>
      <c r="D870" s="51">
        <v>194573.26897</v>
      </c>
      <c r="E870" s="53">
        <v>10588.068240000001</v>
      </c>
      <c r="F870" s="53">
        <f t="shared" si="3378"/>
        <v>5.4416869778923772E-2</v>
      </c>
      <c r="H870" s="53">
        <f>H869</f>
        <v>200</v>
      </c>
      <c r="I870" s="53">
        <f t="shared" ref="I870" si="3518">I869</f>
        <v>0</v>
      </c>
      <c r="J870" s="53">
        <f t="shared" ref="J870" si="3519">J869</f>
        <v>0</v>
      </c>
      <c r="K870" s="53">
        <f t="shared" ref="K870" si="3520">K869</f>
        <v>0</v>
      </c>
      <c r="L870" s="53">
        <f t="shared" ref="L870" si="3521">L869</f>
        <v>42</v>
      </c>
      <c r="M870" s="53">
        <f t="shared" si="3386"/>
        <v>10.883373955784755</v>
      </c>
      <c r="N870" s="53">
        <f t="shared" si="3387"/>
        <v>0</v>
      </c>
      <c r="O870" s="53">
        <f t="shared" si="3388"/>
        <v>0</v>
      </c>
      <c r="P870" s="53">
        <f t="shared" si="3389"/>
        <v>0</v>
      </c>
      <c r="Q870" s="53">
        <f t="shared" si="3390"/>
        <v>2.2855085307147984</v>
      </c>
      <c r="S870" s="53"/>
      <c r="T870" s="53"/>
      <c r="U870" s="53"/>
      <c r="V870" s="53"/>
      <c r="W870" s="53"/>
      <c r="X870" s="53"/>
      <c r="Y870" s="53"/>
      <c r="AA870" s="53" t="s">
        <v>1120</v>
      </c>
      <c r="AB870" s="53" t="s">
        <v>1614</v>
      </c>
      <c r="AC870" s="53">
        <v>12100304</v>
      </c>
      <c r="AD870" s="53">
        <v>123546.2236</v>
      </c>
      <c r="AE870" s="53">
        <v>24750.3408829</v>
      </c>
      <c r="AF870" s="53">
        <f t="shared" si="3379"/>
        <v>0.20033263795284473</v>
      </c>
      <c r="AH870" s="58">
        <f t="shared" si="3513"/>
        <v>3</v>
      </c>
      <c r="AI870" s="58">
        <f t="shared" si="3514"/>
        <v>0</v>
      </c>
      <c r="AJ870" s="58">
        <f t="shared" si="3515"/>
        <v>72</v>
      </c>
      <c r="AK870" s="58">
        <f t="shared" si="3516"/>
        <v>0</v>
      </c>
      <c r="AL870" s="58">
        <f t="shared" si="3517"/>
        <v>148</v>
      </c>
      <c r="AM870" s="58">
        <f t="shared" si="3436"/>
        <v>0.60099791385853418</v>
      </c>
      <c r="AN870" s="58">
        <f t="shared" si="3437"/>
        <v>0</v>
      </c>
      <c r="AO870" s="58">
        <f t="shared" si="3438"/>
        <v>14.42394993260482</v>
      </c>
      <c r="AP870" s="58">
        <f t="shared" si="3439"/>
        <v>0</v>
      </c>
      <c r="AQ870" s="58">
        <f t="shared" si="3440"/>
        <v>29.64923041702102</v>
      </c>
      <c r="BA870" s="54" t="s">
        <v>660</v>
      </c>
      <c r="BB870" s="53">
        <v>12030202</v>
      </c>
      <c r="BC870" s="53">
        <v>14587</v>
      </c>
      <c r="BD870" s="53">
        <v>11765</v>
      </c>
      <c r="BE870" s="53">
        <f t="shared" si="3396"/>
        <v>0.80654006992527594</v>
      </c>
      <c r="BF870" s="53">
        <f>BF869</f>
        <v>507</v>
      </c>
      <c r="BG870" s="53">
        <f>BG869</f>
        <v>0</v>
      </c>
      <c r="BH870" s="53">
        <f t="shared" si="3397"/>
        <v>408.91581545211488</v>
      </c>
      <c r="BI870" s="53">
        <f t="shared" si="3398"/>
        <v>0</v>
      </c>
      <c r="BO870" s="54" t="s">
        <v>1092</v>
      </c>
      <c r="BP870" s="53">
        <v>12050004</v>
      </c>
      <c r="BQ870" s="53">
        <v>580912.84080000001</v>
      </c>
      <c r="BR870" s="53">
        <v>183550.50409999999</v>
      </c>
      <c r="BS870" s="53">
        <f t="shared" si="3399"/>
        <v>0.31596909417120944</v>
      </c>
      <c r="BT870" s="53">
        <v>0</v>
      </c>
      <c r="BU870" s="53">
        <v>1</v>
      </c>
      <c r="BV870" s="53">
        <v>2</v>
      </c>
      <c r="BW870" s="53">
        <f t="shared" si="3400"/>
        <v>0</v>
      </c>
      <c r="BX870" s="53">
        <f t="shared" si="3401"/>
        <v>0.31596909417120944</v>
      </c>
      <c r="BY870" s="53">
        <f t="shared" si="3402"/>
        <v>0.63193818834241888</v>
      </c>
    </row>
    <row r="871" spans="1:77" x14ac:dyDescent="0.3">
      <c r="A871" s="53" t="s">
        <v>211</v>
      </c>
      <c r="B871" s="53" t="s">
        <v>1576</v>
      </c>
      <c r="C871" s="53">
        <v>12010004</v>
      </c>
      <c r="D871" s="51">
        <v>17365.819999261999</v>
      </c>
      <c r="E871" s="53">
        <v>17102.067409200001</v>
      </c>
      <c r="F871" s="53">
        <f t="shared" si="3378"/>
        <v>0.98481197029145717</v>
      </c>
      <c r="H871" s="53">
        <f>Input!P595</f>
        <v>4</v>
      </c>
      <c r="I871" s="53">
        <f>Input!Q595</f>
        <v>0</v>
      </c>
      <c r="J871" s="53">
        <f>Input!R595</f>
        <v>0</v>
      </c>
      <c r="K871" s="53">
        <f>Input!S595</f>
        <v>0</v>
      </c>
      <c r="L871" s="53">
        <f>Input!T595</f>
        <v>0</v>
      </c>
      <c r="M871" s="53">
        <f t="shared" si="3386"/>
        <v>3.9392478811658287</v>
      </c>
      <c r="N871" s="53">
        <f t="shared" si="3387"/>
        <v>0</v>
      </c>
      <c r="O871" s="53">
        <f t="shared" si="3388"/>
        <v>0</v>
      </c>
      <c r="P871" s="53">
        <f t="shared" si="3389"/>
        <v>0</v>
      </c>
      <c r="Q871" s="53">
        <f t="shared" si="3390"/>
        <v>0</v>
      </c>
      <c r="AA871" s="53" t="s">
        <v>1120</v>
      </c>
      <c r="AB871" s="53" t="s">
        <v>1614</v>
      </c>
      <c r="AC871" s="53">
        <v>12110110</v>
      </c>
      <c r="AD871" s="53">
        <v>123546.2236</v>
      </c>
      <c r="AE871" s="53">
        <v>29893.031536900002</v>
      </c>
      <c r="AF871" s="53">
        <f t="shared" si="3379"/>
        <v>0.24195827817192789</v>
      </c>
      <c r="AH871" s="58">
        <f t="shared" si="3513"/>
        <v>3</v>
      </c>
      <c r="AI871" s="58">
        <f t="shared" si="3514"/>
        <v>0</v>
      </c>
      <c r="AJ871" s="58">
        <f t="shared" si="3515"/>
        <v>72</v>
      </c>
      <c r="AK871" s="58">
        <f t="shared" si="3516"/>
        <v>0</v>
      </c>
      <c r="AL871" s="58">
        <f t="shared" si="3517"/>
        <v>148</v>
      </c>
      <c r="AM871" s="58">
        <f t="shared" si="3436"/>
        <v>0.72587483451578372</v>
      </c>
      <c r="AN871" s="58">
        <f t="shared" si="3437"/>
        <v>0</v>
      </c>
      <c r="AO871" s="58">
        <f t="shared" si="3438"/>
        <v>17.420996028378809</v>
      </c>
      <c r="AP871" s="58">
        <f t="shared" si="3439"/>
        <v>0</v>
      </c>
      <c r="AQ871" s="58">
        <f t="shared" si="3440"/>
        <v>35.809825169445325</v>
      </c>
      <c r="BA871" s="54" t="s">
        <v>1108</v>
      </c>
      <c r="BB871" s="53">
        <v>12020002</v>
      </c>
      <c r="BC871" s="53">
        <v>21766</v>
      </c>
      <c r="BD871" s="53">
        <v>755</v>
      </c>
      <c r="BE871" s="53">
        <f t="shared" si="3396"/>
        <v>3.4687126711384728E-2</v>
      </c>
      <c r="BF871" s="53">
        <v>0</v>
      </c>
      <c r="BG871" s="53">
        <v>1</v>
      </c>
      <c r="BH871" s="53">
        <f t="shared" si="3397"/>
        <v>0</v>
      </c>
      <c r="BI871" s="53">
        <f t="shared" si="3398"/>
        <v>3.4687126711384728E-2</v>
      </c>
      <c r="BO871" s="54" t="s">
        <v>1092</v>
      </c>
      <c r="BP871" s="53">
        <v>12060102</v>
      </c>
      <c r="BQ871" s="53">
        <v>580912.84080000001</v>
      </c>
      <c r="BR871" s="53">
        <v>67166.960430000006</v>
      </c>
      <c r="BS871" s="53">
        <f t="shared" si="3399"/>
        <v>0.11562312917287472</v>
      </c>
      <c r="BT871" s="53">
        <f>BT870</f>
        <v>0</v>
      </c>
      <c r="BU871" s="53">
        <f t="shared" ref="BU871:BU872" si="3522">BU870</f>
        <v>1</v>
      </c>
      <c r="BV871" s="53">
        <f t="shared" ref="BV871:BV872" si="3523">BV870</f>
        <v>2</v>
      </c>
      <c r="BW871" s="53">
        <f t="shared" si="3400"/>
        <v>0</v>
      </c>
      <c r="BX871" s="53">
        <f t="shared" si="3401"/>
        <v>0.11562312917287472</v>
      </c>
      <c r="BY871" s="53">
        <f t="shared" si="3402"/>
        <v>0.23124625834574944</v>
      </c>
    </row>
    <row r="872" spans="1:77" x14ac:dyDescent="0.3">
      <c r="A872" s="53" t="s">
        <v>211</v>
      </c>
      <c r="B872" s="53" t="s">
        <v>1576</v>
      </c>
      <c r="C872" s="53">
        <v>12020005</v>
      </c>
      <c r="D872" s="51">
        <v>17365.819999261999</v>
      </c>
      <c r="E872" s="53">
        <v>263.75259006200002</v>
      </c>
      <c r="F872" s="53">
        <f t="shared" si="3378"/>
        <v>1.5188029708542919E-2</v>
      </c>
      <c r="H872" s="53">
        <f>H871</f>
        <v>4</v>
      </c>
      <c r="I872" s="53">
        <f t="shared" ref="I872" si="3524">I871</f>
        <v>0</v>
      </c>
      <c r="J872" s="53">
        <f t="shared" ref="J872" si="3525">J871</f>
        <v>0</v>
      </c>
      <c r="K872" s="53">
        <f t="shared" ref="K872" si="3526">K871</f>
        <v>0</v>
      </c>
      <c r="L872" s="53">
        <f t="shared" ref="L872" si="3527">L871</f>
        <v>0</v>
      </c>
      <c r="M872" s="53">
        <f t="shared" si="3386"/>
        <v>6.0752118834171677E-2</v>
      </c>
      <c r="N872" s="53">
        <f t="shared" si="3387"/>
        <v>0</v>
      </c>
      <c r="O872" s="53">
        <f t="shared" si="3388"/>
        <v>0</v>
      </c>
      <c r="P872" s="53">
        <f t="shared" si="3389"/>
        <v>0</v>
      </c>
      <c r="Q872" s="53">
        <f t="shared" si="3390"/>
        <v>0</v>
      </c>
      <c r="AA872" s="53" t="s">
        <v>1121</v>
      </c>
      <c r="AB872" s="53" t="s">
        <v>1598</v>
      </c>
      <c r="AC872" s="53">
        <v>13070007</v>
      </c>
      <c r="AD872" s="53">
        <v>151579.05790000001</v>
      </c>
      <c r="AE872" s="53">
        <v>151579.05785000001</v>
      </c>
      <c r="AF872" s="53">
        <f t="shared" si="3379"/>
        <v>0.99999999967013908</v>
      </c>
      <c r="AH872" s="58">
        <v>0</v>
      </c>
      <c r="AI872" s="58">
        <v>0</v>
      </c>
      <c r="AJ872" s="58">
        <v>0</v>
      </c>
      <c r="AK872" s="58">
        <v>0</v>
      </c>
      <c r="AL872" s="58">
        <v>0</v>
      </c>
      <c r="AM872" s="58">
        <f t="shared" si="3436"/>
        <v>0</v>
      </c>
      <c r="AN872" s="58">
        <f t="shared" si="3437"/>
        <v>0</v>
      </c>
      <c r="AO872" s="58">
        <f t="shared" si="3438"/>
        <v>0</v>
      </c>
      <c r="AP872" s="58">
        <f t="shared" si="3439"/>
        <v>0</v>
      </c>
      <c r="AQ872" s="58">
        <f t="shared" si="3440"/>
        <v>0</v>
      </c>
      <c r="BA872" s="54" t="s">
        <v>1108</v>
      </c>
      <c r="BB872" s="53">
        <v>12020003</v>
      </c>
      <c r="BC872" s="53">
        <v>21766</v>
      </c>
      <c r="BD872" s="53">
        <v>5643</v>
      </c>
      <c r="BE872" s="53">
        <f t="shared" si="3396"/>
        <v>0.25925755765873382</v>
      </c>
      <c r="BF872" s="53">
        <f>BF871</f>
        <v>0</v>
      </c>
      <c r="BG872" s="53">
        <f>BG871</f>
        <v>1</v>
      </c>
      <c r="BH872" s="53">
        <f t="shared" si="3397"/>
        <v>0</v>
      </c>
      <c r="BI872" s="53">
        <f t="shared" si="3398"/>
        <v>0.25925755765873382</v>
      </c>
      <c r="BO872" s="54" t="s">
        <v>1092</v>
      </c>
      <c r="BP872" s="53">
        <v>12080002</v>
      </c>
      <c r="BQ872" s="53">
        <v>580912.84080000001</v>
      </c>
      <c r="BR872" s="53">
        <v>330195.3763</v>
      </c>
      <c r="BS872" s="53">
        <f t="shared" si="3399"/>
        <v>0.56840777670755871</v>
      </c>
      <c r="BT872" s="53">
        <f>BT871</f>
        <v>0</v>
      </c>
      <c r="BU872" s="53">
        <f t="shared" si="3522"/>
        <v>1</v>
      </c>
      <c r="BV872" s="53">
        <f t="shared" si="3523"/>
        <v>2</v>
      </c>
      <c r="BW872" s="53">
        <f t="shared" si="3400"/>
        <v>0</v>
      </c>
      <c r="BX872" s="53">
        <f t="shared" si="3401"/>
        <v>0.56840777670755871</v>
      </c>
      <c r="BY872" s="53">
        <f t="shared" si="3402"/>
        <v>1.1368155534151174</v>
      </c>
    </row>
    <row r="873" spans="1:77" x14ac:dyDescent="0.3">
      <c r="A873" s="53" t="s">
        <v>1089</v>
      </c>
      <c r="B873" s="53" t="s">
        <v>1573</v>
      </c>
      <c r="C873" s="53">
        <v>12010004</v>
      </c>
      <c r="D873" s="51">
        <v>272257.63193919999</v>
      </c>
      <c r="E873" s="53">
        <v>36232.873051199997</v>
      </c>
      <c r="F873" s="53">
        <f t="shared" si="3378"/>
        <v>0.13308303900656657</v>
      </c>
      <c r="H873" s="53">
        <f>Input!P599</f>
        <v>308</v>
      </c>
      <c r="I873" s="53">
        <f>Input!Q599</f>
        <v>4</v>
      </c>
      <c r="J873" s="53">
        <f>Input!R599</f>
        <v>0</v>
      </c>
      <c r="K873" s="53">
        <f>Input!S599</f>
        <v>0</v>
      </c>
      <c r="L873" s="53">
        <f>Input!T599</f>
        <v>55</v>
      </c>
      <c r="M873" s="53">
        <f t="shared" si="3386"/>
        <v>40.989576014022504</v>
      </c>
      <c r="N873" s="53">
        <f t="shared" si="3387"/>
        <v>0.53233215602626627</v>
      </c>
      <c r="O873" s="53">
        <f t="shared" si="3388"/>
        <v>0</v>
      </c>
      <c r="P873" s="53">
        <f t="shared" si="3389"/>
        <v>0</v>
      </c>
      <c r="Q873" s="53">
        <f t="shared" si="3390"/>
        <v>7.3195671453611615</v>
      </c>
      <c r="AA873" s="53" t="s">
        <v>1121</v>
      </c>
      <c r="AB873" s="53" t="s">
        <v>1599</v>
      </c>
      <c r="AC873" s="53">
        <v>12080005</v>
      </c>
      <c r="AD873" s="53">
        <v>515201.71840000001</v>
      </c>
      <c r="AE873" s="53">
        <v>6008.71975071</v>
      </c>
      <c r="AF873" s="53">
        <f t="shared" si="3379"/>
        <v>1.1662848814578021E-2</v>
      </c>
      <c r="AH873" s="53">
        <f>Input!P720</f>
        <v>1670</v>
      </c>
      <c r="AI873" s="53">
        <f>Input!Q720</f>
        <v>69</v>
      </c>
      <c r="AJ873" s="53">
        <f>Input!R720</f>
        <v>0</v>
      </c>
      <c r="AK873" s="53">
        <f>Input!S720</f>
        <v>173</v>
      </c>
      <c r="AL873" s="53">
        <f>Input!T720</f>
        <v>9</v>
      </c>
      <c r="AM873" s="58">
        <f t="shared" si="3436"/>
        <v>19.476957520345294</v>
      </c>
      <c r="AN873" s="58">
        <f t="shared" si="3437"/>
        <v>0.80473656820588346</v>
      </c>
      <c r="AO873" s="58">
        <f t="shared" si="3438"/>
        <v>0</v>
      </c>
      <c r="AP873" s="58">
        <f t="shared" si="3439"/>
        <v>2.0176728449219978</v>
      </c>
      <c r="AQ873" s="58">
        <f t="shared" si="3440"/>
        <v>0.10496563933120219</v>
      </c>
      <c r="BA873" s="54" t="s">
        <v>1108</v>
      </c>
      <c r="BB873" s="53">
        <v>12020006</v>
      </c>
      <c r="BC873" s="53">
        <v>21766</v>
      </c>
      <c r="BD873" s="53">
        <v>15368</v>
      </c>
      <c r="BE873" s="53">
        <f t="shared" si="3396"/>
        <v>0.70605531562988144</v>
      </c>
      <c r="BF873" s="53">
        <f>BF872</f>
        <v>0</v>
      </c>
      <c r="BG873" s="53">
        <f>BG872</f>
        <v>1</v>
      </c>
      <c r="BH873" s="53">
        <f t="shared" si="3397"/>
        <v>0</v>
      </c>
      <c r="BI873" s="53">
        <f t="shared" si="3398"/>
        <v>0.70605531562988144</v>
      </c>
      <c r="BO873" s="54" t="s">
        <v>1093</v>
      </c>
      <c r="BP873" s="53">
        <v>12060102</v>
      </c>
      <c r="BQ873" s="53">
        <v>585941.8554</v>
      </c>
      <c r="BR873" s="53">
        <v>212533.96460000001</v>
      </c>
      <c r="BS873" s="53">
        <f t="shared" si="3399"/>
        <v>0.36272193672682973</v>
      </c>
      <c r="BT873" s="53">
        <f>Input!R614</f>
        <v>0</v>
      </c>
      <c r="BU873" s="53">
        <f>Input!S614</f>
        <v>0</v>
      </c>
      <c r="BV873" s="53">
        <f>Input!T614</f>
        <v>7</v>
      </c>
      <c r="BW873" s="53">
        <f t="shared" si="3400"/>
        <v>0</v>
      </c>
      <c r="BX873" s="53">
        <f t="shared" si="3401"/>
        <v>0</v>
      </c>
      <c r="BY873" s="53">
        <f t="shared" si="3402"/>
        <v>2.5390535570878079</v>
      </c>
    </row>
    <row r="874" spans="1:77" x14ac:dyDescent="0.3">
      <c r="A874" s="53" t="s">
        <v>1089</v>
      </c>
      <c r="B874" s="53" t="s">
        <v>1573</v>
      </c>
      <c r="C874" s="53">
        <v>12020005</v>
      </c>
      <c r="D874" s="51">
        <v>272257.63193919999</v>
      </c>
      <c r="E874" s="53">
        <v>236024.75888800001</v>
      </c>
      <c r="F874" s="53">
        <f t="shared" si="3378"/>
        <v>0.86691696099343352</v>
      </c>
      <c r="H874" s="53">
        <f>H873</f>
        <v>308</v>
      </c>
      <c r="I874" s="53">
        <f t="shared" ref="I874" si="3528">I873</f>
        <v>4</v>
      </c>
      <c r="J874" s="53">
        <f t="shared" ref="J874" si="3529">J873</f>
        <v>0</v>
      </c>
      <c r="K874" s="53">
        <f t="shared" ref="K874" si="3530">K873</f>
        <v>0</v>
      </c>
      <c r="L874" s="53">
        <f t="shared" ref="L874" si="3531">L873</f>
        <v>55</v>
      </c>
      <c r="M874" s="53">
        <f t="shared" si="3386"/>
        <v>267.01042398597752</v>
      </c>
      <c r="N874" s="53">
        <f t="shared" si="3387"/>
        <v>3.4676678439737341</v>
      </c>
      <c r="O874" s="53">
        <f t="shared" si="3388"/>
        <v>0</v>
      </c>
      <c r="P874" s="53">
        <f t="shared" si="3389"/>
        <v>0</v>
      </c>
      <c r="Q874" s="53">
        <f t="shared" si="3390"/>
        <v>47.680432854638845</v>
      </c>
      <c r="AA874" s="53" t="s">
        <v>1121</v>
      </c>
      <c r="AB874" s="53" t="s">
        <v>1599</v>
      </c>
      <c r="AC874" s="53">
        <v>13070007</v>
      </c>
      <c r="AD874" s="53">
        <v>515201.71840000001</v>
      </c>
      <c r="AE874" s="53">
        <v>509192.99861399998</v>
      </c>
      <c r="AF874" s="53">
        <f t="shared" si="3379"/>
        <v>0.98833715111692444</v>
      </c>
      <c r="AH874" s="58">
        <f t="shared" ref="AH874" si="3532">AH873</f>
        <v>1670</v>
      </c>
      <c r="AI874" s="58">
        <f t="shared" ref="AI874" si="3533">AI873</f>
        <v>69</v>
      </c>
      <c r="AJ874" s="58">
        <f t="shared" ref="AJ874" si="3534">AJ873</f>
        <v>0</v>
      </c>
      <c r="AK874" s="58">
        <f t="shared" ref="AK874" si="3535">AK873</f>
        <v>173</v>
      </c>
      <c r="AL874" s="58">
        <f t="shared" ref="AL874" si="3536">AL873</f>
        <v>9</v>
      </c>
      <c r="AM874" s="58">
        <f t="shared" si="3436"/>
        <v>1650.5230423652638</v>
      </c>
      <c r="AN874" s="58">
        <f t="shared" si="3437"/>
        <v>68.195263427067786</v>
      </c>
      <c r="AO874" s="58">
        <f t="shared" si="3438"/>
        <v>0</v>
      </c>
      <c r="AP874" s="58">
        <f t="shared" si="3439"/>
        <v>170.98232714322793</v>
      </c>
      <c r="AQ874" s="58">
        <f t="shared" si="3440"/>
        <v>8.8950343600523194</v>
      </c>
      <c r="BA874" s="54" t="s">
        <v>1109</v>
      </c>
      <c r="BB874" s="53">
        <v>11140305</v>
      </c>
      <c r="BC874" s="53">
        <v>39274</v>
      </c>
      <c r="BD874" s="53">
        <v>4103</v>
      </c>
      <c r="BE874" s="53">
        <f t="shared" si="3396"/>
        <v>0.10447115139787136</v>
      </c>
      <c r="BF874" s="53">
        <f>Input!P664</f>
        <v>0</v>
      </c>
      <c r="BG874" s="53">
        <f>Input!Q664</f>
        <v>0</v>
      </c>
      <c r="BH874" s="53">
        <f t="shared" si="3397"/>
        <v>0</v>
      </c>
      <c r="BI874" s="53">
        <f t="shared" si="3398"/>
        <v>0</v>
      </c>
      <c r="BO874" s="54" t="s">
        <v>1093</v>
      </c>
      <c r="BP874" s="53">
        <v>12060103</v>
      </c>
      <c r="BQ874" s="53">
        <v>585941.8554</v>
      </c>
      <c r="BR874" s="53">
        <v>3856.9609679999999</v>
      </c>
      <c r="BS874" s="53">
        <f t="shared" si="3399"/>
        <v>6.5824977895921101E-3</v>
      </c>
      <c r="BT874" s="53">
        <f>BT873</f>
        <v>0</v>
      </c>
      <c r="BU874" s="53">
        <f t="shared" ref="BU874:BU876" si="3537">BU873</f>
        <v>0</v>
      </c>
      <c r="BV874" s="53">
        <f t="shared" ref="BV874:BV876" si="3538">BV873</f>
        <v>7</v>
      </c>
      <c r="BW874" s="53">
        <f t="shared" si="3400"/>
        <v>0</v>
      </c>
      <c r="BX874" s="53">
        <f t="shared" si="3401"/>
        <v>0</v>
      </c>
      <c r="BY874" s="53">
        <f t="shared" si="3402"/>
        <v>4.6077484527144774E-2</v>
      </c>
    </row>
    <row r="875" spans="1:77" x14ac:dyDescent="0.3">
      <c r="A875" s="53" t="s">
        <v>623</v>
      </c>
      <c r="B875" s="53" t="s">
        <v>1576</v>
      </c>
      <c r="C875" s="53">
        <v>12030202</v>
      </c>
      <c r="D875" s="51">
        <v>401863.08145642001</v>
      </c>
      <c r="E875" s="53">
        <v>194158.818528</v>
      </c>
      <c r="F875" s="53">
        <f t="shared" si="3378"/>
        <v>0.48314669221252049</v>
      </c>
      <c r="H875" s="53">
        <f>Input!P603</f>
        <v>2943</v>
      </c>
      <c r="I875" s="53">
        <f>Input!Q603</f>
        <v>9</v>
      </c>
      <c r="J875" s="53">
        <f>Input!R603</f>
        <v>0</v>
      </c>
      <c r="K875" s="53">
        <f>Input!S603</f>
        <v>0</v>
      </c>
      <c r="L875" s="53">
        <f>Input!T603</f>
        <v>67</v>
      </c>
      <c r="M875" s="53">
        <f t="shared" si="3386"/>
        <v>1421.9007151814478</v>
      </c>
      <c r="N875" s="53">
        <f t="shared" si="3387"/>
        <v>4.3483202299126846</v>
      </c>
      <c r="O875" s="53">
        <f t="shared" si="3388"/>
        <v>0</v>
      </c>
      <c r="P875" s="53">
        <f t="shared" si="3389"/>
        <v>0</v>
      </c>
      <c r="Q875" s="53">
        <f t="shared" si="3390"/>
        <v>32.370828378238876</v>
      </c>
      <c r="AA875" s="53" t="s">
        <v>1121</v>
      </c>
      <c r="AB875" s="53" t="s">
        <v>1615</v>
      </c>
      <c r="AC875" s="53">
        <v>13070007</v>
      </c>
      <c r="AD875" s="53">
        <v>21490.568289999999</v>
      </c>
      <c r="AE875" s="53">
        <v>21490.568292399999</v>
      </c>
      <c r="AF875" s="53">
        <f t="shared" si="3379"/>
        <v>1.0000000001116769</v>
      </c>
      <c r="AH875" s="58">
        <v>0</v>
      </c>
      <c r="AI875" s="58">
        <v>0</v>
      </c>
      <c r="AJ875" s="58">
        <v>0</v>
      </c>
      <c r="AK875" s="58">
        <v>0</v>
      </c>
      <c r="AL875" s="58">
        <v>0</v>
      </c>
      <c r="AM875" s="58">
        <f t="shared" si="3436"/>
        <v>0</v>
      </c>
      <c r="AN875" s="58">
        <f t="shared" si="3437"/>
        <v>0</v>
      </c>
      <c r="AO875" s="58">
        <f t="shared" si="3438"/>
        <v>0</v>
      </c>
      <c r="AP875" s="58">
        <f t="shared" si="3439"/>
        <v>0</v>
      </c>
      <c r="AQ875" s="58">
        <f t="shared" si="3440"/>
        <v>0</v>
      </c>
      <c r="BA875" s="54" t="s">
        <v>1109</v>
      </c>
      <c r="BB875" s="53">
        <v>11140307</v>
      </c>
      <c r="BC875" s="53">
        <v>39274</v>
      </c>
      <c r="BD875" s="53">
        <v>21857</v>
      </c>
      <c r="BE875" s="53">
        <f t="shared" si="3396"/>
        <v>0.55652594591841931</v>
      </c>
      <c r="BF875" s="53">
        <f>BF874</f>
        <v>0</v>
      </c>
      <c r="BG875" s="53">
        <f>BG874</f>
        <v>0</v>
      </c>
      <c r="BH875" s="53">
        <f t="shared" si="3397"/>
        <v>0</v>
      </c>
      <c r="BI875" s="53">
        <f t="shared" si="3398"/>
        <v>0</v>
      </c>
      <c r="BO875" s="54" t="s">
        <v>1093</v>
      </c>
      <c r="BP875" s="53">
        <v>12060104</v>
      </c>
      <c r="BQ875" s="53">
        <v>585941.8554</v>
      </c>
      <c r="BR875" s="53">
        <v>119634.78019999999</v>
      </c>
      <c r="BS875" s="53">
        <f t="shared" si="3399"/>
        <v>0.20417517386316417</v>
      </c>
      <c r="BT875" s="53">
        <f>BT874</f>
        <v>0</v>
      </c>
      <c r="BU875" s="53">
        <f t="shared" si="3537"/>
        <v>0</v>
      </c>
      <c r="BV875" s="53">
        <f t="shared" si="3538"/>
        <v>7</v>
      </c>
      <c r="BW875" s="53">
        <f t="shared" si="3400"/>
        <v>0</v>
      </c>
      <c r="BX875" s="53">
        <f t="shared" si="3401"/>
        <v>0</v>
      </c>
      <c r="BY875" s="53">
        <f t="shared" si="3402"/>
        <v>1.4292262170421492</v>
      </c>
    </row>
    <row r="876" spans="1:77" x14ac:dyDescent="0.3">
      <c r="A876" s="53" t="s">
        <v>623</v>
      </c>
      <c r="B876" s="53" t="s">
        <v>1576</v>
      </c>
      <c r="C876" s="53">
        <v>12030203</v>
      </c>
      <c r="D876" s="51">
        <v>401863.08145642001</v>
      </c>
      <c r="E876" s="53">
        <v>3340.3917984200002</v>
      </c>
      <c r="F876" s="53">
        <f t="shared" si="3378"/>
        <v>8.3122634363770199E-3</v>
      </c>
      <c r="H876" s="53">
        <f t="shared" ref="H876:H877" si="3539">H875</f>
        <v>2943</v>
      </c>
      <c r="I876" s="53">
        <f t="shared" ref="I876:I877" si="3540">I875</f>
        <v>9</v>
      </c>
      <c r="J876" s="53">
        <f t="shared" ref="J876:J877" si="3541">J875</f>
        <v>0</v>
      </c>
      <c r="K876" s="53">
        <f t="shared" ref="K876:K877" si="3542">K875</f>
        <v>0</v>
      </c>
      <c r="L876" s="53">
        <f t="shared" ref="L876:L877" si="3543">L875</f>
        <v>67</v>
      </c>
      <c r="M876" s="53">
        <f t="shared" si="3386"/>
        <v>24.46299129325757</v>
      </c>
      <c r="N876" s="53">
        <f t="shared" si="3387"/>
        <v>7.4810370927393177E-2</v>
      </c>
      <c r="O876" s="53">
        <f t="shared" si="3388"/>
        <v>0</v>
      </c>
      <c r="P876" s="53">
        <f t="shared" si="3389"/>
        <v>0</v>
      </c>
      <c r="Q876" s="53">
        <f t="shared" si="3390"/>
        <v>0.55692165023726037</v>
      </c>
      <c r="AA876" s="53" t="s">
        <v>1122</v>
      </c>
      <c r="AB876" s="53" t="s">
        <v>1608</v>
      </c>
      <c r="AC876" s="53">
        <v>11140305</v>
      </c>
      <c r="AD876" s="53">
        <v>263626.6568</v>
      </c>
      <c r="AE876" s="53">
        <v>4359.1576919700001</v>
      </c>
      <c r="AF876" s="53">
        <f t="shared" si="3379"/>
        <v>1.6535344888423287E-2</v>
      </c>
      <c r="AH876" s="53">
        <f>Input!P726</f>
        <v>211</v>
      </c>
      <c r="AI876" s="53">
        <f>Input!Q726</f>
        <v>0</v>
      </c>
      <c r="AJ876" s="53">
        <f>Input!R726</f>
        <v>0</v>
      </c>
      <c r="AK876" s="53">
        <f>Input!S726</f>
        <v>0</v>
      </c>
      <c r="AL876" s="53">
        <f>Input!T726</f>
        <v>16</v>
      </c>
      <c r="AM876" s="58">
        <f t="shared" si="3436"/>
        <v>3.4889577714573137</v>
      </c>
      <c r="AN876" s="58">
        <f t="shared" si="3437"/>
        <v>0</v>
      </c>
      <c r="AO876" s="58">
        <f t="shared" si="3438"/>
        <v>0</v>
      </c>
      <c r="AP876" s="58">
        <f t="shared" si="3439"/>
        <v>0</v>
      </c>
      <c r="AQ876" s="58">
        <f t="shared" si="3440"/>
        <v>0.26456551821477259</v>
      </c>
      <c r="BA876" s="54" t="s">
        <v>1109</v>
      </c>
      <c r="BB876" s="53">
        <v>12010002</v>
      </c>
      <c r="BC876" s="53">
        <v>39274</v>
      </c>
      <c r="BD876" s="53">
        <v>13314</v>
      </c>
      <c r="BE876" s="53">
        <f t="shared" si="3396"/>
        <v>0.33900290268370931</v>
      </c>
      <c r="BF876" s="53">
        <f>BF875</f>
        <v>0</v>
      </c>
      <c r="BG876" s="53">
        <f>BG875</f>
        <v>0</v>
      </c>
      <c r="BH876" s="53">
        <f t="shared" si="3397"/>
        <v>0</v>
      </c>
      <c r="BI876" s="53">
        <f t="shared" si="3398"/>
        <v>0</v>
      </c>
      <c r="BO876" s="54" t="s">
        <v>1093</v>
      </c>
      <c r="BP876" s="53">
        <v>12060105</v>
      </c>
      <c r="BQ876" s="53">
        <v>585941.8554</v>
      </c>
      <c r="BR876" s="53">
        <v>249916.1496</v>
      </c>
      <c r="BS876" s="53">
        <f t="shared" si="3399"/>
        <v>0.42652039156580107</v>
      </c>
      <c r="BT876" s="53">
        <f>BT875</f>
        <v>0</v>
      </c>
      <c r="BU876" s="53">
        <f t="shared" si="3537"/>
        <v>0</v>
      </c>
      <c r="BV876" s="53">
        <f t="shared" si="3538"/>
        <v>7</v>
      </c>
      <c r="BW876" s="53">
        <f t="shared" si="3400"/>
        <v>0</v>
      </c>
      <c r="BX876" s="53">
        <f t="shared" si="3401"/>
        <v>0</v>
      </c>
      <c r="BY876" s="53">
        <f t="shared" si="3402"/>
        <v>2.9856427409606074</v>
      </c>
    </row>
    <row r="877" spans="1:77" x14ac:dyDescent="0.3">
      <c r="A877" s="53" t="s">
        <v>623</v>
      </c>
      <c r="B877" s="53" t="s">
        <v>1576</v>
      </c>
      <c r="C877" s="53">
        <v>12040103</v>
      </c>
      <c r="D877" s="51">
        <v>401863.08145642001</v>
      </c>
      <c r="E877" s="53">
        <v>204363.87113000001</v>
      </c>
      <c r="F877" s="53">
        <f t="shared" si="3378"/>
        <v>0.50854104435110248</v>
      </c>
      <c r="H877" s="53">
        <f t="shared" si="3539"/>
        <v>2943</v>
      </c>
      <c r="I877" s="53">
        <f t="shared" si="3540"/>
        <v>9</v>
      </c>
      <c r="J877" s="53">
        <f t="shared" si="3541"/>
        <v>0</v>
      </c>
      <c r="K877" s="53">
        <f t="shared" si="3542"/>
        <v>0</v>
      </c>
      <c r="L877" s="53">
        <f t="shared" si="3543"/>
        <v>67</v>
      </c>
      <c r="M877" s="53">
        <f t="shared" si="3386"/>
        <v>1496.6362935252946</v>
      </c>
      <c r="N877" s="53">
        <f t="shared" si="3387"/>
        <v>4.5768693991599223</v>
      </c>
      <c r="O877" s="53">
        <f t="shared" si="3388"/>
        <v>0</v>
      </c>
      <c r="P877" s="53">
        <f t="shared" si="3389"/>
        <v>0</v>
      </c>
      <c r="Q877" s="53">
        <f t="shared" si="3390"/>
        <v>34.072249971523867</v>
      </c>
      <c r="AA877" s="53" t="s">
        <v>1122</v>
      </c>
      <c r="AB877" s="53" t="s">
        <v>1608</v>
      </c>
      <c r="AC877" s="53">
        <v>11140307</v>
      </c>
      <c r="AD877" s="53">
        <v>263626.6568</v>
      </c>
      <c r="AE877" s="53">
        <v>19825.389162399999</v>
      </c>
      <c r="AF877" s="53">
        <f t="shared" si="3379"/>
        <v>7.5202520879519799E-2</v>
      </c>
      <c r="AH877" s="58">
        <f t="shared" ref="AH877:AH880" si="3544">AH876</f>
        <v>211</v>
      </c>
      <c r="AI877" s="58">
        <f t="shared" ref="AI877:AI880" si="3545">AI876</f>
        <v>0</v>
      </c>
      <c r="AJ877" s="58">
        <f t="shared" ref="AJ877:AJ880" si="3546">AJ876</f>
        <v>0</v>
      </c>
      <c r="AK877" s="58">
        <f t="shared" ref="AK877:AK880" si="3547">AK876</f>
        <v>0</v>
      </c>
      <c r="AL877" s="58">
        <f t="shared" ref="AL877:AL880" si="3548">AL876</f>
        <v>16</v>
      </c>
      <c r="AM877" s="58">
        <f t="shared" si="3436"/>
        <v>15.867731905578678</v>
      </c>
      <c r="AN877" s="58">
        <f t="shared" si="3437"/>
        <v>0</v>
      </c>
      <c r="AO877" s="58">
        <f t="shared" si="3438"/>
        <v>0</v>
      </c>
      <c r="AP877" s="58">
        <f t="shared" si="3439"/>
        <v>0</v>
      </c>
      <c r="AQ877" s="58">
        <f t="shared" si="3440"/>
        <v>1.2032403340723168</v>
      </c>
      <c r="BA877" s="54" t="s">
        <v>1110</v>
      </c>
      <c r="BB877" s="53">
        <v>12090103</v>
      </c>
      <c r="BC877" s="53">
        <v>3355</v>
      </c>
      <c r="BD877" s="53">
        <v>223</v>
      </c>
      <c r="BE877" s="53">
        <f t="shared" si="3396"/>
        <v>6.6467958271236957E-2</v>
      </c>
      <c r="BF877" s="53">
        <f>Input!P670</f>
        <v>1</v>
      </c>
      <c r="BG877" s="53">
        <f>Input!Q670</f>
        <v>0</v>
      </c>
      <c r="BH877" s="53">
        <f t="shared" si="3397"/>
        <v>6.6467958271236957E-2</v>
      </c>
      <c r="BI877" s="53">
        <f t="shared" si="3398"/>
        <v>0</v>
      </c>
      <c r="BO877" s="54" t="s">
        <v>1094</v>
      </c>
      <c r="BP877" s="53">
        <v>12010002</v>
      </c>
      <c r="BQ877" s="53">
        <v>533580.31090000004</v>
      </c>
      <c r="BR877" s="53">
        <v>24417.564119999999</v>
      </c>
      <c r="BS877" s="53">
        <f t="shared" si="3399"/>
        <v>4.5761741243439867E-2</v>
      </c>
      <c r="BT877" s="53">
        <v>0</v>
      </c>
      <c r="BU877" s="53">
        <v>0</v>
      </c>
      <c r="BV877" s="53">
        <v>0</v>
      </c>
      <c r="BW877" s="53">
        <f t="shared" si="3400"/>
        <v>0</v>
      </c>
      <c r="BX877" s="53">
        <f t="shared" si="3401"/>
        <v>0</v>
      </c>
      <c r="BY877" s="53">
        <f t="shared" si="3402"/>
        <v>0</v>
      </c>
    </row>
    <row r="878" spans="1:77" x14ac:dyDescent="0.3">
      <c r="A878" s="53" t="s">
        <v>754</v>
      </c>
      <c r="B878" s="53" t="s">
        <v>1576</v>
      </c>
      <c r="C878" s="53">
        <v>12100405</v>
      </c>
      <c r="D878" s="51">
        <v>329640.09396647004</v>
      </c>
      <c r="E878" s="53">
        <v>13632.6141119</v>
      </c>
      <c r="F878" s="53">
        <f t="shared" si="3378"/>
        <v>4.1356055775444198E-2</v>
      </c>
      <c r="H878" s="53">
        <f>Input!P605</f>
        <v>4566</v>
      </c>
      <c r="I878" s="53">
        <f>Input!Q605</f>
        <v>0</v>
      </c>
      <c r="J878" s="53">
        <f>Input!R605</f>
        <v>13921</v>
      </c>
      <c r="K878" s="53">
        <f>Input!S605</f>
        <v>0</v>
      </c>
      <c r="L878" s="53">
        <f>Input!T605</f>
        <v>237</v>
      </c>
      <c r="M878" s="53">
        <f t="shared" si="3386"/>
        <v>188.83175067067822</v>
      </c>
      <c r="N878" s="53">
        <f t="shared" si="3387"/>
        <v>0</v>
      </c>
      <c r="O878" s="53">
        <f t="shared" si="3388"/>
        <v>575.71765244995868</v>
      </c>
      <c r="P878" s="53">
        <f t="shared" si="3389"/>
        <v>0</v>
      </c>
      <c r="Q878" s="53">
        <f t="shared" si="3390"/>
        <v>9.8013852187802755</v>
      </c>
      <c r="AA878" s="53" t="s">
        <v>1122</v>
      </c>
      <c r="AB878" s="53" t="s">
        <v>1608</v>
      </c>
      <c r="AC878" s="53">
        <v>12010001</v>
      </c>
      <c r="AD878" s="53">
        <v>263626.6568</v>
      </c>
      <c r="AE878" s="53">
        <v>7921.0911397299997</v>
      </c>
      <c r="AF878" s="53">
        <f t="shared" si="3379"/>
        <v>3.0046624403917258E-2</v>
      </c>
      <c r="AH878" s="58">
        <f t="shared" si="3544"/>
        <v>211</v>
      </c>
      <c r="AI878" s="58">
        <f t="shared" si="3545"/>
        <v>0</v>
      </c>
      <c r="AJ878" s="58">
        <f t="shared" si="3546"/>
        <v>0</v>
      </c>
      <c r="AK878" s="58">
        <f t="shared" si="3547"/>
        <v>0</v>
      </c>
      <c r="AL878" s="58">
        <f t="shared" si="3548"/>
        <v>16</v>
      </c>
      <c r="AM878" s="58">
        <f t="shared" si="3436"/>
        <v>6.3398377492265414</v>
      </c>
      <c r="AN878" s="58">
        <f t="shared" si="3437"/>
        <v>0</v>
      </c>
      <c r="AO878" s="58">
        <f t="shared" si="3438"/>
        <v>0</v>
      </c>
      <c r="AP878" s="58">
        <f t="shared" si="3439"/>
        <v>0</v>
      </c>
      <c r="AQ878" s="58">
        <f t="shared" si="3440"/>
        <v>0.48074599046267613</v>
      </c>
      <c r="BA878" s="54" t="s">
        <v>1110</v>
      </c>
      <c r="BB878" s="53">
        <v>13070007</v>
      </c>
      <c r="BC878" s="53">
        <v>3355</v>
      </c>
      <c r="BD878" s="53">
        <v>9</v>
      </c>
      <c r="BE878" s="53">
        <f t="shared" si="3396"/>
        <v>2.6825633383010432E-3</v>
      </c>
      <c r="BF878" s="53">
        <f>BF877</f>
        <v>1</v>
      </c>
      <c r="BG878" s="53">
        <f>BG877</f>
        <v>0</v>
      </c>
      <c r="BH878" s="53">
        <f t="shared" si="3397"/>
        <v>2.6825633383010432E-3</v>
      </c>
      <c r="BI878" s="53">
        <f t="shared" si="3398"/>
        <v>0</v>
      </c>
      <c r="BO878" s="54" t="s">
        <v>1094</v>
      </c>
      <c r="BP878" s="53">
        <v>12010004</v>
      </c>
      <c r="BQ878" s="53">
        <v>533580.31090000004</v>
      </c>
      <c r="BR878" s="53">
        <v>406360.78810000001</v>
      </c>
      <c r="BS878" s="53">
        <f t="shared" si="3399"/>
        <v>0.76157380585236278</v>
      </c>
      <c r="BT878" s="53">
        <f>BT877</f>
        <v>0</v>
      </c>
      <c r="BU878" s="53">
        <f t="shared" ref="BU878:BU879" si="3549">BU877</f>
        <v>0</v>
      </c>
      <c r="BV878" s="53">
        <f t="shared" ref="BV878:BV879" si="3550">BV877</f>
        <v>0</v>
      </c>
      <c r="BW878" s="53">
        <f t="shared" si="3400"/>
        <v>0</v>
      </c>
      <c r="BX878" s="53">
        <f t="shared" si="3401"/>
        <v>0</v>
      </c>
      <c r="BY878" s="53">
        <f t="shared" si="3402"/>
        <v>0</v>
      </c>
    </row>
    <row r="879" spans="1:77" x14ac:dyDescent="0.3">
      <c r="A879" s="53" t="s">
        <v>754</v>
      </c>
      <c r="B879" s="53" t="s">
        <v>1576</v>
      </c>
      <c r="C879" s="53">
        <v>12100407</v>
      </c>
      <c r="D879" s="51">
        <v>329640.09396646998</v>
      </c>
      <c r="E879" s="53">
        <v>224264.63086</v>
      </c>
      <c r="F879" s="53">
        <f t="shared" si="3378"/>
        <v>0.68033177688273427</v>
      </c>
      <c r="H879" s="53">
        <f>H878</f>
        <v>4566</v>
      </c>
      <c r="I879" s="53">
        <f t="shared" ref="I879:I881" si="3551">I878</f>
        <v>0</v>
      </c>
      <c r="J879" s="53">
        <f t="shared" ref="J879:J881" si="3552">J878</f>
        <v>13921</v>
      </c>
      <c r="K879" s="53">
        <f t="shared" ref="K879:K881" si="3553">K878</f>
        <v>0</v>
      </c>
      <c r="L879" s="53">
        <f t="shared" ref="L879:L881" si="3554">L878</f>
        <v>237</v>
      </c>
      <c r="M879" s="53">
        <f t="shared" si="3386"/>
        <v>3106.3948932465646</v>
      </c>
      <c r="N879" s="53">
        <f t="shared" si="3387"/>
        <v>0</v>
      </c>
      <c r="O879" s="53">
        <f t="shared" si="3388"/>
        <v>9470.8986659845432</v>
      </c>
      <c r="P879" s="53">
        <f t="shared" si="3389"/>
        <v>0</v>
      </c>
      <c r="Q879" s="53">
        <f t="shared" si="3390"/>
        <v>161.23863112120802</v>
      </c>
      <c r="AA879" s="53" t="s">
        <v>1122</v>
      </c>
      <c r="AB879" s="53" t="s">
        <v>1608</v>
      </c>
      <c r="AC879" s="53">
        <v>12010002</v>
      </c>
      <c r="AD879" s="53">
        <v>263626.6568</v>
      </c>
      <c r="AE879" s="53">
        <v>161381.527722</v>
      </c>
      <c r="AF879" s="53">
        <f t="shared" si="3379"/>
        <v>0.61215936840723917</v>
      </c>
      <c r="AH879" s="58">
        <f t="shared" si="3544"/>
        <v>211</v>
      </c>
      <c r="AI879" s="58">
        <f t="shared" si="3545"/>
        <v>0</v>
      </c>
      <c r="AJ879" s="58">
        <f t="shared" si="3546"/>
        <v>0</v>
      </c>
      <c r="AK879" s="58">
        <f t="shared" si="3547"/>
        <v>0</v>
      </c>
      <c r="AL879" s="58">
        <f t="shared" si="3548"/>
        <v>16</v>
      </c>
      <c r="AM879" s="58">
        <f t="shared" si="3436"/>
        <v>129.16562673392747</v>
      </c>
      <c r="AN879" s="58">
        <f t="shared" si="3437"/>
        <v>0</v>
      </c>
      <c r="AO879" s="58">
        <f t="shared" si="3438"/>
        <v>0</v>
      </c>
      <c r="AP879" s="58">
        <f t="shared" si="3439"/>
        <v>0</v>
      </c>
      <c r="AQ879" s="58">
        <f t="shared" si="3440"/>
        <v>9.7945498945158267</v>
      </c>
      <c r="BA879" s="54" t="s">
        <v>1110</v>
      </c>
      <c r="BB879" s="53">
        <v>13070008</v>
      </c>
      <c r="BC879" s="53">
        <v>3355</v>
      </c>
      <c r="BD879" s="53">
        <v>3123</v>
      </c>
      <c r="BE879" s="53">
        <f t="shared" si="3396"/>
        <v>0.93084947839046195</v>
      </c>
      <c r="BF879" s="53">
        <f>BF878</f>
        <v>1</v>
      </c>
      <c r="BG879" s="53">
        <f>BG878</f>
        <v>0</v>
      </c>
      <c r="BH879" s="53">
        <f t="shared" si="3397"/>
        <v>0.93084947839046195</v>
      </c>
      <c r="BI879" s="53">
        <f t="shared" si="3398"/>
        <v>0</v>
      </c>
      <c r="BO879" s="54" t="s">
        <v>1094</v>
      </c>
      <c r="BP879" s="53">
        <v>12020005</v>
      </c>
      <c r="BQ879" s="53">
        <v>533580.31090000004</v>
      </c>
      <c r="BR879" s="53">
        <v>102801.9587</v>
      </c>
      <c r="BS879" s="53">
        <f t="shared" si="3399"/>
        <v>0.19266445294167991</v>
      </c>
      <c r="BT879" s="53">
        <f>BT878</f>
        <v>0</v>
      </c>
      <c r="BU879" s="53">
        <f t="shared" si="3549"/>
        <v>0</v>
      </c>
      <c r="BV879" s="53">
        <f t="shared" si="3550"/>
        <v>0</v>
      </c>
      <c r="BW879" s="53">
        <f t="shared" si="3400"/>
        <v>0</v>
      </c>
      <c r="BX879" s="53">
        <f t="shared" si="3401"/>
        <v>0</v>
      </c>
      <c r="BY879" s="53">
        <f t="shared" si="3402"/>
        <v>0</v>
      </c>
    </row>
    <row r="880" spans="1:77" x14ac:dyDescent="0.3">
      <c r="A880" s="53" t="s">
        <v>754</v>
      </c>
      <c r="B880" s="53" t="s">
        <v>1576</v>
      </c>
      <c r="C880" s="53">
        <v>12110111</v>
      </c>
      <c r="D880" s="51">
        <v>329640.09396646998</v>
      </c>
      <c r="E880" s="53">
        <v>86011.0113461</v>
      </c>
      <c r="F880" s="53">
        <f t="shared" si="3378"/>
        <v>0.26092399838609676</v>
      </c>
      <c r="H880" s="53">
        <f>H879</f>
        <v>4566</v>
      </c>
      <c r="I880" s="53">
        <f t="shared" si="3551"/>
        <v>0</v>
      </c>
      <c r="J880" s="53">
        <f t="shared" si="3552"/>
        <v>13921</v>
      </c>
      <c r="K880" s="53">
        <f t="shared" si="3553"/>
        <v>0</v>
      </c>
      <c r="L880" s="53">
        <f t="shared" si="3554"/>
        <v>237</v>
      </c>
      <c r="M880" s="53">
        <f t="shared" si="3386"/>
        <v>1191.3789766309178</v>
      </c>
      <c r="N880" s="53">
        <f t="shared" si="3387"/>
        <v>0</v>
      </c>
      <c r="O880" s="53">
        <f t="shared" si="3388"/>
        <v>3632.3229815328527</v>
      </c>
      <c r="P880" s="53">
        <f t="shared" si="3389"/>
        <v>0</v>
      </c>
      <c r="Q880" s="53">
        <f t="shared" si="3390"/>
        <v>61.838987617504934</v>
      </c>
      <c r="AA880" s="53" t="s">
        <v>1122</v>
      </c>
      <c r="AB880" s="53" t="s">
        <v>1608</v>
      </c>
      <c r="AC880" s="53">
        <v>12010003</v>
      </c>
      <c r="AD880" s="53">
        <v>263626.6568</v>
      </c>
      <c r="AE880" s="53">
        <v>70139.491060900007</v>
      </c>
      <c r="AF880" s="53">
        <f t="shared" si="3379"/>
        <v>0.26605614133365596</v>
      </c>
      <c r="AH880" s="58">
        <f t="shared" si="3544"/>
        <v>211</v>
      </c>
      <c r="AI880" s="58">
        <f t="shared" si="3545"/>
        <v>0</v>
      </c>
      <c r="AJ880" s="58">
        <f t="shared" si="3546"/>
        <v>0</v>
      </c>
      <c r="AK880" s="58">
        <f t="shared" si="3547"/>
        <v>0</v>
      </c>
      <c r="AL880" s="58">
        <f t="shared" si="3548"/>
        <v>16</v>
      </c>
      <c r="AM880" s="58">
        <f t="shared" si="3436"/>
        <v>56.137845821401406</v>
      </c>
      <c r="AN880" s="58">
        <f t="shared" si="3437"/>
        <v>0</v>
      </c>
      <c r="AO880" s="58">
        <f t="shared" si="3438"/>
        <v>0</v>
      </c>
      <c r="AP880" s="58">
        <f t="shared" si="3439"/>
        <v>0</v>
      </c>
      <c r="AQ880" s="58">
        <f t="shared" si="3440"/>
        <v>4.2568982613384954</v>
      </c>
      <c r="BA880" s="54" t="s">
        <v>1111</v>
      </c>
      <c r="BB880" s="53">
        <v>12110101</v>
      </c>
      <c r="BC880" s="53">
        <v>26405</v>
      </c>
      <c r="BD880" s="53">
        <v>585</v>
      </c>
      <c r="BE880" s="53">
        <f t="shared" si="3396"/>
        <v>2.2154894906267753E-2</v>
      </c>
      <c r="BF880" s="53">
        <f>Input!P674</f>
        <v>226</v>
      </c>
      <c r="BG880" s="53">
        <f>Input!Q674</f>
        <v>0</v>
      </c>
      <c r="BH880" s="53">
        <f t="shared" si="3397"/>
        <v>5.0070062488165119</v>
      </c>
      <c r="BI880" s="53">
        <f t="shared" si="3398"/>
        <v>0</v>
      </c>
      <c r="BO880" s="54" t="s">
        <v>1095</v>
      </c>
      <c r="BP880" s="53">
        <v>11100101</v>
      </c>
      <c r="BQ880" s="53">
        <v>580554.18999999994</v>
      </c>
      <c r="BR880" s="53">
        <v>56394.574139999997</v>
      </c>
      <c r="BS880" s="53">
        <f t="shared" si="3399"/>
        <v>9.7139207866194205E-2</v>
      </c>
      <c r="BT880" s="53">
        <v>0</v>
      </c>
      <c r="BU880" s="53">
        <v>0</v>
      </c>
      <c r="BV880" s="53">
        <v>0</v>
      </c>
      <c r="BW880" s="53">
        <f t="shared" si="3400"/>
        <v>0</v>
      </c>
      <c r="BX880" s="53">
        <f t="shared" si="3401"/>
        <v>0</v>
      </c>
      <c r="BY880" s="53">
        <f t="shared" si="3402"/>
        <v>0</v>
      </c>
    </row>
    <row r="881" spans="1:77" x14ac:dyDescent="0.3">
      <c r="A881" s="53" t="s">
        <v>754</v>
      </c>
      <c r="B881" s="53" t="s">
        <v>1576</v>
      </c>
      <c r="C881" s="53">
        <v>12110201</v>
      </c>
      <c r="D881" s="51">
        <v>329640.09396646998</v>
      </c>
      <c r="E881" s="53">
        <v>5731.8376484700002</v>
      </c>
      <c r="F881" s="53">
        <f t="shared" si="3378"/>
        <v>1.7388168955724863E-2</v>
      </c>
      <c r="H881" s="53">
        <f>H880</f>
        <v>4566</v>
      </c>
      <c r="I881" s="53">
        <f t="shared" si="3551"/>
        <v>0</v>
      </c>
      <c r="J881" s="53">
        <f t="shared" si="3552"/>
        <v>13921</v>
      </c>
      <c r="K881" s="53">
        <f t="shared" si="3553"/>
        <v>0</v>
      </c>
      <c r="L881" s="53">
        <f t="shared" si="3554"/>
        <v>237</v>
      </c>
      <c r="M881" s="53">
        <f t="shared" si="3386"/>
        <v>79.394379451839725</v>
      </c>
      <c r="N881" s="53">
        <f t="shared" si="3387"/>
        <v>0</v>
      </c>
      <c r="O881" s="53">
        <f t="shared" si="3388"/>
        <v>242.06070003264583</v>
      </c>
      <c r="P881" s="53">
        <f t="shared" si="3389"/>
        <v>0</v>
      </c>
      <c r="Q881" s="53">
        <f t="shared" si="3390"/>
        <v>4.1209960425067926</v>
      </c>
      <c r="AA881" s="53" t="s">
        <v>1122</v>
      </c>
      <c r="AB881" s="73" t="s">
        <v>1611</v>
      </c>
      <c r="AC881" s="53">
        <v>12020001</v>
      </c>
      <c r="AD881" s="53">
        <v>1</v>
      </c>
      <c r="AE881" s="53">
        <v>1</v>
      </c>
      <c r="AF881" s="53">
        <f t="shared" si="3379"/>
        <v>1</v>
      </c>
      <c r="AH881" s="53">
        <f>Input!P727</f>
        <v>40</v>
      </c>
      <c r="AI881" s="53">
        <f>Input!Q727</f>
        <v>0</v>
      </c>
      <c r="AJ881" s="53">
        <f>Input!R727</f>
        <v>0</v>
      </c>
      <c r="AK881" s="53">
        <f>Input!S727</f>
        <v>0</v>
      </c>
      <c r="AL881" s="53">
        <f>Input!T727</f>
        <v>4</v>
      </c>
      <c r="AM881" s="58">
        <f t="shared" si="3436"/>
        <v>40</v>
      </c>
      <c r="AN881" s="58">
        <f t="shared" si="3437"/>
        <v>0</v>
      </c>
      <c r="AO881" s="58">
        <f t="shared" si="3438"/>
        <v>0</v>
      </c>
      <c r="AP881" s="58">
        <f t="shared" si="3439"/>
        <v>0</v>
      </c>
      <c r="AQ881" s="58">
        <f t="shared" si="3440"/>
        <v>4</v>
      </c>
      <c r="BA881" s="54" t="s">
        <v>1111</v>
      </c>
      <c r="BB881" s="53">
        <v>12110102</v>
      </c>
      <c r="BC881" s="53">
        <v>26405</v>
      </c>
      <c r="BD881" s="53">
        <v>2</v>
      </c>
      <c r="BE881" s="53">
        <f t="shared" si="3396"/>
        <v>7.5743230448778641E-5</v>
      </c>
      <c r="BF881" s="53">
        <f t="shared" ref="BF881:BG884" si="3555">BF880</f>
        <v>226</v>
      </c>
      <c r="BG881" s="53">
        <f t="shared" si="3555"/>
        <v>0</v>
      </c>
      <c r="BH881" s="53">
        <f t="shared" si="3397"/>
        <v>1.7117970081423971E-2</v>
      </c>
      <c r="BI881" s="53">
        <f t="shared" si="3398"/>
        <v>0</v>
      </c>
      <c r="BO881" s="54" t="s">
        <v>1095</v>
      </c>
      <c r="BP881" s="53">
        <v>11100103</v>
      </c>
      <c r="BQ881" s="53">
        <v>580554.18999999994</v>
      </c>
      <c r="BR881" s="53">
        <v>421926.63870000001</v>
      </c>
      <c r="BS881" s="53">
        <f t="shared" si="3399"/>
        <v>0.72676529765464282</v>
      </c>
      <c r="BT881" s="53">
        <f>BT880</f>
        <v>0</v>
      </c>
      <c r="BU881" s="53">
        <f t="shared" ref="BU881:BU882" si="3556">BU880</f>
        <v>0</v>
      </c>
      <c r="BV881" s="53">
        <f t="shared" ref="BV881:BV882" si="3557">BV880</f>
        <v>0</v>
      </c>
      <c r="BW881" s="53">
        <f t="shared" si="3400"/>
        <v>0</v>
      </c>
      <c r="BX881" s="53">
        <f t="shared" si="3401"/>
        <v>0</v>
      </c>
      <c r="BY881" s="53">
        <f t="shared" si="3402"/>
        <v>0</v>
      </c>
    </row>
    <row r="882" spans="1:77" x14ac:dyDescent="0.3">
      <c r="A882" s="53" t="s">
        <v>1091</v>
      </c>
      <c r="B882" s="53" t="s">
        <v>1575</v>
      </c>
      <c r="C882" s="53">
        <v>12090102</v>
      </c>
      <c r="D882" s="51">
        <v>838843.38798569993</v>
      </c>
      <c r="E882" s="53">
        <v>265294.02271599998</v>
      </c>
      <c r="F882" s="53">
        <f t="shared" si="3378"/>
        <v>0.31626168426152335</v>
      </c>
      <c r="H882" s="53">
        <f>Input!P610</f>
        <v>610</v>
      </c>
      <c r="I882" s="53">
        <f>Input!Q610</f>
        <v>0</v>
      </c>
      <c r="J882" s="53">
        <f>Input!R610</f>
        <v>1095</v>
      </c>
      <c r="K882" s="53">
        <f>Input!S610</f>
        <v>0</v>
      </c>
      <c r="L882" s="53">
        <f>Input!T610</f>
        <v>467</v>
      </c>
      <c r="M882" s="53">
        <f t="shared" si="3386"/>
        <v>192.91962739952925</v>
      </c>
      <c r="N882" s="53">
        <f t="shared" si="3387"/>
        <v>0</v>
      </c>
      <c r="O882" s="53">
        <f t="shared" si="3388"/>
        <v>346.30654426636806</v>
      </c>
      <c r="P882" s="53">
        <f t="shared" si="3389"/>
        <v>0</v>
      </c>
      <c r="Q882" s="53">
        <f t="shared" si="3390"/>
        <v>147.69420655013141</v>
      </c>
      <c r="AA882" s="53" t="s">
        <v>1123</v>
      </c>
      <c r="AB882" s="53" t="s">
        <v>1600</v>
      </c>
      <c r="AC882" s="53">
        <v>12080001</v>
      </c>
      <c r="AD882" s="53">
        <v>495516.26289999997</v>
      </c>
      <c r="AE882" s="53">
        <v>99786.675883100004</v>
      </c>
      <c r="AF882" s="53">
        <f t="shared" si="3379"/>
        <v>0.20137921467824343</v>
      </c>
      <c r="AH882" s="53">
        <f>Input!P728</f>
        <v>0</v>
      </c>
      <c r="AI882" s="53">
        <f>Input!Q728</f>
        <v>0</v>
      </c>
      <c r="AJ882" s="53">
        <f>Input!R728</f>
        <v>0</v>
      </c>
      <c r="AK882" s="53">
        <f>Input!S728</f>
        <v>0</v>
      </c>
      <c r="AL882" s="53">
        <f>Input!T728</f>
        <v>7</v>
      </c>
      <c r="AM882" s="58">
        <f t="shared" si="3436"/>
        <v>0</v>
      </c>
      <c r="AN882" s="58">
        <f t="shared" si="3437"/>
        <v>0</v>
      </c>
      <c r="AO882" s="58">
        <f t="shared" si="3438"/>
        <v>0</v>
      </c>
      <c r="AP882" s="58">
        <f t="shared" si="3439"/>
        <v>0</v>
      </c>
      <c r="AQ882" s="58">
        <f t="shared" si="3440"/>
        <v>1.4096545027477041</v>
      </c>
      <c r="BA882" s="54" t="s">
        <v>1111</v>
      </c>
      <c r="BB882" s="53">
        <v>12110103</v>
      </c>
      <c r="BC882" s="53">
        <v>26405</v>
      </c>
      <c r="BD882" s="53">
        <v>532</v>
      </c>
      <c r="BE882" s="53">
        <f t="shared" si="3396"/>
        <v>2.014769929937512E-2</v>
      </c>
      <c r="BF882" s="53">
        <f t="shared" si="3555"/>
        <v>226</v>
      </c>
      <c r="BG882" s="53">
        <f t="shared" si="3555"/>
        <v>0</v>
      </c>
      <c r="BH882" s="53">
        <f t="shared" si="3397"/>
        <v>4.5533800416587775</v>
      </c>
      <c r="BI882" s="53">
        <f t="shared" si="3398"/>
        <v>0</v>
      </c>
      <c r="BO882" s="54" t="s">
        <v>1095</v>
      </c>
      <c r="BP882" s="53">
        <v>11100104</v>
      </c>
      <c r="BQ882" s="53">
        <v>580554.18999999994</v>
      </c>
      <c r="BR882" s="53">
        <v>102232.97719999999</v>
      </c>
      <c r="BS882" s="53">
        <f t="shared" si="3399"/>
        <v>0.17609549454806278</v>
      </c>
      <c r="BT882" s="53">
        <f>BT881</f>
        <v>0</v>
      </c>
      <c r="BU882" s="53">
        <f t="shared" si="3556"/>
        <v>0</v>
      </c>
      <c r="BV882" s="53">
        <f t="shared" si="3557"/>
        <v>0</v>
      </c>
      <c r="BW882" s="53">
        <f t="shared" si="3400"/>
        <v>0</v>
      </c>
      <c r="BX882" s="53">
        <f t="shared" si="3401"/>
        <v>0</v>
      </c>
      <c r="BY882" s="53">
        <f t="shared" si="3402"/>
        <v>0</v>
      </c>
    </row>
    <row r="883" spans="1:77" x14ac:dyDescent="0.3">
      <c r="A883" s="53" t="s">
        <v>1091</v>
      </c>
      <c r="B883" s="53" t="s">
        <v>1575</v>
      </c>
      <c r="C883" s="53">
        <v>12090105</v>
      </c>
      <c r="D883" s="51">
        <v>838843.38798570004</v>
      </c>
      <c r="E883" s="53">
        <v>13834.6626927</v>
      </c>
      <c r="F883" s="53">
        <f t="shared" si="3378"/>
        <v>1.6492545439168251E-2</v>
      </c>
      <c r="H883" s="53">
        <f>H882</f>
        <v>610</v>
      </c>
      <c r="I883" s="53">
        <f t="shared" ref="I883:I885" si="3558">I882</f>
        <v>0</v>
      </c>
      <c r="J883" s="53">
        <f t="shared" ref="J883:J885" si="3559">J882</f>
        <v>1095</v>
      </c>
      <c r="K883" s="53">
        <f t="shared" ref="K883:K885" si="3560">K882</f>
        <v>0</v>
      </c>
      <c r="L883" s="53">
        <f t="shared" ref="L883:L885" si="3561">L882</f>
        <v>467</v>
      </c>
      <c r="M883" s="53">
        <f t="shared" si="3386"/>
        <v>10.060452717892634</v>
      </c>
      <c r="N883" s="53">
        <f t="shared" si="3387"/>
        <v>0</v>
      </c>
      <c r="O883" s="53">
        <f t="shared" si="3388"/>
        <v>18.059337255889236</v>
      </c>
      <c r="P883" s="53">
        <f t="shared" si="3389"/>
        <v>0</v>
      </c>
      <c r="Q883" s="53">
        <f t="shared" si="3390"/>
        <v>7.7020187200915737</v>
      </c>
      <c r="AA883" s="53" t="s">
        <v>1123</v>
      </c>
      <c r="AB883" s="53" t="s">
        <v>1600</v>
      </c>
      <c r="AC883" s="53">
        <v>12080003</v>
      </c>
      <c r="AD883" s="53">
        <v>495516.26289999997</v>
      </c>
      <c r="AE883" s="53">
        <v>5887.9756466700001</v>
      </c>
      <c r="AF883" s="53">
        <f t="shared" si="3379"/>
        <v>1.1882507371626371E-2</v>
      </c>
      <c r="AH883" s="58">
        <f t="shared" ref="AH883:AH885" si="3562">AH882</f>
        <v>0</v>
      </c>
      <c r="AI883" s="58">
        <f t="shared" ref="AI883:AI885" si="3563">AI882</f>
        <v>0</v>
      </c>
      <c r="AJ883" s="58">
        <f t="shared" ref="AJ883:AJ885" si="3564">AJ882</f>
        <v>0</v>
      </c>
      <c r="AK883" s="58">
        <f t="shared" ref="AK883:AK885" si="3565">AK882</f>
        <v>0</v>
      </c>
      <c r="AL883" s="58">
        <f t="shared" ref="AL883:AL885" si="3566">AL882</f>
        <v>7</v>
      </c>
      <c r="AM883" s="58">
        <f t="shared" si="3436"/>
        <v>0</v>
      </c>
      <c r="AN883" s="58">
        <f t="shared" si="3437"/>
        <v>0</v>
      </c>
      <c r="AO883" s="58">
        <f t="shared" si="3438"/>
        <v>0</v>
      </c>
      <c r="AP883" s="58">
        <f t="shared" si="3439"/>
        <v>0</v>
      </c>
      <c r="AQ883" s="58">
        <f t="shared" si="3440"/>
        <v>8.3177551601384597E-2</v>
      </c>
      <c r="BA883" s="54" t="s">
        <v>1111</v>
      </c>
      <c r="BB883" s="53">
        <v>12110104</v>
      </c>
      <c r="BC883" s="53">
        <v>26405</v>
      </c>
      <c r="BD883" s="53">
        <v>18</v>
      </c>
      <c r="BE883" s="53">
        <f t="shared" si="3396"/>
        <v>6.8168907403900775E-4</v>
      </c>
      <c r="BF883" s="53">
        <f t="shared" si="3555"/>
        <v>226</v>
      </c>
      <c r="BG883" s="53">
        <f t="shared" si="3555"/>
        <v>0</v>
      </c>
      <c r="BH883" s="53">
        <f t="shared" si="3397"/>
        <v>0.15406173073281576</v>
      </c>
      <c r="BI883" s="53">
        <f t="shared" si="3398"/>
        <v>0</v>
      </c>
      <c r="BO883" s="54" t="s">
        <v>1096</v>
      </c>
      <c r="BP883" s="53">
        <v>12010001</v>
      </c>
      <c r="BQ883" s="53">
        <v>607674.34039999999</v>
      </c>
      <c r="BR883" s="53">
        <v>30432.154600000002</v>
      </c>
      <c r="BS883" s="53">
        <f t="shared" si="3399"/>
        <v>5.007970976685986E-2</v>
      </c>
      <c r="BT883" s="53">
        <f>Input!R618</f>
        <v>0</v>
      </c>
      <c r="BU883" s="53">
        <f>Input!S618</f>
        <v>0</v>
      </c>
      <c r="BV883" s="53">
        <f>Input!T618</f>
        <v>0</v>
      </c>
      <c r="BW883" s="53">
        <f t="shared" si="3400"/>
        <v>0</v>
      </c>
      <c r="BX883" s="53">
        <f t="shared" si="3401"/>
        <v>0</v>
      </c>
      <c r="BY883" s="53">
        <f t="shared" si="3402"/>
        <v>0</v>
      </c>
    </row>
    <row r="884" spans="1:77" x14ac:dyDescent="0.3">
      <c r="A884" s="53" t="s">
        <v>1091</v>
      </c>
      <c r="B884" s="53" t="s">
        <v>1575</v>
      </c>
      <c r="C884" s="53">
        <v>12090109</v>
      </c>
      <c r="D884" s="51">
        <v>838843.38798570004</v>
      </c>
      <c r="E884" s="53">
        <v>347653.10003700003</v>
      </c>
      <c r="F884" s="53">
        <f t="shared" si="3378"/>
        <v>0.41444339314852718</v>
      </c>
      <c r="H884" s="53">
        <f t="shared" ref="H884:H885" si="3567">H883</f>
        <v>610</v>
      </c>
      <c r="I884" s="53">
        <f t="shared" si="3558"/>
        <v>0</v>
      </c>
      <c r="J884" s="53">
        <f t="shared" si="3559"/>
        <v>1095</v>
      </c>
      <c r="K884" s="53">
        <f t="shared" si="3560"/>
        <v>0</v>
      </c>
      <c r="L884" s="53">
        <f t="shared" si="3561"/>
        <v>467</v>
      </c>
      <c r="M884" s="53">
        <f t="shared" si="3386"/>
        <v>252.81046982060158</v>
      </c>
      <c r="N884" s="53">
        <f t="shared" si="3387"/>
        <v>0</v>
      </c>
      <c r="O884" s="53">
        <f t="shared" si="3388"/>
        <v>453.81551549763725</v>
      </c>
      <c r="P884" s="53">
        <f t="shared" si="3389"/>
        <v>0</v>
      </c>
      <c r="Q884" s="53">
        <f t="shared" si="3390"/>
        <v>193.5450646003622</v>
      </c>
      <c r="AA884" s="53" t="s">
        <v>1123</v>
      </c>
      <c r="AB884" s="53" t="s">
        <v>1600</v>
      </c>
      <c r="AC884" s="53">
        <v>12080004</v>
      </c>
      <c r="AD884" s="53">
        <v>495516.26289999997</v>
      </c>
      <c r="AE884" s="53">
        <v>201697.37895899999</v>
      </c>
      <c r="AF884" s="53">
        <f t="shared" si="3379"/>
        <v>0.40704492276110116</v>
      </c>
      <c r="AH884" s="58">
        <f t="shared" si="3562"/>
        <v>0</v>
      </c>
      <c r="AI884" s="58">
        <f t="shared" si="3563"/>
        <v>0</v>
      </c>
      <c r="AJ884" s="58">
        <f t="shared" si="3564"/>
        <v>0</v>
      </c>
      <c r="AK884" s="58">
        <f t="shared" si="3565"/>
        <v>0</v>
      </c>
      <c r="AL884" s="58">
        <f t="shared" si="3566"/>
        <v>7</v>
      </c>
      <c r="AM884" s="58">
        <f t="shared" si="3436"/>
        <v>0</v>
      </c>
      <c r="AN884" s="58">
        <f t="shared" si="3437"/>
        <v>0</v>
      </c>
      <c r="AO884" s="58">
        <f t="shared" si="3438"/>
        <v>0</v>
      </c>
      <c r="AP884" s="58">
        <f t="shared" si="3439"/>
        <v>0</v>
      </c>
      <c r="AQ884" s="58">
        <f t="shared" si="3440"/>
        <v>2.849314459327708</v>
      </c>
      <c r="BA884" s="54" t="s">
        <v>1111</v>
      </c>
      <c r="BB884" s="53">
        <v>12110106</v>
      </c>
      <c r="BC884" s="53">
        <v>26405</v>
      </c>
      <c r="BD884" s="53">
        <v>25220</v>
      </c>
      <c r="BE884" s="53">
        <f t="shared" si="3396"/>
        <v>0.95512213595909867</v>
      </c>
      <c r="BF884" s="53">
        <f t="shared" si="3555"/>
        <v>226</v>
      </c>
      <c r="BG884" s="53">
        <f t="shared" si="3555"/>
        <v>0</v>
      </c>
      <c r="BH884" s="53">
        <f t="shared" si="3397"/>
        <v>215.85760272675631</v>
      </c>
      <c r="BI884" s="53">
        <f t="shared" si="3398"/>
        <v>0</v>
      </c>
      <c r="BO884" s="54" t="s">
        <v>1096</v>
      </c>
      <c r="BP884" s="53">
        <v>12010002</v>
      </c>
      <c r="BQ884" s="53">
        <v>607674.34039999999</v>
      </c>
      <c r="BR884" s="53">
        <v>249558.3063</v>
      </c>
      <c r="BS884" s="53">
        <f t="shared" si="3399"/>
        <v>0.41067770960302341</v>
      </c>
      <c r="BT884" s="53">
        <f>BT883</f>
        <v>0</v>
      </c>
      <c r="BU884" s="53">
        <f t="shared" ref="BU884:BU886" si="3568">BU883</f>
        <v>0</v>
      </c>
      <c r="BV884" s="53">
        <f t="shared" ref="BV884:BV886" si="3569">BV883</f>
        <v>0</v>
      </c>
      <c r="BW884" s="53">
        <f t="shared" si="3400"/>
        <v>0</v>
      </c>
      <c r="BX884" s="53">
        <f t="shared" si="3401"/>
        <v>0</v>
      </c>
      <c r="BY884" s="53">
        <f t="shared" si="3402"/>
        <v>0</v>
      </c>
    </row>
    <row r="885" spans="1:77" x14ac:dyDescent="0.3">
      <c r="A885" s="53" t="s">
        <v>1091</v>
      </c>
      <c r="B885" s="53" t="s">
        <v>1575</v>
      </c>
      <c r="C885" s="53">
        <v>13040301</v>
      </c>
      <c r="D885" s="51">
        <v>838843.38798570004</v>
      </c>
      <c r="E885" s="53">
        <v>212061.60253999999</v>
      </c>
      <c r="F885" s="53">
        <f t="shared" si="3378"/>
        <v>0.25280237715078119</v>
      </c>
      <c r="H885" s="53">
        <f t="shared" si="3567"/>
        <v>610</v>
      </c>
      <c r="I885" s="53">
        <f t="shared" si="3558"/>
        <v>0</v>
      </c>
      <c r="J885" s="53">
        <f t="shared" si="3559"/>
        <v>1095</v>
      </c>
      <c r="K885" s="53">
        <f t="shared" si="3560"/>
        <v>0</v>
      </c>
      <c r="L885" s="53">
        <f t="shared" si="3561"/>
        <v>467</v>
      </c>
      <c r="M885" s="53">
        <f t="shared" si="3386"/>
        <v>154.20945006197653</v>
      </c>
      <c r="N885" s="53">
        <f t="shared" si="3387"/>
        <v>0</v>
      </c>
      <c r="O885" s="53">
        <f t="shared" si="3388"/>
        <v>276.81860298010542</v>
      </c>
      <c r="P885" s="53">
        <f t="shared" si="3389"/>
        <v>0</v>
      </c>
      <c r="Q885" s="53">
        <f t="shared" si="3390"/>
        <v>118.05871012941482</v>
      </c>
      <c r="AA885" s="53" t="s">
        <v>1123</v>
      </c>
      <c r="AB885" s="53" t="s">
        <v>1600</v>
      </c>
      <c r="AC885" s="53">
        <v>12080006</v>
      </c>
      <c r="AD885" s="53">
        <v>495516.26289999997</v>
      </c>
      <c r="AE885" s="53">
        <v>188144.23237300001</v>
      </c>
      <c r="AF885" s="53">
        <f t="shared" si="3379"/>
        <v>0.37969335511187724</v>
      </c>
      <c r="AH885" s="58">
        <f t="shared" si="3562"/>
        <v>0</v>
      </c>
      <c r="AI885" s="58">
        <f t="shared" si="3563"/>
        <v>0</v>
      </c>
      <c r="AJ885" s="58">
        <f t="shared" si="3564"/>
        <v>0</v>
      </c>
      <c r="AK885" s="58">
        <f t="shared" si="3565"/>
        <v>0</v>
      </c>
      <c r="AL885" s="58">
        <f t="shared" si="3566"/>
        <v>7</v>
      </c>
      <c r="AM885" s="58">
        <f t="shared" si="3436"/>
        <v>0</v>
      </c>
      <c r="AN885" s="58">
        <f t="shared" si="3437"/>
        <v>0</v>
      </c>
      <c r="AO885" s="58">
        <f t="shared" si="3438"/>
        <v>0</v>
      </c>
      <c r="AP885" s="58">
        <f t="shared" si="3439"/>
        <v>0</v>
      </c>
      <c r="AQ885" s="58">
        <f t="shared" si="3440"/>
        <v>2.6578534857831406</v>
      </c>
      <c r="BA885" s="54" t="s">
        <v>1111</v>
      </c>
      <c r="BB885" s="53">
        <v>12110107</v>
      </c>
      <c r="BC885" s="53">
        <v>26405</v>
      </c>
      <c r="BD885" s="53">
        <v>48</v>
      </c>
      <c r="BE885" s="53">
        <f t="shared" si="3396"/>
        <v>1.8178375307706873E-3</v>
      </c>
      <c r="BF885" s="53"/>
      <c r="BG885" s="53"/>
      <c r="BH885" s="53">
        <f t="shared" si="3397"/>
        <v>0</v>
      </c>
      <c r="BI885" s="53">
        <f t="shared" si="3398"/>
        <v>0</v>
      </c>
      <c r="BO885" s="54" t="s">
        <v>1096</v>
      </c>
      <c r="BP885" s="53">
        <v>12020001</v>
      </c>
      <c r="BQ885" s="53">
        <v>607674.34039999999</v>
      </c>
      <c r="BR885" s="53">
        <v>150160.7548</v>
      </c>
      <c r="BS885" s="53">
        <f t="shared" si="3399"/>
        <v>0.24710728233342399</v>
      </c>
      <c r="BT885" s="53">
        <f>BT884</f>
        <v>0</v>
      </c>
      <c r="BU885" s="53">
        <f t="shared" si="3568"/>
        <v>0</v>
      </c>
      <c r="BV885" s="53">
        <f t="shared" si="3569"/>
        <v>0</v>
      </c>
      <c r="BW885" s="53">
        <f t="shared" si="3400"/>
        <v>0</v>
      </c>
      <c r="BX885" s="53">
        <f t="shared" si="3401"/>
        <v>0</v>
      </c>
      <c r="BY885" s="53">
        <f t="shared" si="3402"/>
        <v>0</v>
      </c>
    </row>
    <row r="886" spans="1:77" x14ac:dyDescent="0.3">
      <c r="A886" s="53" t="s">
        <v>1094</v>
      </c>
      <c r="B886" s="53" t="s">
        <v>1573</v>
      </c>
      <c r="C886" s="53">
        <v>12010002</v>
      </c>
      <c r="D886" s="51">
        <v>533242.63504289999</v>
      </c>
      <c r="E886" s="53">
        <v>24417.563611900001</v>
      </c>
      <c r="F886" s="53">
        <f t="shared" si="3378"/>
        <v>4.5790718909667794E-2</v>
      </c>
      <c r="H886" s="53">
        <f>Input!P615</f>
        <v>1757</v>
      </c>
      <c r="I886" s="53">
        <f>Input!Q615</f>
        <v>0</v>
      </c>
      <c r="J886" s="53">
        <f>Input!R615</f>
        <v>26</v>
      </c>
      <c r="K886" s="53">
        <f>Input!S615</f>
        <v>0</v>
      </c>
      <c r="L886" s="53">
        <f>Input!T615</f>
        <v>530</v>
      </c>
      <c r="M886" s="53">
        <f t="shared" si="3386"/>
        <v>80.454293124286309</v>
      </c>
      <c r="N886" s="53">
        <f t="shared" si="3387"/>
        <v>0</v>
      </c>
      <c r="O886" s="53">
        <f t="shared" si="3388"/>
        <v>1.1905586916513626</v>
      </c>
      <c r="P886" s="53">
        <f t="shared" si="3389"/>
        <v>0</v>
      </c>
      <c r="Q886" s="53">
        <f t="shared" si="3390"/>
        <v>24.269081022123931</v>
      </c>
      <c r="AA886" s="53" t="s">
        <v>1124</v>
      </c>
      <c r="AB886" s="73" t="s">
        <v>1611</v>
      </c>
      <c r="AC886" s="53">
        <v>12110105</v>
      </c>
      <c r="AD886" s="53">
        <v>1</v>
      </c>
      <c r="AE886" s="53">
        <v>1</v>
      </c>
      <c r="AF886" s="53">
        <f t="shared" si="3379"/>
        <v>1</v>
      </c>
      <c r="AH886" s="53">
        <f>Input!P728</f>
        <v>0</v>
      </c>
      <c r="AI886" s="53">
        <f>Input!Q728</f>
        <v>0</v>
      </c>
      <c r="AJ886" s="53">
        <f>Input!R728</f>
        <v>0</v>
      </c>
      <c r="AK886" s="53">
        <f>Input!S728</f>
        <v>0</v>
      </c>
      <c r="AL886" s="53">
        <f>Input!T728</f>
        <v>7</v>
      </c>
      <c r="AM886" s="58">
        <f t="shared" si="3436"/>
        <v>0</v>
      </c>
      <c r="AN886" s="58">
        <f t="shared" si="3437"/>
        <v>0</v>
      </c>
      <c r="AO886" s="58">
        <f t="shared" si="3438"/>
        <v>0</v>
      </c>
      <c r="AP886" s="58">
        <f t="shared" si="3439"/>
        <v>0</v>
      </c>
      <c r="AQ886" s="58">
        <f t="shared" si="3440"/>
        <v>7</v>
      </c>
      <c r="BA886" s="54" t="s">
        <v>1112</v>
      </c>
      <c r="BB886" s="53">
        <v>13040210</v>
      </c>
      <c r="BC886" s="53">
        <v>48879</v>
      </c>
      <c r="BD886" s="53">
        <v>2</v>
      </c>
      <c r="BE886" s="53">
        <f t="shared" si="3396"/>
        <v>4.0917367376582993E-5</v>
      </c>
      <c r="BF886" s="53">
        <f>Input!P677</f>
        <v>63</v>
      </c>
      <c r="BG886" s="53">
        <f>Input!Q677</f>
        <v>0</v>
      </c>
      <c r="BH886" s="53">
        <f t="shared" si="3397"/>
        <v>2.5777941447247287E-3</v>
      </c>
      <c r="BI886" s="53">
        <f t="shared" si="3398"/>
        <v>0</v>
      </c>
      <c r="BO886" s="54" t="s">
        <v>1096</v>
      </c>
      <c r="BP886" s="53">
        <v>12020004</v>
      </c>
      <c r="BQ886" s="53">
        <v>607674.34039999999</v>
      </c>
      <c r="BR886" s="53">
        <v>177523.12469999999</v>
      </c>
      <c r="BS886" s="53">
        <f t="shared" si="3399"/>
        <v>0.29213529829669271</v>
      </c>
      <c r="BT886" s="53">
        <f>BT885</f>
        <v>0</v>
      </c>
      <c r="BU886" s="53">
        <f t="shared" si="3568"/>
        <v>0</v>
      </c>
      <c r="BV886" s="53">
        <f t="shared" si="3569"/>
        <v>0</v>
      </c>
      <c r="BW886" s="53">
        <f t="shared" si="3400"/>
        <v>0</v>
      </c>
      <c r="BX886" s="53">
        <f t="shared" si="3401"/>
        <v>0</v>
      </c>
      <c r="BY886" s="53">
        <f t="shared" si="3402"/>
        <v>0</v>
      </c>
    </row>
    <row r="887" spans="1:77" x14ac:dyDescent="0.3">
      <c r="A887" s="53" t="s">
        <v>1094</v>
      </c>
      <c r="B887" s="53" t="s">
        <v>1573</v>
      </c>
      <c r="C887" s="53">
        <v>12010004</v>
      </c>
      <c r="D887" s="51">
        <v>533242.63504289999</v>
      </c>
      <c r="E887" s="53">
        <v>406023.111836</v>
      </c>
      <c r="F887" s="53">
        <f t="shared" si="3378"/>
        <v>0.76142282172042552</v>
      </c>
      <c r="H887" s="53">
        <f>H886</f>
        <v>1757</v>
      </c>
      <c r="I887" s="53">
        <f t="shared" ref="I887:I888" si="3570">I886</f>
        <v>0</v>
      </c>
      <c r="J887" s="53">
        <f t="shared" ref="J887:J888" si="3571">J886</f>
        <v>26</v>
      </c>
      <c r="K887" s="53">
        <f t="shared" ref="K887:K888" si="3572">K886</f>
        <v>0</v>
      </c>
      <c r="L887" s="53">
        <f t="shared" ref="L887:L888" si="3573">L886</f>
        <v>530</v>
      </c>
      <c r="M887" s="53">
        <f t="shared" si="3386"/>
        <v>1337.8198977627876</v>
      </c>
      <c r="N887" s="53">
        <f t="shared" si="3387"/>
        <v>0</v>
      </c>
      <c r="O887" s="53">
        <f t="shared" si="3388"/>
        <v>19.796993364731065</v>
      </c>
      <c r="P887" s="53">
        <f t="shared" si="3389"/>
        <v>0</v>
      </c>
      <c r="Q887" s="53">
        <f t="shared" si="3390"/>
        <v>403.55409551182555</v>
      </c>
      <c r="AA887" s="53" t="s">
        <v>1124</v>
      </c>
      <c r="AB887" s="53" t="s">
        <v>1614</v>
      </c>
      <c r="AC887" s="53">
        <v>13080003</v>
      </c>
      <c r="AD887" s="53">
        <v>489074.89399999997</v>
      </c>
      <c r="AE887" s="53">
        <v>488467.37608199997</v>
      </c>
      <c r="AF887" s="53">
        <f t="shared" si="3379"/>
        <v>0.99875782231831345</v>
      </c>
      <c r="AH887" s="53">
        <f>Input!P733</f>
        <v>54</v>
      </c>
      <c r="AI887" s="53">
        <f>Input!Q733</f>
        <v>0</v>
      </c>
      <c r="AJ887" s="53">
        <f>Input!R733</f>
        <v>0</v>
      </c>
      <c r="AK887" s="53">
        <f>Input!S733</f>
        <v>0</v>
      </c>
      <c r="AL887" s="53">
        <f>Input!T733</f>
        <v>122</v>
      </c>
      <c r="AM887" s="58">
        <f t="shared" si="3436"/>
        <v>53.932922405188926</v>
      </c>
      <c r="AN887" s="58">
        <f t="shared" si="3437"/>
        <v>0</v>
      </c>
      <c r="AO887" s="58">
        <f t="shared" si="3438"/>
        <v>0</v>
      </c>
      <c r="AP887" s="58">
        <f t="shared" si="3439"/>
        <v>0</v>
      </c>
      <c r="AQ887" s="58">
        <f t="shared" si="3440"/>
        <v>121.84845432283424</v>
      </c>
      <c r="BA887" s="54" t="s">
        <v>1112</v>
      </c>
      <c r="BB887" s="53">
        <v>13040212</v>
      </c>
      <c r="BC887" s="53">
        <v>48879</v>
      </c>
      <c r="BD887" s="53">
        <v>374</v>
      </c>
      <c r="BE887" s="53">
        <f t="shared" si="3396"/>
        <v>7.6515476994210192E-3</v>
      </c>
      <c r="BF887" s="53">
        <f t="shared" ref="BF887:BG890" si="3574">BF886</f>
        <v>63</v>
      </c>
      <c r="BG887" s="53">
        <f t="shared" si="3574"/>
        <v>0</v>
      </c>
      <c r="BH887" s="53">
        <f t="shared" si="3397"/>
        <v>0.48204750506352423</v>
      </c>
      <c r="BI887" s="53">
        <f t="shared" si="3398"/>
        <v>0</v>
      </c>
      <c r="BO887" s="54" t="s">
        <v>699</v>
      </c>
      <c r="BP887" s="53">
        <v>12060201</v>
      </c>
      <c r="BQ887" s="53">
        <v>122941.3625</v>
      </c>
      <c r="BR887" s="53">
        <v>13601.01187</v>
      </c>
      <c r="BS887" s="53">
        <f t="shared" si="3399"/>
        <v>0.1106300726901412</v>
      </c>
      <c r="BT887" s="53">
        <f>Input!R621</f>
        <v>0</v>
      </c>
      <c r="BU887" s="53">
        <f>Input!S621</f>
        <v>0</v>
      </c>
      <c r="BV887" s="53">
        <f>Input!T621</f>
        <v>2</v>
      </c>
      <c r="BW887" s="53">
        <f t="shared" si="3400"/>
        <v>0</v>
      </c>
      <c r="BX887" s="53">
        <f t="shared" si="3401"/>
        <v>0</v>
      </c>
      <c r="BY887" s="53">
        <f t="shared" si="3402"/>
        <v>0.22126014538028241</v>
      </c>
    </row>
    <row r="888" spans="1:77" x14ac:dyDescent="0.3">
      <c r="A888" s="53" t="s">
        <v>1094</v>
      </c>
      <c r="B888" s="53" t="s">
        <v>1573</v>
      </c>
      <c r="C888" s="53">
        <v>12020005</v>
      </c>
      <c r="D888" s="51">
        <v>533242.63504289999</v>
      </c>
      <c r="E888" s="53">
        <v>102801.95959499999</v>
      </c>
      <c r="F888" s="53">
        <f t="shared" si="3378"/>
        <v>0.19278645936990663</v>
      </c>
      <c r="H888" s="53">
        <f>H887</f>
        <v>1757</v>
      </c>
      <c r="I888" s="53">
        <f t="shared" si="3570"/>
        <v>0</v>
      </c>
      <c r="J888" s="53">
        <f t="shared" si="3571"/>
        <v>26</v>
      </c>
      <c r="K888" s="53">
        <f t="shared" si="3572"/>
        <v>0</v>
      </c>
      <c r="L888" s="53">
        <f t="shared" si="3573"/>
        <v>530</v>
      </c>
      <c r="M888" s="53">
        <f t="shared" si="3386"/>
        <v>338.72580911292596</v>
      </c>
      <c r="N888" s="53">
        <f t="shared" si="3387"/>
        <v>0</v>
      </c>
      <c r="O888" s="53">
        <f t="shared" si="3388"/>
        <v>5.0124479436175724</v>
      </c>
      <c r="P888" s="53">
        <f t="shared" si="3389"/>
        <v>0</v>
      </c>
      <c r="Q888" s="53">
        <f t="shared" si="3390"/>
        <v>102.17682346605051</v>
      </c>
      <c r="AA888" s="53" t="s">
        <v>1124</v>
      </c>
      <c r="AB888" s="53" t="s">
        <v>1614</v>
      </c>
      <c r="AC888" s="53">
        <v>13090001</v>
      </c>
      <c r="AD888" s="53">
        <v>489074.89399999997</v>
      </c>
      <c r="AE888" s="53">
        <v>607.51789995299998</v>
      </c>
      <c r="AF888" s="53">
        <f t="shared" si="3379"/>
        <v>1.2421776447862402E-3</v>
      </c>
      <c r="AH888" s="58">
        <f t="shared" ref="AH888" si="3575">AH887</f>
        <v>54</v>
      </c>
      <c r="AI888" s="58">
        <f t="shared" ref="AI888" si="3576">AI887</f>
        <v>0</v>
      </c>
      <c r="AJ888" s="58">
        <f t="shared" ref="AJ888" si="3577">AJ887</f>
        <v>0</v>
      </c>
      <c r="AK888" s="58">
        <f t="shared" ref="AK888" si="3578">AK887</f>
        <v>0</v>
      </c>
      <c r="AL888" s="58">
        <f t="shared" ref="AL888" si="3579">AL887</f>
        <v>122</v>
      </c>
      <c r="AM888" s="58">
        <f t="shared" si="3436"/>
        <v>6.7077592818456974E-2</v>
      </c>
      <c r="AN888" s="58">
        <f t="shared" si="3437"/>
        <v>0</v>
      </c>
      <c r="AO888" s="58">
        <f t="shared" si="3438"/>
        <v>0</v>
      </c>
      <c r="AP888" s="58">
        <f t="shared" si="3439"/>
        <v>0</v>
      </c>
      <c r="AQ888" s="58">
        <f t="shared" si="3440"/>
        <v>0.1515456726639213</v>
      </c>
      <c r="BA888" s="54" t="s">
        <v>1112</v>
      </c>
      <c r="BB888" s="53">
        <v>13040301</v>
      </c>
      <c r="BC888" s="53">
        <v>48879</v>
      </c>
      <c r="BD888" s="53">
        <v>23</v>
      </c>
      <c r="BE888" s="53">
        <f t="shared" si="3396"/>
        <v>4.7054972483070437E-4</v>
      </c>
      <c r="BF888" s="53">
        <f t="shared" si="3574"/>
        <v>63</v>
      </c>
      <c r="BG888" s="53">
        <f t="shared" si="3574"/>
        <v>0</v>
      </c>
      <c r="BH888" s="53">
        <f t="shared" si="3397"/>
        <v>2.9644632664334376E-2</v>
      </c>
      <c r="BI888" s="53">
        <f t="shared" si="3398"/>
        <v>0</v>
      </c>
      <c r="BO888" s="54" t="s">
        <v>699</v>
      </c>
      <c r="BP888" s="53">
        <v>12060202</v>
      </c>
      <c r="BQ888" s="53">
        <v>122941.3625</v>
      </c>
      <c r="BR888" s="53">
        <v>98832.671870000006</v>
      </c>
      <c r="BS888" s="53">
        <f t="shared" si="3399"/>
        <v>0.80390089926000297</v>
      </c>
      <c r="BT888" s="53">
        <f>BT887</f>
        <v>0</v>
      </c>
      <c r="BU888" s="53">
        <f t="shared" ref="BU888:BU889" si="3580">BU887</f>
        <v>0</v>
      </c>
      <c r="BV888" s="53">
        <f t="shared" ref="BV888:BV889" si="3581">BV887</f>
        <v>2</v>
      </c>
      <c r="BW888" s="53">
        <f t="shared" si="3400"/>
        <v>0</v>
      </c>
      <c r="BX888" s="53">
        <f t="shared" si="3401"/>
        <v>0</v>
      </c>
      <c r="BY888" s="53">
        <f t="shared" si="3402"/>
        <v>1.6078017985200059</v>
      </c>
    </row>
    <row r="889" spans="1:77" x14ac:dyDescent="0.3">
      <c r="A889" s="53" t="s">
        <v>1095</v>
      </c>
      <c r="B889" s="53" t="s">
        <v>1578</v>
      </c>
      <c r="C889" s="53">
        <v>11100101</v>
      </c>
      <c r="D889" s="51">
        <v>580553.63425130001</v>
      </c>
      <c r="E889" s="53">
        <v>56394.349211300003</v>
      </c>
      <c r="F889" s="53">
        <f t="shared" si="3378"/>
        <v>9.7138913416721442E-2</v>
      </c>
      <c r="H889" s="53">
        <f>Input!P616</f>
        <v>581</v>
      </c>
      <c r="I889" s="53">
        <f>Input!Q616</f>
        <v>2</v>
      </c>
      <c r="J889" s="53">
        <f>Input!R616</f>
        <v>274019</v>
      </c>
      <c r="K889" s="53">
        <f>Input!S616</f>
        <v>0</v>
      </c>
      <c r="L889" s="53">
        <f>Input!T616</f>
        <v>6488</v>
      </c>
      <c r="M889" s="53">
        <f t="shared" si="3386"/>
        <v>56.437708695115155</v>
      </c>
      <c r="N889" s="53">
        <f t="shared" si="3387"/>
        <v>0.19427782683344288</v>
      </c>
      <c r="O889" s="53">
        <f t="shared" si="3388"/>
        <v>26617.907915536594</v>
      </c>
      <c r="P889" s="53">
        <f t="shared" si="3389"/>
        <v>0</v>
      </c>
      <c r="Q889" s="53">
        <f t="shared" si="3390"/>
        <v>630.23727024768868</v>
      </c>
      <c r="AA889" s="53" t="s">
        <v>1125</v>
      </c>
      <c r="AB889" s="73" t="s">
        <v>1611</v>
      </c>
      <c r="AC889" s="53">
        <v>12110106</v>
      </c>
      <c r="AD889" s="53">
        <v>1</v>
      </c>
      <c r="AE889" s="53">
        <v>1</v>
      </c>
      <c r="AF889" s="53">
        <f t="shared" si="3379"/>
        <v>1</v>
      </c>
      <c r="AH889" s="53">
        <f>Input!P736</f>
        <v>0</v>
      </c>
      <c r="AI889" s="53">
        <f>Input!Q736</f>
        <v>0</v>
      </c>
      <c r="AJ889" s="53">
        <f>Input!R736</f>
        <v>0</v>
      </c>
      <c r="AK889" s="53">
        <f>Input!S736</f>
        <v>0</v>
      </c>
      <c r="AL889" s="53">
        <f>Input!T736</f>
        <v>9</v>
      </c>
      <c r="AM889" s="58">
        <f t="shared" si="3436"/>
        <v>0</v>
      </c>
      <c r="AN889" s="58">
        <f t="shared" si="3437"/>
        <v>0</v>
      </c>
      <c r="AO889" s="58">
        <f t="shared" si="3438"/>
        <v>0</v>
      </c>
      <c r="AP889" s="58">
        <f t="shared" si="3439"/>
        <v>0</v>
      </c>
      <c r="AQ889" s="58">
        <f t="shared" si="3440"/>
        <v>9</v>
      </c>
      <c r="BA889" s="54" t="s">
        <v>1112</v>
      </c>
      <c r="BB889" s="53">
        <v>13040302</v>
      </c>
      <c r="BC889" s="53">
        <v>48879</v>
      </c>
      <c r="BD889" s="53">
        <v>918</v>
      </c>
      <c r="BE889" s="53">
        <f t="shared" si="3396"/>
        <v>1.8781071625851593E-2</v>
      </c>
      <c r="BF889" s="53">
        <f t="shared" si="3574"/>
        <v>63</v>
      </c>
      <c r="BG889" s="53">
        <f t="shared" si="3574"/>
        <v>0</v>
      </c>
      <c r="BH889" s="53">
        <f t="shared" si="3397"/>
        <v>1.1832075124286503</v>
      </c>
      <c r="BI889" s="53">
        <f t="shared" si="3398"/>
        <v>0</v>
      </c>
      <c r="BO889" s="54" t="s">
        <v>699</v>
      </c>
      <c r="BP889" s="53">
        <v>12060204</v>
      </c>
      <c r="BQ889" s="53">
        <v>122941.3625</v>
      </c>
      <c r="BR889" s="53">
        <v>10507.678749999999</v>
      </c>
      <c r="BS889" s="53">
        <f t="shared" si="3399"/>
        <v>8.5469027968516284E-2</v>
      </c>
      <c r="BT889" s="53">
        <f>BT888</f>
        <v>0</v>
      </c>
      <c r="BU889" s="53">
        <f t="shared" si="3580"/>
        <v>0</v>
      </c>
      <c r="BV889" s="53">
        <f t="shared" si="3581"/>
        <v>2</v>
      </c>
      <c r="BW889" s="53">
        <f t="shared" si="3400"/>
        <v>0</v>
      </c>
      <c r="BX889" s="53">
        <f t="shared" si="3401"/>
        <v>0</v>
      </c>
      <c r="BY889" s="53">
        <f t="shared" si="3402"/>
        <v>0.17093805593703257</v>
      </c>
    </row>
    <row r="890" spans="1:77" x14ac:dyDescent="0.3">
      <c r="A890" s="53" t="s">
        <v>1095</v>
      </c>
      <c r="B890" s="53" t="s">
        <v>1578</v>
      </c>
      <c r="C890" s="53">
        <v>11100103</v>
      </c>
      <c r="D890" s="51">
        <v>580553.63425130001</v>
      </c>
      <c r="E890" s="53">
        <v>421926.308127</v>
      </c>
      <c r="F890" s="53">
        <f t="shared" si="3378"/>
        <v>0.72676542395799359</v>
      </c>
      <c r="H890" s="53">
        <f>H889</f>
        <v>581</v>
      </c>
      <c r="I890" s="53">
        <f t="shared" ref="I890:I891" si="3582">I889</f>
        <v>2</v>
      </c>
      <c r="J890" s="53">
        <f t="shared" ref="J890:J891" si="3583">J889</f>
        <v>274019</v>
      </c>
      <c r="K890" s="53">
        <f t="shared" ref="K890:K891" si="3584">K889</f>
        <v>0</v>
      </c>
      <c r="L890" s="53">
        <f t="shared" ref="L890:L891" si="3585">L889</f>
        <v>6488</v>
      </c>
      <c r="M890" s="53">
        <f t="shared" si="3386"/>
        <v>422.2507113195943</v>
      </c>
      <c r="N890" s="53">
        <f t="shared" si="3387"/>
        <v>1.4535308479159872</v>
      </c>
      <c r="O890" s="53">
        <f t="shared" si="3388"/>
        <v>199147.53470754545</v>
      </c>
      <c r="P890" s="53">
        <f t="shared" si="3389"/>
        <v>0</v>
      </c>
      <c r="Q890" s="53">
        <f t="shared" si="3390"/>
        <v>4715.254070639462</v>
      </c>
      <c r="BA890" s="54" t="s">
        <v>1112</v>
      </c>
      <c r="BB890" s="53">
        <v>13040303</v>
      </c>
      <c r="BC890" s="53">
        <v>48879</v>
      </c>
      <c r="BD890" s="53">
        <v>29</v>
      </c>
      <c r="BE890" s="53">
        <f t="shared" si="3396"/>
        <v>5.9330182696045331E-4</v>
      </c>
      <c r="BF890" s="53">
        <f t="shared" si="3574"/>
        <v>63</v>
      </c>
      <c r="BG890" s="53">
        <f t="shared" si="3574"/>
        <v>0</v>
      </c>
      <c r="BH890" s="53">
        <f t="shared" si="3397"/>
        <v>3.7378015098508556E-2</v>
      </c>
      <c r="BI890" s="53">
        <f t="shared" si="3398"/>
        <v>0</v>
      </c>
      <c r="BO890" s="54" t="s">
        <v>1097</v>
      </c>
      <c r="BP890" s="53">
        <v>12110207</v>
      </c>
      <c r="BQ890" s="53">
        <v>777372.84620000003</v>
      </c>
      <c r="BR890" s="53">
        <v>168119.9374</v>
      </c>
      <c r="BS890" s="53">
        <f t="shared" si="3399"/>
        <v>0.21626679941525334</v>
      </c>
      <c r="BT890" s="53">
        <f>Input!R624</f>
        <v>0</v>
      </c>
      <c r="BU890" s="53">
        <f>Input!S624</f>
        <v>0</v>
      </c>
      <c r="BV890" s="53">
        <f>Input!T624</f>
        <v>44</v>
      </c>
      <c r="BW890" s="53">
        <f t="shared" si="3400"/>
        <v>0</v>
      </c>
      <c r="BX890" s="53">
        <f t="shared" si="3401"/>
        <v>0</v>
      </c>
      <c r="BY890" s="53">
        <f t="shared" si="3402"/>
        <v>9.5157391742711468</v>
      </c>
    </row>
    <row r="891" spans="1:77" x14ac:dyDescent="0.3">
      <c r="A891" s="53" t="s">
        <v>1095</v>
      </c>
      <c r="B891" s="53" t="s">
        <v>1578</v>
      </c>
      <c r="C891" s="53">
        <v>11100104</v>
      </c>
      <c r="D891" s="51">
        <v>580553.63425130001</v>
      </c>
      <c r="E891" s="53">
        <v>102232.97691300001</v>
      </c>
      <c r="F891" s="53">
        <f t="shared" si="3378"/>
        <v>0.17609566262528495</v>
      </c>
      <c r="H891" s="53">
        <f>H890</f>
        <v>581</v>
      </c>
      <c r="I891" s="53">
        <f t="shared" si="3582"/>
        <v>2</v>
      </c>
      <c r="J891" s="53">
        <f t="shared" si="3583"/>
        <v>274019</v>
      </c>
      <c r="K891" s="53">
        <f t="shared" si="3584"/>
        <v>0</v>
      </c>
      <c r="L891" s="53">
        <f t="shared" si="3585"/>
        <v>6488</v>
      </c>
      <c r="M891" s="53">
        <f t="shared" si="3386"/>
        <v>102.31157998529055</v>
      </c>
      <c r="N891" s="53">
        <f t="shared" si="3387"/>
        <v>0.3521913252505699</v>
      </c>
      <c r="O891" s="53">
        <f t="shared" si="3388"/>
        <v>48253.557376917954</v>
      </c>
      <c r="P891" s="53">
        <f t="shared" si="3389"/>
        <v>0</v>
      </c>
      <c r="Q891" s="53">
        <f t="shared" si="3390"/>
        <v>1142.5086591128488</v>
      </c>
      <c r="BA891" s="54" t="s">
        <v>1112</v>
      </c>
      <c r="BB891" s="53">
        <v>13070011</v>
      </c>
      <c r="BC891" s="53">
        <v>48879</v>
      </c>
      <c r="BD891" s="53">
        <v>21</v>
      </c>
      <c r="BE891" s="53">
        <f t="shared" si="3396"/>
        <v>4.2963235745412142E-4</v>
      </c>
      <c r="BF891" s="53"/>
      <c r="BG891" s="53"/>
      <c r="BH891" s="53">
        <f t="shared" si="3397"/>
        <v>0</v>
      </c>
      <c r="BI891" s="53">
        <f t="shared" si="3398"/>
        <v>0</v>
      </c>
      <c r="BO891" s="54" t="s">
        <v>1097</v>
      </c>
      <c r="BP891" s="53">
        <v>12110208</v>
      </c>
      <c r="BQ891" s="53">
        <v>777372.84620000003</v>
      </c>
      <c r="BR891" s="53">
        <v>114.2554217</v>
      </c>
      <c r="BS891" s="53">
        <f t="shared" si="3399"/>
        <v>1.4697634765416636E-4</v>
      </c>
      <c r="BT891" s="53">
        <f>BT890</f>
        <v>0</v>
      </c>
      <c r="BU891" s="53">
        <f t="shared" ref="BU891:BU893" si="3586">BU890</f>
        <v>0</v>
      </c>
      <c r="BV891" s="53">
        <f t="shared" ref="BV891:BV893" si="3587">BV890</f>
        <v>44</v>
      </c>
      <c r="BW891" s="53">
        <f t="shared" si="3400"/>
        <v>0</v>
      </c>
      <c r="BX891" s="53">
        <f t="shared" si="3401"/>
        <v>0</v>
      </c>
      <c r="BY891" s="53">
        <f t="shared" si="3402"/>
        <v>6.4669592967833197E-3</v>
      </c>
    </row>
    <row r="892" spans="1:77" x14ac:dyDescent="0.3">
      <c r="A892" s="53" t="s">
        <v>1096</v>
      </c>
      <c r="B892" s="53" t="s">
        <v>1573</v>
      </c>
      <c r="C892" s="53">
        <v>12010001</v>
      </c>
      <c r="D892" s="51">
        <v>607674.34462240001</v>
      </c>
      <c r="E892" s="53">
        <v>30432.154605399999</v>
      </c>
      <c r="F892" s="53">
        <f t="shared" si="3378"/>
        <v>5.0079709427769403E-2</v>
      </c>
      <c r="H892" s="53">
        <f>Input!P617</f>
        <v>21688</v>
      </c>
      <c r="I892" s="53">
        <f>Input!Q617</f>
        <v>361</v>
      </c>
      <c r="J892" s="53">
        <f>Input!R617</f>
        <v>0</v>
      </c>
      <c r="K892" s="53">
        <f>Input!S617</f>
        <v>0</v>
      </c>
      <c r="L892" s="53">
        <f>Input!T617</f>
        <v>153</v>
      </c>
      <c r="M892" s="53">
        <f t="shared" si="3386"/>
        <v>1086.1287380694628</v>
      </c>
      <c r="N892" s="53">
        <f t="shared" si="3387"/>
        <v>18.078775103424753</v>
      </c>
      <c r="O892" s="53">
        <f t="shared" si="3388"/>
        <v>0</v>
      </c>
      <c r="P892" s="53">
        <f t="shared" si="3389"/>
        <v>0</v>
      </c>
      <c r="Q892" s="53">
        <f t="shared" si="3390"/>
        <v>7.6621955424487185</v>
      </c>
      <c r="BA892" s="54" t="s">
        <v>1112</v>
      </c>
      <c r="BB892" s="53">
        <v>13070012</v>
      </c>
      <c r="BC892" s="53">
        <v>48879</v>
      </c>
      <c r="BD892" s="53">
        <v>62</v>
      </c>
      <c r="BE892" s="53">
        <f t="shared" si="3396"/>
        <v>1.2684383886740727E-3</v>
      </c>
      <c r="BF892" s="53"/>
      <c r="BG892" s="53"/>
      <c r="BH892" s="53">
        <f t="shared" si="3397"/>
        <v>0</v>
      </c>
      <c r="BI892" s="53">
        <f t="shared" si="3398"/>
        <v>0</v>
      </c>
      <c r="BO892" s="54" t="s">
        <v>1097</v>
      </c>
      <c r="BP892" s="53">
        <v>13080003</v>
      </c>
      <c r="BQ892" s="53">
        <v>777372.84620000003</v>
      </c>
      <c r="BR892" s="53">
        <v>8344.8243249999996</v>
      </c>
      <c r="BS892" s="53">
        <f t="shared" si="3399"/>
        <v>1.0734648586957551E-2</v>
      </c>
      <c r="BT892" s="53">
        <f>BT891</f>
        <v>0</v>
      </c>
      <c r="BU892" s="53">
        <f t="shared" si="3586"/>
        <v>0</v>
      </c>
      <c r="BV892" s="53">
        <f t="shared" si="3587"/>
        <v>44</v>
      </c>
      <c r="BW892" s="53">
        <f t="shared" si="3400"/>
        <v>0</v>
      </c>
      <c r="BX892" s="53">
        <f t="shared" si="3401"/>
        <v>0</v>
      </c>
      <c r="BY892" s="53">
        <f t="shared" si="3402"/>
        <v>0.47232453782613226</v>
      </c>
    </row>
    <row r="893" spans="1:77" x14ac:dyDescent="0.3">
      <c r="A893" s="53" t="s">
        <v>1096</v>
      </c>
      <c r="B893" s="53" t="s">
        <v>1573</v>
      </c>
      <c r="C893" s="53">
        <v>12010002</v>
      </c>
      <c r="D893" s="51">
        <v>607674.34462240001</v>
      </c>
      <c r="E893" s="53">
        <v>249558.30626000001</v>
      </c>
      <c r="F893" s="53">
        <f t="shared" si="3378"/>
        <v>0.41067770668362163</v>
      </c>
      <c r="H893" s="53">
        <f>H892</f>
        <v>21688</v>
      </c>
      <c r="I893" s="53">
        <f t="shared" ref="I893:I895" si="3588">I892</f>
        <v>361</v>
      </c>
      <c r="J893" s="53">
        <f t="shared" ref="J893:J895" si="3589">J892</f>
        <v>0</v>
      </c>
      <c r="K893" s="53">
        <f t="shared" ref="K893:K895" si="3590">K892</f>
        <v>0</v>
      </c>
      <c r="L893" s="53">
        <f t="shared" ref="L893:L895" si="3591">L892</f>
        <v>153</v>
      </c>
      <c r="M893" s="53">
        <f t="shared" si="3386"/>
        <v>8906.7781025543864</v>
      </c>
      <c r="N893" s="53">
        <f t="shared" si="3387"/>
        <v>148.2546521127874</v>
      </c>
      <c r="O893" s="53">
        <f t="shared" si="3388"/>
        <v>0</v>
      </c>
      <c r="P893" s="53">
        <f t="shared" si="3389"/>
        <v>0</v>
      </c>
      <c r="Q893" s="53">
        <f t="shared" si="3390"/>
        <v>62.833689122594109</v>
      </c>
      <c r="BA893" s="54" t="s">
        <v>1112</v>
      </c>
      <c r="BB893" s="53">
        <v>13080001</v>
      </c>
      <c r="BC893" s="53">
        <v>48879</v>
      </c>
      <c r="BD893" s="53">
        <v>47450</v>
      </c>
      <c r="BE893" s="53">
        <f t="shared" si="3396"/>
        <v>0.97076454100943144</v>
      </c>
      <c r="BF893" s="53"/>
      <c r="BG893" s="53"/>
      <c r="BH893" s="53">
        <f t="shared" si="3397"/>
        <v>0</v>
      </c>
      <c r="BI893" s="53">
        <f t="shared" si="3398"/>
        <v>0</v>
      </c>
      <c r="BO893" s="54" t="s">
        <v>1097</v>
      </c>
      <c r="BP893" s="53">
        <v>13090001</v>
      </c>
      <c r="BQ893" s="53">
        <v>777372.84620000003</v>
      </c>
      <c r="BR893" s="53">
        <v>600793.82909999997</v>
      </c>
      <c r="BS893" s="53">
        <f t="shared" si="3399"/>
        <v>0.77285157571020902</v>
      </c>
      <c r="BT893" s="53">
        <f>BT892</f>
        <v>0</v>
      </c>
      <c r="BU893" s="53">
        <f t="shared" si="3586"/>
        <v>0</v>
      </c>
      <c r="BV893" s="53">
        <f t="shared" si="3587"/>
        <v>44</v>
      </c>
      <c r="BW893" s="53">
        <f t="shared" si="3400"/>
        <v>0</v>
      </c>
      <c r="BX893" s="53">
        <f t="shared" si="3401"/>
        <v>0</v>
      </c>
      <c r="BY893" s="53">
        <f t="shared" si="3402"/>
        <v>34.005469331249195</v>
      </c>
    </row>
    <row r="894" spans="1:77" x14ac:dyDescent="0.3">
      <c r="A894" s="53" t="s">
        <v>1096</v>
      </c>
      <c r="B894" s="53" t="s">
        <v>1573</v>
      </c>
      <c r="C894" s="53">
        <v>12020001</v>
      </c>
      <c r="D894" s="51">
        <v>607674.34462240001</v>
      </c>
      <c r="E894" s="53">
        <v>150160.754873</v>
      </c>
      <c r="F894" s="53">
        <f t="shared" si="3378"/>
        <v>0.24710728073653943</v>
      </c>
      <c r="H894" s="53">
        <f>H893</f>
        <v>21688</v>
      </c>
      <c r="I894" s="53">
        <f t="shared" si="3588"/>
        <v>361</v>
      </c>
      <c r="J894" s="53">
        <f t="shared" si="3589"/>
        <v>0</v>
      </c>
      <c r="K894" s="53">
        <f t="shared" si="3590"/>
        <v>0</v>
      </c>
      <c r="L894" s="53">
        <f t="shared" si="3591"/>
        <v>153</v>
      </c>
      <c r="M894" s="53">
        <f t="shared" si="3386"/>
        <v>5359.2627046140669</v>
      </c>
      <c r="N894" s="53">
        <f t="shared" si="3387"/>
        <v>89.205728345890734</v>
      </c>
      <c r="O894" s="53">
        <f t="shared" si="3388"/>
        <v>0</v>
      </c>
      <c r="P894" s="53">
        <f t="shared" si="3389"/>
        <v>0</v>
      </c>
      <c r="Q894" s="53">
        <f t="shared" si="3390"/>
        <v>37.807413952690531</v>
      </c>
      <c r="BA894" s="54" t="s">
        <v>1113</v>
      </c>
      <c r="BB894" s="53">
        <v>12010001</v>
      </c>
      <c r="BC894" s="53">
        <v>52579</v>
      </c>
      <c r="BD894" s="53">
        <v>27698</v>
      </c>
      <c r="BE894" s="53">
        <f t="shared" si="3396"/>
        <v>0.52678826147321178</v>
      </c>
      <c r="BF894" s="53">
        <f>Input!P679</f>
        <v>67</v>
      </c>
      <c r="BG894" s="53">
        <f>Input!Q679</f>
        <v>0</v>
      </c>
      <c r="BH894" s="53">
        <f t="shared" si="3397"/>
        <v>35.29481351870519</v>
      </c>
      <c r="BI894" s="53">
        <f t="shared" si="3398"/>
        <v>0</v>
      </c>
      <c r="BO894" s="54" t="s">
        <v>1098</v>
      </c>
      <c r="BP894" s="53">
        <v>12060104</v>
      </c>
      <c r="BQ894" s="53">
        <v>589758.63359999994</v>
      </c>
      <c r="BR894" s="53">
        <v>89149.834650000004</v>
      </c>
      <c r="BS894" s="53">
        <f t="shared" si="3399"/>
        <v>0.15116325488244622</v>
      </c>
      <c r="BT894" s="53">
        <f>Input!R626</f>
        <v>16</v>
      </c>
      <c r="BU894" s="53">
        <f>Input!S626</f>
        <v>0</v>
      </c>
      <c r="BV894" s="53">
        <f>Input!T626</f>
        <v>46</v>
      </c>
      <c r="BW894" s="53">
        <f t="shared" si="3400"/>
        <v>2.4186120781191396</v>
      </c>
      <c r="BX894" s="53">
        <f t="shared" si="3401"/>
        <v>0</v>
      </c>
      <c r="BY894" s="53">
        <f t="shared" si="3402"/>
        <v>6.9535097245925259</v>
      </c>
    </row>
    <row r="895" spans="1:77" x14ac:dyDescent="0.3">
      <c r="A895" s="53" t="s">
        <v>1096</v>
      </c>
      <c r="B895" s="53" t="s">
        <v>1573</v>
      </c>
      <c r="C895" s="53">
        <v>12020004</v>
      </c>
      <c r="D895" s="51">
        <v>607674.34462240001</v>
      </c>
      <c r="E895" s="53">
        <v>177523.12888400001</v>
      </c>
      <c r="F895" s="53">
        <f t="shared" si="3378"/>
        <v>0.29213530315206954</v>
      </c>
      <c r="H895" s="53">
        <f>H894</f>
        <v>21688</v>
      </c>
      <c r="I895" s="53">
        <f t="shared" si="3588"/>
        <v>361</v>
      </c>
      <c r="J895" s="53">
        <f t="shared" si="3589"/>
        <v>0</v>
      </c>
      <c r="K895" s="53">
        <f t="shared" si="3590"/>
        <v>0</v>
      </c>
      <c r="L895" s="53">
        <f t="shared" si="3591"/>
        <v>153</v>
      </c>
      <c r="M895" s="53">
        <f t="shared" si="3386"/>
        <v>6335.8304547620837</v>
      </c>
      <c r="N895" s="53">
        <f t="shared" si="3387"/>
        <v>105.46084443789711</v>
      </c>
      <c r="O895" s="53">
        <f t="shared" si="3388"/>
        <v>0</v>
      </c>
      <c r="P895" s="53">
        <f t="shared" si="3389"/>
        <v>0</v>
      </c>
      <c r="Q895" s="53">
        <f t="shared" si="3390"/>
        <v>44.696701382266639</v>
      </c>
      <c r="BA895" s="54" t="s">
        <v>1113</v>
      </c>
      <c r="BB895" s="53">
        <v>12020001</v>
      </c>
      <c r="BC895" s="53">
        <v>52579</v>
      </c>
      <c r="BD895" s="53">
        <v>13845</v>
      </c>
      <c r="BE895" s="53">
        <f t="shared" si="3396"/>
        <v>0.26331805473668196</v>
      </c>
      <c r="BF895" s="53">
        <f>BF894</f>
        <v>67</v>
      </c>
      <c r="BG895" s="53">
        <f>BG894</f>
        <v>0</v>
      </c>
      <c r="BH895" s="53">
        <f t="shared" si="3397"/>
        <v>17.64230966735769</v>
      </c>
      <c r="BI895" s="53">
        <f t="shared" si="3398"/>
        <v>0</v>
      </c>
      <c r="BO895" s="54" t="s">
        <v>1098</v>
      </c>
      <c r="BP895" s="53">
        <v>12060105</v>
      </c>
      <c r="BQ895" s="53">
        <v>589758.63359999994</v>
      </c>
      <c r="BR895" s="53">
        <v>271384.3089</v>
      </c>
      <c r="BS895" s="53">
        <f t="shared" si="3399"/>
        <v>0.46016165502049217</v>
      </c>
      <c r="BT895" s="53">
        <f>BT894</f>
        <v>16</v>
      </c>
      <c r="BU895" s="53">
        <f t="shared" ref="BU895:BU897" si="3592">BU894</f>
        <v>0</v>
      </c>
      <c r="BV895" s="53">
        <f t="shared" ref="BV895:BV897" si="3593">BV894</f>
        <v>46</v>
      </c>
      <c r="BW895" s="53">
        <f t="shared" si="3400"/>
        <v>7.3625864803278747</v>
      </c>
      <c r="BX895" s="53">
        <f t="shared" si="3401"/>
        <v>0</v>
      </c>
      <c r="BY895" s="53">
        <f t="shared" si="3402"/>
        <v>21.16743613094264</v>
      </c>
    </row>
    <row r="896" spans="1:77" x14ac:dyDescent="0.3">
      <c r="A896" s="53" t="s">
        <v>699</v>
      </c>
      <c r="B896" s="53" t="s">
        <v>1581</v>
      </c>
      <c r="C896" s="53">
        <v>12060201</v>
      </c>
      <c r="D896" s="51">
        <v>122941.3610202</v>
      </c>
      <c r="E896" s="53">
        <v>13601.0070304</v>
      </c>
      <c r="F896" s="53">
        <f t="shared" si="3378"/>
        <v>0.11063003465664638</v>
      </c>
      <c r="H896" s="53">
        <f>Input!P622</f>
        <v>1138</v>
      </c>
      <c r="I896" s="53">
        <f>Input!Q622</f>
        <v>8</v>
      </c>
      <c r="J896" s="53">
        <f>Input!R622</f>
        <v>0</v>
      </c>
      <c r="K896" s="53">
        <f>Input!S622</f>
        <v>528</v>
      </c>
      <c r="L896" s="53">
        <f>Input!T622</f>
        <v>44</v>
      </c>
      <c r="M896" s="53">
        <f t="shared" si="3386"/>
        <v>125.89697943926357</v>
      </c>
      <c r="N896" s="53">
        <f t="shared" si="3387"/>
        <v>0.88504027725317103</v>
      </c>
      <c r="O896" s="53">
        <f t="shared" si="3388"/>
        <v>0</v>
      </c>
      <c r="P896" s="53">
        <f t="shared" si="3389"/>
        <v>58.412658298709289</v>
      </c>
      <c r="Q896" s="53">
        <f t="shared" si="3390"/>
        <v>4.867721524892441</v>
      </c>
      <c r="BA896" s="54" t="s">
        <v>1113</v>
      </c>
      <c r="BB896" s="53">
        <v>12030107</v>
      </c>
      <c r="BC896" s="53">
        <v>52579</v>
      </c>
      <c r="BD896" s="53">
        <v>11036</v>
      </c>
      <c r="BE896" s="53">
        <f t="shared" si="3396"/>
        <v>0.20989368379010631</v>
      </c>
      <c r="BF896" s="53">
        <f>BF895</f>
        <v>67</v>
      </c>
      <c r="BG896" s="53">
        <f>BG895</f>
        <v>0</v>
      </c>
      <c r="BH896" s="53">
        <f t="shared" si="3397"/>
        <v>14.062876813937123</v>
      </c>
      <c r="BI896" s="53">
        <f t="shared" si="3398"/>
        <v>0</v>
      </c>
      <c r="BO896" s="54" t="s">
        <v>1098</v>
      </c>
      <c r="BP896" s="53">
        <v>12060201</v>
      </c>
      <c r="BQ896" s="53">
        <v>589758.63359999994</v>
      </c>
      <c r="BR896" s="53">
        <v>224205.1741</v>
      </c>
      <c r="BS896" s="53">
        <f t="shared" si="3399"/>
        <v>0.38016429319806405</v>
      </c>
      <c r="BT896" s="53">
        <f>BT895</f>
        <v>16</v>
      </c>
      <c r="BU896" s="53">
        <f t="shared" si="3592"/>
        <v>0</v>
      </c>
      <c r="BV896" s="53">
        <f t="shared" si="3593"/>
        <v>46</v>
      </c>
      <c r="BW896" s="53">
        <f t="shared" si="3400"/>
        <v>6.0826286911690248</v>
      </c>
      <c r="BX896" s="53">
        <f t="shared" si="3401"/>
        <v>0</v>
      </c>
      <c r="BY896" s="53">
        <f t="shared" si="3402"/>
        <v>17.487557487110948</v>
      </c>
    </row>
    <row r="897" spans="1:77" x14ac:dyDescent="0.3">
      <c r="A897" s="53" t="s">
        <v>699</v>
      </c>
      <c r="B897" s="53" t="s">
        <v>1581</v>
      </c>
      <c r="C897" s="53">
        <v>12060202</v>
      </c>
      <c r="D897" s="51">
        <v>122941.3610202</v>
      </c>
      <c r="E897" s="53">
        <v>98832.674092100002</v>
      </c>
      <c r="F897" s="53">
        <f t="shared" si="3378"/>
        <v>0.80390092701073324</v>
      </c>
      <c r="H897" s="53">
        <f>H896</f>
        <v>1138</v>
      </c>
      <c r="I897" s="53">
        <f t="shared" ref="I897:I898" si="3594">I896</f>
        <v>8</v>
      </c>
      <c r="J897" s="53">
        <f t="shared" ref="J897:J898" si="3595">J896</f>
        <v>0</v>
      </c>
      <c r="K897" s="53">
        <f t="shared" ref="K897:K898" si="3596">K896</f>
        <v>528</v>
      </c>
      <c r="L897" s="53">
        <f t="shared" ref="L897:L898" si="3597">L896</f>
        <v>44</v>
      </c>
      <c r="M897" s="53">
        <f t="shared" si="3386"/>
        <v>914.83925493821437</v>
      </c>
      <c r="N897" s="53">
        <f t="shared" si="3387"/>
        <v>6.4312074160858659</v>
      </c>
      <c r="O897" s="53">
        <f t="shared" si="3388"/>
        <v>0</v>
      </c>
      <c r="P897" s="53">
        <f t="shared" si="3389"/>
        <v>424.45968946166715</v>
      </c>
      <c r="Q897" s="53">
        <f t="shared" si="3390"/>
        <v>35.371640788472263</v>
      </c>
      <c r="BA897" s="54" t="s">
        <v>852</v>
      </c>
      <c r="BB897" s="53">
        <v>12100101</v>
      </c>
      <c r="BC897" s="53">
        <v>86793</v>
      </c>
      <c r="BD897" s="53">
        <v>50</v>
      </c>
      <c r="BE897" s="53">
        <f t="shared" si="3396"/>
        <v>5.7608332469208346E-4</v>
      </c>
      <c r="BF897" s="53">
        <v>0</v>
      </c>
      <c r="BG897" s="53">
        <v>0</v>
      </c>
      <c r="BH897" s="53">
        <f t="shared" si="3397"/>
        <v>0</v>
      </c>
      <c r="BI897" s="53">
        <f t="shared" si="3398"/>
        <v>0</v>
      </c>
      <c r="BO897" s="54" t="s">
        <v>1098</v>
      </c>
      <c r="BP897" s="53">
        <v>12070201</v>
      </c>
      <c r="BQ897" s="53">
        <v>589758.63359999994</v>
      </c>
      <c r="BR897" s="53">
        <v>5019.3159599999999</v>
      </c>
      <c r="BS897" s="53">
        <f t="shared" si="3399"/>
        <v>8.5107969159537878E-3</v>
      </c>
      <c r="BT897" s="53">
        <f>BT896</f>
        <v>16</v>
      </c>
      <c r="BU897" s="53">
        <f t="shared" si="3592"/>
        <v>0</v>
      </c>
      <c r="BV897" s="53">
        <f t="shared" si="3593"/>
        <v>46</v>
      </c>
      <c r="BW897" s="53">
        <f t="shared" si="3400"/>
        <v>0.1361727506552606</v>
      </c>
      <c r="BX897" s="53">
        <f t="shared" si="3401"/>
        <v>0</v>
      </c>
      <c r="BY897" s="53">
        <f t="shared" si="3402"/>
        <v>0.39149665813387424</v>
      </c>
    </row>
    <row r="898" spans="1:77" x14ac:dyDescent="0.3">
      <c r="A898" s="53" t="s">
        <v>699</v>
      </c>
      <c r="B898" s="53" t="s">
        <v>1581</v>
      </c>
      <c r="C898" s="53">
        <v>12060204</v>
      </c>
      <c r="D898" s="51">
        <v>122941.3610202</v>
      </c>
      <c r="E898" s="53">
        <v>10507.6798977</v>
      </c>
      <c r="F898" s="53">
        <f t="shared" si="3378"/>
        <v>8.5469038332620428E-2</v>
      </c>
      <c r="H898" s="53">
        <f>H897</f>
        <v>1138</v>
      </c>
      <c r="I898" s="53">
        <f t="shared" si="3594"/>
        <v>8</v>
      </c>
      <c r="J898" s="53">
        <f t="shared" si="3595"/>
        <v>0</v>
      </c>
      <c r="K898" s="53">
        <f t="shared" si="3596"/>
        <v>528</v>
      </c>
      <c r="L898" s="53">
        <f t="shared" si="3597"/>
        <v>44</v>
      </c>
      <c r="M898" s="53">
        <f t="shared" si="3386"/>
        <v>97.263765622522044</v>
      </c>
      <c r="N898" s="53">
        <f t="shared" si="3387"/>
        <v>0.68375230666096343</v>
      </c>
      <c r="O898" s="53">
        <f t="shared" si="3388"/>
        <v>0</v>
      </c>
      <c r="P898" s="53">
        <f t="shared" si="3389"/>
        <v>45.127652239623586</v>
      </c>
      <c r="Q898" s="53">
        <f t="shared" si="3390"/>
        <v>3.7606376866352988</v>
      </c>
      <c r="BA898" s="54" t="s">
        <v>852</v>
      </c>
      <c r="BB898" s="53">
        <v>12100204</v>
      </c>
      <c r="BC898" s="53">
        <v>86793</v>
      </c>
      <c r="BD898" s="53">
        <v>55815</v>
      </c>
      <c r="BE898" s="53">
        <f t="shared" si="3396"/>
        <v>0.64308181535377273</v>
      </c>
      <c r="BF898" s="53">
        <f t="shared" ref="BF898:BG901" si="3598">BF897</f>
        <v>0</v>
      </c>
      <c r="BG898" s="53">
        <f t="shared" si="3598"/>
        <v>0</v>
      </c>
      <c r="BH898" s="53">
        <f t="shared" si="3397"/>
        <v>0</v>
      </c>
      <c r="BI898" s="53">
        <f t="shared" si="3398"/>
        <v>0</v>
      </c>
      <c r="BO898" s="54" t="s">
        <v>1099</v>
      </c>
      <c r="BP898" s="53">
        <v>12080007</v>
      </c>
      <c r="BQ898" s="53">
        <v>591001.39170000004</v>
      </c>
      <c r="BR898" s="53">
        <v>63116.55298</v>
      </c>
      <c r="BS898" s="53">
        <f t="shared" si="3399"/>
        <v>0.10679594645022221</v>
      </c>
      <c r="BT898" s="53">
        <f>Input!R630</f>
        <v>408</v>
      </c>
      <c r="BU898" s="53">
        <f>Input!S630</f>
        <v>0</v>
      </c>
      <c r="BV898" s="53">
        <f>Input!T630</f>
        <v>28</v>
      </c>
      <c r="BW898" s="53">
        <f t="shared" si="3400"/>
        <v>43.572746151690659</v>
      </c>
      <c r="BX898" s="53">
        <f t="shared" si="3401"/>
        <v>0</v>
      </c>
      <c r="BY898" s="53">
        <f t="shared" si="3402"/>
        <v>2.990286500606222</v>
      </c>
    </row>
    <row r="899" spans="1:77" x14ac:dyDescent="0.3">
      <c r="A899" s="53" t="s">
        <v>1097</v>
      </c>
      <c r="B899" s="53" t="s">
        <v>1576</v>
      </c>
      <c r="C899" s="53">
        <v>12110207</v>
      </c>
      <c r="D899" s="51">
        <v>609683.77740724594</v>
      </c>
      <c r="E899" s="53">
        <v>168119.93865</v>
      </c>
      <c r="F899" s="53">
        <f t="shared" ref="F899:F962" si="3599">E899/D899</f>
        <v>0.27574940465851067</v>
      </c>
      <c r="H899" s="53">
        <f>Input!P623</f>
        <v>718</v>
      </c>
      <c r="I899" s="53">
        <f>Input!Q623</f>
        <v>12</v>
      </c>
      <c r="J899" s="53">
        <f>Input!R623</f>
        <v>0</v>
      </c>
      <c r="K899" s="53">
        <f>Input!S623</f>
        <v>86</v>
      </c>
      <c r="L899" s="53">
        <f>Input!T623</f>
        <v>624</v>
      </c>
      <c r="M899" s="53">
        <f t="shared" si="3386"/>
        <v>197.98807254481065</v>
      </c>
      <c r="N899" s="53">
        <f t="shared" si="3387"/>
        <v>3.3089928559021278</v>
      </c>
      <c r="O899" s="53">
        <f t="shared" si="3388"/>
        <v>0</v>
      </c>
      <c r="P899" s="53">
        <f t="shared" si="3389"/>
        <v>23.714448800631917</v>
      </c>
      <c r="Q899" s="53">
        <f t="shared" si="3390"/>
        <v>172.06762850691067</v>
      </c>
      <c r="BA899" s="54" t="s">
        <v>852</v>
      </c>
      <c r="BB899" s="53">
        <v>12100303</v>
      </c>
      <c r="BC899" s="53">
        <v>86793</v>
      </c>
      <c r="BD899" s="53">
        <v>65</v>
      </c>
      <c r="BE899" s="53">
        <f t="shared" si="3396"/>
        <v>7.4890832209970851E-4</v>
      </c>
      <c r="BF899" s="53">
        <f t="shared" si="3598"/>
        <v>0</v>
      </c>
      <c r="BG899" s="53">
        <f t="shared" si="3598"/>
        <v>0</v>
      </c>
      <c r="BH899" s="53">
        <f t="shared" si="3397"/>
        <v>0</v>
      </c>
      <c r="BI899" s="53">
        <f t="shared" si="3398"/>
        <v>0</v>
      </c>
      <c r="BO899" s="54" t="s">
        <v>1099</v>
      </c>
      <c r="BP899" s="53">
        <v>12080008</v>
      </c>
      <c r="BQ899" s="53">
        <v>591001.39170000004</v>
      </c>
      <c r="BR899" s="53">
        <v>62550.965839999997</v>
      </c>
      <c r="BS899" s="53">
        <f t="shared" si="3399"/>
        <v>0.10583894846689579</v>
      </c>
      <c r="BT899" s="53">
        <f>BT898</f>
        <v>408</v>
      </c>
      <c r="BU899" s="53">
        <f t="shared" ref="BU899:BU901" si="3600">BU898</f>
        <v>0</v>
      </c>
      <c r="BV899" s="53">
        <f t="shared" ref="BV899:BV901" si="3601">BV898</f>
        <v>28</v>
      </c>
      <c r="BW899" s="53">
        <f t="shared" si="3400"/>
        <v>43.182290974493483</v>
      </c>
      <c r="BX899" s="53">
        <f t="shared" si="3401"/>
        <v>0</v>
      </c>
      <c r="BY899" s="53">
        <f t="shared" si="3402"/>
        <v>2.9634905570730821</v>
      </c>
    </row>
    <row r="900" spans="1:77" x14ac:dyDescent="0.3">
      <c r="A900" s="53" t="s">
        <v>1097</v>
      </c>
      <c r="B900" s="53" t="s">
        <v>1576</v>
      </c>
      <c r="C900" s="53">
        <v>12110208</v>
      </c>
      <c r="D900" s="51">
        <v>609683.77740724594</v>
      </c>
      <c r="E900" s="53">
        <v>114.258436246</v>
      </c>
      <c r="F900" s="53">
        <f t="shared" si="3599"/>
        <v>1.8740606274927937E-4</v>
      </c>
      <c r="H900" s="53">
        <f>H899</f>
        <v>718</v>
      </c>
      <c r="I900" s="53">
        <f t="shared" ref="I900:I901" si="3602">I899</f>
        <v>12</v>
      </c>
      <c r="J900" s="53">
        <f t="shared" ref="J900:J901" si="3603">J899</f>
        <v>0</v>
      </c>
      <c r="K900" s="53">
        <f t="shared" ref="K900:K901" si="3604">K899</f>
        <v>86</v>
      </c>
      <c r="L900" s="53">
        <f t="shared" ref="L900:L901" si="3605">L899</f>
        <v>624</v>
      </c>
      <c r="M900" s="53">
        <f t="shared" ref="M900:M963" si="3606">F900*H900</f>
        <v>0.13455755305398259</v>
      </c>
      <c r="N900" s="53">
        <f t="shared" ref="N900:N963" si="3607">I900*F900</f>
        <v>2.2488727529913523E-3</v>
      </c>
      <c r="O900" s="53">
        <f t="shared" ref="O900:O963" si="3608">J900*F900</f>
        <v>0</v>
      </c>
      <c r="P900" s="53">
        <f t="shared" ref="P900:P963" si="3609">K900*F900</f>
        <v>1.6116921396438024E-2</v>
      </c>
      <c r="Q900" s="53">
        <f t="shared" ref="Q900:Q963" si="3610">L900*F900</f>
        <v>0.11694138315555032</v>
      </c>
      <c r="BA900" s="54" t="s">
        <v>852</v>
      </c>
      <c r="BB900" s="53">
        <v>12100402</v>
      </c>
      <c r="BC900" s="53">
        <v>86793</v>
      </c>
      <c r="BD900" s="53">
        <v>28262</v>
      </c>
      <c r="BE900" s="53">
        <f t="shared" ref="BE900:BE963" si="3611">BD900/BC900</f>
        <v>0.32562533844895325</v>
      </c>
      <c r="BF900" s="53">
        <f t="shared" si="3598"/>
        <v>0</v>
      </c>
      <c r="BG900" s="53">
        <f t="shared" si="3598"/>
        <v>0</v>
      </c>
      <c r="BH900" s="53">
        <f t="shared" ref="BH900:BH963" si="3612">BE900*BF900</f>
        <v>0</v>
      </c>
      <c r="BI900" s="53">
        <f t="shared" ref="BI900:BI963" si="3613">BE900*BG900</f>
        <v>0</v>
      </c>
      <c r="BO900" s="54" t="s">
        <v>1099</v>
      </c>
      <c r="BP900" s="53">
        <v>12090103</v>
      </c>
      <c r="BQ900" s="53">
        <v>591001.39170000004</v>
      </c>
      <c r="BR900" s="53">
        <v>52171.274660000003</v>
      </c>
      <c r="BS900" s="53">
        <f t="shared" ref="BS900:BS963" si="3614">BR900/BQ900</f>
        <v>8.8276060585797775E-2</v>
      </c>
      <c r="BT900" s="53">
        <f>BT899</f>
        <v>408</v>
      </c>
      <c r="BU900" s="53">
        <f t="shared" si="3600"/>
        <v>0</v>
      </c>
      <c r="BV900" s="53">
        <f t="shared" si="3601"/>
        <v>28</v>
      </c>
      <c r="BW900" s="53">
        <f t="shared" ref="BW900:BW963" si="3615">BT900*BS900</f>
        <v>36.016632719005493</v>
      </c>
      <c r="BX900" s="53">
        <f t="shared" ref="BX900:BX963" si="3616">BU900*BS900</f>
        <v>0</v>
      </c>
      <c r="BY900" s="53">
        <f t="shared" ref="BY900:BY963" si="3617">BV900*BS900</f>
        <v>2.4717296964023379</v>
      </c>
    </row>
    <row r="901" spans="1:77" x14ac:dyDescent="0.3">
      <c r="A901" s="53" t="s">
        <v>1097</v>
      </c>
      <c r="B901" s="53" t="s">
        <v>1576</v>
      </c>
      <c r="C901" s="53">
        <v>13090001</v>
      </c>
      <c r="D901" s="51">
        <v>609683.77740724594</v>
      </c>
      <c r="E901" s="53">
        <v>441449.58032100002</v>
      </c>
      <c r="F901" s="53">
        <f t="shared" si="3599"/>
        <v>0.72406318927874014</v>
      </c>
      <c r="H901" s="53">
        <f>H900</f>
        <v>718</v>
      </c>
      <c r="I901" s="53">
        <f t="shared" si="3602"/>
        <v>12</v>
      </c>
      <c r="J901" s="53">
        <f t="shared" si="3603"/>
        <v>0</v>
      </c>
      <c r="K901" s="53">
        <f t="shared" si="3604"/>
        <v>86</v>
      </c>
      <c r="L901" s="53">
        <f t="shared" si="3605"/>
        <v>624</v>
      </c>
      <c r="M901" s="53">
        <f t="shared" si="3606"/>
        <v>519.87736990213546</v>
      </c>
      <c r="N901" s="53">
        <f t="shared" si="3607"/>
        <v>8.6887582713448808</v>
      </c>
      <c r="O901" s="53">
        <f t="shared" si="3608"/>
        <v>0</v>
      </c>
      <c r="P901" s="53">
        <f t="shared" si="3609"/>
        <v>62.269434277971655</v>
      </c>
      <c r="Q901" s="53">
        <f t="shared" si="3610"/>
        <v>451.81543010993386</v>
      </c>
      <c r="BA901" s="54" t="s">
        <v>852</v>
      </c>
      <c r="BB901" s="53">
        <v>12100403</v>
      </c>
      <c r="BC901" s="53">
        <v>86793</v>
      </c>
      <c r="BD901" s="53">
        <v>2601</v>
      </c>
      <c r="BE901" s="53">
        <f t="shared" si="3611"/>
        <v>2.9967854550482183E-2</v>
      </c>
      <c r="BF901" s="53">
        <f t="shared" si="3598"/>
        <v>0</v>
      </c>
      <c r="BG901" s="53">
        <f t="shared" si="3598"/>
        <v>0</v>
      </c>
      <c r="BH901" s="53">
        <f t="shared" si="3612"/>
        <v>0</v>
      </c>
      <c r="BI901" s="53">
        <f t="shared" si="3613"/>
        <v>0</v>
      </c>
      <c r="BO901" s="54" t="s">
        <v>1099</v>
      </c>
      <c r="BP901" s="53">
        <v>12090104</v>
      </c>
      <c r="BQ901" s="53">
        <v>591001.39170000004</v>
      </c>
      <c r="BR901" s="53">
        <v>413162.59820000001</v>
      </c>
      <c r="BS901" s="53">
        <f t="shared" si="3614"/>
        <v>0.69908904446324327</v>
      </c>
      <c r="BT901" s="53">
        <f>BT900</f>
        <v>408</v>
      </c>
      <c r="BU901" s="53">
        <f t="shared" si="3600"/>
        <v>0</v>
      </c>
      <c r="BV901" s="53">
        <f t="shared" si="3601"/>
        <v>28</v>
      </c>
      <c r="BW901" s="53">
        <f t="shared" si="3615"/>
        <v>285.22833014100325</v>
      </c>
      <c r="BX901" s="53">
        <f t="shared" si="3616"/>
        <v>0</v>
      </c>
      <c r="BY901" s="53">
        <f t="shared" si="3617"/>
        <v>19.57449324497081</v>
      </c>
    </row>
    <row r="902" spans="1:77" x14ac:dyDescent="0.3">
      <c r="A902" s="53" t="s">
        <v>1098</v>
      </c>
      <c r="B902" s="73" t="s">
        <v>1581</v>
      </c>
      <c r="C902" s="53">
        <v>12060201</v>
      </c>
      <c r="D902" s="53">
        <v>1</v>
      </c>
      <c r="E902" s="53">
        <v>1</v>
      </c>
      <c r="F902" s="53">
        <f t="shared" si="3599"/>
        <v>1</v>
      </c>
      <c r="H902" s="53">
        <f>Input!P627</f>
        <v>0</v>
      </c>
      <c r="I902" s="53">
        <f>Input!Q627</f>
        <v>0</v>
      </c>
      <c r="J902" s="53">
        <f>Input!R627</f>
        <v>0</v>
      </c>
      <c r="K902" s="53">
        <f>Input!S627</f>
        <v>0</v>
      </c>
      <c r="L902" s="53">
        <f>Input!T627</f>
        <v>0</v>
      </c>
      <c r="M902" s="53">
        <f t="shared" si="3606"/>
        <v>0</v>
      </c>
      <c r="N902" s="53">
        <f t="shared" si="3607"/>
        <v>0</v>
      </c>
      <c r="O902" s="53">
        <f t="shared" si="3608"/>
        <v>0</v>
      </c>
      <c r="P902" s="53">
        <f t="shared" si="3609"/>
        <v>0</v>
      </c>
      <c r="Q902" s="53">
        <f t="shared" si="3610"/>
        <v>0</v>
      </c>
      <c r="BA902" s="54" t="s">
        <v>1114</v>
      </c>
      <c r="BB902" s="53">
        <v>12030202</v>
      </c>
      <c r="BC902" s="53">
        <v>67861</v>
      </c>
      <c r="BD902" s="53">
        <v>36963</v>
      </c>
      <c r="BE902" s="53">
        <f t="shared" si="3611"/>
        <v>0.54468693358482778</v>
      </c>
      <c r="BF902" s="53">
        <f>Input!P683</f>
        <v>1050</v>
      </c>
      <c r="BG902" s="53">
        <f>Input!Q683</f>
        <v>24</v>
      </c>
      <c r="BH902" s="53">
        <f t="shared" si="3612"/>
        <v>571.9212802640692</v>
      </c>
      <c r="BI902" s="53">
        <f t="shared" si="3613"/>
        <v>13.072486406035868</v>
      </c>
      <c r="BO902" s="54" t="s">
        <v>1100</v>
      </c>
      <c r="BP902" s="53">
        <v>12050004</v>
      </c>
      <c r="BQ902" s="53">
        <v>588948.56980000006</v>
      </c>
      <c r="BR902" s="53">
        <v>229315.9572</v>
      </c>
      <c r="BS902" s="53">
        <f t="shared" si="3614"/>
        <v>0.38936499544921721</v>
      </c>
      <c r="BT902" s="53">
        <f>Input!R632</f>
        <v>0</v>
      </c>
      <c r="BU902" s="53">
        <f>Input!S632</f>
        <v>0</v>
      </c>
      <c r="BV902" s="53">
        <f>Input!T632</f>
        <v>227</v>
      </c>
      <c r="BW902" s="53">
        <f t="shared" si="3615"/>
        <v>0</v>
      </c>
      <c r="BX902" s="53">
        <f t="shared" si="3616"/>
        <v>0</v>
      </c>
      <c r="BY902" s="53">
        <f t="shared" si="3617"/>
        <v>88.385853966972306</v>
      </c>
    </row>
    <row r="903" spans="1:77" x14ac:dyDescent="0.3">
      <c r="A903" s="53" t="s">
        <v>1099</v>
      </c>
      <c r="B903" s="53" t="s">
        <v>1575</v>
      </c>
      <c r="C903" s="53">
        <v>12080007</v>
      </c>
      <c r="D903" s="51">
        <v>398553.73308819998</v>
      </c>
      <c r="E903" s="53">
        <v>31551.088875400001</v>
      </c>
      <c r="F903" s="53">
        <f t="shared" si="3599"/>
        <v>7.9163952702000509E-2</v>
      </c>
      <c r="H903" s="53">
        <f>Input!P629</f>
        <v>19</v>
      </c>
      <c r="I903" s="53">
        <f>Input!Q629</f>
        <v>0</v>
      </c>
      <c r="J903" s="53">
        <f>Input!R629</f>
        <v>272</v>
      </c>
      <c r="K903" s="53">
        <f>Input!S629</f>
        <v>0</v>
      </c>
      <c r="L903" s="53">
        <f>Input!T629</f>
        <v>196</v>
      </c>
      <c r="M903" s="53">
        <f t="shared" si="3606"/>
        <v>1.5041151013380096</v>
      </c>
      <c r="N903" s="53">
        <f t="shared" si="3607"/>
        <v>0</v>
      </c>
      <c r="O903" s="53">
        <f t="shared" si="3608"/>
        <v>21.532595134944138</v>
      </c>
      <c r="P903" s="53">
        <f t="shared" si="3609"/>
        <v>0</v>
      </c>
      <c r="Q903" s="53">
        <f t="shared" si="3610"/>
        <v>15.5161347295921</v>
      </c>
      <c r="BA903" s="54" t="s">
        <v>1114</v>
      </c>
      <c r="BB903" s="53">
        <v>12040101</v>
      </c>
      <c r="BC903" s="53">
        <v>67861</v>
      </c>
      <c r="BD903" s="53">
        <v>22651</v>
      </c>
      <c r="BE903" s="53">
        <f t="shared" si="3611"/>
        <v>0.3337852374707122</v>
      </c>
      <c r="BF903" s="53">
        <f>BF902</f>
        <v>1050</v>
      </c>
      <c r="BG903" s="53">
        <f>BG902</f>
        <v>24</v>
      </c>
      <c r="BH903" s="53">
        <f t="shared" si="3612"/>
        <v>350.47449934424782</v>
      </c>
      <c r="BI903" s="53">
        <f t="shared" si="3613"/>
        <v>8.0108456992970929</v>
      </c>
      <c r="BO903" s="54" t="s">
        <v>1100</v>
      </c>
      <c r="BP903" s="53">
        <v>12050007</v>
      </c>
      <c r="BQ903" s="53">
        <v>588948.56980000006</v>
      </c>
      <c r="BR903" s="53">
        <v>299469.91080000001</v>
      </c>
      <c r="BS903" s="53">
        <f t="shared" si="3614"/>
        <v>0.50848227868470153</v>
      </c>
      <c r="BT903" s="53">
        <f>BT902</f>
        <v>0</v>
      </c>
      <c r="BU903" s="53">
        <f t="shared" ref="BU903:BU905" si="3618">BU902</f>
        <v>0</v>
      </c>
      <c r="BV903" s="53">
        <f t="shared" ref="BV903:BV905" si="3619">BV902</f>
        <v>227</v>
      </c>
      <c r="BW903" s="53">
        <f t="shared" si="3615"/>
        <v>0</v>
      </c>
      <c r="BX903" s="53">
        <f t="shared" si="3616"/>
        <v>0</v>
      </c>
      <c r="BY903" s="53">
        <f t="shared" si="3617"/>
        <v>115.42547726142725</v>
      </c>
    </row>
    <row r="904" spans="1:77" x14ac:dyDescent="0.3">
      <c r="A904" s="53" t="s">
        <v>1099</v>
      </c>
      <c r="B904" s="53" t="s">
        <v>1575</v>
      </c>
      <c r="C904" s="53">
        <v>12080008</v>
      </c>
      <c r="D904" s="51">
        <v>398553.73308819998</v>
      </c>
      <c r="E904" s="53">
        <v>31767.8213259</v>
      </c>
      <c r="F904" s="53">
        <f t="shared" si="3599"/>
        <v>7.9707750018414153E-2</v>
      </c>
      <c r="H904" s="53">
        <f>H903</f>
        <v>19</v>
      </c>
      <c r="I904" s="53">
        <f t="shared" ref="I904:I906" si="3620">I903</f>
        <v>0</v>
      </c>
      <c r="J904" s="53">
        <f t="shared" ref="J904:J906" si="3621">J903</f>
        <v>272</v>
      </c>
      <c r="K904" s="53">
        <f t="shared" ref="K904:K906" si="3622">K903</f>
        <v>0</v>
      </c>
      <c r="L904" s="53">
        <f t="shared" ref="L904:L906" si="3623">L903</f>
        <v>196</v>
      </c>
      <c r="M904" s="53">
        <f t="shared" si="3606"/>
        <v>1.5144472503498689</v>
      </c>
      <c r="N904" s="53">
        <f t="shared" si="3607"/>
        <v>0</v>
      </c>
      <c r="O904" s="53">
        <f t="shared" si="3608"/>
        <v>21.680508005008651</v>
      </c>
      <c r="P904" s="53">
        <f t="shared" si="3609"/>
        <v>0</v>
      </c>
      <c r="Q904" s="53">
        <f t="shared" si="3610"/>
        <v>15.622719003609173</v>
      </c>
      <c r="BA904" s="54" t="s">
        <v>1114</v>
      </c>
      <c r="BB904" s="53">
        <v>12040103</v>
      </c>
      <c r="BC904" s="53">
        <v>67861</v>
      </c>
      <c r="BD904" s="53">
        <v>8247</v>
      </c>
      <c r="BE904" s="53">
        <f t="shared" si="3611"/>
        <v>0.12152782894446</v>
      </c>
      <c r="BF904" s="53">
        <f>BF903</f>
        <v>1050</v>
      </c>
      <c r="BG904" s="53">
        <f>BG903</f>
        <v>24</v>
      </c>
      <c r="BH904" s="53">
        <f t="shared" si="3612"/>
        <v>127.604220391683</v>
      </c>
      <c r="BI904" s="53">
        <f t="shared" si="3613"/>
        <v>2.9166678946670399</v>
      </c>
      <c r="BO904" s="54" t="s">
        <v>1100</v>
      </c>
      <c r="BP904" s="53">
        <v>12060101</v>
      </c>
      <c r="BQ904" s="53">
        <v>588948.56980000006</v>
      </c>
      <c r="BR904" s="53">
        <v>52799.830179999997</v>
      </c>
      <c r="BS904" s="53">
        <f t="shared" si="3614"/>
        <v>8.9651003309049876E-2</v>
      </c>
      <c r="BT904" s="53">
        <f>BT903</f>
        <v>0</v>
      </c>
      <c r="BU904" s="53">
        <f t="shared" si="3618"/>
        <v>0</v>
      </c>
      <c r="BV904" s="53">
        <f t="shared" si="3619"/>
        <v>227</v>
      </c>
      <c r="BW904" s="53">
        <f t="shared" si="3615"/>
        <v>0</v>
      </c>
      <c r="BX904" s="53">
        <f t="shared" si="3616"/>
        <v>0</v>
      </c>
      <c r="BY904" s="53">
        <f t="shared" si="3617"/>
        <v>20.350777751154322</v>
      </c>
    </row>
    <row r="905" spans="1:77" x14ac:dyDescent="0.3">
      <c r="A905" s="53" t="s">
        <v>1099</v>
      </c>
      <c r="B905" s="53" t="s">
        <v>1575</v>
      </c>
      <c r="C905" s="53">
        <v>12090103</v>
      </c>
      <c r="D905" s="51">
        <v>398553.73308819998</v>
      </c>
      <c r="E905" s="53">
        <v>52170.614875899999</v>
      </c>
      <c r="F905" s="53">
        <f t="shared" si="3599"/>
        <v>0.13089982741261799</v>
      </c>
      <c r="H905" s="53">
        <f>H904</f>
        <v>19</v>
      </c>
      <c r="I905" s="53">
        <f t="shared" si="3620"/>
        <v>0</v>
      </c>
      <c r="J905" s="53">
        <f t="shared" si="3621"/>
        <v>272</v>
      </c>
      <c r="K905" s="53">
        <f t="shared" si="3622"/>
        <v>0</v>
      </c>
      <c r="L905" s="53">
        <f t="shared" si="3623"/>
        <v>196</v>
      </c>
      <c r="M905" s="53">
        <f t="shared" si="3606"/>
        <v>2.4870967208397419</v>
      </c>
      <c r="N905" s="53">
        <f t="shared" si="3607"/>
        <v>0</v>
      </c>
      <c r="O905" s="53">
        <f t="shared" si="3608"/>
        <v>35.604753056232092</v>
      </c>
      <c r="P905" s="53">
        <f t="shared" si="3609"/>
        <v>0</v>
      </c>
      <c r="Q905" s="53">
        <f t="shared" si="3610"/>
        <v>25.656366172873128</v>
      </c>
      <c r="BA905" s="54" t="s">
        <v>1115</v>
      </c>
      <c r="BB905" s="53">
        <v>12040102</v>
      </c>
      <c r="BC905" s="53">
        <v>43211</v>
      </c>
      <c r="BD905" s="53">
        <v>13513</v>
      </c>
      <c r="BE905" s="53">
        <f t="shared" si="3611"/>
        <v>0.31272129781768532</v>
      </c>
      <c r="BF905" s="53">
        <f>Input!P688</f>
        <v>42</v>
      </c>
      <c r="BG905" s="53">
        <f>Input!Q688</f>
        <v>0</v>
      </c>
      <c r="BH905" s="53">
        <f t="shared" si="3612"/>
        <v>13.134294508342784</v>
      </c>
      <c r="BI905" s="53">
        <f t="shared" si="3613"/>
        <v>0</v>
      </c>
      <c r="BO905" s="54" t="s">
        <v>1100</v>
      </c>
      <c r="BP905" s="53">
        <v>12060103</v>
      </c>
      <c r="BQ905" s="53">
        <v>588948.56980000006</v>
      </c>
      <c r="BR905" s="53">
        <v>7362.8715739999998</v>
      </c>
      <c r="BS905" s="53">
        <f t="shared" si="3614"/>
        <v>1.2501722478926036E-2</v>
      </c>
      <c r="BT905" s="53">
        <f>BT904</f>
        <v>0</v>
      </c>
      <c r="BU905" s="53">
        <f t="shared" si="3618"/>
        <v>0</v>
      </c>
      <c r="BV905" s="53">
        <f t="shared" si="3619"/>
        <v>227</v>
      </c>
      <c r="BW905" s="53">
        <f t="shared" si="3615"/>
        <v>0</v>
      </c>
      <c r="BX905" s="53">
        <f t="shared" si="3616"/>
        <v>0</v>
      </c>
      <c r="BY905" s="53">
        <f t="shared" si="3617"/>
        <v>2.8378910027162103</v>
      </c>
    </row>
    <row r="906" spans="1:77" x14ac:dyDescent="0.3">
      <c r="A906" s="53" t="s">
        <v>1099</v>
      </c>
      <c r="B906" s="53" t="s">
        <v>1575</v>
      </c>
      <c r="C906" s="53">
        <v>12090104</v>
      </c>
      <c r="D906" s="51">
        <v>398553.73308819998</v>
      </c>
      <c r="E906" s="53">
        <v>283064.20801100001</v>
      </c>
      <c r="F906" s="53">
        <f t="shared" si="3599"/>
        <v>0.71022846986696742</v>
      </c>
      <c r="H906" s="53">
        <f>H905</f>
        <v>19</v>
      </c>
      <c r="I906" s="53">
        <f t="shared" si="3620"/>
        <v>0</v>
      </c>
      <c r="J906" s="53">
        <f t="shared" si="3621"/>
        <v>272</v>
      </c>
      <c r="K906" s="53">
        <f t="shared" si="3622"/>
        <v>0</v>
      </c>
      <c r="L906" s="53">
        <f t="shared" si="3623"/>
        <v>196</v>
      </c>
      <c r="M906" s="53">
        <f t="shared" si="3606"/>
        <v>13.494340927472381</v>
      </c>
      <c r="N906" s="53">
        <f t="shared" si="3607"/>
        <v>0</v>
      </c>
      <c r="O906" s="53">
        <f t="shared" si="3608"/>
        <v>193.18214380381514</v>
      </c>
      <c r="P906" s="53">
        <f t="shared" si="3609"/>
        <v>0</v>
      </c>
      <c r="Q906" s="53">
        <f t="shared" si="3610"/>
        <v>139.20478009392562</v>
      </c>
      <c r="BA906" s="54" t="s">
        <v>1115</v>
      </c>
      <c r="BB906" s="53">
        <v>12040104</v>
      </c>
      <c r="BC906" s="53">
        <v>43211</v>
      </c>
      <c r="BD906" s="53">
        <v>2978</v>
      </c>
      <c r="BE906" s="53">
        <f t="shared" si="3611"/>
        <v>6.8917636712874042E-2</v>
      </c>
      <c r="BF906" s="53">
        <f t="shared" ref="BF906:BG908" si="3624">BF905</f>
        <v>42</v>
      </c>
      <c r="BG906" s="53">
        <f t="shared" si="3624"/>
        <v>0</v>
      </c>
      <c r="BH906" s="53">
        <f t="shared" si="3612"/>
        <v>2.8945407419407099</v>
      </c>
      <c r="BI906" s="53">
        <f t="shared" si="3613"/>
        <v>0</v>
      </c>
      <c r="BO906" s="54" t="s">
        <v>1101</v>
      </c>
      <c r="BP906" s="53">
        <v>12090109</v>
      </c>
      <c r="BQ906" s="53">
        <v>930843.08420000004</v>
      </c>
      <c r="BR906" s="53">
        <v>76305.742889999994</v>
      </c>
      <c r="BS906" s="53">
        <f t="shared" si="3614"/>
        <v>8.1974872226267745E-2</v>
      </c>
      <c r="BT906" s="53">
        <f>Input!R635</f>
        <v>21</v>
      </c>
      <c r="BU906" s="53">
        <f>Input!S635</f>
        <v>0</v>
      </c>
      <c r="BV906" s="53">
        <f>Input!T635</f>
        <v>0</v>
      </c>
      <c r="BW906" s="53">
        <f t="shared" si="3615"/>
        <v>1.7214723167516226</v>
      </c>
      <c r="BX906" s="53">
        <f t="shared" si="3616"/>
        <v>0</v>
      </c>
      <c r="BY906" s="53">
        <f t="shared" si="3617"/>
        <v>0</v>
      </c>
    </row>
    <row r="907" spans="1:77" x14ac:dyDescent="0.3">
      <c r="A907" s="53" t="s">
        <v>1100</v>
      </c>
      <c r="B907" s="53" t="s">
        <v>1580</v>
      </c>
      <c r="C907" s="53">
        <v>12050004</v>
      </c>
      <c r="D907" s="51">
        <v>61573.687266813002</v>
      </c>
      <c r="E907" s="53">
        <v>930.17641147999996</v>
      </c>
      <c r="F907" s="53">
        <f t="shared" si="3599"/>
        <v>1.5106719327191351E-2</v>
      </c>
      <c r="H907" s="53">
        <f>Input!P633</f>
        <v>36</v>
      </c>
      <c r="I907" s="53">
        <f>Input!Q633</f>
        <v>0</v>
      </c>
      <c r="J907" s="53">
        <f>Input!R633</f>
        <v>0</v>
      </c>
      <c r="K907" s="53">
        <f>Input!S633</f>
        <v>0</v>
      </c>
      <c r="L907" s="53">
        <f>Input!T633</f>
        <v>65</v>
      </c>
      <c r="M907" s="53">
        <f t="shared" si="3606"/>
        <v>0.54384189577888864</v>
      </c>
      <c r="N907" s="53">
        <f t="shared" si="3607"/>
        <v>0</v>
      </c>
      <c r="O907" s="53">
        <f t="shared" si="3608"/>
        <v>0</v>
      </c>
      <c r="P907" s="53">
        <f t="shared" si="3609"/>
        <v>0</v>
      </c>
      <c r="Q907" s="53">
        <f t="shared" si="3610"/>
        <v>0.98193675626743782</v>
      </c>
      <c r="BA907" s="54" t="s">
        <v>1115</v>
      </c>
      <c r="BB907" s="53">
        <v>12070101</v>
      </c>
      <c r="BC907" s="53">
        <v>43211</v>
      </c>
      <c r="BD907" s="53">
        <v>1331</v>
      </c>
      <c r="BE907" s="53">
        <f t="shared" si="3611"/>
        <v>3.0802341996250954E-2</v>
      </c>
      <c r="BF907" s="53">
        <f t="shared" si="3624"/>
        <v>42</v>
      </c>
      <c r="BG907" s="53">
        <f t="shared" si="3624"/>
        <v>0</v>
      </c>
      <c r="BH907" s="53">
        <f t="shared" si="3612"/>
        <v>1.2936983638425401</v>
      </c>
      <c r="BI907" s="53">
        <f t="shared" si="3613"/>
        <v>0</v>
      </c>
      <c r="BO907" s="54" t="s">
        <v>1101</v>
      </c>
      <c r="BP907" s="53">
        <v>12090202</v>
      </c>
      <c r="BQ907" s="53">
        <v>930843.08420000004</v>
      </c>
      <c r="BR907" s="53">
        <v>325963.64769999997</v>
      </c>
      <c r="BS907" s="53">
        <f t="shared" si="3614"/>
        <v>0.35018109199376479</v>
      </c>
      <c r="BT907" s="53">
        <f>BT906</f>
        <v>21</v>
      </c>
      <c r="BU907" s="53">
        <f t="shared" ref="BU907:BU909" si="3625">BU906</f>
        <v>0</v>
      </c>
      <c r="BV907" s="53">
        <f t="shared" ref="BV907:BV909" si="3626">BV906</f>
        <v>0</v>
      </c>
      <c r="BW907" s="53">
        <f t="shared" si="3615"/>
        <v>7.353802931869061</v>
      </c>
      <c r="BX907" s="53">
        <f t="shared" si="3616"/>
        <v>0</v>
      </c>
      <c r="BY907" s="53">
        <f t="shared" si="3617"/>
        <v>0</v>
      </c>
    </row>
    <row r="908" spans="1:77" x14ac:dyDescent="0.3">
      <c r="A908" s="53" t="s">
        <v>1100</v>
      </c>
      <c r="B908" s="53" t="s">
        <v>1580</v>
      </c>
      <c r="C908" s="53">
        <v>12050007</v>
      </c>
      <c r="D908" s="51">
        <v>61573.687266813002</v>
      </c>
      <c r="E908" s="53">
        <v>56541.9333434</v>
      </c>
      <c r="F908" s="53">
        <f t="shared" si="3599"/>
        <v>0.91828077630613136</v>
      </c>
      <c r="H908" s="53">
        <f>H907</f>
        <v>36</v>
      </c>
      <c r="I908" s="53">
        <f t="shared" ref="I908:I910" si="3627">I907</f>
        <v>0</v>
      </c>
      <c r="J908" s="53">
        <f t="shared" ref="J908:J910" si="3628">J907</f>
        <v>0</v>
      </c>
      <c r="K908" s="53">
        <f t="shared" ref="K908:K910" si="3629">K907</f>
        <v>0</v>
      </c>
      <c r="L908" s="53">
        <f t="shared" ref="L908:L910" si="3630">L907</f>
        <v>65</v>
      </c>
      <c r="M908" s="53">
        <f t="shared" si="3606"/>
        <v>33.05810794702073</v>
      </c>
      <c r="N908" s="53">
        <f t="shared" si="3607"/>
        <v>0</v>
      </c>
      <c r="O908" s="53">
        <f t="shared" si="3608"/>
        <v>0</v>
      </c>
      <c r="P908" s="53">
        <f t="shared" si="3609"/>
        <v>0</v>
      </c>
      <c r="Q908" s="53">
        <f t="shared" si="3610"/>
        <v>59.688250459898541</v>
      </c>
      <c r="BA908" s="54" t="s">
        <v>1115</v>
      </c>
      <c r="BB908" s="53">
        <v>12070104</v>
      </c>
      <c r="BC908" s="53">
        <v>43211</v>
      </c>
      <c r="BD908" s="53">
        <v>25389</v>
      </c>
      <c r="BE908" s="53">
        <f t="shared" si="3611"/>
        <v>0.58755872347318971</v>
      </c>
      <c r="BF908" s="53">
        <f t="shared" si="3624"/>
        <v>42</v>
      </c>
      <c r="BG908" s="53">
        <f t="shared" si="3624"/>
        <v>0</v>
      </c>
      <c r="BH908" s="53">
        <f t="shared" si="3612"/>
        <v>24.677466385873966</v>
      </c>
      <c r="BI908" s="53">
        <f t="shared" si="3613"/>
        <v>0</v>
      </c>
      <c r="BO908" s="54" t="s">
        <v>1101</v>
      </c>
      <c r="BP908" s="53">
        <v>12090203</v>
      </c>
      <c r="BQ908" s="53">
        <v>930843.08420000004</v>
      </c>
      <c r="BR908" s="53">
        <v>14242.24826</v>
      </c>
      <c r="BS908" s="53">
        <f t="shared" si="3614"/>
        <v>1.5300375005998245E-2</v>
      </c>
      <c r="BT908" s="53">
        <f>BT907</f>
        <v>21</v>
      </c>
      <c r="BU908" s="53">
        <f t="shared" si="3625"/>
        <v>0</v>
      </c>
      <c r="BV908" s="53">
        <f t="shared" si="3626"/>
        <v>0</v>
      </c>
      <c r="BW908" s="53">
        <f t="shared" si="3615"/>
        <v>0.32130787512596315</v>
      </c>
      <c r="BX908" s="53">
        <f t="shared" si="3616"/>
        <v>0</v>
      </c>
      <c r="BY908" s="53">
        <f t="shared" si="3617"/>
        <v>0</v>
      </c>
    </row>
    <row r="909" spans="1:77" x14ac:dyDescent="0.3">
      <c r="A909" s="53" t="s">
        <v>1100</v>
      </c>
      <c r="B909" s="53" t="s">
        <v>1580</v>
      </c>
      <c r="C909" s="53">
        <v>12060101</v>
      </c>
      <c r="D909" s="51">
        <v>61573.687266813002</v>
      </c>
      <c r="E909" s="53">
        <v>3708.7936063799998</v>
      </c>
      <c r="F909" s="53">
        <f t="shared" si="3599"/>
        <v>6.0233417406187498E-2</v>
      </c>
      <c r="H909" s="53">
        <f>H908</f>
        <v>36</v>
      </c>
      <c r="I909" s="53">
        <f t="shared" si="3627"/>
        <v>0</v>
      </c>
      <c r="J909" s="53">
        <f t="shared" si="3628"/>
        <v>0</v>
      </c>
      <c r="K909" s="53">
        <f t="shared" si="3629"/>
        <v>0</v>
      </c>
      <c r="L909" s="53">
        <f t="shared" si="3630"/>
        <v>65</v>
      </c>
      <c r="M909" s="53">
        <f t="shared" si="3606"/>
        <v>2.1684030266227499</v>
      </c>
      <c r="N909" s="53">
        <f t="shared" si="3607"/>
        <v>0</v>
      </c>
      <c r="O909" s="53">
        <f t="shared" si="3608"/>
        <v>0</v>
      </c>
      <c r="P909" s="53">
        <f t="shared" si="3609"/>
        <v>0</v>
      </c>
      <c r="Q909" s="53">
        <f t="shared" si="3610"/>
        <v>3.9151721314021874</v>
      </c>
      <c r="BA909" s="54" t="s">
        <v>832</v>
      </c>
      <c r="BB909" s="53">
        <v>13070001</v>
      </c>
      <c r="BC909" s="53">
        <v>10658</v>
      </c>
      <c r="BD909" s="53">
        <v>433</v>
      </c>
      <c r="BE909" s="53">
        <f t="shared" si="3611"/>
        <v>4.0626759241884032E-2</v>
      </c>
      <c r="BF909" s="53">
        <v>0</v>
      </c>
      <c r="BG909" s="53">
        <v>1</v>
      </c>
      <c r="BH909" s="53">
        <f t="shared" si="3612"/>
        <v>0</v>
      </c>
      <c r="BI909" s="53">
        <f t="shared" si="3613"/>
        <v>4.0626759241884032E-2</v>
      </c>
      <c r="BO909" s="54" t="s">
        <v>1101</v>
      </c>
      <c r="BP909" s="53">
        <v>13040301</v>
      </c>
      <c r="BQ909" s="53">
        <v>930843.08420000004</v>
      </c>
      <c r="BR909" s="53">
        <v>514331.44540000003</v>
      </c>
      <c r="BS909" s="53">
        <f t="shared" si="3614"/>
        <v>0.55254366082768391</v>
      </c>
      <c r="BT909" s="53">
        <f>BT908</f>
        <v>21</v>
      </c>
      <c r="BU909" s="53">
        <f t="shared" si="3625"/>
        <v>0</v>
      </c>
      <c r="BV909" s="53">
        <f t="shared" si="3626"/>
        <v>0</v>
      </c>
      <c r="BW909" s="53">
        <f t="shared" si="3615"/>
        <v>11.603416877381362</v>
      </c>
      <c r="BX909" s="53">
        <f t="shared" si="3616"/>
        <v>0</v>
      </c>
      <c r="BY909" s="53">
        <f t="shared" si="3617"/>
        <v>0</v>
      </c>
    </row>
    <row r="910" spans="1:77" x14ac:dyDescent="0.3">
      <c r="A910" s="53" t="s">
        <v>1100</v>
      </c>
      <c r="B910" s="53" t="s">
        <v>1580</v>
      </c>
      <c r="C910" s="53">
        <v>12060103</v>
      </c>
      <c r="D910" s="51">
        <v>61573.687266813002</v>
      </c>
      <c r="E910" s="53">
        <v>392.78390555300001</v>
      </c>
      <c r="F910" s="53">
        <f t="shared" si="3599"/>
        <v>6.3790869604897407E-3</v>
      </c>
      <c r="H910" s="53">
        <f>H909</f>
        <v>36</v>
      </c>
      <c r="I910" s="53">
        <f t="shared" si="3627"/>
        <v>0</v>
      </c>
      <c r="J910" s="53">
        <f t="shared" si="3628"/>
        <v>0</v>
      </c>
      <c r="K910" s="53">
        <f t="shared" si="3629"/>
        <v>0</v>
      </c>
      <c r="L910" s="53">
        <f t="shared" si="3630"/>
        <v>65</v>
      </c>
      <c r="M910" s="53">
        <f t="shared" si="3606"/>
        <v>0.22964713057763067</v>
      </c>
      <c r="N910" s="53">
        <f t="shared" si="3607"/>
        <v>0</v>
      </c>
      <c r="O910" s="53">
        <f t="shared" si="3608"/>
        <v>0</v>
      </c>
      <c r="P910" s="53">
        <f t="shared" si="3609"/>
        <v>0</v>
      </c>
      <c r="Q910" s="53">
        <f t="shared" si="3610"/>
        <v>0.41464065243183312</v>
      </c>
      <c r="BA910" s="54" t="s">
        <v>832</v>
      </c>
      <c r="BB910" s="53">
        <v>13070007</v>
      </c>
      <c r="BC910" s="53">
        <v>10658</v>
      </c>
      <c r="BD910" s="53">
        <v>10225</v>
      </c>
      <c r="BE910" s="53">
        <f t="shared" si="3611"/>
        <v>0.95937324075811592</v>
      </c>
      <c r="BF910" s="53">
        <f>BF909</f>
        <v>0</v>
      </c>
      <c r="BG910" s="53">
        <f>BG909</f>
        <v>1</v>
      </c>
      <c r="BH910" s="53">
        <f t="shared" si="3612"/>
        <v>0</v>
      </c>
      <c r="BI910" s="53">
        <f t="shared" si="3613"/>
        <v>0.95937324075811592</v>
      </c>
      <c r="BO910" s="54" t="s">
        <v>1102</v>
      </c>
      <c r="BP910" s="53">
        <v>11120103</v>
      </c>
      <c r="BQ910" s="53">
        <v>576383.86</v>
      </c>
      <c r="BR910" s="53">
        <v>87575.079870000001</v>
      </c>
      <c r="BS910" s="53">
        <f t="shared" si="3614"/>
        <v>0.15193881360591882</v>
      </c>
      <c r="BT910" s="53">
        <v>0</v>
      </c>
      <c r="BU910" s="53">
        <v>0</v>
      </c>
      <c r="BV910" s="53">
        <v>0</v>
      </c>
      <c r="BW910" s="53">
        <f t="shared" si="3615"/>
        <v>0</v>
      </c>
      <c r="BX910" s="53">
        <f t="shared" si="3616"/>
        <v>0</v>
      </c>
      <c r="BY910" s="53">
        <f t="shared" si="3617"/>
        <v>0</v>
      </c>
    </row>
    <row r="911" spans="1:77" x14ac:dyDescent="0.3">
      <c r="A911" s="53" t="s">
        <v>1101</v>
      </c>
      <c r="B911" s="53" t="s">
        <v>1575</v>
      </c>
      <c r="C911" s="53">
        <v>12090109</v>
      </c>
      <c r="D911" s="51">
        <v>930843.08458169992</v>
      </c>
      <c r="E911" s="53">
        <v>76305.742206800001</v>
      </c>
      <c r="F911" s="53">
        <f t="shared" si="3599"/>
        <v>8.1974871458694989E-2</v>
      </c>
      <c r="H911" s="53">
        <f>Input!P634</f>
        <v>1139</v>
      </c>
      <c r="I911" s="53">
        <f>Input!Q634</f>
        <v>0</v>
      </c>
      <c r="J911" s="53">
        <f>Input!R634</f>
        <v>387</v>
      </c>
      <c r="K911" s="53">
        <f>Input!S634</f>
        <v>0</v>
      </c>
      <c r="L911" s="53">
        <f>Input!T634</f>
        <v>469</v>
      </c>
      <c r="M911" s="53">
        <f t="shared" si="3606"/>
        <v>93.369378591453597</v>
      </c>
      <c r="N911" s="53">
        <f t="shared" si="3607"/>
        <v>0</v>
      </c>
      <c r="O911" s="53">
        <f t="shared" si="3608"/>
        <v>31.724275254514961</v>
      </c>
      <c r="P911" s="53">
        <f t="shared" si="3609"/>
        <v>0</v>
      </c>
      <c r="Q911" s="53">
        <f t="shared" si="3610"/>
        <v>38.446214714127947</v>
      </c>
      <c r="BA911" s="54" t="s">
        <v>1116</v>
      </c>
      <c r="BB911" s="53">
        <v>12070101</v>
      </c>
      <c r="BC911" s="53">
        <v>33716</v>
      </c>
      <c r="BD911" s="53">
        <v>25082</v>
      </c>
      <c r="BE911" s="53">
        <f t="shared" si="3611"/>
        <v>0.7439198006881006</v>
      </c>
      <c r="BF911" s="53">
        <f>Input!P695</f>
        <v>64</v>
      </c>
      <c r="BG911" s="53">
        <f>Input!Q695</f>
        <v>0</v>
      </c>
      <c r="BH911" s="53">
        <f t="shared" si="3612"/>
        <v>47.610867244038438</v>
      </c>
      <c r="BI911" s="53">
        <f t="shared" si="3613"/>
        <v>0</v>
      </c>
      <c r="BO911" s="54" t="s">
        <v>1102</v>
      </c>
      <c r="BP911" s="53">
        <v>11120104</v>
      </c>
      <c r="BQ911" s="53">
        <v>576383.86</v>
      </c>
      <c r="BR911" s="53">
        <v>434141.34769999998</v>
      </c>
      <c r="BS911" s="53">
        <f t="shared" si="3614"/>
        <v>0.75321565683674763</v>
      </c>
      <c r="BT911" s="53">
        <f>BT910</f>
        <v>0</v>
      </c>
      <c r="BU911" s="53">
        <f t="shared" ref="BU911:BU913" si="3631">BU910</f>
        <v>0</v>
      </c>
      <c r="BV911" s="53">
        <f t="shared" ref="BV911:BV913" si="3632">BV910</f>
        <v>0</v>
      </c>
      <c r="BW911" s="53">
        <f t="shared" si="3615"/>
        <v>0</v>
      </c>
      <c r="BX911" s="53">
        <f t="shared" si="3616"/>
        <v>0</v>
      </c>
      <c r="BY911" s="53">
        <f t="shared" si="3617"/>
        <v>0</v>
      </c>
    </row>
    <row r="912" spans="1:77" x14ac:dyDescent="0.3">
      <c r="A912" s="53" t="s">
        <v>1101</v>
      </c>
      <c r="B912" s="53" t="s">
        <v>1575</v>
      </c>
      <c r="C912" s="53">
        <v>12090202</v>
      </c>
      <c r="D912" s="51">
        <v>930843.08458170004</v>
      </c>
      <c r="E912" s="53">
        <v>325963.64843599999</v>
      </c>
      <c r="F912" s="53">
        <f t="shared" si="3599"/>
        <v>0.35018109264085118</v>
      </c>
      <c r="H912" s="53">
        <f t="shared" ref="H912:H914" si="3633">H911</f>
        <v>1139</v>
      </c>
      <c r="I912" s="53">
        <f t="shared" ref="I912:I914" si="3634">I911</f>
        <v>0</v>
      </c>
      <c r="J912" s="53">
        <f t="shared" ref="J912:J914" si="3635">J911</f>
        <v>387</v>
      </c>
      <c r="K912" s="53">
        <f t="shared" ref="K912:K914" si="3636">K911</f>
        <v>0</v>
      </c>
      <c r="L912" s="53">
        <f t="shared" ref="L912:L914" si="3637">L911</f>
        <v>469</v>
      </c>
      <c r="M912" s="53">
        <f t="shared" si="3606"/>
        <v>398.8562645179295</v>
      </c>
      <c r="N912" s="53">
        <f t="shared" si="3607"/>
        <v>0</v>
      </c>
      <c r="O912" s="53">
        <f t="shared" si="3608"/>
        <v>135.52008285200941</v>
      </c>
      <c r="P912" s="53">
        <f t="shared" si="3609"/>
        <v>0</v>
      </c>
      <c r="Q912" s="53">
        <f t="shared" si="3610"/>
        <v>164.23493244855919</v>
      </c>
      <c r="BA912" s="54" t="s">
        <v>1116</v>
      </c>
      <c r="BB912" s="53">
        <v>12070102</v>
      </c>
      <c r="BC912" s="53">
        <v>33716</v>
      </c>
      <c r="BD912" s="53">
        <v>2623</v>
      </c>
      <c r="BE912" s="53">
        <f t="shared" si="3611"/>
        <v>7.7796891683473715E-2</v>
      </c>
      <c r="BF912" s="53">
        <f t="shared" ref="BF912:BG914" si="3638">BF911</f>
        <v>64</v>
      </c>
      <c r="BG912" s="53">
        <f t="shared" si="3638"/>
        <v>0</v>
      </c>
      <c r="BH912" s="53">
        <f t="shared" si="3612"/>
        <v>4.9790010677423178</v>
      </c>
      <c r="BI912" s="53">
        <f t="shared" si="3613"/>
        <v>0</v>
      </c>
      <c r="BO912" s="54" t="s">
        <v>1102</v>
      </c>
      <c r="BP912" s="53">
        <v>11130103</v>
      </c>
      <c r="BQ912" s="53">
        <v>576383.86</v>
      </c>
      <c r="BR912" s="53">
        <v>7596.0962680000002</v>
      </c>
      <c r="BS912" s="53">
        <f t="shared" si="3614"/>
        <v>1.3178884412204049E-2</v>
      </c>
      <c r="BT912" s="53">
        <f>BT911</f>
        <v>0</v>
      </c>
      <c r="BU912" s="53">
        <f t="shared" si="3631"/>
        <v>0</v>
      </c>
      <c r="BV912" s="53">
        <f t="shared" si="3632"/>
        <v>0</v>
      </c>
      <c r="BW912" s="53">
        <f t="shared" si="3615"/>
        <v>0</v>
      </c>
      <c r="BX912" s="53">
        <f t="shared" si="3616"/>
        <v>0</v>
      </c>
      <c r="BY912" s="53">
        <f t="shared" si="3617"/>
        <v>0</v>
      </c>
    </row>
    <row r="913" spans="1:77" x14ac:dyDescent="0.3">
      <c r="A913" s="53" t="s">
        <v>1101</v>
      </c>
      <c r="B913" s="53" t="s">
        <v>1575</v>
      </c>
      <c r="C913" s="53">
        <v>12090203</v>
      </c>
      <c r="D913" s="51">
        <v>930843.08458170004</v>
      </c>
      <c r="E913" s="53">
        <v>14242.2492939</v>
      </c>
      <c r="F913" s="53">
        <f t="shared" si="3599"/>
        <v>1.5300376110437719E-2</v>
      </c>
      <c r="H913" s="53">
        <f t="shared" si="3633"/>
        <v>1139</v>
      </c>
      <c r="I913" s="53">
        <f t="shared" si="3634"/>
        <v>0</v>
      </c>
      <c r="J913" s="53">
        <f t="shared" si="3635"/>
        <v>387</v>
      </c>
      <c r="K913" s="53">
        <f t="shared" si="3636"/>
        <v>0</v>
      </c>
      <c r="L913" s="53">
        <f t="shared" si="3637"/>
        <v>469</v>
      </c>
      <c r="M913" s="53">
        <f t="shared" si="3606"/>
        <v>17.42712838978856</v>
      </c>
      <c r="N913" s="53">
        <f t="shared" si="3607"/>
        <v>0</v>
      </c>
      <c r="O913" s="53">
        <f t="shared" si="3608"/>
        <v>5.9212455547393974</v>
      </c>
      <c r="P913" s="53">
        <f t="shared" si="3609"/>
        <v>0</v>
      </c>
      <c r="Q913" s="53">
        <f t="shared" si="3610"/>
        <v>7.1758763957952905</v>
      </c>
      <c r="BA913" s="54" t="s">
        <v>1116</v>
      </c>
      <c r="BB913" s="53">
        <v>12070104</v>
      </c>
      <c r="BC913" s="53">
        <v>33716</v>
      </c>
      <c r="BD913" s="53">
        <v>5999</v>
      </c>
      <c r="BE913" s="53">
        <f t="shared" si="3611"/>
        <v>0.17792739352236328</v>
      </c>
      <c r="BF913" s="53">
        <f t="shared" si="3638"/>
        <v>64</v>
      </c>
      <c r="BG913" s="53">
        <f t="shared" si="3638"/>
        <v>0</v>
      </c>
      <c r="BH913" s="53">
        <f t="shared" si="3612"/>
        <v>11.38735318543125</v>
      </c>
      <c r="BI913" s="53">
        <f t="shared" si="3613"/>
        <v>0</v>
      </c>
      <c r="BO913" s="54" t="s">
        <v>1102</v>
      </c>
      <c r="BP913" s="53">
        <v>12050005</v>
      </c>
      <c r="BQ913" s="53">
        <v>576383.86</v>
      </c>
      <c r="BR913" s="53">
        <v>47071.336199999998</v>
      </c>
      <c r="BS913" s="53">
        <f t="shared" si="3614"/>
        <v>8.1666645211057778E-2</v>
      </c>
      <c r="BT913" s="53">
        <f>BT912</f>
        <v>0</v>
      </c>
      <c r="BU913" s="53">
        <f t="shared" si="3631"/>
        <v>0</v>
      </c>
      <c r="BV913" s="53">
        <f t="shared" si="3632"/>
        <v>0</v>
      </c>
      <c r="BW913" s="53">
        <f t="shared" si="3615"/>
        <v>0</v>
      </c>
      <c r="BX913" s="53">
        <f t="shared" si="3616"/>
        <v>0</v>
      </c>
      <c r="BY913" s="53">
        <f t="shared" si="3617"/>
        <v>0</v>
      </c>
    </row>
    <row r="914" spans="1:77" x14ac:dyDescent="0.3">
      <c r="A914" s="53" t="s">
        <v>1101</v>
      </c>
      <c r="B914" s="53" t="s">
        <v>1575</v>
      </c>
      <c r="C914" s="53">
        <v>13040301</v>
      </c>
      <c r="D914" s="51">
        <v>930843.08458170004</v>
      </c>
      <c r="E914" s="53">
        <v>514331.44464499998</v>
      </c>
      <c r="F914" s="53">
        <f t="shared" si="3599"/>
        <v>0.55254365979001607</v>
      </c>
      <c r="H914" s="53">
        <f t="shared" si="3633"/>
        <v>1139</v>
      </c>
      <c r="I914" s="53">
        <f t="shared" si="3634"/>
        <v>0</v>
      </c>
      <c r="J914" s="53">
        <f t="shared" si="3635"/>
        <v>387</v>
      </c>
      <c r="K914" s="53">
        <f t="shared" si="3636"/>
        <v>0</v>
      </c>
      <c r="L914" s="53">
        <f t="shared" si="3637"/>
        <v>469</v>
      </c>
      <c r="M914" s="53">
        <f t="shared" si="3606"/>
        <v>629.34722850082835</v>
      </c>
      <c r="N914" s="53">
        <f t="shared" si="3607"/>
        <v>0</v>
      </c>
      <c r="O914" s="53">
        <f t="shared" si="3608"/>
        <v>213.83439633873621</v>
      </c>
      <c r="P914" s="53">
        <f t="shared" si="3609"/>
        <v>0</v>
      </c>
      <c r="Q914" s="53">
        <f t="shared" si="3610"/>
        <v>259.14297644151753</v>
      </c>
      <c r="BA914" s="54" t="s">
        <v>1116</v>
      </c>
      <c r="BB914" s="53">
        <v>12090301</v>
      </c>
      <c r="BC914" s="53">
        <v>33716</v>
      </c>
      <c r="BD914" s="53">
        <v>12</v>
      </c>
      <c r="BE914" s="53">
        <f t="shared" si="3611"/>
        <v>3.5591410606240363E-4</v>
      </c>
      <c r="BF914" s="53">
        <f t="shared" si="3638"/>
        <v>64</v>
      </c>
      <c r="BG914" s="53">
        <f t="shared" si="3638"/>
        <v>0</v>
      </c>
      <c r="BH914" s="53">
        <f t="shared" si="3612"/>
        <v>2.2778502787993832E-2</v>
      </c>
      <c r="BI914" s="53">
        <f t="shared" si="3613"/>
        <v>0</v>
      </c>
      <c r="BO914" s="54" t="s">
        <v>761</v>
      </c>
      <c r="BP914" s="53">
        <v>12030101</v>
      </c>
      <c r="BQ914" s="53">
        <v>574580.69909999997</v>
      </c>
      <c r="BR914" s="53">
        <v>42783.314740000002</v>
      </c>
      <c r="BS914" s="53">
        <f t="shared" si="3614"/>
        <v>7.4460062454262843E-2</v>
      </c>
      <c r="BT914" s="53">
        <v>0</v>
      </c>
      <c r="BU914" s="53">
        <v>0</v>
      </c>
      <c r="BV914" s="53">
        <v>0</v>
      </c>
      <c r="BW914" s="53">
        <f t="shared" si="3615"/>
        <v>0</v>
      </c>
      <c r="BX914" s="53">
        <f t="shared" si="3616"/>
        <v>0</v>
      </c>
      <c r="BY914" s="53">
        <f t="shared" si="3617"/>
        <v>0</v>
      </c>
    </row>
    <row r="915" spans="1:77" x14ac:dyDescent="0.3">
      <c r="A915" s="53" t="s">
        <v>1102</v>
      </c>
      <c r="B915" s="53" t="s">
        <v>1578</v>
      </c>
      <c r="C915" s="53">
        <v>11120103</v>
      </c>
      <c r="D915" s="51">
        <v>575544.85106742999</v>
      </c>
      <c r="E915" s="53">
        <v>87575.079625800005</v>
      </c>
      <c r="F915" s="53">
        <f t="shared" si="3599"/>
        <v>0.15216030421153023</v>
      </c>
      <c r="H915" s="53">
        <f>Input!P637</f>
        <v>949</v>
      </c>
      <c r="I915" s="53">
        <f>Input!Q637</f>
        <v>0</v>
      </c>
      <c r="J915" s="53">
        <f>Input!R637</f>
        <v>245884</v>
      </c>
      <c r="K915" s="53">
        <f>Input!S637</f>
        <v>0</v>
      </c>
      <c r="L915" s="53">
        <f>Input!T637</f>
        <v>3687</v>
      </c>
      <c r="M915" s="53">
        <f t="shared" si="3606"/>
        <v>144.4001286967422</v>
      </c>
      <c r="N915" s="53">
        <f t="shared" si="3607"/>
        <v>0</v>
      </c>
      <c r="O915" s="53">
        <f t="shared" si="3608"/>
        <v>37413.784240747897</v>
      </c>
      <c r="P915" s="53">
        <f t="shared" si="3609"/>
        <v>0</v>
      </c>
      <c r="Q915" s="53">
        <f t="shared" si="3610"/>
        <v>561.01504162791196</v>
      </c>
      <c r="BA915" s="54" t="s">
        <v>788</v>
      </c>
      <c r="BB915" s="53">
        <v>12110103</v>
      </c>
      <c r="BC915" s="53">
        <v>250304</v>
      </c>
      <c r="BD915" s="53">
        <v>2</v>
      </c>
      <c r="BE915" s="53">
        <f t="shared" si="3611"/>
        <v>7.9902838148811052E-6</v>
      </c>
      <c r="BF915" s="53">
        <f>Input!P699</f>
        <v>151</v>
      </c>
      <c r="BG915" s="53">
        <f>Input!Q699</f>
        <v>8</v>
      </c>
      <c r="BH915" s="53">
        <f t="shared" si="3612"/>
        <v>1.2065328560470468E-3</v>
      </c>
      <c r="BI915" s="53">
        <f t="shared" si="3613"/>
        <v>6.3922270519048841E-5</v>
      </c>
      <c r="BO915" s="54" t="s">
        <v>761</v>
      </c>
      <c r="BP915" s="53">
        <v>12030102</v>
      </c>
      <c r="BQ915" s="53">
        <v>574580.69909999997</v>
      </c>
      <c r="BR915" s="53">
        <v>487793.22499999998</v>
      </c>
      <c r="BS915" s="53">
        <f t="shared" si="3614"/>
        <v>0.84895511764328246</v>
      </c>
      <c r="BT915" s="53">
        <f>BT914</f>
        <v>0</v>
      </c>
      <c r="BU915" s="53">
        <f t="shared" ref="BU915:BU917" si="3639">BU914</f>
        <v>0</v>
      </c>
      <c r="BV915" s="53">
        <f t="shared" ref="BV915:BV917" si="3640">BV914</f>
        <v>0</v>
      </c>
      <c r="BW915" s="53">
        <f t="shared" si="3615"/>
        <v>0</v>
      </c>
      <c r="BX915" s="53">
        <f t="shared" si="3616"/>
        <v>0</v>
      </c>
      <c r="BY915" s="53">
        <f t="shared" si="3617"/>
        <v>0</v>
      </c>
    </row>
    <row r="916" spans="1:77" x14ac:dyDescent="0.3">
      <c r="A916" s="53" t="s">
        <v>1102</v>
      </c>
      <c r="B916" s="53" t="s">
        <v>1578</v>
      </c>
      <c r="C916" s="53">
        <v>11120104</v>
      </c>
      <c r="D916" s="51">
        <v>575544.85106742999</v>
      </c>
      <c r="E916" s="53">
        <v>433302.33869900001</v>
      </c>
      <c r="F916" s="53">
        <f t="shared" si="3599"/>
        <v>0.7528559032287041</v>
      </c>
      <c r="H916" s="53">
        <f>H915</f>
        <v>949</v>
      </c>
      <c r="I916" s="53">
        <f t="shared" ref="I916:I918" si="3641">I915</f>
        <v>0</v>
      </c>
      <c r="J916" s="53">
        <f t="shared" ref="J916:J918" si="3642">J915</f>
        <v>245884</v>
      </c>
      <c r="K916" s="53">
        <f t="shared" ref="K916:K918" si="3643">K915</f>
        <v>0</v>
      </c>
      <c r="L916" s="53">
        <f t="shared" ref="L916:L918" si="3644">L915</f>
        <v>3687</v>
      </c>
      <c r="M916" s="53">
        <f t="shared" si="3606"/>
        <v>714.46025216404018</v>
      </c>
      <c r="N916" s="53">
        <f t="shared" si="3607"/>
        <v>0</v>
      </c>
      <c r="O916" s="53">
        <f t="shared" si="3608"/>
        <v>185115.22090948667</v>
      </c>
      <c r="P916" s="53">
        <f t="shared" si="3609"/>
        <v>0</v>
      </c>
      <c r="Q916" s="53">
        <f t="shared" si="3610"/>
        <v>2775.7797152042322</v>
      </c>
      <c r="BA916" s="54" t="s">
        <v>788</v>
      </c>
      <c r="BB916" s="53">
        <v>12110105</v>
      </c>
      <c r="BC916" s="53">
        <v>250304</v>
      </c>
      <c r="BD916" s="53">
        <v>1486</v>
      </c>
      <c r="BE916" s="53">
        <f t="shared" si="3611"/>
        <v>5.9367808744566607E-3</v>
      </c>
      <c r="BF916" s="53">
        <f t="shared" ref="BF916:BG919" si="3645">BF915</f>
        <v>151</v>
      </c>
      <c r="BG916" s="53">
        <f t="shared" si="3645"/>
        <v>8</v>
      </c>
      <c r="BH916" s="53">
        <f t="shared" si="3612"/>
        <v>0.89645391204295577</v>
      </c>
      <c r="BI916" s="53">
        <f t="shared" si="3613"/>
        <v>4.7494246995653286E-2</v>
      </c>
      <c r="BO916" s="54" t="s">
        <v>761</v>
      </c>
      <c r="BP916" s="53">
        <v>12030103</v>
      </c>
      <c r="BQ916" s="53">
        <v>574580.69909999997</v>
      </c>
      <c r="BR916" s="53">
        <v>1986.773782</v>
      </c>
      <c r="BS916" s="53">
        <f t="shared" si="3614"/>
        <v>3.4577802301956929E-3</v>
      </c>
      <c r="BT916" s="53">
        <f>BT915</f>
        <v>0</v>
      </c>
      <c r="BU916" s="53">
        <f t="shared" si="3639"/>
        <v>0</v>
      </c>
      <c r="BV916" s="53">
        <f t="shared" si="3640"/>
        <v>0</v>
      </c>
      <c r="BW916" s="53">
        <f t="shared" si="3615"/>
        <v>0</v>
      </c>
      <c r="BX916" s="53">
        <f t="shared" si="3616"/>
        <v>0</v>
      </c>
      <c r="BY916" s="53">
        <f t="shared" si="3617"/>
        <v>0</v>
      </c>
    </row>
    <row r="917" spans="1:77" x14ac:dyDescent="0.3">
      <c r="A917" s="53" t="s">
        <v>1102</v>
      </c>
      <c r="B917" s="53" t="s">
        <v>1578</v>
      </c>
      <c r="C917" s="53">
        <v>11130103</v>
      </c>
      <c r="D917" s="51">
        <v>575544.85106742999</v>
      </c>
      <c r="E917" s="53">
        <v>7596.0955538300004</v>
      </c>
      <c r="F917" s="53">
        <f t="shared" si="3599"/>
        <v>1.3198094883034672E-2</v>
      </c>
      <c r="H917" s="53">
        <f>H916</f>
        <v>949</v>
      </c>
      <c r="I917" s="53">
        <f t="shared" si="3641"/>
        <v>0</v>
      </c>
      <c r="J917" s="53">
        <f t="shared" si="3642"/>
        <v>245884</v>
      </c>
      <c r="K917" s="53">
        <f t="shared" si="3643"/>
        <v>0</v>
      </c>
      <c r="L917" s="53">
        <f t="shared" si="3644"/>
        <v>3687</v>
      </c>
      <c r="M917" s="53">
        <f t="shared" si="3606"/>
        <v>12.524992043999903</v>
      </c>
      <c r="N917" s="53">
        <f t="shared" si="3607"/>
        <v>0</v>
      </c>
      <c r="O917" s="53">
        <f t="shared" si="3608"/>
        <v>3245.2003622200973</v>
      </c>
      <c r="P917" s="53">
        <f t="shared" si="3609"/>
        <v>0</v>
      </c>
      <c r="Q917" s="53">
        <f t="shared" si="3610"/>
        <v>48.661375833748835</v>
      </c>
      <c r="BA917" s="54" t="s">
        <v>788</v>
      </c>
      <c r="BB917" s="53">
        <v>12110205</v>
      </c>
      <c r="BC917" s="53">
        <v>250304</v>
      </c>
      <c r="BD917" s="53">
        <v>28</v>
      </c>
      <c r="BE917" s="53">
        <f t="shared" si="3611"/>
        <v>1.1186397340833546E-4</v>
      </c>
      <c r="BF917" s="53">
        <f t="shared" si="3645"/>
        <v>151</v>
      </c>
      <c r="BG917" s="53">
        <f t="shared" si="3645"/>
        <v>8</v>
      </c>
      <c r="BH917" s="53">
        <f t="shared" si="3612"/>
        <v>1.6891459984658654E-2</v>
      </c>
      <c r="BI917" s="53">
        <f t="shared" si="3613"/>
        <v>8.9491178726668367E-4</v>
      </c>
      <c r="BO917" s="54" t="s">
        <v>761</v>
      </c>
      <c r="BP917" s="53">
        <v>12030104</v>
      </c>
      <c r="BQ917" s="53">
        <v>574580.69909999997</v>
      </c>
      <c r="BR917" s="53">
        <v>42017.385629999997</v>
      </c>
      <c r="BS917" s="53">
        <f t="shared" si="3614"/>
        <v>7.3127039762759763E-2</v>
      </c>
      <c r="BT917" s="53">
        <f>BT916</f>
        <v>0</v>
      </c>
      <c r="BU917" s="53">
        <f t="shared" si="3639"/>
        <v>0</v>
      </c>
      <c r="BV917" s="53">
        <f t="shared" si="3640"/>
        <v>0</v>
      </c>
      <c r="BW917" s="53">
        <f t="shared" si="3615"/>
        <v>0</v>
      </c>
      <c r="BX917" s="53">
        <f t="shared" si="3616"/>
        <v>0</v>
      </c>
      <c r="BY917" s="53">
        <f t="shared" si="3617"/>
        <v>0</v>
      </c>
    </row>
    <row r="918" spans="1:77" x14ac:dyDescent="0.3">
      <c r="A918" s="53" t="s">
        <v>1102</v>
      </c>
      <c r="B918" s="53" t="s">
        <v>1578</v>
      </c>
      <c r="C918" s="53">
        <v>12050005</v>
      </c>
      <c r="D918" s="51">
        <v>575544.85106742999</v>
      </c>
      <c r="E918" s="53">
        <v>47071.337188799997</v>
      </c>
      <c r="F918" s="53">
        <f t="shared" si="3599"/>
        <v>8.1785697676730995E-2</v>
      </c>
      <c r="H918" s="53">
        <f>H917</f>
        <v>949</v>
      </c>
      <c r="I918" s="53">
        <f t="shared" si="3641"/>
        <v>0</v>
      </c>
      <c r="J918" s="53">
        <f t="shared" si="3642"/>
        <v>245884</v>
      </c>
      <c r="K918" s="53">
        <f t="shared" si="3643"/>
        <v>0</v>
      </c>
      <c r="L918" s="53">
        <f t="shared" si="3644"/>
        <v>3687</v>
      </c>
      <c r="M918" s="53">
        <f t="shared" si="3606"/>
        <v>77.614627095217713</v>
      </c>
      <c r="N918" s="53">
        <f t="shared" si="3607"/>
        <v>0</v>
      </c>
      <c r="O918" s="53">
        <f t="shared" si="3608"/>
        <v>20109.794487545325</v>
      </c>
      <c r="P918" s="53">
        <f t="shared" si="3609"/>
        <v>0</v>
      </c>
      <c r="Q918" s="53">
        <f t="shared" si="3610"/>
        <v>301.54386733410718</v>
      </c>
      <c r="BA918" s="54" t="s">
        <v>788</v>
      </c>
      <c r="BB918" s="53">
        <v>12110206</v>
      </c>
      <c r="BC918" s="53">
        <v>250304</v>
      </c>
      <c r="BD918" s="53">
        <v>814</v>
      </c>
      <c r="BE918" s="53">
        <f t="shared" si="3611"/>
        <v>3.2520455126566097E-3</v>
      </c>
      <c r="BF918" s="53">
        <f t="shared" si="3645"/>
        <v>151</v>
      </c>
      <c r="BG918" s="53">
        <f t="shared" si="3645"/>
        <v>8</v>
      </c>
      <c r="BH918" s="53">
        <f t="shared" si="3612"/>
        <v>0.4910588724111481</v>
      </c>
      <c r="BI918" s="53">
        <f t="shared" si="3613"/>
        <v>2.6016364101252878E-2</v>
      </c>
      <c r="BO918" s="54" t="s">
        <v>1103</v>
      </c>
      <c r="BP918" s="53">
        <v>12060102</v>
      </c>
      <c r="BQ918" s="53">
        <v>588362.71609999996</v>
      </c>
      <c r="BR918" s="53">
        <v>393069.89399999997</v>
      </c>
      <c r="BS918" s="53">
        <f t="shared" si="3614"/>
        <v>0.66807410334476836</v>
      </c>
      <c r="BT918" s="53">
        <f>Input!R641</f>
        <v>6</v>
      </c>
      <c r="BU918" s="53">
        <f>Input!S641</f>
        <v>0</v>
      </c>
      <c r="BV918" s="53">
        <f>Input!T641</f>
        <v>64</v>
      </c>
      <c r="BW918" s="53">
        <f t="shared" si="3615"/>
        <v>4.0084446200686106</v>
      </c>
      <c r="BX918" s="53">
        <f t="shared" si="3616"/>
        <v>0</v>
      </c>
      <c r="BY918" s="53">
        <f t="shared" si="3617"/>
        <v>42.756742614065175</v>
      </c>
    </row>
    <row r="919" spans="1:77" x14ac:dyDescent="0.3">
      <c r="A919" s="53" t="s">
        <v>761</v>
      </c>
      <c r="B919" s="53" t="s">
        <v>1581</v>
      </c>
      <c r="C919" s="53">
        <v>12030101</v>
      </c>
      <c r="D919" s="51">
        <v>574580.6943176901</v>
      </c>
      <c r="E919" s="53">
        <v>42783.3102851</v>
      </c>
      <c r="F919" s="53">
        <f t="shared" si="3599"/>
        <v>7.4460055320697521E-2</v>
      </c>
      <c r="H919" s="53">
        <f>Input!P638</f>
        <v>10776</v>
      </c>
      <c r="I919" s="53">
        <f>Input!Q638</f>
        <v>646</v>
      </c>
      <c r="J919" s="53">
        <f>Input!R638</f>
        <v>39</v>
      </c>
      <c r="K919" s="53">
        <f>Input!S638</f>
        <v>2493</v>
      </c>
      <c r="L919" s="53">
        <f>Input!T638</f>
        <v>0</v>
      </c>
      <c r="M919" s="53">
        <f t="shared" si="3606"/>
        <v>802.38155613583649</v>
      </c>
      <c r="N919" s="53">
        <f t="shared" si="3607"/>
        <v>48.101195737170599</v>
      </c>
      <c r="O919" s="53">
        <f t="shared" si="3608"/>
        <v>2.9039421575072035</v>
      </c>
      <c r="P919" s="53">
        <f t="shared" si="3609"/>
        <v>185.62891791449891</v>
      </c>
      <c r="Q919" s="53">
        <f t="shared" si="3610"/>
        <v>0</v>
      </c>
      <c r="BA919" s="54" t="s">
        <v>788</v>
      </c>
      <c r="BB919" s="53">
        <v>13080002</v>
      </c>
      <c r="BC919" s="53">
        <v>250304</v>
      </c>
      <c r="BD919" s="53">
        <v>246710</v>
      </c>
      <c r="BE919" s="53">
        <f t="shared" si="3611"/>
        <v>0.98564145998465869</v>
      </c>
      <c r="BF919" s="53">
        <f t="shared" si="3645"/>
        <v>151</v>
      </c>
      <c r="BG919" s="53">
        <f t="shared" si="3645"/>
        <v>8</v>
      </c>
      <c r="BH919" s="53">
        <f t="shared" si="3612"/>
        <v>148.83186045768346</v>
      </c>
      <c r="BI919" s="53">
        <f t="shared" si="3613"/>
        <v>7.8851316798772695</v>
      </c>
      <c r="BO919" s="54" t="s">
        <v>1103</v>
      </c>
      <c r="BP919" s="53">
        <v>12090101</v>
      </c>
      <c r="BQ919" s="53">
        <v>588362.71609999996</v>
      </c>
      <c r="BR919" s="53">
        <v>109425.9397</v>
      </c>
      <c r="BS919" s="53">
        <f t="shared" si="3614"/>
        <v>0.18598381016617924</v>
      </c>
      <c r="BT919" s="53">
        <f>BT918</f>
        <v>6</v>
      </c>
      <c r="BU919" s="53">
        <f t="shared" ref="BU919:BU921" si="3646">BU918</f>
        <v>0</v>
      </c>
      <c r="BV919" s="53">
        <f t="shared" ref="BV919:BV921" si="3647">BV918</f>
        <v>64</v>
      </c>
      <c r="BW919" s="53">
        <f t="shared" si="3615"/>
        <v>1.1159028609970754</v>
      </c>
      <c r="BX919" s="53">
        <f t="shared" si="3616"/>
        <v>0</v>
      </c>
      <c r="BY919" s="53">
        <f t="shared" si="3617"/>
        <v>11.902963850635471</v>
      </c>
    </row>
    <row r="920" spans="1:77" x14ac:dyDescent="0.3">
      <c r="A920" s="53" t="s">
        <v>761</v>
      </c>
      <c r="B920" s="53" t="s">
        <v>1581</v>
      </c>
      <c r="C920" s="53">
        <v>12030102</v>
      </c>
      <c r="D920" s="51">
        <v>574580.69431768998</v>
      </c>
      <c r="E920" s="53">
        <v>487793.224957</v>
      </c>
      <c r="F920" s="53">
        <f t="shared" si="3599"/>
        <v>0.84895512463440947</v>
      </c>
      <c r="H920" s="53">
        <f>H919</f>
        <v>10776</v>
      </c>
      <c r="I920" s="53">
        <f t="shared" ref="I920:I922" si="3648">I919</f>
        <v>646</v>
      </c>
      <c r="J920" s="53">
        <f t="shared" ref="J920:J922" si="3649">J919</f>
        <v>39</v>
      </c>
      <c r="K920" s="53">
        <f t="shared" ref="K920:K922" si="3650">K919</f>
        <v>2493</v>
      </c>
      <c r="L920" s="53">
        <f t="shared" ref="L920:L922" si="3651">L919</f>
        <v>0</v>
      </c>
      <c r="M920" s="53">
        <f t="shared" si="3606"/>
        <v>9148.3404230603974</v>
      </c>
      <c r="N920" s="53">
        <f t="shared" si="3607"/>
        <v>548.42501051382851</v>
      </c>
      <c r="O920" s="53">
        <f t="shared" si="3608"/>
        <v>33.109249860741969</v>
      </c>
      <c r="P920" s="53">
        <f t="shared" si="3609"/>
        <v>2116.4451257135829</v>
      </c>
      <c r="Q920" s="53">
        <f t="shared" si="3610"/>
        <v>0</v>
      </c>
      <c r="BA920" s="54" t="s">
        <v>788</v>
      </c>
      <c r="BB920" s="53">
        <v>13080003</v>
      </c>
      <c r="BC920" s="53">
        <v>250304</v>
      </c>
      <c r="BD920" s="53">
        <v>1264</v>
      </c>
      <c r="BE920" s="53">
        <f t="shared" si="3611"/>
        <v>5.0498593710048582E-3</v>
      </c>
      <c r="BF920" s="53"/>
      <c r="BG920" s="53"/>
      <c r="BH920" s="53">
        <f t="shared" si="3612"/>
        <v>0</v>
      </c>
      <c r="BI920" s="53">
        <f t="shared" si="3613"/>
        <v>0</v>
      </c>
      <c r="BO920" s="54" t="s">
        <v>1103</v>
      </c>
      <c r="BP920" s="53">
        <v>12090107</v>
      </c>
      <c r="BQ920" s="53">
        <v>588362.71609999996</v>
      </c>
      <c r="BR920" s="53">
        <v>8557.0030170000009</v>
      </c>
      <c r="BS920" s="53">
        <f t="shared" si="3614"/>
        <v>1.4543754699007179E-2</v>
      </c>
      <c r="BT920" s="53">
        <f>BT919</f>
        <v>6</v>
      </c>
      <c r="BU920" s="53">
        <f t="shared" si="3646"/>
        <v>0</v>
      </c>
      <c r="BV920" s="53">
        <f t="shared" si="3647"/>
        <v>64</v>
      </c>
      <c r="BW920" s="53">
        <f t="shared" si="3615"/>
        <v>8.7262528194043079E-2</v>
      </c>
      <c r="BX920" s="53">
        <f t="shared" si="3616"/>
        <v>0</v>
      </c>
      <c r="BY920" s="53">
        <f t="shared" si="3617"/>
        <v>0.93080030073645947</v>
      </c>
    </row>
    <row r="921" spans="1:77" x14ac:dyDescent="0.3">
      <c r="A921" s="53" t="s">
        <v>761</v>
      </c>
      <c r="B921" s="53" t="s">
        <v>1581</v>
      </c>
      <c r="C921" s="53">
        <v>12030103</v>
      </c>
      <c r="D921" s="51">
        <v>574580.69431768998</v>
      </c>
      <c r="E921" s="53">
        <v>1986.77378019</v>
      </c>
      <c r="F921" s="53">
        <f t="shared" si="3599"/>
        <v>3.4577802558251251E-3</v>
      </c>
      <c r="H921" s="53">
        <f>H920</f>
        <v>10776</v>
      </c>
      <c r="I921" s="53">
        <f t="shared" si="3648"/>
        <v>646</v>
      </c>
      <c r="J921" s="53">
        <f t="shared" si="3649"/>
        <v>39</v>
      </c>
      <c r="K921" s="53">
        <f t="shared" si="3650"/>
        <v>2493</v>
      </c>
      <c r="L921" s="53">
        <f t="shared" si="3651"/>
        <v>0</v>
      </c>
      <c r="M921" s="53">
        <f t="shared" si="3606"/>
        <v>37.261040036771547</v>
      </c>
      <c r="N921" s="53">
        <f t="shared" si="3607"/>
        <v>2.233726045263031</v>
      </c>
      <c r="O921" s="53">
        <f t="shared" si="3608"/>
        <v>0.13485342997717989</v>
      </c>
      <c r="P921" s="53">
        <f t="shared" si="3609"/>
        <v>8.6202461777720369</v>
      </c>
      <c r="Q921" s="53">
        <f t="shared" si="3610"/>
        <v>0</v>
      </c>
      <c r="BA921" s="54" t="s">
        <v>805</v>
      </c>
      <c r="BB921" s="53">
        <v>12090302</v>
      </c>
      <c r="BC921" s="53">
        <v>41323</v>
      </c>
      <c r="BD921" s="53">
        <v>9134</v>
      </c>
      <c r="BE921" s="53">
        <f t="shared" si="3611"/>
        <v>0.22103913075042955</v>
      </c>
      <c r="BF921" s="53">
        <v>0</v>
      </c>
      <c r="BG921" s="53">
        <v>1</v>
      </c>
      <c r="BH921" s="53">
        <f t="shared" si="3612"/>
        <v>0</v>
      </c>
      <c r="BI921" s="53">
        <f t="shared" si="3613"/>
        <v>0.22103913075042955</v>
      </c>
      <c r="BO921" s="54" t="s">
        <v>1103</v>
      </c>
      <c r="BP921" s="53">
        <v>12090108</v>
      </c>
      <c r="BQ921" s="53">
        <v>588362.71609999996</v>
      </c>
      <c r="BR921" s="53">
        <v>77309.879310000004</v>
      </c>
      <c r="BS921" s="53">
        <f t="shared" si="3614"/>
        <v>0.13139833166597215</v>
      </c>
      <c r="BT921" s="53">
        <f>BT920</f>
        <v>6</v>
      </c>
      <c r="BU921" s="53">
        <f t="shared" si="3646"/>
        <v>0</v>
      </c>
      <c r="BV921" s="53">
        <f t="shared" si="3647"/>
        <v>64</v>
      </c>
      <c r="BW921" s="53">
        <f t="shared" si="3615"/>
        <v>0.78838998999583287</v>
      </c>
      <c r="BX921" s="53">
        <f t="shared" si="3616"/>
        <v>0</v>
      </c>
      <c r="BY921" s="53">
        <f t="shared" si="3617"/>
        <v>8.4094932266222173</v>
      </c>
    </row>
    <row r="922" spans="1:77" x14ac:dyDescent="0.3">
      <c r="A922" s="53" t="s">
        <v>761</v>
      </c>
      <c r="B922" s="53" t="s">
        <v>1581</v>
      </c>
      <c r="C922" s="53">
        <v>12030104</v>
      </c>
      <c r="D922" s="51">
        <v>574580.69431768998</v>
      </c>
      <c r="E922" s="53">
        <v>42017.385295400003</v>
      </c>
      <c r="F922" s="53">
        <f t="shared" si="3599"/>
        <v>7.3127039789067955E-2</v>
      </c>
      <c r="H922" s="53">
        <f>H921</f>
        <v>10776</v>
      </c>
      <c r="I922" s="53">
        <f t="shared" si="3648"/>
        <v>646</v>
      </c>
      <c r="J922" s="53">
        <f t="shared" si="3649"/>
        <v>39</v>
      </c>
      <c r="K922" s="53">
        <f t="shared" si="3650"/>
        <v>2493</v>
      </c>
      <c r="L922" s="53">
        <f t="shared" si="3651"/>
        <v>0</v>
      </c>
      <c r="M922" s="53">
        <f t="shared" si="3606"/>
        <v>788.01698076699631</v>
      </c>
      <c r="N922" s="53">
        <f t="shared" si="3607"/>
        <v>47.2400677037379</v>
      </c>
      <c r="O922" s="53">
        <f t="shared" si="3608"/>
        <v>2.8519545517736504</v>
      </c>
      <c r="P922" s="53">
        <f t="shared" si="3609"/>
        <v>182.3057101941464</v>
      </c>
      <c r="Q922" s="53">
        <f t="shared" si="3610"/>
        <v>0</v>
      </c>
      <c r="BA922" s="54" t="s">
        <v>805</v>
      </c>
      <c r="BB922" s="53">
        <v>12090401</v>
      </c>
      <c r="BC922" s="53">
        <v>41323</v>
      </c>
      <c r="BD922" s="53">
        <v>10888</v>
      </c>
      <c r="BE922" s="53">
        <f t="shared" si="3611"/>
        <v>0.263485226145246</v>
      </c>
      <c r="BF922" s="53">
        <f t="shared" ref="BF922:BG925" si="3652">BF921</f>
        <v>0</v>
      </c>
      <c r="BG922" s="53">
        <f t="shared" si="3652"/>
        <v>1</v>
      </c>
      <c r="BH922" s="53">
        <f t="shared" si="3612"/>
        <v>0</v>
      </c>
      <c r="BI922" s="53">
        <f t="shared" si="3613"/>
        <v>0.263485226145246</v>
      </c>
      <c r="BO922" s="54" t="s">
        <v>1104</v>
      </c>
      <c r="BP922" s="53">
        <v>13040208</v>
      </c>
      <c r="BQ922" s="53">
        <v>1503892.777</v>
      </c>
      <c r="BR922" s="53">
        <v>258491.2611</v>
      </c>
      <c r="BS922" s="53">
        <f t="shared" si="3614"/>
        <v>0.17188144331382743</v>
      </c>
      <c r="BT922" s="53">
        <f>Input!R645</f>
        <v>0</v>
      </c>
      <c r="BU922" s="53">
        <f>Input!S645</f>
        <v>0</v>
      </c>
      <c r="BV922" s="53">
        <f>Input!T645</f>
        <v>0</v>
      </c>
      <c r="BW922" s="53">
        <f t="shared" si="3615"/>
        <v>0</v>
      </c>
      <c r="BX922" s="53">
        <f t="shared" si="3616"/>
        <v>0</v>
      </c>
      <c r="BY922" s="53">
        <f t="shared" si="3617"/>
        <v>0</v>
      </c>
    </row>
    <row r="923" spans="1:77" x14ac:dyDescent="0.3">
      <c r="A923" s="53" t="s">
        <v>1103</v>
      </c>
      <c r="B923" s="53" t="s">
        <v>1575</v>
      </c>
      <c r="C923" s="53">
        <v>12060102</v>
      </c>
      <c r="D923" s="51">
        <v>120748.31437854</v>
      </c>
      <c r="E923" s="53">
        <v>77166.668383199998</v>
      </c>
      <c r="F923" s="53">
        <f t="shared" si="3599"/>
        <v>0.63907035705100035</v>
      </c>
      <c r="H923" s="53">
        <f>Input!P640</f>
        <v>62</v>
      </c>
      <c r="I923" s="53">
        <f>Input!Q640</f>
        <v>0</v>
      </c>
      <c r="J923" s="53">
        <f>Input!R640</f>
        <v>0</v>
      </c>
      <c r="K923" s="53">
        <f>Input!S640</f>
        <v>0</v>
      </c>
      <c r="L923" s="53">
        <f>Input!T640</f>
        <v>66</v>
      </c>
      <c r="M923" s="53">
        <f t="shared" si="3606"/>
        <v>39.622362137162021</v>
      </c>
      <c r="N923" s="53">
        <f t="shared" si="3607"/>
        <v>0</v>
      </c>
      <c r="O923" s="53">
        <f t="shared" si="3608"/>
        <v>0</v>
      </c>
      <c r="P923" s="53">
        <f t="shared" si="3609"/>
        <v>0</v>
      </c>
      <c r="Q923" s="53">
        <f t="shared" si="3610"/>
        <v>42.178643565366023</v>
      </c>
      <c r="BA923" s="54" t="s">
        <v>805</v>
      </c>
      <c r="BB923" s="53">
        <v>12090402</v>
      </c>
      <c r="BC923" s="53">
        <v>41323</v>
      </c>
      <c r="BD923" s="53">
        <v>5282</v>
      </c>
      <c r="BE923" s="53">
        <f t="shared" si="3611"/>
        <v>0.12782227815018271</v>
      </c>
      <c r="BF923" s="53">
        <f t="shared" si="3652"/>
        <v>0</v>
      </c>
      <c r="BG923" s="53">
        <f t="shared" si="3652"/>
        <v>1</v>
      </c>
      <c r="BH923" s="53">
        <f t="shared" si="3612"/>
        <v>0</v>
      </c>
      <c r="BI923" s="53">
        <f t="shared" si="3613"/>
        <v>0.12782227815018271</v>
      </c>
      <c r="BO923" s="54" t="s">
        <v>1104</v>
      </c>
      <c r="BP923" s="53">
        <v>13040209</v>
      </c>
      <c r="BQ923" s="53">
        <v>1503892.777</v>
      </c>
      <c r="BR923" s="53">
        <v>99115.743119999999</v>
      </c>
      <c r="BS923" s="53">
        <f t="shared" si="3614"/>
        <v>6.5906123518804552E-2</v>
      </c>
      <c r="BT923" s="53">
        <f>BT922</f>
        <v>0</v>
      </c>
      <c r="BU923" s="53">
        <f t="shared" ref="BU923:BU929" si="3653">BU922</f>
        <v>0</v>
      </c>
      <c r="BV923" s="53">
        <f t="shared" ref="BV923:BV929" si="3654">BV922</f>
        <v>0</v>
      </c>
      <c r="BW923" s="53">
        <f t="shared" si="3615"/>
        <v>0</v>
      </c>
      <c r="BX923" s="53">
        <f t="shared" si="3616"/>
        <v>0</v>
      </c>
      <c r="BY923" s="53">
        <f t="shared" si="3617"/>
        <v>0</v>
      </c>
    </row>
    <row r="924" spans="1:77" x14ac:dyDescent="0.3">
      <c r="A924" s="53" t="s">
        <v>1103</v>
      </c>
      <c r="B924" s="53" t="s">
        <v>1575</v>
      </c>
      <c r="C924" s="53">
        <v>12090101</v>
      </c>
      <c r="D924" s="51">
        <v>120748.31437854</v>
      </c>
      <c r="E924" s="53">
        <v>39144.919700300001</v>
      </c>
      <c r="F924" s="53">
        <f t="shared" si="3599"/>
        <v>0.32418605511612036</v>
      </c>
      <c r="H924" s="53">
        <f>H923</f>
        <v>62</v>
      </c>
      <c r="I924" s="53">
        <f t="shared" ref="I924:I925" si="3655">I923</f>
        <v>0</v>
      </c>
      <c r="J924" s="53">
        <f t="shared" ref="J924:J925" si="3656">J923</f>
        <v>0</v>
      </c>
      <c r="K924" s="53">
        <f t="shared" ref="K924:K925" si="3657">K923</f>
        <v>0</v>
      </c>
      <c r="L924" s="53">
        <f t="shared" ref="L924:L925" si="3658">L923</f>
        <v>66</v>
      </c>
      <c r="M924" s="53">
        <f t="shared" si="3606"/>
        <v>20.099535417199462</v>
      </c>
      <c r="N924" s="53">
        <f t="shared" si="3607"/>
        <v>0</v>
      </c>
      <c r="O924" s="53">
        <f t="shared" si="3608"/>
        <v>0</v>
      </c>
      <c r="P924" s="53">
        <f t="shared" si="3609"/>
        <v>0</v>
      </c>
      <c r="Q924" s="53">
        <f t="shared" si="3610"/>
        <v>21.396279637663945</v>
      </c>
      <c r="BA924" s="54" t="s">
        <v>805</v>
      </c>
      <c r="BB924" s="53">
        <v>12100102</v>
      </c>
      <c r="BC924" s="53">
        <v>41323</v>
      </c>
      <c r="BD924" s="53">
        <v>3947</v>
      </c>
      <c r="BE924" s="53">
        <f t="shared" si="3611"/>
        <v>9.5515814437480334E-2</v>
      </c>
      <c r="BF924" s="53">
        <f t="shared" si="3652"/>
        <v>0</v>
      </c>
      <c r="BG924" s="53">
        <f t="shared" si="3652"/>
        <v>1</v>
      </c>
      <c r="BH924" s="53">
        <f t="shared" si="3612"/>
        <v>0</v>
      </c>
      <c r="BI924" s="53">
        <f t="shared" si="3613"/>
        <v>9.5515814437480334E-2</v>
      </c>
      <c r="BO924" s="54" t="s">
        <v>1104</v>
      </c>
      <c r="BP924" s="53">
        <v>13040210</v>
      </c>
      <c r="BQ924" s="53">
        <v>1503892.777</v>
      </c>
      <c r="BR924" s="53">
        <v>429380.989</v>
      </c>
      <c r="BS924" s="53">
        <f t="shared" si="3614"/>
        <v>0.28551303361968339</v>
      </c>
      <c r="BT924" s="53">
        <f>BT923</f>
        <v>0</v>
      </c>
      <c r="BU924" s="53">
        <f t="shared" si="3653"/>
        <v>0</v>
      </c>
      <c r="BV924" s="53">
        <f t="shared" si="3654"/>
        <v>0</v>
      </c>
      <c r="BW924" s="53">
        <f t="shared" si="3615"/>
        <v>0</v>
      </c>
      <c r="BX924" s="53">
        <f t="shared" si="3616"/>
        <v>0</v>
      </c>
      <c r="BY924" s="53">
        <f t="shared" si="3617"/>
        <v>0</v>
      </c>
    </row>
    <row r="925" spans="1:77" x14ac:dyDescent="0.3">
      <c r="A925" s="53" t="s">
        <v>1103</v>
      </c>
      <c r="B925" s="53" t="s">
        <v>1575</v>
      </c>
      <c r="C925" s="53">
        <v>12090108</v>
      </c>
      <c r="D925" s="51">
        <v>120748.31437854</v>
      </c>
      <c r="E925" s="53">
        <v>4436.72629504</v>
      </c>
      <c r="F925" s="53">
        <f t="shared" si="3599"/>
        <v>3.6743587832879239E-2</v>
      </c>
      <c r="H925" s="53">
        <f>H924</f>
        <v>62</v>
      </c>
      <c r="I925" s="53">
        <f t="shared" si="3655"/>
        <v>0</v>
      </c>
      <c r="J925" s="53">
        <f t="shared" si="3656"/>
        <v>0</v>
      </c>
      <c r="K925" s="53">
        <f t="shared" si="3657"/>
        <v>0</v>
      </c>
      <c r="L925" s="53">
        <f t="shared" si="3658"/>
        <v>66</v>
      </c>
      <c r="M925" s="53">
        <f t="shared" si="3606"/>
        <v>2.2781024456385128</v>
      </c>
      <c r="N925" s="53">
        <f t="shared" si="3607"/>
        <v>0</v>
      </c>
      <c r="O925" s="53">
        <f t="shared" si="3608"/>
        <v>0</v>
      </c>
      <c r="P925" s="53">
        <f t="shared" si="3609"/>
        <v>0</v>
      </c>
      <c r="Q925" s="53">
        <f t="shared" si="3610"/>
        <v>2.4250767969700298</v>
      </c>
      <c r="BA925" s="54" t="s">
        <v>805</v>
      </c>
      <c r="BB925" s="53">
        <v>12100401</v>
      </c>
      <c r="BC925" s="53">
        <v>41323</v>
      </c>
      <c r="BD925" s="53">
        <v>12072</v>
      </c>
      <c r="BE925" s="53">
        <f t="shared" si="3611"/>
        <v>0.2921375505166614</v>
      </c>
      <c r="BF925" s="53">
        <f t="shared" si="3652"/>
        <v>0</v>
      </c>
      <c r="BG925" s="53">
        <f t="shared" si="3652"/>
        <v>1</v>
      </c>
      <c r="BH925" s="53">
        <f t="shared" si="3612"/>
        <v>0</v>
      </c>
      <c r="BI925" s="53">
        <f t="shared" si="3613"/>
        <v>0.2921375505166614</v>
      </c>
      <c r="BO925" s="54" t="s">
        <v>1104</v>
      </c>
      <c r="BP925" s="53">
        <v>13040211</v>
      </c>
      <c r="BQ925" s="53">
        <v>1503892.777</v>
      </c>
      <c r="BR925" s="53">
        <v>233163.09760000001</v>
      </c>
      <c r="BS925" s="53">
        <f t="shared" si="3614"/>
        <v>0.15503970839272141</v>
      </c>
      <c r="BT925" s="53">
        <f t="shared" ref="BT925:BT929" si="3659">BT924</f>
        <v>0</v>
      </c>
      <c r="BU925" s="53">
        <f t="shared" si="3653"/>
        <v>0</v>
      </c>
      <c r="BV925" s="53">
        <f t="shared" si="3654"/>
        <v>0</v>
      </c>
      <c r="BW925" s="53">
        <f t="shared" si="3615"/>
        <v>0</v>
      </c>
      <c r="BX925" s="53">
        <f t="shared" si="3616"/>
        <v>0</v>
      </c>
      <c r="BY925" s="53">
        <f t="shared" si="3617"/>
        <v>0</v>
      </c>
    </row>
    <row r="926" spans="1:77" x14ac:dyDescent="0.3">
      <c r="A926" s="53" t="s">
        <v>1103</v>
      </c>
      <c r="B926" s="53" t="s">
        <v>1580</v>
      </c>
      <c r="C926" s="53">
        <v>12060102</v>
      </c>
      <c r="D926" s="51">
        <v>3364.2143763200002</v>
      </c>
      <c r="E926" s="53">
        <v>3364.2143763200002</v>
      </c>
      <c r="F926" s="53">
        <f t="shared" si="3599"/>
        <v>1</v>
      </c>
      <c r="H926" s="53">
        <f>Input!P642</f>
        <v>13</v>
      </c>
      <c r="I926" s="53">
        <f>Input!Q642</f>
        <v>307</v>
      </c>
      <c r="J926" s="53">
        <f>Input!R642</f>
        <v>0</v>
      </c>
      <c r="K926" s="53">
        <f>Input!S642</f>
        <v>0</v>
      </c>
      <c r="L926" s="53">
        <f>Input!T642</f>
        <v>5</v>
      </c>
      <c r="M926" s="53">
        <f t="shared" si="3606"/>
        <v>13</v>
      </c>
      <c r="N926" s="53">
        <f t="shared" si="3607"/>
        <v>307</v>
      </c>
      <c r="O926" s="53">
        <f t="shared" si="3608"/>
        <v>0</v>
      </c>
      <c r="P926" s="53">
        <f t="shared" si="3609"/>
        <v>0</v>
      </c>
      <c r="Q926" s="53">
        <f t="shared" si="3610"/>
        <v>5</v>
      </c>
      <c r="BA926" s="54" t="s">
        <v>1117</v>
      </c>
      <c r="BB926" s="53">
        <v>11120302</v>
      </c>
      <c r="BC926" s="53">
        <v>5410</v>
      </c>
      <c r="BD926" s="53">
        <v>4136</v>
      </c>
      <c r="BE926" s="53">
        <f t="shared" si="3611"/>
        <v>0.76451016635859514</v>
      </c>
      <c r="BF926" s="53">
        <f>Input!P704</f>
        <v>58</v>
      </c>
      <c r="BG926" s="53">
        <f>Input!Q704</f>
        <v>0</v>
      </c>
      <c r="BH926" s="53">
        <f t="shared" si="3612"/>
        <v>44.341589648798518</v>
      </c>
      <c r="BI926" s="53">
        <f t="shared" si="3613"/>
        <v>0</v>
      </c>
      <c r="BO926" s="54" t="s">
        <v>1104</v>
      </c>
      <c r="BP926" s="53">
        <v>13040212</v>
      </c>
      <c r="BQ926" s="53">
        <v>1503892.777</v>
      </c>
      <c r="BR926" s="53">
        <v>12540.35806</v>
      </c>
      <c r="BS926" s="53">
        <f t="shared" si="3614"/>
        <v>8.3385985036884044E-3</v>
      </c>
      <c r="BT926" s="53">
        <f t="shared" si="3659"/>
        <v>0</v>
      </c>
      <c r="BU926" s="53">
        <f t="shared" si="3653"/>
        <v>0</v>
      </c>
      <c r="BV926" s="53">
        <f t="shared" si="3654"/>
        <v>0</v>
      </c>
      <c r="BW926" s="53">
        <f t="shared" si="3615"/>
        <v>0</v>
      </c>
      <c r="BX926" s="53">
        <f t="shared" si="3616"/>
        <v>0</v>
      </c>
      <c r="BY926" s="53">
        <f t="shared" si="3617"/>
        <v>0</v>
      </c>
    </row>
    <row r="927" spans="1:77" x14ac:dyDescent="0.3">
      <c r="A927" s="53" t="s">
        <v>1103</v>
      </c>
      <c r="B927" s="53" t="s">
        <v>1581</v>
      </c>
      <c r="C927" s="53">
        <v>12060102</v>
      </c>
      <c r="D927" s="51">
        <v>31265.56246745</v>
      </c>
      <c r="E927" s="53">
        <v>7461.6261972499997</v>
      </c>
      <c r="F927" s="53">
        <f t="shared" si="3599"/>
        <v>0.23865318927232354</v>
      </c>
      <c r="H927" s="53">
        <f>Input!P643</f>
        <v>21</v>
      </c>
      <c r="I927" s="53">
        <f>Input!Q643</f>
        <v>0</v>
      </c>
      <c r="J927" s="53">
        <f>Input!R643</f>
        <v>0</v>
      </c>
      <c r="K927" s="53">
        <f>Input!S643</f>
        <v>0</v>
      </c>
      <c r="L927" s="53">
        <f>Input!T643</f>
        <v>22</v>
      </c>
      <c r="M927" s="53">
        <f t="shared" si="3606"/>
        <v>5.0117169747187944</v>
      </c>
      <c r="N927" s="53">
        <f t="shared" si="3607"/>
        <v>0</v>
      </c>
      <c r="O927" s="53">
        <f t="shared" si="3608"/>
        <v>0</v>
      </c>
      <c r="P927" s="53">
        <f t="shared" si="3609"/>
        <v>0</v>
      </c>
      <c r="Q927" s="53">
        <f t="shared" si="3610"/>
        <v>5.2503701639911178</v>
      </c>
      <c r="BA927" s="54" t="s">
        <v>1117</v>
      </c>
      <c r="BB927" s="53">
        <v>11120304</v>
      </c>
      <c r="BC927" s="53">
        <v>5410</v>
      </c>
      <c r="BD927" s="53">
        <v>1086</v>
      </c>
      <c r="BE927" s="53">
        <f t="shared" si="3611"/>
        <v>0.20073937153419594</v>
      </c>
      <c r="BF927" s="53">
        <f>BF926</f>
        <v>58</v>
      </c>
      <c r="BG927" s="53">
        <f>BG926</f>
        <v>0</v>
      </c>
      <c r="BH927" s="53">
        <f t="shared" si="3612"/>
        <v>11.642883548983365</v>
      </c>
      <c r="BI927" s="53">
        <f t="shared" si="3613"/>
        <v>0</v>
      </c>
      <c r="BO927" s="54" t="s">
        <v>1104</v>
      </c>
      <c r="BP927" s="53">
        <v>13070008</v>
      </c>
      <c r="BQ927" s="53">
        <v>1503892.777</v>
      </c>
      <c r="BR927" s="53">
        <v>74516.921430000002</v>
      </c>
      <c r="BS927" s="53">
        <f t="shared" si="3614"/>
        <v>4.9549357886170632E-2</v>
      </c>
      <c r="BT927" s="53">
        <f t="shared" si="3659"/>
        <v>0</v>
      </c>
      <c r="BU927" s="53">
        <f t="shared" si="3653"/>
        <v>0</v>
      </c>
      <c r="BV927" s="53">
        <f t="shared" si="3654"/>
        <v>0</v>
      </c>
      <c r="BW927" s="53">
        <f t="shared" si="3615"/>
        <v>0</v>
      </c>
      <c r="BX927" s="53">
        <f t="shared" si="3616"/>
        <v>0</v>
      </c>
      <c r="BY927" s="53">
        <f t="shared" si="3617"/>
        <v>0</v>
      </c>
    </row>
    <row r="928" spans="1:77" x14ac:dyDescent="0.3">
      <c r="A928" s="53" t="s">
        <v>1103</v>
      </c>
      <c r="B928" s="53" t="s">
        <v>1581</v>
      </c>
      <c r="C928" s="53">
        <v>12090107</v>
      </c>
      <c r="D928" s="51">
        <v>31265.56246745</v>
      </c>
      <c r="E928" s="53">
        <v>8557.0031952999907</v>
      </c>
      <c r="F928" s="53">
        <f t="shared" si="3599"/>
        <v>0.27368780600728132</v>
      </c>
      <c r="H928" s="53">
        <f>H927</f>
        <v>21</v>
      </c>
      <c r="I928" s="53">
        <f t="shared" ref="I928:I929" si="3660">I927</f>
        <v>0</v>
      </c>
      <c r="J928" s="53">
        <f t="shared" ref="J928:J929" si="3661">J927</f>
        <v>0</v>
      </c>
      <c r="K928" s="53">
        <f t="shared" ref="K928:K929" si="3662">K927</f>
        <v>0</v>
      </c>
      <c r="L928" s="53">
        <f t="shared" ref="L928:L929" si="3663">L927</f>
        <v>22</v>
      </c>
      <c r="M928" s="53">
        <f t="shared" si="3606"/>
        <v>5.7474439261529078</v>
      </c>
      <c r="N928" s="53">
        <f t="shared" si="3607"/>
        <v>0</v>
      </c>
      <c r="O928" s="53">
        <f t="shared" si="3608"/>
        <v>0</v>
      </c>
      <c r="P928" s="53">
        <f t="shared" si="3609"/>
        <v>0</v>
      </c>
      <c r="Q928" s="53">
        <f t="shared" si="3610"/>
        <v>6.0211317321601889</v>
      </c>
      <c r="BA928" s="54" t="s">
        <v>1117</v>
      </c>
      <c r="BB928" s="53">
        <v>11130301</v>
      </c>
      <c r="BC928" s="53">
        <v>5410</v>
      </c>
      <c r="BD928" s="53">
        <v>188</v>
      </c>
      <c r="BE928" s="53">
        <f t="shared" si="3611"/>
        <v>3.475046210720887E-2</v>
      </c>
      <c r="BF928" s="53">
        <f>BF927</f>
        <v>58</v>
      </c>
      <c r="BG928" s="53">
        <f>BG927</f>
        <v>0</v>
      </c>
      <c r="BH928" s="53">
        <f t="shared" si="3612"/>
        <v>2.0155268022181145</v>
      </c>
      <c r="BI928" s="53">
        <f t="shared" si="3613"/>
        <v>0</v>
      </c>
      <c r="BO928" s="54" t="s">
        <v>1104</v>
      </c>
      <c r="BP928" s="53">
        <v>13070010</v>
      </c>
      <c r="BQ928" s="53">
        <v>1503892.777</v>
      </c>
      <c r="BR928" s="53">
        <v>288759.49670000002</v>
      </c>
      <c r="BS928" s="53">
        <f t="shared" si="3614"/>
        <v>0.19200803482547746</v>
      </c>
      <c r="BT928" s="53">
        <f t="shared" si="3659"/>
        <v>0</v>
      </c>
      <c r="BU928" s="53">
        <f t="shared" si="3653"/>
        <v>0</v>
      </c>
      <c r="BV928" s="53">
        <f t="shared" si="3654"/>
        <v>0</v>
      </c>
      <c r="BW928" s="53">
        <f t="shared" si="3615"/>
        <v>0</v>
      </c>
      <c r="BX928" s="53">
        <f t="shared" si="3616"/>
        <v>0</v>
      </c>
      <c r="BY928" s="53">
        <f t="shared" si="3617"/>
        <v>0</v>
      </c>
    </row>
    <row r="929" spans="1:77" x14ac:dyDescent="0.3">
      <c r="A929" s="53" t="s">
        <v>1103</v>
      </c>
      <c r="B929" s="53" t="s">
        <v>1581</v>
      </c>
      <c r="C929" s="53">
        <v>12090108</v>
      </c>
      <c r="D929" s="51">
        <v>31265.56246745</v>
      </c>
      <c r="E929" s="53">
        <v>15246.9330749</v>
      </c>
      <c r="F929" s="53">
        <f t="shared" si="3599"/>
        <v>0.48765900472039486</v>
      </c>
      <c r="H929" s="53">
        <f>H928</f>
        <v>21</v>
      </c>
      <c r="I929" s="53">
        <f t="shared" si="3660"/>
        <v>0</v>
      </c>
      <c r="J929" s="53">
        <f t="shared" si="3661"/>
        <v>0</v>
      </c>
      <c r="K929" s="53">
        <f t="shared" si="3662"/>
        <v>0</v>
      </c>
      <c r="L929" s="53">
        <f t="shared" si="3663"/>
        <v>22</v>
      </c>
      <c r="M929" s="53">
        <f t="shared" si="3606"/>
        <v>10.240839099128292</v>
      </c>
      <c r="N929" s="53">
        <f t="shared" si="3607"/>
        <v>0</v>
      </c>
      <c r="O929" s="53">
        <f t="shared" si="3608"/>
        <v>0</v>
      </c>
      <c r="P929" s="53">
        <f t="shared" si="3609"/>
        <v>0</v>
      </c>
      <c r="Q929" s="53">
        <f t="shared" si="3610"/>
        <v>10.728498103848686</v>
      </c>
      <c r="BA929" s="54" t="s">
        <v>866</v>
      </c>
      <c r="BB929" s="53">
        <v>11130102</v>
      </c>
      <c r="BC929" s="53">
        <v>131500</v>
      </c>
      <c r="BD929" s="53">
        <v>13771</v>
      </c>
      <c r="BE929" s="53">
        <f t="shared" si="3611"/>
        <v>0.10472243346007605</v>
      </c>
      <c r="BF929" s="53">
        <f>Input!P705</f>
        <v>130</v>
      </c>
      <c r="BG929" s="53">
        <f>Input!Q705</f>
        <v>0</v>
      </c>
      <c r="BH929" s="53">
        <f t="shared" si="3612"/>
        <v>13.613916349809887</v>
      </c>
      <c r="BI929" s="53">
        <f t="shared" si="3613"/>
        <v>0</v>
      </c>
      <c r="BO929" s="54" t="s">
        <v>1104</v>
      </c>
      <c r="BP929" s="53">
        <v>13070012</v>
      </c>
      <c r="BQ929" s="53">
        <v>1503892.777</v>
      </c>
      <c r="BR929" s="53">
        <v>107924.9097</v>
      </c>
      <c r="BS929" s="53">
        <f t="shared" si="3614"/>
        <v>7.1763699746793849E-2</v>
      </c>
      <c r="BT929" s="53">
        <f t="shared" si="3659"/>
        <v>0</v>
      </c>
      <c r="BU929" s="53">
        <f t="shared" si="3653"/>
        <v>0</v>
      </c>
      <c r="BV929" s="53">
        <f t="shared" si="3654"/>
        <v>0</v>
      </c>
      <c r="BW929" s="53">
        <f t="shared" si="3615"/>
        <v>0</v>
      </c>
      <c r="BX929" s="53">
        <f t="shared" si="3616"/>
        <v>0</v>
      </c>
      <c r="BY929" s="53">
        <f t="shared" si="3617"/>
        <v>0</v>
      </c>
    </row>
    <row r="930" spans="1:77" x14ac:dyDescent="0.3">
      <c r="A930" s="53" t="s">
        <v>1104</v>
      </c>
      <c r="B930" s="53" t="s">
        <v>1575</v>
      </c>
      <c r="C930" s="53">
        <v>13040208</v>
      </c>
      <c r="D930" s="51">
        <v>1503818.4486418001</v>
      </c>
      <c r="E930" s="53">
        <v>258422.24645000001</v>
      </c>
      <c r="F930" s="53">
        <f t="shared" si="3599"/>
        <v>0.17184404585766225</v>
      </c>
      <c r="H930" s="53">
        <f>Input!P644</f>
        <v>177</v>
      </c>
      <c r="I930" s="53">
        <f>Input!Q644</f>
        <v>4</v>
      </c>
      <c r="J930" s="53">
        <f>Input!R644</f>
        <v>0</v>
      </c>
      <c r="K930" s="53">
        <f>Input!S644</f>
        <v>0</v>
      </c>
      <c r="L930" s="53">
        <f>Input!T644</f>
        <v>193</v>
      </c>
      <c r="M930" s="53">
        <f t="shared" si="3606"/>
        <v>30.416396116806219</v>
      </c>
      <c r="N930" s="53">
        <f t="shared" si="3607"/>
        <v>0.68737618343064899</v>
      </c>
      <c r="O930" s="53">
        <f t="shared" si="3608"/>
        <v>0</v>
      </c>
      <c r="P930" s="53">
        <f t="shared" si="3609"/>
        <v>0</v>
      </c>
      <c r="Q930" s="53">
        <f t="shared" si="3610"/>
        <v>33.165900850528814</v>
      </c>
      <c r="BA930" s="54" t="s">
        <v>866</v>
      </c>
      <c r="BB930" s="53">
        <v>11130206</v>
      </c>
      <c r="BC930" s="53">
        <v>131500</v>
      </c>
      <c r="BD930" s="53">
        <v>117092</v>
      </c>
      <c r="BE930" s="53">
        <f t="shared" si="3611"/>
        <v>0.89043346007604562</v>
      </c>
      <c r="BF930" s="53">
        <f t="shared" ref="BF930:BG932" si="3664">BF929</f>
        <v>130</v>
      </c>
      <c r="BG930" s="53">
        <f t="shared" si="3664"/>
        <v>0</v>
      </c>
      <c r="BH930" s="53">
        <f t="shared" si="3612"/>
        <v>115.75634980988593</v>
      </c>
      <c r="BI930" s="53">
        <f t="shared" si="3613"/>
        <v>0</v>
      </c>
      <c r="BO930" s="54" t="s">
        <v>1105</v>
      </c>
      <c r="BP930" s="53">
        <v>12050004</v>
      </c>
      <c r="BQ930" s="53">
        <v>570171.54669999995</v>
      </c>
      <c r="BR930" s="53">
        <v>16178.266739999999</v>
      </c>
      <c r="BS930" s="53">
        <f t="shared" si="3614"/>
        <v>2.8374384575371166E-2</v>
      </c>
      <c r="BT930" s="53">
        <v>0</v>
      </c>
      <c r="BU930" s="53">
        <v>1</v>
      </c>
      <c r="BV930" s="53">
        <v>2</v>
      </c>
      <c r="BW930" s="53">
        <f t="shared" si="3615"/>
        <v>0</v>
      </c>
      <c r="BX930" s="53">
        <f t="shared" si="3616"/>
        <v>2.8374384575371166E-2</v>
      </c>
      <c r="BY930" s="53">
        <f t="shared" si="3617"/>
        <v>5.6748769150742333E-2</v>
      </c>
    </row>
    <row r="931" spans="1:77" x14ac:dyDescent="0.3">
      <c r="A931" s="53" t="s">
        <v>1104</v>
      </c>
      <c r="B931" s="53" t="s">
        <v>1575</v>
      </c>
      <c r="C931" s="53">
        <v>13040209</v>
      </c>
      <c r="D931" s="51">
        <v>1503818.4486418001</v>
      </c>
      <c r="E931" s="53">
        <v>99115.743122200001</v>
      </c>
      <c r="F931" s="53">
        <f t="shared" si="3599"/>
        <v>6.5909381023831773E-2</v>
      </c>
      <c r="H931" s="53">
        <f>H930</f>
        <v>177</v>
      </c>
      <c r="I931" s="53">
        <f t="shared" ref="I931:I937" si="3665">I930</f>
        <v>4</v>
      </c>
      <c r="J931" s="53">
        <f t="shared" ref="J931:J937" si="3666">J930</f>
        <v>0</v>
      </c>
      <c r="K931" s="53">
        <f t="shared" ref="K931:K937" si="3667">K930</f>
        <v>0</v>
      </c>
      <c r="L931" s="53">
        <f t="shared" ref="L931:L937" si="3668">L930</f>
        <v>193</v>
      </c>
      <c r="M931" s="53">
        <f t="shared" si="3606"/>
        <v>11.665960441218223</v>
      </c>
      <c r="N931" s="53">
        <f t="shared" si="3607"/>
        <v>0.26363752409532709</v>
      </c>
      <c r="O931" s="53">
        <f t="shared" si="3608"/>
        <v>0</v>
      </c>
      <c r="P931" s="53">
        <f t="shared" si="3609"/>
        <v>0</v>
      </c>
      <c r="Q931" s="53">
        <f t="shared" si="3610"/>
        <v>12.720510537599532</v>
      </c>
      <c r="BA931" s="54" t="s">
        <v>866</v>
      </c>
      <c r="BB931" s="53">
        <v>11130207</v>
      </c>
      <c r="BC931" s="53">
        <v>131500</v>
      </c>
      <c r="BD931" s="53">
        <v>272</v>
      </c>
      <c r="BE931" s="53">
        <f t="shared" si="3611"/>
        <v>2.0684410646387833E-3</v>
      </c>
      <c r="BF931" s="53">
        <f t="shared" si="3664"/>
        <v>130</v>
      </c>
      <c r="BG931" s="53">
        <f t="shared" si="3664"/>
        <v>0</v>
      </c>
      <c r="BH931" s="53">
        <f t="shared" si="3612"/>
        <v>0.26889733840304181</v>
      </c>
      <c r="BI931" s="53">
        <f t="shared" si="3613"/>
        <v>0</v>
      </c>
      <c r="BO931" s="54" t="s">
        <v>1105</v>
      </c>
      <c r="BP931" s="53">
        <v>12080001</v>
      </c>
      <c r="BQ931" s="53">
        <v>570171.54669999995</v>
      </c>
      <c r="BR931" s="53">
        <v>341126.94050000003</v>
      </c>
      <c r="BS931" s="53">
        <f t="shared" si="3614"/>
        <v>0.59828825635784755</v>
      </c>
      <c r="BT931" s="53">
        <f>BT930</f>
        <v>0</v>
      </c>
      <c r="BU931" s="53">
        <f t="shared" ref="BU931:BU934" si="3669">BU930</f>
        <v>1</v>
      </c>
      <c r="BV931" s="53">
        <f t="shared" ref="BV931:BV934" si="3670">BV930</f>
        <v>2</v>
      </c>
      <c r="BW931" s="53">
        <f t="shared" si="3615"/>
        <v>0</v>
      </c>
      <c r="BX931" s="53">
        <f t="shared" si="3616"/>
        <v>0.59828825635784755</v>
      </c>
      <c r="BY931" s="53">
        <f t="shared" si="3617"/>
        <v>1.1965765127156951</v>
      </c>
    </row>
    <row r="932" spans="1:77" x14ac:dyDescent="0.3">
      <c r="A932" s="53" t="s">
        <v>1104</v>
      </c>
      <c r="B932" s="53" t="s">
        <v>1575</v>
      </c>
      <c r="C932" s="53">
        <v>13040210</v>
      </c>
      <c r="D932" s="51">
        <v>1503818.4486418001</v>
      </c>
      <c r="E932" s="53">
        <v>429380.84332099999</v>
      </c>
      <c r="F932" s="53">
        <f t="shared" si="3599"/>
        <v>0.28552704863329931</v>
      </c>
      <c r="H932" s="53">
        <f>H931</f>
        <v>177</v>
      </c>
      <c r="I932" s="53">
        <f t="shared" si="3665"/>
        <v>4</v>
      </c>
      <c r="J932" s="53">
        <f t="shared" si="3666"/>
        <v>0</v>
      </c>
      <c r="K932" s="53">
        <f t="shared" si="3667"/>
        <v>0</v>
      </c>
      <c r="L932" s="53">
        <f t="shared" si="3668"/>
        <v>193</v>
      </c>
      <c r="M932" s="53">
        <f t="shared" si="3606"/>
        <v>50.538287608093981</v>
      </c>
      <c r="N932" s="53">
        <f t="shared" si="3607"/>
        <v>1.1421081945331972</v>
      </c>
      <c r="O932" s="53">
        <f t="shared" si="3608"/>
        <v>0</v>
      </c>
      <c r="P932" s="53">
        <f t="shared" si="3609"/>
        <v>0</v>
      </c>
      <c r="Q932" s="53">
        <f t="shared" si="3610"/>
        <v>55.106720386226769</v>
      </c>
      <c r="BA932" s="54" t="s">
        <v>866</v>
      </c>
      <c r="BB932" s="53">
        <v>11130209</v>
      </c>
      <c r="BC932" s="53">
        <v>131500</v>
      </c>
      <c r="BD932" s="53">
        <v>365</v>
      </c>
      <c r="BE932" s="53">
        <f t="shared" si="3611"/>
        <v>2.7756653992395438E-3</v>
      </c>
      <c r="BF932" s="53">
        <f t="shared" si="3664"/>
        <v>130</v>
      </c>
      <c r="BG932" s="53">
        <f t="shared" si="3664"/>
        <v>0</v>
      </c>
      <c r="BH932" s="53">
        <f t="shared" si="3612"/>
        <v>0.36083650190114069</v>
      </c>
      <c r="BI932" s="53">
        <f t="shared" si="3613"/>
        <v>0</v>
      </c>
      <c r="BO932" s="54" t="s">
        <v>1105</v>
      </c>
      <c r="BP932" s="53">
        <v>12080002</v>
      </c>
      <c r="BQ932" s="53">
        <v>570171.54669999995</v>
      </c>
      <c r="BR932" s="53">
        <v>32622.468939999999</v>
      </c>
      <c r="BS932" s="53">
        <f t="shared" si="3614"/>
        <v>5.7215182218071217E-2</v>
      </c>
      <c r="BT932" s="53">
        <f>BT931</f>
        <v>0</v>
      </c>
      <c r="BU932" s="53">
        <f t="shared" si="3669"/>
        <v>1</v>
      </c>
      <c r="BV932" s="53">
        <f t="shared" si="3670"/>
        <v>2</v>
      </c>
      <c r="BW932" s="53">
        <f t="shared" si="3615"/>
        <v>0</v>
      </c>
      <c r="BX932" s="53">
        <f t="shared" si="3616"/>
        <v>5.7215182218071217E-2</v>
      </c>
      <c r="BY932" s="53">
        <f t="shared" si="3617"/>
        <v>0.11443036443614243</v>
      </c>
    </row>
    <row r="933" spans="1:77" x14ac:dyDescent="0.3">
      <c r="A933" s="53" t="s">
        <v>1104</v>
      </c>
      <c r="B933" s="53" t="s">
        <v>1575</v>
      </c>
      <c r="C933" s="53">
        <v>13040211</v>
      </c>
      <c r="D933" s="51">
        <v>1503818.4486418001</v>
      </c>
      <c r="E933" s="53">
        <v>233163.097611</v>
      </c>
      <c r="F933" s="53">
        <f t="shared" si="3599"/>
        <v>0.15504737145736264</v>
      </c>
      <c r="H933" s="53">
        <f t="shared" ref="H933:H937" si="3671">H932</f>
        <v>177</v>
      </c>
      <c r="I933" s="53">
        <f t="shared" si="3665"/>
        <v>4</v>
      </c>
      <c r="J933" s="53">
        <f t="shared" si="3666"/>
        <v>0</v>
      </c>
      <c r="K933" s="53">
        <f t="shared" si="3667"/>
        <v>0</v>
      </c>
      <c r="L933" s="53">
        <f t="shared" si="3668"/>
        <v>193</v>
      </c>
      <c r="M933" s="53">
        <f t="shared" si="3606"/>
        <v>27.443384747953186</v>
      </c>
      <c r="N933" s="53">
        <f t="shared" si="3607"/>
        <v>0.62018948582945055</v>
      </c>
      <c r="O933" s="53">
        <f t="shared" si="3608"/>
        <v>0</v>
      </c>
      <c r="P933" s="53">
        <f t="shared" si="3609"/>
        <v>0</v>
      </c>
      <c r="Q933" s="53">
        <f t="shared" si="3610"/>
        <v>29.92414269127099</v>
      </c>
      <c r="BA933" s="54" t="s">
        <v>814</v>
      </c>
      <c r="BB933" s="53">
        <v>11130101</v>
      </c>
      <c r="BC933" s="53">
        <v>13535</v>
      </c>
      <c r="BD933" s="53">
        <v>198</v>
      </c>
      <c r="BE933" s="53">
        <f t="shared" si="3611"/>
        <v>1.462874030291836E-2</v>
      </c>
      <c r="BF933" s="53">
        <f>Input!P707</f>
        <v>35</v>
      </c>
      <c r="BG933" s="53">
        <f>Input!Q707</f>
        <v>0</v>
      </c>
      <c r="BH933" s="53">
        <f t="shared" si="3612"/>
        <v>0.51200591060214262</v>
      </c>
      <c r="BI933" s="53">
        <f t="shared" si="3613"/>
        <v>0</v>
      </c>
      <c r="BO933" s="54" t="s">
        <v>1105</v>
      </c>
      <c r="BP933" s="53">
        <v>12080004</v>
      </c>
      <c r="BQ933" s="53">
        <v>570171.54669999995</v>
      </c>
      <c r="BR933" s="53">
        <v>48534.442999999999</v>
      </c>
      <c r="BS933" s="53">
        <f t="shared" si="3614"/>
        <v>8.5122527212913981E-2</v>
      </c>
      <c r="BT933" s="53">
        <f t="shared" ref="BT933:BT934" si="3672">BT932</f>
        <v>0</v>
      </c>
      <c r="BU933" s="53">
        <f t="shared" si="3669"/>
        <v>1</v>
      </c>
      <c r="BV933" s="53">
        <f t="shared" si="3670"/>
        <v>2</v>
      </c>
      <c r="BW933" s="53">
        <f t="shared" si="3615"/>
        <v>0</v>
      </c>
      <c r="BX933" s="53">
        <f t="shared" si="3616"/>
        <v>8.5122527212913981E-2</v>
      </c>
      <c r="BY933" s="53">
        <f t="shared" si="3617"/>
        <v>0.17024505442582796</v>
      </c>
    </row>
    <row r="934" spans="1:77" x14ac:dyDescent="0.3">
      <c r="A934" s="53" t="s">
        <v>1104</v>
      </c>
      <c r="B934" s="53" t="s">
        <v>1575</v>
      </c>
      <c r="C934" s="53">
        <v>13040212</v>
      </c>
      <c r="D934" s="51">
        <v>1503818.4486418001</v>
      </c>
      <c r="E934" s="53">
        <v>12535.190465400001</v>
      </c>
      <c r="F934" s="53">
        <f t="shared" si="3599"/>
        <v>8.3355743352672498E-3</v>
      </c>
      <c r="H934" s="53">
        <f t="shared" si="3671"/>
        <v>177</v>
      </c>
      <c r="I934" s="53">
        <f t="shared" si="3665"/>
        <v>4</v>
      </c>
      <c r="J934" s="53">
        <f t="shared" si="3666"/>
        <v>0</v>
      </c>
      <c r="K934" s="53">
        <f t="shared" si="3667"/>
        <v>0</v>
      </c>
      <c r="L934" s="53">
        <f t="shared" si="3668"/>
        <v>193</v>
      </c>
      <c r="M934" s="53">
        <f t="shared" si="3606"/>
        <v>1.4753966573423032</v>
      </c>
      <c r="N934" s="53">
        <f t="shared" si="3607"/>
        <v>3.3342297341068999E-2</v>
      </c>
      <c r="O934" s="53">
        <f t="shared" si="3608"/>
        <v>0</v>
      </c>
      <c r="P934" s="53">
        <f t="shared" si="3609"/>
        <v>0</v>
      </c>
      <c r="Q934" s="53">
        <f t="shared" si="3610"/>
        <v>1.6087658467065793</v>
      </c>
      <c r="BA934" s="54" t="s">
        <v>814</v>
      </c>
      <c r="BB934" s="53">
        <v>11130102</v>
      </c>
      <c r="BC934" s="53">
        <v>13535</v>
      </c>
      <c r="BD934" s="53">
        <v>404</v>
      </c>
      <c r="BE934" s="53">
        <f t="shared" si="3611"/>
        <v>2.9848540820096046E-2</v>
      </c>
      <c r="BF934" s="53">
        <f t="shared" ref="BF934:BG937" si="3673">BF933</f>
        <v>35</v>
      </c>
      <c r="BG934" s="53">
        <f t="shared" si="3673"/>
        <v>0</v>
      </c>
      <c r="BH934" s="53">
        <f t="shared" si="3612"/>
        <v>1.0446989287033617</v>
      </c>
      <c r="BI934" s="53">
        <f t="shared" si="3613"/>
        <v>0</v>
      </c>
      <c r="BO934" s="54" t="s">
        <v>1105</v>
      </c>
      <c r="BP934" s="53">
        <v>12080006</v>
      </c>
      <c r="BQ934" s="53">
        <v>570171.54669999995</v>
      </c>
      <c r="BR934" s="53">
        <v>131709.4276</v>
      </c>
      <c r="BS934" s="53">
        <f t="shared" si="3614"/>
        <v>0.23099964977610485</v>
      </c>
      <c r="BT934" s="53">
        <f t="shared" si="3672"/>
        <v>0</v>
      </c>
      <c r="BU934" s="53">
        <f t="shared" si="3669"/>
        <v>1</v>
      </c>
      <c r="BV934" s="53">
        <f t="shared" si="3670"/>
        <v>2</v>
      </c>
      <c r="BW934" s="53">
        <f t="shared" si="3615"/>
        <v>0</v>
      </c>
      <c r="BX934" s="53">
        <f t="shared" si="3616"/>
        <v>0.23099964977610485</v>
      </c>
      <c r="BY934" s="53">
        <f t="shared" si="3617"/>
        <v>0.4619992995522097</v>
      </c>
    </row>
    <row r="935" spans="1:77" x14ac:dyDescent="0.3">
      <c r="A935" s="53" t="s">
        <v>1104</v>
      </c>
      <c r="B935" s="53" t="s">
        <v>1575</v>
      </c>
      <c r="C935" s="53">
        <v>13070008</v>
      </c>
      <c r="D935" s="51">
        <v>1503818.4486418001</v>
      </c>
      <c r="E935" s="53">
        <v>74516.921424200002</v>
      </c>
      <c r="F935" s="53">
        <f t="shared" si="3599"/>
        <v>4.9551806929554069E-2</v>
      </c>
      <c r="H935" s="53">
        <f t="shared" si="3671"/>
        <v>177</v>
      </c>
      <c r="I935" s="53">
        <f t="shared" si="3665"/>
        <v>4</v>
      </c>
      <c r="J935" s="53">
        <f t="shared" si="3666"/>
        <v>0</v>
      </c>
      <c r="K935" s="53">
        <f t="shared" si="3667"/>
        <v>0</v>
      </c>
      <c r="L935" s="53">
        <f t="shared" si="3668"/>
        <v>193</v>
      </c>
      <c r="M935" s="53">
        <f t="shared" si="3606"/>
        <v>8.770669826531071</v>
      </c>
      <c r="N935" s="53">
        <f t="shared" si="3607"/>
        <v>0.19820722771821628</v>
      </c>
      <c r="O935" s="53">
        <f t="shared" si="3608"/>
        <v>0</v>
      </c>
      <c r="P935" s="53">
        <f t="shared" si="3609"/>
        <v>0</v>
      </c>
      <c r="Q935" s="53">
        <f t="shared" si="3610"/>
        <v>9.5634987374039362</v>
      </c>
      <c r="BA935" s="54" t="s">
        <v>814</v>
      </c>
      <c r="BB935" s="53">
        <v>11130105</v>
      </c>
      <c r="BC935" s="53">
        <v>13535</v>
      </c>
      <c r="BD935" s="53">
        <v>12803</v>
      </c>
      <c r="BE935" s="53">
        <f t="shared" si="3611"/>
        <v>0.94591799039527147</v>
      </c>
      <c r="BF935" s="53">
        <f t="shared" si="3673"/>
        <v>35</v>
      </c>
      <c r="BG935" s="53">
        <f t="shared" si="3673"/>
        <v>0</v>
      </c>
      <c r="BH935" s="53">
        <f t="shared" si="3612"/>
        <v>33.107129663834499</v>
      </c>
      <c r="BI935" s="53">
        <f t="shared" si="3613"/>
        <v>0</v>
      </c>
      <c r="BO935" s="54" t="s">
        <v>1106</v>
      </c>
      <c r="BP935" s="53">
        <v>12060101</v>
      </c>
      <c r="BQ935" s="53">
        <v>585916.03949999996</v>
      </c>
      <c r="BR935" s="53">
        <v>363348.64659999998</v>
      </c>
      <c r="BS935" s="53">
        <f t="shared" si="3614"/>
        <v>0.62013773664579808</v>
      </c>
      <c r="BT935" s="53">
        <f>Input!R648</f>
        <v>0</v>
      </c>
      <c r="BU935" s="53">
        <f>Input!S648</f>
        <v>0</v>
      </c>
      <c r="BV935" s="53">
        <f>Input!T648</f>
        <v>0</v>
      </c>
      <c r="BW935" s="53">
        <f t="shared" si="3615"/>
        <v>0</v>
      </c>
      <c r="BX935" s="53">
        <f t="shared" si="3616"/>
        <v>0</v>
      </c>
      <c r="BY935" s="53">
        <f t="shared" si="3617"/>
        <v>0</v>
      </c>
    </row>
    <row r="936" spans="1:77" x14ac:dyDescent="0.3">
      <c r="A936" s="53" t="s">
        <v>1104</v>
      </c>
      <c r="B936" s="53" t="s">
        <v>1575</v>
      </c>
      <c r="C936" s="53">
        <v>13070010</v>
      </c>
      <c r="D936" s="51">
        <v>1503818.4486418001</v>
      </c>
      <c r="E936" s="53">
        <v>288759.49654000002</v>
      </c>
      <c r="F936" s="53">
        <f t="shared" si="3599"/>
        <v>0.19201752498833766</v>
      </c>
      <c r="H936" s="53">
        <f t="shared" si="3671"/>
        <v>177</v>
      </c>
      <c r="I936" s="53">
        <f t="shared" si="3665"/>
        <v>4</v>
      </c>
      <c r="J936" s="53">
        <f t="shared" si="3666"/>
        <v>0</v>
      </c>
      <c r="K936" s="53">
        <f t="shared" si="3667"/>
        <v>0</v>
      </c>
      <c r="L936" s="53">
        <f t="shared" si="3668"/>
        <v>193</v>
      </c>
      <c r="M936" s="53">
        <f t="shared" si="3606"/>
        <v>33.987101922935764</v>
      </c>
      <c r="N936" s="53">
        <f t="shared" si="3607"/>
        <v>0.76807009995335063</v>
      </c>
      <c r="O936" s="53">
        <f t="shared" si="3608"/>
        <v>0</v>
      </c>
      <c r="P936" s="53">
        <f t="shared" si="3609"/>
        <v>0</v>
      </c>
      <c r="Q936" s="53">
        <f t="shared" si="3610"/>
        <v>37.059382322749165</v>
      </c>
      <c r="BA936" s="54" t="s">
        <v>814</v>
      </c>
      <c r="BB936" s="53">
        <v>11130206</v>
      </c>
      <c r="BC936" s="53">
        <v>13535</v>
      </c>
      <c r="BD936" s="53">
        <v>4</v>
      </c>
      <c r="BE936" s="53">
        <f t="shared" si="3611"/>
        <v>2.9553010712966382E-4</v>
      </c>
      <c r="BF936" s="53">
        <f t="shared" si="3673"/>
        <v>35</v>
      </c>
      <c r="BG936" s="53">
        <f t="shared" si="3673"/>
        <v>0</v>
      </c>
      <c r="BH936" s="53">
        <f t="shared" si="3612"/>
        <v>1.0343553749538234E-2</v>
      </c>
      <c r="BI936" s="53">
        <f t="shared" si="3613"/>
        <v>0</v>
      </c>
      <c r="BO936" s="54" t="s">
        <v>1106</v>
      </c>
      <c r="BP936" s="53">
        <v>12060102</v>
      </c>
      <c r="BQ936" s="53">
        <v>585916.03949999996</v>
      </c>
      <c r="BR936" s="53">
        <v>30002.296160000002</v>
      </c>
      <c r="BS936" s="53">
        <f t="shared" si="3614"/>
        <v>5.1205794239056676E-2</v>
      </c>
      <c r="BT936" s="53">
        <f>BT935</f>
        <v>0</v>
      </c>
      <c r="BU936" s="53">
        <f t="shared" ref="BU936:BU938" si="3674">BU935</f>
        <v>0</v>
      </c>
      <c r="BV936" s="53">
        <f t="shared" ref="BV936:BV938" si="3675">BV935</f>
        <v>0</v>
      </c>
      <c r="BW936" s="53">
        <f t="shared" si="3615"/>
        <v>0</v>
      </c>
      <c r="BX936" s="53">
        <f t="shared" si="3616"/>
        <v>0</v>
      </c>
      <c r="BY936" s="53">
        <f t="shared" si="3617"/>
        <v>0</v>
      </c>
    </row>
    <row r="937" spans="1:77" x14ac:dyDescent="0.3">
      <c r="A937" s="53" t="s">
        <v>1104</v>
      </c>
      <c r="B937" s="53" t="s">
        <v>1575</v>
      </c>
      <c r="C937" s="53">
        <v>13070012</v>
      </c>
      <c r="D937" s="51">
        <v>1503818.4486418001</v>
      </c>
      <c r="E937" s="53">
        <v>107924.90970800001</v>
      </c>
      <c r="F937" s="53">
        <f t="shared" si="3599"/>
        <v>7.176724677468499E-2</v>
      </c>
      <c r="H937" s="53">
        <f t="shared" si="3671"/>
        <v>177</v>
      </c>
      <c r="I937" s="53">
        <f t="shared" si="3665"/>
        <v>4</v>
      </c>
      <c r="J937" s="53">
        <f t="shared" si="3666"/>
        <v>0</v>
      </c>
      <c r="K937" s="53">
        <f t="shared" si="3667"/>
        <v>0</v>
      </c>
      <c r="L937" s="53">
        <f t="shared" si="3668"/>
        <v>193</v>
      </c>
      <c r="M937" s="53">
        <f t="shared" si="3606"/>
        <v>12.702802679119243</v>
      </c>
      <c r="N937" s="53">
        <f t="shared" si="3607"/>
        <v>0.28706898709873996</v>
      </c>
      <c r="O937" s="53">
        <f t="shared" si="3608"/>
        <v>0</v>
      </c>
      <c r="P937" s="53">
        <f t="shared" si="3609"/>
        <v>0</v>
      </c>
      <c r="Q937" s="53">
        <f t="shared" si="3610"/>
        <v>13.851078627514203</v>
      </c>
      <c r="BA937" s="54" t="s">
        <v>814</v>
      </c>
      <c r="BB937" s="53">
        <v>11130207</v>
      </c>
      <c r="BC937" s="53">
        <v>13535</v>
      </c>
      <c r="BD937" s="53">
        <v>126</v>
      </c>
      <c r="BE937" s="53">
        <f t="shared" si="3611"/>
        <v>9.3091983745844115E-3</v>
      </c>
      <c r="BF937" s="53">
        <f t="shared" si="3673"/>
        <v>35</v>
      </c>
      <c r="BG937" s="53">
        <f t="shared" si="3673"/>
        <v>0</v>
      </c>
      <c r="BH937" s="53">
        <f t="shared" si="3612"/>
        <v>0.32582194311045443</v>
      </c>
      <c r="BI937" s="53">
        <f t="shared" si="3613"/>
        <v>0</v>
      </c>
      <c r="BO937" s="54" t="s">
        <v>1106</v>
      </c>
      <c r="BP937" s="53">
        <v>12060103</v>
      </c>
      <c r="BQ937" s="53">
        <v>585916.03949999996</v>
      </c>
      <c r="BR937" s="53">
        <v>39689.34476</v>
      </c>
      <c r="BS937" s="53">
        <f t="shared" si="3614"/>
        <v>6.7738962725563012E-2</v>
      </c>
      <c r="BT937" s="53">
        <f>BT936</f>
        <v>0</v>
      </c>
      <c r="BU937" s="53">
        <f t="shared" si="3674"/>
        <v>0</v>
      </c>
      <c r="BV937" s="53">
        <f t="shared" si="3675"/>
        <v>0</v>
      </c>
      <c r="BW937" s="53">
        <f t="shared" si="3615"/>
        <v>0</v>
      </c>
      <c r="BX937" s="53">
        <f t="shared" si="3616"/>
        <v>0</v>
      </c>
      <c r="BY937" s="53">
        <f t="shared" si="3617"/>
        <v>0</v>
      </c>
    </row>
    <row r="938" spans="1:77" x14ac:dyDescent="0.3">
      <c r="A938" s="53" t="s">
        <v>1105</v>
      </c>
      <c r="B938" s="53" t="s">
        <v>1578</v>
      </c>
      <c r="C938" s="53">
        <v>12050004</v>
      </c>
      <c r="D938" s="51">
        <v>570171.55465559999</v>
      </c>
      <c r="E938" s="53">
        <v>16178.267153500001</v>
      </c>
      <c r="F938" s="53">
        <f t="shared" si="3599"/>
        <v>2.8374384904683889E-2</v>
      </c>
      <c r="H938" s="53">
        <f>Input!P647</f>
        <v>655</v>
      </c>
      <c r="I938" s="53">
        <f>Input!Q647</f>
        <v>2</v>
      </c>
      <c r="J938" s="53">
        <f>Input!R647</f>
        <v>158840</v>
      </c>
      <c r="K938" s="53">
        <f>Input!S647</f>
        <v>0</v>
      </c>
      <c r="L938" s="53">
        <f>Input!T647</f>
        <v>169</v>
      </c>
      <c r="M938" s="53">
        <f t="shared" si="3606"/>
        <v>18.585222112567948</v>
      </c>
      <c r="N938" s="53">
        <f t="shared" si="3607"/>
        <v>5.6748769809367779E-2</v>
      </c>
      <c r="O938" s="53">
        <f t="shared" si="3608"/>
        <v>4506.9872982599891</v>
      </c>
      <c r="P938" s="53">
        <f t="shared" si="3609"/>
        <v>0</v>
      </c>
      <c r="Q938" s="53">
        <f t="shared" si="3610"/>
        <v>4.7952710488915775</v>
      </c>
      <c r="BA938" s="54" t="s">
        <v>1118</v>
      </c>
      <c r="BB938" s="53">
        <v>12110207</v>
      </c>
      <c r="BC938" s="53">
        <v>22134</v>
      </c>
      <c r="BD938" s="53">
        <v>15</v>
      </c>
      <c r="BE938" s="53">
        <f t="shared" si="3611"/>
        <v>6.7769043101111417E-4</v>
      </c>
      <c r="BF938" s="53">
        <v>0</v>
      </c>
      <c r="BG938" s="53">
        <v>1</v>
      </c>
      <c r="BH938" s="53">
        <f t="shared" si="3612"/>
        <v>0</v>
      </c>
      <c r="BI938" s="53">
        <f t="shared" si="3613"/>
        <v>6.7769043101111417E-4</v>
      </c>
      <c r="BO938" s="54" t="s">
        <v>1106</v>
      </c>
      <c r="BP938" s="53">
        <v>12060104</v>
      </c>
      <c r="BQ938" s="53">
        <v>585916.03949999996</v>
      </c>
      <c r="BR938" s="53">
        <v>152875.75200000001</v>
      </c>
      <c r="BS938" s="53">
        <f t="shared" si="3614"/>
        <v>0.26091750642371692</v>
      </c>
      <c r="BT938" s="53">
        <f>BT937</f>
        <v>0</v>
      </c>
      <c r="BU938" s="53">
        <f t="shared" si="3674"/>
        <v>0</v>
      </c>
      <c r="BV938" s="53">
        <f t="shared" si="3675"/>
        <v>0</v>
      </c>
      <c r="BW938" s="53">
        <f t="shared" si="3615"/>
        <v>0</v>
      </c>
      <c r="BX938" s="53">
        <f t="shared" si="3616"/>
        <v>0</v>
      </c>
      <c r="BY938" s="53">
        <f t="shared" si="3617"/>
        <v>0</v>
      </c>
    </row>
    <row r="939" spans="1:77" x14ac:dyDescent="0.3">
      <c r="A939" s="53" t="s">
        <v>1105</v>
      </c>
      <c r="B939" s="53" t="s">
        <v>1578</v>
      </c>
      <c r="C939" s="53">
        <v>12080001</v>
      </c>
      <c r="D939" s="51">
        <v>570171.55465559999</v>
      </c>
      <c r="E939" s="53">
        <v>341126.94020999997</v>
      </c>
      <c r="F939" s="53">
        <f t="shared" si="3599"/>
        <v>0.59828824750131637</v>
      </c>
      <c r="H939" s="53">
        <f>H938</f>
        <v>655</v>
      </c>
      <c r="I939" s="53">
        <f t="shared" ref="I939:I942" si="3676">I938</f>
        <v>2</v>
      </c>
      <c r="J939" s="53">
        <f t="shared" ref="J939:J942" si="3677">J938</f>
        <v>158840</v>
      </c>
      <c r="K939" s="53">
        <f t="shared" ref="K939:K942" si="3678">K938</f>
        <v>0</v>
      </c>
      <c r="L939" s="53">
        <f t="shared" ref="L939:L942" si="3679">L938</f>
        <v>169</v>
      </c>
      <c r="M939" s="53">
        <f t="shared" si="3606"/>
        <v>391.87880211336221</v>
      </c>
      <c r="N939" s="53">
        <f t="shared" si="3607"/>
        <v>1.1965764950026327</v>
      </c>
      <c r="O939" s="53">
        <f t="shared" si="3608"/>
        <v>95032.10523310909</v>
      </c>
      <c r="P939" s="53">
        <f t="shared" si="3609"/>
        <v>0</v>
      </c>
      <c r="Q939" s="53">
        <f t="shared" si="3610"/>
        <v>101.11071382772246</v>
      </c>
      <c r="BA939" s="54" t="s">
        <v>1118</v>
      </c>
      <c r="BB939" s="53">
        <v>12110208</v>
      </c>
      <c r="BC939" s="53">
        <v>22134</v>
      </c>
      <c r="BD939" s="53">
        <v>22119</v>
      </c>
      <c r="BE939" s="53">
        <f t="shared" si="3611"/>
        <v>0.99932230956898893</v>
      </c>
      <c r="BF939" s="53">
        <f>BF938</f>
        <v>0</v>
      </c>
      <c r="BG939" s="53">
        <f>BG938</f>
        <v>1</v>
      </c>
      <c r="BH939" s="53">
        <f t="shared" si="3612"/>
        <v>0</v>
      </c>
      <c r="BI939" s="53">
        <f t="shared" si="3613"/>
        <v>0.99932230956898893</v>
      </c>
      <c r="BO939" s="54" t="s">
        <v>798</v>
      </c>
      <c r="BP939" s="53">
        <v>11140302</v>
      </c>
      <c r="BQ939" s="53">
        <v>272420.08720000001</v>
      </c>
      <c r="BR939" s="53">
        <v>22869.985560000001</v>
      </c>
      <c r="BS939" s="53">
        <f t="shared" si="3614"/>
        <v>8.3951171864979857E-2</v>
      </c>
      <c r="BT939" s="53">
        <v>0</v>
      </c>
      <c r="BU939" s="53">
        <v>1</v>
      </c>
      <c r="BV939" s="53">
        <v>2</v>
      </c>
      <c r="BW939" s="53">
        <f t="shared" si="3615"/>
        <v>0</v>
      </c>
      <c r="BX939" s="53">
        <f t="shared" si="3616"/>
        <v>8.3951171864979857E-2</v>
      </c>
      <c r="BY939" s="53">
        <f t="shared" si="3617"/>
        <v>0.16790234372995971</v>
      </c>
    </row>
    <row r="940" spans="1:77" x14ac:dyDescent="0.3">
      <c r="A940" s="53" t="s">
        <v>1105</v>
      </c>
      <c r="B940" s="53" t="s">
        <v>1578</v>
      </c>
      <c r="C940" s="53">
        <v>12080002</v>
      </c>
      <c r="D940" s="51">
        <v>570171.55465559999</v>
      </c>
      <c r="E940" s="53">
        <v>32622.4734775</v>
      </c>
      <c r="F940" s="53">
        <f t="shared" si="3599"/>
        <v>5.7215189377879283E-2</v>
      </c>
      <c r="H940" s="53">
        <f>H939</f>
        <v>655</v>
      </c>
      <c r="I940" s="53">
        <f t="shared" si="3676"/>
        <v>2</v>
      </c>
      <c r="J940" s="53">
        <f t="shared" si="3677"/>
        <v>158840</v>
      </c>
      <c r="K940" s="53">
        <f t="shared" si="3678"/>
        <v>0</v>
      </c>
      <c r="L940" s="53">
        <f t="shared" si="3679"/>
        <v>169</v>
      </c>
      <c r="M940" s="53">
        <f t="shared" si="3606"/>
        <v>37.475949042510933</v>
      </c>
      <c r="N940" s="53">
        <f t="shared" si="3607"/>
        <v>0.11443037875575857</v>
      </c>
      <c r="O940" s="53">
        <f t="shared" si="3608"/>
        <v>9088.060680782346</v>
      </c>
      <c r="P940" s="53">
        <f t="shared" si="3609"/>
        <v>0</v>
      </c>
      <c r="Q940" s="53">
        <f t="shared" si="3610"/>
        <v>9.6693670048615985</v>
      </c>
      <c r="BA940" s="54" t="s">
        <v>1119</v>
      </c>
      <c r="BB940" s="53">
        <v>12070102</v>
      </c>
      <c r="BC940" s="53">
        <v>423076</v>
      </c>
      <c r="BD940" s="53">
        <v>705</v>
      </c>
      <c r="BE940" s="53">
        <f t="shared" si="3611"/>
        <v>1.6663672720740482E-3</v>
      </c>
      <c r="BF940" s="53">
        <f>Input!P712</f>
        <v>30</v>
      </c>
      <c r="BG940" s="53">
        <f>Input!Q712</f>
        <v>0</v>
      </c>
      <c r="BH940" s="53">
        <f t="shared" si="3612"/>
        <v>4.9991018162221443E-2</v>
      </c>
      <c r="BI940" s="53">
        <f t="shared" si="3613"/>
        <v>0</v>
      </c>
      <c r="BO940" s="54" t="s">
        <v>798</v>
      </c>
      <c r="BP940" s="53">
        <v>11140303</v>
      </c>
      <c r="BQ940" s="53">
        <v>272420.08720000001</v>
      </c>
      <c r="BR940" s="53">
        <v>123138.0128</v>
      </c>
      <c r="BS940" s="53">
        <f t="shared" si="3614"/>
        <v>0.45201517283707848</v>
      </c>
      <c r="BT940" s="53">
        <f>BT939</f>
        <v>0</v>
      </c>
      <c r="BU940" s="53">
        <f t="shared" ref="BU940:BU941" si="3680">BU939</f>
        <v>1</v>
      </c>
      <c r="BV940" s="53">
        <f t="shared" ref="BV940:BV941" si="3681">BV939</f>
        <v>2</v>
      </c>
      <c r="BW940" s="53">
        <f t="shared" si="3615"/>
        <v>0</v>
      </c>
      <c r="BX940" s="53">
        <f t="shared" si="3616"/>
        <v>0.45201517283707848</v>
      </c>
      <c r="BY940" s="53">
        <f t="shared" si="3617"/>
        <v>0.90403034567415697</v>
      </c>
    </row>
    <row r="941" spans="1:77" x14ac:dyDescent="0.3">
      <c r="A941" s="53" t="s">
        <v>1105</v>
      </c>
      <c r="B941" s="53" t="s">
        <v>1578</v>
      </c>
      <c r="C941" s="53">
        <v>12080004</v>
      </c>
      <c r="D941" s="51">
        <v>570171.55465559999</v>
      </c>
      <c r="E941" s="53">
        <v>48534.4433766</v>
      </c>
      <c r="F941" s="53">
        <f t="shared" si="3599"/>
        <v>8.512252668570286E-2</v>
      </c>
      <c r="H941" s="53">
        <f>H940</f>
        <v>655</v>
      </c>
      <c r="I941" s="53">
        <f t="shared" si="3676"/>
        <v>2</v>
      </c>
      <c r="J941" s="53">
        <f t="shared" si="3677"/>
        <v>158840</v>
      </c>
      <c r="K941" s="53">
        <f t="shared" si="3678"/>
        <v>0</v>
      </c>
      <c r="L941" s="53">
        <f t="shared" si="3679"/>
        <v>169</v>
      </c>
      <c r="M941" s="53">
        <f t="shared" si="3606"/>
        <v>55.755254979135373</v>
      </c>
      <c r="N941" s="53">
        <f t="shared" si="3607"/>
        <v>0.17024505337140572</v>
      </c>
      <c r="O941" s="53">
        <f t="shared" si="3608"/>
        <v>13520.862138757042</v>
      </c>
      <c r="P941" s="53">
        <f t="shared" si="3609"/>
        <v>0</v>
      </c>
      <c r="Q941" s="53">
        <f t="shared" si="3610"/>
        <v>14.385707009883783</v>
      </c>
      <c r="BA941" s="54" t="s">
        <v>1119</v>
      </c>
      <c r="BB941" s="53">
        <v>12070203</v>
      </c>
      <c r="BC941" s="53">
        <v>423076</v>
      </c>
      <c r="BD941" s="53">
        <v>3218</v>
      </c>
      <c r="BE941" s="53">
        <f t="shared" si="3611"/>
        <v>7.6061984135238113E-3</v>
      </c>
      <c r="BF941" s="53">
        <f t="shared" ref="BF941:BG944" si="3682">BF940</f>
        <v>30</v>
      </c>
      <c r="BG941" s="53">
        <f t="shared" si="3682"/>
        <v>0</v>
      </c>
      <c r="BH941" s="53">
        <f t="shared" si="3612"/>
        <v>0.22818595240571435</v>
      </c>
      <c r="BI941" s="53">
        <f t="shared" si="3613"/>
        <v>0</v>
      </c>
      <c r="BO941" s="54" t="s">
        <v>798</v>
      </c>
      <c r="BP941" s="53">
        <v>11140305</v>
      </c>
      <c r="BQ941" s="53">
        <v>272420.08720000001</v>
      </c>
      <c r="BR941" s="53">
        <v>126412.0888</v>
      </c>
      <c r="BS941" s="53">
        <f t="shared" si="3614"/>
        <v>0.46403365515110956</v>
      </c>
      <c r="BT941" s="53">
        <f>BT940</f>
        <v>0</v>
      </c>
      <c r="BU941" s="53">
        <f t="shared" si="3680"/>
        <v>1</v>
      </c>
      <c r="BV941" s="53">
        <f t="shared" si="3681"/>
        <v>2</v>
      </c>
      <c r="BW941" s="53">
        <f t="shared" si="3615"/>
        <v>0</v>
      </c>
      <c r="BX941" s="53">
        <f t="shared" si="3616"/>
        <v>0.46403365515110956</v>
      </c>
      <c r="BY941" s="53">
        <f t="shared" si="3617"/>
        <v>0.92806731030221912</v>
      </c>
    </row>
    <row r="942" spans="1:77" x14ac:dyDescent="0.3">
      <c r="A942" s="53" t="s">
        <v>1105</v>
      </c>
      <c r="B942" s="53" t="s">
        <v>1578</v>
      </c>
      <c r="C942" s="53">
        <v>12080006</v>
      </c>
      <c r="D942" s="51">
        <v>570171.55465559999</v>
      </c>
      <c r="E942" s="53">
        <v>131709.43043800001</v>
      </c>
      <c r="F942" s="53">
        <f t="shared" si="3599"/>
        <v>0.23099965153041752</v>
      </c>
      <c r="H942" s="53">
        <f>H941</f>
        <v>655</v>
      </c>
      <c r="I942" s="53">
        <f t="shared" si="3676"/>
        <v>2</v>
      </c>
      <c r="J942" s="53">
        <f t="shared" si="3677"/>
        <v>158840</v>
      </c>
      <c r="K942" s="53">
        <f t="shared" si="3678"/>
        <v>0</v>
      </c>
      <c r="L942" s="53">
        <f t="shared" si="3679"/>
        <v>169</v>
      </c>
      <c r="M942" s="53">
        <f t="shared" si="3606"/>
        <v>151.30477175242348</v>
      </c>
      <c r="N942" s="53">
        <f t="shared" si="3607"/>
        <v>0.46199930306083503</v>
      </c>
      <c r="O942" s="53">
        <f t="shared" si="3608"/>
        <v>36691.984649091515</v>
      </c>
      <c r="P942" s="53">
        <f t="shared" si="3609"/>
        <v>0</v>
      </c>
      <c r="Q942" s="53">
        <f t="shared" si="3610"/>
        <v>39.038941108640557</v>
      </c>
      <c r="BA942" s="54" t="s">
        <v>1119</v>
      </c>
      <c r="BB942" s="53">
        <v>12070204</v>
      </c>
      <c r="BC942" s="53">
        <v>423076</v>
      </c>
      <c r="BD942" s="53">
        <v>3807</v>
      </c>
      <c r="BE942" s="53">
        <f t="shared" si="3611"/>
        <v>8.9983832691998607E-3</v>
      </c>
      <c r="BF942" s="53">
        <f t="shared" si="3682"/>
        <v>30</v>
      </c>
      <c r="BG942" s="53">
        <f t="shared" si="3682"/>
        <v>0</v>
      </c>
      <c r="BH942" s="53">
        <f t="shared" si="3612"/>
        <v>0.26995149807599583</v>
      </c>
      <c r="BI942" s="53">
        <f t="shared" si="3613"/>
        <v>0</v>
      </c>
      <c r="BO942" s="54" t="s">
        <v>1107</v>
      </c>
      <c r="BP942" s="53">
        <v>12090101</v>
      </c>
      <c r="BQ942" s="53">
        <v>986049.65619999997</v>
      </c>
      <c r="BR942" s="53">
        <v>4668.6155740000004</v>
      </c>
      <c r="BS942" s="53">
        <f t="shared" si="3614"/>
        <v>4.7346657895422127E-3</v>
      </c>
      <c r="BT942" s="53">
        <f>Input!R654</f>
        <v>33664</v>
      </c>
      <c r="BU942" s="53">
        <f>Input!S654</f>
        <v>0</v>
      </c>
      <c r="BV942" s="53">
        <f>Input!T654</f>
        <v>216</v>
      </c>
      <c r="BW942" s="53">
        <f t="shared" si="3615"/>
        <v>159.38778913914905</v>
      </c>
      <c r="BX942" s="53">
        <f t="shared" si="3616"/>
        <v>0</v>
      </c>
      <c r="BY942" s="53">
        <f t="shared" si="3617"/>
        <v>1.0226878105411179</v>
      </c>
    </row>
    <row r="943" spans="1:77" x14ac:dyDescent="0.3">
      <c r="A943" s="53" t="s">
        <v>1106</v>
      </c>
      <c r="B943" s="53" t="s">
        <v>1580</v>
      </c>
      <c r="C943" s="53">
        <v>12060101</v>
      </c>
      <c r="D943" s="51">
        <v>10076.6195912</v>
      </c>
      <c r="E943" s="53">
        <v>10076.6195912</v>
      </c>
      <c r="F943" s="53">
        <f t="shared" si="3599"/>
        <v>1</v>
      </c>
      <c r="H943" s="53">
        <f>Input!P649</f>
        <v>4</v>
      </c>
      <c r="I943" s="53">
        <f>Input!Q649</f>
        <v>0</v>
      </c>
      <c r="J943" s="53">
        <f>Input!R649</f>
        <v>0</v>
      </c>
      <c r="K943" s="53">
        <f>Input!S649</f>
        <v>0</v>
      </c>
      <c r="L943" s="53">
        <f>Input!T649</f>
        <v>0</v>
      </c>
      <c r="M943" s="53">
        <f t="shared" si="3606"/>
        <v>4</v>
      </c>
      <c r="N943" s="53">
        <f t="shared" si="3607"/>
        <v>0</v>
      </c>
      <c r="O943" s="53">
        <f t="shared" si="3608"/>
        <v>0</v>
      </c>
      <c r="P943" s="53">
        <f t="shared" si="3609"/>
        <v>0</v>
      </c>
      <c r="Q943" s="53">
        <f t="shared" si="3610"/>
        <v>0</v>
      </c>
      <c r="BA943" s="54" t="s">
        <v>1119</v>
      </c>
      <c r="BB943" s="53">
        <v>12070205</v>
      </c>
      <c r="BC943" s="53">
        <v>423076</v>
      </c>
      <c r="BD943" s="53">
        <v>411576</v>
      </c>
      <c r="BE943" s="53">
        <f t="shared" si="3611"/>
        <v>0.97281812251226729</v>
      </c>
      <c r="BF943" s="53">
        <f t="shared" si="3682"/>
        <v>30</v>
      </c>
      <c r="BG943" s="53">
        <f t="shared" si="3682"/>
        <v>0</v>
      </c>
      <c r="BH943" s="53">
        <f t="shared" si="3612"/>
        <v>29.184543675368019</v>
      </c>
      <c r="BI943" s="53">
        <f t="shared" si="3613"/>
        <v>0</v>
      </c>
      <c r="BO943" s="54" t="s">
        <v>1107</v>
      </c>
      <c r="BP943" s="53">
        <v>12090102</v>
      </c>
      <c r="BQ943" s="53">
        <v>986049.65619999997</v>
      </c>
      <c r="BR943" s="53">
        <v>272723.0355</v>
      </c>
      <c r="BS943" s="53">
        <f t="shared" si="3614"/>
        <v>0.27658144170042054</v>
      </c>
      <c r="BT943" s="53">
        <f>BT942</f>
        <v>33664</v>
      </c>
      <c r="BU943" s="53">
        <f t="shared" ref="BU943:BU946" si="3683">BU942</f>
        <v>0</v>
      </c>
      <c r="BV943" s="53">
        <f t="shared" ref="BV943:BV946" si="3684">BV942</f>
        <v>216</v>
      </c>
      <c r="BW943" s="53">
        <f t="shared" si="3615"/>
        <v>9310.8376534029576</v>
      </c>
      <c r="BX943" s="53">
        <f t="shared" si="3616"/>
        <v>0</v>
      </c>
      <c r="BY943" s="53">
        <f t="shared" si="3617"/>
        <v>59.741591407290834</v>
      </c>
    </row>
    <row r="944" spans="1:77" x14ac:dyDescent="0.3">
      <c r="A944" s="53" t="s">
        <v>798</v>
      </c>
      <c r="B944" s="53" t="s">
        <v>1573</v>
      </c>
      <c r="C944" s="53">
        <v>11140302</v>
      </c>
      <c r="D944" s="51">
        <v>220394.26021648</v>
      </c>
      <c r="E944" s="53">
        <v>5617.8309032799998</v>
      </c>
      <c r="F944" s="53">
        <f t="shared" si="3599"/>
        <v>2.5489914745338391E-2</v>
      </c>
      <c r="H944" s="53">
        <f>Input!P650</f>
        <v>111</v>
      </c>
      <c r="I944" s="53">
        <f>Input!Q650</f>
        <v>100</v>
      </c>
      <c r="J944" s="53">
        <f>Input!R650</f>
        <v>0</v>
      </c>
      <c r="K944" s="53">
        <f>Input!S650</f>
        <v>0</v>
      </c>
      <c r="L944" s="53">
        <f>Input!T650</f>
        <v>190</v>
      </c>
      <c r="M944" s="53">
        <f t="shared" si="3606"/>
        <v>2.8293805367325615</v>
      </c>
      <c r="N944" s="53">
        <f t="shared" si="3607"/>
        <v>2.5489914745338389</v>
      </c>
      <c r="O944" s="53">
        <f t="shared" si="3608"/>
        <v>0</v>
      </c>
      <c r="P944" s="53">
        <f t="shared" si="3609"/>
        <v>0</v>
      </c>
      <c r="Q944" s="53">
        <f t="shared" si="3610"/>
        <v>4.8430838016142941</v>
      </c>
      <c r="BA944" s="54" t="s">
        <v>1119</v>
      </c>
      <c r="BB944" s="53">
        <v>12090205</v>
      </c>
      <c r="BC944" s="53">
        <v>423076</v>
      </c>
      <c r="BD944" s="53">
        <v>2447</v>
      </c>
      <c r="BE944" s="53">
        <f t="shared" si="3611"/>
        <v>5.783830801085384E-3</v>
      </c>
      <c r="BF944" s="53">
        <f t="shared" si="3682"/>
        <v>30</v>
      </c>
      <c r="BG944" s="53">
        <f t="shared" si="3682"/>
        <v>0</v>
      </c>
      <c r="BH944" s="53">
        <f t="shared" si="3612"/>
        <v>0.17351492403256152</v>
      </c>
      <c r="BI944" s="53">
        <f t="shared" si="3613"/>
        <v>0</v>
      </c>
      <c r="BO944" s="54" t="s">
        <v>1107</v>
      </c>
      <c r="BP944" s="53">
        <v>12090103</v>
      </c>
      <c r="BQ944" s="53">
        <v>986049.65619999997</v>
      </c>
      <c r="BR944" s="53">
        <v>90696.710519999993</v>
      </c>
      <c r="BS944" s="53">
        <f t="shared" si="3614"/>
        <v>9.1979861206507058E-2</v>
      </c>
      <c r="BT944" s="53">
        <f>BT943</f>
        <v>33664</v>
      </c>
      <c r="BU944" s="53">
        <f t="shared" si="3683"/>
        <v>0</v>
      </c>
      <c r="BV944" s="53">
        <f t="shared" si="3684"/>
        <v>216</v>
      </c>
      <c r="BW944" s="53">
        <f t="shared" si="3615"/>
        <v>3096.4100476558538</v>
      </c>
      <c r="BX944" s="53">
        <f t="shared" si="3616"/>
        <v>0</v>
      </c>
      <c r="BY944" s="53">
        <f t="shared" si="3617"/>
        <v>19.867650020605524</v>
      </c>
    </row>
    <row r="945" spans="1:77" x14ac:dyDescent="0.3">
      <c r="A945" s="53" t="s">
        <v>798</v>
      </c>
      <c r="B945" s="53" t="s">
        <v>1573</v>
      </c>
      <c r="C945" s="53">
        <v>11140303</v>
      </c>
      <c r="D945" s="51">
        <v>220394.26021648</v>
      </c>
      <c r="E945" s="53">
        <v>88364.340296199996</v>
      </c>
      <c r="F945" s="53">
        <f t="shared" si="3599"/>
        <v>0.40093757527716478</v>
      </c>
      <c r="H945" s="53">
        <f>H944</f>
        <v>111</v>
      </c>
      <c r="I945" s="53">
        <f t="shared" ref="I945:I946" si="3685">I944</f>
        <v>100</v>
      </c>
      <c r="J945" s="53">
        <f t="shared" ref="J945:J946" si="3686">J944</f>
        <v>0</v>
      </c>
      <c r="K945" s="53">
        <f t="shared" ref="K945:K946" si="3687">K944</f>
        <v>0</v>
      </c>
      <c r="L945" s="53">
        <f t="shared" ref="L945:L946" si="3688">L944</f>
        <v>190</v>
      </c>
      <c r="M945" s="53">
        <f t="shared" si="3606"/>
        <v>44.504070855765292</v>
      </c>
      <c r="N945" s="53">
        <f t="shared" si="3607"/>
        <v>40.093757527716477</v>
      </c>
      <c r="O945" s="53">
        <f t="shared" si="3608"/>
        <v>0</v>
      </c>
      <c r="P945" s="53">
        <f t="shared" si="3609"/>
        <v>0</v>
      </c>
      <c r="Q945" s="53">
        <f t="shared" si="3610"/>
        <v>76.178139302661307</v>
      </c>
      <c r="S945" s="53"/>
      <c r="T945" s="53"/>
      <c r="U945" s="53"/>
      <c r="V945" s="53"/>
      <c r="W945" s="53"/>
      <c r="X945" s="53"/>
      <c r="Y945" s="53"/>
      <c r="BA945" s="54" t="s">
        <v>1119</v>
      </c>
      <c r="BB945" s="53">
        <v>12090301</v>
      </c>
      <c r="BC945" s="53">
        <v>423076</v>
      </c>
      <c r="BD945" s="53">
        <v>1323</v>
      </c>
      <c r="BE945" s="53">
        <f t="shared" si="3611"/>
        <v>3.1270977318495967E-3</v>
      </c>
      <c r="BF945" s="53"/>
      <c r="BG945" s="53"/>
      <c r="BH945" s="53">
        <f t="shared" si="3612"/>
        <v>0</v>
      </c>
      <c r="BI945" s="53">
        <f t="shared" si="3613"/>
        <v>0</v>
      </c>
      <c r="BO945" s="54" t="s">
        <v>1107</v>
      </c>
      <c r="BP945" s="53">
        <v>12090104</v>
      </c>
      <c r="BQ945" s="53">
        <v>986049.65619999997</v>
      </c>
      <c r="BR945" s="53">
        <v>200748.29300000001</v>
      </c>
      <c r="BS945" s="53">
        <f t="shared" si="3614"/>
        <v>0.20358842147325118</v>
      </c>
      <c r="BT945" s="53">
        <f>BT944</f>
        <v>33664</v>
      </c>
      <c r="BU945" s="53">
        <f t="shared" si="3683"/>
        <v>0</v>
      </c>
      <c r="BV945" s="53">
        <f t="shared" si="3684"/>
        <v>216</v>
      </c>
      <c r="BW945" s="53">
        <f t="shared" si="3615"/>
        <v>6853.6006204755276</v>
      </c>
      <c r="BX945" s="53">
        <f t="shared" si="3616"/>
        <v>0</v>
      </c>
      <c r="BY945" s="53">
        <f t="shared" si="3617"/>
        <v>43.975099038222254</v>
      </c>
    </row>
    <row r="946" spans="1:77" x14ac:dyDescent="0.3">
      <c r="A946" s="53" t="s">
        <v>798</v>
      </c>
      <c r="B946" s="53" t="s">
        <v>1573</v>
      </c>
      <c r="C946" s="53">
        <v>11140305</v>
      </c>
      <c r="D946" s="51">
        <v>220394.26021648</v>
      </c>
      <c r="E946" s="53">
        <v>126412.08901700001</v>
      </c>
      <c r="F946" s="53">
        <f t="shared" si="3599"/>
        <v>0.57357250997749676</v>
      </c>
      <c r="H946" s="53">
        <f>H945</f>
        <v>111</v>
      </c>
      <c r="I946" s="53">
        <f t="shared" si="3685"/>
        <v>100</v>
      </c>
      <c r="J946" s="53">
        <f t="shared" si="3686"/>
        <v>0</v>
      </c>
      <c r="K946" s="53">
        <f t="shared" si="3687"/>
        <v>0</v>
      </c>
      <c r="L946" s="53">
        <f t="shared" si="3688"/>
        <v>190</v>
      </c>
      <c r="M946" s="53">
        <f t="shared" si="3606"/>
        <v>63.666548607502143</v>
      </c>
      <c r="N946" s="53">
        <f t="shared" si="3607"/>
        <v>57.357250997749674</v>
      </c>
      <c r="O946" s="53">
        <f t="shared" si="3608"/>
        <v>0</v>
      </c>
      <c r="P946" s="53">
        <f t="shared" si="3609"/>
        <v>0</v>
      </c>
      <c r="Q946" s="53">
        <f t="shared" si="3610"/>
        <v>108.97877689572438</v>
      </c>
      <c r="BA946" s="54" t="s">
        <v>1120</v>
      </c>
      <c r="BB946" s="53">
        <v>12100202</v>
      </c>
      <c r="BC946" s="53">
        <v>42918</v>
      </c>
      <c r="BD946" s="53">
        <v>314</v>
      </c>
      <c r="BE946" s="53">
        <f t="shared" si="3611"/>
        <v>7.3162775525420568E-3</v>
      </c>
      <c r="BF946" s="53">
        <f>Input!P715</f>
        <v>7</v>
      </c>
      <c r="BG946" s="53">
        <f>Input!Q715</f>
        <v>0</v>
      </c>
      <c r="BH946" s="53">
        <f t="shared" si="3612"/>
        <v>5.1213942867794397E-2</v>
      </c>
      <c r="BI946" s="53">
        <f t="shared" si="3613"/>
        <v>0</v>
      </c>
      <c r="BO946" s="54" t="s">
        <v>1107</v>
      </c>
      <c r="BP946" s="53">
        <v>12090105</v>
      </c>
      <c r="BQ946" s="53">
        <v>986049.65619999997</v>
      </c>
      <c r="BR946" s="53">
        <v>417213.00160000002</v>
      </c>
      <c r="BS946" s="53">
        <f t="shared" si="3614"/>
        <v>0.42311560982419422</v>
      </c>
      <c r="BT946" s="53">
        <f>BT945</f>
        <v>33664</v>
      </c>
      <c r="BU946" s="53">
        <f t="shared" si="3683"/>
        <v>0</v>
      </c>
      <c r="BV946" s="53">
        <f t="shared" si="3684"/>
        <v>216</v>
      </c>
      <c r="BW946" s="53">
        <f t="shared" si="3615"/>
        <v>14243.763889121674</v>
      </c>
      <c r="BX946" s="53">
        <f t="shared" si="3616"/>
        <v>0</v>
      </c>
      <c r="BY946" s="53">
        <f t="shared" si="3617"/>
        <v>91.392971722025948</v>
      </c>
    </row>
    <row r="947" spans="1:77" x14ac:dyDescent="0.3">
      <c r="A947" s="53" t="s">
        <v>1107</v>
      </c>
      <c r="B947" s="53" t="s">
        <v>1575</v>
      </c>
      <c r="C947" s="53">
        <v>12090101</v>
      </c>
      <c r="D947" s="51">
        <v>396257.35778648301</v>
      </c>
      <c r="E947" s="53">
        <v>407.16996158299997</v>
      </c>
      <c r="F947" s="53">
        <f t="shared" si="3599"/>
        <v>1.0275391827611112E-3</v>
      </c>
      <c r="H947" s="53">
        <f>Input!P652</f>
        <v>199</v>
      </c>
      <c r="I947" s="53">
        <f>Input!Q652</f>
        <v>0</v>
      </c>
      <c r="J947" s="53">
        <f>Input!R652</f>
        <v>1896</v>
      </c>
      <c r="K947" s="53">
        <f>Input!S652</f>
        <v>0</v>
      </c>
      <c r="L947" s="53">
        <f>Input!T652</f>
        <v>844</v>
      </c>
      <c r="M947" s="53">
        <f t="shared" si="3606"/>
        <v>0.20448029736946113</v>
      </c>
      <c r="N947" s="53">
        <f t="shared" si="3607"/>
        <v>0</v>
      </c>
      <c r="O947" s="53">
        <f t="shared" si="3608"/>
        <v>1.9482142905150668</v>
      </c>
      <c r="P947" s="53">
        <f t="shared" si="3609"/>
        <v>0</v>
      </c>
      <c r="Q947" s="53">
        <f t="shared" si="3610"/>
        <v>0.86724307025037783</v>
      </c>
      <c r="BA947" s="54" t="s">
        <v>1120</v>
      </c>
      <c r="BB947" s="53">
        <v>12100301</v>
      </c>
      <c r="BC947" s="53">
        <v>42918</v>
      </c>
      <c r="BD947" s="53">
        <v>3716</v>
      </c>
      <c r="BE947" s="53">
        <f t="shared" si="3611"/>
        <v>8.6583717787408546E-2</v>
      </c>
      <c r="BF947" s="53">
        <f t="shared" ref="BF947:BG950" si="3689">BF946</f>
        <v>7</v>
      </c>
      <c r="BG947" s="53">
        <f t="shared" si="3689"/>
        <v>0</v>
      </c>
      <c r="BH947" s="53">
        <f t="shared" si="3612"/>
        <v>0.60608602451185978</v>
      </c>
      <c r="BI947" s="53">
        <f t="shared" si="3613"/>
        <v>0</v>
      </c>
      <c r="BO947" s="54" t="s">
        <v>708</v>
      </c>
      <c r="BP947" s="53">
        <v>12070205</v>
      </c>
      <c r="BQ947" s="53">
        <v>654769.99529999995</v>
      </c>
      <c r="BR947" s="53">
        <v>1364.937846</v>
      </c>
      <c r="BS947" s="53">
        <f t="shared" si="3614"/>
        <v>2.0846065882640487E-3</v>
      </c>
      <c r="BT947" s="53">
        <f>Input!R656</f>
        <v>297</v>
      </c>
      <c r="BU947" s="53">
        <f>Input!S656</f>
        <v>0</v>
      </c>
      <c r="BV947" s="53">
        <f>Input!T656</f>
        <v>37</v>
      </c>
      <c r="BW947" s="53">
        <f t="shared" si="3615"/>
        <v>0.61912815671442245</v>
      </c>
      <c r="BX947" s="53">
        <f t="shared" si="3616"/>
        <v>0</v>
      </c>
      <c r="BY947" s="53">
        <f t="shared" si="3617"/>
        <v>7.7130443765769802E-2</v>
      </c>
    </row>
    <row r="948" spans="1:77" x14ac:dyDescent="0.3">
      <c r="A948" s="53" t="s">
        <v>1107</v>
      </c>
      <c r="B948" s="53" t="s">
        <v>1575</v>
      </c>
      <c r="C948" s="53">
        <v>12090102</v>
      </c>
      <c r="D948" s="51">
        <v>396257.35778648301</v>
      </c>
      <c r="E948" s="53">
        <v>178009.09606700001</v>
      </c>
      <c r="F948" s="53">
        <f t="shared" si="3599"/>
        <v>0.44922597036776635</v>
      </c>
      <c r="H948" s="53">
        <f>H947</f>
        <v>199</v>
      </c>
      <c r="I948" s="53">
        <f t="shared" ref="I948:I951" si="3690">I947</f>
        <v>0</v>
      </c>
      <c r="J948" s="53">
        <f t="shared" ref="J948:J951" si="3691">J947</f>
        <v>1896</v>
      </c>
      <c r="K948" s="53">
        <f t="shared" ref="K948:K951" si="3692">K947</f>
        <v>0</v>
      </c>
      <c r="L948" s="53">
        <f t="shared" ref="L948:L951" si="3693">L947</f>
        <v>844</v>
      </c>
      <c r="M948" s="53">
        <f t="shared" si="3606"/>
        <v>89.39596810318551</v>
      </c>
      <c r="N948" s="53">
        <f t="shared" si="3607"/>
        <v>0</v>
      </c>
      <c r="O948" s="53">
        <f t="shared" si="3608"/>
        <v>851.73243981728501</v>
      </c>
      <c r="P948" s="53">
        <f t="shared" si="3609"/>
        <v>0</v>
      </c>
      <c r="Q948" s="53">
        <f t="shared" si="3610"/>
        <v>379.14671899039479</v>
      </c>
      <c r="BA948" s="54" t="s">
        <v>1120</v>
      </c>
      <c r="BB948" s="53">
        <v>12100303</v>
      </c>
      <c r="BC948" s="53">
        <v>42918</v>
      </c>
      <c r="BD948" s="53">
        <v>23895</v>
      </c>
      <c r="BE948" s="53">
        <f t="shared" si="3611"/>
        <v>0.55675940164965754</v>
      </c>
      <c r="BF948" s="53">
        <f t="shared" si="3689"/>
        <v>7</v>
      </c>
      <c r="BG948" s="53">
        <f t="shared" si="3689"/>
        <v>0</v>
      </c>
      <c r="BH948" s="53">
        <f t="shared" si="3612"/>
        <v>3.8973158115476028</v>
      </c>
      <c r="BI948" s="53">
        <f t="shared" si="3613"/>
        <v>0</v>
      </c>
      <c r="BO948" s="54" t="s">
        <v>708</v>
      </c>
      <c r="BP948" s="53">
        <v>12090205</v>
      </c>
      <c r="BQ948" s="53">
        <v>654769.99529999995</v>
      </c>
      <c r="BR948" s="53">
        <v>421577.48979999998</v>
      </c>
      <c r="BS948" s="53">
        <f t="shared" si="3614"/>
        <v>0.64385584682579</v>
      </c>
      <c r="BT948" s="53">
        <f>BT947</f>
        <v>297</v>
      </c>
      <c r="BU948" s="53">
        <f t="shared" ref="BU948:BU951" si="3694">BU947</f>
        <v>0</v>
      </c>
      <c r="BV948" s="53">
        <f t="shared" ref="BV948:BV951" si="3695">BV947</f>
        <v>37</v>
      </c>
      <c r="BW948" s="53">
        <f t="shared" si="3615"/>
        <v>191.22518650725962</v>
      </c>
      <c r="BX948" s="53">
        <f t="shared" si="3616"/>
        <v>0</v>
      </c>
      <c r="BY948" s="53">
        <f t="shared" si="3617"/>
        <v>23.822666332554231</v>
      </c>
    </row>
    <row r="949" spans="1:77" x14ac:dyDescent="0.3">
      <c r="A949" s="53" t="s">
        <v>1107</v>
      </c>
      <c r="B949" s="53" t="s">
        <v>1575</v>
      </c>
      <c r="C949" s="53">
        <v>12090103</v>
      </c>
      <c r="D949" s="51">
        <v>396257.35778648301</v>
      </c>
      <c r="E949" s="53">
        <v>57436.7752091</v>
      </c>
      <c r="F949" s="53">
        <f t="shared" si="3599"/>
        <v>0.14494816078607403</v>
      </c>
      <c r="H949" s="53">
        <f>H948</f>
        <v>199</v>
      </c>
      <c r="I949" s="53">
        <f t="shared" si="3690"/>
        <v>0</v>
      </c>
      <c r="J949" s="53">
        <f t="shared" si="3691"/>
        <v>1896</v>
      </c>
      <c r="K949" s="53">
        <f t="shared" si="3692"/>
        <v>0</v>
      </c>
      <c r="L949" s="53">
        <f t="shared" si="3693"/>
        <v>844</v>
      </c>
      <c r="M949" s="53">
        <f t="shared" si="3606"/>
        <v>28.844683996428731</v>
      </c>
      <c r="N949" s="53">
        <f t="shared" si="3607"/>
        <v>0</v>
      </c>
      <c r="O949" s="53">
        <f t="shared" si="3608"/>
        <v>274.82171285039635</v>
      </c>
      <c r="P949" s="53">
        <f t="shared" si="3609"/>
        <v>0</v>
      </c>
      <c r="Q949" s="53">
        <f t="shared" si="3610"/>
        <v>122.33624770344649</v>
      </c>
      <c r="BA949" s="54" t="s">
        <v>1120</v>
      </c>
      <c r="BB949" s="53">
        <v>12100304</v>
      </c>
      <c r="BC949" s="53">
        <v>42918</v>
      </c>
      <c r="BD949" s="53">
        <v>14380</v>
      </c>
      <c r="BE949" s="53">
        <f t="shared" si="3611"/>
        <v>0.33505755161004708</v>
      </c>
      <c r="BF949" s="53">
        <f t="shared" si="3689"/>
        <v>7</v>
      </c>
      <c r="BG949" s="53">
        <f t="shared" si="3689"/>
        <v>0</v>
      </c>
      <c r="BH949" s="53">
        <f t="shared" si="3612"/>
        <v>2.3454028612703297</v>
      </c>
      <c r="BI949" s="53">
        <f t="shared" si="3613"/>
        <v>0</v>
      </c>
      <c r="BO949" s="54" t="s">
        <v>708</v>
      </c>
      <c r="BP949" s="53">
        <v>12090206</v>
      </c>
      <c r="BQ949" s="53">
        <v>654769.99529999995</v>
      </c>
      <c r="BR949" s="53">
        <v>27681.820769999998</v>
      </c>
      <c r="BS949" s="53">
        <f t="shared" si="3614"/>
        <v>4.2277167507220381E-2</v>
      </c>
      <c r="BT949" s="53">
        <f>BT948</f>
        <v>297</v>
      </c>
      <c r="BU949" s="53">
        <f t="shared" si="3694"/>
        <v>0</v>
      </c>
      <c r="BV949" s="53">
        <f t="shared" si="3695"/>
        <v>37</v>
      </c>
      <c r="BW949" s="53">
        <f t="shared" si="3615"/>
        <v>12.556318749644452</v>
      </c>
      <c r="BX949" s="53">
        <f t="shared" si="3616"/>
        <v>0</v>
      </c>
      <c r="BY949" s="53">
        <f t="shared" si="3617"/>
        <v>1.5642551977671542</v>
      </c>
    </row>
    <row r="950" spans="1:77" x14ac:dyDescent="0.3">
      <c r="A950" s="53" t="s">
        <v>1107</v>
      </c>
      <c r="B950" s="53" t="s">
        <v>1575</v>
      </c>
      <c r="C950" s="53">
        <v>12090104</v>
      </c>
      <c r="D950" s="51">
        <v>396257.35778648301</v>
      </c>
      <c r="E950" s="53">
        <v>53970.760184799998</v>
      </c>
      <c r="F950" s="53">
        <f t="shared" si="3599"/>
        <v>0.13620128213210689</v>
      </c>
      <c r="H950" s="53">
        <f>H949</f>
        <v>199</v>
      </c>
      <c r="I950" s="53">
        <f t="shared" si="3690"/>
        <v>0</v>
      </c>
      <c r="J950" s="53">
        <f t="shared" si="3691"/>
        <v>1896</v>
      </c>
      <c r="K950" s="53">
        <f t="shared" si="3692"/>
        <v>0</v>
      </c>
      <c r="L950" s="53">
        <f t="shared" si="3693"/>
        <v>844</v>
      </c>
      <c r="M950" s="53">
        <f t="shared" si="3606"/>
        <v>27.104055144289269</v>
      </c>
      <c r="N950" s="53">
        <f t="shared" si="3607"/>
        <v>0</v>
      </c>
      <c r="O950" s="53">
        <f t="shared" si="3608"/>
        <v>258.23763092247464</v>
      </c>
      <c r="P950" s="53">
        <f t="shared" si="3609"/>
        <v>0</v>
      </c>
      <c r="Q950" s="53">
        <f t="shared" si="3610"/>
        <v>114.95388211949822</v>
      </c>
      <c r="BA950" s="54" t="s">
        <v>1120</v>
      </c>
      <c r="BB950" s="53">
        <v>12110110</v>
      </c>
      <c r="BC950" s="53">
        <v>42918</v>
      </c>
      <c r="BD950" s="53">
        <v>613</v>
      </c>
      <c r="BE950" s="53">
        <f t="shared" si="3611"/>
        <v>1.4283051400344844E-2</v>
      </c>
      <c r="BF950" s="53">
        <f t="shared" si="3689"/>
        <v>7</v>
      </c>
      <c r="BG950" s="53">
        <f t="shared" si="3689"/>
        <v>0</v>
      </c>
      <c r="BH950" s="53">
        <f t="shared" si="3612"/>
        <v>9.9981359802413905E-2</v>
      </c>
      <c r="BI950" s="53">
        <f t="shared" si="3613"/>
        <v>0</v>
      </c>
      <c r="BO950" s="54" t="s">
        <v>708</v>
      </c>
      <c r="BP950" s="53">
        <v>12090301</v>
      </c>
      <c r="BQ950" s="53">
        <v>654769.99529999995</v>
      </c>
      <c r="BR950" s="53">
        <v>200755.33910000001</v>
      </c>
      <c r="BS950" s="53">
        <f t="shared" si="3614"/>
        <v>0.30660436571779487</v>
      </c>
      <c r="BT950" s="53">
        <f>BT949</f>
        <v>297</v>
      </c>
      <c r="BU950" s="53">
        <f t="shared" si="3694"/>
        <v>0</v>
      </c>
      <c r="BV950" s="53">
        <f t="shared" si="3695"/>
        <v>37</v>
      </c>
      <c r="BW950" s="53">
        <f t="shared" si="3615"/>
        <v>91.061496618185075</v>
      </c>
      <c r="BX950" s="53">
        <f t="shared" si="3616"/>
        <v>0</v>
      </c>
      <c r="BY950" s="53">
        <f t="shared" si="3617"/>
        <v>11.344361531558411</v>
      </c>
    </row>
    <row r="951" spans="1:77" x14ac:dyDescent="0.3">
      <c r="A951" s="53" t="s">
        <v>1107</v>
      </c>
      <c r="B951" s="53" t="s">
        <v>1575</v>
      </c>
      <c r="C951" s="53">
        <v>12090105</v>
      </c>
      <c r="D951" s="51">
        <v>396257.35778648301</v>
      </c>
      <c r="E951" s="53">
        <v>106433.556364</v>
      </c>
      <c r="F951" s="53">
        <f t="shared" si="3599"/>
        <v>0.2685970475312916</v>
      </c>
      <c r="H951" s="53">
        <f>H950</f>
        <v>199</v>
      </c>
      <c r="I951" s="53">
        <f t="shared" si="3690"/>
        <v>0</v>
      </c>
      <c r="J951" s="53">
        <f t="shared" si="3691"/>
        <v>1896</v>
      </c>
      <c r="K951" s="53">
        <f t="shared" si="3692"/>
        <v>0</v>
      </c>
      <c r="L951" s="53">
        <f t="shared" si="3693"/>
        <v>844</v>
      </c>
      <c r="M951" s="53">
        <f t="shared" si="3606"/>
        <v>53.450812458727029</v>
      </c>
      <c r="N951" s="53">
        <f t="shared" si="3607"/>
        <v>0</v>
      </c>
      <c r="O951" s="53">
        <f t="shared" si="3608"/>
        <v>509.26000211932887</v>
      </c>
      <c r="P951" s="53">
        <f t="shared" si="3609"/>
        <v>0</v>
      </c>
      <c r="Q951" s="53">
        <f t="shared" si="3610"/>
        <v>226.69590811641012</v>
      </c>
      <c r="BA951" s="54" t="s">
        <v>1121</v>
      </c>
      <c r="BB951" s="53">
        <v>13070007</v>
      </c>
      <c r="BC951" s="53">
        <v>7110</v>
      </c>
      <c r="BD951" s="53">
        <v>7110</v>
      </c>
      <c r="BE951" s="53">
        <f t="shared" si="3611"/>
        <v>1</v>
      </c>
      <c r="BF951" s="53">
        <v>0</v>
      </c>
      <c r="BG951" s="53">
        <v>1</v>
      </c>
      <c r="BH951" s="53">
        <f t="shared" si="3612"/>
        <v>0</v>
      </c>
      <c r="BI951" s="53">
        <f t="shared" si="3613"/>
        <v>1</v>
      </c>
      <c r="BO951" s="54" t="s">
        <v>708</v>
      </c>
      <c r="BP951" s="53">
        <v>12100203</v>
      </c>
      <c r="BQ951" s="53">
        <v>654769.99529999995</v>
      </c>
      <c r="BR951" s="53">
        <v>3390.4078380000001</v>
      </c>
      <c r="BS951" s="53">
        <f t="shared" si="3614"/>
        <v>5.178013443402513E-3</v>
      </c>
      <c r="BT951" s="53">
        <f>BT950</f>
        <v>297</v>
      </c>
      <c r="BU951" s="53">
        <f t="shared" si="3694"/>
        <v>0</v>
      </c>
      <c r="BV951" s="53">
        <f t="shared" si="3695"/>
        <v>37</v>
      </c>
      <c r="BW951" s="53">
        <f t="shared" si="3615"/>
        <v>1.5378699926905464</v>
      </c>
      <c r="BX951" s="53">
        <f t="shared" si="3616"/>
        <v>0</v>
      </c>
      <c r="BY951" s="53">
        <f t="shared" si="3617"/>
        <v>0.19158649740589298</v>
      </c>
    </row>
    <row r="952" spans="1:77" x14ac:dyDescent="0.3">
      <c r="A952" s="53" t="s">
        <v>708</v>
      </c>
      <c r="B952" s="53" t="s">
        <v>1574</v>
      </c>
      <c r="C952" s="53">
        <v>12070205</v>
      </c>
      <c r="D952" s="51">
        <v>103449.20779464299</v>
      </c>
      <c r="E952" s="53">
        <v>622.38820606299998</v>
      </c>
      <c r="F952" s="53">
        <f t="shared" si="3599"/>
        <v>6.0163651257581661E-3</v>
      </c>
      <c r="H952" s="53">
        <f>Input!P655</f>
        <v>11128</v>
      </c>
      <c r="I952" s="53">
        <f>Input!Q655</f>
        <v>828</v>
      </c>
      <c r="J952" s="53">
        <f>Input!R655</f>
        <v>612</v>
      </c>
      <c r="K952" s="53">
        <f>Input!S655</f>
        <v>0</v>
      </c>
      <c r="L952" s="53">
        <f>Input!T655</f>
        <v>28</v>
      </c>
      <c r="M952" s="53">
        <f t="shared" si="3606"/>
        <v>66.950111119436869</v>
      </c>
      <c r="N952" s="53">
        <f t="shared" si="3607"/>
        <v>4.9815503241277614</v>
      </c>
      <c r="O952" s="53">
        <f t="shared" si="3608"/>
        <v>3.6820154569639976</v>
      </c>
      <c r="P952" s="53">
        <f t="shared" si="3609"/>
        <v>0</v>
      </c>
      <c r="Q952" s="53">
        <f t="shared" si="3610"/>
        <v>0.16845822352122866</v>
      </c>
      <c r="BA952" s="54" t="s">
        <v>900</v>
      </c>
      <c r="BB952" s="53">
        <v>12030101</v>
      </c>
      <c r="BC952" s="53">
        <v>59153</v>
      </c>
      <c r="BD952" s="53">
        <v>47212</v>
      </c>
      <c r="BE952" s="53">
        <f t="shared" si="3611"/>
        <v>0.79813365340726594</v>
      </c>
      <c r="BF952" s="53">
        <f>Input!P722</f>
        <v>124</v>
      </c>
      <c r="BG952" s="53">
        <f>Input!Q722</f>
        <v>6</v>
      </c>
      <c r="BH952" s="53">
        <f t="shared" si="3612"/>
        <v>98.968573022500976</v>
      </c>
      <c r="BI952" s="53">
        <f t="shared" si="3613"/>
        <v>4.7888019204435954</v>
      </c>
      <c r="BO952" s="54" t="s">
        <v>660</v>
      </c>
      <c r="BP952" s="53">
        <v>12020002</v>
      </c>
      <c r="BQ952" s="53">
        <v>456981.00709999999</v>
      </c>
      <c r="BR952" s="53">
        <v>220286.02720000001</v>
      </c>
      <c r="BS952" s="53">
        <f t="shared" si="3614"/>
        <v>0.48204635154956316</v>
      </c>
      <c r="BT952" s="53">
        <f>Input!R659</f>
        <v>0</v>
      </c>
      <c r="BU952" s="53">
        <f>Input!S659</f>
        <v>0</v>
      </c>
      <c r="BV952" s="53">
        <f>Input!T659</f>
        <v>0</v>
      </c>
      <c r="BW952" s="53">
        <f t="shared" si="3615"/>
        <v>0</v>
      </c>
      <c r="BX952" s="53">
        <f t="shared" si="3616"/>
        <v>0</v>
      </c>
      <c r="BY952" s="53">
        <f t="shared" si="3617"/>
        <v>0</v>
      </c>
    </row>
    <row r="953" spans="1:77" x14ac:dyDescent="0.3">
      <c r="A953" s="53" t="s">
        <v>708</v>
      </c>
      <c r="B953" s="53" t="s">
        <v>1574</v>
      </c>
      <c r="C953" s="53">
        <v>12090205</v>
      </c>
      <c r="D953" s="51">
        <v>103449.20779464301</v>
      </c>
      <c r="E953" s="53">
        <v>96266.359468299997</v>
      </c>
      <c r="F953" s="53">
        <f t="shared" si="3599"/>
        <v>0.93056642501698339</v>
      </c>
      <c r="H953" s="53">
        <f>H952</f>
        <v>11128</v>
      </c>
      <c r="I953" s="53">
        <f t="shared" ref="I953:I954" si="3696">I952</f>
        <v>828</v>
      </c>
      <c r="J953" s="53">
        <f t="shared" ref="J953:J954" si="3697">J952</f>
        <v>612</v>
      </c>
      <c r="K953" s="53">
        <f t="shared" ref="K953:K954" si="3698">K952</f>
        <v>0</v>
      </c>
      <c r="L953" s="53">
        <f t="shared" ref="L953:L954" si="3699">L952</f>
        <v>28</v>
      </c>
      <c r="M953" s="53">
        <f t="shared" si="3606"/>
        <v>10355.343177588991</v>
      </c>
      <c r="N953" s="53">
        <f t="shared" si="3607"/>
        <v>770.5089999140622</v>
      </c>
      <c r="O953" s="53">
        <f t="shared" si="3608"/>
        <v>569.50665211039382</v>
      </c>
      <c r="P953" s="53">
        <f t="shared" si="3609"/>
        <v>0</v>
      </c>
      <c r="Q953" s="53">
        <f t="shared" si="3610"/>
        <v>26.055859900475536</v>
      </c>
      <c r="BA953" s="54" t="s">
        <v>900</v>
      </c>
      <c r="BB953" s="53">
        <v>12030102</v>
      </c>
      <c r="BC953" s="53">
        <v>59153</v>
      </c>
      <c r="BD953" s="53">
        <v>26</v>
      </c>
      <c r="BE953" s="53">
        <f t="shared" si="3611"/>
        <v>4.3953814683955165E-4</v>
      </c>
      <c r="BF953" s="53">
        <f t="shared" ref="BF953:BG955" si="3700">BF952</f>
        <v>124</v>
      </c>
      <c r="BG953" s="53">
        <f t="shared" si="3700"/>
        <v>6</v>
      </c>
      <c r="BH953" s="53">
        <f t="shared" si="3612"/>
        <v>5.4502730208104401E-2</v>
      </c>
      <c r="BI953" s="53">
        <f t="shared" si="3613"/>
        <v>2.6372288810373101E-3</v>
      </c>
      <c r="BO953" s="54" t="s">
        <v>660</v>
      </c>
      <c r="BP953" s="53">
        <v>12030202</v>
      </c>
      <c r="BQ953" s="53">
        <v>456981.00709999999</v>
      </c>
      <c r="BR953" s="53">
        <v>236694.97990000001</v>
      </c>
      <c r="BS953" s="53">
        <f t="shared" si="3614"/>
        <v>0.5179536484504369</v>
      </c>
      <c r="BT953" s="53">
        <f>BT952</f>
        <v>0</v>
      </c>
      <c r="BU953" s="53">
        <f t="shared" ref="BU953" si="3701">BU952</f>
        <v>0</v>
      </c>
      <c r="BV953" s="53">
        <f t="shared" ref="BV953" si="3702">BV952</f>
        <v>0</v>
      </c>
      <c r="BW953" s="53">
        <f t="shared" si="3615"/>
        <v>0</v>
      </c>
      <c r="BX953" s="53">
        <f t="shared" si="3616"/>
        <v>0</v>
      </c>
      <c r="BY953" s="53">
        <f t="shared" si="3617"/>
        <v>0</v>
      </c>
    </row>
    <row r="954" spans="1:77" x14ac:dyDescent="0.3">
      <c r="A954" s="53" t="s">
        <v>708</v>
      </c>
      <c r="B954" s="53" t="s">
        <v>1574</v>
      </c>
      <c r="C954" s="53">
        <v>12090301</v>
      </c>
      <c r="D954" s="51">
        <v>103449.20779464301</v>
      </c>
      <c r="E954" s="53">
        <v>6560.4601202800004</v>
      </c>
      <c r="F954" s="53">
        <f t="shared" si="3599"/>
        <v>6.3417209857258336E-2</v>
      </c>
      <c r="H954" s="53">
        <f>H953</f>
        <v>11128</v>
      </c>
      <c r="I954" s="53">
        <f t="shared" si="3696"/>
        <v>828</v>
      </c>
      <c r="J954" s="53">
        <f t="shared" si="3697"/>
        <v>612</v>
      </c>
      <c r="K954" s="53">
        <f t="shared" si="3698"/>
        <v>0</v>
      </c>
      <c r="L954" s="53">
        <f t="shared" si="3699"/>
        <v>28</v>
      </c>
      <c r="M954" s="53">
        <f t="shared" si="3606"/>
        <v>705.70671129157074</v>
      </c>
      <c r="N954" s="53">
        <f t="shared" si="3607"/>
        <v>52.509449761809904</v>
      </c>
      <c r="O954" s="53">
        <f t="shared" si="3608"/>
        <v>38.811332432642104</v>
      </c>
      <c r="P954" s="53">
        <f t="shared" si="3609"/>
        <v>0</v>
      </c>
      <c r="Q954" s="53">
        <f t="shared" si="3610"/>
        <v>1.7756818760032334</v>
      </c>
      <c r="BA954" s="54" t="s">
        <v>900</v>
      </c>
      <c r="BB954" s="53">
        <v>12030103</v>
      </c>
      <c r="BC954" s="53">
        <v>59153</v>
      </c>
      <c r="BD954" s="53">
        <v>309</v>
      </c>
      <c r="BE954" s="53">
        <f t="shared" si="3611"/>
        <v>5.2237418220546714E-3</v>
      </c>
      <c r="BF954" s="53">
        <f t="shared" si="3700"/>
        <v>124</v>
      </c>
      <c r="BG954" s="53">
        <f t="shared" si="3700"/>
        <v>6</v>
      </c>
      <c r="BH954" s="53">
        <f t="shared" si="3612"/>
        <v>0.64774398593477922</v>
      </c>
      <c r="BI954" s="53">
        <f t="shared" si="3613"/>
        <v>3.1342450932328028E-2</v>
      </c>
      <c r="BO954" s="54" t="s">
        <v>1108</v>
      </c>
      <c r="BP954" s="53">
        <v>12020002</v>
      </c>
      <c r="BQ954" s="53">
        <v>598828.18240000005</v>
      </c>
      <c r="BR954" s="53">
        <v>61084.09979</v>
      </c>
      <c r="BS954" s="53">
        <f t="shared" si="3614"/>
        <v>0.10200605379857954</v>
      </c>
      <c r="BT954" s="53">
        <v>0</v>
      </c>
      <c r="BU954" s="53">
        <v>1</v>
      </c>
      <c r="BV954" s="53">
        <v>2</v>
      </c>
      <c r="BW954" s="53">
        <f t="shared" si="3615"/>
        <v>0</v>
      </c>
      <c r="BX954" s="53">
        <f t="shared" si="3616"/>
        <v>0.10200605379857954</v>
      </c>
      <c r="BY954" s="53">
        <f t="shared" si="3617"/>
        <v>0.20401210759715907</v>
      </c>
    </row>
    <row r="955" spans="1:77" x14ac:dyDescent="0.3">
      <c r="A955" s="53" t="s">
        <v>708</v>
      </c>
      <c r="B955" s="53" t="s">
        <v>1581</v>
      </c>
      <c r="C955" s="53">
        <v>12070205</v>
      </c>
      <c r="D955" s="51">
        <v>624740.65530436207</v>
      </c>
      <c r="E955" s="53">
        <v>1364.93476867</v>
      </c>
      <c r="F955" s="53">
        <f t="shared" si="3599"/>
        <v>2.1848022168575363E-3</v>
      </c>
      <c r="H955" s="53">
        <f>Input!P657</f>
        <v>2974</v>
      </c>
      <c r="I955" s="53">
        <f>Input!Q657</f>
        <v>72</v>
      </c>
      <c r="J955" s="53">
        <f>Input!R657</f>
        <v>350</v>
      </c>
      <c r="K955" s="53">
        <f>Input!S657</f>
        <v>0</v>
      </c>
      <c r="L955" s="53">
        <f>Input!T657</f>
        <v>54</v>
      </c>
      <c r="M955" s="53">
        <f t="shared" si="3606"/>
        <v>6.4976017929343133</v>
      </c>
      <c r="N955" s="53">
        <f t="shared" si="3607"/>
        <v>0.1573057596137426</v>
      </c>
      <c r="O955" s="53">
        <f t="shared" si="3608"/>
        <v>0.76468077590013772</v>
      </c>
      <c r="P955" s="53">
        <f t="shared" si="3609"/>
        <v>0</v>
      </c>
      <c r="Q955" s="53">
        <f t="shared" si="3610"/>
        <v>0.11797931971030697</v>
      </c>
      <c r="BA955" s="54" t="s">
        <v>900</v>
      </c>
      <c r="BB955" s="53">
        <v>12030104</v>
      </c>
      <c r="BC955" s="53">
        <v>59153</v>
      </c>
      <c r="BD955" s="53">
        <v>11606</v>
      </c>
      <c r="BE955" s="53">
        <f t="shared" si="3611"/>
        <v>0.19620306662383988</v>
      </c>
      <c r="BF955" s="53">
        <f t="shared" si="3700"/>
        <v>124</v>
      </c>
      <c r="BG955" s="53">
        <f t="shared" si="3700"/>
        <v>6</v>
      </c>
      <c r="BH955" s="53">
        <f t="shared" si="3612"/>
        <v>24.329180261356147</v>
      </c>
      <c r="BI955" s="53">
        <f t="shared" si="3613"/>
        <v>1.1772183997430392</v>
      </c>
      <c r="BO955" s="54" t="s">
        <v>1108</v>
      </c>
      <c r="BP955" s="53">
        <v>12020003</v>
      </c>
      <c r="BQ955" s="53">
        <v>598828.18240000005</v>
      </c>
      <c r="BR955" s="53">
        <v>222012.736</v>
      </c>
      <c r="BS955" s="53">
        <f t="shared" si="3614"/>
        <v>0.37074530311885334</v>
      </c>
      <c r="BT955" s="53">
        <f>BT954</f>
        <v>0</v>
      </c>
      <c r="BU955" s="53">
        <f t="shared" ref="BU955:BU956" si="3703">BU954</f>
        <v>1</v>
      </c>
      <c r="BV955" s="53">
        <f t="shared" ref="BV955:BV956" si="3704">BV954</f>
        <v>2</v>
      </c>
      <c r="BW955" s="53">
        <f t="shared" si="3615"/>
        <v>0</v>
      </c>
      <c r="BX955" s="53">
        <f t="shared" si="3616"/>
        <v>0.37074530311885334</v>
      </c>
      <c r="BY955" s="53">
        <f t="shared" si="3617"/>
        <v>0.74149060623770668</v>
      </c>
    </row>
    <row r="956" spans="1:77" x14ac:dyDescent="0.3">
      <c r="A956" s="53" t="s">
        <v>708</v>
      </c>
      <c r="B956" s="53" t="s">
        <v>1581</v>
      </c>
      <c r="C956" s="53">
        <v>12090205</v>
      </c>
      <c r="D956" s="51">
        <v>624740.65530436195</v>
      </c>
      <c r="E956" s="53">
        <v>421577.48595300002</v>
      </c>
      <c r="F956" s="53">
        <f t="shared" si="3599"/>
        <v>0.67480398846080436</v>
      </c>
      <c r="H956" s="53">
        <f t="shared" ref="H956:H959" si="3705">H955</f>
        <v>2974</v>
      </c>
      <c r="I956" s="53">
        <f t="shared" ref="I956:I959" si="3706">I955</f>
        <v>72</v>
      </c>
      <c r="J956" s="53">
        <f t="shared" ref="J956:J959" si="3707">J955</f>
        <v>350</v>
      </c>
      <c r="K956" s="53">
        <f t="shared" ref="K956:K959" si="3708">K955</f>
        <v>0</v>
      </c>
      <c r="L956" s="53">
        <f t="shared" ref="L956:L959" si="3709">L955</f>
        <v>54</v>
      </c>
      <c r="M956" s="53">
        <f t="shared" si="3606"/>
        <v>2006.8670616824322</v>
      </c>
      <c r="N956" s="53">
        <f t="shared" si="3607"/>
        <v>48.585887169177916</v>
      </c>
      <c r="O956" s="53">
        <f t="shared" si="3608"/>
        <v>236.18139596128154</v>
      </c>
      <c r="P956" s="53">
        <f t="shared" si="3609"/>
        <v>0</v>
      </c>
      <c r="Q956" s="53">
        <f t="shared" si="3610"/>
        <v>36.439415376883439</v>
      </c>
      <c r="BA956" s="54" t="s">
        <v>1122</v>
      </c>
      <c r="BB956" s="53">
        <v>11140305</v>
      </c>
      <c r="BC956" s="53">
        <v>41964</v>
      </c>
      <c r="BD956" s="53">
        <v>1148</v>
      </c>
      <c r="BE956" s="53">
        <f t="shared" si="3611"/>
        <v>2.7356782003622151E-2</v>
      </c>
      <c r="BF956" s="53">
        <f>Input!P725</f>
        <v>0</v>
      </c>
      <c r="BG956" s="53">
        <f>Input!Q725</f>
        <v>0</v>
      </c>
      <c r="BH956" s="53">
        <f t="shared" si="3612"/>
        <v>0</v>
      </c>
      <c r="BI956" s="53">
        <f t="shared" si="3613"/>
        <v>0</v>
      </c>
      <c r="BO956" s="54" t="s">
        <v>1108</v>
      </c>
      <c r="BP956" s="53">
        <v>12020006</v>
      </c>
      <c r="BQ956" s="53">
        <v>598828.18240000005</v>
      </c>
      <c r="BR956" s="53">
        <v>315731.34669999999</v>
      </c>
      <c r="BS956" s="53">
        <f t="shared" si="3614"/>
        <v>0.52724864323286058</v>
      </c>
      <c r="BT956" s="53">
        <f>BT955</f>
        <v>0</v>
      </c>
      <c r="BU956" s="53">
        <f t="shared" si="3703"/>
        <v>1</v>
      </c>
      <c r="BV956" s="53">
        <f t="shared" si="3704"/>
        <v>2</v>
      </c>
      <c r="BW956" s="53">
        <f t="shared" si="3615"/>
        <v>0</v>
      </c>
      <c r="BX956" s="53">
        <f t="shared" si="3616"/>
        <v>0.52724864323286058</v>
      </c>
      <c r="BY956" s="53">
        <f t="shared" si="3617"/>
        <v>1.0544972864657212</v>
      </c>
    </row>
    <row r="957" spans="1:77" x14ac:dyDescent="0.3">
      <c r="A957" s="53" t="s">
        <v>708</v>
      </c>
      <c r="B957" s="53" t="s">
        <v>1581</v>
      </c>
      <c r="C957" s="53">
        <v>12090206</v>
      </c>
      <c r="D957" s="51">
        <v>624740.65530436195</v>
      </c>
      <c r="E957" s="53">
        <v>27681.818387700001</v>
      </c>
      <c r="F957" s="53">
        <f t="shared" si="3599"/>
        <v>4.4309295629582385E-2</v>
      </c>
      <c r="H957" s="53">
        <f t="shared" si="3705"/>
        <v>2974</v>
      </c>
      <c r="I957" s="53">
        <f t="shared" si="3706"/>
        <v>72</v>
      </c>
      <c r="J957" s="53">
        <f t="shared" si="3707"/>
        <v>350</v>
      </c>
      <c r="K957" s="53">
        <f t="shared" si="3708"/>
        <v>0</v>
      </c>
      <c r="L957" s="53">
        <f t="shared" si="3709"/>
        <v>54</v>
      </c>
      <c r="M957" s="53">
        <f t="shared" si="3606"/>
        <v>131.77584520237801</v>
      </c>
      <c r="N957" s="53">
        <f t="shared" si="3607"/>
        <v>3.1902692853299319</v>
      </c>
      <c r="O957" s="53">
        <f t="shared" si="3608"/>
        <v>15.508253470353834</v>
      </c>
      <c r="P957" s="53">
        <f t="shared" si="3609"/>
        <v>0</v>
      </c>
      <c r="Q957" s="53">
        <f t="shared" si="3610"/>
        <v>2.3927019639974487</v>
      </c>
      <c r="BA957" s="54" t="s">
        <v>1122</v>
      </c>
      <c r="BB957" s="53">
        <v>11140307</v>
      </c>
      <c r="BC957" s="53">
        <v>41964</v>
      </c>
      <c r="BD957" s="53">
        <v>1116</v>
      </c>
      <c r="BE957" s="53">
        <f t="shared" si="3611"/>
        <v>2.6594223620245924E-2</v>
      </c>
      <c r="BF957" s="53">
        <f t="shared" ref="BF957:BG960" si="3710">BF956</f>
        <v>0</v>
      </c>
      <c r="BG957" s="53">
        <f t="shared" si="3710"/>
        <v>0</v>
      </c>
      <c r="BH957" s="53">
        <f t="shared" si="3612"/>
        <v>0</v>
      </c>
      <c r="BI957" s="53">
        <f t="shared" si="3613"/>
        <v>0</v>
      </c>
      <c r="BO957" s="54" t="s">
        <v>1109</v>
      </c>
      <c r="BP957" s="53">
        <v>11140305</v>
      </c>
      <c r="BQ957" s="53">
        <v>379371.41080000001</v>
      </c>
      <c r="BR957" s="53">
        <v>54138.990760000001</v>
      </c>
      <c r="BS957" s="53">
        <f t="shared" si="3614"/>
        <v>0.14270709183339442</v>
      </c>
      <c r="BT957" s="53">
        <f>Input!R664</f>
        <v>0</v>
      </c>
      <c r="BU957" s="53">
        <f>Input!S664</f>
        <v>0</v>
      </c>
      <c r="BV957" s="53">
        <f>Input!T664</f>
        <v>20</v>
      </c>
      <c r="BW957" s="53">
        <f t="shared" si="3615"/>
        <v>0</v>
      </c>
      <c r="BX957" s="53">
        <f t="shared" si="3616"/>
        <v>0</v>
      </c>
      <c r="BY957" s="53">
        <f t="shared" si="3617"/>
        <v>2.8541418366678881</v>
      </c>
    </row>
    <row r="958" spans="1:77" x14ac:dyDescent="0.3">
      <c r="A958" s="53" t="s">
        <v>708</v>
      </c>
      <c r="B958" s="53" t="s">
        <v>1581</v>
      </c>
      <c r="C958" s="53">
        <v>12090301</v>
      </c>
      <c r="D958" s="51">
        <v>624740.65530436195</v>
      </c>
      <c r="E958" s="53">
        <v>173719.535389</v>
      </c>
      <c r="F958" s="53">
        <f t="shared" si="3599"/>
        <v>0.2780666407957188</v>
      </c>
      <c r="H958" s="53">
        <f t="shared" si="3705"/>
        <v>2974</v>
      </c>
      <c r="I958" s="53">
        <f t="shared" si="3706"/>
        <v>72</v>
      </c>
      <c r="J958" s="53">
        <f t="shared" si="3707"/>
        <v>350</v>
      </c>
      <c r="K958" s="53">
        <f t="shared" si="3708"/>
        <v>0</v>
      </c>
      <c r="L958" s="53">
        <f t="shared" si="3709"/>
        <v>54</v>
      </c>
      <c r="M958" s="53">
        <f t="shared" si="3606"/>
        <v>826.97018972646777</v>
      </c>
      <c r="N958" s="53">
        <f t="shared" si="3607"/>
        <v>20.020798137291752</v>
      </c>
      <c r="O958" s="53">
        <f t="shared" si="3608"/>
        <v>97.323324278501573</v>
      </c>
      <c r="P958" s="53">
        <f t="shared" si="3609"/>
        <v>0</v>
      </c>
      <c r="Q958" s="53">
        <f t="shared" si="3610"/>
        <v>15.015598602968815</v>
      </c>
      <c r="BA958" s="54" t="s">
        <v>1122</v>
      </c>
      <c r="BB958" s="53">
        <v>12010001</v>
      </c>
      <c r="BC958" s="53">
        <v>41964</v>
      </c>
      <c r="BD958" s="53">
        <v>6785</v>
      </c>
      <c r="BE958" s="53">
        <f t="shared" si="3611"/>
        <v>0.16168620722524069</v>
      </c>
      <c r="BF958" s="53">
        <f t="shared" si="3710"/>
        <v>0</v>
      </c>
      <c r="BG958" s="53">
        <f t="shared" si="3710"/>
        <v>0</v>
      </c>
      <c r="BH958" s="53">
        <f t="shared" si="3612"/>
        <v>0</v>
      </c>
      <c r="BI958" s="53">
        <f t="shared" si="3613"/>
        <v>0</v>
      </c>
      <c r="BO958" s="54" t="s">
        <v>1109</v>
      </c>
      <c r="BP958" s="53">
        <v>11140307</v>
      </c>
      <c r="BQ958" s="53">
        <v>379371.41080000001</v>
      </c>
      <c r="BR958" s="53">
        <v>220694.74960000001</v>
      </c>
      <c r="BS958" s="53">
        <f t="shared" si="3614"/>
        <v>0.58173795736112444</v>
      </c>
      <c r="BT958" s="53">
        <f>BT957</f>
        <v>0</v>
      </c>
      <c r="BU958" s="53">
        <f t="shared" ref="BU958:BU959" si="3711">BU957</f>
        <v>0</v>
      </c>
      <c r="BV958" s="53">
        <f t="shared" ref="BV958:BV959" si="3712">BV957</f>
        <v>20</v>
      </c>
      <c r="BW958" s="53">
        <f t="shared" si="3615"/>
        <v>0</v>
      </c>
      <c r="BX958" s="53">
        <f t="shared" si="3616"/>
        <v>0</v>
      </c>
      <c r="BY958" s="53">
        <f t="shared" si="3617"/>
        <v>11.634759147222489</v>
      </c>
    </row>
    <row r="959" spans="1:77" x14ac:dyDescent="0.3">
      <c r="A959" s="53" t="s">
        <v>708</v>
      </c>
      <c r="B959" s="53" t="s">
        <v>1581</v>
      </c>
      <c r="C959" s="53">
        <v>12100203</v>
      </c>
      <c r="D959" s="51">
        <v>624740.65530436195</v>
      </c>
      <c r="E959" s="53">
        <v>396.88080599199998</v>
      </c>
      <c r="F959" s="53">
        <f t="shared" si="3599"/>
        <v>6.3527289703700662E-4</v>
      </c>
      <c r="H959" s="53">
        <f t="shared" si="3705"/>
        <v>2974</v>
      </c>
      <c r="I959" s="53">
        <f t="shared" si="3706"/>
        <v>72</v>
      </c>
      <c r="J959" s="53">
        <f t="shared" si="3707"/>
        <v>350</v>
      </c>
      <c r="K959" s="53">
        <f t="shared" si="3708"/>
        <v>0</v>
      </c>
      <c r="L959" s="53">
        <f t="shared" si="3709"/>
        <v>54</v>
      </c>
      <c r="M959" s="53">
        <f t="shared" si="3606"/>
        <v>1.8893015957880577</v>
      </c>
      <c r="N959" s="53">
        <f t="shared" si="3607"/>
        <v>4.5739648586664475E-2</v>
      </c>
      <c r="O959" s="53">
        <f t="shared" si="3608"/>
        <v>0.22234551396295232</v>
      </c>
      <c r="P959" s="53">
        <f t="shared" si="3609"/>
        <v>0</v>
      </c>
      <c r="Q959" s="53">
        <f t="shared" si="3610"/>
        <v>3.430473643999836E-2</v>
      </c>
      <c r="BA959" s="54" t="s">
        <v>1122</v>
      </c>
      <c r="BB959" s="53">
        <v>12010002</v>
      </c>
      <c r="BC959" s="53">
        <v>41964</v>
      </c>
      <c r="BD959" s="53">
        <v>17613</v>
      </c>
      <c r="BE959" s="53">
        <f t="shared" si="3611"/>
        <v>0.41971690020017155</v>
      </c>
      <c r="BF959" s="53">
        <f t="shared" si="3710"/>
        <v>0</v>
      </c>
      <c r="BG959" s="53">
        <f t="shared" si="3710"/>
        <v>0</v>
      </c>
      <c r="BH959" s="53">
        <f t="shared" si="3612"/>
        <v>0</v>
      </c>
      <c r="BI959" s="53">
        <f t="shared" si="3613"/>
        <v>0</v>
      </c>
      <c r="BO959" s="54" t="s">
        <v>1109</v>
      </c>
      <c r="BP959" s="53">
        <v>12010002</v>
      </c>
      <c r="BQ959" s="53">
        <v>379371.41080000001</v>
      </c>
      <c r="BR959" s="53">
        <v>104537.67049999999</v>
      </c>
      <c r="BS959" s="53">
        <f t="shared" si="3614"/>
        <v>0.27555495096363752</v>
      </c>
      <c r="BT959" s="53">
        <f>BT958</f>
        <v>0</v>
      </c>
      <c r="BU959" s="53">
        <f t="shared" si="3711"/>
        <v>0</v>
      </c>
      <c r="BV959" s="53">
        <f t="shared" si="3712"/>
        <v>20</v>
      </c>
      <c r="BW959" s="53">
        <f t="shared" si="3615"/>
        <v>0</v>
      </c>
      <c r="BX959" s="53">
        <f t="shared" si="3616"/>
        <v>0</v>
      </c>
      <c r="BY959" s="53">
        <f t="shared" si="3617"/>
        <v>5.5110990192727503</v>
      </c>
    </row>
    <row r="960" spans="1:77" x14ac:dyDescent="0.3">
      <c r="A960" s="53" t="s">
        <v>660</v>
      </c>
      <c r="B960" s="53" t="s">
        <v>1576</v>
      </c>
      <c r="C960" s="53">
        <v>12020002</v>
      </c>
      <c r="D960" s="51">
        <v>58263.096027030995</v>
      </c>
      <c r="E960" s="53">
        <v>172.304062031</v>
      </c>
      <c r="F960" s="53">
        <f t="shared" si="3599"/>
        <v>2.9573447650475017E-3</v>
      </c>
      <c r="H960" s="53">
        <f>Input!P658</f>
        <v>129</v>
      </c>
      <c r="I960" s="53">
        <f>Input!Q658</f>
        <v>0</v>
      </c>
      <c r="J960" s="53">
        <f>Input!R658</f>
        <v>0</v>
      </c>
      <c r="K960" s="53">
        <f>Input!S658</f>
        <v>0</v>
      </c>
      <c r="L960" s="53">
        <f>Input!T658</f>
        <v>0</v>
      </c>
      <c r="M960" s="53">
        <f t="shared" si="3606"/>
        <v>0.38149747469112771</v>
      </c>
      <c r="N960" s="53">
        <f t="shared" si="3607"/>
        <v>0</v>
      </c>
      <c r="O960" s="53">
        <f t="shared" si="3608"/>
        <v>0</v>
      </c>
      <c r="P960" s="53">
        <f t="shared" si="3609"/>
        <v>0</v>
      </c>
      <c r="Q960" s="53">
        <f t="shared" si="3610"/>
        <v>0</v>
      </c>
      <c r="BA960" s="54" t="s">
        <v>1122</v>
      </c>
      <c r="BB960" s="53">
        <v>12010003</v>
      </c>
      <c r="BC960" s="53">
        <v>41964</v>
      </c>
      <c r="BD960" s="53">
        <v>15302</v>
      </c>
      <c r="BE960" s="53">
        <f t="shared" si="3611"/>
        <v>0.36464588695071964</v>
      </c>
      <c r="BF960" s="53">
        <f t="shared" si="3710"/>
        <v>0</v>
      </c>
      <c r="BG960" s="53">
        <f t="shared" si="3710"/>
        <v>0</v>
      </c>
      <c r="BH960" s="53">
        <f t="shared" si="3612"/>
        <v>0</v>
      </c>
      <c r="BI960" s="53">
        <f t="shared" si="3613"/>
        <v>0</v>
      </c>
      <c r="BO960" s="54" t="s">
        <v>1110</v>
      </c>
      <c r="BP960" s="53">
        <v>12080005</v>
      </c>
      <c r="BQ960" s="53">
        <v>794782.89119999995</v>
      </c>
      <c r="BR960" s="53">
        <v>643.33464040000001</v>
      </c>
      <c r="BS960" s="53">
        <f t="shared" si="3614"/>
        <v>8.0944701694404071E-4</v>
      </c>
      <c r="BT960" s="53">
        <f>Input!R670</f>
        <v>0</v>
      </c>
      <c r="BU960" s="53">
        <f>Input!S670</f>
        <v>0</v>
      </c>
      <c r="BV960" s="53">
        <f>Input!T670</f>
        <v>9</v>
      </c>
      <c r="BW960" s="53">
        <f t="shared" si="3615"/>
        <v>0</v>
      </c>
      <c r="BX960" s="53">
        <f t="shared" si="3616"/>
        <v>0</v>
      </c>
      <c r="BY960" s="53">
        <f t="shared" si="3617"/>
        <v>7.2850231524963661E-3</v>
      </c>
    </row>
    <row r="961" spans="1:77" x14ac:dyDescent="0.3">
      <c r="A961" s="53" t="s">
        <v>660</v>
      </c>
      <c r="B961" s="53" t="s">
        <v>1576</v>
      </c>
      <c r="C961" s="53">
        <v>12030202</v>
      </c>
      <c r="D961" s="51">
        <v>58263.096027031002</v>
      </c>
      <c r="E961" s="53">
        <v>58090.791964999997</v>
      </c>
      <c r="F961" s="53">
        <f t="shared" si="3599"/>
        <v>0.99704265523495239</v>
      </c>
      <c r="H961" s="53">
        <f>H960</f>
        <v>129</v>
      </c>
      <c r="I961" s="53">
        <f t="shared" ref="I961" si="3713">I960</f>
        <v>0</v>
      </c>
      <c r="J961" s="53">
        <f t="shared" ref="J961" si="3714">J960</f>
        <v>0</v>
      </c>
      <c r="K961" s="53">
        <f t="shared" ref="K961" si="3715">K960</f>
        <v>0</v>
      </c>
      <c r="L961" s="53">
        <f t="shared" ref="L961" si="3716">L960</f>
        <v>0</v>
      </c>
      <c r="M961" s="53">
        <f t="shared" si="3606"/>
        <v>128.61850252530886</v>
      </c>
      <c r="N961" s="53">
        <f t="shared" si="3607"/>
        <v>0</v>
      </c>
      <c r="O961" s="53">
        <f t="shared" si="3608"/>
        <v>0</v>
      </c>
      <c r="P961" s="53">
        <f t="shared" si="3609"/>
        <v>0</v>
      </c>
      <c r="Q961" s="53">
        <f t="shared" si="3610"/>
        <v>0</v>
      </c>
      <c r="BA961" s="54" t="s">
        <v>1123</v>
      </c>
      <c r="BB961" s="53">
        <v>12080001</v>
      </c>
      <c r="BC961" s="53">
        <v>7879</v>
      </c>
      <c r="BD961" s="53">
        <v>43</v>
      </c>
      <c r="BE961" s="53">
        <f t="shared" si="3611"/>
        <v>5.4575453737783983E-3</v>
      </c>
      <c r="BF961" s="53">
        <v>0</v>
      </c>
      <c r="BG961" s="53">
        <v>1</v>
      </c>
      <c r="BH961" s="53">
        <f t="shared" si="3612"/>
        <v>0</v>
      </c>
      <c r="BI961" s="53">
        <f t="shared" si="3613"/>
        <v>5.4575453737783983E-3</v>
      </c>
      <c r="BO961" s="54" t="s">
        <v>1110</v>
      </c>
      <c r="BP961" s="53">
        <v>12090103</v>
      </c>
      <c r="BQ961" s="53">
        <v>794782.89119999995</v>
      </c>
      <c r="BR961" s="53">
        <v>306915.45390000002</v>
      </c>
      <c r="BS961" s="53">
        <f t="shared" si="3614"/>
        <v>0.38616263296333025</v>
      </c>
      <c r="BT961" s="53">
        <f>BT960</f>
        <v>0</v>
      </c>
      <c r="BU961" s="53">
        <f t="shared" ref="BU961:BU963" si="3717">BU960</f>
        <v>0</v>
      </c>
      <c r="BV961" s="53">
        <f t="shared" ref="BV961:BV963" si="3718">BV960</f>
        <v>9</v>
      </c>
      <c r="BW961" s="53">
        <f t="shared" si="3615"/>
        <v>0</v>
      </c>
      <c r="BX961" s="53">
        <f t="shared" si="3616"/>
        <v>0</v>
      </c>
      <c r="BY961" s="53">
        <f t="shared" si="3617"/>
        <v>3.4754636966699723</v>
      </c>
    </row>
    <row r="962" spans="1:77" x14ac:dyDescent="0.3">
      <c r="A962" s="53" t="s">
        <v>1108</v>
      </c>
      <c r="B962" s="53" t="s">
        <v>1576</v>
      </c>
      <c r="C962" s="53">
        <v>12020002</v>
      </c>
      <c r="D962" s="51">
        <v>568522.62352340005</v>
      </c>
      <c r="E962" s="53">
        <v>38026.4330424</v>
      </c>
      <c r="F962" s="53">
        <f t="shared" si="3599"/>
        <v>6.6886402526486005E-2</v>
      </c>
      <c r="H962" s="53">
        <f>Input!P661</f>
        <v>3771</v>
      </c>
      <c r="I962" s="53">
        <f>Input!Q661</f>
        <v>1</v>
      </c>
      <c r="J962" s="53">
        <f>Input!R661</f>
        <v>19</v>
      </c>
      <c r="K962" s="53">
        <f>Input!S661</f>
        <v>0</v>
      </c>
      <c r="L962" s="53">
        <f>Input!T661</f>
        <v>46</v>
      </c>
      <c r="M962" s="53">
        <f t="shared" si="3606"/>
        <v>252.22862392737872</v>
      </c>
      <c r="N962" s="53">
        <f t="shared" si="3607"/>
        <v>6.6886402526486005E-2</v>
      </c>
      <c r="O962" s="53">
        <f t="shared" si="3608"/>
        <v>1.2708416480032341</v>
      </c>
      <c r="P962" s="53">
        <f t="shared" si="3609"/>
        <v>0</v>
      </c>
      <c r="Q962" s="53">
        <f t="shared" si="3610"/>
        <v>3.0767745162183564</v>
      </c>
      <c r="BA962" s="54" t="s">
        <v>1123</v>
      </c>
      <c r="BB962" s="53">
        <v>12080003</v>
      </c>
      <c r="BC962" s="53">
        <v>7879</v>
      </c>
      <c r="BD962" s="53">
        <v>23</v>
      </c>
      <c r="BE962" s="53">
        <f t="shared" si="3611"/>
        <v>2.9191521766721664E-3</v>
      </c>
      <c r="BF962" s="53">
        <f t="shared" ref="BF962:BG964" si="3719">BF961</f>
        <v>0</v>
      </c>
      <c r="BG962" s="53">
        <f t="shared" si="3719"/>
        <v>1</v>
      </c>
      <c r="BH962" s="53">
        <f t="shared" si="3612"/>
        <v>0</v>
      </c>
      <c r="BI962" s="53">
        <f t="shared" si="3613"/>
        <v>2.9191521766721664E-3</v>
      </c>
      <c r="BO962" s="54" t="s">
        <v>1110</v>
      </c>
      <c r="BP962" s="53">
        <v>13070007</v>
      </c>
      <c r="BQ962" s="53">
        <v>794782.89119999995</v>
      </c>
      <c r="BR962" s="53">
        <v>167700.00580000001</v>
      </c>
      <c r="BS962" s="53">
        <f t="shared" si="3614"/>
        <v>0.21100102638948204</v>
      </c>
      <c r="BT962" s="53">
        <f>BT961</f>
        <v>0</v>
      </c>
      <c r="BU962" s="53">
        <f t="shared" si="3717"/>
        <v>0</v>
      </c>
      <c r="BV962" s="53">
        <f t="shared" si="3718"/>
        <v>9</v>
      </c>
      <c r="BW962" s="53">
        <f t="shared" si="3615"/>
        <v>0</v>
      </c>
      <c r="BX962" s="53">
        <f t="shared" si="3616"/>
        <v>0</v>
      </c>
      <c r="BY962" s="53">
        <f t="shared" si="3617"/>
        <v>1.8990092375053385</v>
      </c>
    </row>
    <row r="963" spans="1:77" x14ac:dyDescent="0.3">
      <c r="A963" s="53" t="s">
        <v>1108</v>
      </c>
      <c r="B963" s="53" t="s">
        <v>1576</v>
      </c>
      <c r="C963" s="53">
        <v>12020003</v>
      </c>
      <c r="D963" s="51">
        <v>568522.62352340005</v>
      </c>
      <c r="E963" s="53">
        <v>214764.84315900001</v>
      </c>
      <c r="F963" s="53">
        <f t="shared" ref="F963:F1026" si="3720">E963/D963</f>
        <v>0.37775953721595462</v>
      </c>
      <c r="H963" s="53">
        <f>H962</f>
        <v>3771</v>
      </c>
      <c r="I963" s="53">
        <f t="shared" ref="I963:I964" si="3721">I962</f>
        <v>1</v>
      </c>
      <c r="J963" s="53">
        <f t="shared" ref="J963:J964" si="3722">J962</f>
        <v>19</v>
      </c>
      <c r="K963" s="53">
        <f t="shared" ref="K963:K964" si="3723">K962</f>
        <v>0</v>
      </c>
      <c r="L963" s="53">
        <f t="shared" ref="L963:L964" si="3724">L962</f>
        <v>46</v>
      </c>
      <c r="M963" s="53">
        <f t="shared" si="3606"/>
        <v>1424.5312148413648</v>
      </c>
      <c r="N963" s="53">
        <f t="shared" si="3607"/>
        <v>0.37775953721595462</v>
      </c>
      <c r="O963" s="53">
        <f t="shared" si="3608"/>
        <v>7.1774312071031376</v>
      </c>
      <c r="P963" s="53">
        <f t="shared" si="3609"/>
        <v>0</v>
      </c>
      <c r="Q963" s="53">
        <f t="shared" si="3610"/>
        <v>17.376938711933914</v>
      </c>
      <c r="BA963" s="54" t="s">
        <v>1123</v>
      </c>
      <c r="BB963" s="53">
        <v>12080004</v>
      </c>
      <c r="BC963" s="53">
        <v>7879</v>
      </c>
      <c r="BD963" s="53">
        <v>6006</v>
      </c>
      <c r="BE963" s="53">
        <f t="shared" si="3611"/>
        <v>0.76227947709100141</v>
      </c>
      <c r="BF963" s="53">
        <f t="shared" si="3719"/>
        <v>0</v>
      </c>
      <c r="BG963" s="53">
        <f t="shared" si="3719"/>
        <v>1</v>
      </c>
      <c r="BH963" s="53">
        <f t="shared" si="3612"/>
        <v>0</v>
      </c>
      <c r="BI963" s="53">
        <f t="shared" si="3613"/>
        <v>0.76227947709100141</v>
      </c>
      <c r="BO963" s="54" t="s">
        <v>1110</v>
      </c>
      <c r="BP963" s="53">
        <v>13070008</v>
      </c>
      <c r="BQ963" s="53">
        <v>794782.89119999995</v>
      </c>
      <c r="BR963" s="53">
        <v>319524.0968</v>
      </c>
      <c r="BS963" s="53">
        <f t="shared" si="3614"/>
        <v>0.40202689355525473</v>
      </c>
      <c r="BT963" s="53">
        <f>BT962</f>
        <v>0</v>
      </c>
      <c r="BU963" s="53">
        <f t="shared" si="3717"/>
        <v>0</v>
      </c>
      <c r="BV963" s="53">
        <f t="shared" si="3718"/>
        <v>9</v>
      </c>
      <c r="BW963" s="53">
        <f t="shared" si="3615"/>
        <v>0</v>
      </c>
      <c r="BX963" s="53">
        <f t="shared" si="3616"/>
        <v>0</v>
      </c>
      <c r="BY963" s="53">
        <f t="shared" si="3617"/>
        <v>3.6182420419972927</v>
      </c>
    </row>
    <row r="964" spans="1:77" x14ac:dyDescent="0.3">
      <c r="A964" s="53" t="s">
        <v>1108</v>
      </c>
      <c r="B964" s="53" t="s">
        <v>1576</v>
      </c>
      <c r="C964" s="53">
        <v>12020006</v>
      </c>
      <c r="D964" s="51">
        <v>568522.62352340005</v>
      </c>
      <c r="E964" s="53">
        <v>315731.34732200002</v>
      </c>
      <c r="F964" s="53">
        <f t="shared" si="3720"/>
        <v>0.55535406025755929</v>
      </c>
      <c r="H964" s="53">
        <f>H963</f>
        <v>3771</v>
      </c>
      <c r="I964" s="53">
        <f t="shared" si="3721"/>
        <v>1</v>
      </c>
      <c r="J964" s="53">
        <f t="shared" si="3722"/>
        <v>19</v>
      </c>
      <c r="K964" s="53">
        <f t="shared" si="3723"/>
        <v>0</v>
      </c>
      <c r="L964" s="53">
        <f t="shared" si="3724"/>
        <v>46</v>
      </c>
      <c r="M964" s="53">
        <f t="shared" ref="M964:M1027" si="3725">F964*H964</f>
        <v>2094.240161231256</v>
      </c>
      <c r="N964" s="53">
        <f t="shared" ref="N964:N1027" si="3726">I964*F964</f>
        <v>0.55535406025755929</v>
      </c>
      <c r="O964" s="53">
        <f t="shared" ref="O964:O1027" si="3727">J964*F964</f>
        <v>10.551727144893626</v>
      </c>
      <c r="P964" s="53">
        <f t="shared" ref="P964:P1027" si="3728">K964*F964</f>
        <v>0</v>
      </c>
      <c r="Q964" s="53">
        <f t="shared" ref="Q964:Q1027" si="3729">L964*F964</f>
        <v>25.546286771847726</v>
      </c>
      <c r="BA964" s="54" t="s">
        <v>1123</v>
      </c>
      <c r="BB964" s="53">
        <v>12080006</v>
      </c>
      <c r="BC964" s="53">
        <v>7879</v>
      </c>
      <c r="BD964" s="53">
        <v>1807</v>
      </c>
      <c r="BE964" s="53">
        <f t="shared" ref="BE964:BE973" si="3730">BD964/BC964</f>
        <v>0.22934382535854803</v>
      </c>
      <c r="BF964" s="53">
        <f t="shared" si="3719"/>
        <v>0</v>
      </c>
      <c r="BG964" s="53">
        <f t="shared" si="3719"/>
        <v>1</v>
      </c>
      <c r="BH964" s="53">
        <f t="shared" ref="BH964:BH973" si="3731">BE964*BF964</f>
        <v>0</v>
      </c>
      <c r="BI964" s="53">
        <f t="shared" ref="BI964:BI973" si="3732">BE964*BG964</f>
        <v>0.22934382535854803</v>
      </c>
      <c r="BO964" s="54" t="s">
        <v>1111</v>
      </c>
      <c r="BP964" s="53">
        <v>12110101</v>
      </c>
      <c r="BQ964" s="53">
        <v>997545.58129999996</v>
      </c>
      <c r="BR964" s="53">
        <v>137248.2671</v>
      </c>
      <c r="BS964" s="53">
        <f t="shared" ref="BS964:BS1027" si="3733">BR964/BQ964</f>
        <v>0.13758596065468834</v>
      </c>
      <c r="BT964" s="53">
        <f>Input!R674</f>
        <v>4643</v>
      </c>
      <c r="BU964" s="53">
        <f>Input!S674</f>
        <v>0</v>
      </c>
      <c r="BV964" s="53">
        <f>Input!T674</f>
        <v>184</v>
      </c>
      <c r="BW964" s="53">
        <f t="shared" ref="BW964:BW1027" si="3734">BT964*BS964</f>
        <v>638.81161531971793</v>
      </c>
      <c r="BX964" s="53">
        <f t="shared" ref="BX964:BX1027" si="3735">BU964*BS964</f>
        <v>0</v>
      </c>
      <c r="BY964" s="53">
        <f t="shared" ref="BY964:BY1027" si="3736">BV964*BS964</f>
        <v>25.315816760462653</v>
      </c>
    </row>
    <row r="965" spans="1:77" x14ac:dyDescent="0.3">
      <c r="A965" s="53" t="s">
        <v>1109</v>
      </c>
      <c r="B965" s="53" t="s">
        <v>1573</v>
      </c>
      <c r="C965" s="53">
        <v>11140305</v>
      </c>
      <c r="D965" s="51">
        <v>379371.40667729999</v>
      </c>
      <c r="E965" s="53">
        <v>54138.987885299997</v>
      </c>
      <c r="F965" s="53">
        <f t="shared" si="3720"/>
        <v>0.14270708580668437</v>
      </c>
      <c r="H965" s="53">
        <f>Input!P663</f>
        <v>2951</v>
      </c>
      <c r="I965" s="53">
        <f>Input!Q663</f>
        <v>46</v>
      </c>
      <c r="J965" s="53">
        <f>Input!R663</f>
        <v>0</v>
      </c>
      <c r="K965" s="53">
        <f>Input!S663</f>
        <v>0</v>
      </c>
      <c r="L965" s="53">
        <f>Input!T663</f>
        <v>121</v>
      </c>
      <c r="M965" s="53">
        <f t="shared" si="3725"/>
        <v>421.12861021552555</v>
      </c>
      <c r="N965" s="53">
        <f t="shared" si="3726"/>
        <v>6.5645259471074811</v>
      </c>
      <c r="O965" s="53">
        <f t="shared" si="3727"/>
        <v>0</v>
      </c>
      <c r="P965" s="53">
        <f t="shared" si="3728"/>
        <v>0</v>
      </c>
      <c r="Q965" s="53">
        <f t="shared" si="3729"/>
        <v>17.26755738260881</v>
      </c>
      <c r="BA965" s="54" t="s">
        <v>749</v>
      </c>
      <c r="BB965" s="53">
        <v>12030101</v>
      </c>
      <c r="BC965" s="53">
        <v>18550</v>
      </c>
      <c r="BD965" s="53">
        <v>309</v>
      </c>
      <c r="BE965" s="53">
        <f t="shared" si="3730"/>
        <v>1.6657681940700809E-2</v>
      </c>
      <c r="BF965" s="53">
        <f>Input!P730</f>
        <v>198</v>
      </c>
      <c r="BG965" s="53">
        <f>Input!Q730</f>
        <v>0</v>
      </c>
      <c r="BH965" s="53">
        <f t="shared" si="3731"/>
        <v>3.2982210242587602</v>
      </c>
      <c r="BI965" s="53">
        <f t="shared" si="3732"/>
        <v>0</v>
      </c>
      <c r="BO965" s="54" t="s">
        <v>1111</v>
      </c>
      <c r="BP965" s="53">
        <v>12110102</v>
      </c>
      <c r="BQ965" s="53">
        <v>997545.58129999996</v>
      </c>
      <c r="BR965" s="53">
        <v>49846.477050000001</v>
      </c>
      <c r="BS965" s="53">
        <f t="shared" si="3733"/>
        <v>4.9969122197945227E-2</v>
      </c>
      <c r="BT965" s="53">
        <f>BT964</f>
        <v>4643</v>
      </c>
      <c r="BU965" s="53">
        <f t="shared" ref="BU965:BU969" si="3737">BU964</f>
        <v>0</v>
      </c>
      <c r="BV965" s="53">
        <f t="shared" ref="BV965:BV969" si="3738">BV964</f>
        <v>184</v>
      </c>
      <c r="BW965" s="53">
        <f t="shared" si="3734"/>
        <v>232.00663436505968</v>
      </c>
      <c r="BX965" s="53">
        <f t="shared" si="3735"/>
        <v>0</v>
      </c>
      <c r="BY965" s="53">
        <f t="shared" si="3736"/>
        <v>9.1943184844219221</v>
      </c>
    </row>
    <row r="966" spans="1:77" x14ac:dyDescent="0.3">
      <c r="A966" s="53" t="s">
        <v>1109</v>
      </c>
      <c r="B966" s="53" t="s">
        <v>1573</v>
      </c>
      <c r="C966" s="53">
        <v>11140307</v>
      </c>
      <c r="D966" s="51">
        <v>379371.40667729999</v>
      </c>
      <c r="E966" s="53">
        <v>220694.74828199999</v>
      </c>
      <c r="F966" s="53">
        <f t="shared" si="3720"/>
        <v>0.58173796020881152</v>
      </c>
      <c r="H966" s="53">
        <f>H965</f>
        <v>2951</v>
      </c>
      <c r="I966" s="53">
        <f t="shared" ref="I966:I967" si="3739">I965</f>
        <v>46</v>
      </c>
      <c r="J966" s="53">
        <f t="shared" ref="J966:J967" si="3740">J965</f>
        <v>0</v>
      </c>
      <c r="K966" s="53">
        <f t="shared" ref="K966:K967" si="3741">K965</f>
        <v>0</v>
      </c>
      <c r="L966" s="53">
        <f t="shared" ref="L966:L967" si="3742">L965</f>
        <v>121</v>
      </c>
      <c r="M966" s="53">
        <f t="shared" si="3725"/>
        <v>1716.7087205762027</v>
      </c>
      <c r="N966" s="53">
        <f t="shared" si="3726"/>
        <v>26.759946169605328</v>
      </c>
      <c r="O966" s="53">
        <f t="shared" si="3727"/>
        <v>0</v>
      </c>
      <c r="P966" s="53">
        <f t="shared" si="3728"/>
        <v>0</v>
      </c>
      <c r="Q966" s="53">
        <f t="shared" si="3729"/>
        <v>70.390293185266188</v>
      </c>
      <c r="BA966" s="54" t="s">
        <v>749</v>
      </c>
      <c r="BB966" s="53">
        <v>12060101</v>
      </c>
      <c r="BC966" s="53">
        <v>18550</v>
      </c>
      <c r="BD966" s="53">
        <v>1106</v>
      </c>
      <c r="BE966" s="53">
        <f t="shared" si="3730"/>
        <v>5.9622641509433964E-2</v>
      </c>
      <c r="BF966" s="53">
        <f t="shared" ref="BF966:BG968" si="3743">BF965</f>
        <v>198</v>
      </c>
      <c r="BG966" s="53">
        <f t="shared" si="3743"/>
        <v>0</v>
      </c>
      <c r="BH966" s="53">
        <f t="shared" si="3731"/>
        <v>11.805283018867925</v>
      </c>
      <c r="BI966" s="53">
        <f t="shared" si="3732"/>
        <v>0</v>
      </c>
      <c r="BO966" s="54" t="s">
        <v>1111</v>
      </c>
      <c r="BP966" s="53">
        <v>12110103</v>
      </c>
      <c r="BQ966" s="53">
        <v>997545.58129999996</v>
      </c>
      <c r="BR966" s="53">
        <v>102452.8876</v>
      </c>
      <c r="BS966" s="53">
        <f t="shared" si="3733"/>
        <v>0.10270496859550372</v>
      </c>
      <c r="BT966" s="53">
        <f>BT965</f>
        <v>4643</v>
      </c>
      <c r="BU966" s="53">
        <f t="shared" si="3737"/>
        <v>0</v>
      </c>
      <c r="BV966" s="53">
        <f t="shared" si="3738"/>
        <v>184</v>
      </c>
      <c r="BW966" s="53">
        <f t="shared" si="3734"/>
        <v>476.85916918892377</v>
      </c>
      <c r="BX966" s="53">
        <f t="shared" si="3735"/>
        <v>0</v>
      </c>
      <c r="BY966" s="53">
        <f t="shared" si="3736"/>
        <v>18.897714221572684</v>
      </c>
    </row>
    <row r="967" spans="1:77" x14ac:dyDescent="0.3">
      <c r="A967" s="53" t="s">
        <v>1109</v>
      </c>
      <c r="B967" s="53" t="s">
        <v>1573</v>
      </c>
      <c r="C967" s="53">
        <v>12010002</v>
      </c>
      <c r="D967" s="51">
        <v>379371.40667729999</v>
      </c>
      <c r="E967" s="53">
        <v>104537.67051</v>
      </c>
      <c r="F967" s="53">
        <f t="shared" si="3720"/>
        <v>0.27555495398450414</v>
      </c>
      <c r="H967" s="53">
        <f>H966</f>
        <v>2951</v>
      </c>
      <c r="I967" s="53">
        <f t="shared" si="3739"/>
        <v>46</v>
      </c>
      <c r="J967" s="53">
        <f t="shared" si="3740"/>
        <v>0</v>
      </c>
      <c r="K967" s="53">
        <f t="shared" si="3741"/>
        <v>0</v>
      </c>
      <c r="L967" s="53">
        <f t="shared" si="3742"/>
        <v>121</v>
      </c>
      <c r="M967" s="53">
        <f t="shared" si="3725"/>
        <v>813.16266920827172</v>
      </c>
      <c r="N967" s="53">
        <f t="shared" si="3726"/>
        <v>12.67552788328719</v>
      </c>
      <c r="O967" s="53">
        <f t="shared" si="3727"/>
        <v>0</v>
      </c>
      <c r="P967" s="53">
        <f t="shared" si="3728"/>
        <v>0</v>
      </c>
      <c r="Q967" s="53">
        <f t="shared" si="3729"/>
        <v>33.342149432124998</v>
      </c>
      <c r="BA967" s="54" t="s">
        <v>749</v>
      </c>
      <c r="BB967" s="53">
        <v>12060104</v>
      </c>
      <c r="BC967" s="53">
        <v>18550</v>
      </c>
      <c r="BD967" s="53">
        <v>178</v>
      </c>
      <c r="BE967" s="53">
        <f t="shared" si="3730"/>
        <v>9.5956873315363889E-3</v>
      </c>
      <c r="BF967" s="53">
        <f t="shared" si="3743"/>
        <v>198</v>
      </c>
      <c r="BG967" s="53">
        <f t="shared" si="3743"/>
        <v>0</v>
      </c>
      <c r="BH967" s="53">
        <f t="shared" si="3731"/>
        <v>1.899946091644205</v>
      </c>
      <c r="BI967" s="53">
        <f t="shared" si="3732"/>
        <v>0</v>
      </c>
      <c r="BO967" s="54" t="s">
        <v>1111</v>
      </c>
      <c r="BP967" s="53">
        <v>12110104</v>
      </c>
      <c r="BQ967" s="53">
        <v>997545.58129999996</v>
      </c>
      <c r="BR967" s="53">
        <v>73914.359679999994</v>
      </c>
      <c r="BS967" s="53">
        <f t="shared" si="3733"/>
        <v>7.409622283492541E-2</v>
      </c>
      <c r="BT967" s="53">
        <f>BT966</f>
        <v>4643</v>
      </c>
      <c r="BU967" s="53">
        <f t="shared" si="3737"/>
        <v>0</v>
      </c>
      <c r="BV967" s="53">
        <f t="shared" si="3738"/>
        <v>184</v>
      </c>
      <c r="BW967" s="53">
        <f t="shared" si="3734"/>
        <v>344.0287626225587</v>
      </c>
      <c r="BX967" s="53">
        <f t="shared" si="3735"/>
        <v>0</v>
      </c>
      <c r="BY967" s="53">
        <f t="shared" si="3736"/>
        <v>13.633705001626275</v>
      </c>
    </row>
    <row r="968" spans="1:77" x14ac:dyDescent="0.3">
      <c r="A968" s="53" t="s">
        <v>1110</v>
      </c>
      <c r="B968" s="73" t="s">
        <v>1669</v>
      </c>
      <c r="C968" s="53">
        <v>13070007</v>
      </c>
      <c r="D968" s="53">
        <v>1</v>
      </c>
      <c r="E968" s="53">
        <v>1</v>
      </c>
      <c r="F968" s="53">
        <f t="shared" si="3720"/>
        <v>1</v>
      </c>
      <c r="H968" s="53">
        <f>Input!P666</f>
        <v>0</v>
      </c>
      <c r="I968" s="53">
        <f>Input!Q666</f>
        <v>0</v>
      </c>
      <c r="J968" s="53">
        <f>Input!R666</f>
        <v>0</v>
      </c>
      <c r="K968" s="53">
        <f>Input!S666</f>
        <v>0</v>
      </c>
      <c r="L968" s="53">
        <f>Input!T666</f>
        <v>0</v>
      </c>
      <c r="M968" s="53">
        <f t="shared" si="3725"/>
        <v>0</v>
      </c>
      <c r="N968" s="53">
        <f t="shared" si="3726"/>
        <v>0</v>
      </c>
      <c r="O968" s="53">
        <f t="shared" si="3727"/>
        <v>0</v>
      </c>
      <c r="P968" s="53">
        <f t="shared" si="3728"/>
        <v>0</v>
      </c>
      <c r="Q968" s="53">
        <f t="shared" si="3729"/>
        <v>0</v>
      </c>
      <c r="BA968" s="54" t="s">
        <v>749</v>
      </c>
      <c r="BB968" s="53">
        <v>12060201</v>
      </c>
      <c r="BC968" s="53">
        <v>18550</v>
      </c>
      <c r="BD968" s="53">
        <v>16957</v>
      </c>
      <c r="BE968" s="53">
        <f t="shared" si="3730"/>
        <v>0.91412398921832883</v>
      </c>
      <c r="BF968" s="53">
        <f t="shared" si="3743"/>
        <v>198</v>
      </c>
      <c r="BG968" s="53">
        <f t="shared" si="3743"/>
        <v>0</v>
      </c>
      <c r="BH968" s="53">
        <f t="shared" si="3731"/>
        <v>180.9965498652291</v>
      </c>
      <c r="BI968" s="53">
        <f t="shared" si="3732"/>
        <v>0</v>
      </c>
      <c r="BO968" s="54" t="s">
        <v>1111</v>
      </c>
      <c r="BP968" s="53">
        <v>12110106</v>
      </c>
      <c r="BQ968" s="53">
        <v>997545.58129999996</v>
      </c>
      <c r="BR968" s="53">
        <v>615606.55980000005</v>
      </c>
      <c r="BS968" s="53">
        <f t="shared" si="3733"/>
        <v>0.61712123369615102</v>
      </c>
      <c r="BT968" s="53">
        <f>BT967</f>
        <v>4643</v>
      </c>
      <c r="BU968" s="53">
        <f t="shared" si="3737"/>
        <v>0</v>
      </c>
      <c r="BV968" s="53">
        <f t="shared" si="3738"/>
        <v>184</v>
      </c>
      <c r="BW968" s="53">
        <f t="shared" si="3734"/>
        <v>2865.2938880512293</v>
      </c>
      <c r="BX968" s="53">
        <f t="shared" si="3735"/>
        <v>0</v>
      </c>
      <c r="BY968" s="53">
        <f t="shared" si="3736"/>
        <v>113.55030700009179</v>
      </c>
    </row>
    <row r="969" spans="1:77" x14ac:dyDescent="0.3">
      <c r="A969" s="53" t="s">
        <v>1110</v>
      </c>
      <c r="B969" s="53" t="s">
        <v>1575</v>
      </c>
      <c r="C969" s="53">
        <v>12080005</v>
      </c>
      <c r="D969" s="51">
        <v>716845.35831561801</v>
      </c>
      <c r="E969" s="53">
        <v>643.33506961800003</v>
      </c>
      <c r="F969" s="53">
        <f t="shared" si="3720"/>
        <v>8.9745307290494823E-4</v>
      </c>
      <c r="H969" s="53">
        <f>Input!P668</f>
        <v>773</v>
      </c>
      <c r="I969" s="53">
        <f>Input!Q668</f>
        <v>4</v>
      </c>
      <c r="J969" s="53">
        <f>Input!R668</f>
        <v>8662</v>
      </c>
      <c r="K969" s="53">
        <f>Input!S668</f>
        <v>118</v>
      </c>
      <c r="L969" s="53">
        <f>Input!T668</f>
        <v>95</v>
      </c>
      <c r="M969" s="53">
        <f t="shared" si="3725"/>
        <v>0.69373122535552501</v>
      </c>
      <c r="N969" s="53">
        <f t="shared" si="3726"/>
        <v>3.5898122916197929E-3</v>
      </c>
      <c r="O969" s="53">
        <f t="shared" si="3727"/>
        <v>7.7737385175026619</v>
      </c>
      <c r="P969" s="53">
        <f t="shared" si="3728"/>
        <v>0.10589946260278389</v>
      </c>
      <c r="Q969" s="53">
        <f t="shared" si="3729"/>
        <v>8.5258041925970085E-2</v>
      </c>
      <c r="BA969" s="54" t="s">
        <v>1124</v>
      </c>
      <c r="BB969" s="53">
        <v>13080003</v>
      </c>
      <c r="BC969" s="53">
        <v>14018</v>
      </c>
      <c r="BD969" s="53">
        <v>14018</v>
      </c>
      <c r="BE969" s="53">
        <f t="shared" si="3730"/>
        <v>1</v>
      </c>
      <c r="BF969" s="53">
        <f>Input!P731</f>
        <v>0</v>
      </c>
      <c r="BG969" s="53">
        <f>Input!Q731</f>
        <v>0</v>
      </c>
      <c r="BH969" s="53">
        <f t="shared" si="3731"/>
        <v>0</v>
      </c>
      <c r="BI969" s="53">
        <f t="shared" si="3732"/>
        <v>0</v>
      </c>
      <c r="BO969" s="54" t="s">
        <v>1111</v>
      </c>
      <c r="BP969" s="53">
        <v>12110107</v>
      </c>
      <c r="BQ969" s="53">
        <v>997545.58129999996</v>
      </c>
      <c r="BR969" s="53">
        <v>18477.03008</v>
      </c>
      <c r="BS969" s="53">
        <f t="shared" si="3733"/>
        <v>1.8522492030811025E-2</v>
      </c>
      <c r="BT969" s="53">
        <f>BT968</f>
        <v>4643</v>
      </c>
      <c r="BU969" s="53">
        <f t="shared" si="3737"/>
        <v>0</v>
      </c>
      <c r="BV969" s="53">
        <f t="shared" si="3738"/>
        <v>184</v>
      </c>
      <c r="BW969" s="53">
        <f t="shared" si="3734"/>
        <v>85.999930499055594</v>
      </c>
      <c r="BX969" s="53">
        <f t="shared" si="3735"/>
        <v>0</v>
      </c>
      <c r="BY969" s="53">
        <f t="shared" si="3736"/>
        <v>3.4081385336692285</v>
      </c>
    </row>
    <row r="970" spans="1:77" x14ac:dyDescent="0.3">
      <c r="A970" s="53" t="s">
        <v>1110</v>
      </c>
      <c r="B970" s="53" t="s">
        <v>1575</v>
      </c>
      <c r="C970" s="53">
        <v>12090103</v>
      </c>
      <c r="D970" s="51">
        <v>716845.35831561801</v>
      </c>
      <c r="E970" s="53">
        <v>306915.45193099999</v>
      </c>
      <c r="F970" s="53">
        <f t="shared" si="3720"/>
        <v>0.42814736591468444</v>
      </c>
      <c r="H970" s="53">
        <f>H969</f>
        <v>773</v>
      </c>
      <c r="I970" s="53">
        <f t="shared" ref="I970:I972" si="3744">I969</f>
        <v>4</v>
      </c>
      <c r="J970" s="53">
        <f t="shared" ref="J970:J972" si="3745">J969</f>
        <v>8662</v>
      </c>
      <c r="K970" s="53">
        <f t="shared" ref="K970:K972" si="3746">K969</f>
        <v>118</v>
      </c>
      <c r="L970" s="53">
        <f t="shared" ref="L970:L972" si="3747">L969</f>
        <v>95</v>
      </c>
      <c r="M970" s="53">
        <f t="shared" si="3725"/>
        <v>330.95791385205109</v>
      </c>
      <c r="N970" s="53">
        <f t="shared" si="3726"/>
        <v>1.7125894636587378</v>
      </c>
      <c r="O970" s="53">
        <f t="shared" si="3727"/>
        <v>3708.6124835529968</v>
      </c>
      <c r="P970" s="53">
        <f t="shared" si="3728"/>
        <v>50.521389177932761</v>
      </c>
      <c r="Q970" s="53">
        <f t="shared" si="3729"/>
        <v>40.673999761895018</v>
      </c>
      <c r="BA970" s="54" t="s">
        <v>1125</v>
      </c>
      <c r="BB970" s="53">
        <v>12110103</v>
      </c>
      <c r="BC970" s="53">
        <v>11677</v>
      </c>
      <c r="BD970" s="53">
        <v>3138</v>
      </c>
      <c r="BE970" s="53">
        <f t="shared" si="3730"/>
        <v>0.26873340755330993</v>
      </c>
      <c r="BF970" s="53">
        <f>Input!P732</f>
        <v>136</v>
      </c>
      <c r="BG970" s="53">
        <f>Input!Q732</f>
        <v>0</v>
      </c>
      <c r="BH970" s="53">
        <f t="shared" si="3731"/>
        <v>36.547743427250154</v>
      </c>
      <c r="BI970" s="53">
        <f t="shared" si="3732"/>
        <v>0</v>
      </c>
      <c r="BO970" s="54" t="s">
        <v>1112</v>
      </c>
      <c r="BP970" s="53">
        <v>13040210</v>
      </c>
      <c r="BQ970" s="53">
        <v>2057005.6310000001</v>
      </c>
      <c r="BR970" s="53">
        <v>16923.564579999998</v>
      </c>
      <c r="BS970" s="53">
        <f t="shared" si="3733"/>
        <v>8.2272816004751118E-3</v>
      </c>
      <c r="BT970" s="53">
        <f>Input!R677</f>
        <v>2</v>
      </c>
      <c r="BU970" s="53">
        <f>Input!S677</f>
        <v>0</v>
      </c>
      <c r="BV970" s="53">
        <f>Input!T677</f>
        <v>9</v>
      </c>
      <c r="BW970" s="53">
        <f t="shared" si="3734"/>
        <v>1.6454563200950224E-2</v>
      </c>
      <c r="BX970" s="53">
        <f t="shared" si="3735"/>
        <v>0</v>
      </c>
      <c r="BY970" s="53">
        <f t="shared" si="3736"/>
        <v>7.4045534404276012E-2</v>
      </c>
    </row>
    <row r="971" spans="1:77" x14ac:dyDescent="0.3">
      <c r="A971" s="53" t="s">
        <v>1110</v>
      </c>
      <c r="B971" s="53" t="s">
        <v>1575</v>
      </c>
      <c r="C971" s="53">
        <v>13070007</v>
      </c>
      <c r="D971" s="51">
        <v>716845.35831561801</v>
      </c>
      <c r="E971" s="53">
        <v>100487.46498999999</v>
      </c>
      <c r="F971" s="53">
        <f t="shared" si="3720"/>
        <v>0.14018011531262037</v>
      </c>
      <c r="H971" s="53">
        <f>H970</f>
        <v>773</v>
      </c>
      <c r="I971" s="53">
        <f t="shared" si="3744"/>
        <v>4</v>
      </c>
      <c r="J971" s="53">
        <f t="shared" si="3745"/>
        <v>8662</v>
      </c>
      <c r="K971" s="53">
        <f t="shared" si="3746"/>
        <v>118</v>
      </c>
      <c r="L971" s="53">
        <f t="shared" si="3747"/>
        <v>95</v>
      </c>
      <c r="M971" s="53">
        <f t="shared" si="3725"/>
        <v>108.35922913665554</v>
      </c>
      <c r="N971" s="53">
        <f t="shared" si="3726"/>
        <v>0.56072046125048147</v>
      </c>
      <c r="O971" s="53">
        <f t="shared" si="3727"/>
        <v>1214.2401588379175</v>
      </c>
      <c r="P971" s="53">
        <f t="shared" si="3728"/>
        <v>16.541253606889203</v>
      </c>
      <c r="Q971" s="53">
        <f t="shared" si="3729"/>
        <v>13.317110954698935</v>
      </c>
      <c r="BA971" s="54" t="s">
        <v>1125</v>
      </c>
      <c r="BB971" s="53">
        <v>12110104</v>
      </c>
      <c r="BC971" s="53">
        <v>11677</v>
      </c>
      <c r="BD971" s="53">
        <v>7350</v>
      </c>
      <c r="BE971" s="53">
        <f t="shared" si="3730"/>
        <v>0.62944249379121353</v>
      </c>
      <c r="BF971" s="53">
        <f t="shared" ref="BF971:BG973" si="3748">BF970</f>
        <v>136</v>
      </c>
      <c r="BG971" s="53">
        <f t="shared" si="3748"/>
        <v>0</v>
      </c>
      <c r="BH971" s="53">
        <f t="shared" si="3731"/>
        <v>85.604179155605038</v>
      </c>
      <c r="BI971" s="53">
        <f t="shared" si="3732"/>
        <v>0</v>
      </c>
      <c r="BO971" s="54" t="s">
        <v>1112</v>
      </c>
      <c r="BP971" s="53">
        <v>13040212</v>
      </c>
      <c r="BQ971" s="53">
        <v>2057005.6310000001</v>
      </c>
      <c r="BR971" s="53">
        <v>237303.99789999999</v>
      </c>
      <c r="BS971" s="53">
        <f t="shared" si="3733"/>
        <v>0.11536380568128837</v>
      </c>
      <c r="BT971" s="53">
        <f>BT970</f>
        <v>2</v>
      </c>
      <c r="BU971" s="53">
        <f t="shared" ref="BU971:BU977" si="3749">BU970</f>
        <v>0</v>
      </c>
      <c r="BV971" s="53">
        <f t="shared" ref="BV971:BV977" si="3750">BV970</f>
        <v>9</v>
      </c>
      <c r="BW971" s="53">
        <f t="shared" si="3734"/>
        <v>0.23072761136257675</v>
      </c>
      <c r="BX971" s="53">
        <f t="shared" si="3735"/>
        <v>0</v>
      </c>
      <c r="BY971" s="53">
        <f t="shared" si="3736"/>
        <v>1.0382742511315954</v>
      </c>
    </row>
    <row r="972" spans="1:77" x14ac:dyDescent="0.3">
      <c r="A972" s="53" t="s">
        <v>1110</v>
      </c>
      <c r="B972" s="53" t="s">
        <v>1575</v>
      </c>
      <c r="C972" s="53">
        <v>13070008</v>
      </c>
      <c r="D972" s="51">
        <v>716845.35831561801</v>
      </c>
      <c r="E972" s="53">
        <v>308799.106325</v>
      </c>
      <c r="F972" s="53">
        <f t="shared" si="3720"/>
        <v>0.43077506569979018</v>
      </c>
      <c r="H972" s="53">
        <f>H971</f>
        <v>773</v>
      </c>
      <c r="I972" s="53">
        <f t="shared" si="3744"/>
        <v>4</v>
      </c>
      <c r="J972" s="53">
        <f t="shared" si="3745"/>
        <v>8662</v>
      </c>
      <c r="K972" s="53">
        <f t="shared" si="3746"/>
        <v>118</v>
      </c>
      <c r="L972" s="53">
        <f t="shared" si="3747"/>
        <v>95</v>
      </c>
      <c r="M972" s="53">
        <f t="shared" si="3725"/>
        <v>332.9891257859378</v>
      </c>
      <c r="N972" s="53">
        <f t="shared" si="3726"/>
        <v>1.7231002627991607</v>
      </c>
      <c r="O972" s="53">
        <f t="shared" si="3727"/>
        <v>3731.3736190915824</v>
      </c>
      <c r="P972" s="53">
        <f t="shared" si="3728"/>
        <v>50.83145775257524</v>
      </c>
      <c r="Q972" s="53">
        <f t="shared" si="3729"/>
        <v>40.923631241480066</v>
      </c>
      <c r="BA972" s="54" t="s">
        <v>1125</v>
      </c>
      <c r="BB972" s="53">
        <v>12110106</v>
      </c>
      <c r="BC972" s="53">
        <v>11677</v>
      </c>
      <c r="BD972" s="53">
        <v>1185</v>
      </c>
      <c r="BE972" s="53">
        <f t="shared" si="3730"/>
        <v>0.1014815449173589</v>
      </c>
      <c r="BF972" s="53">
        <f t="shared" si="3748"/>
        <v>136</v>
      </c>
      <c r="BG972" s="53">
        <f t="shared" si="3748"/>
        <v>0</v>
      </c>
      <c r="BH972" s="53">
        <f t="shared" si="3731"/>
        <v>13.801490108760811</v>
      </c>
      <c r="BI972" s="53">
        <f t="shared" si="3732"/>
        <v>0</v>
      </c>
      <c r="BO972" s="54" t="s">
        <v>1112</v>
      </c>
      <c r="BP972" s="53">
        <v>13040301</v>
      </c>
      <c r="BQ972" s="53">
        <v>2057005.6310000001</v>
      </c>
      <c r="BR972" s="53">
        <v>269843.6385</v>
      </c>
      <c r="BS972" s="53">
        <f t="shared" si="3733"/>
        <v>0.13118274176469671</v>
      </c>
      <c r="BT972" s="53">
        <f>BT971</f>
        <v>2</v>
      </c>
      <c r="BU972" s="53">
        <f t="shared" si="3749"/>
        <v>0</v>
      </c>
      <c r="BV972" s="53">
        <f t="shared" si="3750"/>
        <v>9</v>
      </c>
      <c r="BW972" s="53">
        <f t="shared" si="3734"/>
        <v>0.26236548352939343</v>
      </c>
      <c r="BX972" s="53">
        <f t="shared" si="3735"/>
        <v>0</v>
      </c>
      <c r="BY972" s="53">
        <f t="shared" si="3736"/>
        <v>1.1806446758822704</v>
      </c>
    </row>
    <row r="973" spans="1:77" x14ac:dyDescent="0.3">
      <c r="A973" s="53" t="s">
        <v>1110</v>
      </c>
      <c r="B973" s="73" t="s">
        <v>1578</v>
      </c>
      <c r="C973" s="53">
        <v>12080005</v>
      </c>
      <c r="D973" s="53">
        <v>1</v>
      </c>
      <c r="E973" s="53">
        <v>1</v>
      </c>
      <c r="F973" s="53">
        <f t="shared" si="3720"/>
        <v>1</v>
      </c>
      <c r="H973" s="53">
        <f>Input!P669</f>
        <v>0</v>
      </c>
      <c r="I973" s="53">
        <f>Input!Q669</f>
        <v>0</v>
      </c>
      <c r="J973" s="53">
        <f>Input!R669</f>
        <v>154</v>
      </c>
      <c r="K973" s="53">
        <f>Input!S669</f>
        <v>0</v>
      </c>
      <c r="L973" s="53">
        <f>Input!T669</f>
        <v>0</v>
      </c>
      <c r="M973" s="53">
        <f t="shared" si="3725"/>
        <v>0</v>
      </c>
      <c r="N973" s="53">
        <f t="shared" si="3726"/>
        <v>0</v>
      </c>
      <c r="O973" s="53">
        <f t="shared" si="3727"/>
        <v>154</v>
      </c>
      <c r="P973" s="53">
        <f t="shared" si="3728"/>
        <v>0</v>
      </c>
      <c r="Q973" s="53">
        <f t="shared" si="3729"/>
        <v>0</v>
      </c>
      <c r="BA973" s="54" t="s">
        <v>1125</v>
      </c>
      <c r="BB973" s="53">
        <v>12110108</v>
      </c>
      <c r="BC973" s="53">
        <v>11677</v>
      </c>
      <c r="BD973" s="53">
        <v>4</v>
      </c>
      <c r="BE973" s="53">
        <f t="shared" si="3730"/>
        <v>3.4255373811766719E-4</v>
      </c>
      <c r="BF973" s="53">
        <f t="shared" si="3748"/>
        <v>136</v>
      </c>
      <c r="BG973" s="53">
        <f t="shared" si="3748"/>
        <v>0</v>
      </c>
      <c r="BH973" s="53">
        <f t="shared" si="3731"/>
        <v>4.658730838400274E-2</v>
      </c>
      <c r="BI973" s="53">
        <f t="shared" si="3732"/>
        <v>0</v>
      </c>
      <c r="BO973" s="54" t="s">
        <v>1112</v>
      </c>
      <c r="BP973" s="53">
        <v>13040302</v>
      </c>
      <c r="BQ973" s="53">
        <v>2057005.6310000001</v>
      </c>
      <c r="BR973" s="53">
        <v>558458.37890000001</v>
      </c>
      <c r="BS973" s="53">
        <f t="shared" si="3733"/>
        <v>0.27149093346356523</v>
      </c>
      <c r="BT973" s="53">
        <f>BT972</f>
        <v>2</v>
      </c>
      <c r="BU973" s="53">
        <f t="shared" si="3749"/>
        <v>0</v>
      </c>
      <c r="BV973" s="53">
        <f t="shared" si="3750"/>
        <v>9</v>
      </c>
      <c r="BW973" s="53">
        <f t="shared" si="3734"/>
        <v>0.54298186692713046</v>
      </c>
      <c r="BX973" s="53">
        <f t="shared" si="3735"/>
        <v>0</v>
      </c>
      <c r="BY973" s="53">
        <f t="shared" si="3736"/>
        <v>2.443418401172087</v>
      </c>
    </row>
    <row r="974" spans="1:77" x14ac:dyDescent="0.3">
      <c r="A974" s="53" t="s">
        <v>1111</v>
      </c>
      <c r="B974" s="53" t="s">
        <v>1573</v>
      </c>
      <c r="C974" s="53">
        <v>12110103</v>
      </c>
      <c r="D974" s="51">
        <v>72080.043045500002</v>
      </c>
      <c r="E974" s="53">
        <v>12913.641169799999</v>
      </c>
      <c r="F974" s="53">
        <f t="shared" si="3720"/>
        <v>0.17915695696308556</v>
      </c>
      <c r="H974" s="53">
        <f>Input!P671</f>
        <v>17</v>
      </c>
      <c r="I974" s="53">
        <f>Input!Q671</f>
        <v>0</v>
      </c>
      <c r="J974" s="53">
        <f>Input!R671</f>
        <v>0</v>
      </c>
      <c r="K974" s="53">
        <f>Input!S671</f>
        <v>0</v>
      </c>
      <c r="L974" s="53">
        <f>Input!T671</f>
        <v>0</v>
      </c>
      <c r="M974" s="53">
        <f t="shared" si="3725"/>
        <v>3.0456682683724545</v>
      </c>
      <c r="N974" s="53">
        <f t="shared" si="3726"/>
        <v>0</v>
      </c>
      <c r="O974" s="53">
        <f t="shared" si="3727"/>
        <v>0</v>
      </c>
      <c r="P974" s="53">
        <f t="shared" si="3728"/>
        <v>0</v>
      </c>
      <c r="Q974" s="53">
        <f t="shared" si="3729"/>
        <v>0</v>
      </c>
      <c r="BO974" s="54" t="s">
        <v>1112</v>
      </c>
      <c r="BP974" s="53">
        <v>13040303</v>
      </c>
      <c r="BQ974" s="53">
        <v>2057005.6310000001</v>
      </c>
      <c r="BR974" s="53">
        <v>204822.56400000001</v>
      </c>
      <c r="BS974" s="53">
        <f t="shared" si="3733"/>
        <v>9.9573166409090891E-2</v>
      </c>
      <c r="BT974" s="53">
        <f>BT973</f>
        <v>2</v>
      </c>
      <c r="BU974" s="53">
        <f t="shared" si="3749"/>
        <v>0</v>
      </c>
      <c r="BV974" s="53">
        <f t="shared" si="3750"/>
        <v>9</v>
      </c>
      <c r="BW974" s="53">
        <f t="shared" si="3734"/>
        <v>0.19914633281818178</v>
      </c>
      <c r="BX974" s="53">
        <f t="shared" si="3735"/>
        <v>0</v>
      </c>
      <c r="BY974" s="53">
        <f t="shared" si="3736"/>
        <v>0.89615849768181799</v>
      </c>
    </row>
    <row r="975" spans="1:77" x14ac:dyDescent="0.3">
      <c r="A975" s="53" t="s">
        <v>1111</v>
      </c>
      <c r="B975" s="53" t="s">
        <v>1573</v>
      </c>
      <c r="C975" s="53">
        <v>12110106</v>
      </c>
      <c r="D975" s="51">
        <v>72080.043045500002</v>
      </c>
      <c r="E975" s="53">
        <v>59166.401875700001</v>
      </c>
      <c r="F975" s="53">
        <f t="shared" si="3720"/>
        <v>0.82084304303691435</v>
      </c>
      <c r="H975" s="53">
        <f>H974</f>
        <v>17</v>
      </c>
      <c r="I975" s="53">
        <f t="shared" ref="I975" si="3751">I974</f>
        <v>0</v>
      </c>
      <c r="J975" s="53">
        <f t="shared" ref="J975" si="3752">J974</f>
        <v>0</v>
      </c>
      <c r="K975" s="53">
        <f t="shared" ref="K975" si="3753">K974</f>
        <v>0</v>
      </c>
      <c r="L975" s="53">
        <f t="shared" ref="L975" si="3754">L974</f>
        <v>0</v>
      </c>
      <c r="M975" s="53">
        <f t="shared" si="3725"/>
        <v>13.954331731627544</v>
      </c>
      <c r="N975" s="53">
        <f t="shared" si="3726"/>
        <v>0</v>
      </c>
      <c r="O975" s="53">
        <f t="shared" si="3727"/>
        <v>0</v>
      </c>
      <c r="P975" s="53">
        <f t="shared" si="3728"/>
        <v>0</v>
      </c>
      <c r="Q975" s="53">
        <f t="shared" si="3729"/>
        <v>0</v>
      </c>
      <c r="BO975" s="54" t="s">
        <v>1112</v>
      </c>
      <c r="BP975" s="53">
        <v>13070011</v>
      </c>
      <c r="BQ975" s="53">
        <v>2057005.6310000001</v>
      </c>
      <c r="BR975" s="53">
        <v>67499.297210000004</v>
      </c>
      <c r="BS975" s="53">
        <f t="shared" si="3733"/>
        <v>3.2814347317652044E-2</v>
      </c>
      <c r="BT975" s="53">
        <f t="shared" ref="BT975:BT977" si="3755">BT974</f>
        <v>2</v>
      </c>
      <c r="BU975" s="53">
        <f t="shared" si="3749"/>
        <v>0</v>
      </c>
      <c r="BV975" s="53">
        <f t="shared" si="3750"/>
        <v>9</v>
      </c>
      <c r="BW975" s="53">
        <f t="shared" si="3734"/>
        <v>6.5628694635304088E-2</v>
      </c>
      <c r="BX975" s="53">
        <f t="shared" si="3735"/>
        <v>0</v>
      </c>
      <c r="BY975" s="53">
        <f t="shared" si="3736"/>
        <v>0.29532912585886839</v>
      </c>
    </row>
    <row r="976" spans="1:77" x14ac:dyDescent="0.3">
      <c r="A976" s="53" t="s">
        <v>1111</v>
      </c>
      <c r="B976" s="53" t="s">
        <v>1574</v>
      </c>
      <c r="C976" s="53">
        <v>12110101</v>
      </c>
      <c r="D976" s="51">
        <v>555272.79953433597</v>
      </c>
      <c r="E976" s="53">
        <v>52934.760539199997</v>
      </c>
      <c r="F976" s="53">
        <f t="shared" si="3720"/>
        <v>9.5331088761402061E-2</v>
      </c>
      <c r="H976" s="53">
        <f>Input!P672</f>
        <v>5156</v>
      </c>
      <c r="I976" s="53">
        <f>Input!Q672</f>
        <v>0</v>
      </c>
      <c r="J976" s="53">
        <f>Input!R672</f>
        <v>70373</v>
      </c>
      <c r="K976" s="53">
        <f>Input!S672</f>
        <v>112</v>
      </c>
      <c r="L976" s="53">
        <f>Input!T672</f>
        <v>395</v>
      </c>
      <c r="M976" s="53">
        <f t="shared" si="3725"/>
        <v>491.52709365378905</v>
      </c>
      <c r="N976" s="53">
        <f t="shared" si="3726"/>
        <v>0</v>
      </c>
      <c r="O976" s="53">
        <f t="shared" si="3727"/>
        <v>6708.734709406147</v>
      </c>
      <c r="P976" s="53">
        <f t="shared" si="3728"/>
        <v>10.677081941277031</v>
      </c>
      <c r="Q976" s="53">
        <f t="shared" si="3729"/>
        <v>37.655780060753813</v>
      </c>
      <c r="BO976" s="54" t="s">
        <v>1112</v>
      </c>
      <c r="BP976" s="53">
        <v>13070012</v>
      </c>
      <c r="BQ976" s="53">
        <v>2057005.6310000001</v>
      </c>
      <c r="BR976" s="53">
        <v>479460.93839999998</v>
      </c>
      <c r="BS976" s="53">
        <f t="shared" si="3733"/>
        <v>0.2330868380593169</v>
      </c>
      <c r="BT976" s="53">
        <f t="shared" si="3755"/>
        <v>2</v>
      </c>
      <c r="BU976" s="53">
        <f t="shared" si="3749"/>
        <v>0</v>
      </c>
      <c r="BV976" s="53">
        <f t="shared" si="3750"/>
        <v>9</v>
      </c>
      <c r="BW976" s="53">
        <f t="shared" si="3734"/>
        <v>0.46617367611863381</v>
      </c>
      <c r="BX976" s="53">
        <f t="shared" si="3735"/>
        <v>0</v>
      </c>
      <c r="BY976" s="53">
        <f t="shared" si="3736"/>
        <v>2.097781542533852</v>
      </c>
    </row>
    <row r="977" spans="1:77" x14ac:dyDescent="0.3">
      <c r="A977" s="53" t="s">
        <v>1111</v>
      </c>
      <c r="B977" s="53" t="s">
        <v>1574</v>
      </c>
      <c r="C977" s="53">
        <v>12110102</v>
      </c>
      <c r="D977" s="51">
        <v>555272.79953433597</v>
      </c>
      <c r="E977" s="53">
        <v>43862.875173200002</v>
      </c>
      <c r="F977" s="53">
        <f t="shared" si="3720"/>
        <v>7.8993379848579612E-2</v>
      </c>
      <c r="H977" s="53">
        <f>H976</f>
        <v>5156</v>
      </c>
      <c r="I977" s="53">
        <f t="shared" ref="I977:I981" si="3756">I976</f>
        <v>0</v>
      </c>
      <c r="J977" s="53">
        <f t="shared" ref="J977:J981" si="3757">J976</f>
        <v>70373</v>
      </c>
      <c r="K977" s="53">
        <f t="shared" ref="K977:K981" si="3758">K976</f>
        <v>112</v>
      </c>
      <c r="L977" s="53">
        <f t="shared" ref="L977:L981" si="3759">L976</f>
        <v>395</v>
      </c>
      <c r="M977" s="53">
        <f t="shared" si="3725"/>
        <v>407.28986649927646</v>
      </c>
      <c r="N977" s="53">
        <f t="shared" si="3726"/>
        <v>0</v>
      </c>
      <c r="O977" s="53">
        <f t="shared" si="3727"/>
        <v>5559.0011200840927</v>
      </c>
      <c r="P977" s="53">
        <f t="shared" si="3728"/>
        <v>8.8472585430409172</v>
      </c>
      <c r="Q977" s="53">
        <f t="shared" si="3729"/>
        <v>31.202385040188947</v>
      </c>
      <c r="BO977" s="54" t="s">
        <v>1112</v>
      </c>
      <c r="BP977" s="53">
        <v>13080001</v>
      </c>
      <c r="BQ977" s="53">
        <v>2057005.6310000001</v>
      </c>
      <c r="BR977" s="53">
        <v>222693.25150000001</v>
      </c>
      <c r="BS977" s="53">
        <f t="shared" si="3733"/>
        <v>0.1082608856990533</v>
      </c>
      <c r="BT977" s="53">
        <f t="shared" si="3755"/>
        <v>2</v>
      </c>
      <c r="BU977" s="53">
        <f t="shared" si="3749"/>
        <v>0</v>
      </c>
      <c r="BV977" s="53">
        <f t="shared" si="3750"/>
        <v>9</v>
      </c>
      <c r="BW977" s="53">
        <f t="shared" si="3734"/>
        <v>0.2165217713981066</v>
      </c>
      <c r="BX977" s="53">
        <f t="shared" si="3735"/>
        <v>0</v>
      </c>
      <c r="BY977" s="53">
        <f t="shared" si="3736"/>
        <v>0.97434797129147976</v>
      </c>
    </row>
    <row r="978" spans="1:77" x14ac:dyDescent="0.3">
      <c r="A978" s="53" t="s">
        <v>1111</v>
      </c>
      <c r="B978" s="53" t="s">
        <v>1574</v>
      </c>
      <c r="C978" s="53">
        <v>12110103</v>
      </c>
      <c r="D978" s="51">
        <v>555272.79953433597</v>
      </c>
      <c r="E978" s="53">
        <v>69427.325871099994</v>
      </c>
      <c r="F978" s="53">
        <f t="shared" si="3720"/>
        <v>0.12503282337856866</v>
      </c>
      <c r="H978" s="53">
        <f t="shared" ref="H978:H981" si="3760">H977</f>
        <v>5156</v>
      </c>
      <c r="I978" s="53">
        <f t="shared" si="3756"/>
        <v>0</v>
      </c>
      <c r="J978" s="53">
        <f t="shared" si="3757"/>
        <v>70373</v>
      </c>
      <c r="K978" s="53">
        <f t="shared" si="3758"/>
        <v>112</v>
      </c>
      <c r="L978" s="53">
        <f t="shared" si="3759"/>
        <v>395</v>
      </c>
      <c r="M978" s="53">
        <f t="shared" si="3725"/>
        <v>644.66923733990006</v>
      </c>
      <c r="N978" s="53">
        <f t="shared" si="3726"/>
        <v>0</v>
      </c>
      <c r="O978" s="53">
        <f t="shared" si="3727"/>
        <v>8798.934879620012</v>
      </c>
      <c r="P978" s="53">
        <f t="shared" si="3728"/>
        <v>14.00367621839969</v>
      </c>
      <c r="Q978" s="53">
        <f t="shared" si="3729"/>
        <v>49.387965234534619</v>
      </c>
      <c r="BO978" s="54" t="s">
        <v>1113</v>
      </c>
      <c r="BP978" s="53">
        <v>12010001</v>
      </c>
      <c r="BQ978" s="53">
        <v>550058.21239999996</v>
      </c>
      <c r="BR978" s="53">
        <v>251818.51860000001</v>
      </c>
      <c r="BS978" s="53">
        <f t="shared" si="3733"/>
        <v>0.45780339775543372</v>
      </c>
      <c r="BT978" s="53">
        <f>Input!R679</f>
        <v>0</v>
      </c>
      <c r="BU978" s="53">
        <f>Input!S679</f>
        <v>0</v>
      </c>
      <c r="BV978" s="53">
        <f>Input!T679</f>
        <v>80</v>
      </c>
      <c r="BW978" s="53">
        <f t="shared" si="3734"/>
        <v>0</v>
      </c>
      <c r="BX978" s="53">
        <f t="shared" si="3735"/>
        <v>0</v>
      </c>
      <c r="BY978" s="53">
        <f t="shared" si="3736"/>
        <v>36.6242718204347</v>
      </c>
    </row>
    <row r="979" spans="1:77" x14ac:dyDescent="0.3">
      <c r="A979" s="53" t="s">
        <v>1111</v>
      </c>
      <c r="B979" s="53" t="s">
        <v>1574</v>
      </c>
      <c r="C979" s="53">
        <v>12110104</v>
      </c>
      <c r="D979" s="51">
        <v>555272.79953433597</v>
      </c>
      <c r="E979" s="53">
        <v>22055.323924100001</v>
      </c>
      <c r="F979" s="53">
        <f t="shared" si="3720"/>
        <v>3.9719798885513719E-2</v>
      </c>
      <c r="H979" s="53">
        <f t="shared" si="3760"/>
        <v>5156</v>
      </c>
      <c r="I979" s="53">
        <f t="shared" si="3756"/>
        <v>0</v>
      </c>
      <c r="J979" s="53">
        <f t="shared" si="3757"/>
        <v>70373</v>
      </c>
      <c r="K979" s="53">
        <f t="shared" si="3758"/>
        <v>112</v>
      </c>
      <c r="L979" s="53">
        <f t="shared" si="3759"/>
        <v>395</v>
      </c>
      <c r="M979" s="53">
        <f t="shared" si="3725"/>
        <v>204.79528305370874</v>
      </c>
      <c r="N979" s="53">
        <f t="shared" si="3726"/>
        <v>0</v>
      </c>
      <c r="O979" s="53">
        <f t="shared" si="3727"/>
        <v>2795.2014069702568</v>
      </c>
      <c r="P979" s="53">
        <f t="shared" si="3728"/>
        <v>4.4486174751775369</v>
      </c>
      <c r="Q979" s="53">
        <f t="shared" si="3729"/>
        <v>15.689320559777919</v>
      </c>
      <c r="BO979" s="54" t="s">
        <v>1113</v>
      </c>
      <c r="BP979" s="53">
        <v>12020001</v>
      </c>
      <c r="BQ979" s="53">
        <v>550058.21239999996</v>
      </c>
      <c r="BR979" s="53">
        <v>156642.00390000001</v>
      </c>
      <c r="BS979" s="53">
        <f t="shared" si="3733"/>
        <v>0.28477350281989905</v>
      </c>
      <c r="BT979" s="53">
        <f>BT978</f>
        <v>0</v>
      </c>
      <c r="BU979" s="53">
        <f t="shared" ref="BU979:BU980" si="3761">BU978</f>
        <v>0</v>
      </c>
      <c r="BV979" s="53">
        <f t="shared" ref="BV979:BV980" si="3762">BV978</f>
        <v>80</v>
      </c>
      <c r="BW979" s="53">
        <f t="shared" si="3734"/>
        <v>0</v>
      </c>
      <c r="BX979" s="53">
        <f t="shared" si="3735"/>
        <v>0</v>
      </c>
      <c r="BY979" s="53">
        <f t="shared" si="3736"/>
        <v>22.781880225591923</v>
      </c>
    </row>
    <row r="980" spans="1:77" x14ac:dyDescent="0.3">
      <c r="A980" s="53" t="s">
        <v>1111</v>
      </c>
      <c r="B980" s="53" t="s">
        <v>1574</v>
      </c>
      <c r="C980" s="53">
        <v>12110106</v>
      </c>
      <c r="D980" s="51">
        <v>555272.79953433597</v>
      </c>
      <c r="E980" s="53">
        <v>366098.17282199999</v>
      </c>
      <c r="F980" s="53">
        <f t="shared" si="3720"/>
        <v>0.65931227520782221</v>
      </c>
      <c r="H980" s="53">
        <f t="shared" si="3760"/>
        <v>5156</v>
      </c>
      <c r="I980" s="53">
        <f t="shared" si="3756"/>
        <v>0</v>
      </c>
      <c r="J980" s="53">
        <f t="shared" si="3757"/>
        <v>70373</v>
      </c>
      <c r="K980" s="53">
        <f t="shared" si="3758"/>
        <v>112</v>
      </c>
      <c r="L980" s="53">
        <f t="shared" si="3759"/>
        <v>395</v>
      </c>
      <c r="M980" s="53">
        <f t="shared" si="3725"/>
        <v>3399.4140909715311</v>
      </c>
      <c r="N980" s="53">
        <f t="shared" si="3726"/>
        <v>0</v>
      </c>
      <c r="O980" s="53">
        <f t="shared" si="3727"/>
        <v>46397.78274320007</v>
      </c>
      <c r="P980" s="53">
        <f t="shared" si="3728"/>
        <v>73.84297482327608</v>
      </c>
      <c r="Q980" s="53">
        <f t="shared" si="3729"/>
        <v>260.42834870708975</v>
      </c>
      <c r="BO980" s="54" t="s">
        <v>1113</v>
      </c>
      <c r="BP980" s="53">
        <v>12030107</v>
      </c>
      <c r="BQ980" s="53">
        <v>550058.21239999996</v>
      </c>
      <c r="BR980" s="53">
        <v>141597.6899</v>
      </c>
      <c r="BS980" s="53">
        <f t="shared" si="3733"/>
        <v>0.2574230994246674</v>
      </c>
      <c r="BT980" s="53">
        <f>BT979</f>
        <v>0</v>
      </c>
      <c r="BU980" s="53">
        <f t="shared" si="3761"/>
        <v>0</v>
      </c>
      <c r="BV980" s="53">
        <f t="shared" si="3762"/>
        <v>80</v>
      </c>
      <c r="BW980" s="53">
        <f t="shared" si="3734"/>
        <v>0</v>
      </c>
      <c r="BX980" s="53">
        <f t="shared" si="3735"/>
        <v>0</v>
      </c>
      <c r="BY980" s="53">
        <f t="shared" si="3736"/>
        <v>20.593847953973391</v>
      </c>
    </row>
    <row r="981" spans="1:77" x14ac:dyDescent="0.3">
      <c r="A981" s="53" t="s">
        <v>1111</v>
      </c>
      <c r="B981" s="53" t="s">
        <v>1574</v>
      </c>
      <c r="C981" s="53">
        <v>12110107</v>
      </c>
      <c r="D981" s="51">
        <v>555272.79953433597</v>
      </c>
      <c r="E981" s="53">
        <v>894.34120473600001</v>
      </c>
      <c r="F981" s="53">
        <f t="shared" si="3720"/>
        <v>1.610633918113789E-3</v>
      </c>
      <c r="H981" s="53">
        <f t="shared" si="3760"/>
        <v>5156</v>
      </c>
      <c r="I981" s="53">
        <f t="shared" si="3756"/>
        <v>0</v>
      </c>
      <c r="J981" s="53">
        <f t="shared" si="3757"/>
        <v>70373</v>
      </c>
      <c r="K981" s="53">
        <f t="shared" si="3758"/>
        <v>112</v>
      </c>
      <c r="L981" s="53">
        <f t="shared" si="3759"/>
        <v>395</v>
      </c>
      <c r="M981" s="53">
        <f t="shared" si="3725"/>
        <v>8.3044284817946963</v>
      </c>
      <c r="N981" s="53">
        <f t="shared" si="3726"/>
        <v>0</v>
      </c>
      <c r="O981" s="53">
        <f t="shared" si="3727"/>
        <v>113.34514071942168</v>
      </c>
      <c r="P981" s="53">
        <f t="shared" si="3728"/>
        <v>0.18039099882874438</v>
      </c>
      <c r="Q981" s="53">
        <f t="shared" si="3729"/>
        <v>0.63620039765494663</v>
      </c>
      <c r="BO981" s="54" t="s">
        <v>852</v>
      </c>
      <c r="BP981" s="53">
        <v>12100101</v>
      </c>
      <c r="BQ981" s="53">
        <v>568908.48109999998</v>
      </c>
      <c r="BR981" s="53">
        <v>3494.2965279999999</v>
      </c>
      <c r="BS981" s="53">
        <f t="shared" si="3733"/>
        <v>6.142106584953142E-3</v>
      </c>
      <c r="BT981" s="53">
        <v>0</v>
      </c>
      <c r="BU981" s="53">
        <v>1</v>
      </c>
      <c r="BV981" s="53">
        <v>2</v>
      </c>
      <c r="BW981" s="53">
        <f t="shared" si="3734"/>
        <v>0</v>
      </c>
      <c r="BX981" s="53">
        <f t="shared" si="3735"/>
        <v>6.142106584953142E-3</v>
      </c>
      <c r="BY981" s="53">
        <f t="shared" si="3736"/>
        <v>1.2284213169906284E-2</v>
      </c>
    </row>
    <row r="982" spans="1:77" x14ac:dyDescent="0.3">
      <c r="A982" s="53" t="s">
        <v>1111</v>
      </c>
      <c r="B982" s="53" t="s">
        <v>1575</v>
      </c>
      <c r="C982" s="53">
        <v>12110101</v>
      </c>
      <c r="D982" s="51">
        <v>200330.43721430999</v>
      </c>
      <c r="E982" s="53">
        <v>84313.504799799994</v>
      </c>
      <c r="F982" s="53">
        <f t="shared" si="3720"/>
        <v>0.42087216487029816</v>
      </c>
      <c r="H982" s="53">
        <f>Input!P673</f>
        <v>23</v>
      </c>
      <c r="I982" s="53">
        <f>Input!Q673</f>
        <v>0</v>
      </c>
      <c r="J982" s="53">
        <f>Input!R673</f>
        <v>0</v>
      </c>
      <c r="K982" s="53">
        <f>Input!S673</f>
        <v>0</v>
      </c>
      <c r="L982" s="53">
        <f>Input!T673</f>
        <v>53</v>
      </c>
      <c r="M982" s="53">
        <f t="shared" si="3725"/>
        <v>9.6800597920168574</v>
      </c>
      <c r="N982" s="53">
        <f t="shared" si="3726"/>
        <v>0</v>
      </c>
      <c r="O982" s="53">
        <f t="shared" si="3727"/>
        <v>0</v>
      </c>
      <c r="P982" s="53">
        <f t="shared" si="3728"/>
        <v>0</v>
      </c>
      <c r="Q982" s="53">
        <f t="shared" si="3729"/>
        <v>22.306224738125803</v>
      </c>
      <c r="BO982" s="54" t="s">
        <v>852</v>
      </c>
      <c r="BP982" s="53">
        <v>12100204</v>
      </c>
      <c r="BQ982" s="53">
        <v>568908.48109999998</v>
      </c>
      <c r="BR982" s="53">
        <v>251534.18419999999</v>
      </c>
      <c r="BS982" s="53">
        <f t="shared" si="3733"/>
        <v>0.44213470629520557</v>
      </c>
      <c r="BT982" s="53">
        <f>BT981</f>
        <v>0</v>
      </c>
      <c r="BU982" s="53">
        <f t="shared" ref="BU982:BU985" si="3763">BU981</f>
        <v>1</v>
      </c>
      <c r="BV982" s="53">
        <f t="shared" ref="BV982:BV985" si="3764">BV981</f>
        <v>2</v>
      </c>
      <c r="BW982" s="53">
        <f t="shared" si="3734"/>
        <v>0</v>
      </c>
      <c r="BX982" s="53">
        <f t="shared" si="3735"/>
        <v>0.44213470629520557</v>
      </c>
      <c r="BY982" s="53">
        <f t="shared" si="3736"/>
        <v>0.88426941259041114</v>
      </c>
    </row>
    <row r="983" spans="1:77" x14ac:dyDescent="0.3">
      <c r="A983" s="53" t="s">
        <v>1111</v>
      </c>
      <c r="B983" s="53" t="s">
        <v>1575</v>
      </c>
      <c r="C983" s="53">
        <v>12110102</v>
      </c>
      <c r="D983" s="51">
        <v>200330.43721430999</v>
      </c>
      <c r="E983" s="53">
        <v>5983.6009406900002</v>
      </c>
      <c r="F983" s="53">
        <f t="shared" si="3720"/>
        <v>2.9868656125823002E-2</v>
      </c>
      <c r="H983" s="53">
        <f>H982</f>
        <v>23</v>
      </c>
      <c r="I983" s="53">
        <f t="shared" ref="I983:I985" si="3765">I982</f>
        <v>0</v>
      </c>
      <c r="J983" s="53">
        <f t="shared" ref="J983:J985" si="3766">J982</f>
        <v>0</v>
      </c>
      <c r="K983" s="53">
        <f t="shared" ref="K983:K985" si="3767">K982</f>
        <v>0</v>
      </c>
      <c r="L983" s="53">
        <f t="shared" ref="L983:L985" si="3768">L982</f>
        <v>53</v>
      </c>
      <c r="M983" s="53">
        <f t="shared" si="3725"/>
        <v>0.68697909089392906</v>
      </c>
      <c r="N983" s="53">
        <f t="shared" si="3726"/>
        <v>0</v>
      </c>
      <c r="O983" s="53">
        <f t="shared" si="3727"/>
        <v>0</v>
      </c>
      <c r="P983" s="53">
        <f t="shared" si="3728"/>
        <v>0</v>
      </c>
      <c r="Q983" s="53">
        <f t="shared" si="3729"/>
        <v>1.5830387746686192</v>
      </c>
      <c r="BO983" s="54" t="s">
        <v>852</v>
      </c>
      <c r="BP983" s="53">
        <v>12100303</v>
      </c>
      <c r="BQ983" s="53">
        <v>568908.48109999998</v>
      </c>
      <c r="BR983" s="53">
        <v>27712.62717</v>
      </c>
      <c r="BS983" s="53">
        <f t="shared" si="3733"/>
        <v>4.8711924836165009E-2</v>
      </c>
      <c r="BT983" s="53">
        <f>BT982</f>
        <v>0</v>
      </c>
      <c r="BU983" s="53">
        <f t="shared" si="3763"/>
        <v>1</v>
      </c>
      <c r="BV983" s="53">
        <f t="shared" si="3764"/>
        <v>2</v>
      </c>
      <c r="BW983" s="53">
        <f t="shared" si="3734"/>
        <v>0</v>
      </c>
      <c r="BX983" s="53">
        <f t="shared" si="3735"/>
        <v>4.8711924836165009E-2</v>
      </c>
      <c r="BY983" s="53">
        <f t="shared" si="3736"/>
        <v>9.7423849672330018E-2</v>
      </c>
    </row>
    <row r="984" spans="1:77" x14ac:dyDescent="0.3">
      <c r="A984" s="53" t="s">
        <v>1111</v>
      </c>
      <c r="B984" s="53" t="s">
        <v>1575</v>
      </c>
      <c r="C984" s="53">
        <v>12110103</v>
      </c>
      <c r="D984" s="51">
        <v>200330.43721430999</v>
      </c>
      <c r="E984" s="53">
        <v>2501.0743698199999</v>
      </c>
      <c r="F984" s="53">
        <f t="shared" si="3720"/>
        <v>1.2484744727753948E-2</v>
      </c>
      <c r="H984" s="53">
        <f>H983</f>
        <v>23</v>
      </c>
      <c r="I984" s="53">
        <f t="shared" si="3765"/>
        <v>0</v>
      </c>
      <c r="J984" s="53">
        <f t="shared" si="3766"/>
        <v>0</v>
      </c>
      <c r="K984" s="53">
        <f t="shared" si="3767"/>
        <v>0</v>
      </c>
      <c r="L984" s="53">
        <f t="shared" si="3768"/>
        <v>53</v>
      </c>
      <c r="M984" s="53">
        <f t="shared" si="3725"/>
        <v>0.28714912873834081</v>
      </c>
      <c r="N984" s="53">
        <f t="shared" si="3726"/>
        <v>0</v>
      </c>
      <c r="O984" s="53">
        <f t="shared" si="3727"/>
        <v>0</v>
      </c>
      <c r="P984" s="53">
        <f t="shared" si="3728"/>
        <v>0</v>
      </c>
      <c r="Q984" s="53">
        <f t="shared" si="3729"/>
        <v>0.66169147057095923</v>
      </c>
      <c r="BO984" s="54" t="s">
        <v>852</v>
      </c>
      <c r="BP984" s="53">
        <v>12100402</v>
      </c>
      <c r="BQ984" s="53">
        <v>568908.48109999998</v>
      </c>
      <c r="BR984" s="53">
        <v>272291.21159999998</v>
      </c>
      <c r="BS984" s="53">
        <f t="shared" si="3733"/>
        <v>0.47862041197473015</v>
      </c>
      <c r="BT984" s="53">
        <f>BT983</f>
        <v>0</v>
      </c>
      <c r="BU984" s="53">
        <f t="shared" si="3763"/>
        <v>1</v>
      </c>
      <c r="BV984" s="53">
        <f t="shared" si="3764"/>
        <v>2</v>
      </c>
      <c r="BW984" s="53">
        <f t="shared" si="3734"/>
        <v>0</v>
      </c>
      <c r="BX984" s="53">
        <f t="shared" si="3735"/>
        <v>0.47862041197473015</v>
      </c>
      <c r="BY984" s="53">
        <f t="shared" si="3736"/>
        <v>0.95724082394946031</v>
      </c>
    </row>
    <row r="985" spans="1:77" x14ac:dyDescent="0.3">
      <c r="A985" s="53" t="s">
        <v>1111</v>
      </c>
      <c r="B985" s="53" t="s">
        <v>1575</v>
      </c>
      <c r="C985" s="53">
        <v>12110106</v>
      </c>
      <c r="D985" s="51">
        <v>200330.43721430999</v>
      </c>
      <c r="E985" s="53">
        <v>107532.257104</v>
      </c>
      <c r="F985" s="53">
        <f t="shared" si="3720"/>
        <v>0.53677443427612492</v>
      </c>
      <c r="H985" s="53">
        <f>H984</f>
        <v>23</v>
      </c>
      <c r="I985" s="53">
        <f t="shared" si="3765"/>
        <v>0</v>
      </c>
      <c r="J985" s="53">
        <f t="shared" si="3766"/>
        <v>0</v>
      </c>
      <c r="K985" s="53">
        <f t="shared" si="3767"/>
        <v>0</v>
      </c>
      <c r="L985" s="53">
        <f t="shared" si="3768"/>
        <v>53</v>
      </c>
      <c r="M985" s="53">
        <f t="shared" si="3725"/>
        <v>12.345811988350873</v>
      </c>
      <c r="N985" s="53">
        <f t="shared" si="3726"/>
        <v>0</v>
      </c>
      <c r="O985" s="53">
        <f t="shared" si="3727"/>
        <v>0</v>
      </c>
      <c r="P985" s="53">
        <f t="shared" si="3728"/>
        <v>0</v>
      </c>
      <c r="Q985" s="53">
        <f t="shared" si="3729"/>
        <v>28.449045016634621</v>
      </c>
      <c r="BO985" s="54" t="s">
        <v>852</v>
      </c>
      <c r="BP985" s="53">
        <v>12100403</v>
      </c>
      <c r="BQ985" s="53">
        <v>568908.48109999998</v>
      </c>
      <c r="BR985" s="53">
        <v>13876.161620000001</v>
      </c>
      <c r="BS985" s="53">
        <f t="shared" si="3733"/>
        <v>2.4390850340585652E-2</v>
      </c>
      <c r="BT985" s="53">
        <f>BT984</f>
        <v>0</v>
      </c>
      <c r="BU985" s="53">
        <f t="shared" si="3763"/>
        <v>1</v>
      </c>
      <c r="BV985" s="53">
        <f t="shared" si="3764"/>
        <v>2</v>
      </c>
      <c r="BW985" s="53">
        <f t="shared" si="3734"/>
        <v>0</v>
      </c>
      <c r="BX985" s="53">
        <f t="shared" si="3735"/>
        <v>2.4390850340585652E-2</v>
      </c>
      <c r="BY985" s="53">
        <f t="shared" si="3736"/>
        <v>4.8781700681171304E-2</v>
      </c>
    </row>
    <row r="986" spans="1:77" x14ac:dyDescent="0.3">
      <c r="A986" s="53" t="s">
        <v>1111</v>
      </c>
      <c r="B986" s="53" t="s">
        <v>1581</v>
      </c>
      <c r="C986" s="53">
        <v>12110106</v>
      </c>
      <c r="D986" s="51">
        <v>120257.34336160001</v>
      </c>
      <c r="E986" s="53">
        <v>101780.31477700001</v>
      </c>
      <c r="F986" s="53">
        <f t="shared" si="3720"/>
        <v>0.84635425938986775</v>
      </c>
      <c r="H986" s="53">
        <f>Input!P675</f>
        <v>34</v>
      </c>
      <c r="I986" s="53">
        <f>Input!Q675</f>
        <v>0</v>
      </c>
      <c r="J986" s="53">
        <f>Input!R675</f>
        <v>0</v>
      </c>
      <c r="K986" s="53">
        <f>Input!S675</f>
        <v>0</v>
      </c>
      <c r="L986" s="53">
        <f>Input!T675</f>
        <v>53</v>
      </c>
      <c r="M986" s="53">
        <f t="shared" si="3725"/>
        <v>28.776044819255503</v>
      </c>
      <c r="N986" s="53">
        <f t="shared" si="3726"/>
        <v>0</v>
      </c>
      <c r="O986" s="53">
        <f t="shared" si="3727"/>
        <v>0</v>
      </c>
      <c r="P986" s="53">
        <f t="shared" si="3728"/>
        <v>0</v>
      </c>
      <c r="Q986" s="53">
        <f t="shared" si="3729"/>
        <v>44.856775747662994</v>
      </c>
      <c r="BO986" s="54" t="s">
        <v>1114</v>
      </c>
      <c r="BP986" s="53">
        <v>12030202</v>
      </c>
      <c r="BQ986" s="53">
        <v>512943.33919999999</v>
      </c>
      <c r="BR986" s="53">
        <v>259169.4663</v>
      </c>
      <c r="BS986" s="53">
        <f t="shared" si="3733"/>
        <v>0.50525944386802557</v>
      </c>
      <c r="BT986" s="53">
        <f>Input!R683</f>
        <v>0</v>
      </c>
      <c r="BU986" s="53">
        <f>Input!S683</f>
        <v>0</v>
      </c>
      <c r="BV986" s="53">
        <f>Input!T683</f>
        <v>21</v>
      </c>
      <c r="BW986" s="53">
        <f t="shared" si="3734"/>
        <v>0</v>
      </c>
      <c r="BX986" s="53">
        <f t="shared" si="3735"/>
        <v>0</v>
      </c>
      <c r="BY986" s="53">
        <f t="shared" si="3736"/>
        <v>10.610448321228537</v>
      </c>
    </row>
    <row r="987" spans="1:77" x14ac:dyDescent="0.3">
      <c r="A987" s="53" t="s">
        <v>1111</v>
      </c>
      <c r="B987" s="53" t="s">
        <v>1581</v>
      </c>
      <c r="C987" s="53">
        <v>12110107</v>
      </c>
      <c r="D987" s="51">
        <v>120257.3433616</v>
      </c>
      <c r="E987" s="53">
        <v>18477.028584600001</v>
      </c>
      <c r="F987" s="53">
        <f t="shared" si="3720"/>
        <v>0.15364574061013223</v>
      </c>
      <c r="H987" s="53">
        <f>H986</f>
        <v>34</v>
      </c>
      <c r="I987" s="53">
        <f t="shared" ref="I987" si="3769">I986</f>
        <v>0</v>
      </c>
      <c r="J987" s="53">
        <f t="shared" ref="J987" si="3770">J986</f>
        <v>0</v>
      </c>
      <c r="K987" s="53">
        <f t="shared" ref="K987" si="3771">K986</f>
        <v>0</v>
      </c>
      <c r="L987" s="53">
        <f t="shared" ref="L987" si="3772">L986</f>
        <v>53</v>
      </c>
      <c r="M987" s="53">
        <f t="shared" si="3725"/>
        <v>5.2239551807444959</v>
      </c>
      <c r="N987" s="53">
        <f t="shared" si="3726"/>
        <v>0</v>
      </c>
      <c r="O987" s="53">
        <f t="shared" si="3727"/>
        <v>0</v>
      </c>
      <c r="P987" s="53">
        <f t="shared" si="3728"/>
        <v>0</v>
      </c>
      <c r="Q987" s="53">
        <f t="shared" si="3729"/>
        <v>8.1432242523370082</v>
      </c>
      <c r="BO987" s="54" t="s">
        <v>1114</v>
      </c>
      <c r="BP987" s="53">
        <v>12040101</v>
      </c>
      <c r="BQ987" s="53">
        <v>512943.33919999999</v>
      </c>
      <c r="BR987" s="53">
        <v>164630.2775</v>
      </c>
      <c r="BS987" s="53">
        <f t="shared" si="3733"/>
        <v>0.32095216940873378</v>
      </c>
      <c r="BT987" s="53">
        <f>BT986</f>
        <v>0</v>
      </c>
      <c r="BU987" s="53">
        <f t="shared" ref="BU987:BU988" si="3773">BU986</f>
        <v>0</v>
      </c>
      <c r="BV987" s="53">
        <f t="shared" ref="BV987:BV988" si="3774">BV986</f>
        <v>21</v>
      </c>
      <c r="BW987" s="53">
        <f t="shared" si="3734"/>
        <v>0</v>
      </c>
      <c r="BX987" s="53">
        <f t="shared" si="3735"/>
        <v>0</v>
      </c>
      <c r="BY987" s="53">
        <f t="shared" si="3736"/>
        <v>6.7399955575834092</v>
      </c>
    </row>
    <row r="988" spans="1:77" x14ac:dyDescent="0.3">
      <c r="A988" s="53" t="s">
        <v>1112</v>
      </c>
      <c r="B988" s="53" t="s">
        <v>1575</v>
      </c>
      <c r="C988" s="53">
        <v>13040210</v>
      </c>
      <c r="D988" s="51">
        <v>2016281.0157617999</v>
      </c>
      <c r="E988" s="53">
        <v>16923.564583700001</v>
      </c>
      <c r="F988" s="53">
        <f t="shared" si="3720"/>
        <v>8.393455302809499E-3</v>
      </c>
      <c r="H988" s="53">
        <f>Input!P676</f>
        <v>903</v>
      </c>
      <c r="I988" s="53">
        <f>Input!Q676</f>
        <v>0</v>
      </c>
      <c r="J988" s="53">
        <f>Input!R676</f>
        <v>16</v>
      </c>
      <c r="K988" s="53">
        <f>Input!S676</f>
        <v>0</v>
      </c>
      <c r="L988" s="53">
        <f>Input!T676</f>
        <v>497</v>
      </c>
      <c r="M988" s="53">
        <f t="shared" si="3725"/>
        <v>7.5792901384369777</v>
      </c>
      <c r="N988" s="53">
        <f t="shared" si="3726"/>
        <v>0</v>
      </c>
      <c r="O988" s="53">
        <f t="shared" si="3727"/>
        <v>0.13429528484495198</v>
      </c>
      <c r="P988" s="53">
        <f t="shared" si="3728"/>
        <v>0</v>
      </c>
      <c r="Q988" s="53">
        <f t="shared" si="3729"/>
        <v>4.1715472854963211</v>
      </c>
      <c r="BO988" s="54" t="s">
        <v>1114</v>
      </c>
      <c r="BP988" s="53">
        <v>12040103</v>
      </c>
      <c r="BQ988" s="53">
        <v>512943.33919999999</v>
      </c>
      <c r="BR988" s="53">
        <v>89143.595409999994</v>
      </c>
      <c r="BS988" s="53">
        <f t="shared" si="3733"/>
        <v>0.17378838674273597</v>
      </c>
      <c r="BT988" s="53">
        <f>BT987</f>
        <v>0</v>
      </c>
      <c r="BU988" s="53">
        <f t="shared" si="3773"/>
        <v>0</v>
      </c>
      <c r="BV988" s="53">
        <f t="shared" si="3774"/>
        <v>21</v>
      </c>
      <c r="BW988" s="53">
        <f t="shared" si="3734"/>
        <v>0</v>
      </c>
      <c r="BX988" s="53">
        <f t="shared" si="3735"/>
        <v>0</v>
      </c>
      <c r="BY988" s="53">
        <f t="shared" si="3736"/>
        <v>3.6495561215974552</v>
      </c>
    </row>
    <row r="989" spans="1:77" x14ac:dyDescent="0.3">
      <c r="A989" s="53" t="s">
        <v>1112</v>
      </c>
      <c r="B989" s="53" t="s">
        <v>1575</v>
      </c>
      <c r="C989" s="53">
        <v>13040212</v>
      </c>
      <c r="D989" s="51">
        <v>2016281.0157618001</v>
      </c>
      <c r="E989" s="53">
        <v>237216.38566999999</v>
      </c>
      <c r="F989" s="53">
        <f t="shared" si="3720"/>
        <v>0.11765045835159731</v>
      </c>
      <c r="H989" s="53">
        <f t="shared" ref="H989:H995" si="3775">H988</f>
        <v>903</v>
      </c>
      <c r="I989" s="53">
        <f t="shared" ref="I989:I995" si="3776">I988</f>
        <v>0</v>
      </c>
      <c r="J989" s="53">
        <f t="shared" ref="J989:J995" si="3777">J988</f>
        <v>16</v>
      </c>
      <c r="K989" s="53">
        <f t="shared" ref="K989:K995" si="3778">K988</f>
        <v>0</v>
      </c>
      <c r="L989" s="53">
        <f t="shared" ref="L989:L995" si="3779">L988</f>
        <v>497</v>
      </c>
      <c r="M989" s="53">
        <f t="shared" si="3725"/>
        <v>106.23836389149237</v>
      </c>
      <c r="N989" s="53">
        <f t="shared" si="3726"/>
        <v>0</v>
      </c>
      <c r="O989" s="53">
        <f t="shared" si="3727"/>
        <v>1.8824073336255569</v>
      </c>
      <c r="P989" s="53">
        <f t="shared" si="3728"/>
        <v>0</v>
      </c>
      <c r="Q989" s="53">
        <f t="shared" si="3729"/>
        <v>58.472277800743861</v>
      </c>
      <c r="BO989" s="54" t="s">
        <v>1115</v>
      </c>
      <c r="BP989" s="53">
        <v>12040102</v>
      </c>
      <c r="BQ989" s="53">
        <v>331854.55849999998</v>
      </c>
      <c r="BR989" s="53">
        <v>93211.238500000007</v>
      </c>
      <c r="BS989" s="53">
        <f t="shared" si="3733"/>
        <v>0.2808797893912312</v>
      </c>
      <c r="BT989" s="53">
        <f>Input!R688</f>
        <v>145</v>
      </c>
      <c r="BU989" s="53">
        <f>Input!S688</f>
        <v>0</v>
      </c>
      <c r="BV989" s="53">
        <f>Input!T688</f>
        <v>54</v>
      </c>
      <c r="BW989" s="53">
        <f t="shared" si="3734"/>
        <v>40.727569461728528</v>
      </c>
      <c r="BX989" s="53">
        <f t="shared" si="3735"/>
        <v>0</v>
      </c>
      <c r="BY989" s="53">
        <f t="shared" si="3736"/>
        <v>15.167508627126486</v>
      </c>
    </row>
    <row r="990" spans="1:77" x14ac:dyDescent="0.3">
      <c r="A990" s="53" t="s">
        <v>1112</v>
      </c>
      <c r="B990" s="53" t="s">
        <v>1575</v>
      </c>
      <c r="C990" s="53">
        <v>13040301</v>
      </c>
      <c r="D990" s="51">
        <v>2016281.0157618001</v>
      </c>
      <c r="E990" s="53">
        <v>269843.63799700001</v>
      </c>
      <c r="F990" s="53">
        <f t="shared" si="3720"/>
        <v>0.13383235565259066</v>
      </c>
      <c r="H990" s="53">
        <f t="shared" si="3775"/>
        <v>903</v>
      </c>
      <c r="I990" s="53">
        <f t="shared" si="3776"/>
        <v>0</v>
      </c>
      <c r="J990" s="53">
        <f t="shared" si="3777"/>
        <v>16</v>
      </c>
      <c r="K990" s="53">
        <f t="shared" si="3778"/>
        <v>0</v>
      </c>
      <c r="L990" s="53">
        <f t="shared" si="3779"/>
        <v>497</v>
      </c>
      <c r="M990" s="53">
        <f t="shared" si="3725"/>
        <v>120.85061715428937</v>
      </c>
      <c r="N990" s="53">
        <f t="shared" si="3726"/>
        <v>0</v>
      </c>
      <c r="O990" s="53">
        <f t="shared" si="3727"/>
        <v>2.1413176904414506</v>
      </c>
      <c r="P990" s="53">
        <f t="shared" si="3728"/>
        <v>0</v>
      </c>
      <c r="Q990" s="53">
        <f t="shared" si="3729"/>
        <v>66.514680759337566</v>
      </c>
      <c r="BO990" s="54" t="s">
        <v>1115</v>
      </c>
      <c r="BP990" s="53">
        <v>12040104</v>
      </c>
      <c r="BQ990" s="53">
        <v>331854.55849999998</v>
      </c>
      <c r="BR990" s="53">
        <v>31238.317719999999</v>
      </c>
      <c r="BS990" s="53">
        <f t="shared" si="3733"/>
        <v>9.4132555723202463E-2</v>
      </c>
      <c r="BT990" s="53">
        <f>BT989</f>
        <v>145</v>
      </c>
      <c r="BU990" s="53">
        <f t="shared" ref="BU990:BU992" si="3780">BU989</f>
        <v>0</v>
      </c>
      <c r="BV990" s="53">
        <f t="shared" ref="BV990:BV992" si="3781">BV989</f>
        <v>54</v>
      </c>
      <c r="BW990" s="53">
        <f t="shared" si="3734"/>
        <v>13.649220579864357</v>
      </c>
      <c r="BX990" s="53">
        <f t="shared" si="3735"/>
        <v>0</v>
      </c>
      <c r="BY990" s="53">
        <f t="shared" si="3736"/>
        <v>5.0831580090529327</v>
      </c>
    </row>
    <row r="991" spans="1:77" x14ac:dyDescent="0.3">
      <c r="A991" s="53" t="s">
        <v>1112</v>
      </c>
      <c r="B991" s="53" t="s">
        <v>1575</v>
      </c>
      <c r="C991" s="53">
        <v>13040302</v>
      </c>
      <c r="D991" s="51">
        <v>2016281.0157618001</v>
      </c>
      <c r="E991" s="53">
        <v>558458.37886900001</v>
      </c>
      <c r="F991" s="53">
        <f t="shared" si="3720"/>
        <v>0.2769744765255357</v>
      </c>
      <c r="H991" s="53">
        <f t="shared" si="3775"/>
        <v>903</v>
      </c>
      <c r="I991" s="53">
        <f t="shared" si="3776"/>
        <v>0</v>
      </c>
      <c r="J991" s="53">
        <f t="shared" si="3777"/>
        <v>16</v>
      </c>
      <c r="K991" s="53">
        <f t="shared" si="3778"/>
        <v>0</v>
      </c>
      <c r="L991" s="53">
        <f t="shared" si="3779"/>
        <v>497</v>
      </c>
      <c r="M991" s="53">
        <f t="shared" si="3725"/>
        <v>250.10795230255874</v>
      </c>
      <c r="N991" s="53">
        <f t="shared" si="3726"/>
        <v>0</v>
      </c>
      <c r="O991" s="53">
        <f t="shared" si="3727"/>
        <v>4.4315916244085711</v>
      </c>
      <c r="P991" s="53">
        <f t="shared" si="3728"/>
        <v>0</v>
      </c>
      <c r="Q991" s="53">
        <f t="shared" si="3729"/>
        <v>137.65631483319123</v>
      </c>
      <c r="BO991" s="54" t="s">
        <v>1115</v>
      </c>
      <c r="BP991" s="53">
        <v>12040205</v>
      </c>
      <c r="BQ991" s="53">
        <v>331854.55849999998</v>
      </c>
      <c r="BR991" s="53">
        <v>1.434229647</v>
      </c>
      <c r="BS991" s="53">
        <f t="shared" si="3733"/>
        <v>4.3218621238255497E-6</v>
      </c>
      <c r="BT991" s="53">
        <f>BT990</f>
        <v>145</v>
      </c>
      <c r="BU991" s="53">
        <f t="shared" si="3780"/>
        <v>0</v>
      </c>
      <c r="BV991" s="53">
        <f t="shared" si="3781"/>
        <v>54</v>
      </c>
      <c r="BW991" s="53">
        <f t="shared" si="3734"/>
        <v>6.2667000795470467E-4</v>
      </c>
      <c r="BX991" s="53">
        <f t="shared" si="3735"/>
        <v>0</v>
      </c>
      <c r="BY991" s="53">
        <f t="shared" si="3736"/>
        <v>2.3338055468657967E-4</v>
      </c>
    </row>
    <row r="992" spans="1:77" x14ac:dyDescent="0.3">
      <c r="A992" s="53" t="s">
        <v>1112</v>
      </c>
      <c r="B992" s="53" t="s">
        <v>1575</v>
      </c>
      <c r="C992" s="53">
        <v>13040303</v>
      </c>
      <c r="D992" s="51">
        <v>2016281.0157618001</v>
      </c>
      <c r="E992" s="53">
        <v>204822.56398800001</v>
      </c>
      <c r="F992" s="53">
        <f t="shared" si="3720"/>
        <v>0.10158433392312284</v>
      </c>
      <c r="H992" s="53">
        <f t="shared" si="3775"/>
        <v>903</v>
      </c>
      <c r="I992" s="53">
        <f t="shared" si="3776"/>
        <v>0</v>
      </c>
      <c r="J992" s="53">
        <f t="shared" si="3777"/>
        <v>16</v>
      </c>
      <c r="K992" s="53">
        <f t="shared" si="3778"/>
        <v>0</v>
      </c>
      <c r="L992" s="53">
        <f t="shared" si="3779"/>
        <v>497</v>
      </c>
      <c r="M992" s="53">
        <f t="shared" si="3725"/>
        <v>91.730653532579922</v>
      </c>
      <c r="N992" s="53">
        <f t="shared" si="3726"/>
        <v>0</v>
      </c>
      <c r="O992" s="53">
        <f t="shared" si="3727"/>
        <v>1.6253493427699655</v>
      </c>
      <c r="P992" s="53">
        <f t="shared" si="3728"/>
        <v>0</v>
      </c>
      <c r="Q992" s="53">
        <f t="shared" si="3729"/>
        <v>50.48741395979205</v>
      </c>
      <c r="BO992" s="54" t="s">
        <v>1115</v>
      </c>
      <c r="BP992" s="53">
        <v>12070101</v>
      </c>
      <c r="BQ992" s="53">
        <v>331854.55849999998</v>
      </c>
      <c r="BR992" s="53">
        <v>34096.458440000002</v>
      </c>
      <c r="BS992" s="53">
        <f t="shared" si="3733"/>
        <v>0.10274518630727203</v>
      </c>
      <c r="BT992" s="53">
        <f>BT991</f>
        <v>145</v>
      </c>
      <c r="BU992" s="53">
        <f t="shared" si="3780"/>
        <v>0</v>
      </c>
      <c r="BV992" s="53">
        <f t="shared" si="3781"/>
        <v>54</v>
      </c>
      <c r="BW992" s="53">
        <f t="shared" si="3734"/>
        <v>14.898052014554445</v>
      </c>
      <c r="BX992" s="53">
        <f t="shared" si="3735"/>
        <v>0</v>
      </c>
      <c r="BY992" s="53">
        <f t="shared" si="3736"/>
        <v>5.5482400605926898</v>
      </c>
    </row>
    <row r="993" spans="1:77" x14ac:dyDescent="0.3">
      <c r="A993" s="53" t="s">
        <v>1112</v>
      </c>
      <c r="B993" s="53" t="s">
        <v>1575</v>
      </c>
      <c r="C993" s="53">
        <v>13070011</v>
      </c>
      <c r="D993" s="51">
        <v>2016281.0157618001</v>
      </c>
      <c r="E993" s="53">
        <v>67499.297033099996</v>
      </c>
      <c r="F993" s="53">
        <f t="shared" si="3720"/>
        <v>3.347712769472122E-2</v>
      </c>
      <c r="H993" s="53">
        <f t="shared" si="3775"/>
        <v>903</v>
      </c>
      <c r="I993" s="53">
        <f t="shared" si="3776"/>
        <v>0</v>
      </c>
      <c r="J993" s="53">
        <f t="shared" si="3777"/>
        <v>16</v>
      </c>
      <c r="K993" s="53">
        <f t="shared" si="3778"/>
        <v>0</v>
      </c>
      <c r="L993" s="53">
        <f t="shared" si="3779"/>
        <v>497</v>
      </c>
      <c r="M993" s="53">
        <f t="shared" si="3725"/>
        <v>30.229846308333261</v>
      </c>
      <c r="N993" s="53">
        <f t="shared" si="3726"/>
        <v>0</v>
      </c>
      <c r="O993" s="53">
        <f t="shared" si="3727"/>
        <v>0.53563404311553953</v>
      </c>
      <c r="P993" s="53">
        <f t="shared" si="3728"/>
        <v>0</v>
      </c>
      <c r="Q993" s="53">
        <f t="shared" si="3729"/>
        <v>16.638132464276445</v>
      </c>
      <c r="BO993" s="54" t="s">
        <v>1115</v>
      </c>
      <c r="BP993" s="53">
        <v>12070104</v>
      </c>
      <c r="BQ993" s="53">
        <v>331854.55849999998</v>
      </c>
      <c r="BR993" s="53">
        <v>173307.1096</v>
      </c>
      <c r="BS993" s="53">
        <f t="shared" si="3733"/>
        <v>0.52223814668497315</v>
      </c>
      <c r="BT993" s="53">
        <f>BT992</f>
        <v>145</v>
      </c>
      <c r="BU993" s="53">
        <f t="shared" ref="BU993" si="3782">BU992</f>
        <v>0</v>
      </c>
      <c r="BV993" s="53">
        <f t="shared" ref="BV993" si="3783">BV992</f>
        <v>54</v>
      </c>
      <c r="BW993" s="53">
        <f t="shared" si="3734"/>
        <v>75.724531269321105</v>
      </c>
      <c r="BX993" s="53">
        <f t="shared" si="3735"/>
        <v>0</v>
      </c>
      <c r="BY993" s="53">
        <f t="shared" si="3736"/>
        <v>28.200859920988549</v>
      </c>
    </row>
    <row r="994" spans="1:77" x14ac:dyDescent="0.3">
      <c r="A994" s="53" t="s">
        <v>1112</v>
      </c>
      <c r="B994" s="53" t="s">
        <v>1575</v>
      </c>
      <c r="C994" s="53">
        <v>13070012</v>
      </c>
      <c r="D994" s="51">
        <v>2016281.0157618001</v>
      </c>
      <c r="E994" s="53">
        <v>479460.93792499998</v>
      </c>
      <c r="F994" s="53">
        <f t="shared" si="3720"/>
        <v>0.23779469933849867</v>
      </c>
      <c r="H994" s="53">
        <f t="shared" si="3775"/>
        <v>903</v>
      </c>
      <c r="I994" s="53">
        <f t="shared" si="3776"/>
        <v>0</v>
      </c>
      <c r="J994" s="53">
        <f t="shared" si="3777"/>
        <v>16</v>
      </c>
      <c r="K994" s="53">
        <f t="shared" si="3778"/>
        <v>0</v>
      </c>
      <c r="L994" s="53">
        <f t="shared" si="3779"/>
        <v>497</v>
      </c>
      <c r="M994" s="53">
        <f t="shared" si="3725"/>
        <v>214.7286135026643</v>
      </c>
      <c r="N994" s="53">
        <f t="shared" si="3726"/>
        <v>0</v>
      </c>
      <c r="O994" s="53">
        <f t="shared" si="3727"/>
        <v>3.8047151894159787</v>
      </c>
      <c r="P994" s="53">
        <f t="shared" si="3728"/>
        <v>0</v>
      </c>
      <c r="Q994" s="53">
        <f t="shared" si="3729"/>
        <v>118.18396557123384</v>
      </c>
      <c r="BO994" s="54" t="s">
        <v>832</v>
      </c>
      <c r="BP994" s="53">
        <v>13070001</v>
      </c>
      <c r="BQ994" s="53">
        <v>535078.53570000001</v>
      </c>
      <c r="BR994" s="53">
        <v>148152.1526</v>
      </c>
      <c r="BS994" s="53">
        <f t="shared" si="3733"/>
        <v>0.27687926671583735</v>
      </c>
      <c r="BT994" s="53">
        <v>0</v>
      </c>
      <c r="BU994" s="53">
        <v>1</v>
      </c>
      <c r="BV994" s="53">
        <v>2</v>
      </c>
      <c r="BW994" s="53">
        <f t="shared" si="3734"/>
        <v>0</v>
      </c>
      <c r="BX994" s="53">
        <f t="shared" si="3735"/>
        <v>0.27687926671583735</v>
      </c>
      <c r="BY994" s="53">
        <f t="shared" si="3736"/>
        <v>0.55375853343167469</v>
      </c>
    </row>
    <row r="995" spans="1:77" x14ac:dyDescent="0.3">
      <c r="A995" s="53" t="s">
        <v>1112</v>
      </c>
      <c r="B995" s="53" t="s">
        <v>1575</v>
      </c>
      <c r="C995" s="53">
        <v>13080001</v>
      </c>
      <c r="D995" s="51">
        <v>2016281.0157618001</v>
      </c>
      <c r="E995" s="53">
        <v>182056.24969600001</v>
      </c>
      <c r="F995" s="53">
        <f t="shared" si="3720"/>
        <v>9.0293093211124012E-2</v>
      </c>
      <c r="H995" s="53">
        <f t="shared" si="3775"/>
        <v>903</v>
      </c>
      <c r="I995" s="53">
        <f t="shared" si="3776"/>
        <v>0</v>
      </c>
      <c r="J995" s="53">
        <f t="shared" si="3777"/>
        <v>16</v>
      </c>
      <c r="K995" s="53">
        <f t="shared" si="3778"/>
        <v>0</v>
      </c>
      <c r="L995" s="53">
        <f t="shared" si="3779"/>
        <v>497</v>
      </c>
      <c r="M995" s="53">
        <f t="shared" si="3725"/>
        <v>81.534663169644986</v>
      </c>
      <c r="N995" s="53">
        <f t="shared" si="3726"/>
        <v>0</v>
      </c>
      <c r="O995" s="53">
        <f t="shared" si="3727"/>
        <v>1.4446894913779842</v>
      </c>
      <c r="P995" s="53">
        <f t="shared" si="3728"/>
        <v>0</v>
      </c>
      <c r="Q995" s="53">
        <f t="shared" si="3729"/>
        <v>44.875667325928632</v>
      </c>
      <c r="BO995" s="54" t="s">
        <v>832</v>
      </c>
      <c r="BP995" s="53">
        <v>13070003</v>
      </c>
      <c r="BQ995" s="53">
        <v>535078.53570000001</v>
      </c>
      <c r="BR995" s="53">
        <v>0.10634437200000001</v>
      </c>
      <c r="BS995" s="53">
        <f t="shared" si="3733"/>
        <v>1.9874535213952894E-7</v>
      </c>
      <c r="BT995" s="53">
        <f>BT994</f>
        <v>0</v>
      </c>
      <c r="BU995" s="53">
        <f t="shared" ref="BU995:BU997" si="3784">BU994</f>
        <v>1</v>
      </c>
      <c r="BV995" s="53">
        <f t="shared" ref="BV995:BV997" si="3785">BV994</f>
        <v>2</v>
      </c>
      <c r="BW995" s="53">
        <f t="shared" si="3734"/>
        <v>0</v>
      </c>
      <c r="BX995" s="53">
        <f t="shared" si="3735"/>
        <v>1.9874535213952894E-7</v>
      </c>
      <c r="BY995" s="53">
        <f t="shared" si="3736"/>
        <v>3.9749070427905787E-7</v>
      </c>
    </row>
    <row r="996" spans="1:77" x14ac:dyDescent="0.3">
      <c r="A996" s="53" t="s">
        <v>1113</v>
      </c>
      <c r="B996" s="53" t="s">
        <v>1573</v>
      </c>
      <c r="C996" s="53">
        <v>12010001</v>
      </c>
      <c r="D996" s="51">
        <v>455015.75282200001</v>
      </c>
      <c r="E996" s="53">
        <v>204406.185841</v>
      </c>
      <c r="F996" s="53">
        <f t="shared" si="3720"/>
        <v>0.44922881147141891</v>
      </c>
      <c r="H996" s="53">
        <f>Input!P678</f>
        <v>3172</v>
      </c>
      <c r="I996" s="53">
        <f>Input!Q678</f>
        <v>289</v>
      </c>
      <c r="J996" s="53">
        <f>Input!R678</f>
        <v>0</v>
      </c>
      <c r="K996" s="53">
        <f>Input!S678</f>
        <v>23</v>
      </c>
      <c r="L996" s="53">
        <f>Input!T678</f>
        <v>477</v>
      </c>
      <c r="M996" s="53">
        <f t="shared" si="3725"/>
        <v>1424.9537899873408</v>
      </c>
      <c r="N996" s="53">
        <f t="shared" si="3726"/>
        <v>129.82712651524005</v>
      </c>
      <c r="O996" s="53">
        <f t="shared" si="3727"/>
        <v>0</v>
      </c>
      <c r="P996" s="53">
        <f t="shared" si="3728"/>
        <v>10.332262663842634</v>
      </c>
      <c r="Q996" s="53">
        <f t="shared" si="3729"/>
        <v>214.28214307186681</v>
      </c>
      <c r="BO996" s="54" t="s">
        <v>832</v>
      </c>
      <c r="BP996" s="53">
        <v>13070006</v>
      </c>
      <c r="BQ996" s="53">
        <v>535078.53570000001</v>
      </c>
      <c r="BR996" s="53">
        <v>0.18607315899999999</v>
      </c>
      <c r="BS996" s="53">
        <f t="shared" si="3733"/>
        <v>3.4774924910149033E-7</v>
      </c>
      <c r="BT996" s="53">
        <f>BT995</f>
        <v>0</v>
      </c>
      <c r="BU996" s="53">
        <f t="shared" si="3784"/>
        <v>1</v>
      </c>
      <c r="BV996" s="53">
        <f t="shared" si="3785"/>
        <v>2</v>
      </c>
      <c r="BW996" s="53">
        <f t="shared" si="3734"/>
        <v>0</v>
      </c>
      <c r="BX996" s="53">
        <f t="shared" si="3735"/>
        <v>3.4774924910149033E-7</v>
      </c>
      <c r="BY996" s="53">
        <f t="shared" si="3736"/>
        <v>6.9549849820298065E-7</v>
      </c>
    </row>
    <row r="997" spans="1:77" x14ac:dyDescent="0.3">
      <c r="A997" s="53" t="s">
        <v>1113</v>
      </c>
      <c r="B997" s="53" t="s">
        <v>1573</v>
      </c>
      <c r="C997" s="53">
        <v>12020001</v>
      </c>
      <c r="D997" s="51">
        <v>455015.75282200001</v>
      </c>
      <c r="E997" s="53">
        <v>156642.005225</v>
      </c>
      <c r="F997" s="53">
        <f t="shared" si="3720"/>
        <v>0.34425622465488048</v>
      </c>
      <c r="H997" s="53">
        <f t="shared" ref="H997:H998" si="3786">H996</f>
        <v>3172</v>
      </c>
      <c r="I997" s="53">
        <f t="shared" ref="I997:I998" si="3787">I996</f>
        <v>289</v>
      </c>
      <c r="J997" s="53">
        <f t="shared" ref="J997:J998" si="3788">J996</f>
        <v>0</v>
      </c>
      <c r="K997" s="53">
        <f t="shared" ref="K997:K998" si="3789">K996</f>
        <v>23</v>
      </c>
      <c r="L997" s="53">
        <f t="shared" ref="L997:L998" si="3790">L996</f>
        <v>477</v>
      </c>
      <c r="M997" s="53">
        <f t="shared" si="3725"/>
        <v>1091.980744605281</v>
      </c>
      <c r="N997" s="53">
        <f t="shared" si="3726"/>
        <v>99.490048925260453</v>
      </c>
      <c r="O997" s="53">
        <f t="shared" si="3727"/>
        <v>0</v>
      </c>
      <c r="P997" s="53">
        <f t="shared" si="3728"/>
        <v>7.9178931670622514</v>
      </c>
      <c r="Q997" s="53">
        <f t="shared" si="3729"/>
        <v>164.21021916037799</v>
      </c>
      <c r="BO997" s="54" t="s">
        <v>832</v>
      </c>
      <c r="BP997" s="53">
        <v>13070007</v>
      </c>
      <c r="BQ997" s="53">
        <v>535078.53570000001</v>
      </c>
      <c r="BR997" s="53">
        <v>386926.0907</v>
      </c>
      <c r="BS997" s="53">
        <f t="shared" si="3733"/>
        <v>0.72312018682232482</v>
      </c>
      <c r="BT997" s="53">
        <f>BT996</f>
        <v>0</v>
      </c>
      <c r="BU997" s="53">
        <f t="shared" si="3784"/>
        <v>1</v>
      </c>
      <c r="BV997" s="53">
        <f t="shared" si="3785"/>
        <v>2</v>
      </c>
      <c r="BW997" s="53">
        <f t="shared" si="3734"/>
        <v>0</v>
      </c>
      <c r="BX997" s="53">
        <f t="shared" si="3735"/>
        <v>0.72312018682232482</v>
      </c>
      <c r="BY997" s="53">
        <f t="shared" si="3736"/>
        <v>1.4462403736446496</v>
      </c>
    </row>
    <row r="998" spans="1:77" x14ac:dyDescent="0.3">
      <c r="A998" s="53" t="s">
        <v>1113</v>
      </c>
      <c r="B998" s="53" t="s">
        <v>1573</v>
      </c>
      <c r="C998" s="53">
        <v>12030107</v>
      </c>
      <c r="D998" s="51">
        <v>455015.75282200001</v>
      </c>
      <c r="E998" s="53">
        <v>93967.561755999996</v>
      </c>
      <c r="F998" s="53">
        <f t="shared" si="3720"/>
        <v>0.20651496387370055</v>
      </c>
      <c r="H998" s="53">
        <f t="shared" si="3786"/>
        <v>3172</v>
      </c>
      <c r="I998" s="53">
        <f t="shared" si="3787"/>
        <v>289</v>
      </c>
      <c r="J998" s="53">
        <f t="shared" si="3788"/>
        <v>0</v>
      </c>
      <c r="K998" s="53">
        <f t="shared" si="3789"/>
        <v>23</v>
      </c>
      <c r="L998" s="53">
        <f t="shared" si="3790"/>
        <v>477</v>
      </c>
      <c r="M998" s="53">
        <f t="shared" si="3725"/>
        <v>655.06546540737816</v>
      </c>
      <c r="N998" s="53">
        <f t="shared" si="3726"/>
        <v>59.682824559499458</v>
      </c>
      <c r="O998" s="53">
        <f t="shared" si="3727"/>
        <v>0</v>
      </c>
      <c r="P998" s="53">
        <f t="shared" si="3728"/>
        <v>4.7498441690951125</v>
      </c>
      <c r="Q998" s="53">
        <f t="shared" si="3729"/>
        <v>98.50763776775517</v>
      </c>
      <c r="BO998" s="54" t="s">
        <v>1116</v>
      </c>
      <c r="BP998" s="53">
        <v>12070101</v>
      </c>
      <c r="BQ998" s="53">
        <v>397832.06099999999</v>
      </c>
      <c r="BR998" s="53">
        <v>187318.17670000001</v>
      </c>
      <c r="BS998" s="53">
        <f t="shared" si="3733"/>
        <v>0.47084736265134752</v>
      </c>
      <c r="BT998" s="53">
        <f>Input!R695</f>
        <v>0</v>
      </c>
      <c r="BU998" s="53">
        <f>Input!S695</f>
        <v>0</v>
      </c>
      <c r="BV998" s="53">
        <f>Input!T695</f>
        <v>0</v>
      </c>
      <c r="BW998" s="53">
        <f t="shared" si="3734"/>
        <v>0</v>
      </c>
      <c r="BX998" s="53">
        <f t="shared" si="3735"/>
        <v>0</v>
      </c>
      <c r="BY998" s="53">
        <f t="shared" si="3736"/>
        <v>0</v>
      </c>
    </row>
    <row r="999" spans="1:77" x14ac:dyDescent="0.3">
      <c r="A999" s="53" t="s">
        <v>852</v>
      </c>
      <c r="B999" s="53" t="s">
        <v>1576</v>
      </c>
      <c r="C999" s="53">
        <v>12100101</v>
      </c>
      <c r="D999" s="51">
        <v>568908.48452664993</v>
      </c>
      <c r="E999" s="53">
        <v>3494.2930597499999</v>
      </c>
      <c r="F999" s="53">
        <f t="shared" si="3720"/>
        <v>6.1421004516347888E-3</v>
      </c>
      <c r="H999" s="53">
        <f>Input!P681</f>
        <v>2719</v>
      </c>
      <c r="I999" s="53">
        <f>Input!Q681</f>
        <v>272</v>
      </c>
      <c r="J999" s="53">
        <f>Input!R681</f>
        <v>3775</v>
      </c>
      <c r="K999" s="53">
        <f>Input!S681</f>
        <v>0</v>
      </c>
      <c r="L999" s="53">
        <f>Input!T681</f>
        <v>656</v>
      </c>
      <c r="M999" s="53">
        <f t="shared" si="3725"/>
        <v>16.700371127994991</v>
      </c>
      <c r="N999" s="53">
        <f t="shared" si="3726"/>
        <v>1.6706513228446624</v>
      </c>
      <c r="O999" s="53">
        <f t="shared" si="3727"/>
        <v>23.186429204921328</v>
      </c>
      <c r="P999" s="53">
        <f t="shared" si="3728"/>
        <v>0</v>
      </c>
      <c r="Q999" s="53">
        <f t="shared" si="3729"/>
        <v>4.0292178962724217</v>
      </c>
      <c r="BO999" s="54" t="s">
        <v>1116</v>
      </c>
      <c r="BP999" s="53">
        <v>12070102</v>
      </c>
      <c r="BQ999" s="53">
        <v>397832.06099999999</v>
      </c>
      <c r="BR999" s="53">
        <v>100581.933</v>
      </c>
      <c r="BS999" s="53">
        <f t="shared" si="3733"/>
        <v>0.25282510601879321</v>
      </c>
      <c r="BT999" s="53">
        <f>BT998</f>
        <v>0</v>
      </c>
      <c r="BU999" s="53">
        <f t="shared" ref="BU999:BU1001" si="3791">BU998</f>
        <v>0</v>
      </c>
      <c r="BV999" s="53">
        <f t="shared" ref="BV999:BV1001" si="3792">BV998</f>
        <v>0</v>
      </c>
      <c r="BW999" s="53">
        <f t="shared" si="3734"/>
        <v>0</v>
      </c>
      <c r="BX999" s="53">
        <f t="shared" si="3735"/>
        <v>0</v>
      </c>
      <c r="BY999" s="53">
        <f t="shared" si="3736"/>
        <v>0</v>
      </c>
    </row>
    <row r="1000" spans="1:77" x14ac:dyDescent="0.3">
      <c r="A1000" s="53" t="s">
        <v>852</v>
      </c>
      <c r="B1000" s="53" t="s">
        <v>1576</v>
      </c>
      <c r="C1000" s="53">
        <v>12100204</v>
      </c>
      <c r="D1000" s="51">
        <v>568908.48452665005</v>
      </c>
      <c r="E1000" s="53">
        <v>251534.18502599999</v>
      </c>
      <c r="F1000" s="53">
        <f t="shared" si="3720"/>
        <v>0.44213470508404251</v>
      </c>
      <c r="H1000" s="53">
        <f>H999</f>
        <v>2719</v>
      </c>
      <c r="I1000" s="53">
        <f t="shared" ref="I1000:I1003" si="3793">I999</f>
        <v>272</v>
      </c>
      <c r="J1000" s="53">
        <f t="shared" ref="J1000:J1003" si="3794">J999</f>
        <v>3775</v>
      </c>
      <c r="K1000" s="53">
        <f t="shared" ref="K1000:K1003" si="3795">K999</f>
        <v>0</v>
      </c>
      <c r="L1000" s="53">
        <f t="shared" ref="L1000:L1003" si="3796">L999</f>
        <v>656</v>
      </c>
      <c r="M1000" s="53">
        <f t="shared" si="3725"/>
        <v>1202.1642631235115</v>
      </c>
      <c r="N1000" s="53">
        <f t="shared" si="3726"/>
        <v>120.26063978285956</v>
      </c>
      <c r="O1000" s="53">
        <f t="shared" si="3727"/>
        <v>1669.0585116922605</v>
      </c>
      <c r="P1000" s="53">
        <f t="shared" si="3728"/>
        <v>0</v>
      </c>
      <c r="Q1000" s="53">
        <f t="shared" si="3729"/>
        <v>290.04036653513191</v>
      </c>
      <c r="BO1000" s="54" t="s">
        <v>1116</v>
      </c>
      <c r="BP1000" s="53">
        <v>12070104</v>
      </c>
      <c r="BQ1000" s="53">
        <v>397832.06099999999</v>
      </c>
      <c r="BR1000" s="53">
        <v>109277.084</v>
      </c>
      <c r="BS1000" s="53">
        <f t="shared" si="3733"/>
        <v>0.27468144152414103</v>
      </c>
      <c r="BT1000" s="53">
        <f>BT999</f>
        <v>0</v>
      </c>
      <c r="BU1000" s="53">
        <f t="shared" si="3791"/>
        <v>0</v>
      </c>
      <c r="BV1000" s="53">
        <f t="shared" si="3792"/>
        <v>0</v>
      </c>
      <c r="BW1000" s="53">
        <f t="shared" si="3734"/>
        <v>0</v>
      </c>
      <c r="BX1000" s="53">
        <f t="shared" si="3735"/>
        <v>0</v>
      </c>
      <c r="BY1000" s="53">
        <f t="shared" si="3736"/>
        <v>0</v>
      </c>
    </row>
    <row r="1001" spans="1:77" x14ac:dyDescent="0.3">
      <c r="A1001" s="53" t="s">
        <v>852</v>
      </c>
      <c r="B1001" s="53" t="s">
        <v>1576</v>
      </c>
      <c r="C1001" s="53">
        <v>12100303</v>
      </c>
      <c r="D1001" s="51">
        <v>568908.48452665005</v>
      </c>
      <c r="E1001" s="53">
        <v>27712.6259694</v>
      </c>
      <c r="F1001" s="53">
        <f t="shared" si="3720"/>
        <v>4.8711922432406303E-2</v>
      </c>
      <c r="H1001" s="53">
        <f>H1000</f>
        <v>2719</v>
      </c>
      <c r="I1001" s="53">
        <f t="shared" si="3793"/>
        <v>272</v>
      </c>
      <c r="J1001" s="53">
        <f t="shared" si="3794"/>
        <v>3775</v>
      </c>
      <c r="K1001" s="53">
        <f t="shared" si="3795"/>
        <v>0</v>
      </c>
      <c r="L1001" s="53">
        <f t="shared" si="3796"/>
        <v>656</v>
      </c>
      <c r="M1001" s="53">
        <f t="shared" si="3725"/>
        <v>132.44771709371273</v>
      </c>
      <c r="N1001" s="53">
        <f t="shared" si="3726"/>
        <v>13.249642901614514</v>
      </c>
      <c r="O1001" s="53">
        <f t="shared" si="3727"/>
        <v>183.88750718233379</v>
      </c>
      <c r="P1001" s="53">
        <f t="shared" si="3728"/>
        <v>0</v>
      </c>
      <c r="Q1001" s="53">
        <f t="shared" si="3729"/>
        <v>31.955021115658536</v>
      </c>
      <c r="S1001" s="53"/>
      <c r="T1001" s="53"/>
      <c r="U1001" s="53"/>
      <c r="V1001" s="53"/>
      <c r="W1001" s="53"/>
      <c r="X1001" s="53"/>
      <c r="Y1001" s="53"/>
      <c r="BO1001" s="54" t="s">
        <v>1116</v>
      </c>
      <c r="BP1001" s="53">
        <v>12090301</v>
      </c>
      <c r="BQ1001" s="53">
        <v>397832.06099999999</v>
      </c>
      <c r="BR1001" s="53">
        <v>654.86725090000004</v>
      </c>
      <c r="BS1001" s="53">
        <f t="shared" si="3733"/>
        <v>1.6460896822993864E-3</v>
      </c>
      <c r="BT1001" s="53">
        <f>BT1000</f>
        <v>0</v>
      </c>
      <c r="BU1001" s="53">
        <f t="shared" si="3791"/>
        <v>0</v>
      </c>
      <c r="BV1001" s="53">
        <f t="shared" si="3792"/>
        <v>0</v>
      </c>
      <c r="BW1001" s="53">
        <f t="shared" si="3734"/>
        <v>0</v>
      </c>
      <c r="BX1001" s="53">
        <f t="shared" si="3735"/>
        <v>0</v>
      </c>
      <c r="BY1001" s="53">
        <f t="shared" si="3736"/>
        <v>0</v>
      </c>
    </row>
    <row r="1002" spans="1:77" x14ac:dyDescent="0.3">
      <c r="A1002" s="53" t="s">
        <v>852</v>
      </c>
      <c r="B1002" s="53" t="s">
        <v>1576</v>
      </c>
      <c r="C1002" s="53">
        <v>12100402</v>
      </c>
      <c r="D1002" s="51">
        <v>568908.48452665005</v>
      </c>
      <c r="E1002" s="53">
        <v>272291.21857199998</v>
      </c>
      <c r="F1002" s="53">
        <f t="shared" si="3720"/>
        <v>0.47862042134694993</v>
      </c>
      <c r="H1002" s="53">
        <f>H1001</f>
        <v>2719</v>
      </c>
      <c r="I1002" s="53">
        <f t="shared" si="3793"/>
        <v>272</v>
      </c>
      <c r="J1002" s="53">
        <f t="shared" si="3794"/>
        <v>3775</v>
      </c>
      <c r="K1002" s="53">
        <f t="shared" si="3795"/>
        <v>0</v>
      </c>
      <c r="L1002" s="53">
        <f t="shared" si="3796"/>
        <v>656</v>
      </c>
      <c r="M1002" s="53">
        <f t="shared" si="3725"/>
        <v>1301.3689256423568</v>
      </c>
      <c r="N1002" s="53">
        <f t="shared" si="3726"/>
        <v>130.18475460637038</v>
      </c>
      <c r="O1002" s="53">
        <f t="shared" si="3727"/>
        <v>1806.7920905847359</v>
      </c>
      <c r="P1002" s="53">
        <f t="shared" si="3728"/>
        <v>0</v>
      </c>
      <c r="Q1002" s="53">
        <f t="shared" si="3729"/>
        <v>313.97499640359916</v>
      </c>
      <c r="BO1002" s="54" t="s">
        <v>788</v>
      </c>
      <c r="BP1002" s="53">
        <v>12110103</v>
      </c>
      <c r="BQ1002" s="53">
        <v>2149128.0210000002</v>
      </c>
      <c r="BR1002" s="53">
        <v>99907.435010000001</v>
      </c>
      <c r="BS1002" s="53">
        <f t="shared" si="3733"/>
        <v>4.6487428405271349E-2</v>
      </c>
      <c r="BT1002" s="53">
        <f>Input!R699</f>
        <v>272</v>
      </c>
      <c r="BU1002" s="53">
        <f>Input!S699</f>
        <v>0</v>
      </c>
      <c r="BV1002" s="53">
        <f>Input!T699</f>
        <v>117</v>
      </c>
      <c r="BW1002" s="53">
        <f t="shared" si="3734"/>
        <v>12.644580526233806</v>
      </c>
      <c r="BX1002" s="53">
        <f t="shared" si="3735"/>
        <v>0</v>
      </c>
      <c r="BY1002" s="53">
        <f t="shared" si="3736"/>
        <v>5.4390291234167476</v>
      </c>
    </row>
    <row r="1003" spans="1:77" x14ac:dyDescent="0.3">
      <c r="A1003" s="53" t="s">
        <v>852</v>
      </c>
      <c r="B1003" s="53" t="s">
        <v>1576</v>
      </c>
      <c r="C1003" s="53">
        <v>12100403</v>
      </c>
      <c r="D1003" s="51">
        <v>568908.48452665005</v>
      </c>
      <c r="E1003" s="53">
        <v>13876.161899500001</v>
      </c>
      <c r="F1003" s="53">
        <f t="shared" si="3720"/>
        <v>2.4390850684966332E-2</v>
      </c>
      <c r="H1003" s="53">
        <f>H1002</f>
        <v>2719</v>
      </c>
      <c r="I1003" s="53">
        <f t="shared" si="3793"/>
        <v>272</v>
      </c>
      <c r="J1003" s="53">
        <f t="shared" si="3794"/>
        <v>3775</v>
      </c>
      <c r="K1003" s="53">
        <f t="shared" si="3795"/>
        <v>0</v>
      </c>
      <c r="L1003" s="53">
        <f t="shared" si="3796"/>
        <v>656</v>
      </c>
      <c r="M1003" s="53">
        <f t="shared" si="3725"/>
        <v>66.318723012423462</v>
      </c>
      <c r="N1003" s="53">
        <f t="shared" si="3726"/>
        <v>6.6343113863108423</v>
      </c>
      <c r="O1003" s="53">
        <f t="shared" si="3727"/>
        <v>92.075461335747903</v>
      </c>
      <c r="P1003" s="53">
        <f t="shared" si="3728"/>
        <v>0</v>
      </c>
      <c r="Q1003" s="53">
        <f t="shared" si="3729"/>
        <v>16.000398049337914</v>
      </c>
      <c r="BO1003" s="54" t="s">
        <v>788</v>
      </c>
      <c r="BP1003" s="53">
        <v>12110105</v>
      </c>
      <c r="BQ1003" s="53">
        <v>2149128.0210000002</v>
      </c>
      <c r="BR1003" s="53">
        <v>868113.87820000004</v>
      </c>
      <c r="BS1003" s="53">
        <f t="shared" si="3733"/>
        <v>0.40393772251690352</v>
      </c>
      <c r="BT1003" s="53">
        <f>BT1002</f>
        <v>272</v>
      </c>
      <c r="BU1003" s="53">
        <f t="shared" ref="BU1003:BU1007" si="3797">BU1002</f>
        <v>0</v>
      </c>
      <c r="BV1003" s="53">
        <f t="shared" ref="BV1003:BV1007" si="3798">BV1002</f>
        <v>117</v>
      </c>
      <c r="BW1003" s="53">
        <f t="shared" si="3734"/>
        <v>109.87106052459775</v>
      </c>
      <c r="BX1003" s="53">
        <f t="shared" si="3735"/>
        <v>0</v>
      </c>
      <c r="BY1003" s="53">
        <f t="shared" si="3736"/>
        <v>47.260713534477709</v>
      </c>
    </row>
    <row r="1004" spans="1:77" x14ac:dyDescent="0.3">
      <c r="A1004" s="53" t="s">
        <v>1114</v>
      </c>
      <c r="B1004" s="53" t="s">
        <v>1576</v>
      </c>
      <c r="C1004" s="53">
        <v>12030202</v>
      </c>
      <c r="D1004" s="51">
        <v>353664.31893919996</v>
      </c>
      <c r="E1004" s="53">
        <v>107525.721397</v>
      </c>
      <c r="F1004" s="53">
        <f t="shared" si="3720"/>
        <v>0.30403327573309774</v>
      </c>
      <c r="H1004" s="53">
        <f>Input!P682</f>
        <v>2737</v>
      </c>
      <c r="I1004" s="53">
        <f>Input!Q682</f>
        <v>12</v>
      </c>
      <c r="J1004" s="53">
        <f>Input!R682</f>
        <v>0</v>
      </c>
      <c r="K1004" s="53">
        <f>Input!S682</f>
        <v>0</v>
      </c>
      <c r="L1004" s="53">
        <f>Input!T682</f>
        <v>127</v>
      </c>
      <c r="M1004" s="53">
        <f t="shared" si="3725"/>
        <v>832.13907568148852</v>
      </c>
      <c r="N1004" s="53">
        <f t="shared" si="3726"/>
        <v>3.6483993087971731</v>
      </c>
      <c r="O1004" s="53">
        <f t="shared" si="3727"/>
        <v>0</v>
      </c>
      <c r="P1004" s="53">
        <f t="shared" si="3728"/>
        <v>0</v>
      </c>
      <c r="Q1004" s="53">
        <f t="shared" si="3729"/>
        <v>38.612226018103414</v>
      </c>
      <c r="BO1004" s="54" t="s">
        <v>788</v>
      </c>
      <c r="BP1004" s="53">
        <v>12110205</v>
      </c>
      <c r="BQ1004" s="53">
        <v>2149128.0210000002</v>
      </c>
      <c r="BR1004" s="53">
        <v>33811.088309999999</v>
      </c>
      <c r="BS1004" s="53">
        <f t="shared" si="3733"/>
        <v>1.5732468228797057E-2</v>
      </c>
      <c r="BT1004" s="53">
        <f>BT1003</f>
        <v>272</v>
      </c>
      <c r="BU1004" s="53">
        <f t="shared" si="3797"/>
        <v>0</v>
      </c>
      <c r="BV1004" s="53">
        <f t="shared" si="3798"/>
        <v>117</v>
      </c>
      <c r="BW1004" s="53">
        <f t="shared" si="3734"/>
        <v>4.2792313582327992</v>
      </c>
      <c r="BX1004" s="53">
        <f t="shared" si="3735"/>
        <v>0</v>
      </c>
      <c r="BY1004" s="53">
        <f t="shared" si="3736"/>
        <v>1.8406987827692556</v>
      </c>
    </row>
    <row r="1005" spans="1:77" x14ac:dyDescent="0.3">
      <c r="A1005" s="53" t="s">
        <v>1114</v>
      </c>
      <c r="B1005" s="53" t="s">
        <v>1576</v>
      </c>
      <c r="C1005" s="53">
        <v>12040101</v>
      </c>
      <c r="D1005" s="51">
        <v>353664.31893920002</v>
      </c>
      <c r="E1005" s="53">
        <v>156995.00205099999</v>
      </c>
      <c r="F1005" s="53">
        <f t="shared" si="3720"/>
        <v>0.44390964438227565</v>
      </c>
      <c r="H1005" s="53">
        <f>H1004</f>
        <v>2737</v>
      </c>
      <c r="I1005" s="53">
        <f t="shared" ref="I1005:I1006" si="3799">I1004</f>
        <v>12</v>
      </c>
      <c r="J1005" s="53">
        <f t="shared" ref="J1005:J1006" si="3800">J1004</f>
        <v>0</v>
      </c>
      <c r="K1005" s="53">
        <f t="shared" ref="K1005:K1006" si="3801">K1004</f>
        <v>0</v>
      </c>
      <c r="L1005" s="53">
        <f t="shared" ref="L1005:L1006" si="3802">L1004</f>
        <v>127</v>
      </c>
      <c r="M1005" s="53">
        <f t="shared" si="3725"/>
        <v>1214.9806966742885</v>
      </c>
      <c r="N1005" s="53">
        <f t="shared" si="3726"/>
        <v>5.3269157325873078</v>
      </c>
      <c r="O1005" s="53">
        <f t="shared" si="3727"/>
        <v>0</v>
      </c>
      <c r="P1005" s="53">
        <f t="shared" si="3728"/>
        <v>0</v>
      </c>
      <c r="Q1005" s="53">
        <f t="shared" si="3729"/>
        <v>56.376524836549009</v>
      </c>
      <c r="BO1005" s="54" t="s">
        <v>788</v>
      </c>
      <c r="BP1005" s="53">
        <v>12110206</v>
      </c>
      <c r="BQ1005" s="53">
        <v>2149128.0210000002</v>
      </c>
      <c r="BR1005" s="53">
        <v>98865.113429999998</v>
      </c>
      <c r="BS1005" s="53">
        <f t="shared" si="3733"/>
        <v>4.6002430969187942E-2</v>
      </c>
      <c r="BT1005" s="53">
        <f>BT1004</f>
        <v>272</v>
      </c>
      <c r="BU1005" s="53">
        <f t="shared" si="3797"/>
        <v>0</v>
      </c>
      <c r="BV1005" s="53">
        <f t="shared" si="3798"/>
        <v>117</v>
      </c>
      <c r="BW1005" s="53">
        <f t="shared" si="3734"/>
        <v>12.512661223619121</v>
      </c>
      <c r="BX1005" s="53">
        <f t="shared" si="3735"/>
        <v>0</v>
      </c>
      <c r="BY1005" s="53">
        <f t="shared" si="3736"/>
        <v>5.3822844233949896</v>
      </c>
    </row>
    <row r="1006" spans="1:77" x14ac:dyDescent="0.3">
      <c r="A1006" s="53" t="s">
        <v>1114</v>
      </c>
      <c r="B1006" s="53" t="s">
        <v>1576</v>
      </c>
      <c r="C1006" s="53">
        <v>12040103</v>
      </c>
      <c r="D1006" s="51">
        <v>353664.31893920002</v>
      </c>
      <c r="E1006" s="53">
        <v>89143.595491200002</v>
      </c>
      <c r="F1006" s="53">
        <f t="shared" si="3720"/>
        <v>0.25205707988462661</v>
      </c>
      <c r="H1006" s="53">
        <f>H1005</f>
        <v>2737</v>
      </c>
      <c r="I1006" s="53">
        <f t="shared" si="3799"/>
        <v>12</v>
      </c>
      <c r="J1006" s="53">
        <f t="shared" si="3800"/>
        <v>0</v>
      </c>
      <c r="K1006" s="53">
        <f t="shared" si="3801"/>
        <v>0</v>
      </c>
      <c r="L1006" s="53">
        <f t="shared" si="3802"/>
        <v>127</v>
      </c>
      <c r="M1006" s="53">
        <f t="shared" si="3725"/>
        <v>689.88022764422305</v>
      </c>
      <c r="N1006" s="53">
        <f t="shared" si="3726"/>
        <v>3.0246849586155191</v>
      </c>
      <c r="O1006" s="53">
        <f t="shared" si="3727"/>
        <v>0</v>
      </c>
      <c r="P1006" s="53">
        <f t="shared" si="3728"/>
        <v>0</v>
      </c>
      <c r="Q1006" s="53">
        <f t="shared" si="3729"/>
        <v>32.011249145347577</v>
      </c>
      <c r="BO1006" s="54" t="s">
        <v>788</v>
      </c>
      <c r="BP1006" s="53">
        <v>13080002</v>
      </c>
      <c r="BQ1006" s="53">
        <v>2149128.0210000002</v>
      </c>
      <c r="BR1006" s="53">
        <v>703331.63439999998</v>
      </c>
      <c r="BS1006" s="53">
        <f t="shared" si="3733"/>
        <v>0.32726372162452017</v>
      </c>
      <c r="BT1006" s="53">
        <f>BT1005</f>
        <v>272</v>
      </c>
      <c r="BU1006" s="53">
        <f t="shared" si="3797"/>
        <v>0</v>
      </c>
      <c r="BV1006" s="53">
        <f t="shared" si="3798"/>
        <v>117</v>
      </c>
      <c r="BW1006" s="53">
        <f t="shared" si="3734"/>
        <v>89.015732281869489</v>
      </c>
      <c r="BX1006" s="53">
        <f t="shared" si="3735"/>
        <v>0</v>
      </c>
      <c r="BY1006" s="53">
        <f t="shared" si="3736"/>
        <v>38.289855430068862</v>
      </c>
    </row>
    <row r="1007" spans="1:77" x14ac:dyDescent="0.3">
      <c r="A1007" s="53" t="s">
        <v>1115</v>
      </c>
      <c r="B1007" s="53" t="s">
        <v>1576</v>
      </c>
      <c r="C1007" s="53">
        <v>12040102</v>
      </c>
      <c r="D1007" s="51">
        <v>331854.55699462933</v>
      </c>
      <c r="E1007" s="53">
        <v>93211.237779799994</v>
      </c>
      <c r="F1007" s="53">
        <f t="shared" si="3720"/>
        <v>0.28087978849514039</v>
      </c>
      <c r="H1007" s="53">
        <f>Input!P687</f>
        <v>4373</v>
      </c>
      <c r="I1007" s="53">
        <f>Input!Q687</f>
        <v>21</v>
      </c>
      <c r="J1007" s="53">
        <f>Input!R687</f>
        <v>18773</v>
      </c>
      <c r="K1007" s="53">
        <f>Input!S687</f>
        <v>0</v>
      </c>
      <c r="L1007" s="53">
        <f>Input!T687</f>
        <v>375</v>
      </c>
      <c r="M1007" s="53">
        <f t="shared" si="3725"/>
        <v>1228.287315089249</v>
      </c>
      <c r="N1007" s="53">
        <f t="shared" si="3726"/>
        <v>5.8984755583979478</v>
      </c>
      <c r="O1007" s="53">
        <f t="shared" si="3727"/>
        <v>5272.9562694192709</v>
      </c>
      <c r="P1007" s="53">
        <f t="shared" si="3728"/>
        <v>0</v>
      </c>
      <c r="Q1007" s="53">
        <f t="shared" si="3729"/>
        <v>105.32992068567765</v>
      </c>
      <c r="BO1007" s="54" t="s">
        <v>788</v>
      </c>
      <c r="BP1007" s="53">
        <v>13080003</v>
      </c>
      <c r="BQ1007" s="53">
        <v>2149128.0210000002</v>
      </c>
      <c r="BR1007" s="53">
        <v>345098.87209999998</v>
      </c>
      <c r="BS1007" s="53">
        <f t="shared" si="3733"/>
        <v>0.16057622846470715</v>
      </c>
      <c r="BT1007" s="53">
        <f>BT1006</f>
        <v>272</v>
      </c>
      <c r="BU1007" s="53">
        <f t="shared" si="3797"/>
        <v>0</v>
      </c>
      <c r="BV1007" s="53">
        <f t="shared" si="3798"/>
        <v>117</v>
      </c>
      <c r="BW1007" s="53">
        <f t="shared" si="3734"/>
        <v>43.676734142400342</v>
      </c>
      <c r="BX1007" s="53">
        <f t="shared" si="3735"/>
        <v>0</v>
      </c>
      <c r="BY1007" s="53">
        <f t="shared" si="3736"/>
        <v>18.787418730370735</v>
      </c>
    </row>
    <row r="1008" spans="1:77" x14ac:dyDescent="0.3">
      <c r="A1008" s="53" t="s">
        <v>1115</v>
      </c>
      <c r="B1008" s="53" t="s">
        <v>1576</v>
      </c>
      <c r="C1008" s="53">
        <v>12040104</v>
      </c>
      <c r="D1008" s="51">
        <v>331854.55699462898</v>
      </c>
      <c r="E1008" s="53">
        <v>31238.3174908</v>
      </c>
      <c r="F1008" s="53">
        <f t="shared" si="3720"/>
        <v>9.4132555459546061E-2</v>
      </c>
      <c r="H1008" s="53">
        <f>H1007</f>
        <v>4373</v>
      </c>
      <c r="I1008" s="53">
        <f t="shared" ref="I1008:I1011" si="3803">I1007</f>
        <v>21</v>
      </c>
      <c r="J1008" s="53">
        <f t="shared" ref="J1008:J1011" si="3804">J1007</f>
        <v>18773</v>
      </c>
      <c r="K1008" s="53">
        <f t="shared" ref="K1008:K1011" si="3805">K1007</f>
        <v>0</v>
      </c>
      <c r="L1008" s="53">
        <f t="shared" ref="L1008:L1011" si="3806">L1007</f>
        <v>375</v>
      </c>
      <c r="M1008" s="53">
        <f t="shared" si="3725"/>
        <v>411.64166502459494</v>
      </c>
      <c r="N1008" s="53">
        <f t="shared" si="3726"/>
        <v>1.9767836646504673</v>
      </c>
      <c r="O1008" s="53">
        <f t="shared" si="3727"/>
        <v>1767.1504636420582</v>
      </c>
      <c r="P1008" s="53">
        <f t="shared" si="3728"/>
        <v>0</v>
      </c>
      <c r="Q1008" s="53">
        <f t="shared" si="3729"/>
        <v>35.299708297329772</v>
      </c>
      <c r="BO1008" s="54" t="s">
        <v>805</v>
      </c>
      <c r="BP1008" s="53">
        <v>12090302</v>
      </c>
      <c r="BQ1008" s="53">
        <v>700402.60419999994</v>
      </c>
      <c r="BR1008" s="53">
        <v>183114.85209999999</v>
      </c>
      <c r="BS1008" s="53">
        <f t="shared" si="3733"/>
        <v>0.26144227762995514</v>
      </c>
      <c r="BT1008" s="53">
        <v>0</v>
      </c>
      <c r="BU1008" s="53">
        <v>1</v>
      </c>
      <c r="BV1008" s="53">
        <v>2</v>
      </c>
      <c r="BW1008" s="53">
        <f t="shared" si="3734"/>
        <v>0</v>
      </c>
      <c r="BX1008" s="53">
        <f t="shared" si="3735"/>
        <v>0.26144227762995514</v>
      </c>
      <c r="BY1008" s="53">
        <f t="shared" si="3736"/>
        <v>0.52288455525991029</v>
      </c>
    </row>
    <row r="1009" spans="1:77" x14ac:dyDescent="0.3">
      <c r="A1009" s="53" t="s">
        <v>1115</v>
      </c>
      <c r="B1009" s="53" t="s">
        <v>1576</v>
      </c>
      <c r="C1009" s="53">
        <v>12040205</v>
      </c>
      <c r="D1009" s="51">
        <v>331854.55699462898</v>
      </c>
      <c r="E1009" s="53">
        <v>1.43421052933</v>
      </c>
      <c r="F1009" s="53">
        <f t="shared" si="3720"/>
        <v>4.3218045348499243E-6</v>
      </c>
      <c r="H1009" s="53">
        <f>H1008</f>
        <v>4373</v>
      </c>
      <c r="I1009" s="53">
        <f t="shared" si="3803"/>
        <v>21</v>
      </c>
      <c r="J1009" s="53">
        <f t="shared" si="3804"/>
        <v>18773</v>
      </c>
      <c r="K1009" s="53">
        <f t="shared" si="3805"/>
        <v>0</v>
      </c>
      <c r="L1009" s="53">
        <f t="shared" si="3806"/>
        <v>375</v>
      </c>
      <c r="M1009" s="53">
        <f t="shared" si="3725"/>
        <v>1.8899251230898719E-2</v>
      </c>
      <c r="N1009" s="53">
        <f t="shared" si="3726"/>
        <v>9.0757895231848408E-5</v>
      </c>
      <c r="O1009" s="53">
        <f t="shared" si="3727"/>
        <v>8.1133236532737629E-2</v>
      </c>
      <c r="P1009" s="53">
        <f t="shared" si="3728"/>
        <v>0</v>
      </c>
      <c r="Q1009" s="53">
        <f t="shared" si="3729"/>
        <v>1.6206767005687217E-3</v>
      </c>
      <c r="BO1009" s="54" t="s">
        <v>805</v>
      </c>
      <c r="BP1009" s="53">
        <v>12090401</v>
      </c>
      <c r="BQ1009" s="53">
        <v>700402.60419999994</v>
      </c>
      <c r="BR1009" s="53">
        <v>201434.90210000001</v>
      </c>
      <c r="BS1009" s="53">
        <f t="shared" si="3733"/>
        <v>0.287598733774097</v>
      </c>
      <c r="BT1009" s="53">
        <f>BT1008</f>
        <v>0</v>
      </c>
      <c r="BU1009" s="53">
        <f t="shared" ref="BU1009:BU1012" si="3807">BU1008</f>
        <v>1</v>
      </c>
      <c r="BV1009" s="53">
        <f t="shared" ref="BV1009:BV1012" si="3808">BV1008</f>
        <v>2</v>
      </c>
      <c r="BW1009" s="53">
        <f t="shared" si="3734"/>
        <v>0</v>
      </c>
      <c r="BX1009" s="53">
        <f t="shared" si="3735"/>
        <v>0.287598733774097</v>
      </c>
      <c r="BY1009" s="53">
        <f t="shared" si="3736"/>
        <v>0.57519746754819401</v>
      </c>
    </row>
    <row r="1010" spans="1:77" x14ac:dyDescent="0.3">
      <c r="A1010" s="53" t="s">
        <v>1115</v>
      </c>
      <c r="B1010" s="53" t="s">
        <v>1576</v>
      </c>
      <c r="C1010" s="53">
        <v>12070101</v>
      </c>
      <c r="D1010" s="51">
        <v>331854.55699462898</v>
      </c>
      <c r="E1010" s="53">
        <v>34096.458635499999</v>
      </c>
      <c r="F1010" s="53">
        <f t="shared" si="3720"/>
        <v>0.10274518736246206</v>
      </c>
      <c r="H1010" s="53">
        <f>H1009</f>
        <v>4373</v>
      </c>
      <c r="I1010" s="53">
        <f t="shared" si="3803"/>
        <v>21</v>
      </c>
      <c r="J1010" s="53">
        <f t="shared" si="3804"/>
        <v>18773</v>
      </c>
      <c r="K1010" s="53">
        <f t="shared" si="3805"/>
        <v>0</v>
      </c>
      <c r="L1010" s="53">
        <f t="shared" si="3806"/>
        <v>375</v>
      </c>
      <c r="M1010" s="53">
        <f t="shared" si="3725"/>
        <v>449.3047043360466</v>
      </c>
      <c r="N1010" s="53">
        <f t="shared" si="3726"/>
        <v>2.1576489346117032</v>
      </c>
      <c r="O1010" s="53">
        <f t="shared" si="3727"/>
        <v>1928.8354023555003</v>
      </c>
      <c r="P1010" s="53">
        <f t="shared" si="3728"/>
        <v>0</v>
      </c>
      <c r="Q1010" s="53">
        <f t="shared" si="3729"/>
        <v>38.529445260923275</v>
      </c>
      <c r="BO1010" s="54" t="s">
        <v>805</v>
      </c>
      <c r="BP1010" s="53">
        <v>12090402</v>
      </c>
      <c r="BQ1010" s="53">
        <v>700402.60419999994</v>
      </c>
      <c r="BR1010" s="53">
        <v>42727.949229999998</v>
      </c>
      <c r="BS1010" s="53">
        <f t="shared" si="3733"/>
        <v>6.1004840607073237E-2</v>
      </c>
      <c r="BT1010" s="53">
        <f>BT1009</f>
        <v>0</v>
      </c>
      <c r="BU1010" s="53">
        <f t="shared" si="3807"/>
        <v>1</v>
      </c>
      <c r="BV1010" s="53">
        <f t="shared" si="3808"/>
        <v>2</v>
      </c>
      <c r="BW1010" s="53">
        <f t="shared" si="3734"/>
        <v>0</v>
      </c>
      <c r="BX1010" s="53">
        <f t="shared" si="3735"/>
        <v>6.1004840607073237E-2</v>
      </c>
      <c r="BY1010" s="53">
        <f t="shared" si="3736"/>
        <v>0.12200968121414647</v>
      </c>
    </row>
    <row r="1011" spans="1:77" x14ac:dyDescent="0.3">
      <c r="A1011" s="53" t="s">
        <v>1115</v>
      </c>
      <c r="B1011" s="53" t="s">
        <v>1576</v>
      </c>
      <c r="C1011" s="53">
        <v>12070104</v>
      </c>
      <c r="D1011" s="51">
        <v>331854.55699462898</v>
      </c>
      <c r="E1011" s="53">
        <v>173307.108878</v>
      </c>
      <c r="F1011" s="53">
        <f t="shared" si="3720"/>
        <v>0.52223814687831738</v>
      </c>
      <c r="H1011" s="53">
        <f>H1010</f>
        <v>4373</v>
      </c>
      <c r="I1011" s="53">
        <f t="shared" si="3803"/>
        <v>21</v>
      </c>
      <c r="J1011" s="53">
        <f t="shared" si="3804"/>
        <v>18773</v>
      </c>
      <c r="K1011" s="53">
        <f t="shared" si="3805"/>
        <v>0</v>
      </c>
      <c r="L1011" s="53">
        <f t="shared" si="3806"/>
        <v>375</v>
      </c>
      <c r="M1011" s="53">
        <f t="shared" si="3725"/>
        <v>2283.7474162988819</v>
      </c>
      <c r="N1011" s="53">
        <f t="shared" si="3726"/>
        <v>10.967001084444664</v>
      </c>
      <c r="O1011" s="53">
        <f t="shared" si="3727"/>
        <v>9803.9767313466527</v>
      </c>
      <c r="P1011" s="53">
        <f t="shared" si="3728"/>
        <v>0</v>
      </c>
      <c r="Q1011" s="53">
        <f t="shared" si="3729"/>
        <v>195.83930507936901</v>
      </c>
      <c r="BO1011" s="54" t="s">
        <v>805</v>
      </c>
      <c r="BP1011" s="53">
        <v>12100102</v>
      </c>
      <c r="BQ1011" s="53">
        <v>700402.60419999994</v>
      </c>
      <c r="BR1011" s="53">
        <v>176424.20199999999</v>
      </c>
      <c r="BS1011" s="53">
        <f t="shared" si="3733"/>
        <v>0.251889700212511</v>
      </c>
      <c r="BT1011" s="53">
        <f>BT1010</f>
        <v>0</v>
      </c>
      <c r="BU1011" s="53">
        <f t="shared" si="3807"/>
        <v>1</v>
      </c>
      <c r="BV1011" s="53">
        <f t="shared" si="3808"/>
        <v>2</v>
      </c>
      <c r="BW1011" s="53">
        <f t="shared" si="3734"/>
        <v>0</v>
      </c>
      <c r="BX1011" s="53">
        <f t="shared" si="3735"/>
        <v>0.251889700212511</v>
      </c>
      <c r="BY1011" s="53">
        <f t="shared" si="3736"/>
        <v>0.50377940042502201</v>
      </c>
    </row>
    <row r="1012" spans="1:77" x14ac:dyDescent="0.3">
      <c r="A1012" s="53" t="s">
        <v>832</v>
      </c>
      <c r="B1012" s="53" t="s">
        <v>1579</v>
      </c>
      <c r="C1012" s="53">
        <v>13070001</v>
      </c>
      <c r="D1012" s="51">
        <v>535078.53145540133</v>
      </c>
      <c r="E1012" s="53">
        <v>148152.15007199999</v>
      </c>
      <c r="F1012" s="53">
        <f t="shared" si="3720"/>
        <v>0.2768792641876876</v>
      </c>
      <c r="H1012" s="53">
        <f>Input!P689</f>
        <v>7792</v>
      </c>
      <c r="I1012" s="53">
        <f>Input!Q689</f>
        <v>0</v>
      </c>
      <c r="J1012" s="53">
        <f>Input!R689</f>
        <v>1393</v>
      </c>
      <c r="K1012" s="53">
        <f>Input!S689</f>
        <v>0</v>
      </c>
      <c r="L1012" s="53">
        <f>Input!T689</f>
        <v>87</v>
      </c>
      <c r="M1012" s="53">
        <f t="shared" si="3725"/>
        <v>2157.443226550462</v>
      </c>
      <c r="N1012" s="53">
        <f t="shared" si="3726"/>
        <v>0</v>
      </c>
      <c r="O1012" s="53">
        <f t="shared" si="3727"/>
        <v>385.69281501344881</v>
      </c>
      <c r="P1012" s="53">
        <f t="shared" si="3728"/>
        <v>0</v>
      </c>
      <c r="Q1012" s="53">
        <f t="shared" si="3729"/>
        <v>24.088495984328823</v>
      </c>
      <c r="BO1012" s="54" t="s">
        <v>805</v>
      </c>
      <c r="BP1012" s="53">
        <v>12100401</v>
      </c>
      <c r="BQ1012" s="53">
        <v>700402.60419999994</v>
      </c>
      <c r="BR1012" s="53">
        <v>96700.698860000004</v>
      </c>
      <c r="BS1012" s="53">
        <f t="shared" si="3733"/>
        <v>0.13806444790486119</v>
      </c>
      <c r="BT1012" s="53">
        <f>BT1011</f>
        <v>0</v>
      </c>
      <c r="BU1012" s="53">
        <f t="shared" si="3807"/>
        <v>1</v>
      </c>
      <c r="BV1012" s="53">
        <f t="shared" si="3808"/>
        <v>2</v>
      </c>
      <c r="BW1012" s="53">
        <f t="shared" si="3734"/>
        <v>0</v>
      </c>
      <c r="BX1012" s="53">
        <f t="shared" si="3735"/>
        <v>0.13806444790486119</v>
      </c>
      <c r="BY1012" s="53">
        <f t="shared" si="3736"/>
        <v>0.27612889580972239</v>
      </c>
    </row>
    <row r="1013" spans="1:77" x14ac:dyDescent="0.3">
      <c r="A1013" s="53" t="s">
        <v>832</v>
      </c>
      <c r="B1013" s="53" t="s">
        <v>1579</v>
      </c>
      <c r="C1013" s="53">
        <v>13070003</v>
      </c>
      <c r="D1013" s="51">
        <v>535078.53145540098</v>
      </c>
      <c r="E1013" s="53">
        <v>0.10634463532000001</v>
      </c>
      <c r="F1013" s="53">
        <f t="shared" si="3720"/>
        <v>1.9874584583078881E-7</v>
      </c>
      <c r="H1013" s="53">
        <f>H1012</f>
        <v>7792</v>
      </c>
      <c r="I1013" s="53">
        <f t="shared" ref="I1013:I1015" si="3809">I1012</f>
        <v>0</v>
      </c>
      <c r="J1013" s="53">
        <f t="shared" ref="J1013:J1015" si="3810">J1012</f>
        <v>1393</v>
      </c>
      <c r="K1013" s="53">
        <f t="shared" ref="K1013:K1015" si="3811">K1012</f>
        <v>0</v>
      </c>
      <c r="L1013" s="53">
        <f t="shared" ref="L1013:L1015" si="3812">L1012</f>
        <v>87</v>
      </c>
      <c r="M1013" s="53">
        <f t="shared" si="3725"/>
        <v>1.5486276307135063E-3</v>
      </c>
      <c r="N1013" s="53">
        <f t="shared" si="3726"/>
        <v>0</v>
      </c>
      <c r="O1013" s="53">
        <f t="shared" si="3727"/>
        <v>2.7685296324228879E-4</v>
      </c>
      <c r="P1013" s="53">
        <f t="shared" si="3728"/>
        <v>0</v>
      </c>
      <c r="Q1013" s="53">
        <f t="shared" si="3729"/>
        <v>1.7290888587278627E-5</v>
      </c>
      <c r="BO1013" s="54" t="s">
        <v>1117</v>
      </c>
      <c r="BP1013" s="53">
        <v>11120202</v>
      </c>
      <c r="BQ1013" s="53">
        <v>585801.28879999998</v>
      </c>
      <c r="BR1013" s="53">
        <v>1152.769063</v>
      </c>
      <c r="BS1013" s="53">
        <f t="shared" si="3733"/>
        <v>1.9678499945970074E-3</v>
      </c>
      <c r="BT1013" s="53">
        <f>Input!R704</f>
        <v>3154</v>
      </c>
      <c r="BU1013" s="53">
        <f>Input!S704</f>
        <v>0</v>
      </c>
      <c r="BV1013" s="53">
        <f>Input!T704</f>
        <v>336</v>
      </c>
      <c r="BW1013" s="53">
        <f t="shared" si="3734"/>
        <v>6.2065988829589616</v>
      </c>
      <c r="BX1013" s="53">
        <f t="shared" si="3735"/>
        <v>0</v>
      </c>
      <c r="BY1013" s="53">
        <f t="shared" si="3736"/>
        <v>0.66119759818459445</v>
      </c>
    </row>
    <row r="1014" spans="1:77" x14ac:dyDescent="0.3">
      <c r="A1014" s="53" t="s">
        <v>832</v>
      </c>
      <c r="B1014" s="53" t="s">
        <v>1579</v>
      </c>
      <c r="C1014" s="53">
        <v>13070006</v>
      </c>
      <c r="D1014" s="51">
        <v>535078.53145540098</v>
      </c>
      <c r="E1014" s="53">
        <v>0.18607376606000001</v>
      </c>
      <c r="F1014" s="53">
        <f t="shared" si="3720"/>
        <v>3.4775038638512322E-7</v>
      </c>
      <c r="H1014" s="53">
        <f>H1013</f>
        <v>7792</v>
      </c>
      <c r="I1014" s="53">
        <f t="shared" si="3809"/>
        <v>0</v>
      </c>
      <c r="J1014" s="53">
        <f t="shared" si="3810"/>
        <v>1393</v>
      </c>
      <c r="K1014" s="53">
        <f t="shared" si="3811"/>
        <v>0</v>
      </c>
      <c r="L1014" s="53">
        <f t="shared" si="3812"/>
        <v>87</v>
      </c>
      <c r="M1014" s="53">
        <f t="shared" si="3725"/>
        <v>2.7096710107128801E-3</v>
      </c>
      <c r="N1014" s="53">
        <f t="shared" si="3726"/>
        <v>0</v>
      </c>
      <c r="O1014" s="53">
        <f t="shared" si="3727"/>
        <v>4.8441628823447664E-4</v>
      </c>
      <c r="P1014" s="53">
        <f t="shared" si="3728"/>
        <v>0</v>
      </c>
      <c r="Q1014" s="53">
        <f t="shared" si="3729"/>
        <v>3.025428361550572E-5</v>
      </c>
      <c r="BO1014" s="54" t="s">
        <v>1117</v>
      </c>
      <c r="BP1014" s="53">
        <v>11120301</v>
      </c>
      <c r="BQ1014" s="53">
        <v>585801.28879999998</v>
      </c>
      <c r="BR1014" s="53">
        <v>364.85647840000001</v>
      </c>
      <c r="BS1014" s="53">
        <f t="shared" si="3733"/>
        <v>6.2283317803448303E-4</v>
      </c>
      <c r="BT1014" s="53">
        <f>BT1013</f>
        <v>3154</v>
      </c>
      <c r="BU1014" s="53">
        <f t="shared" ref="BU1014:BU1017" si="3813">BU1013</f>
        <v>0</v>
      </c>
      <c r="BV1014" s="53">
        <f t="shared" ref="BV1014:BV1017" si="3814">BV1013</f>
        <v>336</v>
      </c>
      <c r="BW1014" s="53">
        <f t="shared" si="3734"/>
        <v>1.9644158435207595</v>
      </c>
      <c r="BX1014" s="53">
        <f t="shared" si="3735"/>
        <v>0</v>
      </c>
      <c r="BY1014" s="53">
        <f t="shared" si="3736"/>
        <v>0.2092719478195863</v>
      </c>
    </row>
    <row r="1015" spans="1:77" x14ac:dyDescent="0.3">
      <c r="A1015" s="53" t="s">
        <v>832</v>
      </c>
      <c r="B1015" s="53" t="s">
        <v>1579</v>
      </c>
      <c r="C1015" s="53">
        <v>13070007</v>
      </c>
      <c r="D1015" s="51">
        <v>535078.53145540098</v>
      </c>
      <c r="E1015" s="53">
        <v>386926.088965</v>
      </c>
      <c r="F1015" s="53">
        <f t="shared" si="3720"/>
        <v>0.72312018931608069</v>
      </c>
      <c r="H1015" s="53">
        <f>H1014</f>
        <v>7792</v>
      </c>
      <c r="I1015" s="53">
        <f t="shared" si="3809"/>
        <v>0</v>
      </c>
      <c r="J1015" s="53">
        <f t="shared" si="3810"/>
        <v>1393</v>
      </c>
      <c r="K1015" s="53">
        <f t="shared" si="3811"/>
        <v>0</v>
      </c>
      <c r="L1015" s="53">
        <f t="shared" si="3812"/>
        <v>87</v>
      </c>
      <c r="M1015" s="53">
        <f t="shared" si="3725"/>
        <v>5634.5525151509009</v>
      </c>
      <c r="N1015" s="53">
        <f t="shared" si="3726"/>
        <v>0</v>
      </c>
      <c r="O1015" s="53">
        <f t="shared" si="3727"/>
        <v>1007.3064237173004</v>
      </c>
      <c r="P1015" s="53">
        <f t="shared" si="3728"/>
        <v>0</v>
      </c>
      <c r="Q1015" s="53">
        <f t="shared" si="3729"/>
        <v>62.911456470499019</v>
      </c>
      <c r="BO1015" s="54" t="s">
        <v>1117</v>
      </c>
      <c r="BP1015" s="53">
        <v>11120302</v>
      </c>
      <c r="BQ1015" s="53">
        <v>585801.28879999998</v>
      </c>
      <c r="BR1015" s="53">
        <v>466208.99939999997</v>
      </c>
      <c r="BS1015" s="53">
        <f t="shared" si="3733"/>
        <v>0.79584836754971644</v>
      </c>
      <c r="BT1015" s="53">
        <f>BT1014</f>
        <v>3154</v>
      </c>
      <c r="BU1015" s="53">
        <f t="shared" si="3813"/>
        <v>0</v>
      </c>
      <c r="BV1015" s="53">
        <f t="shared" si="3814"/>
        <v>336</v>
      </c>
      <c r="BW1015" s="53">
        <f t="shared" si="3734"/>
        <v>2510.1057512518055</v>
      </c>
      <c r="BX1015" s="53">
        <f t="shared" si="3735"/>
        <v>0</v>
      </c>
      <c r="BY1015" s="53">
        <f t="shared" si="3736"/>
        <v>267.40505149670474</v>
      </c>
    </row>
    <row r="1016" spans="1:77" x14ac:dyDescent="0.3">
      <c r="A1016" s="53" t="s">
        <v>1116</v>
      </c>
      <c r="B1016" s="53" t="s">
        <v>1576</v>
      </c>
      <c r="C1016" s="53">
        <v>12070101</v>
      </c>
      <c r="D1016" s="51">
        <v>346206.45859613304</v>
      </c>
      <c r="E1016" s="53">
        <v>187148.871526</v>
      </c>
      <c r="F1016" s="53">
        <f t="shared" si="3720"/>
        <v>0.54057013345414917</v>
      </c>
      <c r="H1016" s="53">
        <f>Input!P694</f>
        <v>1604</v>
      </c>
      <c r="I1016" s="53">
        <f>Input!Q694</f>
        <v>137</v>
      </c>
      <c r="J1016" s="53">
        <f>Input!R694</f>
        <v>200</v>
      </c>
      <c r="K1016" s="53">
        <f>Input!S694</f>
        <v>0</v>
      </c>
      <c r="L1016" s="53">
        <f>Input!T694</f>
        <v>133</v>
      </c>
      <c r="M1016" s="53">
        <f t="shared" si="3725"/>
        <v>867.07449406045532</v>
      </c>
      <c r="N1016" s="53">
        <f t="shared" si="3726"/>
        <v>74.058108283218431</v>
      </c>
      <c r="O1016" s="53">
        <f t="shared" si="3727"/>
        <v>108.11402669082983</v>
      </c>
      <c r="P1016" s="53">
        <f t="shared" si="3728"/>
        <v>0</v>
      </c>
      <c r="Q1016" s="53">
        <f t="shared" si="3729"/>
        <v>71.895827749401846</v>
      </c>
      <c r="BO1016" s="54" t="s">
        <v>1117</v>
      </c>
      <c r="BP1016" s="53">
        <v>11120304</v>
      </c>
      <c r="BQ1016" s="53">
        <v>585801.28879999998</v>
      </c>
      <c r="BR1016" s="53">
        <v>85993.351550000007</v>
      </c>
      <c r="BS1016" s="53">
        <f t="shared" si="3733"/>
        <v>0.14679611191391426</v>
      </c>
      <c r="BT1016" s="53">
        <f>BT1015</f>
        <v>3154</v>
      </c>
      <c r="BU1016" s="53">
        <f t="shared" si="3813"/>
        <v>0</v>
      </c>
      <c r="BV1016" s="53">
        <f t="shared" si="3814"/>
        <v>336</v>
      </c>
      <c r="BW1016" s="53">
        <f t="shared" si="3734"/>
        <v>462.99493697648558</v>
      </c>
      <c r="BX1016" s="53">
        <f t="shared" si="3735"/>
        <v>0</v>
      </c>
      <c r="BY1016" s="53">
        <f t="shared" si="3736"/>
        <v>49.323493603075192</v>
      </c>
    </row>
    <row r="1017" spans="1:77" x14ac:dyDescent="0.3">
      <c r="A1017" s="53" t="s">
        <v>1116</v>
      </c>
      <c r="B1017" s="53" t="s">
        <v>1576</v>
      </c>
      <c r="C1017" s="53">
        <v>12070102</v>
      </c>
      <c r="D1017" s="51">
        <v>346206.45859613299</v>
      </c>
      <c r="E1017" s="53">
        <v>49270.336696300001</v>
      </c>
      <c r="F1017" s="53">
        <f t="shared" si="3720"/>
        <v>0.14231489757900875</v>
      </c>
      <c r="H1017" s="53">
        <f>H1016</f>
        <v>1604</v>
      </c>
      <c r="I1017" s="53">
        <f t="shared" ref="I1017:I1019" si="3815">I1016</f>
        <v>137</v>
      </c>
      <c r="J1017" s="53">
        <f t="shared" ref="J1017:J1019" si="3816">J1016</f>
        <v>200</v>
      </c>
      <c r="K1017" s="53">
        <f t="shared" ref="K1017:K1019" si="3817">K1016</f>
        <v>0</v>
      </c>
      <c r="L1017" s="53">
        <f t="shared" ref="L1017:L1019" si="3818">L1016</f>
        <v>133</v>
      </c>
      <c r="M1017" s="53">
        <f t="shared" si="3725"/>
        <v>228.27309571673004</v>
      </c>
      <c r="N1017" s="53">
        <f t="shared" si="3726"/>
        <v>19.497140968324199</v>
      </c>
      <c r="O1017" s="53">
        <f t="shared" si="3727"/>
        <v>28.462979515801752</v>
      </c>
      <c r="P1017" s="53">
        <f t="shared" si="3728"/>
        <v>0</v>
      </c>
      <c r="Q1017" s="53">
        <f t="shared" si="3729"/>
        <v>18.927881378008163</v>
      </c>
      <c r="BO1017" s="54" t="s">
        <v>1117</v>
      </c>
      <c r="BP1017" s="53">
        <v>11130301</v>
      </c>
      <c r="BQ1017" s="53">
        <v>585801.28879999998</v>
      </c>
      <c r="BR1017" s="53">
        <v>32081.312259999999</v>
      </c>
      <c r="BS1017" s="53">
        <f t="shared" si="3733"/>
        <v>5.4764837280774518E-2</v>
      </c>
      <c r="BT1017" s="53">
        <f>BT1016</f>
        <v>3154</v>
      </c>
      <c r="BU1017" s="53">
        <f t="shared" si="3813"/>
        <v>0</v>
      </c>
      <c r="BV1017" s="53">
        <f t="shared" si="3814"/>
        <v>336</v>
      </c>
      <c r="BW1017" s="53">
        <f t="shared" si="3734"/>
        <v>172.72829678356283</v>
      </c>
      <c r="BX1017" s="53">
        <f t="shared" si="3735"/>
        <v>0</v>
      </c>
      <c r="BY1017" s="53">
        <f t="shared" si="3736"/>
        <v>18.400985326340237</v>
      </c>
    </row>
    <row r="1018" spans="1:77" x14ac:dyDescent="0.3">
      <c r="A1018" s="53" t="s">
        <v>1116</v>
      </c>
      <c r="B1018" s="53" t="s">
        <v>1576</v>
      </c>
      <c r="C1018" s="53">
        <v>12070104</v>
      </c>
      <c r="D1018" s="51">
        <v>346206.45859613299</v>
      </c>
      <c r="E1018" s="53">
        <v>109277.08310600001</v>
      </c>
      <c r="F1018" s="53">
        <f t="shared" si="3720"/>
        <v>0.31564137638887074</v>
      </c>
      <c r="H1018" s="53">
        <f>H1017</f>
        <v>1604</v>
      </c>
      <c r="I1018" s="53">
        <f t="shared" si="3815"/>
        <v>137</v>
      </c>
      <c r="J1018" s="53">
        <f t="shared" si="3816"/>
        <v>200</v>
      </c>
      <c r="K1018" s="53">
        <f t="shared" si="3817"/>
        <v>0</v>
      </c>
      <c r="L1018" s="53">
        <f t="shared" si="3818"/>
        <v>133</v>
      </c>
      <c r="M1018" s="53">
        <f t="shared" si="3725"/>
        <v>506.28876772774868</v>
      </c>
      <c r="N1018" s="53">
        <f t="shared" si="3726"/>
        <v>43.242868565275295</v>
      </c>
      <c r="O1018" s="53">
        <f t="shared" si="3727"/>
        <v>63.128275277774151</v>
      </c>
      <c r="P1018" s="53">
        <f t="shared" si="3728"/>
        <v>0</v>
      </c>
      <c r="Q1018" s="53">
        <f t="shared" si="3729"/>
        <v>41.980303059719809</v>
      </c>
      <c r="S1018" s="53"/>
      <c r="T1018" s="53"/>
      <c r="U1018" s="53"/>
      <c r="V1018" s="53"/>
      <c r="W1018" s="53"/>
      <c r="X1018" s="53"/>
      <c r="Y1018" s="53"/>
      <c r="BO1018" s="54" t="s">
        <v>866</v>
      </c>
      <c r="BP1018" s="53">
        <v>11130102</v>
      </c>
      <c r="BQ1018" s="53">
        <v>393911.35350000003</v>
      </c>
      <c r="BR1018" s="53">
        <v>125421.87480000001</v>
      </c>
      <c r="BS1018" s="53">
        <f t="shared" si="3733"/>
        <v>0.3184012689291526</v>
      </c>
      <c r="BT1018" s="53">
        <f>Input!R705</f>
        <v>78</v>
      </c>
      <c r="BU1018" s="53">
        <f>Input!S705</f>
        <v>0</v>
      </c>
      <c r="BV1018" s="53">
        <f>Input!T705</f>
        <v>40</v>
      </c>
      <c r="BW1018" s="53">
        <f t="shared" si="3734"/>
        <v>24.835298976473904</v>
      </c>
      <c r="BX1018" s="53">
        <f t="shared" si="3735"/>
        <v>0</v>
      </c>
      <c r="BY1018" s="53">
        <f t="shared" si="3736"/>
        <v>12.736050757166105</v>
      </c>
    </row>
    <row r="1019" spans="1:77" x14ac:dyDescent="0.3">
      <c r="A1019" s="53" t="s">
        <v>1116</v>
      </c>
      <c r="B1019" s="53" t="s">
        <v>1576</v>
      </c>
      <c r="C1019" s="53">
        <v>12090301</v>
      </c>
      <c r="D1019" s="51">
        <v>346206.45859613299</v>
      </c>
      <c r="E1019" s="53">
        <v>510.16726783299998</v>
      </c>
      <c r="F1019" s="53">
        <f t="shared" si="3720"/>
        <v>1.4735925779713296E-3</v>
      </c>
      <c r="H1019" s="53">
        <f>H1018</f>
        <v>1604</v>
      </c>
      <c r="I1019" s="53">
        <f t="shared" si="3815"/>
        <v>137</v>
      </c>
      <c r="J1019" s="53">
        <f t="shared" si="3816"/>
        <v>200</v>
      </c>
      <c r="K1019" s="53">
        <f t="shared" si="3817"/>
        <v>0</v>
      </c>
      <c r="L1019" s="53">
        <f t="shared" si="3818"/>
        <v>133</v>
      </c>
      <c r="M1019" s="53">
        <f t="shared" si="3725"/>
        <v>2.3636424950660126</v>
      </c>
      <c r="N1019" s="53">
        <f t="shared" si="3726"/>
        <v>0.20188218318207216</v>
      </c>
      <c r="O1019" s="53">
        <f t="shared" si="3727"/>
        <v>0.29471851559426593</v>
      </c>
      <c r="P1019" s="53">
        <f t="shared" si="3728"/>
        <v>0</v>
      </c>
      <c r="Q1019" s="53">
        <f t="shared" si="3729"/>
        <v>0.19598781287018682</v>
      </c>
      <c r="BO1019" s="54" t="s">
        <v>866</v>
      </c>
      <c r="BP1019" s="53">
        <v>11130206</v>
      </c>
      <c r="BQ1019" s="53">
        <v>393911.35350000003</v>
      </c>
      <c r="BR1019" s="53">
        <v>229964.00640000001</v>
      </c>
      <c r="BS1019" s="53">
        <f t="shared" si="3733"/>
        <v>0.58379633985340307</v>
      </c>
      <c r="BT1019" s="53">
        <f>BT1018</f>
        <v>78</v>
      </c>
      <c r="BU1019" s="53">
        <f t="shared" ref="BU1019:BU1021" si="3819">BU1018</f>
        <v>0</v>
      </c>
      <c r="BV1019" s="53">
        <f t="shared" ref="BV1019:BV1021" si="3820">BV1018</f>
        <v>40</v>
      </c>
      <c r="BW1019" s="53">
        <f t="shared" si="3734"/>
        <v>45.53611450856544</v>
      </c>
      <c r="BX1019" s="53">
        <f t="shared" si="3735"/>
        <v>0</v>
      </c>
      <c r="BY1019" s="53">
        <f t="shared" si="3736"/>
        <v>23.351853594136124</v>
      </c>
    </row>
    <row r="1020" spans="1:77" x14ac:dyDescent="0.3">
      <c r="A1020" s="53" t="s">
        <v>788</v>
      </c>
      <c r="B1020" s="53" t="s">
        <v>1573</v>
      </c>
      <c r="C1020" s="53">
        <v>12110103</v>
      </c>
      <c r="D1020" s="51">
        <v>1157746.6095797999</v>
      </c>
      <c r="E1020" s="53">
        <v>99907.433067799997</v>
      </c>
      <c r="F1020" s="53">
        <f t="shared" si="3720"/>
        <v>8.6294731715138476E-2</v>
      </c>
      <c r="H1020" s="53">
        <f>Input!P697</f>
        <v>100</v>
      </c>
      <c r="I1020" s="53">
        <f>Input!Q697</f>
        <v>0</v>
      </c>
      <c r="J1020" s="53">
        <f>Input!R697</f>
        <v>45</v>
      </c>
      <c r="K1020" s="53">
        <f>Input!S697</f>
        <v>93</v>
      </c>
      <c r="L1020" s="53">
        <f>Input!T697</f>
        <v>60</v>
      </c>
      <c r="M1020" s="53">
        <f t="shared" si="3725"/>
        <v>8.6294731715138475</v>
      </c>
      <c r="N1020" s="53">
        <f t="shared" si="3726"/>
        <v>0</v>
      </c>
      <c r="O1020" s="53">
        <f t="shared" si="3727"/>
        <v>3.8832629271812316</v>
      </c>
      <c r="P1020" s="53">
        <f t="shared" si="3728"/>
        <v>8.0254100495078777</v>
      </c>
      <c r="Q1020" s="53">
        <f t="shared" si="3729"/>
        <v>5.1776839029083082</v>
      </c>
      <c r="BO1020" s="54" t="s">
        <v>866</v>
      </c>
      <c r="BP1020" s="53">
        <v>11130207</v>
      </c>
      <c r="BQ1020" s="53">
        <v>393911.35350000003</v>
      </c>
      <c r="BR1020" s="53">
        <v>33245.671159999998</v>
      </c>
      <c r="BS1020" s="53">
        <f t="shared" si="3733"/>
        <v>8.4398865035506004E-2</v>
      </c>
      <c r="BT1020" s="53">
        <f>BT1019</f>
        <v>78</v>
      </c>
      <c r="BU1020" s="53">
        <f t="shared" si="3819"/>
        <v>0</v>
      </c>
      <c r="BV1020" s="53">
        <f t="shared" si="3820"/>
        <v>40</v>
      </c>
      <c r="BW1020" s="53">
        <f t="shared" si="3734"/>
        <v>6.5831114727694686</v>
      </c>
      <c r="BX1020" s="53">
        <f t="shared" si="3735"/>
        <v>0</v>
      </c>
      <c r="BY1020" s="53">
        <f t="shared" si="3736"/>
        <v>3.37595460142024</v>
      </c>
    </row>
    <row r="1021" spans="1:77" x14ac:dyDescent="0.3">
      <c r="A1021" s="53" t="s">
        <v>788</v>
      </c>
      <c r="B1021" s="53" t="s">
        <v>1573</v>
      </c>
      <c r="C1021" s="53">
        <v>12110105</v>
      </c>
      <c r="D1021" s="51">
        <v>1157746.6095797999</v>
      </c>
      <c r="E1021" s="53">
        <v>478174.17934099998</v>
      </c>
      <c r="F1021" s="53">
        <f t="shared" si="3720"/>
        <v>0.41302144647571165</v>
      </c>
      <c r="H1021" s="53">
        <f>H1020</f>
        <v>100</v>
      </c>
      <c r="I1021" s="53">
        <f t="shared" ref="I1021:I1022" si="3821">I1020</f>
        <v>0</v>
      </c>
      <c r="J1021" s="53">
        <f t="shared" ref="J1021:J1022" si="3822">J1020</f>
        <v>45</v>
      </c>
      <c r="K1021" s="53">
        <f t="shared" ref="K1021:K1022" si="3823">K1020</f>
        <v>93</v>
      </c>
      <c r="L1021" s="53">
        <f t="shared" ref="L1021:L1022" si="3824">L1020</f>
        <v>60</v>
      </c>
      <c r="M1021" s="53">
        <f t="shared" si="3725"/>
        <v>41.302144647571168</v>
      </c>
      <c r="N1021" s="53">
        <f t="shared" si="3726"/>
        <v>0</v>
      </c>
      <c r="O1021" s="53">
        <f t="shared" si="3727"/>
        <v>18.585965091407026</v>
      </c>
      <c r="P1021" s="53">
        <f t="shared" si="3728"/>
        <v>38.410994522241182</v>
      </c>
      <c r="Q1021" s="53">
        <f t="shared" si="3729"/>
        <v>24.781286788542698</v>
      </c>
      <c r="BO1021" s="54" t="s">
        <v>866</v>
      </c>
      <c r="BP1021" s="53">
        <v>11130209</v>
      </c>
      <c r="BQ1021" s="53">
        <v>393911.35350000003</v>
      </c>
      <c r="BR1021" s="53">
        <v>5279.8011960000003</v>
      </c>
      <c r="BS1021" s="53">
        <f t="shared" si="3733"/>
        <v>1.3403526324102258E-2</v>
      </c>
      <c r="BT1021" s="53">
        <f>BT1020</f>
        <v>78</v>
      </c>
      <c r="BU1021" s="53">
        <f t="shared" si="3819"/>
        <v>0</v>
      </c>
      <c r="BV1021" s="53">
        <f t="shared" si="3820"/>
        <v>40</v>
      </c>
      <c r="BW1021" s="53">
        <f t="shared" si="3734"/>
        <v>1.0454750532799761</v>
      </c>
      <c r="BX1021" s="53">
        <f t="shared" si="3735"/>
        <v>0</v>
      </c>
      <c r="BY1021" s="53">
        <f t="shared" si="3736"/>
        <v>0.53614105296409031</v>
      </c>
    </row>
    <row r="1022" spans="1:77" x14ac:dyDescent="0.3">
      <c r="A1022" s="53" t="s">
        <v>788</v>
      </c>
      <c r="B1022" s="53" t="s">
        <v>1573</v>
      </c>
      <c r="C1022" s="53">
        <v>13080002</v>
      </c>
      <c r="D1022" s="51">
        <v>1157746.6095797999</v>
      </c>
      <c r="E1022" s="53">
        <v>579664.997171</v>
      </c>
      <c r="F1022" s="53">
        <f t="shared" si="3720"/>
        <v>0.50068382180914994</v>
      </c>
      <c r="H1022" s="53">
        <f>H1021</f>
        <v>100</v>
      </c>
      <c r="I1022" s="53">
        <f t="shared" si="3821"/>
        <v>0</v>
      </c>
      <c r="J1022" s="53">
        <f t="shared" si="3822"/>
        <v>45</v>
      </c>
      <c r="K1022" s="53">
        <f t="shared" si="3823"/>
        <v>93</v>
      </c>
      <c r="L1022" s="53">
        <f t="shared" si="3824"/>
        <v>60</v>
      </c>
      <c r="M1022" s="53">
        <f t="shared" si="3725"/>
        <v>50.068382180914995</v>
      </c>
      <c r="N1022" s="53">
        <f t="shared" si="3726"/>
        <v>0</v>
      </c>
      <c r="O1022" s="53">
        <f t="shared" si="3727"/>
        <v>22.530771981411746</v>
      </c>
      <c r="P1022" s="53">
        <f t="shared" si="3728"/>
        <v>46.563595428250942</v>
      </c>
      <c r="Q1022" s="53">
        <f t="shared" si="3729"/>
        <v>30.041029308548996</v>
      </c>
      <c r="BO1022" s="54" t="s">
        <v>814</v>
      </c>
      <c r="BP1022" s="53">
        <v>11130101</v>
      </c>
      <c r="BQ1022" s="53">
        <v>617894.38859999995</v>
      </c>
      <c r="BR1022" s="53">
        <v>58668.871910000002</v>
      </c>
      <c r="BS1022" s="53">
        <f t="shared" si="3733"/>
        <v>9.4949675854686999E-2</v>
      </c>
      <c r="BT1022" s="53">
        <f>Input!R707</f>
        <v>3137</v>
      </c>
      <c r="BU1022" s="53">
        <f>Input!S707</f>
        <v>0</v>
      </c>
      <c r="BV1022" s="53">
        <f>Input!T707</f>
        <v>56</v>
      </c>
      <c r="BW1022" s="53">
        <f t="shared" si="3734"/>
        <v>297.85713315615311</v>
      </c>
      <c r="BX1022" s="53">
        <f t="shared" si="3735"/>
        <v>0</v>
      </c>
      <c r="BY1022" s="53">
        <f t="shared" si="3736"/>
        <v>5.3171818478624715</v>
      </c>
    </row>
    <row r="1023" spans="1:77" x14ac:dyDescent="0.3">
      <c r="A1023" s="53" t="s">
        <v>788</v>
      </c>
      <c r="B1023" s="53" t="s">
        <v>1576</v>
      </c>
      <c r="C1023" s="53">
        <v>12110105</v>
      </c>
      <c r="D1023" s="51">
        <v>186815.57562430002</v>
      </c>
      <c r="E1023" s="53">
        <v>17016.324295099999</v>
      </c>
      <c r="F1023" s="53">
        <f t="shared" si="3720"/>
        <v>9.1086218256881804E-2</v>
      </c>
      <c r="H1023" s="53">
        <f>Input!P698</f>
        <v>202</v>
      </c>
      <c r="I1023" s="53">
        <f>Input!Q698</f>
        <v>0</v>
      </c>
      <c r="J1023" s="53">
        <f>Input!R698</f>
        <v>45</v>
      </c>
      <c r="K1023" s="53">
        <f>Input!S698</f>
        <v>0</v>
      </c>
      <c r="L1023" s="53">
        <f>Input!T698</f>
        <v>26</v>
      </c>
      <c r="M1023" s="53">
        <f t="shared" si="3725"/>
        <v>18.399416087890124</v>
      </c>
      <c r="N1023" s="53">
        <f t="shared" si="3726"/>
        <v>0</v>
      </c>
      <c r="O1023" s="53">
        <f t="shared" si="3727"/>
        <v>4.0988798215596809</v>
      </c>
      <c r="P1023" s="53">
        <f t="shared" si="3728"/>
        <v>0</v>
      </c>
      <c r="Q1023" s="53">
        <f t="shared" si="3729"/>
        <v>2.3682416746789268</v>
      </c>
      <c r="BO1023" s="54" t="s">
        <v>814</v>
      </c>
      <c r="BP1023" s="53">
        <v>11130102</v>
      </c>
      <c r="BQ1023" s="53">
        <v>617894.38859999995</v>
      </c>
      <c r="BR1023" s="53">
        <v>93091.933399999994</v>
      </c>
      <c r="BS1023" s="53">
        <f t="shared" si="3733"/>
        <v>0.15065994305422312</v>
      </c>
      <c r="BT1023" s="53">
        <f>BT1022</f>
        <v>3137</v>
      </c>
      <c r="BU1023" s="53">
        <f t="shared" ref="BU1023:BU1026" si="3825">BU1022</f>
        <v>0</v>
      </c>
      <c r="BV1023" s="53">
        <f t="shared" ref="BV1023:BV1026" si="3826">BV1022</f>
        <v>56</v>
      </c>
      <c r="BW1023" s="53">
        <f t="shared" si="3734"/>
        <v>472.6202413610979</v>
      </c>
      <c r="BX1023" s="53">
        <f t="shared" si="3735"/>
        <v>0</v>
      </c>
      <c r="BY1023" s="53">
        <f t="shared" si="3736"/>
        <v>8.4369568110364952</v>
      </c>
    </row>
    <row r="1024" spans="1:77" x14ac:dyDescent="0.3">
      <c r="A1024" s="53" t="s">
        <v>788</v>
      </c>
      <c r="B1024" s="53" t="s">
        <v>1576</v>
      </c>
      <c r="C1024" s="53">
        <v>12110205</v>
      </c>
      <c r="D1024" s="51">
        <v>186815.57562429999</v>
      </c>
      <c r="E1024" s="53">
        <v>33811.0882614</v>
      </c>
      <c r="F1024" s="53">
        <f t="shared" si="3720"/>
        <v>0.18098645227203439</v>
      </c>
      <c r="H1024" s="53">
        <f>H1023</f>
        <v>202</v>
      </c>
      <c r="I1024" s="53">
        <f t="shared" ref="I1024:I1026" si="3827">I1023</f>
        <v>0</v>
      </c>
      <c r="J1024" s="53">
        <f t="shared" ref="J1024:J1026" si="3828">J1023</f>
        <v>45</v>
      </c>
      <c r="K1024" s="53">
        <f t="shared" ref="K1024:K1026" si="3829">K1023</f>
        <v>0</v>
      </c>
      <c r="L1024" s="53">
        <f t="shared" ref="L1024:L1026" si="3830">L1023</f>
        <v>26</v>
      </c>
      <c r="M1024" s="53">
        <f t="shared" si="3725"/>
        <v>36.559263358950943</v>
      </c>
      <c r="N1024" s="53">
        <f t="shared" si="3726"/>
        <v>0</v>
      </c>
      <c r="O1024" s="53">
        <f t="shared" si="3727"/>
        <v>8.1443903522415475</v>
      </c>
      <c r="P1024" s="53">
        <f t="shared" si="3728"/>
        <v>0</v>
      </c>
      <c r="Q1024" s="53">
        <f t="shared" si="3729"/>
        <v>4.7056477590728942</v>
      </c>
      <c r="BO1024" s="54" t="s">
        <v>814</v>
      </c>
      <c r="BP1024" s="53">
        <v>11130105</v>
      </c>
      <c r="BQ1024" s="53">
        <v>617894.38859999995</v>
      </c>
      <c r="BR1024" s="53">
        <v>189586.5099</v>
      </c>
      <c r="BS1024" s="53">
        <f t="shared" si="3733"/>
        <v>0.30682672216777601</v>
      </c>
      <c r="BT1024" s="53">
        <f>BT1023</f>
        <v>3137</v>
      </c>
      <c r="BU1024" s="53">
        <f t="shared" si="3825"/>
        <v>0</v>
      </c>
      <c r="BV1024" s="53">
        <f t="shared" si="3826"/>
        <v>56</v>
      </c>
      <c r="BW1024" s="53">
        <f t="shared" si="3734"/>
        <v>962.51542744031337</v>
      </c>
      <c r="BX1024" s="53">
        <f t="shared" si="3735"/>
        <v>0</v>
      </c>
      <c r="BY1024" s="53">
        <f t="shared" si="3736"/>
        <v>17.182296441395458</v>
      </c>
    </row>
    <row r="1025" spans="1:77" x14ac:dyDescent="0.3">
      <c r="A1025" s="53" t="s">
        <v>788</v>
      </c>
      <c r="B1025" s="53" t="s">
        <v>1576</v>
      </c>
      <c r="C1025" s="53">
        <v>12110206</v>
      </c>
      <c r="D1025" s="51">
        <v>186815.57562429999</v>
      </c>
      <c r="E1025" s="53">
        <v>98865.113673700005</v>
      </c>
      <c r="F1025" s="53">
        <f t="shared" si="3720"/>
        <v>0.52921237077429295</v>
      </c>
      <c r="H1025" s="53">
        <f>H1024</f>
        <v>202</v>
      </c>
      <c r="I1025" s="53">
        <f t="shared" si="3827"/>
        <v>0</v>
      </c>
      <c r="J1025" s="53">
        <f t="shared" si="3828"/>
        <v>45</v>
      </c>
      <c r="K1025" s="53">
        <f t="shared" si="3829"/>
        <v>0</v>
      </c>
      <c r="L1025" s="53">
        <f t="shared" si="3830"/>
        <v>26</v>
      </c>
      <c r="M1025" s="53">
        <f t="shared" si="3725"/>
        <v>106.90089889640717</v>
      </c>
      <c r="N1025" s="53">
        <f t="shared" si="3726"/>
        <v>0</v>
      </c>
      <c r="O1025" s="53">
        <f t="shared" si="3727"/>
        <v>23.814556684843183</v>
      </c>
      <c r="P1025" s="53">
        <f t="shared" si="3728"/>
        <v>0</v>
      </c>
      <c r="Q1025" s="53">
        <f t="shared" si="3729"/>
        <v>13.759521640131616</v>
      </c>
      <c r="BO1025" s="54" t="s">
        <v>814</v>
      </c>
      <c r="BP1025" s="53">
        <v>11130206</v>
      </c>
      <c r="BQ1025" s="53">
        <v>617894.38859999995</v>
      </c>
      <c r="BR1025" s="53">
        <v>10840.723550000001</v>
      </c>
      <c r="BS1025" s="53">
        <f t="shared" si="3733"/>
        <v>1.754462210696309E-2</v>
      </c>
      <c r="BT1025" s="53">
        <f>BT1024</f>
        <v>3137</v>
      </c>
      <c r="BU1025" s="53">
        <f t="shared" si="3825"/>
        <v>0</v>
      </c>
      <c r="BV1025" s="53">
        <f t="shared" si="3826"/>
        <v>56</v>
      </c>
      <c r="BW1025" s="53">
        <f t="shared" si="3734"/>
        <v>55.037479549543214</v>
      </c>
      <c r="BX1025" s="53">
        <f t="shared" si="3735"/>
        <v>0</v>
      </c>
      <c r="BY1025" s="53">
        <f t="shared" si="3736"/>
        <v>0.98249883798993309</v>
      </c>
    </row>
    <row r="1026" spans="1:77" x14ac:dyDescent="0.3">
      <c r="A1026" s="53" t="s">
        <v>788</v>
      </c>
      <c r="B1026" s="53" t="s">
        <v>1576</v>
      </c>
      <c r="C1026" s="53">
        <v>13080003</v>
      </c>
      <c r="D1026" s="51">
        <v>186815.57562429999</v>
      </c>
      <c r="E1026" s="53">
        <v>37123.049394100002</v>
      </c>
      <c r="F1026" s="53">
        <f t="shared" si="3720"/>
        <v>0.19871495869679096</v>
      </c>
      <c r="H1026" s="53">
        <f>H1025</f>
        <v>202</v>
      </c>
      <c r="I1026" s="53">
        <f t="shared" si="3827"/>
        <v>0</v>
      </c>
      <c r="J1026" s="53">
        <f t="shared" si="3828"/>
        <v>45</v>
      </c>
      <c r="K1026" s="53">
        <f t="shared" si="3829"/>
        <v>0</v>
      </c>
      <c r="L1026" s="53">
        <f t="shared" si="3830"/>
        <v>26</v>
      </c>
      <c r="M1026" s="53">
        <f t="shared" si="3725"/>
        <v>40.140421656751776</v>
      </c>
      <c r="N1026" s="53">
        <f t="shared" si="3726"/>
        <v>0</v>
      </c>
      <c r="O1026" s="53">
        <f t="shared" si="3727"/>
        <v>8.9421731413555925</v>
      </c>
      <c r="P1026" s="53">
        <f t="shared" si="3728"/>
        <v>0</v>
      </c>
      <c r="Q1026" s="53">
        <f t="shared" si="3729"/>
        <v>5.1665889261165647</v>
      </c>
      <c r="BO1026" s="54" t="s">
        <v>814</v>
      </c>
      <c r="BP1026" s="53">
        <v>11130207</v>
      </c>
      <c r="BQ1026" s="53">
        <v>617894.38859999995</v>
      </c>
      <c r="BR1026" s="53">
        <v>265706.34980000003</v>
      </c>
      <c r="BS1026" s="53">
        <f t="shared" si="3733"/>
        <v>0.43001903675161496</v>
      </c>
      <c r="BT1026" s="53">
        <f>BT1025</f>
        <v>3137</v>
      </c>
      <c r="BU1026" s="53">
        <f t="shared" si="3825"/>
        <v>0</v>
      </c>
      <c r="BV1026" s="53">
        <f t="shared" si="3826"/>
        <v>56</v>
      </c>
      <c r="BW1026" s="53">
        <f t="shared" si="3734"/>
        <v>1348.9697182898162</v>
      </c>
      <c r="BX1026" s="53">
        <f t="shared" si="3735"/>
        <v>0</v>
      </c>
      <c r="BY1026" s="53">
        <f t="shared" si="3736"/>
        <v>24.081066058090439</v>
      </c>
    </row>
    <row r="1027" spans="1:77" x14ac:dyDescent="0.3">
      <c r="A1027" s="53" t="s">
        <v>805</v>
      </c>
      <c r="B1027" s="53" t="s">
        <v>1576</v>
      </c>
      <c r="C1027" s="53">
        <v>12090302</v>
      </c>
      <c r="D1027" s="51">
        <v>700402.60566779994</v>
      </c>
      <c r="E1027" s="53">
        <v>183114.85984399999</v>
      </c>
      <c r="F1027" s="53">
        <f t="shared" ref="F1027:F1084" si="3831">E1027/D1027</f>
        <v>0.26144228813856119</v>
      </c>
      <c r="H1027" s="53">
        <f>Input!P701</f>
        <v>6428</v>
      </c>
      <c r="I1027" s="53">
        <f>Input!Q701</f>
        <v>138</v>
      </c>
      <c r="J1027" s="53">
        <f>Input!R701</f>
        <v>65576</v>
      </c>
      <c r="K1027" s="53">
        <f>Input!S701</f>
        <v>0</v>
      </c>
      <c r="L1027" s="53">
        <f>Input!T701</f>
        <v>1074</v>
      </c>
      <c r="M1027" s="53">
        <f t="shared" si="3725"/>
        <v>1680.5510281546713</v>
      </c>
      <c r="N1027" s="53">
        <f t="shared" si="3726"/>
        <v>36.079035763121446</v>
      </c>
      <c r="O1027" s="53">
        <f t="shared" si="3727"/>
        <v>17144.339486974288</v>
      </c>
      <c r="P1027" s="53">
        <f t="shared" si="3728"/>
        <v>0</v>
      </c>
      <c r="Q1027" s="53">
        <f t="shared" si="3729"/>
        <v>280.7890174608147</v>
      </c>
      <c r="BO1027" s="54" t="s">
        <v>1118</v>
      </c>
      <c r="BP1027" s="53">
        <v>12110207</v>
      </c>
      <c r="BQ1027" s="53">
        <v>369899.348</v>
      </c>
      <c r="BR1027" s="53">
        <v>33056.078150000001</v>
      </c>
      <c r="BS1027" s="53">
        <f t="shared" si="3733"/>
        <v>8.9365061951934013E-2</v>
      </c>
      <c r="BT1027" s="53">
        <v>0</v>
      </c>
      <c r="BU1027" s="53">
        <v>1</v>
      </c>
      <c r="BV1027" s="53">
        <v>2</v>
      </c>
      <c r="BW1027" s="53">
        <f t="shared" si="3734"/>
        <v>0</v>
      </c>
      <c r="BX1027" s="53">
        <f t="shared" si="3735"/>
        <v>8.9365061951934013E-2</v>
      </c>
      <c r="BY1027" s="53">
        <f t="shared" si="3736"/>
        <v>0.17873012390386803</v>
      </c>
    </row>
    <row r="1028" spans="1:77" x14ac:dyDescent="0.3">
      <c r="A1028" s="53" t="s">
        <v>805</v>
      </c>
      <c r="B1028" s="53" t="s">
        <v>1576</v>
      </c>
      <c r="C1028" s="53">
        <v>12090401</v>
      </c>
      <c r="D1028" s="51">
        <v>700402.60566779994</v>
      </c>
      <c r="E1028" s="53">
        <v>201434.902715</v>
      </c>
      <c r="F1028" s="53">
        <f t="shared" si="3831"/>
        <v>0.28759873404945657</v>
      </c>
      <c r="H1028" s="53">
        <f>H1027</f>
        <v>6428</v>
      </c>
      <c r="I1028" s="53">
        <f t="shared" ref="I1028:I1031" si="3832">I1027</f>
        <v>138</v>
      </c>
      <c r="J1028" s="53">
        <f t="shared" ref="J1028:J1031" si="3833">J1027</f>
        <v>65576</v>
      </c>
      <c r="K1028" s="53">
        <f t="shared" ref="K1028:K1031" si="3834">K1027</f>
        <v>0</v>
      </c>
      <c r="L1028" s="53">
        <f t="shared" ref="L1028:L1031" si="3835">L1027</f>
        <v>1074</v>
      </c>
      <c r="M1028" s="53">
        <f t="shared" ref="M1028:M1084" si="3836">F1028*H1028</f>
        <v>1848.6846624699069</v>
      </c>
      <c r="N1028" s="53">
        <f t="shared" ref="N1028:N1084" si="3837">I1028*F1028</f>
        <v>39.688625298825009</v>
      </c>
      <c r="O1028" s="53">
        <f t="shared" ref="O1028:O1084" si="3838">J1028*F1028</f>
        <v>18859.574584027163</v>
      </c>
      <c r="P1028" s="53">
        <f t="shared" ref="P1028:P1084" si="3839">K1028*F1028</f>
        <v>0</v>
      </c>
      <c r="Q1028" s="53">
        <f t="shared" ref="Q1028:Q1084" si="3840">L1028*F1028</f>
        <v>308.88104036911636</v>
      </c>
      <c r="BO1028" s="54" t="s">
        <v>1118</v>
      </c>
      <c r="BP1028" s="53">
        <v>12110208</v>
      </c>
      <c r="BQ1028" s="53">
        <v>369899.348</v>
      </c>
      <c r="BR1028" s="53">
        <v>336843.26980000001</v>
      </c>
      <c r="BS1028" s="53">
        <f t="shared" ref="BS1028:BS1065" si="3841">BR1028/BQ1028</f>
        <v>0.91063493791289407</v>
      </c>
      <c r="BT1028" s="53">
        <f>BT1027</f>
        <v>0</v>
      </c>
      <c r="BU1028" s="53">
        <f t="shared" ref="BU1028" si="3842">BU1027</f>
        <v>1</v>
      </c>
      <c r="BV1028" s="53">
        <f t="shared" ref="BV1028" si="3843">BV1027</f>
        <v>2</v>
      </c>
      <c r="BW1028" s="53">
        <f t="shared" ref="BW1028:BW1065" si="3844">BT1028*BS1028</f>
        <v>0</v>
      </c>
      <c r="BX1028" s="53">
        <f t="shared" ref="BX1028:BX1065" si="3845">BU1028*BS1028</f>
        <v>0.91063493791289407</v>
      </c>
      <c r="BY1028" s="53">
        <f t="shared" ref="BY1028:BY1065" si="3846">BV1028*BS1028</f>
        <v>1.8212698758257881</v>
      </c>
    </row>
    <row r="1029" spans="1:77" x14ac:dyDescent="0.3">
      <c r="A1029" s="53" t="s">
        <v>805</v>
      </c>
      <c r="B1029" s="53" t="s">
        <v>1576</v>
      </c>
      <c r="C1029" s="53">
        <v>12090402</v>
      </c>
      <c r="D1029" s="51">
        <v>700402.60566779994</v>
      </c>
      <c r="E1029" s="53">
        <v>42727.949432300004</v>
      </c>
      <c r="F1029" s="53">
        <f t="shared" si="3831"/>
        <v>6.1004840768062216E-2</v>
      </c>
      <c r="H1029" s="53">
        <f t="shared" ref="H1029:H1031" si="3847">H1028</f>
        <v>6428</v>
      </c>
      <c r="I1029" s="53">
        <f t="shared" si="3832"/>
        <v>138</v>
      </c>
      <c r="J1029" s="53">
        <f t="shared" si="3833"/>
        <v>65576</v>
      </c>
      <c r="K1029" s="53">
        <f t="shared" si="3834"/>
        <v>0</v>
      </c>
      <c r="L1029" s="53">
        <f t="shared" si="3835"/>
        <v>1074</v>
      </c>
      <c r="M1029" s="53">
        <f t="shared" si="3836"/>
        <v>392.13911645710391</v>
      </c>
      <c r="N1029" s="53">
        <f t="shared" si="3837"/>
        <v>8.4186680259925861</v>
      </c>
      <c r="O1029" s="53">
        <f t="shared" si="3838"/>
        <v>4000.453438206448</v>
      </c>
      <c r="P1029" s="53">
        <f t="shared" si="3839"/>
        <v>0</v>
      </c>
      <c r="Q1029" s="53">
        <f t="shared" si="3840"/>
        <v>65.519198984898821</v>
      </c>
      <c r="BO1029" s="54" t="s">
        <v>1119</v>
      </c>
      <c r="BP1029" s="53">
        <v>12070102</v>
      </c>
      <c r="BQ1029" s="53">
        <v>726206.99679999996</v>
      </c>
      <c r="BR1029" s="53">
        <v>21845.844840000002</v>
      </c>
      <c r="BS1029" s="53">
        <f t="shared" si="3841"/>
        <v>3.0082118371570064E-2</v>
      </c>
      <c r="BT1029" s="53">
        <f>Input!R712</f>
        <v>0</v>
      </c>
      <c r="BU1029" s="53">
        <f>Input!S712</f>
        <v>0</v>
      </c>
      <c r="BV1029" s="53">
        <f>Input!T712</f>
        <v>9</v>
      </c>
      <c r="BW1029" s="53">
        <f t="shared" si="3844"/>
        <v>0</v>
      </c>
      <c r="BX1029" s="53">
        <f t="shared" si="3845"/>
        <v>0</v>
      </c>
      <c r="BY1029" s="53">
        <f t="shared" si="3846"/>
        <v>0.27073906534413056</v>
      </c>
    </row>
    <row r="1030" spans="1:77" x14ac:dyDescent="0.3">
      <c r="A1030" s="53" t="s">
        <v>805</v>
      </c>
      <c r="B1030" s="53" t="s">
        <v>1576</v>
      </c>
      <c r="C1030" s="53">
        <v>12100102</v>
      </c>
      <c r="D1030" s="51">
        <v>700402.60566779994</v>
      </c>
      <c r="E1030" s="53">
        <v>176424.19521800001</v>
      </c>
      <c r="F1030" s="53">
        <f t="shared" si="3831"/>
        <v>0.25188969000163569</v>
      </c>
      <c r="H1030" s="53">
        <f t="shared" si="3847"/>
        <v>6428</v>
      </c>
      <c r="I1030" s="53">
        <f t="shared" si="3832"/>
        <v>138</v>
      </c>
      <c r="J1030" s="53">
        <f t="shared" si="3833"/>
        <v>65576</v>
      </c>
      <c r="K1030" s="53">
        <f t="shared" si="3834"/>
        <v>0</v>
      </c>
      <c r="L1030" s="53">
        <f t="shared" si="3835"/>
        <v>1074</v>
      </c>
      <c r="M1030" s="53">
        <f t="shared" si="3836"/>
        <v>1619.1469273305142</v>
      </c>
      <c r="N1030" s="53">
        <f t="shared" si="3837"/>
        <v>34.760777220225727</v>
      </c>
      <c r="O1030" s="53">
        <f t="shared" si="3838"/>
        <v>16517.918311547262</v>
      </c>
      <c r="P1030" s="53">
        <f t="shared" si="3839"/>
        <v>0</v>
      </c>
      <c r="Q1030" s="53">
        <f t="shared" si="3840"/>
        <v>270.52952706175671</v>
      </c>
      <c r="BO1030" s="54" t="s">
        <v>1119</v>
      </c>
      <c r="BP1030" s="53">
        <v>12070203</v>
      </c>
      <c r="BQ1030" s="53">
        <v>726206.99679999996</v>
      </c>
      <c r="BR1030" s="53">
        <v>52681.007180000001</v>
      </c>
      <c r="BS1030" s="53">
        <f t="shared" si="3841"/>
        <v>7.2542687432283912E-2</v>
      </c>
      <c r="BT1030" s="53">
        <f>BT1029</f>
        <v>0</v>
      </c>
      <c r="BU1030" s="53">
        <f t="shared" ref="BU1030:BU1034" si="3848">BU1029</f>
        <v>0</v>
      </c>
      <c r="BV1030" s="53">
        <f t="shared" ref="BV1030:BV1034" si="3849">BV1029</f>
        <v>9</v>
      </c>
      <c r="BW1030" s="53">
        <f t="shared" si="3844"/>
        <v>0</v>
      </c>
      <c r="BX1030" s="53">
        <f t="shared" si="3845"/>
        <v>0</v>
      </c>
      <c r="BY1030" s="53">
        <f t="shared" si="3846"/>
        <v>0.65288418689055516</v>
      </c>
    </row>
    <row r="1031" spans="1:77" x14ac:dyDescent="0.3">
      <c r="A1031" s="53" t="s">
        <v>805</v>
      </c>
      <c r="B1031" s="53" t="s">
        <v>1576</v>
      </c>
      <c r="C1031" s="53">
        <v>12100401</v>
      </c>
      <c r="D1031" s="51">
        <v>700402.60566779994</v>
      </c>
      <c r="E1031" s="53">
        <v>96700.698458500003</v>
      </c>
      <c r="F1031" s="53">
        <f t="shared" si="3831"/>
        <v>0.13806444704228446</v>
      </c>
      <c r="H1031" s="53">
        <f t="shared" si="3847"/>
        <v>6428</v>
      </c>
      <c r="I1031" s="53">
        <f t="shared" si="3832"/>
        <v>138</v>
      </c>
      <c r="J1031" s="53">
        <f t="shared" si="3833"/>
        <v>65576</v>
      </c>
      <c r="K1031" s="53">
        <f t="shared" si="3834"/>
        <v>0</v>
      </c>
      <c r="L1031" s="53">
        <f t="shared" si="3835"/>
        <v>1074</v>
      </c>
      <c r="M1031" s="53">
        <f t="shared" si="3836"/>
        <v>887.47826558780446</v>
      </c>
      <c r="N1031" s="53">
        <f t="shared" si="3837"/>
        <v>19.052893691835255</v>
      </c>
      <c r="O1031" s="53">
        <f t="shared" si="3838"/>
        <v>9053.7141792448456</v>
      </c>
      <c r="P1031" s="53">
        <f t="shared" si="3839"/>
        <v>0</v>
      </c>
      <c r="Q1031" s="53">
        <f t="shared" si="3840"/>
        <v>148.28121612341351</v>
      </c>
      <c r="BO1031" s="54" t="s">
        <v>1119</v>
      </c>
      <c r="BP1031" s="53">
        <v>12070204</v>
      </c>
      <c r="BQ1031" s="53">
        <v>726206.99679999996</v>
      </c>
      <c r="BR1031" s="53">
        <v>25999.69254</v>
      </c>
      <c r="BS1031" s="53">
        <f t="shared" si="3841"/>
        <v>3.5802040815589124E-2</v>
      </c>
      <c r="BT1031" s="53">
        <f>BT1030</f>
        <v>0</v>
      </c>
      <c r="BU1031" s="53">
        <f t="shared" si="3848"/>
        <v>0</v>
      </c>
      <c r="BV1031" s="53">
        <f t="shared" si="3849"/>
        <v>9</v>
      </c>
      <c r="BW1031" s="53">
        <f t="shared" si="3844"/>
        <v>0</v>
      </c>
      <c r="BX1031" s="53">
        <f t="shared" si="3845"/>
        <v>0</v>
      </c>
      <c r="BY1031" s="53">
        <f t="shared" si="3846"/>
        <v>0.32221836734030213</v>
      </c>
    </row>
    <row r="1032" spans="1:77" x14ac:dyDescent="0.3">
      <c r="A1032" s="53" t="s">
        <v>1117</v>
      </c>
      <c r="B1032" s="53" t="s">
        <v>1578</v>
      </c>
      <c r="C1032" s="53">
        <v>11120202</v>
      </c>
      <c r="D1032" s="51">
        <v>372835.09596181603</v>
      </c>
      <c r="E1032" s="53">
        <v>358.83920869999997</v>
      </c>
      <c r="F1032" s="53">
        <f t="shared" si="3831"/>
        <v>9.6246091794091875E-4</v>
      </c>
      <c r="H1032" s="53">
        <f>Input!P703</f>
        <v>1192</v>
      </c>
      <c r="I1032" s="53">
        <f>Input!Q703</f>
        <v>0</v>
      </c>
      <c r="J1032" s="53">
        <f>Input!R703</f>
        <v>10474</v>
      </c>
      <c r="K1032" s="53">
        <f>Input!S703</f>
        <v>0</v>
      </c>
      <c r="L1032" s="53">
        <f>Input!T703</f>
        <v>718</v>
      </c>
      <c r="M1032" s="53">
        <f t="shared" si="3836"/>
        <v>1.1472534141855752</v>
      </c>
      <c r="N1032" s="53">
        <f t="shared" si="3837"/>
        <v>0</v>
      </c>
      <c r="O1032" s="53">
        <f t="shared" si="3838"/>
        <v>10.080815654513183</v>
      </c>
      <c r="P1032" s="53">
        <f t="shared" si="3839"/>
        <v>0</v>
      </c>
      <c r="Q1032" s="53">
        <f t="shared" si="3840"/>
        <v>0.69104693908157966</v>
      </c>
      <c r="BO1032" s="54" t="s">
        <v>1119</v>
      </c>
      <c r="BP1032" s="53">
        <v>12070205</v>
      </c>
      <c r="BQ1032" s="53">
        <v>726206.99679999996</v>
      </c>
      <c r="BR1032" s="53">
        <v>623621.12419999996</v>
      </c>
      <c r="BS1032" s="53">
        <f t="shared" si="3841"/>
        <v>0.8587374219030659</v>
      </c>
      <c r="BT1032" s="53">
        <f>BT1031</f>
        <v>0</v>
      </c>
      <c r="BU1032" s="53">
        <f t="shared" si="3848"/>
        <v>0</v>
      </c>
      <c r="BV1032" s="53">
        <f t="shared" si="3849"/>
        <v>9</v>
      </c>
      <c r="BW1032" s="53">
        <f t="shared" si="3844"/>
        <v>0</v>
      </c>
      <c r="BX1032" s="53">
        <f t="shared" si="3845"/>
        <v>0</v>
      </c>
      <c r="BY1032" s="53">
        <f t="shared" si="3846"/>
        <v>7.7286367971275931</v>
      </c>
    </row>
    <row r="1033" spans="1:77" x14ac:dyDescent="0.3">
      <c r="A1033" s="53" t="s">
        <v>1117</v>
      </c>
      <c r="B1033" s="53" t="s">
        <v>1578</v>
      </c>
      <c r="C1033" s="53">
        <v>11120301</v>
      </c>
      <c r="D1033" s="51">
        <v>372835.09596181603</v>
      </c>
      <c r="E1033" s="53">
        <v>364.85646511599998</v>
      </c>
      <c r="F1033" s="53">
        <f t="shared" si="3831"/>
        <v>9.7860010784329922E-4</v>
      </c>
      <c r="H1033" s="53">
        <f>H1032</f>
        <v>1192</v>
      </c>
      <c r="I1033" s="53">
        <f t="shared" ref="I1033:I1036" si="3850">I1032</f>
        <v>0</v>
      </c>
      <c r="J1033" s="53">
        <f t="shared" ref="J1033:J1036" si="3851">J1032</f>
        <v>10474</v>
      </c>
      <c r="K1033" s="53">
        <f t="shared" ref="K1033:K1036" si="3852">K1032</f>
        <v>0</v>
      </c>
      <c r="L1033" s="53">
        <f t="shared" ref="L1033:L1036" si="3853">L1032</f>
        <v>718</v>
      </c>
      <c r="M1033" s="53">
        <f t="shared" si="3836"/>
        <v>1.1664913285492127</v>
      </c>
      <c r="N1033" s="53">
        <f t="shared" si="3837"/>
        <v>0</v>
      </c>
      <c r="O1033" s="53">
        <f t="shared" si="3838"/>
        <v>10.249857529550717</v>
      </c>
      <c r="P1033" s="53">
        <f t="shared" si="3839"/>
        <v>0</v>
      </c>
      <c r="Q1033" s="53">
        <f t="shared" si="3840"/>
        <v>0.70263487743148889</v>
      </c>
      <c r="BO1033" s="54" t="s">
        <v>1119</v>
      </c>
      <c r="BP1033" s="53">
        <v>12090205</v>
      </c>
      <c r="BQ1033" s="53">
        <v>726206.99679999996</v>
      </c>
      <c r="BR1033" s="53">
        <v>990.02555589999997</v>
      </c>
      <c r="BS1033" s="53">
        <f t="shared" si="3841"/>
        <v>1.3632828659906958E-3</v>
      </c>
      <c r="BT1033" s="53">
        <f>BT1032</f>
        <v>0</v>
      </c>
      <c r="BU1033" s="53">
        <f t="shared" si="3848"/>
        <v>0</v>
      </c>
      <c r="BV1033" s="53">
        <f t="shared" si="3849"/>
        <v>9</v>
      </c>
      <c r="BW1033" s="53">
        <f t="shared" si="3844"/>
        <v>0</v>
      </c>
      <c r="BX1033" s="53">
        <f t="shared" si="3845"/>
        <v>0</v>
      </c>
      <c r="BY1033" s="53">
        <f t="shared" si="3846"/>
        <v>1.2269545793916262E-2</v>
      </c>
    </row>
    <row r="1034" spans="1:77" x14ac:dyDescent="0.3">
      <c r="A1034" s="53" t="s">
        <v>1117</v>
      </c>
      <c r="B1034" s="53" t="s">
        <v>1578</v>
      </c>
      <c r="C1034" s="53">
        <v>11120302</v>
      </c>
      <c r="D1034" s="51">
        <v>372835.09596181603</v>
      </c>
      <c r="E1034" s="53">
        <v>302797.04610600002</v>
      </c>
      <c r="F1034" s="53">
        <f t="shared" si="3831"/>
        <v>0.81214737932560688</v>
      </c>
      <c r="H1034" s="53">
        <f>H1033</f>
        <v>1192</v>
      </c>
      <c r="I1034" s="53">
        <f t="shared" si="3850"/>
        <v>0</v>
      </c>
      <c r="J1034" s="53">
        <f t="shared" si="3851"/>
        <v>10474</v>
      </c>
      <c r="K1034" s="53">
        <f t="shared" si="3852"/>
        <v>0</v>
      </c>
      <c r="L1034" s="53">
        <f t="shared" si="3853"/>
        <v>718</v>
      </c>
      <c r="M1034" s="53">
        <f t="shared" si="3836"/>
        <v>968.07967615612336</v>
      </c>
      <c r="N1034" s="53">
        <f t="shared" si="3837"/>
        <v>0</v>
      </c>
      <c r="O1034" s="53">
        <f t="shared" si="3838"/>
        <v>8506.4316510564058</v>
      </c>
      <c r="P1034" s="53">
        <f t="shared" si="3839"/>
        <v>0</v>
      </c>
      <c r="Q1034" s="53">
        <f t="shared" si="3840"/>
        <v>583.12181835578576</v>
      </c>
      <c r="BO1034" s="54" t="s">
        <v>1119</v>
      </c>
      <c r="BP1034" s="53">
        <v>12090301</v>
      </c>
      <c r="BQ1034" s="53">
        <v>726206.99679999996</v>
      </c>
      <c r="BR1034" s="53">
        <v>1069.302492</v>
      </c>
      <c r="BS1034" s="53">
        <f t="shared" si="3841"/>
        <v>1.4724486223787923E-3</v>
      </c>
      <c r="BT1034" s="53">
        <f>BT1033</f>
        <v>0</v>
      </c>
      <c r="BU1034" s="53">
        <f t="shared" si="3848"/>
        <v>0</v>
      </c>
      <c r="BV1034" s="53">
        <f t="shared" si="3849"/>
        <v>9</v>
      </c>
      <c r="BW1034" s="53">
        <f t="shared" si="3844"/>
        <v>0</v>
      </c>
      <c r="BX1034" s="53">
        <f t="shared" si="3845"/>
        <v>0</v>
      </c>
      <c r="BY1034" s="53">
        <f t="shared" si="3846"/>
        <v>1.325203760140913E-2</v>
      </c>
    </row>
    <row r="1035" spans="1:77" x14ac:dyDescent="0.3">
      <c r="A1035" s="53" t="s">
        <v>1117</v>
      </c>
      <c r="B1035" s="53" t="s">
        <v>1578</v>
      </c>
      <c r="C1035" s="53">
        <v>11120304</v>
      </c>
      <c r="D1035" s="51">
        <v>372835.09596181603</v>
      </c>
      <c r="E1035" s="53">
        <v>37233.043756400002</v>
      </c>
      <c r="F1035" s="53">
        <f t="shared" si="3831"/>
        <v>9.9864643000811354E-2</v>
      </c>
      <c r="H1035" s="53">
        <f t="shared" ref="H1035:H1036" si="3854">H1034</f>
        <v>1192</v>
      </c>
      <c r="I1035" s="53">
        <f t="shared" si="3850"/>
        <v>0</v>
      </c>
      <c r="J1035" s="53">
        <f t="shared" si="3851"/>
        <v>10474</v>
      </c>
      <c r="K1035" s="53">
        <f t="shared" si="3852"/>
        <v>0</v>
      </c>
      <c r="L1035" s="53">
        <f t="shared" si="3853"/>
        <v>718</v>
      </c>
      <c r="M1035" s="53">
        <f t="shared" si="3836"/>
        <v>119.03865445696714</v>
      </c>
      <c r="N1035" s="53">
        <f t="shared" si="3837"/>
        <v>0</v>
      </c>
      <c r="O1035" s="53">
        <f t="shared" si="3838"/>
        <v>1045.9822707904982</v>
      </c>
      <c r="P1035" s="53">
        <f t="shared" si="3839"/>
        <v>0</v>
      </c>
      <c r="Q1035" s="53">
        <f t="shared" si="3840"/>
        <v>71.702813674582558</v>
      </c>
      <c r="BO1035" s="54" t="s">
        <v>1120</v>
      </c>
      <c r="BP1035" s="53">
        <v>12100202</v>
      </c>
      <c r="BQ1035" s="53">
        <v>517373.13900000002</v>
      </c>
      <c r="BR1035" s="53">
        <v>34031.916449999997</v>
      </c>
      <c r="BS1035" s="53">
        <f t="shared" si="3841"/>
        <v>6.5778282412918221E-2</v>
      </c>
      <c r="BT1035" s="53">
        <f>Input!R715</f>
        <v>72</v>
      </c>
      <c r="BU1035" s="53">
        <f>Input!S715</f>
        <v>0</v>
      </c>
      <c r="BV1035" s="53">
        <f>Input!T715</f>
        <v>89</v>
      </c>
      <c r="BW1035" s="53">
        <f t="shared" si="3844"/>
        <v>4.7360363337301123</v>
      </c>
      <c r="BX1035" s="53">
        <f t="shared" si="3845"/>
        <v>0</v>
      </c>
      <c r="BY1035" s="53">
        <f t="shared" si="3846"/>
        <v>5.8542671347497217</v>
      </c>
    </row>
    <row r="1036" spans="1:77" x14ac:dyDescent="0.3">
      <c r="A1036" s="53" t="s">
        <v>1117</v>
      </c>
      <c r="B1036" s="53" t="s">
        <v>1578</v>
      </c>
      <c r="C1036" s="53">
        <v>11130301</v>
      </c>
      <c r="D1036" s="51">
        <v>372835.09596181603</v>
      </c>
      <c r="E1036" s="53">
        <v>32081.310425600001</v>
      </c>
      <c r="F1036" s="53">
        <f t="shared" si="3831"/>
        <v>8.6046916647797594E-2</v>
      </c>
      <c r="H1036" s="53">
        <f t="shared" si="3854"/>
        <v>1192</v>
      </c>
      <c r="I1036" s="53">
        <f t="shared" si="3850"/>
        <v>0</v>
      </c>
      <c r="J1036" s="53">
        <f t="shared" si="3851"/>
        <v>10474</v>
      </c>
      <c r="K1036" s="53">
        <f t="shared" si="3852"/>
        <v>0</v>
      </c>
      <c r="L1036" s="53">
        <f t="shared" si="3853"/>
        <v>718</v>
      </c>
      <c r="M1036" s="53">
        <f t="shared" si="3836"/>
        <v>102.56792464417474</v>
      </c>
      <c r="N1036" s="53">
        <f t="shared" si="3837"/>
        <v>0</v>
      </c>
      <c r="O1036" s="53">
        <f t="shared" si="3838"/>
        <v>901.25540496903204</v>
      </c>
      <c r="P1036" s="53">
        <f t="shared" si="3839"/>
        <v>0</v>
      </c>
      <c r="Q1036" s="53">
        <f t="shared" si="3840"/>
        <v>61.78168615311867</v>
      </c>
      <c r="BO1036" s="54" t="s">
        <v>1120</v>
      </c>
      <c r="BP1036" s="53">
        <v>12100301</v>
      </c>
      <c r="BQ1036" s="53">
        <v>517373.13900000002</v>
      </c>
      <c r="BR1036" s="53">
        <v>12560.11657</v>
      </c>
      <c r="BS1036" s="53">
        <f t="shared" si="3841"/>
        <v>2.427670789843614E-2</v>
      </c>
      <c r="BT1036" s="53">
        <f>BT1035</f>
        <v>72</v>
      </c>
      <c r="BU1036" s="53">
        <f t="shared" ref="BU1036:BU1039" si="3855">BU1035</f>
        <v>0</v>
      </c>
      <c r="BV1036" s="53">
        <f t="shared" ref="BV1036:BV1039" si="3856">BV1035</f>
        <v>89</v>
      </c>
      <c r="BW1036" s="53">
        <f t="shared" si="3844"/>
        <v>1.747922968687402</v>
      </c>
      <c r="BX1036" s="53">
        <f t="shared" si="3845"/>
        <v>0</v>
      </c>
      <c r="BY1036" s="53">
        <f t="shared" si="3846"/>
        <v>2.1606270029608163</v>
      </c>
    </row>
    <row r="1037" spans="1:77" x14ac:dyDescent="0.3">
      <c r="A1037" s="53" t="s">
        <v>866</v>
      </c>
      <c r="B1037" s="53" t="s">
        <v>1580</v>
      </c>
      <c r="C1037" s="53">
        <v>11130102</v>
      </c>
      <c r="D1037" s="51">
        <v>118354.68807755</v>
      </c>
      <c r="E1037" s="53">
        <v>44986.077111699997</v>
      </c>
      <c r="F1037" s="53">
        <f t="shared" si="3831"/>
        <v>0.38009543890837338</v>
      </c>
      <c r="H1037" s="53">
        <f>Input!P706</f>
        <v>1240</v>
      </c>
      <c r="I1037" s="53">
        <f>Input!Q706</f>
        <v>0</v>
      </c>
      <c r="J1037" s="53">
        <f>Input!R706</f>
        <v>0</v>
      </c>
      <c r="K1037" s="53">
        <f>Input!S706</f>
        <v>0</v>
      </c>
      <c r="L1037" s="53">
        <f>Input!T706</f>
        <v>0</v>
      </c>
      <c r="M1037" s="53">
        <f t="shared" si="3836"/>
        <v>471.31834424638299</v>
      </c>
      <c r="N1037" s="53">
        <f t="shared" si="3837"/>
        <v>0</v>
      </c>
      <c r="O1037" s="53">
        <f t="shared" si="3838"/>
        <v>0</v>
      </c>
      <c r="P1037" s="53">
        <f t="shared" si="3839"/>
        <v>0</v>
      </c>
      <c r="Q1037" s="53">
        <f t="shared" si="3840"/>
        <v>0</v>
      </c>
      <c r="BO1037" s="54" t="s">
        <v>1120</v>
      </c>
      <c r="BP1037" s="53">
        <v>12100303</v>
      </c>
      <c r="BQ1037" s="53">
        <v>517373.13900000002</v>
      </c>
      <c r="BR1037" s="53">
        <v>253736.18520000001</v>
      </c>
      <c r="BS1037" s="53">
        <f t="shared" si="3841"/>
        <v>0.49043169440615275</v>
      </c>
      <c r="BT1037" s="53">
        <f>BT1036</f>
        <v>72</v>
      </c>
      <c r="BU1037" s="53">
        <f t="shared" si="3855"/>
        <v>0</v>
      </c>
      <c r="BV1037" s="53">
        <f t="shared" si="3856"/>
        <v>89</v>
      </c>
      <c r="BW1037" s="53">
        <f t="shared" si="3844"/>
        <v>35.311081997243001</v>
      </c>
      <c r="BX1037" s="53">
        <f t="shared" si="3845"/>
        <v>0</v>
      </c>
      <c r="BY1037" s="53">
        <f t="shared" si="3846"/>
        <v>43.648420802147598</v>
      </c>
    </row>
    <row r="1038" spans="1:77" x14ac:dyDescent="0.3">
      <c r="A1038" s="53" t="s">
        <v>866</v>
      </c>
      <c r="B1038" s="53" t="s">
        <v>1580</v>
      </c>
      <c r="C1038" s="53">
        <v>11130206</v>
      </c>
      <c r="D1038" s="51">
        <v>118354.68807755</v>
      </c>
      <c r="E1038" s="53">
        <v>68219.375765100005</v>
      </c>
      <c r="F1038" s="53">
        <f t="shared" si="3831"/>
        <v>0.57639774877696737</v>
      </c>
      <c r="H1038" s="53">
        <f t="shared" ref="H1038:H1039" si="3857">H1037</f>
        <v>1240</v>
      </c>
      <c r="I1038" s="53">
        <f t="shared" ref="I1038:I1039" si="3858">I1037</f>
        <v>0</v>
      </c>
      <c r="J1038" s="53">
        <f t="shared" ref="J1038:J1039" si="3859">J1037</f>
        <v>0</v>
      </c>
      <c r="K1038" s="53">
        <f t="shared" ref="K1038:K1039" si="3860">K1037</f>
        <v>0</v>
      </c>
      <c r="L1038" s="53">
        <f t="shared" ref="L1038:L1039" si="3861">L1037</f>
        <v>0</v>
      </c>
      <c r="M1038" s="53">
        <f t="shared" si="3836"/>
        <v>714.73320848343951</v>
      </c>
      <c r="N1038" s="53">
        <f t="shared" si="3837"/>
        <v>0</v>
      </c>
      <c r="O1038" s="53">
        <f t="shared" si="3838"/>
        <v>0</v>
      </c>
      <c r="P1038" s="53">
        <f t="shared" si="3839"/>
        <v>0</v>
      </c>
      <c r="Q1038" s="53">
        <f t="shared" si="3840"/>
        <v>0</v>
      </c>
      <c r="BO1038" s="54" t="s">
        <v>1120</v>
      </c>
      <c r="BP1038" s="53">
        <v>12100304</v>
      </c>
      <c r="BQ1038" s="53">
        <v>517373.13900000002</v>
      </c>
      <c r="BR1038" s="53">
        <v>156517.96599999999</v>
      </c>
      <c r="BS1038" s="53">
        <f t="shared" si="3841"/>
        <v>0.30252433727526773</v>
      </c>
      <c r="BT1038" s="53">
        <f>BT1037</f>
        <v>72</v>
      </c>
      <c r="BU1038" s="53">
        <f t="shared" si="3855"/>
        <v>0</v>
      </c>
      <c r="BV1038" s="53">
        <f t="shared" si="3856"/>
        <v>89</v>
      </c>
      <c r="BW1038" s="53">
        <f t="shared" si="3844"/>
        <v>21.781752283819277</v>
      </c>
      <c r="BX1038" s="53">
        <f t="shared" si="3845"/>
        <v>0</v>
      </c>
      <c r="BY1038" s="53">
        <f t="shared" si="3846"/>
        <v>26.924666017498829</v>
      </c>
    </row>
    <row r="1039" spans="1:77" x14ac:dyDescent="0.3">
      <c r="A1039" s="53" t="s">
        <v>866</v>
      </c>
      <c r="B1039" s="53" t="s">
        <v>1580</v>
      </c>
      <c r="C1039" s="53">
        <v>11130207</v>
      </c>
      <c r="D1039" s="51">
        <v>118354.68807755</v>
      </c>
      <c r="E1039" s="53">
        <v>5149.2352007500003</v>
      </c>
      <c r="F1039" s="53">
        <f t="shared" si="3831"/>
        <v>4.3506812314659193E-2</v>
      </c>
      <c r="H1039" s="53">
        <f t="shared" si="3857"/>
        <v>1240</v>
      </c>
      <c r="I1039" s="53">
        <f t="shared" si="3858"/>
        <v>0</v>
      </c>
      <c r="J1039" s="53">
        <f t="shared" si="3859"/>
        <v>0</v>
      </c>
      <c r="K1039" s="53">
        <f t="shared" si="3860"/>
        <v>0</v>
      </c>
      <c r="L1039" s="53">
        <f t="shared" si="3861"/>
        <v>0</v>
      </c>
      <c r="M1039" s="53">
        <f t="shared" si="3836"/>
        <v>53.948447270177397</v>
      </c>
      <c r="N1039" s="53">
        <f t="shared" si="3837"/>
        <v>0</v>
      </c>
      <c r="O1039" s="53">
        <f t="shared" si="3838"/>
        <v>0</v>
      </c>
      <c r="P1039" s="53">
        <f t="shared" si="3839"/>
        <v>0</v>
      </c>
      <c r="Q1039" s="53">
        <f t="shared" si="3840"/>
        <v>0</v>
      </c>
      <c r="BO1039" s="54" t="s">
        <v>1120</v>
      </c>
      <c r="BP1039" s="53">
        <v>12110110</v>
      </c>
      <c r="BQ1039" s="53">
        <v>517373.13900000002</v>
      </c>
      <c r="BR1039" s="53">
        <v>60526.954790000003</v>
      </c>
      <c r="BS1039" s="53">
        <f t="shared" si="3841"/>
        <v>0.11698897802655349</v>
      </c>
      <c r="BT1039" s="53">
        <f>BT1038</f>
        <v>72</v>
      </c>
      <c r="BU1039" s="53">
        <f t="shared" si="3855"/>
        <v>0</v>
      </c>
      <c r="BV1039" s="53">
        <f t="shared" si="3856"/>
        <v>89</v>
      </c>
      <c r="BW1039" s="53">
        <f t="shared" si="3844"/>
        <v>8.4232064179118513</v>
      </c>
      <c r="BX1039" s="53">
        <f t="shared" si="3845"/>
        <v>0</v>
      </c>
      <c r="BY1039" s="53">
        <f t="shared" si="3846"/>
        <v>10.412019044363261</v>
      </c>
    </row>
    <row r="1040" spans="1:77" x14ac:dyDescent="0.3">
      <c r="A1040" s="53" t="s">
        <v>814</v>
      </c>
      <c r="B1040" s="53" t="s">
        <v>1580</v>
      </c>
      <c r="C1040" s="53">
        <v>11130101</v>
      </c>
      <c r="D1040" s="51">
        <v>285320.13418440003</v>
      </c>
      <c r="E1040" s="53">
        <v>57033.296511599998</v>
      </c>
      <c r="F1040" s="53">
        <f t="shared" si="3831"/>
        <v>0.19989229527958882</v>
      </c>
      <c r="H1040" s="53">
        <f>Input!P708</f>
        <v>2921</v>
      </c>
      <c r="I1040" s="53">
        <f>Input!Q708</f>
        <v>24</v>
      </c>
      <c r="J1040" s="53">
        <f>Input!R708</f>
        <v>25724</v>
      </c>
      <c r="K1040" s="53">
        <f>Input!S708</f>
        <v>0</v>
      </c>
      <c r="L1040" s="53">
        <f>Input!T708</f>
        <v>117</v>
      </c>
      <c r="M1040" s="53">
        <f t="shared" si="3836"/>
        <v>583.8853945116789</v>
      </c>
      <c r="N1040" s="53">
        <f t="shared" si="3837"/>
        <v>4.7974150867101315</v>
      </c>
      <c r="O1040" s="53">
        <f t="shared" si="3838"/>
        <v>5142.0294037721433</v>
      </c>
      <c r="P1040" s="53">
        <f t="shared" si="3839"/>
        <v>0</v>
      </c>
      <c r="Q1040" s="53">
        <f t="shared" si="3840"/>
        <v>23.387398547711893</v>
      </c>
      <c r="BO1040" s="54" t="s">
        <v>1121</v>
      </c>
      <c r="BP1040" s="53">
        <v>12080005</v>
      </c>
      <c r="BQ1040" s="53">
        <v>536692.28670000006</v>
      </c>
      <c r="BR1040" s="53">
        <v>6008.7197509999996</v>
      </c>
      <c r="BS1040" s="53">
        <f t="shared" si="3841"/>
        <v>1.1195837726579347E-2</v>
      </c>
      <c r="BT1040" s="53">
        <v>0</v>
      </c>
      <c r="BU1040" s="53">
        <v>1</v>
      </c>
      <c r="BV1040" s="53">
        <v>2</v>
      </c>
      <c r="BW1040" s="53">
        <f t="shared" si="3844"/>
        <v>0</v>
      </c>
      <c r="BX1040" s="53">
        <f t="shared" si="3845"/>
        <v>1.1195837726579347E-2</v>
      </c>
      <c r="BY1040" s="53">
        <f t="shared" si="3846"/>
        <v>2.2391675453158694E-2</v>
      </c>
    </row>
    <row r="1041" spans="1:77" x14ac:dyDescent="0.3">
      <c r="A1041" s="53" t="s">
        <v>814</v>
      </c>
      <c r="B1041" s="53" t="s">
        <v>1580</v>
      </c>
      <c r="C1041" s="53">
        <v>11130102</v>
      </c>
      <c r="D1041" s="51">
        <v>285320.13418440003</v>
      </c>
      <c r="E1041" s="53">
        <v>63253.761324599996</v>
      </c>
      <c r="F1041" s="53">
        <f t="shared" si="3831"/>
        <v>0.22169399823609931</v>
      </c>
      <c r="H1041" s="53">
        <f>H1040</f>
        <v>2921</v>
      </c>
      <c r="I1041" s="53">
        <f t="shared" ref="I1041:I1043" si="3862">I1040</f>
        <v>24</v>
      </c>
      <c r="J1041" s="53">
        <f t="shared" ref="J1041:J1043" si="3863">J1040</f>
        <v>25724</v>
      </c>
      <c r="K1041" s="53">
        <f t="shared" ref="K1041:K1043" si="3864">K1040</f>
        <v>0</v>
      </c>
      <c r="L1041" s="53">
        <f t="shared" ref="L1041:L1043" si="3865">L1040</f>
        <v>117</v>
      </c>
      <c r="M1041" s="53">
        <f t="shared" si="3836"/>
        <v>647.56816884764612</v>
      </c>
      <c r="N1041" s="53">
        <f t="shared" si="3837"/>
        <v>5.3206559576663839</v>
      </c>
      <c r="O1041" s="53">
        <f t="shared" si="3838"/>
        <v>5702.8564106254189</v>
      </c>
      <c r="P1041" s="53">
        <f t="shared" si="3839"/>
        <v>0</v>
      </c>
      <c r="Q1041" s="53">
        <f t="shared" si="3840"/>
        <v>25.938197793623619</v>
      </c>
      <c r="BO1041" s="54" t="s">
        <v>1121</v>
      </c>
      <c r="BP1041" s="53">
        <v>13070007</v>
      </c>
      <c r="BQ1041" s="53">
        <v>536692.28670000006</v>
      </c>
      <c r="BR1041" s="53">
        <v>530683.56689999998</v>
      </c>
      <c r="BS1041" s="53">
        <f t="shared" si="3841"/>
        <v>0.98880416218212053</v>
      </c>
      <c r="BT1041" s="53">
        <f>BT1040</f>
        <v>0</v>
      </c>
      <c r="BU1041" s="53">
        <f t="shared" ref="BU1041" si="3866">BU1040</f>
        <v>1</v>
      </c>
      <c r="BV1041" s="53">
        <f t="shared" ref="BV1041" si="3867">BV1040</f>
        <v>2</v>
      </c>
      <c r="BW1041" s="53">
        <f t="shared" si="3844"/>
        <v>0</v>
      </c>
      <c r="BX1041" s="53">
        <f t="shared" si="3845"/>
        <v>0.98880416218212053</v>
      </c>
      <c r="BY1041" s="53">
        <f t="shared" si="3846"/>
        <v>1.9776083243642411</v>
      </c>
    </row>
    <row r="1042" spans="1:77" x14ac:dyDescent="0.3">
      <c r="A1042" s="53" t="s">
        <v>814</v>
      </c>
      <c r="B1042" s="53" t="s">
        <v>1580</v>
      </c>
      <c r="C1042" s="53">
        <v>11130105</v>
      </c>
      <c r="D1042" s="51">
        <v>285320.13418440003</v>
      </c>
      <c r="E1042" s="53">
        <v>154744.93997800001</v>
      </c>
      <c r="F1042" s="53">
        <f t="shared" si="3831"/>
        <v>0.54235548577861536</v>
      </c>
      <c r="H1042" s="53">
        <f>H1041</f>
        <v>2921</v>
      </c>
      <c r="I1042" s="53">
        <f t="shared" si="3862"/>
        <v>24</v>
      </c>
      <c r="J1042" s="53">
        <f t="shared" si="3863"/>
        <v>25724</v>
      </c>
      <c r="K1042" s="53">
        <f t="shared" si="3864"/>
        <v>0</v>
      </c>
      <c r="L1042" s="53">
        <f t="shared" si="3865"/>
        <v>117</v>
      </c>
      <c r="M1042" s="53">
        <f t="shared" si="3836"/>
        <v>1584.2203739593356</v>
      </c>
      <c r="N1042" s="53">
        <f t="shared" si="3837"/>
        <v>13.01653165868677</v>
      </c>
      <c r="O1042" s="53">
        <f t="shared" si="3838"/>
        <v>13951.552516169102</v>
      </c>
      <c r="P1042" s="53">
        <f t="shared" si="3839"/>
        <v>0</v>
      </c>
      <c r="Q1042" s="53">
        <f t="shared" si="3840"/>
        <v>63.455591836097994</v>
      </c>
      <c r="BO1042" s="54" t="s">
        <v>900</v>
      </c>
      <c r="BP1042" s="53">
        <v>12030101</v>
      </c>
      <c r="BQ1042" s="53">
        <v>590542.07490000001</v>
      </c>
      <c r="BR1042" s="53">
        <v>409249.06329999998</v>
      </c>
      <c r="BS1042" s="53">
        <f t="shared" si="3841"/>
        <v>0.69300576655660062</v>
      </c>
      <c r="BT1042" s="53">
        <f>Input!R722</f>
        <v>0</v>
      </c>
      <c r="BU1042" s="53">
        <f>Input!S722</f>
        <v>0</v>
      </c>
      <c r="BV1042" s="53">
        <f>Input!T722</f>
        <v>160</v>
      </c>
      <c r="BW1042" s="53">
        <f t="shared" si="3844"/>
        <v>0</v>
      </c>
      <c r="BX1042" s="53">
        <f t="shared" si="3845"/>
        <v>0</v>
      </c>
      <c r="BY1042" s="53">
        <f t="shared" si="3846"/>
        <v>110.8809226490561</v>
      </c>
    </row>
    <row r="1043" spans="1:77" x14ac:dyDescent="0.3">
      <c r="A1043" s="53" t="s">
        <v>814</v>
      </c>
      <c r="B1043" s="53" t="s">
        <v>1580</v>
      </c>
      <c r="C1043" s="53">
        <v>11130207</v>
      </c>
      <c r="D1043" s="51">
        <v>285320.13418440003</v>
      </c>
      <c r="E1043" s="53">
        <v>10288.1363702</v>
      </c>
      <c r="F1043" s="53">
        <f t="shared" si="3831"/>
        <v>3.6058220705696371E-2</v>
      </c>
      <c r="H1043" s="53">
        <f>H1042</f>
        <v>2921</v>
      </c>
      <c r="I1043" s="53">
        <f t="shared" si="3862"/>
        <v>24</v>
      </c>
      <c r="J1043" s="53">
        <f t="shared" si="3863"/>
        <v>25724</v>
      </c>
      <c r="K1043" s="53">
        <f t="shared" si="3864"/>
        <v>0</v>
      </c>
      <c r="L1043" s="53">
        <f t="shared" si="3865"/>
        <v>117</v>
      </c>
      <c r="M1043" s="53">
        <f t="shared" si="3836"/>
        <v>105.3260626813391</v>
      </c>
      <c r="N1043" s="53">
        <f t="shared" si="3837"/>
        <v>0.86539729693671297</v>
      </c>
      <c r="O1043" s="53">
        <f t="shared" si="3838"/>
        <v>927.56166943333346</v>
      </c>
      <c r="P1043" s="53">
        <f t="shared" si="3839"/>
        <v>0</v>
      </c>
      <c r="Q1043" s="53">
        <f t="shared" si="3840"/>
        <v>4.218811822566475</v>
      </c>
      <c r="BO1043" s="54" t="s">
        <v>900</v>
      </c>
      <c r="BP1043" s="53">
        <v>12030102</v>
      </c>
      <c r="BQ1043" s="53">
        <v>590542.07490000001</v>
      </c>
      <c r="BR1043" s="53">
        <v>218.60555439999999</v>
      </c>
      <c r="BS1043" s="53">
        <f t="shared" si="3841"/>
        <v>3.7017778019799482E-4</v>
      </c>
      <c r="BT1043" s="53">
        <f>BT1042</f>
        <v>0</v>
      </c>
      <c r="BU1043" s="53">
        <f t="shared" ref="BU1043:BU1045" si="3868">BU1042</f>
        <v>0</v>
      </c>
      <c r="BV1043" s="53">
        <f t="shared" ref="BV1043:BV1045" si="3869">BV1042</f>
        <v>160</v>
      </c>
      <c r="BW1043" s="53">
        <f t="shared" si="3844"/>
        <v>0</v>
      </c>
      <c r="BX1043" s="53">
        <f t="shared" si="3845"/>
        <v>0</v>
      </c>
      <c r="BY1043" s="53">
        <f t="shared" si="3846"/>
        <v>5.9228444831679175E-2</v>
      </c>
    </row>
    <row r="1044" spans="1:77" x14ac:dyDescent="0.3">
      <c r="A1044" s="53" t="s">
        <v>1118</v>
      </c>
      <c r="B1044" s="53" t="s">
        <v>1576</v>
      </c>
      <c r="C1044" s="53">
        <v>12110207</v>
      </c>
      <c r="D1044" s="51">
        <v>173135.15499700001</v>
      </c>
      <c r="E1044" s="53">
        <v>26377.245225999999</v>
      </c>
      <c r="F1044" s="53">
        <f t="shared" si="3831"/>
        <v>0.15235060277883514</v>
      </c>
      <c r="H1044" s="53">
        <f>Input!P709</f>
        <v>46</v>
      </c>
      <c r="I1044" s="53">
        <f>Input!Q709</f>
        <v>0</v>
      </c>
      <c r="J1044" s="53">
        <f>Input!R709</f>
        <v>0</v>
      </c>
      <c r="K1044" s="53">
        <f>Input!S709</f>
        <v>0</v>
      </c>
      <c r="L1044" s="53">
        <f>Input!T709</f>
        <v>100</v>
      </c>
      <c r="M1044" s="53">
        <f t="shared" si="3836"/>
        <v>7.008127727826416</v>
      </c>
      <c r="N1044" s="53">
        <f t="shared" si="3837"/>
        <v>0</v>
      </c>
      <c r="O1044" s="53">
        <f t="shared" si="3838"/>
        <v>0</v>
      </c>
      <c r="P1044" s="53">
        <f t="shared" si="3839"/>
        <v>0</v>
      </c>
      <c r="Q1044" s="53">
        <f t="shared" si="3840"/>
        <v>15.235060277883514</v>
      </c>
      <c r="BO1044" s="54" t="s">
        <v>900</v>
      </c>
      <c r="BP1044" s="53">
        <v>12030103</v>
      </c>
      <c r="BQ1044" s="53">
        <v>590542.07490000001</v>
      </c>
      <c r="BR1044" s="53">
        <v>8731.6357590000007</v>
      </c>
      <c r="BS1044" s="53">
        <f t="shared" si="3841"/>
        <v>1.4785797879818437E-2</v>
      </c>
      <c r="BT1044" s="53">
        <f>BT1043</f>
        <v>0</v>
      </c>
      <c r="BU1044" s="53">
        <f t="shared" si="3868"/>
        <v>0</v>
      </c>
      <c r="BV1044" s="53">
        <f t="shared" si="3869"/>
        <v>160</v>
      </c>
      <c r="BW1044" s="53">
        <f t="shared" si="3844"/>
        <v>0</v>
      </c>
      <c r="BX1044" s="53">
        <f t="shared" si="3845"/>
        <v>0</v>
      </c>
      <c r="BY1044" s="53">
        <f t="shared" si="3846"/>
        <v>2.3657276607709496</v>
      </c>
    </row>
    <row r="1045" spans="1:77" x14ac:dyDescent="0.3">
      <c r="A1045" s="53" t="s">
        <v>1118</v>
      </c>
      <c r="B1045" s="53" t="s">
        <v>1576</v>
      </c>
      <c r="C1045" s="53">
        <v>12110208</v>
      </c>
      <c r="D1045" s="51">
        <v>173135.15499700001</v>
      </c>
      <c r="E1045" s="53">
        <v>146757.90977100001</v>
      </c>
      <c r="F1045" s="53">
        <f t="shared" si="3831"/>
        <v>0.84764939722116484</v>
      </c>
      <c r="H1045" s="53">
        <f>H1044</f>
        <v>46</v>
      </c>
      <c r="I1045" s="53">
        <f t="shared" ref="I1045" si="3870">I1044</f>
        <v>0</v>
      </c>
      <c r="J1045" s="53">
        <f t="shared" ref="J1045" si="3871">J1044</f>
        <v>0</v>
      </c>
      <c r="K1045" s="53">
        <f t="shared" ref="K1045" si="3872">K1044</f>
        <v>0</v>
      </c>
      <c r="L1045" s="53">
        <f t="shared" ref="L1045" si="3873">L1044</f>
        <v>100</v>
      </c>
      <c r="M1045" s="53">
        <f t="shared" si="3836"/>
        <v>38.99187227217358</v>
      </c>
      <c r="N1045" s="53">
        <f t="shared" si="3837"/>
        <v>0</v>
      </c>
      <c r="O1045" s="53">
        <f t="shared" si="3838"/>
        <v>0</v>
      </c>
      <c r="P1045" s="53">
        <f t="shared" si="3839"/>
        <v>0</v>
      </c>
      <c r="Q1045" s="53">
        <f t="shared" si="3840"/>
        <v>84.76493972211648</v>
      </c>
      <c r="BO1045" s="54" t="s">
        <v>900</v>
      </c>
      <c r="BP1045" s="53">
        <v>12030104</v>
      </c>
      <c r="BQ1045" s="53">
        <v>590542.07490000001</v>
      </c>
      <c r="BR1045" s="53">
        <v>172342.77040000001</v>
      </c>
      <c r="BS1045" s="53">
        <f t="shared" si="3841"/>
        <v>0.29183825797540985</v>
      </c>
      <c r="BT1045" s="53">
        <f>BT1044</f>
        <v>0</v>
      </c>
      <c r="BU1045" s="53">
        <f t="shared" si="3868"/>
        <v>0</v>
      </c>
      <c r="BV1045" s="53">
        <f t="shared" si="3869"/>
        <v>160</v>
      </c>
      <c r="BW1045" s="53">
        <f t="shared" si="3844"/>
        <v>0</v>
      </c>
      <c r="BX1045" s="53">
        <f t="shared" si="3845"/>
        <v>0</v>
      </c>
      <c r="BY1045" s="53">
        <f t="shared" si="3846"/>
        <v>46.694121276065573</v>
      </c>
    </row>
    <row r="1046" spans="1:77" x14ac:dyDescent="0.3">
      <c r="A1046" s="53" t="s">
        <v>1119</v>
      </c>
      <c r="B1046" s="53" t="s">
        <v>1573</v>
      </c>
      <c r="C1046" s="53">
        <v>12070102</v>
      </c>
      <c r="D1046" s="51">
        <v>25157.640830339999</v>
      </c>
      <c r="E1046" s="53">
        <v>21843.6613493</v>
      </c>
      <c r="F1046" s="53">
        <f t="shared" si="3831"/>
        <v>0.86827145266167594</v>
      </c>
      <c r="H1046" s="53">
        <f>Input!P710</f>
        <v>13</v>
      </c>
      <c r="I1046" s="53">
        <f>Input!Q710</f>
        <v>0</v>
      </c>
      <c r="J1046" s="53">
        <f>Input!R710</f>
        <v>0</v>
      </c>
      <c r="K1046" s="53">
        <f>Input!S710</f>
        <v>0</v>
      </c>
      <c r="L1046" s="53">
        <f>Input!T710</f>
        <v>19</v>
      </c>
      <c r="M1046" s="53">
        <f t="shared" si="3836"/>
        <v>11.287528884601787</v>
      </c>
      <c r="N1046" s="53">
        <f t="shared" si="3837"/>
        <v>0</v>
      </c>
      <c r="O1046" s="53">
        <f t="shared" si="3838"/>
        <v>0</v>
      </c>
      <c r="P1046" s="53">
        <f t="shared" si="3839"/>
        <v>0</v>
      </c>
      <c r="Q1046" s="53">
        <f t="shared" si="3840"/>
        <v>16.497157600571843</v>
      </c>
      <c r="BO1046" s="54" t="s">
        <v>1122</v>
      </c>
      <c r="BP1046" s="53">
        <v>11140305</v>
      </c>
      <c r="BQ1046" s="53">
        <v>445308.27</v>
      </c>
      <c r="BR1046" s="53">
        <v>16709.46601</v>
      </c>
      <c r="BS1046" s="53">
        <f t="shared" si="3841"/>
        <v>3.7523367823373233E-2</v>
      </c>
      <c r="BT1046" s="53">
        <f>Input!R725</f>
        <v>0</v>
      </c>
      <c r="BU1046" s="53">
        <f>Input!S725</f>
        <v>0</v>
      </c>
      <c r="BV1046" s="53">
        <f>Input!T725</f>
        <v>4</v>
      </c>
      <c r="BW1046" s="53">
        <f t="shared" si="3844"/>
        <v>0</v>
      </c>
      <c r="BX1046" s="53">
        <f t="shared" si="3845"/>
        <v>0</v>
      </c>
      <c r="BY1046" s="53">
        <f t="shared" si="3846"/>
        <v>0.15009347129349293</v>
      </c>
    </row>
    <row r="1047" spans="1:77" x14ac:dyDescent="0.3">
      <c r="A1047" s="53" t="s">
        <v>1119</v>
      </c>
      <c r="B1047" s="53" t="s">
        <v>1573</v>
      </c>
      <c r="C1047" s="53">
        <v>12070205</v>
      </c>
      <c r="D1047" s="51">
        <v>25157.640830339999</v>
      </c>
      <c r="E1047" s="53">
        <v>2800.7424028</v>
      </c>
      <c r="F1047" s="53">
        <f t="shared" si="3831"/>
        <v>0.11132770444128122</v>
      </c>
      <c r="H1047" s="53">
        <f>H1046</f>
        <v>13</v>
      </c>
      <c r="I1047" s="53">
        <f t="shared" ref="I1047:I1048" si="3874">I1046</f>
        <v>0</v>
      </c>
      <c r="J1047" s="53">
        <f t="shared" ref="J1047:J1048" si="3875">J1046</f>
        <v>0</v>
      </c>
      <c r="K1047" s="53">
        <f t="shared" ref="K1047:K1048" si="3876">K1046</f>
        <v>0</v>
      </c>
      <c r="L1047" s="53">
        <f t="shared" ref="L1047:L1048" si="3877">L1046</f>
        <v>19</v>
      </c>
      <c r="M1047" s="53">
        <f t="shared" si="3836"/>
        <v>1.4472601577366559</v>
      </c>
      <c r="N1047" s="53">
        <f t="shared" si="3837"/>
        <v>0</v>
      </c>
      <c r="O1047" s="53">
        <f t="shared" si="3838"/>
        <v>0</v>
      </c>
      <c r="P1047" s="53">
        <f t="shared" si="3839"/>
        <v>0</v>
      </c>
      <c r="Q1047" s="53">
        <f t="shared" si="3840"/>
        <v>2.1152263843843433</v>
      </c>
      <c r="BO1047" s="54" t="s">
        <v>1122</v>
      </c>
      <c r="BP1047" s="53">
        <v>11140307</v>
      </c>
      <c r="BQ1047" s="53">
        <v>445308.27</v>
      </c>
      <c r="BR1047" s="53">
        <v>19825.389159999999</v>
      </c>
      <c r="BS1047" s="53">
        <f t="shared" si="3841"/>
        <v>4.452059504756109E-2</v>
      </c>
      <c r="BT1047" s="53">
        <f>BT1046</f>
        <v>0</v>
      </c>
      <c r="BU1047" s="53">
        <f t="shared" ref="BU1047:BU1050" si="3878">BU1046</f>
        <v>0</v>
      </c>
      <c r="BV1047" s="53">
        <f t="shared" ref="BV1047:BV1050" si="3879">BV1046</f>
        <v>4</v>
      </c>
      <c r="BW1047" s="53">
        <f t="shared" si="3844"/>
        <v>0</v>
      </c>
      <c r="BX1047" s="53">
        <f t="shared" si="3845"/>
        <v>0</v>
      </c>
      <c r="BY1047" s="53">
        <f t="shared" si="3846"/>
        <v>0.17808238019024436</v>
      </c>
    </row>
    <row r="1048" spans="1:77" x14ac:dyDescent="0.3">
      <c r="A1048" s="53" t="s">
        <v>1119</v>
      </c>
      <c r="B1048" s="53" t="s">
        <v>1573</v>
      </c>
      <c r="C1048" s="53">
        <v>12090301</v>
      </c>
      <c r="D1048" s="51">
        <v>25157.640830339999</v>
      </c>
      <c r="E1048" s="53">
        <v>513.23707823999996</v>
      </c>
      <c r="F1048" s="53">
        <f t="shared" si="3831"/>
        <v>2.040084289704297E-2</v>
      </c>
      <c r="H1048" s="53">
        <f>H1047</f>
        <v>13</v>
      </c>
      <c r="I1048" s="53">
        <f t="shared" si="3874"/>
        <v>0</v>
      </c>
      <c r="J1048" s="53">
        <f t="shared" si="3875"/>
        <v>0</v>
      </c>
      <c r="K1048" s="53">
        <f t="shared" si="3876"/>
        <v>0</v>
      </c>
      <c r="L1048" s="53">
        <f t="shared" si="3877"/>
        <v>19</v>
      </c>
      <c r="M1048" s="53">
        <f t="shared" si="3836"/>
        <v>0.26521095766155861</v>
      </c>
      <c r="N1048" s="53">
        <f t="shared" si="3837"/>
        <v>0</v>
      </c>
      <c r="O1048" s="53">
        <f t="shared" si="3838"/>
        <v>0</v>
      </c>
      <c r="P1048" s="53">
        <f t="shared" si="3839"/>
        <v>0</v>
      </c>
      <c r="Q1048" s="53">
        <f t="shared" si="3840"/>
        <v>0.38761601504381643</v>
      </c>
      <c r="BO1048" s="54" t="s">
        <v>1122</v>
      </c>
      <c r="BP1048" s="53">
        <v>12010001</v>
      </c>
      <c r="BQ1048" s="53">
        <v>445308.27</v>
      </c>
      <c r="BR1048" s="53">
        <v>33693.32922</v>
      </c>
      <c r="BS1048" s="53">
        <f t="shared" si="3841"/>
        <v>7.5662931703469147E-2</v>
      </c>
      <c r="BT1048" s="53">
        <f>BT1047</f>
        <v>0</v>
      </c>
      <c r="BU1048" s="53">
        <f t="shared" si="3878"/>
        <v>0</v>
      </c>
      <c r="BV1048" s="53">
        <f t="shared" si="3879"/>
        <v>4</v>
      </c>
      <c r="BW1048" s="53">
        <f t="shared" si="3844"/>
        <v>0</v>
      </c>
      <c r="BX1048" s="53">
        <f t="shared" si="3845"/>
        <v>0</v>
      </c>
      <c r="BY1048" s="53">
        <f t="shared" si="3846"/>
        <v>0.30265172681387659</v>
      </c>
    </row>
    <row r="1049" spans="1:77" x14ac:dyDescent="0.3">
      <c r="A1049" s="53" t="s">
        <v>1119</v>
      </c>
      <c r="B1049" s="53" t="s">
        <v>1574</v>
      </c>
      <c r="C1049" s="53">
        <v>12070203</v>
      </c>
      <c r="D1049" s="51">
        <v>264493.71266711003</v>
      </c>
      <c r="E1049" s="53">
        <v>38028.597722699997</v>
      </c>
      <c r="F1049" s="53">
        <f t="shared" si="3831"/>
        <v>0.14377883443514036</v>
      </c>
      <c r="H1049" s="53">
        <f>Input!P711</f>
        <v>14382</v>
      </c>
      <c r="I1049" s="53">
        <f>Input!Q711</f>
        <v>304</v>
      </c>
      <c r="J1049" s="53">
        <f>Input!R711</f>
        <v>0</v>
      </c>
      <c r="K1049" s="53">
        <f>Input!S711</f>
        <v>1031</v>
      </c>
      <c r="L1049" s="53">
        <f>Input!T711</f>
        <v>246</v>
      </c>
      <c r="M1049" s="53">
        <f t="shared" si="3836"/>
        <v>2067.8271968461886</v>
      </c>
      <c r="N1049" s="53">
        <f t="shared" si="3837"/>
        <v>43.708765668282673</v>
      </c>
      <c r="O1049" s="53">
        <f t="shared" si="3838"/>
        <v>0</v>
      </c>
      <c r="P1049" s="53">
        <f t="shared" si="3839"/>
        <v>148.23597830262972</v>
      </c>
      <c r="Q1049" s="53">
        <f t="shared" si="3840"/>
        <v>35.369593271044529</v>
      </c>
      <c r="BO1049" s="54" t="s">
        <v>1122</v>
      </c>
      <c r="BP1049" s="53">
        <v>12010002</v>
      </c>
      <c r="BQ1049" s="53">
        <v>445308.27</v>
      </c>
      <c r="BR1049" s="53">
        <v>175623.31529999999</v>
      </c>
      <c r="BS1049" s="53">
        <f t="shared" si="3841"/>
        <v>0.39438592797748845</v>
      </c>
      <c r="BT1049" s="53">
        <f>BT1048</f>
        <v>0</v>
      </c>
      <c r="BU1049" s="53">
        <f t="shared" si="3878"/>
        <v>0</v>
      </c>
      <c r="BV1049" s="53">
        <f t="shared" si="3879"/>
        <v>4</v>
      </c>
      <c r="BW1049" s="53">
        <f t="shared" si="3844"/>
        <v>0</v>
      </c>
      <c r="BX1049" s="53">
        <f t="shared" si="3845"/>
        <v>0</v>
      </c>
      <c r="BY1049" s="53">
        <f t="shared" si="3846"/>
        <v>1.5775437119099538</v>
      </c>
    </row>
    <row r="1050" spans="1:77" x14ac:dyDescent="0.3">
      <c r="A1050" s="53" t="s">
        <v>1119</v>
      </c>
      <c r="B1050" s="53" t="s">
        <v>1574</v>
      </c>
      <c r="C1050" s="53">
        <v>12070204</v>
      </c>
      <c r="D1050" s="51">
        <v>264493.71266711003</v>
      </c>
      <c r="E1050" s="53">
        <v>9334.0592107699995</v>
      </c>
      <c r="F1050" s="53">
        <f t="shared" si="3831"/>
        <v>3.5290287684523462E-2</v>
      </c>
      <c r="H1050" s="53">
        <f>H1049</f>
        <v>14382</v>
      </c>
      <c r="I1050" s="53">
        <f t="shared" ref="I1050:I1053" si="3880">I1049</f>
        <v>304</v>
      </c>
      <c r="J1050" s="53">
        <f t="shared" ref="J1050:J1053" si="3881">J1049</f>
        <v>0</v>
      </c>
      <c r="K1050" s="53">
        <f t="shared" ref="K1050:K1053" si="3882">K1049</f>
        <v>1031</v>
      </c>
      <c r="L1050" s="53">
        <f t="shared" ref="L1050:L1053" si="3883">L1049</f>
        <v>246</v>
      </c>
      <c r="M1050" s="53">
        <f t="shared" si="3836"/>
        <v>507.54491747881644</v>
      </c>
      <c r="N1050" s="53">
        <f t="shared" si="3837"/>
        <v>10.728247456095133</v>
      </c>
      <c r="O1050" s="53">
        <f t="shared" si="3838"/>
        <v>0</v>
      </c>
      <c r="P1050" s="53">
        <f t="shared" si="3839"/>
        <v>36.384286602743693</v>
      </c>
      <c r="Q1050" s="53">
        <f t="shared" si="3840"/>
        <v>8.6814107703927714</v>
      </c>
      <c r="BO1050" s="54" t="s">
        <v>1122</v>
      </c>
      <c r="BP1050" s="53">
        <v>12010003</v>
      </c>
      <c r="BQ1050" s="53">
        <v>445308.27</v>
      </c>
      <c r="BR1050" s="53">
        <v>199456.7703</v>
      </c>
      <c r="BS1050" s="53">
        <f t="shared" si="3841"/>
        <v>0.44790717742565167</v>
      </c>
      <c r="BT1050" s="53">
        <f>BT1049</f>
        <v>0</v>
      </c>
      <c r="BU1050" s="53">
        <f t="shared" si="3878"/>
        <v>0</v>
      </c>
      <c r="BV1050" s="53">
        <f t="shared" si="3879"/>
        <v>4</v>
      </c>
      <c r="BW1050" s="53">
        <f t="shared" si="3844"/>
        <v>0</v>
      </c>
      <c r="BX1050" s="53">
        <f t="shared" si="3845"/>
        <v>0</v>
      </c>
      <c r="BY1050" s="53">
        <f t="shared" si="3846"/>
        <v>1.7916287097026067</v>
      </c>
    </row>
    <row r="1051" spans="1:77" x14ac:dyDescent="0.3">
      <c r="A1051" s="53" t="s">
        <v>1119</v>
      </c>
      <c r="B1051" s="53" t="s">
        <v>1574</v>
      </c>
      <c r="C1051" s="53">
        <v>12070205</v>
      </c>
      <c r="D1051" s="51">
        <v>264493.71266711003</v>
      </c>
      <c r="E1051" s="53">
        <v>216507.42742699999</v>
      </c>
      <c r="F1051" s="53">
        <f t="shared" si="3831"/>
        <v>0.818573058859417</v>
      </c>
      <c r="H1051" s="53">
        <f>H1050</f>
        <v>14382</v>
      </c>
      <c r="I1051" s="53">
        <f t="shared" si="3880"/>
        <v>304</v>
      </c>
      <c r="J1051" s="53">
        <f t="shared" si="3881"/>
        <v>0</v>
      </c>
      <c r="K1051" s="53">
        <f t="shared" si="3882"/>
        <v>1031</v>
      </c>
      <c r="L1051" s="53">
        <f t="shared" si="3883"/>
        <v>246</v>
      </c>
      <c r="M1051" s="53">
        <f t="shared" si="3836"/>
        <v>11772.717732516136</v>
      </c>
      <c r="N1051" s="53">
        <f t="shared" si="3837"/>
        <v>248.84620989326277</v>
      </c>
      <c r="O1051" s="53">
        <f t="shared" si="3838"/>
        <v>0</v>
      </c>
      <c r="P1051" s="53">
        <f t="shared" si="3839"/>
        <v>843.94882368405888</v>
      </c>
      <c r="Q1051" s="53">
        <f t="shared" si="3840"/>
        <v>201.36897247941658</v>
      </c>
      <c r="BO1051" s="54" t="s">
        <v>1123</v>
      </c>
      <c r="BP1051" s="53">
        <v>12080001</v>
      </c>
      <c r="BQ1051" s="53">
        <v>495516.26289999997</v>
      </c>
      <c r="BR1051" s="53">
        <v>99786.675879999995</v>
      </c>
      <c r="BS1051" s="53">
        <f t="shared" si="3841"/>
        <v>0.2013792146719873</v>
      </c>
      <c r="BT1051" s="53">
        <v>0</v>
      </c>
      <c r="BU1051" s="53">
        <v>1</v>
      </c>
      <c r="BV1051" s="53">
        <v>2</v>
      </c>
      <c r="BW1051" s="53">
        <f t="shared" si="3844"/>
        <v>0</v>
      </c>
      <c r="BX1051" s="53">
        <f t="shared" si="3845"/>
        <v>0.2013792146719873</v>
      </c>
      <c r="BY1051" s="53">
        <f t="shared" si="3846"/>
        <v>0.4027584293439746</v>
      </c>
    </row>
    <row r="1052" spans="1:77" x14ac:dyDescent="0.3">
      <c r="A1052" s="53" t="s">
        <v>1119</v>
      </c>
      <c r="B1052" s="53" t="s">
        <v>1574</v>
      </c>
      <c r="C1052" s="53">
        <v>12090205</v>
      </c>
      <c r="D1052" s="51">
        <v>264493.71266711003</v>
      </c>
      <c r="E1052" s="53">
        <v>488.46959079300001</v>
      </c>
      <c r="F1052" s="53">
        <f t="shared" si="3831"/>
        <v>1.8468098385680135E-3</v>
      </c>
      <c r="H1052" s="53">
        <f>H1051</f>
        <v>14382</v>
      </c>
      <c r="I1052" s="53">
        <f t="shared" si="3880"/>
        <v>304</v>
      </c>
      <c r="J1052" s="53">
        <f t="shared" si="3881"/>
        <v>0</v>
      </c>
      <c r="K1052" s="53">
        <f t="shared" si="3882"/>
        <v>1031</v>
      </c>
      <c r="L1052" s="53">
        <f t="shared" si="3883"/>
        <v>246</v>
      </c>
      <c r="M1052" s="53">
        <f t="shared" si="3836"/>
        <v>26.560819098285169</v>
      </c>
      <c r="N1052" s="53">
        <f t="shared" si="3837"/>
        <v>0.56143019092467605</v>
      </c>
      <c r="O1052" s="53">
        <f t="shared" si="3838"/>
        <v>0</v>
      </c>
      <c r="P1052" s="53">
        <f t="shared" si="3839"/>
        <v>1.9040609435636218</v>
      </c>
      <c r="Q1052" s="53">
        <f t="shared" si="3840"/>
        <v>0.4543152202877313</v>
      </c>
      <c r="BO1052" s="54" t="s">
        <v>1123</v>
      </c>
      <c r="BP1052" s="53">
        <v>12080003</v>
      </c>
      <c r="BQ1052" s="53">
        <v>495516.26289999997</v>
      </c>
      <c r="BR1052" s="53">
        <v>5887.9756470000002</v>
      </c>
      <c r="BS1052" s="53">
        <f t="shared" si="3841"/>
        <v>1.1882507372292343E-2</v>
      </c>
      <c r="BT1052" s="53">
        <f>BT1051</f>
        <v>0</v>
      </c>
      <c r="BU1052" s="53">
        <f t="shared" ref="BU1052:BU1054" si="3884">BU1051</f>
        <v>1</v>
      </c>
      <c r="BV1052" s="53">
        <f t="shared" ref="BV1052:BV1054" si="3885">BV1051</f>
        <v>2</v>
      </c>
      <c r="BW1052" s="53">
        <f t="shared" si="3844"/>
        <v>0</v>
      </c>
      <c r="BX1052" s="53">
        <f t="shared" si="3845"/>
        <v>1.1882507372292343E-2</v>
      </c>
      <c r="BY1052" s="53">
        <f t="shared" si="3846"/>
        <v>2.3765014744584687E-2</v>
      </c>
    </row>
    <row r="1053" spans="1:77" x14ac:dyDescent="0.3">
      <c r="A1053" s="53" t="s">
        <v>1119</v>
      </c>
      <c r="B1053" s="53" t="s">
        <v>1574</v>
      </c>
      <c r="C1053" s="53">
        <v>12090301</v>
      </c>
      <c r="D1053" s="51">
        <v>264493.71266711003</v>
      </c>
      <c r="E1053" s="53">
        <v>135.158715847</v>
      </c>
      <c r="F1053" s="53">
        <f t="shared" si="3831"/>
        <v>5.1100918235099909E-4</v>
      </c>
      <c r="H1053" s="53">
        <f>H1052</f>
        <v>14382</v>
      </c>
      <c r="I1053" s="53">
        <f t="shared" si="3880"/>
        <v>304</v>
      </c>
      <c r="J1053" s="53">
        <f t="shared" si="3881"/>
        <v>0</v>
      </c>
      <c r="K1053" s="53">
        <f t="shared" si="3882"/>
        <v>1031</v>
      </c>
      <c r="L1053" s="53">
        <f t="shared" si="3883"/>
        <v>246</v>
      </c>
      <c r="M1053" s="53">
        <f t="shared" si="3836"/>
        <v>7.3493340605720689</v>
      </c>
      <c r="N1053" s="53">
        <f t="shared" si="3837"/>
        <v>0.15534679143470373</v>
      </c>
      <c r="O1053" s="53">
        <f t="shared" si="3838"/>
        <v>0</v>
      </c>
      <c r="P1053" s="53">
        <f t="shared" si="3839"/>
        <v>0.52685046700388005</v>
      </c>
      <c r="Q1053" s="53">
        <f t="shared" si="3840"/>
        <v>0.12570825885834577</v>
      </c>
      <c r="BO1053" s="54" t="s">
        <v>1123</v>
      </c>
      <c r="BP1053" s="53">
        <v>12080004</v>
      </c>
      <c r="BQ1053" s="53">
        <v>495516.26289999997</v>
      </c>
      <c r="BR1053" s="53">
        <v>201697.37899999999</v>
      </c>
      <c r="BS1053" s="53">
        <f t="shared" si="3841"/>
        <v>0.40704492284384314</v>
      </c>
      <c r="BT1053" s="53">
        <f>BT1052</f>
        <v>0</v>
      </c>
      <c r="BU1053" s="53">
        <f t="shared" si="3884"/>
        <v>1</v>
      </c>
      <c r="BV1053" s="53">
        <f t="shared" si="3885"/>
        <v>2</v>
      </c>
      <c r="BW1053" s="53">
        <f t="shared" si="3844"/>
        <v>0</v>
      </c>
      <c r="BX1053" s="53">
        <f t="shared" si="3845"/>
        <v>0.40704492284384314</v>
      </c>
      <c r="BY1053" s="53">
        <f t="shared" si="3846"/>
        <v>0.81408984568768628</v>
      </c>
    </row>
    <row r="1054" spans="1:77" x14ac:dyDescent="0.3">
      <c r="A1054" s="53" t="s">
        <v>1119</v>
      </c>
      <c r="B1054" s="53" t="s">
        <v>1581</v>
      </c>
      <c r="C1054" s="53">
        <v>12070102</v>
      </c>
      <c r="D1054" s="51">
        <v>696601.66445208003</v>
      </c>
      <c r="E1054" s="53">
        <v>4726.1828572300001</v>
      </c>
      <c r="F1054" s="53">
        <f t="shared" si="3831"/>
        <v>6.7846275689671699E-3</v>
      </c>
      <c r="H1054" s="53">
        <f>Input!P713</f>
        <v>2023</v>
      </c>
      <c r="I1054" s="53">
        <f>Input!Q713</f>
        <v>8</v>
      </c>
      <c r="J1054" s="53">
        <f>Input!R713</f>
        <v>0</v>
      </c>
      <c r="K1054" s="53">
        <f>Input!S713</f>
        <v>0</v>
      </c>
      <c r="L1054" s="53">
        <f>Input!T713</f>
        <v>170</v>
      </c>
      <c r="M1054" s="53">
        <f t="shared" si="3836"/>
        <v>13.725301572020586</v>
      </c>
      <c r="N1054" s="53">
        <f t="shared" si="3837"/>
        <v>5.4277020551737359E-2</v>
      </c>
      <c r="O1054" s="53">
        <f t="shared" si="3838"/>
        <v>0</v>
      </c>
      <c r="P1054" s="53">
        <f t="shared" si="3839"/>
        <v>0</v>
      </c>
      <c r="Q1054" s="53">
        <f t="shared" si="3840"/>
        <v>1.1533866867244189</v>
      </c>
      <c r="BO1054" s="54" t="s">
        <v>1123</v>
      </c>
      <c r="BP1054" s="53">
        <v>12080006</v>
      </c>
      <c r="BQ1054" s="53">
        <v>495516.26289999997</v>
      </c>
      <c r="BR1054" s="53">
        <v>188144.23240000001</v>
      </c>
      <c r="BS1054" s="53">
        <f t="shared" si="3841"/>
        <v>0.37969335516636588</v>
      </c>
      <c r="BT1054" s="53">
        <f>BT1053</f>
        <v>0</v>
      </c>
      <c r="BU1054" s="53">
        <f t="shared" si="3884"/>
        <v>1</v>
      </c>
      <c r="BV1054" s="53">
        <f t="shared" si="3885"/>
        <v>2</v>
      </c>
      <c r="BW1054" s="53">
        <f t="shared" si="3844"/>
        <v>0</v>
      </c>
      <c r="BX1054" s="53">
        <f t="shared" si="3845"/>
        <v>0.37969335516636588</v>
      </c>
      <c r="BY1054" s="53">
        <f t="shared" si="3846"/>
        <v>0.75938671033273175</v>
      </c>
    </row>
    <row r="1055" spans="1:77" x14ac:dyDescent="0.3">
      <c r="A1055" s="53" t="s">
        <v>1119</v>
      </c>
      <c r="B1055" s="53" t="s">
        <v>1581</v>
      </c>
      <c r="C1055" s="53">
        <v>12070203</v>
      </c>
      <c r="D1055" s="51">
        <v>696601.66445208003</v>
      </c>
      <c r="E1055" s="53">
        <v>52680.994705099998</v>
      </c>
      <c r="F1055" s="53">
        <f t="shared" si="3831"/>
        <v>7.5625708914343226E-2</v>
      </c>
      <c r="H1055" s="53">
        <f>H1054</f>
        <v>2023</v>
      </c>
      <c r="I1055" s="53">
        <f t="shared" ref="I1055:I1059" si="3886">I1054</f>
        <v>8</v>
      </c>
      <c r="J1055" s="53">
        <f t="shared" ref="J1055:J1059" si="3887">J1054</f>
        <v>0</v>
      </c>
      <c r="K1055" s="53">
        <f t="shared" ref="K1055:K1059" si="3888">K1054</f>
        <v>0</v>
      </c>
      <c r="L1055" s="53">
        <f t="shared" ref="L1055:L1059" si="3889">L1054</f>
        <v>170</v>
      </c>
      <c r="M1055" s="53">
        <f t="shared" si="3836"/>
        <v>152.99080913371634</v>
      </c>
      <c r="N1055" s="53">
        <f t="shared" si="3837"/>
        <v>0.60500567131474581</v>
      </c>
      <c r="O1055" s="53">
        <f t="shared" si="3838"/>
        <v>0</v>
      </c>
      <c r="P1055" s="53">
        <f t="shared" si="3839"/>
        <v>0</v>
      </c>
      <c r="Q1055" s="53">
        <f t="shared" si="3840"/>
        <v>12.856370515438348</v>
      </c>
      <c r="BO1055" s="54" t="s">
        <v>749</v>
      </c>
      <c r="BP1055" s="53">
        <v>11130209</v>
      </c>
      <c r="BQ1055" s="53">
        <v>595705.99600000004</v>
      </c>
      <c r="BR1055" s="53">
        <v>483.11192010000002</v>
      </c>
      <c r="BS1055" s="53">
        <f t="shared" si="3841"/>
        <v>8.1099052778377603E-4</v>
      </c>
      <c r="BT1055" s="53">
        <f>Input!R730</f>
        <v>0</v>
      </c>
      <c r="BU1055" s="53">
        <f>Input!S730</f>
        <v>0</v>
      </c>
      <c r="BV1055" s="53">
        <f>Input!T730</f>
        <v>173</v>
      </c>
      <c r="BW1055" s="53">
        <f t="shared" si="3844"/>
        <v>0</v>
      </c>
      <c r="BX1055" s="53">
        <f t="shared" si="3845"/>
        <v>0</v>
      </c>
      <c r="BY1055" s="53">
        <f t="shared" si="3846"/>
        <v>0.14030136130659326</v>
      </c>
    </row>
    <row r="1056" spans="1:77" x14ac:dyDescent="0.3">
      <c r="A1056" s="53" t="s">
        <v>1119</v>
      </c>
      <c r="B1056" s="53" t="s">
        <v>1581</v>
      </c>
      <c r="C1056" s="53">
        <v>12070204</v>
      </c>
      <c r="D1056" s="51">
        <v>696601.66445208003</v>
      </c>
      <c r="E1056" s="53">
        <v>25999.691352500002</v>
      </c>
      <c r="F1056" s="53">
        <f t="shared" si="3831"/>
        <v>3.7323613593358777E-2</v>
      </c>
      <c r="H1056" s="53">
        <f>H1055</f>
        <v>2023</v>
      </c>
      <c r="I1056" s="53">
        <f t="shared" si="3886"/>
        <v>8</v>
      </c>
      <c r="J1056" s="53">
        <f t="shared" si="3887"/>
        <v>0</v>
      </c>
      <c r="K1056" s="53">
        <f t="shared" si="3888"/>
        <v>0</v>
      </c>
      <c r="L1056" s="53">
        <f t="shared" si="3889"/>
        <v>170</v>
      </c>
      <c r="M1056" s="53">
        <f t="shared" si="3836"/>
        <v>75.505670299364809</v>
      </c>
      <c r="N1056" s="53">
        <f t="shared" si="3837"/>
        <v>0.29858890874687022</v>
      </c>
      <c r="O1056" s="53">
        <f t="shared" si="3838"/>
        <v>0</v>
      </c>
      <c r="P1056" s="53">
        <f t="shared" si="3839"/>
        <v>0</v>
      </c>
      <c r="Q1056" s="53">
        <f t="shared" si="3840"/>
        <v>6.345014310870992</v>
      </c>
      <c r="BO1056" s="54" t="s">
        <v>749</v>
      </c>
      <c r="BP1056" s="53">
        <v>12030101</v>
      </c>
      <c r="BQ1056" s="53">
        <v>595705.99600000004</v>
      </c>
      <c r="BR1056" s="53">
        <v>71706.899909999993</v>
      </c>
      <c r="BS1056" s="53">
        <f t="shared" si="3841"/>
        <v>0.12037296987354813</v>
      </c>
      <c r="BT1056" s="53">
        <f>BT1055</f>
        <v>0</v>
      </c>
      <c r="BU1056" s="53">
        <f t="shared" ref="BU1056:BU1059" si="3890">BU1055</f>
        <v>0</v>
      </c>
      <c r="BV1056" s="53">
        <f t="shared" ref="BV1056:BV1059" si="3891">BV1055</f>
        <v>173</v>
      </c>
      <c r="BW1056" s="53">
        <f t="shared" si="3844"/>
        <v>0</v>
      </c>
      <c r="BX1056" s="53">
        <f t="shared" si="3845"/>
        <v>0</v>
      </c>
      <c r="BY1056" s="53">
        <f t="shared" si="3846"/>
        <v>20.824523788123827</v>
      </c>
    </row>
    <row r="1057" spans="1:77" x14ac:dyDescent="0.3">
      <c r="A1057" s="53" t="s">
        <v>1119</v>
      </c>
      <c r="B1057" s="53" t="s">
        <v>1581</v>
      </c>
      <c r="C1057" s="53">
        <v>12070205</v>
      </c>
      <c r="D1057" s="51">
        <v>696601.66445208003</v>
      </c>
      <c r="E1057" s="53">
        <v>611135.46597799996</v>
      </c>
      <c r="F1057" s="53">
        <f t="shared" si="3831"/>
        <v>0.87730979864754632</v>
      </c>
      <c r="H1057" s="53">
        <f>H1056</f>
        <v>2023</v>
      </c>
      <c r="I1057" s="53">
        <f t="shared" si="3886"/>
        <v>8</v>
      </c>
      <c r="J1057" s="53">
        <f t="shared" si="3887"/>
        <v>0</v>
      </c>
      <c r="K1057" s="53">
        <f t="shared" si="3888"/>
        <v>0</v>
      </c>
      <c r="L1057" s="53">
        <f t="shared" si="3889"/>
        <v>170</v>
      </c>
      <c r="M1057" s="53">
        <f t="shared" si="3836"/>
        <v>1774.7977226639862</v>
      </c>
      <c r="N1057" s="53">
        <f t="shared" si="3837"/>
        <v>7.0184783891803706</v>
      </c>
      <c r="O1057" s="53">
        <f t="shared" si="3838"/>
        <v>0</v>
      </c>
      <c r="P1057" s="53">
        <f t="shared" si="3839"/>
        <v>0</v>
      </c>
      <c r="Q1057" s="53">
        <f t="shared" si="3840"/>
        <v>149.14266577008289</v>
      </c>
      <c r="BO1057" s="54" t="s">
        <v>749</v>
      </c>
      <c r="BP1057" s="53">
        <v>12060101</v>
      </c>
      <c r="BQ1057" s="53">
        <v>595705.99600000004</v>
      </c>
      <c r="BR1057" s="53">
        <v>221607.5067</v>
      </c>
      <c r="BS1057" s="53">
        <f t="shared" si="3841"/>
        <v>0.37200818556138887</v>
      </c>
      <c r="BT1057" s="53">
        <f>BT1056</f>
        <v>0</v>
      </c>
      <c r="BU1057" s="53">
        <f t="shared" si="3890"/>
        <v>0</v>
      </c>
      <c r="BV1057" s="53">
        <f t="shared" si="3891"/>
        <v>173</v>
      </c>
      <c r="BW1057" s="53">
        <f t="shared" si="3844"/>
        <v>0</v>
      </c>
      <c r="BX1057" s="53">
        <f t="shared" si="3845"/>
        <v>0</v>
      </c>
      <c r="BY1057" s="53">
        <f t="shared" si="3846"/>
        <v>64.357416102120268</v>
      </c>
    </row>
    <row r="1058" spans="1:77" x14ac:dyDescent="0.3">
      <c r="A1058" s="53" t="s">
        <v>1119</v>
      </c>
      <c r="B1058" s="53" t="s">
        <v>1581</v>
      </c>
      <c r="C1058" s="53">
        <v>12090205</v>
      </c>
      <c r="D1058" s="51">
        <v>696601.66445208003</v>
      </c>
      <c r="E1058" s="53">
        <v>990.02570490999994</v>
      </c>
      <c r="F1058" s="53">
        <f t="shared" si="3831"/>
        <v>1.4212221351620168E-3</v>
      </c>
      <c r="H1058" s="53">
        <f>H1057</f>
        <v>2023</v>
      </c>
      <c r="I1058" s="53">
        <f t="shared" si="3886"/>
        <v>8</v>
      </c>
      <c r="J1058" s="53">
        <f t="shared" si="3887"/>
        <v>0</v>
      </c>
      <c r="K1058" s="53">
        <f t="shared" si="3888"/>
        <v>0</v>
      </c>
      <c r="L1058" s="53">
        <f t="shared" si="3889"/>
        <v>170</v>
      </c>
      <c r="M1058" s="53">
        <f t="shared" si="3836"/>
        <v>2.8751323794327601</v>
      </c>
      <c r="N1058" s="53">
        <f t="shared" si="3837"/>
        <v>1.1369777081296134E-2</v>
      </c>
      <c r="O1058" s="53">
        <f t="shared" si="3838"/>
        <v>0</v>
      </c>
      <c r="P1058" s="53">
        <f t="shared" si="3839"/>
        <v>0</v>
      </c>
      <c r="Q1058" s="53">
        <f t="shared" si="3840"/>
        <v>0.24160776297754286</v>
      </c>
      <c r="BO1058" s="54" t="s">
        <v>749</v>
      </c>
      <c r="BP1058" s="53">
        <v>12060104</v>
      </c>
      <c r="BQ1058" s="53">
        <v>595705.99600000004</v>
      </c>
      <c r="BR1058" s="53">
        <v>40250.978990000003</v>
      </c>
      <c r="BS1058" s="53">
        <f t="shared" si="3841"/>
        <v>6.7568530886501263E-2</v>
      </c>
      <c r="BT1058" s="53">
        <f>BT1057</f>
        <v>0</v>
      </c>
      <c r="BU1058" s="53">
        <f t="shared" si="3890"/>
        <v>0</v>
      </c>
      <c r="BV1058" s="53">
        <f t="shared" si="3891"/>
        <v>173</v>
      </c>
      <c r="BW1058" s="53">
        <f t="shared" si="3844"/>
        <v>0</v>
      </c>
      <c r="BX1058" s="53">
        <f t="shared" si="3845"/>
        <v>0</v>
      </c>
      <c r="BY1058" s="53">
        <f t="shared" si="3846"/>
        <v>11.689355843364719</v>
      </c>
    </row>
    <row r="1059" spans="1:77" x14ac:dyDescent="0.3">
      <c r="A1059" s="53" t="s">
        <v>1119</v>
      </c>
      <c r="B1059" s="53" t="s">
        <v>1581</v>
      </c>
      <c r="C1059" s="53">
        <v>12090301</v>
      </c>
      <c r="D1059" s="51">
        <v>696601.66445208003</v>
      </c>
      <c r="E1059" s="53">
        <v>1069.30385434</v>
      </c>
      <c r="F1059" s="53">
        <f t="shared" si="3831"/>
        <v>1.535029140622386E-3</v>
      </c>
      <c r="H1059" s="53">
        <f>H1058</f>
        <v>2023</v>
      </c>
      <c r="I1059" s="53">
        <f t="shared" si="3886"/>
        <v>8</v>
      </c>
      <c r="J1059" s="53">
        <f t="shared" si="3887"/>
        <v>0</v>
      </c>
      <c r="K1059" s="53">
        <f t="shared" si="3888"/>
        <v>0</v>
      </c>
      <c r="L1059" s="53">
        <f t="shared" si="3889"/>
        <v>170</v>
      </c>
      <c r="M1059" s="53">
        <f t="shared" si="3836"/>
        <v>3.1053639514790867</v>
      </c>
      <c r="N1059" s="53">
        <f t="shared" si="3837"/>
        <v>1.2280233124979088E-2</v>
      </c>
      <c r="O1059" s="53">
        <f t="shared" si="3838"/>
        <v>0</v>
      </c>
      <c r="P1059" s="53">
        <f t="shared" si="3839"/>
        <v>0</v>
      </c>
      <c r="Q1059" s="53">
        <f t="shared" si="3840"/>
        <v>0.26095495390580559</v>
      </c>
      <c r="BO1059" s="54" t="s">
        <v>749</v>
      </c>
      <c r="BP1059" s="53">
        <v>12060201</v>
      </c>
      <c r="BQ1059" s="53">
        <v>595705.99600000004</v>
      </c>
      <c r="BR1059" s="53">
        <v>261657.49849999999</v>
      </c>
      <c r="BS1059" s="53">
        <f t="shared" si="3841"/>
        <v>0.4392393231845193</v>
      </c>
      <c r="BT1059" s="53">
        <f>BT1058</f>
        <v>0</v>
      </c>
      <c r="BU1059" s="53">
        <f t="shared" si="3890"/>
        <v>0</v>
      </c>
      <c r="BV1059" s="53">
        <f t="shared" si="3891"/>
        <v>173</v>
      </c>
      <c r="BW1059" s="53">
        <f t="shared" si="3844"/>
        <v>0</v>
      </c>
      <c r="BX1059" s="53">
        <f t="shared" si="3845"/>
        <v>0</v>
      </c>
      <c r="BY1059" s="53">
        <f t="shared" si="3846"/>
        <v>75.988402910921835</v>
      </c>
    </row>
    <row r="1060" spans="1:77" x14ac:dyDescent="0.3">
      <c r="A1060" s="53" t="s">
        <v>1120</v>
      </c>
      <c r="B1060" s="53" t="s">
        <v>1573</v>
      </c>
      <c r="C1060" s="53">
        <v>12100202</v>
      </c>
      <c r="D1060" s="51">
        <v>517373.13966829999</v>
      </c>
      <c r="E1060" s="53">
        <v>34031.916444900002</v>
      </c>
      <c r="F1060" s="53">
        <f t="shared" si="3831"/>
        <v>6.5778282318093781E-2</v>
      </c>
      <c r="H1060" s="53">
        <f>Input!P714</f>
        <v>5872</v>
      </c>
      <c r="I1060" s="53">
        <f>Input!Q714</f>
        <v>5</v>
      </c>
      <c r="J1060" s="53">
        <f>Input!R714</f>
        <v>11123</v>
      </c>
      <c r="K1060" s="53">
        <f>Input!S714</f>
        <v>0</v>
      </c>
      <c r="L1060" s="53">
        <f>Input!T714</f>
        <v>474</v>
      </c>
      <c r="M1060" s="53">
        <f t="shared" si="3836"/>
        <v>386.2500737718467</v>
      </c>
      <c r="N1060" s="53">
        <f t="shared" si="3837"/>
        <v>0.32889141159046892</v>
      </c>
      <c r="O1060" s="53">
        <f t="shared" si="3838"/>
        <v>731.65183422415714</v>
      </c>
      <c r="P1060" s="53">
        <f t="shared" si="3839"/>
        <v>0</v>
      </c>
      <c r="Q1060" s="53">
        <f t="shared" si="3840"/>
        <v>31.178905818776453</v>
      </c>
      <c r="BO1060" s="54" t="s">
        <v>1124</v>
      </c>
      <c r="BP1060" s="53">
        <v>13080003</v>
      </c>
      <c r="BQ1060" s="53">
        <v>674392.2953</v>
      </c>
      <c r="BR1060" s="53">
        <v>673784.77740000002</v>
      </c>
      <c r="BS1060" s="53">
        <f t="shared" si="3841"/>
        <v>0.99909916245450325</v>
      </c>
      <c r="BT1060" s="53">
        <f>Input!R731</f>
        <v>0</v>
      </c>
      <c r="BU1060" s="53">
        <f>Input!S731</f>
        <v>0</v>
      </c>
      <c r="BV1060" s="53">
        <f>Input!T731</f>
        <v>6</v>
      </c>
      <c r="BW1060" s="53">
        <f t="shared" si="3844"/>
        <v>0</v>
      </c>
      <c r="BX1060" s="53">
        <f t="shared" si="3845"/>
        <v>0</v>
      </c>
      <c r="BY1060" s="53">
        <f t="shared" si="3846"/>
        <v>5.9945949747270193</v>
      </c>
    </row>
    <row r="1061" spans="1:77" x14ac:dyDescent="0.3">
      <c r="A1061" s="53" t="s">
        <v>1120</v>
      </c>
      <c r="B1061" s="53" t="s">
        <v>1573</v>
      </c>
      <c r="C1061" s="53">
        <v>12100301</v>
      </c>
      <c r="D1061" s="51">
        <v>517373.13966829999</v>
      </c>
      <c r="E1061" s="53">
        <v>12560.116565300001</v>
      </c>
      <c r="F1061" s="53">
        <f t="shared" si="3831"/>
        <v>2.427670785799314E-2</v>
      </c>
      <c r="H1061" s="53">
        <f>H1060</f>
        <v>5872</v>
      </c>
      <c r="I1061" s="53">
        <f t="shared" ref="I1061:I1064" si="3892">I1060</f>
        <v>5</v>
      </c>
      <c r="J1061" s="53">
        <f t="shared" ref="J1061:J1064" si="3893">J1060</f>
        <v>11123</v>
      </c>
      <c r="K1061" s="53">
        <f t="shared" ref="K1061:K1064" si="3894">K1060</f>
        <v>0</v>
      </c>
      <c r="L1061" s="53">
        <f t="shared" ref="L1061:L1064" si="3895">L1060</f>
        <v>474</v>
      </c>
      <c r="M1061" s="53">
        <f t="shared" si="3836"/>
        <v>142.55282854213573</v>
      </c>
      <c r="N1061" s="53">
        <f t="shared" si="3837"/>
        <v>0.1213835392899657</v>
      </c>
      <c r="O1061" s="53">
        <f t="shared" si="3838"/>
        <v>270.02982150445769</v>
      </c>
      <c r="P1061" s="53">
        <f t="shared" si="3839"/>
        <v>0</v>
      </c>
      <c r="Q1061" s="53">
        <f t="shared" si="3840"/>
        <v>11.507159524688749</v>
      </c>
      <c r="BO1061" s="54" t="s">
        <v>1124</v>
      </c>
      <c r="BP1061" s="53">
        <v>13090001</v>
      </c>
      <c r="BQ1061" s="53">
        <v>674392.2953</v>
      </c>
      <c r="BR1061" s="53">
        <v>607.51790000000005</v>
      </c>
      <c r="BS1061" s="53">
        <f t="shared" si="3841"/>
        <v>9.0083754549679252E-4</v>
      </c>
      <c r="BT1061" s="53">
        <f>BT1060</f>
        <v>0</v>
      </c>
      <c r="BU1061" s="53">
        <f t="shared" ref="BU1061" si="3896">BU1060</f>
        <v>0</v>
      </c>
      <c r="BV1061" s="53">
        <f t="shared" ref="BV1061" si="3897">BV1060</f>
        <v>6</v>
      </c>
      <c r="BW1061" s="53">
        <f t="shared" si="3844"/>
        <v>0</v>
      </c>
      <c r="BX1061" s="53">
        <f t="shared" si="3845"/>
        <v>0</v>
      </c>
      <c r="BY1061" s="53">
        <f t="shared" si="3846"/>
        <v>5.4050252729807551E-3</v>
      </c>
    </row>
    <row r="1062" spans="1:77" x14ac:dyDescent="0.3">
      <c r="A1062" s="53" t="s">
        <v>1120</v>
      </c>
      <c r="B1062" s="53" t="s">
        <v>1573</v>
      </c>
      <c r="C1062" s="53">
        <v>12100303</v>
      </c>
      <c r="D1062" s="51">
        <v>517373.13966829999</v>
      </c>
      <c r="E1062" s="53">
        <v>253736.18426499999</v>
      </c>
      <c r="F1062" s="53">
        <f t="shared" si="3831"/>
        <v>0.49043169196544717</v>
      </c>
      <c r="H1062" s="53">
        <f>H1061</f>
        <v>5872</v>
      </c>
      <c r="I1062" s="53">
        <f t="shared" si="3892"/>
        <v>5</v>
      </c>
      <c r="J1062" s="53">
        <f t="shared" si="3893"/>
        <v>11123</v>
      </c>
      <c r="K1062" s="53">
        <f t="shared" si="3894"/>
        <v>0</v>
      </c>
      <c r="L1062" s="53">
        <f t="shared" si="3895"/>
        <v>474</v>
      </c>
      <c r="M1062" s="53">
        <f t="shared" si="3836"/>
        <v>2879.8148952211059</v>
      </c>
      <c r="N1062" s="53">
        <f t="shared" si="3837"/>
        <v>2.4521584598272357</v>
      </c>
      <c r="O1062" s="53">
        <f t="shared" si="3838"/>
        <v>5455.0717097316692</v>
      </c>
      <c r="P1062" s="53">
        <f t="shared" si="3839"/>
        <v>0</v>
      </c>
      <c r="Q1062" s="53">
        <f t="shared" si="3840"/>
        <v>232.46462199162195</v>
      </c>
      <c r="BO1062" s="54" t="s">
        <v>1125</v>
      </c>
      <c r="BP1062" s="53">
        <v>12110103</v>
      </c>
      <c r="BQ1062" s="53">
        <v>833087.31539999996</v>
      </c>
      <c r="BR1062" s="53">
        <v>300086.36790000001</v>
      </c>
      <c r="BS1062" s="53">
        <f t="shared" si="3841"/>
        <v>0.36020998321876507</v>
      </c>
      <c r="BT1062" s="53">
        <f>Input!R735</f>
        <v>2827</v>
      </c>
      <c r="BU1062" s="53">
        <f>Input!S735</f>
        <v>0</v>
      </c>
      <c r="BV1062" s="53">
        <f>Input!T735</f>
        <v>109</v>
      </c>
      <c r="BW1062" s="53">
        <f t="shared" si="3844"/>
        <v>1018.3136225594488</v>
      </c>
      <c r="BX1062" s="53">
        <f t="shared" si="3845"/>
        <v>0</v>
      </c>
      <c r="BY1062" s="53">
        <f t="shared" si="3846"/>
        <v>39.262888170845393</v>
      </c>
    </row>
    <row r="1063" spans="1:77" x14ac:dyDescent="0.3">
      <c r="A1063" s="53" t="s">
        <v>1120</v>
      </c>
      <c r="B1063" s="53" t="s">
        <v>1573</v>
      </c>
      <c r="C1063" s="53">
        <v>12100304</v>
      </c>
      <c r="D1063" s="51">
        <v>517373.13966829999</v>
      </c>
      <c r="E1063" s="53">
        <v>156517.96768900001</v>
      </c>
      <c r="F1063" s="53">
        <f t="shared" si="3831"/>
        <v>0.30252434014906021</v>
      </c>
      <c r="H1063" s="53">
        <f>H1062</f>
        <v>5872</v>
      </c>
      <c r="I1063" s="53">
        <f t="shared" si="3892"/>
        <v>5</v>
      </c>
      <c r="J1063" s="53">
        <f t="shared" si="3893"/>
        <v>11123</v>
      </c>
      <c r="K1063" s="53">
        <f t="shared" si="3894"/>
        <v>0</v>
      </c>
      <c r="L1063" s="53">
        <f t="shared" si="3895"/>
        <v>474</v>
      </c>
      <c r="M1063" s="53">
        <f t="shared" si="3836"/>
        <v>1776.4229253552814</v>
      </c>
      <c r="N1063" s="53">
        <f t="shared" si="3837"/>
        <v>1.5126217007453011</v>
      </c>
      <c r="O1063" s="53">
        <f t="shared" si="3838"/>
        <v>3364.9782354779968</v>
      </c>
      <c r="P1063" s="53">
        <f t="shared" si="3839"/>
        <v>0</v>
      </c>
      <c r="Q1063" s="53">
        <f t="shared" si="3840"/>
        <v>143.39653723065453</v>
      </c>
      <c r="BO1063" s="54" t="s">
        <v>1125</v>
      </c>
      <c r="BP1063" s="53">
        <v>12110104</v>
      </c>
      <c r="BQ1063" s="53">
        <v>833087.31539999996</v>
      </c>
      <c r="BR1063" s="53">
        <v>273654.80050000001</v>
      </c>
      <c r="BS1063" s="53">
        <f t="shared" si="3841"/>
        <v>0.32848273577254855</v>
      </c>
      <c r="BT1063" s="53">
        <f>BT1062</f>
        <v>2827</v>
      </c>
      <c r="BU1063" s="53">
        <f t="shared" ref="BU1063:BU1065" si="3898">BU1062</f>
        <v>0</v>
      </c>
      <c r="BV1063" s="53">
        <f t="shared" ref="BV1063:BV1065" si="3899">BV1062</f>
        <v>109</v>
      </c>
      <c r="BW1063" s="53">
        <f t="shared" si="3844"/>
        <v>928.62069402899476</v>
      </c>
      <c r="BX1063" s="53">
        <f t="shared" si="3845"/>
        <v>0</v>
      </c>
      <c r="BY1063" s="53">
        <f t="shared" si="3846"/>
        <v>35.804618199207795</v>
      </c>
    </row>
    <row r="1064" spans="1:77" x14ac:dyDescent="0.3">
      <c r="A1064" s="53" t="s">
        <v>1120</v>
      </c>
      <c r="B1064" s="53" t="s">
        <v>1573</v>
      </c>
      <c r="C1064" s="53">
        <v>12110110</v>
      </c>
      <c r="D1064" s="51">
        <v>517373.13966829999</v>
      </c>
      <c r="E1064" s="53">
        <v>60526.954704099997</v>
      </c>
      <c r="F1064" s="53">
        <f t="shared" si="3831"/>
        <v>0.11698897770940571</v>
      </c>
      <c r="H1064" s="53">
        <f>H1063</f>
        <v>5872</v>
      </c>
      <c r="I1064" s="53">
        <f t="shared" si="3892"/>
        <v>5</v>
      </c>
      <c r="J1064" s="53">
        <f t="shared" si="3893"/>
        <v>11123</v>
      </c>
      <c r="K1064" s="53">
        <f t="shared" si="3894"/>
        <v>0</v>
      </c>
      <c r="L1064" s="53">
        <f t="shared" si="3895"/>
        <v>474</v>
      </c>
      <c r="M1064" s="53">
        <f t="shared" si="3836"/>
        <v>686.95927710963031</v>
      </c>
      <c r="N1064" s="53">
        <f t="shared" si="3837"/>
        <v>0.58494488854702853</v>
      </c>
      <c r="O1064" s="53">
        <f t="shared" si="3838"/>
        <v>1301.2683990617197</v>
      </c>
      <c r="P1064" s="53">
        <f t="shared" si="3839"/>
        <v>0</v>
      </c>
      <c r="Q1064" s="53">
        <f t="shared" si="3840"/>
        <v>55.452775434258307</v>
      </c>
      <c r="BO1064" s="54" t="s">
        <v>1125</v>
      </c>
      <c r="BP1064" s="53">
        <v>12110106</v>
      </c>
      <c r="BQ1064" s="53">
        <v>833087.31539999996</v>
      </c>
      <c r="BR1064" s="53">
        <v>220754.96109999999</v>
      </c>
      <c r="BS1064" s="53">
        <f t="shared" si="3841"/>
        <v>0.26498418235309024</v>
      </c>
      <c r="BT1064" s="53">
        <f>BT1063</f>
        <v>2827</v>
      </c>
      <c r="BU1064" s="53">
        <f t="shared" si="3898"/>
        <v>0</v>
      </c>
      <c r="BV1064" s="53">
        <f t="shared" si="3899"/>
        <v>109</v>
      </c>
      <c r="BW1064" s="53">
        <f t="shared" si="3844"/>
        <v>749.11028351218613</v>
      </c>
      <c r="BX1064" s="53">
        <f t="shared" si="3845"/>
        <v>0</v>
      </c>
      <c r="BY1064" s="53">
        <f t="shared" si="3846"/>
        <v>28.883275876486834</v>
      </c>
    </row>
    <row r="1065" spans="1:77" x14ac:dyDescent="0.3">
      <c r="A1065" s="53" t="s">
        <v>1121</v>
      </c>
      <c r="B1065" s="53" t="s">
        <v>1575</v>
      </c>
      <c r="C1065" s="53">
        <v>12080005</v>
      </c>
      <c r="D1065" s="51">
        <v>13629.958014780001</v>
      </c>
      <c r="E1065" s="53">
        <v>6008.7197939999996</v>
      </c>
      <c r="F1065" s="53">
        <f t="shared" si="3831"/>
        <v>0.44084653727357687</v>
      </c>
      <c r="H1065" s="53">
        <f>Input!P721</f>
        <v>0</v>
      </c>
      <c r="I1065" s="53">
        <f>Input!Q721</f>
        <v>0</v>
      </c>
      <c r="J1065" s="53">
        <f>Input!R721</f>
        <v>0</v>
      </c>
      <c r="K1065" s="53">
        <f>Input!S721</f>
        <v>0</v>
      </c>
      <c r="L1065" s="53">
        <f>Input!T721</f>
        <v>3</v>
      </c>
      <c r="M1065" s="53">
        <f t="shared" si="3836"/>
        <v>0</v>
      </c>
      <c r="N1065" s="53">
        <f t="shared" si="3837"/>
        <v>0</v>
      </c>
      <c r="O1065" s="53">
        <f t="shared" si="3838"/>
        <v>0</v>
      </c>
      <c r="P1065" s="53">
        <f t="shared" si="3839"/>
        <v>0</v>
      </c>
      <c r="Q1065" s="53">
        <f t="shared" si="3840"/>
        <v>1.3225396118207307</v>
      </c>
      <c r="BO1065" s="54" t="s">
        <v>1125</v>
      </c>
      <c r="BP1065" s="53">
        <v>12110108</v>
      </c>
      <c r="BQ1065" s="53">
        <v>833087.31539999996</v>
      </c>
      <c r="BR1065" s="53">
        <v>38591.185890000001</v>
      </c>
      <c r="BS1065" s="53">
        <f t="shared" si="3841"/>
        <v>4.6323098643592672E-2</v>
      </c>
      <c r="BT1065" s="53">
        <f>BT1064</f>
        <v>2827</v>
      </c>
      <c r="BU1065" s="53">
        <f t="shared" si="3898"/>
        <v>0</v>
      </c>
      <c r="BV1065" s="53">
        <f t="shared" si="3899"/>
        <v>109</v>
      </c>
      <c r="BW1065" s="53">
        <f t="shared" si="3844"/>
        <v>130.95539986543648</v>
      </c>
      <c r="BX1065" s="53">
        <f t="shared" si="3845"/>
        <v>0</v>
      </c>
      <c r="BY1065" s="53">
        <f t="shared" si="3846"/>
        <v>5.0492177521516011</v>
      </c>
    </row>
    <row r="1066" spans="1:77" x14ac:dyDescent="0.3">
      <c r="A1066" s="53" t="s">
        <v>1121</v>
      </c>
      <c r="B1066" s="53" t="s">
        <v>1575</v>
      </c>
      <c r="C1066" s="53">
        <v>13070007</v>
      </c>
      <c r="D1066" s="51">
        <v>13629.958014780001</v>
      </c>
      <c r="E1066" s="53">
        <v>7621.2382207800001</v>
      </c>
      <c r="F1066" s="53">
        <f t="shared" si="3831"/>
        <v>0.55915346272642308</v>
      </c>
      <c r="H1066" s="53">
        <f>H1065</f>
        <v>0</v>
      </c>
      <c r="I1066" s="53">
        <f t="shared" ref="I1066" si="3900">I1065</f>
        <v>0</v>
      </c>
      <c r="J1066" s="53">
        <f t="shared" ref="J1066" si="3901">J1065</f>
        <v>0</v>
      </c>
      <c r="K1066" s="53">
        <f t="shared" ref="K1066" si="3902">K1065</f>
        <v>0</v>
      </c>
      <c r="L1066" s="53">
        <f t="shared" ref="L1066" si="3903">L1065</f>
        <v>3</v>
      </c>
      <c r="M1066" s="53">
        <f t="shared" si="3836"/>
        <v>0</v>
      </c>
      <c r="N1066" s="53">
        <f t="shared" si="3837"/>
        <v>0</v>
      </c>
      <c r="O1066" s="53">
        <f t="shared" si="3838"/>
        <v>0</v>
      </c>
      <c r="P1066" s="53">
        <f t="shared" si="3839"/>
        <v>0</v>
      </c>
      <c r="Q1066" s="53">
        <f t="shared" si="3840"/>
        <v>1.6774603881792691</v>
      </c>
      <c r="BP1066" s="53"/>
      <c r="BQ1066" s="53"/>
      <c r="BR1066" s="53"/>
      <c r="BS1066" s="53"/>
      <c r="BT1066" s="53"/>
      <c r="BU1066" s="53"/>
      <c r="BV1066" s="53"/>
      <c r="BW1066" s="53"/>
      <c r="BX1066" s="53"/>
      <c r="BY1066" s="53"/>
    </row>
    <row r="1067" spans="1:77" x14ac:dyDescent="0.3">
      <c r="A1067" s="53" t="s">
        <v>1121</v>
      </c>
      <c r="B1067" s="53" t="s">
        <v>1579</v>
      </c>
      <c r="C1067" s="53">
        <v>13070007</v>
      </c>
      <c r="D1067" s="51">
        <v>521461.58602500003</v>
      </c>
      <c r="E1067" s="53">
        <v>521461.58602500003</v>
      </c>
      <c r="F1067" s="53">
        <f t="shared" si="3831"/>
        <v>1</v>
      </c>
      <c r="H1067" s="53">
        <f>Input!P719</f>
        <v>329</v>
      </c>
      <c r="I1067" s="53">
        <f>Input!Q719</f>
        <v>0</v>
      </c>
      <c r="J1067" s="53">
        <f>Input!R719</f>
        <v>2223</v>
      </c>
      <c r="K1067" s="53">
        <f>Input!S719</f>
        <v>0</v>
      </c>
      <c r="L1067" s="53">
        <f>Input!T719</f>
        <v>110</v>
      </c>
      <c r="M1067" s="53">
        <f t="shared" si="3836"/>
        <v>329</v>
      </c>
      <c r="N1067" s="53">
        <f t="shared" si="3837"/>
        <v>0</v>
      </c>
      <c r="O1067" s="53">
        <f t="shared" si="3838"/>
        <v>2223</v>
      </c>
      <c r="P1067" s="53">
        <f t="shared" si="3839"/>
        <v>0</v>
      </c>
      <c r="Q1067" s="53">
        <f t="shared" si="3840"/>
        <v>110</v>
      </c>
      <c r="BP1067" s="53"/>
      <c r="BQ1067" s="53"/>
      <c r="BR1067" s="53"/>
      <c r="BS1067" s="53"/>
      <c r="BT1067" s="53"/>
      <c r="BU1067" s="53"/>
      <c r="BV1067" s="53"/>
      <c r="BW1067" s="53"/>
      <c r="BX1067" s="53"/>
      <c r="BY1067" s="53"/>
    </row>
    <row r="1068" spans="1:77" x14ac:dyDescent="0.3">
      <c r="A1068" s="53" t="s">
        <v>900</v>
      </c>
      <c r="B1068" s="53" t="s">
        <v>1581</v>
      </c>
      <c r="C1068" s="53">
        <v>12030101</v>
      </c>
      <c r="D1068" s="51">
        <v>511223.336335222</v>
      </c>
      <c r="E1068" s="53">
        <v>329930.32536100002</v>
      </c>
      <c r="F1068" s="53">
        <f t="shared" si="3831"/>
        <v>0.64537414846151786</v>
      </c>
      <c r="H1068" s="53">
        <f>Input!P723</f>
        <v>1786</v>
      </c>
      <c r="I1068" s="53">
        <f>Input!Q723</f>
        <v>0</v>
      </c>
      <c r="J1068" s="53">
        <f>Input!R723</f>
        <v>0</v>
      </c>
      <c r="K1068" s="53">
        <f>Input!S723</f>
        <v>2073</v>
      </c>
      <c r="L1068" s="53">
        <f>Input!T723</f>
        <v>107</v>
      </c>
      <c r="M1068" s="53">
        <f t="shared" si="3836"/>
        <v>1152.6382291522709</v>
      </c>
      <c r="N1068" s="53">
        <f t="shared" si="3837"/>
        <v>0</v>
      </c>
      <c r="O1068" s="53">
        <f t="shared" si="3838"/>
        <v>0</v>
      </c>
      <c r="P1068" s="53">
        <f t="shared" si="3839"/>
        <v>1337.8606097607264</v>
      </c>
      <c r="Q1068" s="53">
        <f t="shared" si="3840"/>
        <v>69.055033885382414</v>
      </c>
      <c r="BP1068" s="53"/>
      <c r="BQ1068" s="53"/>
      <c r="BR1068" s="53"/>
      <c r="BS1068" s="53"/>
      <c r="BT1068" s="53"/>
      <c r="BU1068" s="53"/>
      <c r="BV1068" s="53"/>
      <c r="BW1068" s="53"/>
      <c r="BX1068" s="53"/>
      <c r="BY1068" s="53"/>
    </row>
    <row r="1069" spans="1:77" x14ac:dyDescent="0.3">
      <c r="A1069" s="53" t="s">
        <v>900</v>
      </c>
      <c r="B1069" s="53" t="s">
        <v>1581</v>
      </c>
      <c r="C1069" s="53">
        <v>12030102</v>
      </c>
      <c r="D1069" s="51">
        <v>511223.336335222</v>
      </c>
      <c r="E1069" s="53">
        <v>218.60613282200001</v>
      </c>
      <c r="F1069" s="53">
        <f t="shared" si="3831"/>
        <v>4.2761375955391534E-4</v>
      </c>
      <c r="H1069" s="53">
        <f>H1068</f>
        <v>1786</v>
      </c>
      <c r="I1069" s="53">
        <f t="shared" ref="I1069:I1071" si="3904">I1068</f>
        <v>0</v>
      </c>
      <c r="J1069" s="53">
        <f t="shared" ref="J1069:J1071" si="3905">J1068</f>
        <v>0</v>
      </c>
      <c r="K1069" s="53">
        <f t="shared" ref="K1069:K1071" si="3906">K1068</f>
        <v>2073</v>
      </c>
      <c r="L1069" s="53">
        <f t="shared" ref="L1069:L1071" si="3907">L1068</f>
        <v>107</v>
      </c>
      <c r="M1069" s="53">
        <f t="shared" si="3836"/>
        <v>0.76371817456329283</v>
      </c>
      <c r="N1069" s="53">
        <f t="shared" si="3837"/>
        <v>0</v>
      </c>
      <c r="O1069" s="53">
        <f t="shared" si="3838"/>
        <v>0</v>
      </c>
      <c r="P1069" s="53">
        <f t="shared" si="3839"/>
        <v>0.88644332355526656</v>
      </c>
      <c r="Q1069" s="53">
        <f t="shared" si="3840"/>
        <v>4.575467227226894E-2</v>
      </c>
      <c r="BP1069" s="53"/>
      <c r="BQ1069" s="53"/>
      <c r="BR1069" s="53"/>
      <c r="BS1069" s="53"/>
      <c r="BT1069" s="53"/>
      <c r="BU1069" s="53"/>
      <c r="BV1069" s="53"/>
      <c r="BW1069" s="53"/>
      <c r="BX1069" s="53"/>
      <c r="BY1069" s="53"/>
    </row>
    <row r="1070" spans="1:77" x14ac:dyDescent="0.3">
      <c r="A1070" s="53" t="s">
        <v>900</v>
      </c>
      <c r="B1070" s="53" t="s">
        <v>1581</v>
      </c>
      <c r="C1070" s="53">
        <v>12030103</v>
      </c>
      <c r="D1070" s="51">
        <v>511223.336335222</v>
      </c>
      <c r="E1070" s="53">
        <v>8731.6358084000003</v>
      </c>
      <c r="F1070" s="53">
        <f t="shared" si="3831"/>
        <v>1.7079885028320474E-2</v>
      </c>
      <c r="H1070" s="53">
        <f>H1069</f>
        <v>1786</v>
      </c>
      <c r="I1070" s="53">
        <f t="shared" si="3904"/>
        <v>0</v>
      </c>
      <c r="J1070" s="53">
        <f t="shared" si="3905"/>
        <v>0</v>
      </c>
      <c r="K1070" s="53">
        <f t="shared" si="3906"/>
        <v>2073</v>
      </c>
      <c r="L1070" s="53">
        <f t="shared" si="3907"/>
        <v>107</v>
      </c>
      <c r="M1070" s="53">
        <f t="shared" si="3836"/>
        <v>30.504674660580367</v>
      </c>
      <c r="N1070" s="53">
        <f t="shared" si="3837"/>
        <v>0</v>
      </c>
      <c r="O1070" s="53">
        <f t="shared" si="3838"/>
        <v>0</v>
      </c>
      <c r="P1070" s="53">
        <f t="shared" si="3839"/>
        <v>35.406601663708344</v>
      </c>
      <c r="Q1070" s="53">
        <f t="shared" si="3840"/>
        <v>1.8275476980302907</v>
      </c>
      <c r="BP1070" s="53"/>
      <c r="BQ1070" s="53"/>
      <c r="BR1070" s="53"/>
      <c r="BS1070" s="53"/>
      <c r="BT1070" s="53"/>
      <c r="BU1070" s="53"/>
      <c r="BV1070" s="53"/>
      <c r="BW1070" s="53"/>
      <c r="BX1070" s="53"/>
      <c r="BY1070" s="53"/>
    </row>
    <row r="1071" spans="1:77" x14ac:dyDescent="0.3">
      <c r="A1071" s="53" t="s">
        <v>900</v>
      </c>
      <c r="B1071" s="53" t="s">
        <v>1581</v>
      </c>
      <c r="C1071" s="53">
        <v>12030104</v>
      </c>
      <c r="D1071" s="51">
        <v>511223.336335222</v>
      </c>
      <c r="E1071" s="53">
        <v>172342.76903299999</v>
      </c>
      <c r="F1071" s="53">
        <f t="shared" si="3831"/>
        <v>0.33711835275060781</v>
      </c>
      <c r="H1071" s="53">
        <f>H1070</f>
        <v>1786</v>
      </c>
      <c r="I1071" s="53">
        <f t="shared" si="3904"/>
        <v>0</v>
      </c>
      <c r="J1071" s="53">
        <f t="shared" si="3905"/>
        <v>0</v>
      </c>
      <c r="K1071" s="53">
        <f t="shared" si="3906"/>
        <v>2073</v>
      </c>
      <c r="L1071" s="53">
        <f t="shared" si="3907"/>
        <v>107</v>
      </c>
      <c r="M1071" s="53">
        <f t="shared" si="3836"/>
        <v>602.0933780125855</v>
      </c>
      <c r="N1071" s="53">
        <f t="shared" si="3837"/>
        <v>0</v>
      </c>
      <c r="O1071" s="53">
        <f t="shared" si="3838"/>
        <v>0</v>
      </c>
      <c r="P1071" s="53">
        <f t="shared" si="3839"/>
        <v>698.84634525201</v>
      </c>
      <c r="Q1071" s="53">
        <f t="shared" si="3840"/>
        <v>36.071663744315039</v>
      </c>
      <c r="BP1071" s="53"/>
      <c r="BQ1071" s="53"/>
      <c r="BR1071" s="53"/>
      <c r="BS1071" s="53"/>
      <c r="BT1071" s="53"/>
      <c r="BU1071" s="53"/>
      <c r="BV1071" s="53"/>
      <c r="BW1071" s="53"/>
      <c r="BX1071" s="53"/>
      <c r="BY1071" s="53"/>
    </row>
    <row r="1072" spans="1:77" x14ac:dyDescent="0.3">
      <c r="A1072" s="53" t="s">
        <v>1122</v>
      </c>
      <c r="B1072" s="53" t="s">
        <v>1573</v>
      </c>
      <c r="C1072" s="53">
        <v>11140305</v>
      </c>
      <c r="D1072" s="51">
        <v>445308.26457</v>
      </c>
      <c r="E1072" s="53">
        <v>16709.460256400002</v>
      </c>
      <c r="F1072" s="53">
        <f t="shared" si="3831"/>
        <v>3.7523355360437882E-2</v>
      </c>
      <c r="H1072" s="53">
        <f>Input!P724</f>
        <v>5310</v>
      </c>
      <c r="I1072" s="53">
        <f>Input!Q724</f>
        <v>617</v>
      </c>
      <c r="J1072" s="53">
        <f>Input!R724</f>
        <v>0</v>
      </c>
      <c r="K1072" s="53">
        <f>Input!S724</f>
        <v>0</v>
      </c>
      <c r="L1072" s="53">
        <f>Input!T724</f>
        <v>62</v>
      </c>
      <c r="M1072" s="53">
        <f t="shared" si="3836"/>
        <v>199.24901696392516</v>
      </c>
      <c r="N1072" s="53">
        <f t="shared" si="3837"/>
        <v>23.151910257390174</v>
      </c>
      <c r="O1072" s="53">
        <f t="shared" si="3838"/>
        <v>0</v>
      </c>
      <c r="P1072" s="53">
        <f t="shared" si="3839"/>
        <v>0</v>
      </c>
      <c r="Q1072" s="53">
        <f t="shared" si="3840"/>
        <v>2.3264480323471486</v>
      </c>
      <c r="BP1072" s="53"/>
      <c r="BQ1072" s="53"/>
      <c r="BR1072" s="53"/>
      <c r="BS1072" s="53"/>
      <c r="BT1072" s="53"/>
      <c r="BU1072" s="53"/>
      <c r="BV1072" s="53"/>
      <c r="BW1072" s="53"/>
      <c r="BX1072" s="53"/>
      <c r="BY1072" s="53"/>
    </row>
    <row r="1073" spans="1:77" x14ac:dyDescent="0.3">
      <c r="A1073" s="53" t="s">
        <v>1122</v>
      </c>
      <c r="B1073" s="53" t="s">
        <v>1573</v>
      </c>
      <c r="C1073" s="53">
        <v>11140307</v>
      </c>
      <c r="D1073" s="51">
        <v>445308.26457</v>
      </c>
      <c r="E1073" s="53">
        <v>19825.389151799998</v>
      </c>
      <c r="F1073" s="53">
        <f t="shared" si="3831"/>
        <v>4.452059557202212E-2</v>
      </c>
      <c r="H1073" s="53">
        <f>H1072</f>
        <v>5310</v>
      </c>
      <c r="I1073" s="53">
        <f t="shared" ref="I1073:I1076" si="3908">I1072</f>
        <v>617</v>
      </c>
      <c r="J1073" s="53">
        <f t="shared" ref="J1073:J1076" si="3909">J1072</f>
        <v>0</v>
      </c>
      <c r="K1073" s="53">
        <f t="shared" ref="K1073:K1076" si="3910">K1072</f>
        <v>0</v>
      </c>
      <c r="L1073" s="53">
        <f t="shared" ref="L1073:L1076" si="3911">L1072</f>
        <v>62</v>
      </c>
      <c r="M1073" s="53">
        <f t="shared" si="3836"/>
        <v>236.40436248743745</v>
      </c>
      <c r="N1073" s="53">
        <f t="shared" si="3837"/>
        <v>27.469207467937647</v>
      </c>
      <c r="O1073" s="53">
        <f t="shared" si="3838"/>
        <v>0</v>
      </c>
      <c r="P1073" s="53">
        <f t="shared" si="3839"/>
        <v>0</v>
      </c>
      <c r="Q1073" s="53">
        <f t="shared" si="3840"/>
        <v>2.7602769254653716</v>
      </c>
      <c r="BP1073" s="53"/>
      <c r="BQ1073" s="53"/>
      <c r="BR1073" s="53"/>
      <c r="BS1073" s="53"/>
      <c r="BT1073" s="53"/>
      <c r="BU1073" s="53"/>
      <c r="BV1073" s="53"/>
      <c r="BW1073" s="53"/>
      <c r="BX1073" s="53"/>
      <c r="BY1073" s="53"/>
    </row>
    <row r="1074" spans="1:77" x14ac:dyDescent="0.3">
      <c r="A1074" s="53" t="s">
        <v>1122</v>
      </c>
      <c r="B1074" s="53" t="s">
        <v>1573</v>
      </c>
      <c r="C1074" s="53">
        <v>12010001</v>
      </c>
      <c r="D1074" s="51">
        <v>445308.26457</v>
      </c>
      <c r="E1074" s="53">
        <v>33693.329305799998</v>
      </c>
      <c r="F1074" s="53">
        <f t="shared" si="3831"/>
        <v>7.5662932818763337E-2</v>
      </c>
      <c r="H1074" s="53">
        <f>H1073</f>
        <v>5310</v>
      </c>
      <c r="I1074" s="53">
        <f t="shared" si="3908"/>
        <v>617</v>
      </c>
      <c r="J1074" s="53">
        <f t="shared" si="3909"/>
        <v>0</v>
      </c>
      <c r="K1074" s="53">
        <f t="shared" si="3910"/>
        <v>0</v>
      </c>
      <c r="L1074" s="53">
        <f t="shared" si="3911"/>
        <v>62</v>
      </c>
      <c r="M1074" s="53">
        <f t="shared" si="3836"/>
        <v>401.77017326763331</v>
      </c>
      <c r="N1074" s="53">
        <f t="shared" si="3837"/>
        <v>46.684029549176977</v>
      </c>
      <c r="O1074" s="53">
        <f t="shared" si="3838"/>
        <v>0</v>
      </c>
      <c r="P1074" s="53">
        <f t="shared" si="3839"/>
        <v>0</v>
      </c>
      <c r="Q1074" s="53">
        <f t="shared" si="3840"/>
        <v>4.6911018347633267</v>
      </c>
      <c r="BP1074" s="53"/>
      <c r="BQ1074" s="53"/>
      <c r="BR1074" s="53"/>
      <c r="BS1074" s="53"/>
      <c r="BT1074" s="53"/>
      <c r="BU1074" s="53"/>
      <c r="BV1074" s="53"/>
      <c r="BW1074" s="53"/>
      <c r="BX1074" s="53"/>
      <c r="BY1074" s="53"/>
    </row>
    <row r="1075" spans="1:77" x14ac:dyDescent="0.3">
      <c r="A1075" s="53" t="s">
        <v>1122</v>
      </c>
      <c r="B1075" s="53" t="s">
        <v>1573</v>
      </c>
      <c r="C1075" s="53">
        <v>12010002</v>
      </c>
      <c r="D1075" s="51">
        <v>445308.26457</v>
      </c>
      <c r="E1075" s="53">
        <v>175623.315282</v>
      </c>
      <c r="F1075" s="53">
        <f t="shared" si="3831"/>
        <v>0.39438593274613026</v>
      </c>
      <c r="H1075" s="53">
        <f>H1074</f>
        <v>5310</v>
      </c>
      <c r="I1075" s="53">
        <f t="shared" si="3908"/>
        <v>617</v>
      </c>
      <c r="J1075" s="53">
        <f t="shared" si="3909"/>
        <v>0</v>
      </c>
      <c r="K1075" s="53">
        <f t="shared" si="3910"/>
        <v>0</v>
      </c>
      <c r="L1075" s="53">
        <f t="shared" si="3911"/>
        <v>62</v>
      </c>
      <c r="M1075" s="53">
        <f t="shared" si="3836"/>
        <v>2094.1893028819518</v>
      </c>
      <c r="N1075" s="53">
        <f t="shared" si="3837"/>
        <v>243.33612050436238</v>
      </c>
      <c r="O1075" s="53">
        <f t="shared" si="3838"/>
        <v>0</v>
      </c>
      <c r="P1075" s="53">
        <f t="shared" si="3839"/>
        <v>0</v>
      </c>
      <c r="Q1075" s="53">
        <f t="shared" si="3840"/>
        <v>24.451927830260075</v>
      </c>
      <c r="BP1075" s="53"/>
      <c r="BQ1075" s="53"/>
      <c r="BR1075" s="53"/>
      <c r="BS1075" s="53"/>
      <c r="BT1075" s="53"/>
      <c r="BU1075" s="53"/>
      <c r="BV1075" s="53"/>
      <c r="BW1075" s="53"/>
      <c r="BX1075" s="53"/>
      <c r="BY1075" s="53"/>
    </row>
    <row r="1076" spans="1:77" x14ac:dyDescent="0.3">
      <c r="A1076" s="53" t="s">
        <v>1122</v>
      </c>
      <c r="B1076" s="53" t="s">
        <v>1573</v>
      </c>
      <c r="C1076" s="53">
        <v>12010003</v>
      </c>
      <c r="D1076" s="51">
        <v>445308.26457</v>
      </c>
      <c r="E1076" s="53">
        <v>199456.77057399999</v>
      </c>
      <c r="F1076" s="53">
        <f t="shared" si="3831"/>
        <v>0.44790718350264641</v>
      </c>
      <c r="H1076" s="53">
        <f>H1075</f>
        <v>5310</v>
      </c>
      <c r="I1076" s="53">
        <f t="shared" si="3908"/>
        <v>617</v>
      </c>
      <c r="J1076" s="53">
        <f t="shared" si="3909"/>
        <v>0</v>
      </c>
      <c r="K1076" s="53">
        <f t="shared" si="3910"/>
        <v>0</v>
      </c>
      <c r="L1076" s="53">
        <f t="shared" si="3911"/>
        <v>62</v>
      </c>
      <c r="M1076" s="53">
        <f t="shared" si="3836"/>
        <v>2378.3871443990524</v>
      </c>
      <c r="N1076" s="53">
        <f t="shared" si="3837"/>
        <v>276.35873222113281</v>
      </c>
      <c r="O1076" s="53">
        <f t="shared" si="3838"/>
        <v>0</v>
      </c>
      <c r="P1076" s="53">
        <f t="shared" si="3839"/>
        <v>0</v>
      </c>
      <c r="Q1076" s="53">
        <f t="shared" si="3840"/>
        <v>27.770245377164077</v>
      </c>
      <c r="BP1076" s="53"/>
      <c r="BQ1076" s="53"/>
      <c r="BR1076" s="53"/>
      <c r="BS1076" s="53"/>
      <c r="BT1076" s="53"/>
      <c r="BU1076" s="53"/>
      <c r="BV1076" s="53"/>
      <c r="BW1076" s="53"/>
      <c r="BX1076" s="53"/>
      <c r="BY1076" s="53"/>
    </row>
    <row r="1077" spans="1:77" x14ac:dyDescent="0.3">
      <c r="A1077" s="53" t="s">
        <v>1123</v>
      </c>
      <c r="B1077" s="53" t="s">
        <v>1578</v>
      </c>
      <c r="C1077" s="53">
        <v>12080001</v>
      </c>
      <c r="D1077" s="51">
        <v>495516.25240666</v>
      </c>
      <c r="E1077" s="53">
        <v>99786.666847100001</v>
      </c>
      <c r="F1077" s="53">
        <f t="shared" si="3831"/>
        <v>0.20137920070723964</v>
      </c>
      <c r="H1077" s="53">
        <f>Input!P729</f>
        <v>1474</v>
      </c>
      <c r="I1077" s="53">
        <f>Input!Q729</f>
        <v>0</v>
      </c>
      <c r="J1077" s="53">
        <f>Input!R729</f>
        <v>172445</v>
      </c>
      <c r="K1077" s="53">
        <f>Input!S729</f>
        <v>0</v>
      </c>
      <c r="L1077" s="53">
        <f>Input!T729</f>
        <v>184</v>
      </c>
      <c r="M1077" s="53">
        <f t="shared" si="3836"/>
        <v>296.8329418424712</v>
      </c>
      <c r="N1077" s="53">
        <f t="shared" si="3837"/>
        <v>0</v>
      </c>
      <c r="O1077" s="53">
        <f t="shared" si="3838"/>
        <v>34726.836265959937</v>
      </c>
      <c r="P1077" s="53">
        <f t="shared" si="3839"/>
        <v>0</v>
      </c>
      <c r="Q1077" s="53">
        <f t="shared" si="3840"/>
        <v>37.053772930132091</v>
      </c>
      <c r="BP1077" s="53"/>
      <c r="BQ1077" s="53"/>
      <c r="BR1077" s="53"/>
      <c r="BS1077" s="53"/>
      <c r="BT1077" s="53"/>
      <c r="BU1077" s="53"/>
      <c r="BV1077" s="53"/>
      <c r="BW1077" s="53"/>
      <c r="BX1077" s="53"/>
      <c r="BY1077" s="53"/>
    </row>
    <row r="1078" spans="1:77" x14ac:dyDescent="0.3">
      <c r="A1078" s="53" t="s">
        <v>1123</v>
      </c>
      <c r="B1078" s="53" t="s">
        <v>1578</v>
      </c>
      <c r="C1078" s="53">
        <v>12080003</v>
      </c>
      <c r="D1078" s="51">
        <v>495516.25240666</v>
      </c>
      <c r="E1078" s="53">
        <v>5887.9736875600001</v>
      </c>
      <c r="F1078" s="53">
        <f t="shared" si="3831"/>
        <v>1.188250366958269E-2</v>
      </c>
      <c r="H1078" s="53">
        <f t="shared" ref="H1078:H1080" si="3912">H1077</f>
        <v>1474</v>
      </c>
      <c r="I1078" s="53">
        <f t="shared" ref="I1078:I1080" si="3913">I1077</f>
        <v>0</v>
      </c>
      <c r="J1078" s="53">
        <f t="shared" ref="J1078:J1080" si="3914">J1077</f>
        <v>172445</v>
      </c>
      <c r="K1078" s="53">
        <f t="shared" ref="K1078:K1080" si="3915">K1077</f>
        <v>0</v>
      </c>
      <c r="L1078" s="53">
        <f t="shared" ref="L1078:L1080" si="3916">L1077</f>
        <v>184</v>
      </c>
      <c r="M1078" s="53">
        <f t="shared" si="3836"/>
        <v>17.514810408964888</v>
      </c>
      <c r="N1078" s="53">
        <f t="shared" si="3837"/>
        <v>0</v>
      </c>
      <c r="O1078" s="53">
        <f t="shared" si="3838"/>
        <v>2049.0783453011873</v>
      </c>
      <c r="P1078" s="53">
        <f t="shared" si="3839"/>
        <v>0</v>
      </c>
      <c r="Q1078" s="53">
        <f t="shared" si="3840"/>
        <v>2.1863806752032149</v>
      </c>
    </row>
    <row r="1079" spans="1:77" x14ac:dyDescent="0.3">
      <c r="A1079" s="53" t="s">
        <v>1123</v>
      </c>
      <c r="B1079" s="53" t="s">
        <v>1578</v>
      </c>
      <c r="C1079" s="53">
        <v>12080004</v>
      </c>
      <c r="D1079" s="51">
        <v>495516.25240666</v>
      </c>
      <c r="E1079" s="53">
        <v>201697.37949699999</v>
      </c>
      <c r="F1079" s="53">
        <f t="shared" si="3831"/>
        <v>0.40704493246665718</v>
      </c>
      <c r="H1079" s="53">
        <f t="shared" si="3912"/>
        <v>1474</v>
      </c>
      <c r="I1079" s="53">
        <f t="shared" si="3913"/>
        <v>0</v>
      </c>
      <c r="J1079" s="53">
        <f t="shared" si="3914"/>
        <v>172445</v>
      </c>
      <c r="K1079" s="53">
        <f t="shared" si="3915"/>
        <v>0</v>
      </c>
      <c r="L1079" s="53">
        <f t="shared" si="3916"/>
        <v>184</v>
      </c>
      <c r="M1079" s="53">
        <f t="shared" si="3836"/>
        <v>599.98423045585264</v>
      </c>
      <c r="N1079" s="53">
        <f t="shared" si="3837"/>
        <v>0</v>
      </c>
      <c r="O1079" s="53">
        <f t="shared" si="3838"/>
        <v>70192.863379212693</v>
      </c>
      <c r="P1079" s="53">
        <f t="shared" si="3839"/>
        <v>0</v>
      </c>
      <c r="Q1079" s="53">
        <f t="shared" si="3840"/>
        <v>74.896267573864918</v>
      </c>
    </row>
    <row r="1080" spans="1:77" x14ac:dyDescent="0.3">
      <c r="A1080" s="53" t="s">
        <v>1123</v>
      </c>
      <c r="B1080" s="53" t="s">
        <v>1578</v>
      </c>
      <c r="C1080" s="53">
        <v>12080006</v>
      </c>
      <c r="D1080" s="51">
        <v>495516.25240666</v>
      </c>
      <c r="E1080" s="53">
        <v>188144.23237499999</v>
      </c>
      <c r="F1080" s="53">
        <f t="shared" si="3831"/>
        <v>0.37969336315652041</v>
      </c>
      <c r="H1080" s="53">
        <f t="shared" si="3912"/>
        <v>1474</v>
      </c>
      <c r="I1080" s="53">
        <f t="shared" si="3913"/>
        <v>0</v>
      </c>
      <c r="J1080" s="53">
        <f t="shared" si="3914"/>
        <v>172445</v>
      </c>
      <c r="K1080" s="53">
        <f t="shared" si="3915"/>
        <v>0</v>
      </c>
      <c r="L1080" s="53">
        <f t="shared" si="3916"/>
        <v>184</v>
      </c>
      <c r="M1080" s="53">
        <f t="shared" si="3836"/>
        <v>559.66801729271106</v>
      </c>
      <c r="N1080" s="53">
        <f t="shared" si="3837"/>
        <v>0</v>
      </c>
      <c r="O1080" s="53">
        <f t="shared" si="3838"/>
        <v>65476.222009526165</v>
      </c>
      <c r="P1080" s="53">
        <f t="shared" si="3839"/>
        <v>0</v>
      </c>
      <c r="Q1080" s="53">
        <f t="shared" si="3840"/>
        <v>69.863578820799759</v>
      </c>
    </row>
    <row r="1081" spans="1:77" x14ac:dyDescent="0.3">
      <c r="A1081" s="53" t="s">
        <v>1125</v>
      </c>
      <c r="B1081" s="53" t="s">
        <v>1573</v>
      </c>
      <c r="C1081" s="53">
        <v>12110103</v>
      </c>
      <c r="D1081" s="51">
        <v>819789.12997060001</v>
      </c>
      <c r="E1081" s="53">
        <v>300086.081228</v>
      </c>
      <c r="F1081" s="53">
        <f t="shared" si="3831"/>
        <v>0.3660527692514805</v>
      </c>
      <c r="H1081" s="53">
        <f>Input!P734</f>
        <v>2726</v>
      </c>
      <c r="I1081" s="53">
        <f>Input!Q734</f>
        <v>566</v>
      </c>
      <c r="J1081" s="53">
        <f>Input!R734</f>
        <v>21456</v>
      </c>
      <c r="K1081" s="53">
        <f>Input!S734</f>
        <v>0</v>
      </c>
      <c r="L1081" s="53">
        <f>Input!T734</f>
        <v>455</v>
      </c>
      <c r="M1081" s="53">
        <f t="shared" si="3836"/>
        <v>997.85984897953585</v>
      </c>
      <c r="N1081" s="53">
        <f t="shared" si="3837"/>
        <v>207.18586739633795</v>
      </c>
      <c r="O1081" s="53">
        <f t="shared" si="3838"/>
        <v>7854.0282170597657</v>
      </c>
      <c r="P1081" s="53">
        <f t="shared" si="3839"/>
        <v>0</v>
      </c>
      <c r="Q1081" s="53">
        <f t="shared" si="3840"/>
        <v>166.55401000942362</v>
      </c>
    </row>
    <row r="1082" spans="1:77" x14ac:dyDescent="0.3">
      <c r="A1082" s="53" t="s">
        <v>1125</v>
      </c>
      <c r="B1082" s="53" t="s">
        <v>1573</v>
      </c>
      <c r="C1082" s="53">
        <v>12110104</v>
      </c>
      <c r="D1082" s="51">
        <v>819789.12997060001</v>
      </c>
      <c r="E1082" s="53">
        <v>260356.90007500001</v>
      </c>
      <c r="F1082" s="53">
        <f t="shared" si="3831"/>
        <v>0.31759008573867908</v>
      </c>
      <c r="H1082" s="53">
        <f>H1081</f>
        <v>2726</v>
      </c>
      <c r="I1082" s="53">
        <f t="shared" ref="I1082:I1084" si="3917">I1081</f>
        <v>566</v>
      </c>
      <c r="J1082" s="53">
        <f t="shared" ref="J1082:J1084" si="3918">J1081</f>
        <v>21456</v>
      </c>
      <c r="K1082" s="53">
        <f t="shared" ref="K1082:K1084" si="3919">K1081</f>
        <v>0</v>
      </c>
      <c r="L1082" s="53">
        <f t="shared" ref="L1082:L1084" si="3920">L1081</f>
        <v>455</v>
      </c>
      <c r="M1082" s="53">
        <f t="shared" si="3836"/>
        <v>865.75057372363915</v>
      </c>
      <c r="N1082" s="53">
        <f t="shared" si="3837"/>
        <v>179.75598852809236</v>
      </c>
      <c r="O1082" s="53">
        <f t="shared" si="3838"/>
        <v>6814.2128796090983</v>
      </c>
      <c r="P1082" s="53">
        <f t="shared" si="3839"/>
        <v>0</v>
      </c>
      <c r="Q1082" s="53">
        <f t="shared" si="3840"/>
        <v>144.50348901109899</v>
      </c>
    </row>
    <row r="1083" spans="1:77" x14ac:dyDescent="0.3">
      <c r="A1083" s="53" t="s">
        <v>1125</v>
      </c>
      <c r="B1083" s="53" t="s">
        <v>1573</v>
      </c>
      <c r="C1083" s="53">
        <v>12110106</v>
      </c>
      <c r="D1083" s="51">
        <v>819789.12997060001</v>
      </c>
      <c r="E1083" s="53">
        <v>220754.96105899999</v>
      </c>
      <c r="F1083" s="53">
        <f t="shared" si="3831"/>
        <v>0.26928261547810095</v>
      </c>
      <c r="H1083" s="53">
        <f>H1082</f>
        <v>2726</v>
      </c>
      <c r="I1083" s="53">
        <f t="shared" si="3917"/>
        <v>566</v>
      </c>
      <c r="J1083" s="53">
        <f t="shared" si="3918"/>
        <v>21456</v>
      </c>
      <c r="K1083" s="53">
        <f t="shared" si="3919"/>
        <v>0</v>
      </c>
      <c r="L1083" s="53">
        <f t="shared" si="3920"/>
        <v>455</v>
      </c>
      <c r="M1083" s="53">
        <f t="shared" si="3836"/>
        <v>734.06440979330318</v>
      </c>
      <c r="N1083" s="53">
        <f t="shared" si="3837"/>
        <v>152.41396036060513</v>
      </c>
      <c r="O1083" s="53">
        <f t="shared" si="3838"/>
        <v>5777.7277976981341</v>
      </c>
      <c r="P1083" s="53">
        <f t="shared" si="3839"/>
        <v>0</v>
      </c>
      <c r="Q1083" s="53">
        <f t="shared" si="3840"/>
        <v>122.52359004253593</v>
      </c>
    </row>
    <row r="1084" spans="1:77" x14ac:dyDescent="0.3">
      <c r="A1084" s="53" t="s">
        <v>1125</v>
      </c>
      <c r="B1084" s="53" t="s">
        <v>1573</v>
      </c>
      <c r="C1084" s="53">
        <v>12110108</v>
      </c>
      <c r="D1084" s="51">
        <v>819789.12997060001</v>
      </c>
      <c r="E1084" s="53">
        <v>38591.187608599997</v>
      </c>
      <c r="F1084" s="53">
        <f t="shared" si="3831"/>
        <v>4.7074529531739448E-2</v>
      </c>
      <c r="H1084" s="53">
        <f>H1083</f>
        <v>2726</v>
      </c>
      <c r="I1084" s="53">
        <f t="shared" si="3917"/>
        <v>566</v>
      </c>
      <c r="J1084" s="53">
        <f t="shared" si="3918"/>
        <v>21456</v>
      </c>
      <c r="K1084" s="53">
        <f t="shared" si="3919"/>
        <v>0</v>
      </c>
      <c r="L1084" s="53">
        <f t="shared" si="3920"/>
        <v>455</v>
      </c>
      <c r="M1084" s="53">
        <f t="shared" si="3836"/>
        <v>128.32516750352173</v>
      </c>
      <c r="N1084" s="53">
        <f t="shared" si="3837"/>
        <v>26.644183714964527</v>
      </c>
      <c r="O1084" s="53">
        <f t="shared" si="3838"/>
        <v>1010.0311056330016</v>
      </c>
      <c r="P1084" s="53">
        <f t="shared" si="3839"/>
        <v>0</v>
      </c>
      <c r="Q1084" s="53">
        <f t="shared" si="3840"/>
        <v>21.418910936941447</v>
      </c>
    </row>
  </sheetData>
  <sortState ref="AA4:AL890">
    <sortCondition ref="AA4:AA890"/>
    <sortCondition ref="AB4:AB890"/>
  </sortState>
  <mergeCells count="1">
    <mergeCell ref="A1:B1"/>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L783"/>
  <sheetViews>
    <sheetView topLeftCell="J1" zoomScale="80" zoomScaleNormal="80" workbookViewId="0">
      <selection activeCell="AA13" sqref="AA13"/>
    </sheetView>
  </sheetViews>
  <sheetFormatPr defaultRowHeight="15" x14ac:dyDescent="0.25"/>
  <cols>
    <col min="1" max="27" width="8.88671875" style="59"/>
    <col min="28" max="28" width="40.77734375" style="59" customWidth="1"/>
    <col min="29" max="29" width="10.77734375" style="59" bestFit="1" customWidth="1"/>
    <col min="30" max="31" width="9.109375" style="59" bestFit="1" customWidth="1"/>
    <col min="32" max="33" width="8.88671875" style="59"/>
    <col min="34" max="38" width="9.109375" style="59" bestFit="1" customWidth="1"/>
    <col min="39" max="16384" width="8.88671875" style="59"/>
  </cols>
  <sheetData>
    <row r="1" spans="1:3" ht="16.2" thickBot="1" x14ac:dyDescent="0.35">
      <c r="A1" s="188" t="s">
        <v>5</v>
      </c>
      <c r="B1" s="189"/>
      <c r="C1" s="190"/>
    </row>
    <row r="163" spans="27:38" x14ac:dyDescent="0.25">
      <c r="AA163" s="59" t="s">
        <v>976</v>
      </c>
      <c r="AB163" s="59" t="s">
        <v>1610</v>
      </c>
      <c r="AC163" s="59">
        <v>13070007</v>
      </c>
      <c r="AD163" s="59">
        <v>1</v>
      </c>
      <c r="AE163" s="59">
        <v>1</v>
      </c>
      <c r="AH163" s="59">
        <v>0</v>
      </c>
      <c r="AI163" s="59">
        <v>0</v>
      </c>
      <c r="AJ163" s="59">
        <v>0</v>
      </c>
      <c r="AK163" s="59">
        <v>7</v>
      </c>
      <c r="AL163" s="59">
        <v>0</v>
      </c>
    </row>
    <row r="173" spans="27:38" x14ac:dyDescent="0.25">
      <c r="AA173" s="60" t="s">
        <v>979</v>
      </c>
      <c r="AB173" s="60" t="s">
        <v>1596</v>
      </c>
      <c r="AC173" s="60">
        <v>13050004</v>
      </c>
      <c r="AD173" s="60">
        <v>1</v>
      </c>
      <c r="AE173" s="60">
        <v>1</v>
      </c>
      <c r="AH173" s="59">
        <v>0</v>
      </c>
      <c r="AI173" s="59">
        <v>0</v>
      </c>
      <c r="AJ173" s="59">
        <v>0</v>
      </c>
      <c r="AK173" s="59">
        <v>0</v>
      </c>
      <c r="AL173" s="59">
        <v>3</v>
      </c>
    </row>
    <row r="196" spans="27:38" x14ac:dyDescent="0.25">
      <c r="AA196" s="59" t="s">
        <v>981</v>
      </c>
      <c r="AB196" s="59" t="s">
        <v>1599</v>
      </c>
      <c r="AC196" s="59">
        <v>12080004</v>
      </c>
      <c r="AD196" s="59">
        <v>1</v>
      </c>
      <c r="AE196" s="59">
        <v>1</v>
      </c>
      <c r="AH196" s="59">
        <v>6</v>
      </c>
      <c r="AI196" s="59">
        <v>0</v>
      </c>
      <c r="AJ196" s="59">
        <v>0</v>
      </c>
      <c r="AK196" s="59">
        <v>0</v>
      </c>
      <c r="AL196" s="59">
        <v>8</v>
      </c>
    </row>
    <row r="213" spans="27:38" x14ac:dyDescent="0.25">
      <c r="AA213" s="59" t="s">
        <v>985</v>
      </c>
      <c r="AB213" s="59" t="s">
        <v>1580</v>
      </c>
      <c r="AC213" s="59">
        <v>12050007</v>
      </c>
      <c r="AD213" s="59">
        <v>1</v>
      </c>
      <c r="AE213" s="59">
        <v>1</v>
      </c>
      <c r="AH213" s="59">
        <v>67</v>
      </c>
      <c r="AI213" s="59">
        <v>0</v>
      </c>
      <c r="AJ213" s="59">
        <v>0</v>
      </c>
      <c r="AK213" s="59">
        <v>0</v>
      </c>
      <c r="AL213" s="59">
        <v>0</v>
      </c>
    </row>
    <row r="222" spans="27:38" x14ac:dyDescent="0.25">
      <c r="AA222" s="59" t="s">
        <v>892</v>
      </c>
      <c r="AB222" s="59" t="s">
        <v>1595</v>
      </c>
      <c r="AC222" s="59">
        <v>11140101</v>
      </c>
      <c r="AD222" s="59">
        <v>1</v>
      </c>
      <c r="AE222" s="59">
        <v>1</v>
      </c>
      <c r="AH222" s="59">
        <v>109</v>
      </c>
      <c r="AI222" s="59">
        <v>0</v>
      </c>
      <c r="AJ222" s="59">
        <v>0</v>
      </c>
      <c r="AK222" s="59">
        <v>0</v>
      </c>
      <c r="AL222" s="59">
        <v>0</v>
      </c>
    </row>
    <row r="282" spans="27:38" x14ac:dyDescent="0.25">
      <c r="AA282" s="59" t="s">
        <v>1000</v>
      </c>
      <c r="AB282" s="59" t="s">
        <v>1606</v>
      </c>
      <c r="AC282" s="59">
        <v>12090201</v>
      </c>
      <c r="AD282" s="59">
        <v>1</v>
      </c>
      <c r="AE282" s="59">
        <v>1</v>
      </c>
      <c r="AH282" s="59">
        <v>9</v>
      </c>
      <c r="AI282" s="59">
        <v>0</v>
      </c>
      <c r="AJ282" s="59">
        <v>0</v>
      </c>
      <c r="AK282" s="59">
        <v>0</v>
      </c>
      <c r="AL282" s="59">
        <v>0</v>
      </c>
    </row>
    <row r="361" spans="27:38" x14ac:dyDescent="0.25">
      <c r="AA361" s="59" t="s">
        <v>1019</v>
      </c>
      <c r="AB361" s="59" t="s">
        <v>1603</v>
      </c>
      <c r="AC361" s="59">
        <v>13040201</v>
      </c>
      <c r="AD361" s="59">
        <v>1</v>
      </c>
      <c r="AE361" s="59">
        <v>1</v>
      </c>
      <c r="AH361" s="59">
        <v>0</v>
      </c>
      <c r="AI361" s="59">
        <v>0</v>
      </c>
      <c r="AJ361" s="59">
        <v>0</v>
      </c>
      <c r="AK361" s="59">
        <v>0</v>
      </c>
      <c r="AL361" s="59">
        <v>6</v>
      </c>
    </row>
    <row r="726" spans="27:38" x14ac:dyDescent="0.25">
      <c r="AA726" s="59" t="s">
        <v>1110</v>
      </c>
      <c r="AB726" s="59" t="s">
        <v>1578</v>
      </c>
      <c r="AC726" s="59">
        <v>12080005</v>
      </c>
      <c r="AD726" s="59">
        <v>1</v>
      </c>
      <c r="AE726" s="59">
        <v>1</v>
      </c>
      <c r="AH726" s="59">
        <v>0</v>
      </c>
      <c r="AI726" s="59">
        <v>0</v>
      </c>
      <c r="AJ726" s="59">
        <v>154</v>
      </c>
      <c r="AK726" s="59">
        <v>0</v>
      </c>
      <c r="AL726" s="59">
        <v>0</v>
      </c>
    </row>
    <row r="783" spans="27:38" x14ac:dyDescent="0.25">
      <c r="AA783" s="59" t="s">
        <v>1125</v>
      </c>
      <c r="AB783" s="59" t="s">
        <v>1611</v>
      </c>
      <c r="AC783" s="59">
        <v>12110106</v>
      </c>
      <c r="AD783" s="59">
        <v>1</v>
      </c>
      <c r="AE783" s="59">
        <v>1</v>
      </c>
      <c r="AH783" s="59">
        <v>0</v>
      </c>
      <c r="AI783" s="59">
        <v>0</v>
      </c>
      <c r="AJ783" s="59">
        <v>0</v>
      </c>
      <c r="AK783" s="59">
        <v>0</v>
      </c>
      <c r="AL783" s="59">
        <v>9</v>
      </c>
    </row>
  </sheetData>
  <mergeCells count="1">
    <mergeCell ref="A1:C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E1095"/>
  <sheetViews>
    <sheetView workbookViewId="0">
      <pane xSplit="1" ySplit="1" topLeftCell="B2" activePane="bottomRight" state="frozen"/>
      <selection activeCell="S1" sqref="A1:XFD1048576"/>
      <selection pane="topRight" activeCell="S1" sqref="A1:XFD1048576"/>
      <selection pane="bottomLeft" activeCell="S1" sqref="A1:XFD1048576"/>
      <selection pane="bottomRight"/>
    </sheetView>
  </sheetViews>
  <sheetFormatPr defaultRowHeight="15.6" x14ac:dyDescent="0.3"/>
  <cols>
    <col min="1" max="6" width="15.6640625" style="54" customWidth="1"/>
    <col min="7" max="7" width="2.6640625" style="48" customWidth="1"/>
    <col min="8" max="11" width="15.6640625" style="54" customWidth="1"/>
    <col min="12" max="12" width="2.6640625" style="48" customWidth="1"/>
    <col min="13" max="14" width="15.6640625" style="54" customWidth="1"/>
    <col min="15" max="15" width="2.6640625" style="48" customWidth="1"/>
    <col min="16" max="16" width="15.6640625" style="54" customWidth="1"/>
    <col min="17" max="20" width="15.6640625" style="53" customWidth="1"/>
    <col min="21" max="21" width="2.6640625" style="48" customWidth="1"/>
    <col min="22" max="23" width="15.6640625" style="53" customWidth="1"/>
    <col min="24" max="24" width="2.88671875" style="48" customWidth="1"/>
    <col min="25" max="26" width="15.6640625" style="53" customWidth="1"/>
    <col min="27" max="27" width="3.109375" style="48" customWidth="1"/>
    <col min="28" max="28" width="19" style="54" customWidth="1"/>
    <col min="29" max="29" width="10.77734375" style="54" bestFit="1" customWidth="1"/>
    <col min="30" max="31" width="9.109375" style="54" bestFit="1" customWidth="1"/>
    <col min="32" max="33" width="8.88671875" style="54"/>
    <col min="34" max="38" width="9.109375" style="54" bestFit="1" customWidth="1"/>
    <col min="39" max="16384" width="8.88671875" style="54"/>
  </cols>
  <sheetData>
    <row r="1" spans="1:28" ht="46.8" x14ac:dyDescent="0.3">
      <c r="A1" s="84" t="s">
        <v>1126</v>
      </c>
      <c r="B1" s="84" t="s">
        <v>919</v>
      </c>
      <c r="C1" s="84" t="s">
        <v>7</v>
      </c>
      <c r="D1" s="81" t="s">
        <v>920</v>
      </c>
      <c r="E1" s="81" t="s">
        <v>921</v>
      </c>
      <c r="F1" s="84" t="s">
        <v>922</v>
      </c>
      <c r="H1" s="82" t="s">
        <v>1352</v>
      </c>
      <c r="I1" s="82" t="s">
        <v>1353</v>
      </c>
      <c r="J1" s="81" t="s">
        <v>1354</v>
      </c>
      <c r="K1" s="81" t="s">
        <v>1355</v>
      </c>
      <c r="M1" s="81" t="s">
        <v>7</v>
      </c>
      <c r="N1" s="81" t="s">
        <v>1356</v>
      </c>
      <c r="O1" s="85"/>
      <c r="P1" s="81" t="s">
        <v>919</v>
      </c>
      <c r="Q1" s="81" t="s">
        <v>7</v>
      </c>
      <c r="R1" s="81" t="s">
        <v>929</v>
      </c>
      <c r="S1" s="81" t="s">
        <v>930</v>
      </c>
      <c r="T1" s="81" t="s">
        <v>922</v>
      </c>
      <c r="U1" s="85"/>
      <c r="V1" s="82" t="s">
        <v>1365</v>
      </c>
      <c r="W1" s="81" t="s">
        <v>1357</v>
      </c>
      <c r="X1" s="85"/>
      <c r="Y1" s="81" t="s">
        <v>7</v>
      </c>
      <c r="Z1" s="81" t="s">
        <v>1358</v>
      </c>
      <c r="AA1" s="85"/>
      <c r="AB1" s="55" t="s">
        <v>1359</v>
      </c>
    </row>
    <row r="2" spans="1:28" x14ac:dyDescent="0.3">
      <c r="A2" s="53" t="s">
        <v>53</v>
      </c>
      <c r="B2" s="86" t="s">
        <v>941</v>
      </c>
      <c r="C2" s="53">
        <v>11120103</v>
      </c>
      <c r="D2" s="53">
        <v>1901</v>
      </c>
      <c r="E2" s="53">
        <v>1811</v>
      </c>
      <c r="F2" s="53">
        <f>E2/D2</f>
        <v>0.95265649658074703</v>
      </c>
      <c r="H2" s="53">
        <f>Input!W3</f>
        <v>369</v>
      </c>
      <c r="I2" s="53">
        <f>Input!X3</f>
        <v>0</v>
      </c>
      <c r="J2" s="53">
        <f>SUM(H2:I2)</f>
        <v>369</v>
      </c>
      <c r="K2" s="53">
        <f>J2*F2</f>
        <v>351.53024723829566</v>
      </c>
      <c r="M2" s="46">
        <v>11090101</v>
      </c>
      <c r="N2" s="46">
        <f>SUM(K39,K63,K932)</f>
        <v>59.828140103786843</v>
      </c>
      <c r="P2" s="53" t="s">
        <v>937</v>
      </c>
      <c r="Q2" s="87" t="s">
        <v>1192</v>
      </c>
      <c r="R2" s="53">
        <v>689606.36546034412</v>
      </c>
      <c r="S2" s="51">
        <v>318401.04397662403</v>
      </c>
      <c r="T2" s="53">
        <f>S2/R2</f>
        <v>0.46171418931737473</v>
      </c>
      <c r="V2" s="88">
        <f>Input!Z3</f>
        <v>105</v>
      </c>
      <c r="W2" s="53">
        <f>V2*T2</f>
        <v>48.479989878324346</v>
      </c>
      <c r="Y2" s="53">
        <v>11090101</v>
      </c>
      <c r="Z2" s="53">
        <f>SUM(W247,W439,W757)</f>
        <v>322.59427455576252</v>
      </c>
      <c r="AB2" s="46">
        <f>SUM(Z2,N2)</f>
        <v>382.42241465954936</v>
      </c>
    </row>
    <row r="3" spans="1:28" x14ac:dyDescent="0.3">
      <c r="A3" s="53" t="s">
        <v>53</v>
      </c>
      <c r="B3" s="53" t="s">
        <v>941</v>
      </c>
      <c r="C3" s="53">
        <v>11120201</v>
      </c>
      <c r="D3" s="53">
        <v>1901</v>
      </c>
      <c r="E3" s="53">
        <v>90</v>
      </c>
      <c r="F3" s="53">
        <f t="shared" ref="F3:F66" si="0">E3/D3</f>
        <v>4.7343503419253023E-2</v>
      </c>
      <c r="H3" s="53">
        <f>H2</f>
        <v>369</v>
      </c>
      <c r="I3" s="53">
        <f>I2</f>
        <v>0</v>
      </c>
      <c r="J3" s="53">
        <f t="shared" ref="J3:J66" si="1">SUM(H3:I3)</f>
        <v>369</v>
      </c>
      <c r="K3" s="53">
        <f t="shared" ref="K3:K66" si="2">J3*F3</f>
        <v>17.469752761704367</v>
      </c>
      <c r="M3" s="46">
        <v>11090102</v>
      </c>
      <c r="N3" s="46">
        <f>SUM(K40,K64)</f>
        <v>41.610568955105236</v>
      </c>
      <c r="P3" s="53" t="s">
        <v>937</v>
      </c>
      <c r="Q3" s="87" t="s">
        <v>1182</v>
      </c>
      <c r="R3" s="53">
        <v>689606.36546034412</v>
      </c>
      <c r="S3" s="51">
        <v>8711.7496547200008</v>
      </c>
      <c r="T3" s="53">
        <f t="shared" ref="T3:T66" si="3">S3/R3</f>
        <v>1.2632931032915431E-2</v>
      </c>
      <c r="V3" s="88">
        <f>V2</f>
        <v>105</v>
      </c>
      <c r="W3" s="53">
        <f t="shared" ref="W3:W66" si="4">V3*T3</f>
        <v>1.3264577584561201</v>
      </c>
      <c r="Y3" s="53">
        <v>11090102</v>
      </c>
      <c r="Z3" s="53">
        <f>SUM(W231,W440,W758)</f>
        <v>7.4215246041476099</v>
      </c>
      <c r="AB3" s="46">
        <f t="shared" ref="AB3:AB66" si="5">SUM(Z3,N3)</f>
        <v>49.032093559252843</v>
      </c>
    </row>
    <row r="4" spans="1:28" x14ac:dyDescent="0.3">
      <c r="A4" s="53" t="s">
        <v>53</v>
      </c>
      <c r="B4" s="53" t="s">
        <v>960</v>
      </c>
      <c r="C4" s="53">
        <v>11090105</v>
      </c>
      <c r="D4" s="53">
        <v>6182</v>
      </c>
      <c r="E4" s="53">
        <v>116</v>
      </c>
      <c r="F4" s="53">
        <f t="shared" si="0"/>
        <v>1.8764153995470722E-2</v>
      </c>
      <c r="H4" s="53">
        <f>Input!W4</f>
        <v>1300</v>
      </c>
      <c r="I4" s="53">
        <f>Input!X4</f>
        <v>735</v>
      </c>
      <c r="J4" s="53">
        <f t="shared" si="1"/>
        <v>2035</v>
      </c>
      <c r="K4" s="53">
        <f t="shared" si="2"/>
        <v>38.185053380782918</v>
      </c>
      <c r="M4" s="46">
        <v>11090103</v>
      </c>
      <c r="N4" s="46">
        <f>SUM(K17,K41)</f>
        <v>2733.8757601162743</v>
      </c>
      <c r="P4" s="53" t="s">
        <v>937</v>
      </c>
      <c r="Q4" s="87" t="s">
        <v>1190</v>
      </c>
      <c r="R4" s="53">
        <v>689606.36546034412</v>
      </c>
      <c r="S4" s="51">
        <v>362493.57182900002</v>
      </c>
      <c r="T4" s="53">
        <f t="shared" si="3"/>
        <v>0.52565287964970975</v>
      </c>
      <c r="V4" s="88">
        <f t="shared" ref="V4" si="6">V3</f>
        <v>105</v>
      </c>
      <c r="W4" s="53">
        <f t="shared" si="4"/>
        <v>55.193552363219524</v>
      </c>
      <c r="Y4" s="53">
        <v>11090103</v>
      </c>
      <c r="Z4" s="53">
        <f>SUM(W232,W441)</f>
        <v>0</v>
      </c>
      <c r="AB4" s="46">
        <f t="shared" si="5"/>
        <v>2733.8757601162743</v>
      </c>
    </row>
    <row r="5" spans="1:28" x14ac:dyDescent="0.3">
      <c r="A5" s="53" t="s">
        <v>53</v>
      </c>
      <c r="B5" s="53" t="s">
        <v>960</v>
      </c>
      <c r="C5" s="53">
        <v>11090106</v>
      </c>
      <c r="D5" s="53">
        <v>6182</v>
      </c>
      <c r="E5" s="53">
        <v>1099</v>
      </c>
      <c r="F5" s="53">
        <f t="shared" si="0"/>
        <v>0.1777741831122614</v>
      </c>
      <c r="H5" s="53">
        <f t="shared" ref="H5:I8" si="7">H4</f>
        <v>1300</v>
      </c>
      <c r="I5" s="53">
        <f t="shared" si="7"/>
        <v>735</v>
      </c>
      <c r="J5" s="53">
        <f t="shared" si="1"/>
        <v>2035</v>
      </c>
      <c r="K5" s="53">
        <f t="shared" si="2"/>
        <v>361.77046263345193</v>
      </c>
      <c r="M5" s="46">
        <v>11090104</v>
      </c>
      <c r="N5" s="46">
        <f>K18</f>
        <v>78.8112785320006</v>
      </c>
      <c r="P5" s="53" t="s">
        <v>938</v>
      </c>
      <c r="Q5" s="87" t="s">
        <v>1232</v>
      </c>
      <c r="R5" s="53">
        <v>952946.06269399996</v>
      </c>
      <c r="S5" s="51">
        <v>123853.921088</v>
      </c>
      <c r="T5" s="53">
        <f t="shared" si="3"/>
        <v>0.1299694976837012</v>
      </c>
      <c r="V5" s="88">
        <f>Input!Z4</f>
        <v>856</v>
      </c>
      <c r="W5" s="53">
        <f t="shared" si="4"/>
        <v>111.25389001724822</v>
      </c>
      <c r="Y5" s="53">
        <v>11090104</v>
      </c>
      <c r="Z5" s="53">
        <f>SUM(W233,W442)</f>
        <v>0</v>
      </c>
      <c r="AB5" s="46">
        <f t="shared" si="5"/>
        <v>78.8112785320006</v>
      </c>
    </row>
    <row r="6" spans="1:28" x14ac:dyDescent="0.3">
      <c r="A6" s="53" t="s">
        <v>53</v>
      </c>
      <c r="B6" s="53" t="s">
        <v>960</v>
      </c>
      <c r="C6" s="53">
        <v>11120103</v>
      </c>
      <c r="D6" s="53">
        <v>6182</v>
      </c>
      <c r="E6" s="53">
        <v>43</v>
      </c>
      <c r="F6" s="53">
        <f t="shared" si="0"/>
        <v>6.9556777741831121E-3</v>
      </c>
      <c r="H6" s="53">
        <f t="shared" si="7"/>
        <v>1300</v>
      </c>
      <c r="I6" s="53">
        <f t="shared" si="7"/>
        <v>735</v>
      </c>
      <c r="J6" s="53">
        <f t="shared" si="1"/>
        <v>2035</v>
      </c>
      <c r="K6" s="53">
        <f t="shared" si="2"/>
        <v>14.154804270462634</v>
      </c>
      <c r="M6" s="46">
        <v>11090105</v>
      </c>
      <c r="N6" s="46">
        <f>SUM(K42,K48,K57,K65,K67,K71)</f>
        <v>28431.376228421112</v>
      </c>
      <c r="P6" s="53" t="s">
        <v>938</v>
      </c>
      <c r="Q6" s="87" t="s">
        <v>1233</v>
      </c>
      <c r="R6" s="53">
        <v>952946.06269399996</v>
      </c>
      <c r="S6" s="51">
        <v>384620.27315399999</v>
      </c>
      <c r="T6" s="53">
        <f t="shared" si="3"/>
        <v>0.40361179736308456</v>
      </c>
      <c r="V6" s="88">
        <f>V5</f>
        <v>856</v>
      </c>
      <c r="W6" s="53">
        <f t="shared" si="4"/>
        <v>345.49169854280041</v>
      </c>
      <c r="Y6" s="53">
        <v>11090105</v>
      </c>
      <c r="Z6" s="53">
        <f>SUM(W133,W443,W502,W723,W759,W791,W803)</f>
        <v>1225.6517647436644</v>
      </c>
      <c r="AB6" s="46">
        <f t="shared" si="5"/>
        <v>29657.027993164775</v>
      </c>
    </row>
    <row r="7" spans="1:28" x14ac:dyDescent="0.3">
      <c r="A7" s="53" t="s">
        <v>53</v>
      </c>
      <c r="B7" s="53" t="s">
        <v>960</v>
      </c>
      <c r="C7" s="53">
        <v>11120201</v>
      </c>
      <c r="D7" s="53">
        <v>6182</v>
      </c>
      <c r="E7" s="53">
        <v>61</v>
      </c>
      <c r="F7" s="53">
        <f t="shared" si="0"/>
        <v>9.86735684244581E-3</v>
      </c>
      <c r="H7" s="53">
        <f t="shared" si="7"/>
        <v>1300</v>
      </c>
      <c r="I7" s="53">
        <f t="shared" si="7"/>
        <v>735</v>
      </c>
      <c r="J7" s="53">
        <f t="shared" si="1"/>
        <v>2035</v>
      </c>
      <c r="K7" s="53">
        <f t="shared" si="2"/>
        <v>20.080071174377224</v>
      </c>
      <c r="M7" s="46">
        <v>11090106</v>
      </c>
      <c r="N7" s="46">
        <f>SUM(K5,K27,K45,K49,K52,K59,K77)</f>
        <v>34096.15327608907</v>
      </c>
      <c r="P7" s="53" t="s">
        <v>938</v>
      </c>
      <c r="Q7" s="87" t="s">
        <v>1234</v>
      </c>
      <c r="R7" s="53">
        <v>952946.06269399996</v>
      </c>
      <c r="S7" s="51">
        <v>278804.11974599998</v>
      </c>
      <c r="T7" s="53">
        <f t="shared" si="3"/>
        <v>0.29257072426304431</v>
      </c>
      <c r="V7" s="88">
        <f t="shared" ref="V7:V8" si="8">V6</f>
        <v>856</v>
      </c>
      <c r="W7" s="53">
        <f t="shared" si="4"/>
        <v>250.44053996916594</v>
      </c>
      <c r="Y7" s="53">
        <v>11090106</v>
      </c>
      <c r="Z7" s="53">
        <f>SUM(W134,W380,W416,W454,W503,W630,W753,W831)</f>
        <v>180.12828409545099</v>
      </c>
      <c r="AB7" s="46">
        <f t="shared" si="5"/>
        <v>34276.281560184521</v>
      </c>
    </row>
    <row r="8" spans="1:28" x14ac:dyDescent="0.3">
      <c r="A8" s="53" t="s">
        <v>53</v>
      </c>
      <c r="B8" s="53" t="s">
        <v>960</v>
      </c>
      <c r="C8" s="53">
        <v>11120301</v>
      </c>
      <c r="D8" s="53">
        <v>6182</v>
      </c>
      <c r="E8" s="53">
        <v>4863</v>
      </c>
      <c r="F8" s="53">
        <f t="shared" si="0"/>
        <v>0.78663862827563891</v>
      </c>
      <c r="H8" s="53">
        <f t="shared" si="7"/>
        <v>1300</v>
      </c>
      <c r="I8" s="53">
        <f t="shared" si="7"/>
        <v>735</v>
      </c>
      <c r="J8" s="53">
        <f t="shared" si="1"/>
        <v>2035</v>
      </c>
      <c r="K8" s="53">
        <f t="shared" si="2"/>
        <v>1600.8096085409252</v>
      </c>
      <c r="M8" s="46">
        <v>11090201</v>
      </c>
      <c r="N8" s="46">
        <f>SUM(K46,K53)</f>
        <v>6.7777226496442449</v>
      </c>
      <c r="P8" s="53" t="s">
        <v>938</v>
      </c>
      <c r="Q8" s="87" t="s">
        <v>1216</v>
      </c>
      <c r="R8" s="53">
        <v>952946.06269399996</v>
      </c>
      <c r="S8" s="51">
        <v>165667.74870600001</v>
      </c>
      <c r="T8" s="53">
        <f t="shared" si="3"/>
        <v>0.17384798069016999</v>
      </c>
      <c r="V8" s="88">
        <f t="shared" si="8"/>
        <v>856</v>
      </c>
      <c r="W8" s="53">
        <f t="shared" si="4"/>
        <v>148.8138714707855</v>
      </c>
      <c r="Y8" s="53">
        <v>11090201</v>
      </c>
      <c r="Z8" s="53">
        <f>SUM(W455,W631)</f>
        <v>3.1254922445711744</v>
      </c>
      <c r="AB8" s="46">
        <f t="shared" si="5"/>
        <v>9.9032148942154201</v>
      </c>
    </row>
    <row r="9" spans="1:28" x14ac:dyDescent="0.3">
      <c r="A9" s="53" t="s">
        <v>53</v>
      </c>
      <c r="B9" s="53" t="s">
        <v>963</v>
      </c>
      <c r="C9" s="53">
        <v>11120105</v>
      </c>
      <c r="D9" s="53">
        <v>7041</v>
      </c>
      <c r="E9" s="53">
        <v>516</v>
      </c>
      <c r="F9" s="53">
        <f t="shared" si="0"/>
        <v>7.3285044737963351E-2</v>
      </c>
      <c r="H9" s="53">
        <f>Input!W5</f>
        <v>1704</v>
      </c>
      <c r="I9" s="53">
        <f>Input!X5</f>
        <v>0</v>
      </c>
      <c r="J9" s="53">
        <f t="shared" si="1"/>
        <v>1704</v>
      </c>
      <c r="K9" s="53">
        <f t="shared" si="2"/>
        <v>124.87771623348955</v>
      </c>
      <c r="M9" s="46">
        <v>11100101</v>
      </c>
      <c r="N9" s="46">
        <f>SUM(K19,K79)</f>
        <v>131.40045420880725</v>
      </c>
      <c r="P9" s="53" t="s">
        <v>939</v>
      </c>
      <c r="Q9" s="87" t="s">
        <v>1291</v>
      </c>
      <c r="R9" s="53">
        <v>553255.46218309994</v>
      </c>
      <c r="S9" s="51">
        <v>315275.28258599999</v>
      </c>
      <c r="T9" s="53">
        <f t="shared" si="3"/>
        <v>0.56985480331626548</v>
      </c>
      <c r="V9" s="88">
        <f>Input!Z5</f>
        <v>585</v>
      </c>
      <c r="W9" s="53">
        <f t="shared" si="4"/>
        <v>333.36505994001533</v>
      </c>
      <c r="Y9" s="53">
        <v>11100101</v>
      </c>
      <c r="Z9" s="53">
        <f>SUM(W234,W877)</f>
        <v>1.9427841573943951</v>
      </c>
      <c r="AB9" s="46">
        <f t="shared" si="5"/>
        <v>133.34323836620163</v>
      </c>
    </row>
    <row r="10" spans="1:28" x14ac:dyDescent="0.3">
      <c r="A10" s="53" t="s">
        <v>53</v>
      </c>
      <c r="B10" s="53" t="s">
        <v>963</v>
      </c>
      <c r="C10" s="53">
        <v>11130101</v>
      </c>
      <c r="D10" s="53">
        <v>7041</v>
      </c>
      <c r="E10" s="53">
        <v>2577</v>
      </c>
      <c r="F10" s="53">
        <f t="shared" si="0"/>
        <v>0.365999147848317</v>
      </c>
      <c r="H10" s="53">
        <f t="shared" ref="H10:I12" si="9">H9</f>
        <v>1704</v>
      </c>
      <c r="I10" s="53">
        <f t="shared" si="9"/>
        <v>0</v>
      </c>
      <c r="J10" s="53">
        <f t="shared" si="1"/>
        <v>1704</v>
      </c>
      <c r="K10" s="53">
        <f t="shared" si="2"/>
        <v>623.66254793353221</v>
      </c>
      <c r="M10" s="46">
        <v>11100103</v>
      </c>
      <c r="N10" s="46">
        <f>SUM(K20,K36,K43,K80)</f>
        <v>881.81044999239043</v>
      </c>
      <c r="P10" s="53" t="s">
        <v>939</v>
      </c>
      <c r="Q10" s="87" t="s">
        <v>1293</v>
      </c>
      <c r="R10" s="53">
        <v>553255.46218309994</v>
      </c>
      <c r="S10" s="51">
        <v>38237.522104700001</v>
      </c>
      <c r="T10" s="53">
        <f t="shared" si="3"/>
        <v>6.9113682048104738E-2</v>
      </c>
      <c r="V10" s="88">
        <f>V9</f>
        <v>585</v>
      </c>
      <c r="W10" s="53">
        <f t="shared" si="4"/>
        <v>40.431503998141274</v>
      </c>
      <c r="Y10" s="53">
        <v>11100103</v>
      </c>
      <c r="Z10" s="53">
        <f>SUM(W235,W417,W444,W878)</f>
        <v>26.033538142438434</v>
      </c>
      <c r="AB10" s="46">
        <f t="shared" si="5"/>
        <v>907.84398813482892</v>
      </c>
    </row>
    <row r="11" spans="1:28" x14ac:dyDescent="0.3">
      <c r="A11" s="53" t="s">
        <v>53</v>
      </c>
      <c r="B11" s="53" t="s">
        <v>963</v>
      </c>
      <c r="C11" s="53">
        <v>11130103</v>
      </c>
      <c r="D11" s="53">
        <v>7041</v>
      </c>
      <c r="E11" s="53">
        <v>3942</v>
      </c>
      <c r="F11" s="53">
        <f t="shared" si="0"/>
        <v>0.55986365573072006</v>
      </c>
      <c r="H11" s="53">
        <f t="shared" si="9"/>
        <v>1704</v>
      </c>
      <c r="I11" s="53">
        <f t="shared" si="9"/>
        <v>0</v>
      </c>
      <c r="J11" s="53">
        <f t="shared" si="1"/>
        <v>1704</v>
      </c>
      <c r="K11" s="53">
        <f t="shared" si="2"/>
        <v>954.00766936514697</v>
      </c>
      <c r="M11" s="46">
        <v>11100104</v>
      </c>
      <c r="N11" s="46">
        <f>SUM(K21,K37,K44,K50,K58,K60,K81)</f>
        <v>15868.708758266286</v>
      </c>
      <c r="P11" s="53" t="s">
        <v>939</v>
      </c>
      <c r="Q11" s="87" t="s">
        <v>1204</v>
      </c>
      <c r="R11" s="53">
        <v>553255.46218309994</v>
      </c>
      <c r="S11" s="51">
        <v>24308.340822400001</v>
      </c>
      <c r="T11" s="53">
        <f t="shared" si="3"/>
        <v>4.3936919712425998E-2</v>
      </c>
      <c r="V11" s="88">
        <f t="shared" ref="V11:V12" si="10">V10</f>
        <v>585</v>
      </c>
      <c r="W11" s="53">
        <f t="shared" si="4"/>
        <v>25.703098031769208</v>
      </c>
      <c r="Y11" s="53">
        <v>11100104</v>
      </c>
      <c r="Z11" s="53">
        <f>SUM(W236,W418,W445,W504,W724,W754,W879)</f>
        <v>90.912258235086696</v>
      </c>
      <c r="AB11" s="46">
        <f t="shared" si="5"/>
        <v>15959.621016501373</v>
      </c>
    </row>
    <row r="12" spans="1:28" x14ac:dyDescent="0.3">
      <c r="A12" s="53" t="s">
        <v>53</v>
      </c>
      <c r="B12" s="53" t="s">
        <v>963</v>
      </c>
      <c r="C12" s="53">
        <v>11130105</v>
      </c>
      <c r="D12" s="53">
        <v>7041</v>
      </c>
      <c r="E12" s="53">
        <v>6</v>
      </c>
      <c r="F12" s="53">
        <f t="shared" si="0"/>
        <v>8.5215168299957388E-4</v>
      </c>
      <c r="H12" s="53">
        <f t="shared" si="9"/>
        <v>1704</v>
      </c>
      <c r="I12" s="53">
        <f t="shared" si="9"/>
        <v>0</v>
      </c>
      <c r="J12" s="53">
        <f t="shared" si="1"/>
        <v>1704</v>
      </c>
      <c r="K12" s="53">
        <f t="shared" si="2"/>
        <v>1.4520664678312738</v>
      </c>
      <c r="M12" s="46">
        <v>11100201</v>
      </c>
      <c r="N12" s="46">
        <f>SUM(K54,K61)</f>
        <v>2814.907146910984</v>
      </c>
      <c r="P12" s="53" t="s">
        <v>939</v>
      </c>
      <c r="Q12" s="87" t="s">
        <v>1294</v>
      </c>
      <c r="R12" s="53">
        <v>553255.46218309994</v>
      </c>
      <c r="S12" s="51">
        <v>175434.31667</v>
      </c>
      <c r="T12" s="53">
        <f t="shared" si="3"/>
        <v>0.31709459492320385</v>
      </c>
      <c r="V12" s="88">
        <f t="shared" si="10"/>
        <v>585</v>
      </c>
      <c r="W12" s="53">
        <f t="shared" si="4"/>
        <v>185.50033803007426</v>
      </c>
      <c r="Y12" s="53">
        <v>11100201</v>
      </c>
      <c r="Z12" s="53">
        <f>SUM(W632,W755)</f>
        <v>34.815965912036077</v>
      </c>
      <c r="AB12" s="46">
        <f t="shared" si="5"/>
        <v>2849.7231128230201</v>
      </c>
    </row>
    <row r="13" spans="1:28" x14ac:dyDescent="0.3">
      <c r="A13" s="53" t="s">
        <v>53</v>
      </c>
      <c r="B13" s="53" t="s">
        <v>968</v>
      </c>
      <c r="C13" s="53">
        <v>11120105</v>
      </c>
      <c r="D13" s="53">
        <v>3057</v>
      </c>
      <c r="E13" s="53">
        <v>223</v>
      </c>
      <c r="F13" s="53">
        <f t="shared" si="0"/>
        <v>7.2947333987569515E-2</v>
      </c>
      <c r="H13" s="53">
        <f>Input!W6</f>
        <v>666</v>
      </c>
      <c r="I13" s="53">
        <f>Input!X6</f>
        <v>0</v>
      </c>
      <c r="J13" s="53">
        <f t="shared" si="1"/>
        <v>666</v>
      </c>
      <c r="K13" s="53">
        <f t="shared" si="2"/>
        <v>48.582924435721296</v>
      </c>
      <c r="M13" s="46">
        <v>11100202</v>
      </c>
      <c r="N13" s="46">
        <f>SUM(K38,K51,K55,K62)</f>
        <v>205.0043295998052</v>
      </c>
      <c r="P13" s="53" t="s">
        <v>865</v>
      </c>
      <c r="Q13" s="87" t="s">
        <v>1322</v>
      </c>
      <c r="R13" s="53">
        <v>143072.38453973961</v>
      </c>
      <c r="S13" s="51">
        <v>22654.334606</v>
      </c>
      <c r="T13" s="53">
        <f t="shared" si="3"/>
        <v>0.15834176999900049</v>
      </c>
      <c r="V13" s="88">
        <f>Input!Z6</f>
        <v>28</v>
      </c>
      <c r="W13" s="53">
        <f t="shared" si="4"/>
        <v>4.433569559972014</v>
      </c>
      <c r="Y13" s="53">
        <v>11100202</v>
      </c>
      <c r="Z13" s="53">
        <f>SUM(W419,W505,W633,W756)</f>
        <v>69.023270119497141</v>
      </c>
      <c r="AB13" s="46">
        <f t="shared" si="5"/>
        <v>274.02759971930232</v>
      </c>
    </row>
    <row r="14" spans="1:28" x14ac:dyDescent="0.3">
      <c r="A14" s="53" t="s">
        <v>53</v>
      </c>
      <c r="B14" s="53" t="s">
        <v>968</v>
      </c>
      <c r="C14" s="53">
        <v>11120202</v>
      </c>
      <c r="D14" s="53">
        <v>3057</v>
      </c>
      <c r="E14" s="53">
        <v>2645</v>
      </c>
      <c r="F14" s="53">
        <f t="shared" si="0"/>
        <v>0.8652273470722931</v>
      </c>
      <c r="H14" s="53">
        <f t="shared" ref="H14:I16" si="11">H13</f>
        <v>666</v>
      </c>
      <c r="I14" s="53">
        <f t="shared" si="11"/>
        <v>0</v>
      </c>
      <c r="J14" s="53">
        <f t="shared" si="1"/>
        <v>666</v>
      </c>
      <c r="K14" s="53">
        <f t="shared" si="2"/>
        <v>576.2414131501472</v>
      </c>
      <c r="M14" s="46">
        <v>11100203</v>
      </c>
      <c r="N14" s="46">
        <f>K56</f>
        <v>289.84191399152024</v>
      </c>
      <c r="P14" s="53" t="s">
        <v>865</v>
      </c>
      <c r="Q14" s="87" t="s">
        <v>1323</v>
      </c>
      <c r="R14" s="53">
        <v>143072.38453973961</v>
      </c>
      <c r="S14" s="51">
        <v>120396.17217200001</v>
      </c>
      <c r="T14" s="53">
        <f t="shared" si="3"/>
        <v>0.8415053160629955</v>
      </c>
      <c r="V14" s="88">
        <f>V13</f>
        <v>28</v>
      </c>
      <c r="W14" s="53">
        <f t="shared" si="4"/>
        <v>23.562148849763872</v>
      </c>
      <c r="Y14" s="53">
        <v>11100203</v>
      </c>
      <c r="Z14" s="53">
        <f>SUM(W456,W634)</f>
        <v>30.883800385777032</v>
      </c>
      <c r="AB14" s="46">
        <f t="shared" si="5"/>
        <v>320.72571437729727</v>
      </c>
    </row>
    <row r="15" spans="1:28" x14ac:dyDescent="0.3">
      <c r="A15" s="53" t="s">
        <v>53</v>
      </c>
      <c r="B15" s="53" t="s">
        <v>968</v>
      </c>
      <c r="C15" s="53">
        <v>11120304</v>
      </c>
      <c r="D15" s="53">
        <v>3057</v>
      </c>
      <c r="E15" s="53">
        <v>54</v>
      </c>
      <c r="F15" s="53">
        <f t="shared" si="0"/>
        <v>1.7664376840039256E-2</v>
      </c>
      <c r="H15" s="53">
        <f t="shared" si="11"/>
        <v>666</v>
      </c>
      <c r="I15" s="53">
        <f t="shared" si="11"/>
        <v>0</v>
      </c>
      <c r="J15" s="53">
        <f t="shared" si="1"/>
        <v>666</v>
      </c>
      <c r="K15" s="53">
        <f t="shared" si="2"/>
        <v>11.764474975466145</v>
      </c>
      <c r="M15" s="46">
        <v>11120101</v>
      </c>
      <c r="N15" s="46">
        <f>SUM(K72,K917,K933,K980)</f>
        <v>16676.290402676961</v>
      </c>
      <c r="P15" s="53" t="s">
        <v>865</v>
      </c>
      <c r="Q15" s="87" t="s">
        <v>1329</v>
      </c>
      <c r="R15" s="53">
        <v>143072.38453973961</v>
      </c>
      <c r="S15" s="51">
        <v>21.8777617396</v>
      </c>
      <c r="T15" s="53">
        <f t="shared" si="3"/>
        <v>1.5291393800404062E-4</v>
      </c>
      <c r="V15" s="88">
        <f t="shared" ref="V15" si="12">V14</f>
        <v>28</v>
      </c>
      <c r="W15" s="53">
        <f t="shared" si="4"/>
        <v>4.2815902641131377E-3</v>
      </c>
      <c r="Y15" s="53">
        <v>11120101</v>
      </c>
      <c r="Z15" s="53">
        <f>SUM(W143,W248,W771,W804)</f>
        <v>0</v>
      </c>
      <c r="AB15" s="46">
        <f t="shared" si="5"/>
        <v>16676.290402676961</v>
      </c>
    </row>
    <row r="16" spans="1:28" x14ac:dyDescent="0.3">
      <c r="A16" s="53" t="s">
        <v>53</v>
      </c>
      <c r="B16" s="53" t="s">
        <v>968</v>
      </c>
      <c r="C16" s="53">
        <v>11130101</v>
      </c>
      <c r="D16" s="53">
        <v>3057</v>
      </c>
      <c r="E16" s="53">
        <v>135</v>
      </c>
      <c r="F16" s="53">
        <f t="shared" si="0"/>
        <v>4.4160942100098133E-2</v>
      </c>
      <c r="H16" s="53">
        <f t="shared" si="11"/>
        <v>666</v>
      </c>
      <c r="I16" s="53">
        <f t="shared" si="11"/>
        <v>0</v>
      </c>
      <c r="J16" s="53">
        <f t="shared" si="1"/>
        <v>666</v>
      </c>
      <c r="K16" s="53">
        <f t="shared" si="2"/>
        <v>29.411187438665358</v>
      </c>
      <c r="M16" s="46">
        <v>11120102</v>
      </c>
      <c r="N16" s="46">
        <f>SUM(K66,K68,K73,K934)</f>
        <v>4023.3418844402981</v>
      </c>
      <c r="P16" s="53" t="s">
        <v>940</v>
      </c>
      <c r="Q16" s="87" t="s">
        <v>1167</v>
      </c>
      <c r="R16" s="53">
        <v>592473.74079557345</v>
      </c>
      <c r="S16" s="51">
        <v>113395.76250253826</v>
      </c>
      <c r="T16" s="53">
        <f t="shared" si="3"/>
        <v>0.19139373561142217</v>
      </c>
      <c r="V16" s="89">
        <f>Input!Z7</f>
        <v>1366</v>
      </c>
      <c r="W16" s="53">
        <f t="shared" si="4"/>
        <v>261.44384284520271</v>
      </c>
      <c r="Y16" s="53">
        <v>11120102</v>
      </c>
      <c r="Z16" s="53">
        <f>SUM(W249,W760,W792,W805)</f>
        <v>54.517890133199984</v>
      </c>
      <c r="AB16" s="46">
        <f t="shared" si="5"/>
        <v>4077.8597745734983</v>
      </c>
    </row>
    <row r="17" spans="1:28" x14ac:dyDescent="0.3">
      <c r="A17" s="53" t="s">
        <v>53</v>
      </c>
      <c r="B17" s="53" t="s">
        <v>980</v>
      </c>
      <c r="C17" s="53">
        <v>11090103</v>
      </c>
      <c r="D17" s="53">
        <v>6703</v>
      </c>
      <c r="E17" s="53">
        <v>6126</v>
      </c>
      <c r="F17" s="53">
        <f t="shared" si="0"/>
        <v>0.91391914068327618</v>
      </c>
      <c r="H17" s="53">
        <f>Input!W7</f>
        <v>1928</v>
      </c>
      <c r="I17" s="53">
        <f>Input!X7</f>
        <v>0</v>
      </c>
      <c r="J17" s="53">
        <f t="shared" si="1"/>
        <v>1928</v>
      </c>
      <c r="K17" s="53">
        <f t="shared" si="2"/>
        <v>1762.0361032373564</v>
      </c>
      <c r="M17" s="46">
        <v>11120103</v>
      </c>
      <c r="N17" s="46">
        <f>SUM(K2,K6,K22,K33,K69,K74,K913,K984)</f>
        <v>57388.574312561155</v>
      </c>
      <c r="P17" s="53" t="s">
        <v>940</v>
      </c>
      <c r="Q17" s="87" t="s">
        <v>1168</v>
      </c>
      <c r="R17" s="53">
        <v>592473.74079557345</v>
      </c>
      <c r="S17" s="51">
        <v>392257.52793545515</v>
      </c>
      <c r="T17" s="53">
        <f t="shared" si="3"/>
        <v>0.66206736421555479</v>
      </c>
      <c r="V17" s="88">
        <f>V16</f>
        <v>1366</v>
      </c>
      <c r="W17" s="53">
        <f t="shared" si="4"/>
        <v>904.38401951844787</v>
      </c>
      <c r="Y17" s="53">
        <v>11120103</v>
      </c>
      <c r="Z17" s="53">
        <f>SUM(W21,W95,W135,W272,W408,W793,W806,W907)</f>
        <v>27.796051810962169</v>
      </c>
      <c r="AB17" s="46">
        <f t="shared" si="5"/>
        <v>57416.370364372116</v>
      </c>
    </row>
    <row r="18" spans="1:28" x14ac:dyDescent="0.3">
      <c r="A18" s="53" t="s">
        <v>53</v>
      </c>
      <c r="B18" s="53" t="s">
        <v>980</v>
      </c>
      <c r="C18" s="53">
        <v>11090104</v>
      </c>
      <c r="D18" s="53">
        <v>6703</v>
      </c>
      <c r="E18" s="53">
        <v>274</v>
      </c>
      <c r="F18" s="53">
        <f t="shared" si="0"/>
        <v>4.0877219155601968E-2</v>
      </c>
      <c r="H18" s="53">
        <f t="shared" ref="H18:I21" si="13">H17</f>
        <v>1928</v>
      </c>
      <c r="I18" s="53">
        <f t="shared" si="13"/>
        <v>0</v>
      </c>
      <c r="J18" s="53">
        <f t="shared" si="1"/>
        <v>1928</v>
      </c>
      <c r="K18" s="53">
        <f t="shared" si="2"/>
        <v>78.8112785320006</v>
      </c>
      <c r="M18" s="46">
        <v>11120104</v>
      </c>
      <c r="N18" s="46">
        <f>SUM(K75,K914,K918,K935,K953,K981,K985)</f>
        <v>2053.8499446319183</v>
      </c>
      <c r="P18" s="53" t="s">
        <v>940</v>
      </c>
      <c r="Q18" s="87" t="s">
        <v>1169</v>
      </c>
      <c r="R18" s="53">
        <v>592473.74079557345</v>
      </c>
      <c r="S18" s="51">
        <v>68981.738911799999</v>
      </c>
      <c r="T18" s="53">
        <f t="shared" si="3"/>
        <v>0.1164300359019648</v>
      </c>
      <c r="V18" s="88">
        <f t="shared" ref="V18:V20" si="14">V17</f>
        <v>1366</v>
      </c>
      <c r="W18" s="53">
        <f t="shared" si="4"/>
        <v>159.04342904208391</v>
      </c>
      <c r="Y18" s="53">
        <v>11120104</v>
      </c>
      <c r="Z18" s="53">
        <f>SUM(W96,W144,W250,W401,W772,W807,W908)</f>
        <v>0.22102524074434327</v>
      </c>
      <c r="AB18" s="46">
        <f t="shared" si="5"/>
        <v>2054.0709698726628</v>
      </c>
    </row>
    <row r="19" spans="1:28" x14ac:dyDescent="0.3">
      <c r="A19" s="53" t="s">
        <v>53</v>
      </c>
      <c r="B19" s="53" t="s">
        <v>980</v>
      </c>
      <c r="C19" s="53">
        <v>11100101</v>
      </c>
      <c r="D19" s="53">
        <v>6703</v>
      </c>
      <c r="E19" s="53">
        <v>31</v>
      </c>
      <c r="F19" s="53">
        <f t="shared" si="0"/>
        <v>4.6247948679695658E-3</v>
      </c>
      <c r="H19" s="53">
        <f t="shared" si="13"/>
        <v>1928</v>
      </c>
      <c r="I19" s="53">
        <f t="shared" si="13"/>
        <v>0</v>
      </c>
      <c r="J19" s="53">
        <f t="shared" si="1"/>
        <v>1928</v>
      </c>
      <c r="K19" s="53">
        <f t="shared" si="2"/>
        <v>8.9166045054453225</v>
      </c>
      <c r="M19" s="46">
        <v>11120105</v>
      </c>
      <c r="N19" s="46">
        <f>SUM(K9,K13,K23,K34,K106,K915)</f>
        <v>891.14058664754089</v>
      </c>
      <c r="P19" s="53" t="s">
        <v>940</v>
      </c>
      <c r="Q19" s="87" t="s">
        <v>1170</v>
      </c>
      <c r="R19" s="53">
        <v>592473.74079557345</v>
      </c>
      <c r="S19" s="51">
        <v>14046.7576895</v>
      </c>
      <c r="T19" s="53">
        <f t="shared" si="3"/>
        <v>2.3708658666691321E-2</v>
      </c>
      <c r="V19" s="88">
        <f t="shared" si="14"/>
        <v>1366</v>
      </c>
      <c r="W19" s="53">
        <f t="shared" si="4"/>
        <v>32.386027738700342</v>
      </c>
      <c r="Y19" s="53">
        <v>11120105</v>
      </c>
      <c r="Z19" s="53">
        <f>SUM(W97,W155,W179,W273,W409,W420)</f>
        <v>0.34916553138414497</v>
      </c>
      <c r="AB19" s="46">
        <f t="shared" si="5"/>
        <v>891.48975217892507</v>
      </c>
    </row>
    <row r="20" spans="1:28" x14ac:dyDescent="0.3">
      <c r="A20" s="53" t="s">
        <v>53</v>
      </c>
      <c r="B20" s="53" t="s">
        <v>980</v>
      </c>
      <c r="C20" s="53">
        <v>11100103</v>
      </c>
      <c r="D20" s="53">
        <v>6703</v>
      </c>
      <c r="E20" s="53">
        <v>258</v>
      </c>
      <c r="F20" s="53">
        <f t="shared" si="0"/>
        <v>3.8490228256004774E-2</v>
      </c>
      <c r="H20" s="53">
        <f t="shared" si="13"/>
        <v>1928</v>
      </c>
      <c r="I20" s="53">
        <f t="shared" si="13"/>
        <v>0</v>
      </c>
      <c r="J20" s="53">
        <f t="shared" si="1"/>
        <v>1928</v>
      </c>
      <c r="K20" s="53">
        <f t="shared" si="2"/>
        <v>74.209160077577209</v>
      </c>
      <c r="M20" s="46">
        <v>11120201</v>
      </c>
      <c r="N20" s="46">
        <f>SUM(K3,K7,K24,K28)</f>
        <v>590.25629575319692</v>
      </c>
      <c r="P20" s="53" t="s">
        <v>940</v>
      </c>
      <c r="Q20" s="87" t="s">
        <v>1171</v>
      </c>
      <c r="R20" s="53">
        <v>592473.74079557345</v>
      </c>
      <c r="S20" s="51">
        <v>3791.9537562800001</v>
      </c>
      <c r="T20" s="53">
        <f t="shared" si="3"/>
        <v>6.4002056043668135E-3</v>
      </c>
      <c r="V20" s="88">
        <f t="shared" si="14"/>
        <v>1366</v>
      </c>
      <c r="W20" s="53">
        <f t="shared" si="4"/>
        <v>8.7426808555650677</v>
      </c>
      <c r="Y20" s="53">
        <v>11120201</v>
      </c>
      <c r="Z20" s="53">
        <f>SUM(W22,W136,W274,W381)</f>
        <v>0.73868857659839682</v>
      </c>
      <c r="AB20" s="46">
        <f t="shared" si="5"/>
        <v>590.99498432979533</v>
      </c>
    </row>
    <row r="21" spans="1:28" x14ac:dyDescent="0.3">
      <c r="A21" s="53" t="s">
        <v>53</v>
      </c>
      <c r="B21" s="53" t="s">
        <v>980</v>
      </c>
      <c r="C21" s="53">
        <v>11100104</v>
      </c>
      <c r="D21" s="53">
        <v>6703</v>
      </c>
      <c r="E21" s="53">
        <v>14</v>
      </c>
      <c r="F21" s="53">
        <f t="shared" si="0"/>
        <v>2.088617037147546E-3</v>
      </c>
      <c r="H21" s="53">
        <f t="shared" si="13"/>
        <v>1928</v>
      </c>
      <c r="I21" s="53">
        <f t="shared" si="13"/>
        <v>0</v>
      </c>
      <c r="J21" s="53">
        <f t="shared" si="1"/>
        <v>1928</v>
      </c>
      <c r="K21" s="53">
        <f t="shared" si="2"/>
        <v>4.0268536476204684</v>
      </c>
      <c r="M21" s="46">
        <v>11120202</v>
      </c>
      <c r="N21" s="46">
        <f>SUM(K14,K25)</f>
        <v>644.54111399322574</v>
      </c>
      <c r="P21" s="53" t="s">
        <v>941</v>
      </c>
      <c r="Q21" s="87" t="s">
        <v>1140</v>
      </c>
      <c r="R21" s="53">
        <v>584095.20634846704</v>
      </c>
      <c r="S21" s="51">
        <v>499037.91046099999</v>
      </c>
      <c r="T21" s="53">
        <f t="shared" si="3"/>
        <v>0.85437768541328785</v>
      </c>
      <c r="V21" s="88">
        <f>Input!Z8</f>
        <v>0</v>
      </c>
      <c r="W21" s="53">
        <f t="shared" si="4"/>
        <v>0</v>
      </c>
      <c r="Y21" s="53">
        <v>11120202</v>
      </c>
      <c r="Z21" s="53">
        <f>SUM(W180,W275,W1007)</f>
        <v>0.37192631834914613</v>
      </c>
      <c r="AB21" s="46">
        <f t="shared" si="5"/>
        <v>644.91304031157483</v>
      </c>
    </row>
    <row r="22" spans="1:28" x14ac:dyDescent="0.3">
      <c r="A22" s="53" t="s">
        <v>53</v>
      </c>
      <c r="B22" s="53" t="s">
        <v>987</v>
      </c>
      <c r="C22" s="53">
        <v>11120103</v>
      </c>
      <c r="D22" s="53">
        <v>3677</v>
      </c>
      <c r="E22" s="53">
        <v>64</v>
      </c>
      <c r="F22" s="53">
        <f t="shared" si="0"/>
        <v>1.7405493608920315E-2</v>
      </c>
      <c r="H22" s="53">
        <f>Input!W8</f>
        <v>631</v>
      </c>
      <c r="I22" s="53">
        <f>Input!X8</f>
        <v>0</v>
      </c>
      <c r="J22" s="53">
        <f t="shared" si="1"/>
        <v>631</v>
      </c>
      <c r="K22" s="53">
        <f t="shared" si="2"/>
        <v>10.982866467228719</v>
      </c>
      <c r="M22" s="46">
        <v>11120301</v>
      </c>
      <c r="N22" s="46">
        <f>SUM(K8,K26,K29,K70,K76)</f>
        <v>9373.3000528586654</v>
      </c>
      <c r="P22" s="53" t="s">
        <v>941</v>
      </c>
      <c r="Q22" s="87" t="s">
        <v>1141</v>
      </c>
      <c r="R22" s="53">
        <v>584095.20634846704</v>
      </c>
      <c r="S22" s="51">
        <v>84838.973651799999</v>
      </c>
      <c r="T22" s="53">
        <f t="shared" si="3"/>
        <v>0.14524853607715738</v>
      </c>
      <c r="V22" s="88">
        <f>V21</f>
        <v>0</v>
      </c>
      <c r="W22" s="53">
        <f t="shared" si="4"/>
        <v>0</v>
      </c>
      <c r="Y22" s="53">
        <v>11120301</v>
      </c>
      <c r="Z22" s="53">
        <f>SUM(W23,W137,W276,W382,W794,W808,W1008)</f>
        <v>88.292627257190503</v>
      </c>
      <c r="AB22" s="46">
        <f t="shared" si="5"/>
        <v>9461.5926801158566</v>
      </c>
    </row>
    <row r="23" spans="1:28" x14ac:dyDescent="0.3">
      <c r="A23" s="53" t="s">
        <v>53</v>
      </c>
      <c r="B23" s="53" t="s">
        <v>987</v>
      </c>
      <c r="C23" s="53">
        <v>11120105</v>
      </c>
      <c r="D23" s="53">
        <v>3677</v>
      </c>
      <c r="E23" s="53">
        <v>90</v>
      </c>
      <c r="F23" s="53">
        <f t="shared" si="0"/>
        <v>2.4476475387544192E-2</v>
      </c>
      <c r="H23" s="53">
        <f t="shared" ref="H23:I26" si="15">H22</f>
        <v>631</v>
      </c>
      <c r="I23" s="53">
        <f t="shared" si="15"/>
        <v>0</v>
      </c>
      <c r="J23" s="53">
        <f t="shared" si="1"/>
        <v>631</v>
      </c>
      <c r="K23" s="53">
        <f t="shared" si="2"/>
        <v>15.444655969540385</v>
      </c>
      <c r="M23" s="46">
        <v>11120302</v>
      </c>
      <c r="N23" s="46">
        <f>SUM(K30,K82)</f>
        <v>891.02618149545151</v>
      </c>
      <c r="P23" s="53" t="s">
        <v>941</v>
      </c>
      <c r="Q23" s="87" t="s">
        <v>1142</v>
      </c>
      <c r="R23" s="53">
        <v>584095.20634846704</v>
      </c>
      <c r="S23" s="51">
        <v>218.322235667</v>
      </c>
      <c r="T23" s="53">
        <f t="shared" si="3"/>
        <v>3.7377850955474287E-4</v>
      </c>
      <c r="V23" s="88">
        <f t="shared" ref="V23" si="16">V22</f>
        <v>0</v>
      </c>
      <c r="W23" s="53">
        <f t="shared" si="4"/>
        <v>0</v>
      </c>
      <c r="Y23" s="53">
        <v>11120302</v>
      </c>
      <c r="Z23" s="53">
        <f>SUM(W383,W457,W832,W1009)</f>
        <v>151.44817903930851</v>
      </c>
      <c r="AB23" s="46">
        <f t="shared" si="5"/>
        <v>1042.4743605347601</v>
      </c>
    </row>
    <row r="24" spans="1:28" x14ac:dyDescent="0.3">
      <c r="A24" s="53" t="s">
        <v>53</v>
      </c>
      <c r="B24" s="53" t="s">
        <v>987</v>
      </c>
      <c r="C24" s="53">
        <v>11120201</v>
      </c>
      <c r="D24" s="53">
        <v>3677</v>
      </c>
      <c r="E24" s="53">
        <v>3121</v>
      </c>
      <c r="F24" s="53">
        <f t="shared" si="0"/>
        <v>0.84878977427250479</v>
      </c>
      <c r="H24" s="53">
        <f t="shared" si="15"/>
        <v>631</v>
      </c>
      <c r="I24" s="53">
        <f t="shared" si="15"/>
        <v>0</v>
      </c>
      <c r="J24" s="53">
        <f t="shared" si="1"/>
        <v>631</v>
      </c>
      <c r="K24" s="53">
        <f t="shared" si="2"/>
        <v>535.58634756595052</v>
      </c>
      <c r="M24" s="46">
        <v>11120304</v>
      </c>
      <c r="N24" s="46">
        <f>SUM(K15,K31,K83)</f>
        <v>588.79958747401236</v>
      </c>
      <c r="P24" s="53" t="s">
        <v>854</v>
      </c>
      <c r="Q24" s="87" t="s">
        <v>1298</v>
      </c>
      <c r="R24" s="53">
        <v>779673.09296470194</v>
      </c>
      <c r="S24" s="51">
        <v>10175.7078093</v>
      </c>
      <c r="T24" s="53">
        <f t="shared" si="3"/>
        <v>1.3051249172402418E-2</v>
      </c>
      <c r="V24" s="89">
        <f>Input!Z9</f>
        <v>5849</v>
      </c>
      <c r="W24" s="53">
        <f t="shared" si="4"/>
        <v>76.336756409381749</v>
      </c>
      <c r="Y24" s="53">
        <v>11120304</v>
      </c>
      <c r="Z24" s="53">
        <f>SUM(W181,W277,W384,W1010)</f>
        <v>28.130370733440696</v>
      </c>
      <c r="AB24" s="46">
        <f t="shared" si="5"/>
        <v>616.92995820745307</v>
      </c>
    </row>
    <row r="25" spans="1:28" x14ac:dyDescent="0.3">
      <c r="A25" s="53" t="s">
        <v>53</v>
      </c>
      <c r="B25" s="53" t="s">
        <v>987</v>
      </c>
      <c r="C25" s="53">
        <v>11120202</v>
      </c>
      <c r="D25" s="53">
        <v>3677</v>
      </c>
      <c r="E25" s="53">
        <v>398</v>
      </c>
      <c r="F25" s="53">
        <f t="shared" si="0"/>
        <v>0.10824041338047322</v>
      </c>
      <c r="H25" s="53">
        <f t="shared" si="15"/>
        <v>631</v>
      </c>
      <c r="I25" s="53">
        <f t="shared" si="15"/>
        <v>0</v>
      </c>
      <c r="J25" s="53">
        <f t="shared" si="1"/>
        <v>631</v>
      </c>
      <c r="K25" s="53">
        <f t="shared" si="2"/>
        <v>68.299700843078597</v>
      </c>
      <c r="M25" s="46">
        <v>11130101</v>
      </c>
      <c r="N25" s="46">
        <f>SUM(K10,K16,K98,K107,K121)</f>
        <v>1868.2857305987234</v>
      </c>
      <c r="P25" s="53" t="s">
        <v>854</v>
      </c>
      <c r="Q25" s="87" t="s">
        <v>1314</v>
      </c>
      <c r="R25" s="53">
        <v>779673.09296470194</v>
      </c>
      <c r="S25" s="51">
        <v>282.06386540199998</v>
      </c>
      <c r="T25" s="53">
        <f t="shared" si="3"/>
        <v>3.6177196307936435E-4</v>
      </c>
      <c r="V25" s="88">
        <f>V24</f>
        <v>5849</v>
      </c>
      <c r="W25" s="53">
        <f t="shared" si="4"/>
        <v>2.1160042120512021</v>
      </c>
      <c r="Y25" s="53">
        <v>11130101</v>
      </c>
      <c r="Z25" s="53">
        <f>SUM(W156,W182,W208,W421,W1016)</f>
        <v>13.926375753912019</v>
      </c>
      <c r="AB25" s="46">
        <f t="shared" si="5"/>
        <v>1882.2121063526354</v>
      </c>
    </row>
    <row r="26" spans="1:28" x14ac:dyDescent="0.3">
      <c r="A26" s="53" t="s">
        <v>53</v>
      </c>
      <c r="B26" s="53" t="s">
        <v>987</v>
      </c>
      <c r="C26" s="53">
        <v>11120301</v>
      </c>
      <c r="D26" s="53">
        <v>3677</v>
      </c>
      <c r="E26" s="53">
        <v>4</v>
      </c>
      <c r="F26" s="53">
        <f t="shared" si="0"/>
        <v>1.0878433505575197E-3</v>
      </c>
      <c r="H26" s="53">
        <f t="shared" si="15"/>
        <v>631</v>
      </c>
      <c r="I26" s="53">
        <f t="shared" si="15"/>
        <v>0</v>
      </c>
      <c r="J26" s="53">
        <f t="shared" si="1"/>
        <v>631</v>
      </c>
      <c r="K26" s="53">
        <f t="shared" si="2"/>
        <v>0.68642915420179496</v>
      </c>
      <c r="M26" s="46">
        <v>11130102</v>
      </c>
      <c r="N26" s="46">
        <f>SUM(K93,K117,K122)</f>
        <v>3242.0271977505549</v>
      </c>
      <c r="P26" s="53" t="s">
        <v>854</v>
      </c>
      <c r="Q26" s="87" t="s">
        <v>1315</v>
      </c>
      <c r="R26" s="53">
        <v>779673.09296470194</v>
      </c>
      <c r="S26" s="51">
        <v>142877.21775899999</v>
      </c>
      <c r="T26" s="53">
        <f t="shared" si="3"/>
        <v>0.18325272354303043</v>
      </c>
      <c r="V26" s="88">
        <f t="shared" ref="V26:V27" si="17">V25</f>
        <v>5849</v>
      </c>
      <c r="W26" s="53">
        <f t="shared" si="4"/>
        <v>1071.8451800031851</v>
      </c>
      <c r="Y26" s="53">
        <v>11130102</v>
      </c>
      <c r="Z26" s="53">
        <f>SUM(W159,W1012,W1017)</f>
        <v>50.633974918202853</v>
      </c>
      <c r="AB26" s="46">
        <f t="shared" si="5"/>
        <v>3292.6611726687579</v>
      </c>
    </row>
    <row r="27" spans="1:28" x14ac:dyDescent="0.3">
      <c r="A27" s="53" t="s">
        <v>53</v>
      </c>
      <c r="B27" s="53" t="s">
        <v>820</v>
      </c>
      <c r="C27" s="53">
        <v>11090106</v>
      </c>
      <c r="D27" s="53">
        <v>22535</v>
      </c>
      <c r="E27" s="53">
        <v>20133</v>
      </c>
      <c r="F27" s="53">
        <f t="shared" si="0"/>
        <v>0.89341025072110047</v>
      </c>
      <c r="H27" s="53">
        <f>Input!W9</f>
        <v>3936</v>
      </c>
      <c r="I27" s="53">
        <f>Input!X9</f>
        <v>4451</v>
      </c>
      <c r="J27" s="53">
        <f t="shared" si="1"/>
        <v>8387</v>
      </c>
      <c r="K27" s="53">
        <f t="shared" si="2"/>
        <v>7493.03177279787</v>
      </c>
      <c r="M27" s="46">
        <v>11130103</v>
      </c>
      <c r="N27" s="46">
        <f>SUM(K11,K35,K99,K916,K941,K954,K978,K986)</f>
        <v>1498.088357660379</v>
      </c>
      <c r="P27" s="53" t="s">
        <v>854</v>
      </c>
      <c r="Q27" s="87" t="s">
        <v>1316</v>
      </c>
      <c r="R27" s="53">
        <v>779673.09296470194</v>
      </c>
      <c r="S27" s="51">
        <v>626338.10353099997</v>
      </c>
      <c r="T27" s="53">
        <f t="shared" si="3"/>
        <v>0.80333425532148783</v>
      </c>
      <c r="V27" s="88">
        <f t="shared" si="17"/>
        <v>5849</v>
      </c>
      <c r="W27" s="53">
        <f t="shared" si="4"/>
        <v>4698.7020593753823</v>
      </c>
      <c r="Y27" s="53">
        <v>11130103</v>
      </c>
      <c r="Z27" s="53">
        <f>SUM(W98,W157,W209,W323,W402,W410,W729,W909)</f>
        <v>162.43423168281919</v>
      </c>
      <c r="AB27" s="46">
        <f t="shared" si="5"/>
        <v>1660.5225893431982</v>
      </c>
    </row>
    <row r="28" spans="1:28" x14ac:dyDescent="0.3">
      <c r="A28" s="53" t="s">
        <v>53</v>
      </c>
      <c r="B28" s="53" t="s">
        <v>820</v>
      </c>
      <c r="C28" s="53">
        <v>11120201</v>
      </c>
      <c r="D28" s="53">
        <v>22535</v>
      </c>
      <c r="E28" s="53">
        <v>46</v>
      </c>
      <c r="F28" s="53">
        <f t="shared" si="0"/>
        <v>2.0412691368981582E-3</v>
      </c>
      <c r="H28" s="53">
        <f t="shared" ref="H28:I32" si="18">H27</f>
        <v>3936</v>
      </c>
      <c r="I28" s="53">
        <f t="shared" si="18"/>
        <v>4451</v>
      </c>
      <c r="J28" s="53">
        <f t="shared" si="1"/>
        <v>8387</v>
      </c>
      <c r="K28" s="53">
        <f t="shared" si="2"/>
        <v>17.120124251164853</v>
      </c>
      <c r="M28" s="46">
        <v>11130104</v>
      </c>
      <c r="N28" s="46">
        <f>SUM(K100,K925,K936,K942,K979)</f>
        <v>384.31604282149829</v>
      </c>
      <c r="P28" s="53" t="s">
        <v>942</v>
      </c>
      <c r="Q28" s="87" t="s">
        <v>1278</v>
      </c>
      <c r="R28" s="53">
        <v>419786.43583199999</v>
      </c>
      <c r="S28" s="51">
        <v>326940.94241000002</v>
      </c>
      <c r="T28" s="53">
        <f t="shared" si="3"/>
        <v>0.77882683789440721</v>
      </c>
      <c r="V28" s="88">
        <f>Input!Z10</f>
        <v>391</v>
      </c>
      <c r="W28" s="53">
        <f t="shared" si="4"/>
        <v>304.52129361671319</v>
      </c>
      <c r="Y28" s="53">
        <v>11130104</v>
      </c>
      <c r="Z28" s="53">
        <f>SUM(W210,W221,W261,W324,W730)</f>
        <v>163.64830107426491</v>
      </c>
      <c r="AB28" s="46">
        <f t="shared" si="5"/>
        <v>547.96434389576325</v>
      </c>
    </row>
    <row r="29" spans="1:28" x14ac:dyDescent="0.3">
      <c r="A29" s="53" t="s">
        <v>53</v>
      </c>
      <c r="B29" s="53" t="s">
        <v>820</v>
      </c>
      <c r="C29" s="53">
        <v>11120301</v>
      </c>
      <c r="D29" s="53">
        <v>22535</v>
      </c>
      <c r="E29" s="53">
        <v>1387</v>
      </c>
      <c r="F29" s="53">
        <f t="shared" si="0"/>
        <v>6.1548702019081428E-2</v>
      </c>
      <c r="H29" s="53">
        <f t="shared" si="18"/>
        <v>3936</v>
      </c>
      <c r="I29" s="53">
        <f t="shared" si="18"/>
        <v>4451</v>
      </c>
      <c r="J29" s="53">
        <f t="shared" si="1"/>
        <v>8387</v>
      </c>
      <c r="K29" s="53">
        <f t="shared" si="2"/>
        <v>516.2089638340359</v>
      </c>
      <c r="M29" s="46">
        <v>11130105</v>
      </c>
      <c r="N29" s="46">
        <f>SUM(K12,K101,K103,K108,K123)</f>
        <v>3960.049845926093</v>
      </c>
      <c r="P29" s="53" t="s">
        <v>942</v>
      </c>
      <c r="Q29" s="87" t="s">
        <v>1276</v>
      </c>
      <c r="R29" s="53">
        <v>419786.43583199999</v>
      </c>
      <c r="S29" s="51">
        <v>3940.54666</v>
      </c>
      <c r="T29" s="53">
        <f t="shared" si="3"/>
        <v>9.387027125328606E-3</v>
      </c>
      <c r="V29" s="88">
        <f>V28</f>
        <v>391</v>
      </c>
      <c r="W29" s="53">
        <f t="shared" si="4"/>
        <v>3.6703276060034851</v>
      </c>
      <c r="Y29" s="53">
        <v>11130105</v>
      </c>
      <c r="Z29" s="53">
        <f>SUM(W158,W211,W328,W422,W1018)</f>
        <v>13.299996710151298</v>
      </c>
      <c r="AB29" s="46">
        <f t="shared" si="5"/>
        <v>3973.3498426362444</v>
      </c>
    </row>
    <row r="30" spans="1:28" x14ac:dyDescent="0.3">
      <c r="A30" s="53" t="s">
        <v>53</v>
      </c>
      <c r="B30" s="53" t="s">
        <v>820</v>
      </c>
      <c r="C30" s="53">
        <v>11120302</v>
      </c>
      <c r="D30" s="53">
        <v>22535</v>
      </c>
      <c r="E30" s="53">
        <v>35</v>
      </c>
      <c r="F30" s="53">
        <f t="shared" si="0"/>
        <v>1.5531395606833815E-3</v>
      </c>
      <c r="H30" s="53">
        <f t="shared" si="18"/>
        <v>3936</v>
      </c>
      <c r="I30" s="53">
        <f t="shared" si="18"/>
        <v>4451</v>
      </c>
      <c r="J30" s="53">
        <f t="shared" si="1"/>
        <v>8387</v>
      </c>
      <c r="K30" s="53">
        <f t="shared" si="2"/>
        <v>13.026181495451521</v>
      </c>
      <c r="M30" s="46">
        <v>11130201</v>
      </c>
      <c r="N30" s="46">
        <f>SUM(K94,K113,K133)</f>
        <v>1546.7199674597241</v>
      </c>
      <c r="P30" s="53" t="s">
        <v>942</v>
      </c>
      <c r="Q30" s="87" t="s">
        <v>1280</v>
      </c>
      <c r="R30" s="53">
        <v>419786.43583199999</v>
      </c>
      <c r="S30" s="51">
        <v>88904.946762000007</v>
      </c>
      <c r="T30" s="53">
        <f t="shared" si="3"/>
        <v>0.2117861349802643</v>
      </c>
      <c r="V30" s="88">
        <f t="shared" ref="V30" si="19">V29</f>
        <v>391</v>
      </c>
      <c r="W30" s="53">
        <f t="shared" si="4"/>
        <v>82.808378777283338</v>
      </c>
      <c r="Y30" s="53">
        <v>11130201</v>
      </c>
      <c r="Z30" s="53">
        <f>SUM(W160,W199,W715)</f>
        <v>1881.652185828269</v>
      </c>
      <c r="AB30" s="46">
        <f t="shared" si="5"/>
        <v>3428.3721532879931</v>
      </c>
    </row>
    <row r="31" spans="1:28" x14ac:dyDescent="0.3">
      <c r="A31" s="53" t="s">
        <v>53</v>
      </c>
      <c r="B31" s="53" t="s">
        <v>820</v>
      </c>
      <c r="C31" s="53">
        <v>11120304</v>
      </c>
      <c r="D31" s="53">
        <v>22535</v>
      </c>
      <c r="E31" s="53">
        <v>931</v>
      </c>
      <c r="F31" s="53">
        <f t="shared" si="0"/>
        <v>4.1313512314177944E-2</v>
      </c>
      <c r="H31" s="53">
        <f t="shared" si="18"/>
        <v>3936</v>
      </c>
      <c r="I31" s="53">
        <f t="shared" si="18"/>
        <v>4451</v>
      </c>
      <c r="J31" s="53">
        <f t="shared" si="1"/>
        <v>8387</v>
      </c>
      <c r="K31" s="53">
        <f t="shared" si="2"/>
        <v>346.49642777901045</v>
      </c>
      <c r="M31" s="46">
        <v>11130204</v>
      </c>
      <c r="N31" s="46">
        <f>SUM(K102,K104,K109,K474,K937)</f>
        <v>384.95520144522692</v>
      </c>
      <c r="P31" s="53" t="s">
        <v>943</v>
      </c>
      <c r="Q31" s="87" t="s">
        <v>1341</v>
      </c>
      <c r="R31" s="53">
        <v>513652.15863700002</v>
      </c>
      <c r="S31" s="51">
        <v>309056.70074399997</v>
      </c>
      <c r="T31" s="53">
        <f t="shared" si="3"/>
        <v>0.60168480857570295</v>
      </c>
      <c r="V31" s="88">
        <f>Input!Z11</f>
        <v>0</v>
      </c>
      <c r="W31" s="53">
        <f t="shared" si="4"/>
        <v>0</v>
      </c>
      <c r="Y31" s="53">
        <v>11130204</v>
      </c>
      <c r="Z31" s="53">
        <f>SUM(W42,W212,W262,W329,W580,W591,W731)</f>
        <v>96.104306819462565</v>
      </c>
      <c r="AB31" s="46">
        <f t="shared" si="5"/>
        <v>481.0595082646895</v>
      </c>
    </row>
    <row r="32" spans="1:28" x14ac:dyDescent="0.3">
      <c r="A32" s="53" t="s">
        <v>53</v>
      </c>
      <c r="B32" s="53" t="s">
        <v>820</v>
      </c>
      <c r="C32" s="53">
        <v>11130301</v>
      </c>
      <c r="D32" s="53">
        <v>22535</v>
      </c>
      <c r="E32" s="53">
        <v>3</v>
      </c>
      <c r="F32" s="53">
        <f t="shared" si="0"/>
        <v>1.3312624805857554E-4</v>
      </c>
      <c r="H32" s="53">
        <f t="shared" si="18"/>
        <v>3936</v>
      </c>
      <c r="I32" s="53">
        <f t="shared" si="18"/>
        <v>4451</v>
      </c>
      <c r="J32" s="53">
        <f t="shared" si="1"/>
        <v>8387</v>
      </c>
      <c r="K32" s="53">
        <f t="shared" si="2"/>
        <v>1.1165298424672729</v>
      </c>
      <c r="M32" s="46">
        <v>11130205</v>
      </c>
      <c r="N32" s="46">
        <f>SUM(K110,K475,K938)</f>
        <v>96.059071631543077</v>
      </c>
      <c r="P32" s="53" t="s">
        <v>943</v>
      </c>
      <c r="Q32" s="87" t="s">
        <v>1342</v>
      </c>
      <c r="R32" s="53">
        <v>513652.15863700002</v>
      </c>
      <c r="S32" s="51">
        <v>204595.45789300001</v>
      </c>
      <c r="T32" s="53">
        <f t="shared" si="3"/>
        <v>0.39831519142429694</v>
      </c>
      <c r="V32" s="88">
        <f>V31</f>
        <v>0</v>
      </c>
      <c r="W32" s="53">
        <f t="shared" si="4"/>
        <v>0</v>
      </c>
      <c r="Y32" s="53">
        <v>11130205</v>
      </c>
      <c r="Z32" s="53">
        <f>SUM(W263,W581,W592)</f>
        <v>146.82234573419311</v>
      </c>
      <c r="AB32" s="46">
        <f t="shared" si="5"/>
        <v>242.88141736573618</v>
      </c>
    </row>
    <row r="33" spans="1:28" x14ac:dyDescent="0.3">
      <c r="A33" s="53" t="s">
        <v>53</v>
      </c>
      <c r="B33" s="53" t="s">
        <v>1006</v>
      </c>
      <c r="C33" s="53">
        <v>11120103</v>
      </c>
      <c r="D33" s="53">
        <v>3353</v>
      </c>
      <c r="E33" s="53">
        <v>32</v>
      </c>
      <c r="F33" s="53">
        <f t="shared" si="0"/>
        <v>9.5436922159260369E-3</v>
      </c>
      <c r="H33" s="53">
        <f>Input!W10</f>
        <v>835</v>
      </c>
      <c r="I33" s="53">
        <f>Input!X10</f>
        <v>0</v>
      </c>
      <c r="J33" s="53">
        <f t="shared" si="1"/>
        <v>835</v>
      </c>
      <c r="K33" s="53">
        <f t="shared" si="2"/>
        <v>7.9689830002982411</v>
      </c>
      <c r="M33" s="46">
        <v>11130206</v>
      </c>
      <c r="N33" s="46">
        <f>SUM(K85,K90,K95,K118,K124,K476)</f>
        <v>27524.039508371123</v>
      </c>
      <c r="P33" s="53" t="s">
        <v>944</v>
      </c>
      <c r="Q33" s="87" t="s">
        <v>1297</v>
      </c>
      <c r="R33" s="53">
        <v>510150.23022265499</v>
      </c>
      <c r="S33" s="51">
        <v>9864.6021015799997</v>
      </c>
      <c r="T33" s="53">
        <f t="shared" si="3"/>
        <v>1.9336661079765848E-2</v>
      </c>
      <c r="V33" s="88">
        <f>Input!Z12</f>
        <v>0</v>
      </c>
      <c r="W33" s="53">
        <f t="shared" si="4"/>
        <v>0</v>
      </c>
      <c r="Y33" s="53">
        <v>11130206</v>
      </c>
      <c r="Z33" s="53">
        <f>SUM(W16,W43,W161,W593,W1013,W1019)</f>
        <v>530.24451478893343</v>
      </c>
      <c r="AB33" s="46">
        <f t="shared" si="5"/>
        <v>28054.284023160057</v>
      </c>
    </row>
    <row r="34" spans="1:28" x14ac:dyDescent="0.3">
      <c r="A34" s="53" t="s">
        <v>53</v>
      </c>
      <c r="B34" s="53" t="s">
        <v>1006</v>
      </c>
      <c r="C34" s="53">
        <v>11120105</v>
      </c>
      <c r="D34" s="53">
        <v>3353</v>
      </c>
      <c r="E34" s="53">
        <v>2807</v>
      </c>
      <c r="F34" s="53">
        <f t="shared" si="0"/>
        <v>0.83716075156576197</v>
      </c>
      <c r="H34" s="53">
        <f>H33</f>
        <v>835</v>
      </c>
      <c r="I34" s="53">
        <f>I33</f>
        <v>0</v>
      </c>
      <c r="J34" s="53">
        <f t="shared" si="1"/>
        <v>835</v>
      </c>
      <c r="K34" s="53">
        <f t="shared" si="2"/>
        <v>699.02922755741122</v>
      </c>
      <c r="M34" s="46">
        <v>11130207</v>
      </c>
      <c r="N34" s="46">
        <f>SUM(K105,K119,K125)</f>
        <v>374.58456870479927</v>
      </c>
      <c r="P34" s="53" t="s">
        <v>944</v>
      </c>
      <c r="Q34" s="87" t="s">
        <v>1298</v>
      </c>
      <c r="R34" s="53">
        <v>510150.23022265499</v>
      </c>
      <c r="S34" s="51">
        <v>337569.11303200002</v>
      </c>
      <c r="T34" s="53">
        <f t="shared" si="3"/>
        <v>0.66170530371939273</v>
      </c>
      <c r="V34" s="88">
        <f>V33</f>
        <v>0</v>
      </c>
      <c r="W34" s="53">
        <f t="shared" si="4"/>
        <v>0</v>
      </c>
      <c r="Y34" s="53">
        <v>11130207</v>
      </c>
      <c r="Z34" s="53">
        <f>SUM(W44,W330,W1014,W1020)</f>
        <v>9.9521271675567213</v>
      </c>
      <c r="AB34" s="46">
        <f t="shared" si="5"/>
        <v>384.53669587235601</v>
      </c>
    </row>
    <row r="35" spans="1:28" x14ac:dyDescent="0.3">
      <c r="A35" s="53" t="s">
        <v>53</v>
      </c>
      <c r="B35" s="53" t="s">
        <v>1006</v>
      </c>
      <c r="C35" s="53">
        <v>11130103</v>
      </c>
      <c r="D35" s="53">
        <v>3353</v>
      </c>
      <c r="E35" s="53">
        <v>514</v>
      </c>
      <c r="F35" s="53">
        <f t="shared" si="0"/>
        <v>0.15329555621831195</v>
      </c>
      <c r="H35" s="53">
        <f>H34</f>
        <v>835</v>
      </c>
      <c r="I35" s="53">
        <f>I34</f>
        <v>0</v>
      </c>
      <c r="J35" s="53">
        <f t="shared" si="1"/>
        <v>835</v>
      </c>
      <c r="K35" s="53">
        <f t="shared" si="2"/>
        <v>128.00178944229049</v>
      </c>
      <c r="M35" s="46">
        <v>11130209</v>
      </c>
      <c r="N35" s="46">
        <f>SUM(K86,K91,K96,K120)</f>
        <v>2529.3486011485834</v>
      </c>
      <c r="P35" s="53" t="s">
        <v>944</v>
      </c>
      <c r="Q35" s="87" t="s">
        <v>1299</v>
      </c>
      <c r="R35" s="53">
        <v>510150.23022265499</v>
      </c>
      <c r="S35" s="51">
        <v>450.40221427500001</v>
      </c>
      <c r="T35" s="53">
        <f t="shared" si="3"/>
        <v>8.8288152703258019E-4</v>
      </c>
      <c r="V35" s="88">
        <f t="shared" ref="V35:V37" si="20">V34</f>
        <v>0</v>
      </c>
      <c r="W35" s="53">
        <f t="shared" si="4"/>
        <v>0</v>
      </c>
      <c r="Y35" s="53">
        <v>11130209</v>
      </c>
      <c r="Z35" s="53">
        <f>SUM(W17,W45,W162,W716,W1015,W1049)</f>
        <v>2612.3385833472048</v>
      </c>
      <c r="AB35" s="46">
        <f t="shared" si="5"/>
        <v>5141.6871844957877</v>
      </c>
    </row>
    <row r="36" spans="1:28" x14ac:dyDescent="0.3">
      <c r="A36" s="53" t="s">
        <v>53</v>
      </c>
      <c r="B36" s="53" t="s">
        <v>1008</v>
      </c>
      <c r="C36" s="53">
        <v>11100103</v>
      </c>
      <c r="D36" s="53">
        <v>5613</v>
      </c>
      <c r="E36" s="53">
        <v>73</v>
      </c>
      <c r="F36" s="53">
        <f t="shared" si="0"/>
        <v>1.3005522893283449E-2</v>
      </c>
      <c r="H36" s="53">
        <f>Input!W11</f>
        <v>1469</v>
      </c>
      <c r="I36" s="53">
        <f>Input!X11</f>
        <v>54</v>
      </c>
      <c r="J36" s="53">
        <f t="shared" si="1"/>
        <v>1523</v>
      </c>
      <c r="K36" s="53">
        <f t="shared" si="2"/>
        <v>19.807411366470692</v>
      </c>
      <c r="M36" s="46">
        <v>11130210</v>
      </c>
      <c r="N36" s="46">
        <f>SUM(K134,K155)</f>
        <v>7003.7610416871048</v>
      </c>
      <c r="P36" s="53" t="s">
        <v>944</v>
      </c>
      <c r="Q36" s="87" t="s">
        <v>1300</v>
      </c>
      <c r="R36" s="53">
        <v>510150.23022265499</v>
      </c>
      <c r="S36" s="51">
        <v>80360.115232600001</v>
      </c>
      <c r="T36" s="53">
        <f t="shared" si="3"/>
        <v>0.1575224521559597</v>
      </c>
      <c r="V36" s="88">
        <f t="shared" si="20"/>
        <v>0</v>
      </c>
      <c r="W36" s="53">
        <f t="shared" si="4"/>
        <v>0</v>
      </c>
      <c r="Y36" s="53">
        <v>11130210</v>
      </c>
      <c r="Z36" s="53">
        <f>SUM(W200,W386)</f>
        <v>78.951433186648472</v>
      </c>
      <c r="AB36" s="46">
        <f t="shared" si="5"/>
        <v>7082.7124748737533</v>
      </c>
    </row>
    <row r="37" spans="1:28" x14ac:dyDescent="0.3">
      <c r="A37" s="53" t="s">
        <v>53</v>
      </c>
      <c r="B37" s="53" t="s">
        <v>1008</v>
      </c>
      <c r="C37" s="53">
        <v>11100104</v>
      </c>
      <c r="D37" s="53">
        <v>5613</v>
      </c>
      <c r="E37" s="53">
        <v>5489</v>
      </c>
      <c r="F37" s="53">
        <f t="shared" si="0"/>
        <v>0.9779084268662035</v>
      </c>
      <c r="H37" s="53">
        <f>H36</f>
        <v>1469</v>
      </c>
      <c r="I37" s="53">
        <f>I36</f>
        <v>54</v>
      </c>
      <c r="J37" s="53">
        <f t="shared" si="1"/>
        <v>1523</v>
      </c>
      <c r="K37" s="53">
        <f t="shared" si="2"/>
        <v>1489.354534117228</v>
      </c>
      <c r="M37" s="46">
        <v>11130301</v>
      </c>
      <c r="N37" s="46">
        <f>SUM(K32,K47,K78,K84)</f>
        <v>91.804261197193568</v>
      </c>
      <c r="P37" s="53" t="s">
        <v>944</v>
      </c>
      <c r="Q37" s="87" t="s">
        <v>1301</v>
      </c>
      <c r="R37" s="53">
        <v>510150.23022265499</v>
      </c>
      <c r="S37" s="51">
        <v>81905.997642200004</v>
      </c>
      <c r="T37" s="53">
        <f t="shared" si="3"/>
        <v>0.16055270151784926</v>
      </c>
      <c r="V37" s="88">
        <f t="shared" si="20"/>
        <v>0</v>
      </c>
      <c r="W37" s="53">
        <f t="shared" si="4"/>
        <v>0</v>
      </c>
      <c r="Y37" s="53">
        <v>11130301</v>
      </c>
      <c r="Z37" s="53">
        <f>SUM(W385,W458,W833,W1011)</f>
        <v>40.171308935124081</v>
      </c>
      <c r="AB37" s="46">
        <f t="shared" si="5"/>
        <v>131.97557013231764</v>
      </c>
    </row>
    <row r="38" spans="1:28" x14ac:dyDescent="0.3">
      <c r="A38" s="53" t="s">
        <v>53</v>
      </c>
      <c r="B38" s="53" t="s">
        <v>1008</v>
      </c>
      <c r="C38" s="53">
        <v>11100202</v>
      </c>
      <c r="D38" s="53">
        <v>5613</v>
      </c>
      <c r="E38" s="53">
        <v>51</v>
      </c>
      <c r="F38" s="53">
        <f t="shared" si="0"/>
        <v>9.0860502405130938E-3</v>
      </c>
      <c r="H38" s="53">
        <f>H37</f>
        <v>1469</v>
      </c>
      <c r="I38" s="53">
        <f>I37</f>
        <v>54</v>
      </c>
      <c r="J38" s="53">
        <f t="shared" si="1"/>
        <v>1523</v>
      </c>
      <c r="K38" s="53">
        <f t="shared" si="2"/>
        <v>13.838054516301442</v>
      </c>
      <c r="M38" s="46">
        <v>11140101</v>
      </c>
      <c r="N38" s="46">
        <f>SUM(K149,K156,K218,K231)</f>
        <v>43017.023055136655</v>
      </c>
      <c r="P38" s="53" t="s">
        <v>646</v>
      </c>
      <c r="Q38" s="87" t="s">
        <v>1267</v>
      </c>
      <c r="R38" s="53">
        <v>573197.33455357503</v>
      </c>
      <c r="S38" s="51">
        <v>37300.123130799999</v>
      </c>
      <c r="T38" s="53">
        <f t="shared" si="3"/>
        <v>6.5073790267797679E-2</v>
      </c>
      <c r="V38" s="89">
        <f>Input!Z13</f>
        <v>6812</v>
      </c>
      <c r="W38" s="53">
        <f t="shared" si="4"/>
        <v>443.28265930423777</v>
      </c>
      <c r="Y38" s="53">
        <v>11140101</v>
      </c>
      <c r="Z38" s="53">
        <f>SUM(W311,W387,W598,W817)</f>
        <v>40.281030852876029</v>
      </c>
      <c r="AB38" s="46">
        <f t="shared" si="5"/>
        <v>43057.304085989534</v>
      </c>
    </row>
    <row r="39" spans="1:28" x14ac:dyDescent="0.3">
      <c r="A39" s="53" t="s">
        <v>53</v>
      </c>
      <c r="B39" s="53" t="s">
        <v>1012</v>
      </c>
      <c r="C39" s="53">
        <v>11090101</v>
      </c>
      <c r="D39" s="53">
        <v>6062</v>
      </c>
      <c r="E39" s="53">
        <v>19</v>
      </c>
      <c r="F39" s="53">
        <f t="shared" si="0"/>
        <v>3.1342791158033654E-3</v>
      </c>
      <c r="H39" s="53">
        <f>Input!W12</f>
        <v>1271</v>
      </c>
      <c r="I39" s="53">
        <f>Input!X12</f>
        <v>5</v>
      </c>
      <c r="J39" s="53">
        <f t="shared" si="1"/>
        <v>1276</v>
      </c>
      <c r="K39" s="53">
        <f t="shared" si="2"/>
        <v>3.9993401517650944</v>
      </c>
      <c r="M39" s="46">
        <v>11140106</v>
      </c>
      <c r="N39" s="46">
        <f>SUM(K188,K219,K232)</f>
        <v>3371.2874339797527</v>
      </c>
      <c r="P39" s="53" t="s">
        <v>646</v>
      </c>
      <c r="Q39" s="87" t="s">
        <v>1263</v>
      </c>
      <c r="R39" s="53">
        <v>573197.33455357503</v>
      </c>
      <c r="S39" s="51">
        <v>408.12819847499998</v>
      </c>
      <c r="T39" s="53">
        <f t="shared" si="3"/>
        <v>7.1202040531619646E-4</v>
      </c>
      <c r="V39" s="88">
        <f>V38</f>
        <v>6812</v>
      </c>
      <c r="W39" s="53">
        <f t="shared" si="4"/>
        <v>4.8502830010139304</v>
      </c>
      <c r="Y39" s="53">
        <v>11140106</v>
      </c>
      <c r="Z39" s="53">
        <f>SUM(W72,W599,W818)</f>
        <v>0</v>
      </c>
      <c r="AB39" s="46">
        <f t="shared" si="5"/>
        <v>3371.2874339797527</v>
      </c>
    </row>
    <row r="40" spans="1:28" x14ac:dyDescent="0.3">
      <c r="A40" s="53" t="s">
        <v>53</v>
      </c>
      <c r="B40" s="53" t="s">
        <v>1012</v>
      </c>
      <c r="C40" s="53">
        <v>11090102</v>
      </c>
      <c r="D40" s="53">
        <v>6062</v>
      </c>
      <c r="E40" s="53">
        <v>184</v>
      </c>
      <c r="F40" s="53">
        <f t="shared" si="0"/>
        <v>3.0353018805674696E-2</v>
      </c>
      <c r="H40" s="53">
        <f t="shared" ref="H40:I44" si="21">H39</f>
        <v>1271</v>
      </c>
      <c r="I40" s="53">
        <f t="shared" si="21"/>
        <v>5</v>
      </c>
      <c r="J40" s="53">
        <f t="shared" si="1"/>
        <v>1276</v>
      </c>
      <c r="K40" s="53">
        <f t="shared" si="2"/>
        <v>38.730451996040912</v>
      </c>
      <c r="M40" s="46">
        <v>11140201</v>
      </c>
      <c r="N40" s="46">
        <f>K189</f>
        <v>1339.7621131097067</v>
      </c>
      <c r="P40" s="53" t="s">
        <v>646</v>
      </c>
      <c r="Q40" s="87" t="s">
        <v>1276</v>
      </c>
      <c r="R40" s="53">
        <v>573197.33455357503</v>
      </c>
      <c r="S40" s="51">
        <v>510660.04943100002</v>
      </c>
      <c r="T40" s="53">
        <f t="shared" si="3"/>
        <v>0.89089745999729553</v>
      </c>
      <c r="V40" s="88">
        <f t="shared" ref="V40:V41" si="22">V39</f>
        <v>6812</v>
      </c>
      <c r="W40" s="53">
        <f t="shared" si="4"/>
        <v>6068.7934975015769</v>
      </c>
      <c r="Y40" s="53">
        <v>11140201</v>
      </c>
      <c r="Z40" s="53">
        <f>W73</f>
        <v>0</v>
      </c>
      <c r="AB40" s="46">
        <f t="shared" si="5"/>
        <v>1339.7621131097067</v>
      </c>
    </row>
    <row r="41" spans="1:28" x14ac:dyDescent="0.3">
      <c r="A41" s="53" t="s">
        <v>53</v>
      </c>
      <c r="B41" s="53" t="s">
        <v>1012</v>
      </c>
      <c r="C41" s="53">
        <v>11090103</v>
      </c>
      <c r="D41" s="53">
        <v>6062</v>
      </c>
      <c r="E41" s="53">
        <v>4617</v>
      </c>
      <c r="F41" s="53">
        <f t="shared" si="0"/>
        <v>0.76162982514021771</v>
      </c>
      <c r="H41" s="53">
        <f t="shared" si="21"/>
        <v>1271</v>
      </c>
      <c r="I41" s="53">
        <f t="shared" si="21"/>
        <v>5</v>
      </c>
      <c r="J41" s="53">
        <f t="shared" si="1"/>
        <v>1276</v>
      </c>
      <c r="K41" s="53">
        <f t="shared" si="2"/>
        <v>971.83965687891782</v>
      </c>
      <c r="M41" s="46">
        <v>11140301</v>
      </c>
      <c r="N41" s="46">
        <f>SUM(K150,K197,K209,K214,K220)</f>
        <v>12204.122047713394</v>
      </c>
      <c r="P41" s="53" t="s">
        <v>646</v>
      </c>
      <c r="Q41" s="87" t="s">
        <v>1308</v>
      </c>
      <c r="R41" s="53">
        <v>573197.33455357503</v>
      </c>
      <c r="S41" s="51">
        <v>24829.033793300001</v>
      </c>
      <c r="T41" s="53">
        <f t="shared" si="3"/>
        <v>4.3316729329590603E-2</v>
      </c>
      <c r="V41" s="88">
        <f t="shared" si="22"/>
        <v>6812</v>
      </c>
      <c r="W41" s="53">
        <f t="shared" si="4"/>
        <v>295.0735601931712</v>
      </c>
      <c r="Y41" s="53">
        <v>11140301</v>
      </c>
      <c r="Z41" s="53">
        <f>SUM(W251,W312,W336,W478,W497,W600)</f>
        <v>217.10387615385244</v>
      </c>
      <c r="AB41" s="46">
        <f t="shared" si="5"/>
        <v>12421.225923867247</v>
      </c>
    </row>
    <row r="42" spans="1:28" x14ac:dyDescent="0.3">
      <c r="A42" s="53" t="s">
        <v>53</v>
      </c>
      <c r="B42" s="53" t="s">
        <v>1012</v>
      </c>
      <c r="C42" s="53">
        <v>11090105</v>
      </c>
      <c r="D42" s="53">
        <v>6062</v>
      </c>
      <c r="E42" s="53">
        <v>411</v>
      </c>
      <c r="F42" s="53">
        <f t="shared" si="0"/>
        <v>6.779940613658858E-2</v>
      </c>
      <c r="H42" s="53">
        <f t="shared" si="21"/>
        <v>1271</v>
      </c>
      <c r="I42" s="53">
        <f t="shared" si="21"/>
        <v>5</v>
      </c>
      <c r="J42" s="53">
        <f t="shared" si="1"/>
        <v>1276</v>
      </c>
      <c r="K42" s="53">
        <f t="shared" si="2"/>
        <v>86.512042230287022</v>
      </c>
      <c r="M42" s="46">
        <v>11140302</v>
      </c>
      <c r="N42" s="46">
        <f>SUM(K190,K193,K198,K221,K225,K233,K238)</f>
        <v>41516.353649441808</v>
      </c>
      <c r="P42" s="53" t="s">
        <v>945</v>
      </c>
      <c r="Q42" s="87" t="s">
        <v>1172</v>
      </c>
      <c r="R42" s="53">
        <v>576568.30660725315</v>
      </c>
      <c r="S42" s="51">
        <v>4400.1310697168874</v>
      </c>
      <c r="T42" s="53">
        <f t="shared" si="3"/>
        <v>7.6315867856298408E-3</v>
      </c>
      <c r="V42" s="88">
        <f>Input!Z14</f>
        <v>12</v>
      </c>
      <c r="W42" s="53">
        <f t="shared" si="4"/>
        <v>9.1579041427558086E-2</v>
      </c>
      <c r="Y42" s="53">
        <v>11140302</v>
      </c>
      <c r="Z42" s="53">
        <f>SUM(W74,W138,W252,W337,W479,W601,W725,W819,W936)</f>
        <v>139.23695255932333</v>
      </c>
      <c r="AB42" s="46">
        <f t="shared" si="5"/>
        <v>41655.590602001132</v>
      </c>
    </row>
    <row r="43" spans="1:28" x14ac:dyDescent="0.3">
      <c r="A43" s="53" t="s">
        <v>53</v>
      </c>
      <c r="B43" s="53" t="s">
        <v>1012</v>
      </c>
      <c r="C43" s="53">
        <v>11100103</v>
      </c>
      <c r="D43" s="53">
        <v>6062</v>
      </c>
      <c r="E43" s="53">
        <v>39</v>
      </c>
      <c r="F43" s="53">
        <f t="shared" si="0"/>
        <v>6.4335202903332235E-3</v>
      </c>
      <c r="H43" s="53">
        <f t="shared" si="21"/>
        <v>1271</v>
      </c>
      <c r="I43" s="53">
        <f t="shared" si="21"/>
        <v>5</v>
      </c>
      <c r="J43" s="53">
        <f t="shared" si="1"/>
        <v>1276</v>
      </c>
      <c r="K43" s="53">
        <f t="shared" si="2"/>
        <v>8.2091718904651927</v>
      </c>
      <c r="M43" s="46">
        <v>11140303</v>
      </c>
      <c r="N43" s="46">
        <f>SUM(K199,K210,K226,K239)</f>
        <v>17934.330824524717</v>
      </c>
      <c r="P43" s="53" t="s">
        <v>945</v>
      </c>
      <c r="Q43" s="87" t="s">
        <v>1167</v>
      </c>
      <c r="R43" s="53">
        <v>576568.30660725315</v>
      </c>
      <c r="S43" s="51">
        <v>216992.70558732792</v>
      </c>
      <c r="T43" s="53">
        <f t="shared" si="3"/>
        <v>0.37635212185733097</v>
      </c>
      <c r="V43" s="88">
        <f>V42</f>
        <v>12</v>
      </c>
      <c r="W43" s="53">
        <f t="shared" si="4"/>
        <v>4.5162254622879718</v>
      </c>
      <c r="Y43" s="53">
        <v>11140303</v>
      </c>
      <c r="Z43" s="53">
        <f>SUM(W139,W338,W480,W726,W937)</f>
        <v>1201.864761627739</v>
      </c>
      <c r="AB43" s="46">
        <f t="shared" si="5"/>
        <v>19136.195586152455</v>
      </c>
    </row>
    <row r="44" spans="1:28" x14ac:dyDescent="0.3">
      <c r="A44" s="53" t="s">
        <v>53</v>
      </c>
      <c r="B44" s="53" t="s">
        <v>1012</v>
      </c>
      <c r="C44" s="53">
        <v>11100104</v>
      </c>
      <c r="D44" s="53">
        <v>6062</v>
      </c>
      <c r="E44" s="53">
        <v>792</v>
      </c>
      <c r="F44" s="53">
        <f t="shared" si="0"/>
        <v>0.1306499505113824</v>
      </c>
      <c r="H44" s="53">
        <f t="shared" si="21"/>
        <v>1271</v>
      </c>
      <c r="I44" s="53">
        <f t="shared" si="21"/>
        <v>5</v>
      </c>
      <c r="J44" s="53">
        <f t="shared" si="1"/>
        <v>1276</v>
      </c>
      <c r="K44" s="53">
        <f t="shared" si="2"/>
        <v>166.70933685252393</v>
      </c>
      <c r="M44" s="46">
        <v>11140304</v>
      </c>
      <c r="N44" s="46">
        <f>SUM(K194,K204)</f>
        <v>56700.77616274303</v>
      </c>
      <c r="P44" s="53" t="s">
        <v>945</v>
      </c>
      <c r="Q44" s="87" t="s">
        <v>1173</v>
      </c>
      <c r="R44" s="53">
        <v>576568.30660725315</v>
      </c>
      <c r="S44" s="51">
        <v>14835.460277092974</v>
      </c>
      <c r="T44" s="53">
        <f t="shared" si="3"/>
        <v>2.5730620478240394E-2</v>
      </c>
      <c r="V44" s="88">
        <f t="shared" ref="V44:V46" si="23">V43</f>
        <v>12</v>
      </c>
      <c r="W44" s="53">
        <f t="shared" si="4"/>
        <v>0.3087674457388847</v>
      </c>
      <c r="Y44" s="53">
        <v>11140304</v>
      </c>
      <c r="Z44" s="53">
        <f>SUM(W140,W434,W765)</f>
        <v>259.04227522712057</v>
      </c>
      <c r="AB44" s="46">
        <f t="shared" si="5"/>
        <v>56959.818437970149</v>
      </c>
    </row>
    <row r="45" spans="1:28" x14ac:dyDescent="0.3">
      <c r="A45" s="53" t="s">
        <v>53</v>
      </c>
      <c r="B45" s="53" t="s">
        <v>1014</v>
      </c>
      <c r="C45" s="53">
        <v>11090106</v>
      </c>
      <c r="D45" s="53">
        <v>3807</v>
      </c>
      <c r="E45" s="53">
        <v>3483</v>
      </c>
      <c r="F45" s="53">
        <f t="shared" si="0"/>
        <v>0.91489361702127658</v>
      </c>
      <c r="H45" s="53">
        <f>Input!W13</f>
        <v>614</v>
      </c>
      <c r="I45" s="53">
        <f>Input!X13</f>
        <v>1</v>
      </c>
      <c r="J45" s="53">
        <f t="shared" si="1"/>
        <v>615</v>
      </c>
      <c r="K45" s="53">
        <f t="shared" si="2"/>
        <v>562.65957446808511</v>
      </c>
      <c r="M45" s="46">
        <v>11140305</v>
      </c>
      <c r="N45" s="46">
        <f>SUM(K191,K195,K200,K205,K211,K222,K227,K240,K241,K247)</f>
        <v>94339.376451178337</v>
      </c>
      <c r="P45" s="53" t="s">
        <v>945</v>
      </c>
      <c r="Q45" s="87" t="s">
        <v>1168</v>
      </c>
      <c r="R45" s="53">
        <v>576568.30660725315</v>
      </c>
      <c r="S45" s="51">
        <v>88492.340598955125</v>
      </c>
      <c r="T45" s="53">
        <f t="shared" si="3"/>
        <v>0.15348110464079731</v>
      </c>
      <c r="V45" s="88">
        <f t="shared" si="23"/>
        <v>12</v>
      </c>
      <c r="W45" s="53">
        <f t="shared" si="4"/>
        <v>1.8417732556895676</v>
      </c>
      <c r="Y45" s="53">
        <v>11140305</v>
      </c>
      <c r="Z45" s="53">
        <f>SUM(W131,W141,W339,W435,W481,W657,W727,W938,W954,W1040)</f>
        <v>1154.7186688256841</v>
      </c>
      <c r="AB45" s="46">
        <f t="shared" si="5"/>
        <v>95494.095120004014</v>
      </c>
    </row>
    <row r="46" spans="1:28" x14ac:dyDescent="0.3">
      <c r="A46" s="53" t="s">
        <v>53</v>
      </c>
      <c r="B46" s="53" t="s">
        <v>1014</v>
      </c>
      <c r="C46" s="53">
        <v>11090201</v>
      </c>
      <c r="D46" s="53">
        <v>3807</v>
      </c>
      <c r="E46" s="53">
        <v>12</v>
      </c>
      <c r="F46" s="53">
        <f t="shared" si="0"/>
        <v>3.1520882584712374E-3</v>
      </c>
      <c r="H46" s="53">
        <f>H45</f>
        <v>614</v>
      </c>
      <c r="I46" s="53">
        <f>I45</f>
        <v>1</v>
      </c>
      <c r="J46" s="53">
        <f t="shared" si="1"/>
        <v>615</v>
      </c>
      <c r="K46" s="53">
        <f t="shared" si="2"/>
        <v>1.938534278959811</v>
      </c>
      <c r="M46" s="46">
        <v>11140306</v>
      </c>
      <c r="N46" s="46">
        <f>SUM(K196,K206,K223,K228)</f>
        <v>82637.655709025625</v>
      </c>
      <c r="P46" s="53" t="s">
        <v>945</v>
      </c>
      <c r="Q46" s="87" t="s">
        <v>1170</v>
      </c>
      <c r="R46" s="53">
        <v>576568.30660725315</v>
      </c>
      <c r="S46" s="51">
        <v>251847.66907416025</v>
      </c>
      <c r="T46" s="53">
        <f t="shared" si="3"/>
        <v>0.43680456623800146</v>
      </c>
      <c r="V46" s="88">
        <f t="shared" si="23"/>
        <v>12</v>
      </c>
      <c r="W46" s="53">
        <f t="shared" si="4"/>
        <v>5.2416547948560179</v>
      </c>
      <c r="Y46" s="53">
        <v>11140306</v>
      </c>
      <c r="Z46" s="53">
        <f>SUM(W142,W436,W658,W728)</f>
        <v>1181.4767429976082</v>
      </c>
      <c r="AB46" s="46">
        <f t="shared" si="5"/>
        <v>83819.13245202323</v>
      </c>
    </row>
    <row r="47" spans="1:28" x14ac:dyDescent="0.3">
      <c r="A47" s="53" t="s">
        <v>53</v>
      </c>
      <c r="B47" s="53" t="s">
        <v>1014</v>
      </c>
      <c r="C47" s="53">
        <v>11130301</v>
      </c>
      <c r="D47" s="53">
        <v>3807</v>
      </c>
      <c r="E47" s="53">
        <v>312</v>
      </c>
      <c r="F47" s="53">
        <f t="shared" si="0"/>
        <v>8.195429472025216E-2</v>
      </c>
      <c r="H47" s="53">
        <f>H46</f>
        <v>614</v>
      </c>
      <c r="I47" s="53">
        <f>I46</f>
        <v>1</v>
      </c>
      <c r="J47" s="53">
        <f t="shared" si="1"/>
        <v>615</v>
      </c>
      <c r="K47" s="53">
        <f t="shared" si="2"/>
        <v>50.401891252955082</v>
      </c>
      <c r="M47" s="46">
        <v>11140307</v>
      </c>
      <c r="N47" s="46">
        <f>SUM(K192,K202,K207,K224,K242,K248)</f>
        <v>24202.523427010892</v>
      </c>
      <c r="P47" s="53" t="s">
        <v>946</v>
      </c>
      <c r="Q47" s="87" t="s">
        <v>1327</v>
      </c>
      <c r="R47" s="53">
        <v>563275.20655750006</v>
      </c>
      <c r="S47" s="51">
        <v>239058.90325199999</v>
      </c>
      <c r="T47" s="53">
        <f t="shared" si="3"/>
        <v>0.42440870904477929</v>
      </c>
      <c r="V47" s="88">
        <f>Input!Z15</f>
        <v>421</v>
      </c>
      <c r="W47" s="53">
        <f t="shared" si="4"/>
        <v>178.67606650785208</v>
      </c>
      <c r="Y47" s="53">
        <v>11140307</v>
      </c>
      <c r="Z47" s="53">
        <f>SUM(W132,W390,W437,W659,W955,W1041)</f>
        <v>1334.9887871486876</v>
      </c>
      <c r="AB47" s="46">
        <f t="shared" si="5"/>
        <v>25537.512214159578</v>
      </c>
    </row>
    <row r="48" spans="1:28" x14ac:dyDescent="0.3">
      <c r="A48" s="53" t="s">
        <v>53</v>
      </c>
      <c r="B48" s="53" t="s">
        <v>1020</v>
      </c>
      <c r="C48" s="53">
        <v>11090105</v>
      </c>
      <c r="D48" s="53">
        <v>22150</v>
      </c>
      <c r="E48" s="53">
        <v>3793</v>
      </c>
      <c r="F48" s="53">
        <f t="shared" si="0"/>
        <v>0.17124153498871331</v>
      </c>
      <c r="H48" s="53">
        <f>Input!W14</f>
        <v>4122</v>
      </c>
      <c r="I48" s="53">
        <f>Input!X14</f>
        <v>26969</v>
      </c>
      <c r="J48" s="53">
        <f t="shared" si="1"/>
        <v>31091</v>
      </c>
      <c r="K48" s="53">
        <f t="shared" si="2"/>
        <v>5324.0705643340852</v>
      </c>
      <c r="M48" s="46">
        <v>12010001</v>
      </c>
      <c r="N48" s="46">
        <f>SUM(K129,K167,K178,K215,K229,K234,K244,K249)</f>
        <v>34753.345921004169</v>
      </c>
      <c r="P48" s="53" t="s">
        <v>946</v>
      </c>
      <c r="Q48" s="87" t="s">
        <v>1329</v>
      </c>
      <c r="R48" s="53">
        <v>563275.20655750006</v>
      </c>
      <c r="S48" s="51">
        <v>259701.22117100001</v>
      </c>
      <c r="T48" s="53">
        <f t="shared" si="3"/>
        <v>0.46105565831342743</v>
      </c>
      <c r="V48" s="88">
        <f>V47</f>
        <v>421</v>
      </c>
      <c r="W48" s="53">
        <f t="shared" si="4"/>
        <v>194.10443214995294</v>
      </c>
      <c r="Y48" s="53">
        <v>12010001</v>
      </c>
      <c r="Z48" s="53">
        <f>SUM(W175,W498,W551,W801,W836,W880,W975,W1042)</f>
        <v>244.62016551730764</v>
      </c>
      <c r="AB48" s="46">
        <f t="shared" si="5"/>
        <v>34997.966086521476</v>
      </c>
    </row>
    <row r="49" spans="1:28" x14ac:dyDescent="0.3">
      <c r="A49" s="53" t="s">
        <v>53</v>
      </c>
      <c r="B49" s="53" t="s">
        <v>1020</v>
      </c>
      <c r="C49" s="53">
        <v>11090106</v>
      </c>
      <c r="D49" s="53">
        <v>22150</v>
      </c>
      <c r="E49" s="53">
        <v>18162</v>
      </c>
      <c r="F49" s="53">
        <f t="shared" si="0"/>
        <v>0.81995485327313766</v>
      </c>
      <c r="H49" s="53">
        <f t="shared" ref="H49:I51" si="24">H48</f>
        <v>4122</v>
      </c>
      <c r="I49" s="53">
        <f t="shared" si="24"/>
        <v>26969</v>
      </c>
      <c r="J49" s="53">
        <f t="shared" si="1"/>
        <v>31091</v>
      </c>
      <c r="K49" s="53">
        <f t="shared" si="2"/>
        <v>25493.216343115124</v>
      </c>
      <c r="M49" s="46">
        <v>12010002</v>
      </c>
      <c r="N49" s="46">
        <f>SUM(K201,K203,K208,K212,K235,K243,K250,K609,K634,K640,K647,K650)</f>
        <v>120779.78076860694</v>
      </c>
      <c r="P49" s="53" t="s">
        <v>946</v>
      </c>
      <c r="Q49" s="87" t="s">
        <v>1328</v>
      </c>
      <c r="R49" s="53">
        <v>563275.20655750006</v>
      </c>
      <c r="S49" s="51">
        <v>64515.0821345</v>
      </c>
      <c r="T49" s="53">
        <f t="shared" si="3"/>
        <v>0.11453563264179319</v>
      </c>
      <c r="V49" s="88">
        <f t="shared" ref="V49" si="25">V48</f>
        <v>421</v>
      </c>
      <c r="W49" s="53">
        <f t="shared" si="4"/>
        <v>48.219501342194931</v>
      </c>
      <c r="Y49" s="53">
        <v>12010002</v>
      </c>
      <c r="Z49" s="53">
        <f>SUM(W340,W391,W438,W482,W766,W844,W874,W881,W956,W1043)</f>
        <v>7993.7687481408111</v>
      </c>
      <c r="AB49" s="46">
        <f t="shared" si="5"/>
        <v>128773.54951674775</v>
      </c>
    </row>
    <row r="50" spans="1:28" x14ac:dyDescent="0.3">
      <c r="A50" s="53" t="s">
        <v>53</v>
      </c>
      <c r="B50" s="53" t="s">
        <v>1020</v>
      </c>
      <c r="C50" s="53">
        <v>11100104</v>
      </c>
      <c r="D50" s="53">
        <v>22150</v>
      </c>
      <c r="E50" s="53">
        <v>169</v>
      </c>
      <c r="F50" s="53">
        <f t="shared" si="0"/>
        <v>7.6297968397291199E-3</v>
      </c>
      <c r="H50" s="53">
        <f t="shared" si="24"/>
        <v>4122</v>
      </c>
      <c r="I50" s="53">
        <f t="shared" si="24"/>
        <v>26969</v>
      </c>
      <c r="J50" s="53">
        <f t="shared" si="1"/>
        <v>31091</v>
      </c>
      <c r="K50" s="53">
        <f t="shared" si="2"/>
        <v>237.21801354401808</v>
      </c>
      <c r="M50" s="46">
        <v>12010003</v>
      </c>
      <c r="N50" s="46">
        <f>SUM(K213,K230,K251)</f>
        <v>5507.3525639821783</v>
      </c>
      <c r="P50" s="53" t="s">
        <v>947</v>
      </c>
      <c r="Q50" s="87" t="s">
        <v>1259</v>
      </c>
      <c r="R50" s="53">
        <v>696213.72797690996</v>
      </c>
      <c r="S50" s="51">
        <v>10449.863747199999</v>
      </c>
      <c r="T50" s="53">
        <f t="shared" si="3"/>
        <v>1.5009562907594046E-2</v>
      </c>
      <c r="V50" s="89">
        <f>Input!Z16</f>
        <v>3981</v>
      </c>
      <c r="W50" s="53">
        <f t="shared" si="4"/>
        <v>59.753069935131897</v>
      </c>
      <c r="Y50" s="53">
        <v>12010003</v>
      </c>
      <c r="Z50" s="53">
        <f>SUM(W483,W499,W802,W1044)</f>
        <v>336.33581590621225</v>
      </c>
      <c r="AB50" s="46">
        <f t="shared" si="5"/>
        <v>5843.68837988839</v>
      </c>
    </row>
    <row r="51" spans="1:28" x14ac:dyDescent="0.3">
      <c r="A51" s="53" t="s">
        <v>53</v>
      </c>
      <c r="B51" s="53" t="s">
        <v>1020</v>
      </c>
      <c r="C51" s="53">
        <v>11100202</v>
      </c>
      <c r="D51" s="53">
        <v>22150</v>
      </c>
      <c r="E51" s="53">
        <v>26</v>
      </c>
      <c r="F51" s="53">
        <f t="shared" si="0"/>
        <v>1.1738148984198646E-3</v>
      </c>
      <c r="H51" s="53">
        <f t="shared" si="24"/>
        <v>4122</v>
      </c>
      <c r="I51" s="53">
        <f t="shared" si="24"/>
        <v>26969</v>
      </c>
      <c r="J51" s="53">
        <f t="shared" si="1"/>
        <v>31091</v>
      </c>
      <c r="K51" s="53">
        <f t="shared" si="2"/>
        <v>36.495079006772009</v>
      </c>
      <c r="M51" s="46">
        <v>12010004</v>
      </c>
      <c r="N51" s="46">
        <f>SUM(K629,K635,K643,K645,K648)</f>
        <v>7301.3960017467834</v>
      </c>
      <c r="P51" s="53" t="s">
        <v>947</v>
      </c>
      <c r="Q51" s="87" t="s">
        <v>1238</v>
      </c>
      <c r="R51" s="53">
        <v>696213.72797690996</v>
      </c>
      <c r="S51" s="51">
        <v>192027.46569899999</v>
      </c>
      <c r="T51" s="53">
        <f t="shared" si="3"/>
        <v>0.2758168332259151</v>
      </c>
      <c r="V51" s="88">
        <f>V50</f>
        <v>3981</v>
      </c>
      <c r="W51" s="53">
        <f t="shared" si="4"/>
        <v>1098.026813072368</v>
      </c>
      <c r="Y51" s="53">
        <v>12010004</v>
      </c>
      <c r="Z51" s="53">
        <f>SUM(W739,W767,W847,W849,W875)</f>
        <v>4718.9914696654851</v>
      </c>
      <c r="AB51" s="46">
        <f t="shared" si="5"/>
        <v>12020.387471412268</v>
      </c>
    </row>
    <row r="52" spans="1:28" x14ac:dyDescent="0.3">
      <c r="A52" s="53" t="s">
        <v>53</v>
      </c>
      <c r="B52" s="53" t="s">
        <v>1046</v>
      </c>
      <c r="C52" s="53">
        <v>11090106</v>
      </c>
      <c r="D52" s="53">
        <v>3302</v>
      </c>
      <c r="E52" s="53">
        <v>5</v>
      </c>
      <c r="F52" s="53">
        <f t="shared" si="0"/>
        <v>1.5142337976983646E-3</v>
      </c>
      <c r="H52" s="53">
        <f>Input!W15</f>
        <v>741</v>
      </c>
      <c r="I52" s="53">
        <f>Input!X15</f>
        <v>100</v>
      </c>
      <c r="J52" s="53">
        <f t="shared" si="1"/>
        <v>841</v>
      </c>
      <c r="K52" s="53">
        <f t="shared" si="2"/>
        <v>1.2734706238643247</v>
      </c>
      <c r="M52" s="46">
        <v>12010005</v>
      </c>
      <c r="N52" s="46">
        <f>SUM(K620,K630,K631)</f>
        <v>85948.15760191546</v>
      </c>
      <c r="P52" s="53" t="s">
        <v>947</v>
      </c>
      <c r="Q52" s="87" t="s">
        <v>1260</v>
      </c>
      <c r="R52" s="53">
        <v>696213.72797690996</v>
      </c>
      <c r="S52" s="51">
        <v>28409.2509106</v>
      </c>
      <c r="T52" s="53">
        <f t="shared" si="3"/>
        <v>4.0805358712407057E-2</v>
      </c>
      <c r="V52" s="88">
        <f t="shared" ref="V52:V55" si="26">V51</f>
        <v>3981</v>
      </c>
      <c r="W52" s="53">
        <f t="shared" si="4"/>
        <v>162.4461330340925</v>
      </c>
      <c r="Y52" s="53">
        <v>12010005</v>
      </c>
      <c r="Z52" s="53">
        <f>SUM(W514,W740,W761)</f>
        <v>409.38356172042569</v>
      </c>
      <c r="AB52" s="46">
        <f t="shared" si="5"/>
        <v>86357.541163635891</v>
      </c>
    </row>
    <row r="53" spans="1:28" x14ac:dyDescent="0.3">
      <c r="A53" s="53" t="s">
        <v>53</v>
      </c>
      <c r="B53" s="53" t="s">
        <v>1046</v>
      </c>
      <c r="C53" s="53">
        <v>11090201</v>
      </c>
      <c r="D53" s="53">
        <v>3302</v>
      </c>
      <c r="E53" s="53">
        <v>19</v>
      </c>
      <c r="F53" s="53">
        <f t="shared" si="0"/>
        <v>5.7540884312537854E-3</v>
      </c>
      <c r="H53" s="53">
        <f t="shared" ref="H53:I56" si="27">H52</f>
        <v>741</v>
      </c>
      <c r="I53" s="53">
        <f t="shared" si="27"/>
        <v>100</v>
      </c>
      <c r="J53" s="53">
        <f t="shared" si="1"/>
        <v>841</v>
      </c>
      <c r="K53" s="53">
        <f t="shared" si="2"/>
        <v>4.8391883706844334</v>
      </c>
      <c r="M53" s="46">
        <v>12020001</v>
      </c>
      <c r="N53" s="46">
        <f>SUM(K159,K236,K245,K599,K606,K614,K616,K651)</f>
        <v>37136.754484491074</v>
      </c>
      <c r="P53" s="53" t="s">
        <v>947</v>
      </c>
      <c r="Q53" s="87" t="s">
        <v>1261</v>
      </c>
      <c r="R53" s="53">
        <v>696213.72797690996</v>
      </c>
      <c r="S53" s="51">
        <v>198379.14373499999</v>
      </c>
      <c r="T53" s="53">
        <f t="shared" si="3"/>
        <v>0.28494000586782348</v>
      </c>
      <c r="V53" s="88">
        <f t="shared" si="26"/>
        <v>3981</v>
      </c>
      <c r="W53" s="53">
        <f t="shared" si="4"/>
        <v>1134.3461633598054</v>
      </c>
      <c r="Y53" s="53">
        <v>12020001</v>
      </c>
      <c r="Z53" s="53">
        <f>SUM(W2,W152,W459,W484,W882,W976)</f>
        <v>595.56312057640514</v>
      </c>
      <c r="AB53" s="46">
        <f t="shared" si="5"/>
        <v>37732.317605067481</v>
      </c>
    </row>
    <row r="54" spans="1:28" x14ac:dyDescent="0.3">
      <c r="A54" s="53" t="s">
        <v>53</v>
      </c>
      <c r="B54" s="53" t="s">
        <v>1046</v>
      </c>
      <c r="C54" s="53">
        <v>11100201</v>
      </c>
      <c r="D54" s="53">
        <v>3302</v>
      </c>
      <c r="E54" s="53">
        <v>2047</v>
      </c>
      <c r="F54" s="53">
        <f t="shared" si="0"/>
        <v>0.61992731677771051</v>
      </c>
      <c r="H54" s="53">
        <f t="shared" si="27"/>
        <v>741</v>
      </c>
      <c r="I54" s="53">
        <f t="shared" si="27"/>
        <v>100</v>
      </c>
      <c r="J54" s="53">
        <f t="shared" si="1"/>
        <v>841</v>
      </c>
      <c r="K54" s="53">
        <f t="shared" si="2"/>
        <v>521.35887341005457</v>
      </c>
      <c r="M54" s="46">
        <v>12020002</v>
      </c>
      <c r="N54" s="46">
        <f>SUM(K584,K602,K607,K617,K636,K653,K655)</f>
        <v>35579.35470004534</v>
      </c>
      <c r="P54" s="53" t="s">
        <v>947</v>
      </c>
      <c r="Q54" s="87" t="s">
        <v>1262</v>
      </c>
      <c r="R54" s="53">
        <v>696213.72797690996</v>
      </c>
      <c r="S54" s="51">
        <v>261880.63713300001</v>
      </c>
      <c r="T54" s="53">
        <f t="shared" si="3"/>
        <v>0.37614977500369734</v>
      </c>
      <c r="V54" s="88">
        <f t="shared" si="26"/>
        <v>3981</v>
      </c>
      <c r="W54" s="53">
        <f t="shared" si="4"/>
        <v>1497.4522542897191</v>
      </c>
      <c r="Y54" s="53">
        <v>12020002</v>
      </c>
      <c r="Z54" s="53">
        <f>SUM(W9,W153,W485,W515,W787,W949,W951)</f>
        <v>383.59235032162519</v>
      </c>
      <c r="AB54" s="46">
        <f t="shared" si="5"/>
        <v>35962.947050366965</v>
      </c>
    </row>
    <row r="55" spans="1:28" x14ac:dyDescent="0.3">
      <c r="A55" s="53" t="s">
        <v>53</v>
      </c>
      <c r="B55" s="53" t="s">
        <v>1046</v>
      </c>
      <c r="C55" s="53">
        <v>11100202</v>
      </c>
      <c r="D55" s="53">
        <v>3302</v>
      </c>
      <c r="E55" s="53">
        <v>93</v>
      </c>
      <c r="F55" s="53">
        <f t="shared" si="0"/>
        <v>2.8164748637189582E-2</v>
      </c>
      <c r="H55" s="53">
        <f t="shared" si="27"/>
        <v>741</v>
      </c>
      <c r="I55" s="53">
        <f t="shared" si="27"/>
        <v>100</v>
      </c>
      <c r="J55" s="53">
        <f t="shared" si="1"/>
        <v>841</v>
      </c>
      <c r="K55" s="53">
        <f t="shared" si="2"/>
        <v>23.68655360387644</v>
      </c>
      <c r="M55" s="46">
        <v>12020003</v>
      </c>
      <c r="N55" s="46">
        <f>SUM(K603,K610,K621,K623,K632,K656)</f>
        <v>118013.95100176398</v>
      </c>
      <c r="P55" s="53" t="s">
        <v>947</v>
      </c>
      <c r="Q55" s="87" t="s">
        <v>1263</v>
      </c>
      <c r="R55" s="53">
        <v>696213.72797690996</v>
      </c>
      <c r="S55" s="51">
        <v>5067.3667521099997</v>
      </c>
      <c r="T55" s="53">
        <f t="shared" si="3"/>
        <v>7.2784642825630399E-3</v>
      </c>
      <c r="V55" s="88">
        <f t="shared" si="26"/>
        <v>3981</v>
      </c>
      <c r="W55" s="53">
        <f t="shared" si="4"/>
        <v>28.975566308883462</v>
      </c>
      <c r="Y55" s="53">
        <v>12020003</v>
      </c>
      <c r="Z55" s="53">
        <f>SUM(W10,W423,W516,W525,W762,W952)</f>
        <v>186.85825302201931</v>
      </c>
      <c r="AB55" s="46">
        <f t="shared" si="5"/>
        <v>118200.809254786</v>
      </c>
    </row>
    <row r="56" spans="1:28" x14ac:dyDescent="0.3">
      <c r="A56" s="53" t="s">
        <v>53</v>
      </c>
      <c r="B56" s="53" t="s">
        <v>1046</v>
      </c>
      <c r="C56" s="53">
        <v>11100203</v>
      </c>
      <c r="D56" s="53">
        <v>3302</v>
      </c>
      <c r="E56" s="53">
        <v>1138</v>
      </c>
      <c r="F56" s="53">
        <f t="shared" si="0"/>
        <v>0.34463961235614776</v>
      </c>
      <c r="H56" s="53">
        <f t="shared" si="27"/>
        <v>741</v>
      </c>
      <c r="I56" s="53">
        <f t="shared" si="27"/>
        <v>100</v>
      </c>
      <c r="J56" s="53">
        <f t="shared" si="1"/>
        <v>841</v>
      </c>
      <c r="K56" s="53">
        <f t="shared" si="2"/>
        <v>289.84191399152024</v>
      </c>
      <c r="M56" s="46">
        <v>12020004</v>
      </c>
      <c r="N56" s="46">
        <f>SUM(K237,K604,K608,K627,K641,K652)</f>
        <v>36117.297864027714</v>
      </c>
      <c r="P56" s="53" t="s">
        <v>630</v>
      </c>
      <c r="Q56" s="87" t="s">
        <v>1317</v>
      </c>
      <c r="R56" s="53">
        <v>803878.38459256</v>
      </c>
      <c r="S56" s="51">
        <v>311830.14026399999</v>
      </c>
      <c r="T56" s="53">
        <f t="shared" si="3"/>
        <v>0.38790710913572934</v>
      </c>
      <c r="V56" s="89">
        <f>Input!Z17</f>
        <v>8740</v>
      </c>
      <c r="W56" s="53">
        <f t="shared" si="4"/>
        <v>3390.3081338462744</v>
      </c>
      <c r="Y56" s="53">
        <v>12020004</v>
      </c>
      <c r="Z56" s="53">
        <f>SUM(W11,W154,W732,W845,W883)</f>
        <v>3707.9529234971833</v>
      </c>
      <c r="AB56" s="46">
        <f t="shared" si="5"/>
        <v>39825.250787524899</v>
      </c>
    </row>
    <row r="57" spans="1:28" x14ac:dyDescent="0.3">
      <c r="A57" s="53" t="s">
        <v>53</v>
      </c>
      <c r="B57" s="53" t="s">
        <v>1063</v>
      </c>
      <c r="C57" s="53">
        <v>11090105</v>
      </c>
      <c r="D57" s="53">
        <v>21904</v>
      </c>
      <c r="E57" s="53">
        <v>1087</v>
      </c>
      <c r="F57" s="53">
        <f t="shared" si="0"/>
        <v>4.9625639152666177E-2</v>
      </c>
      <c r="H57" s="53">
        <f>Input!W16</f>
        <v>5724</v>
      </c>
      <c r="I57" s="53">
        <f>Input!X16</f>
        <v>8914</v>
      </c>
      <c r="J57" s="53">
        <f t="shared" si="1"/>
        <v>14638</v>
      </c>
      <c r="K57" s="53">
        <f t="shared" si="2"/>
        <v>726.42010591672749</v>
      </c>
      <c r="M57" s="46">
        <v>12020005</v>
      </c>
      <c r="N57" s="46">
        <f>SUM(K605,K622,K628,K642,K644,K646,K649)</f>
        <v>35892.838394625054</v>
      </c>
      <c r="P57" s="53" t="s">
        <v>630</v>
      </c>
      <c r="Q57" s="87" t="s">
        <v>1298</v>
      </c>
      <c r="R57" s="53">
        <v>803878.38459256</v>
      </c>
      <c r="S57" s="51">
        <v>338473.69451100001</v>
      </c>
      <c r="T57" s="53">
        <f t="shared" si="3"/>
        <v>0.42105087162227028</v>
      </c>
      <c r="V57" s="88">
        <f>V56</f>
        <v>8740</v>
      </c>
      <c r="W57" s="53">
        <f t="shared" si="4"/>
        <v>3679.9846179786423</v>
      </c>
      <c r="Y57" s="53">
        <v>12020005</v>
      </c>
      <c r="Z57" s="53">
        <f>SUM(W12,W517,W733,W741,W846,W848,W850,W876)</f>
        <v>5869.3142992817338</v>
      </c>
      <c r="AB57" s="46">
        <f t="shared" si="5"/>
        <v>41762.152693906784</v>
      </c>
    </row>
    <row r="58" spans="1:28" x14ac:dyDescent="0.3">
      <c r="A58" s="53" t="s">
        <v>53</v>
      </c>
      <c r="B58" s="53" t="s">
        <v>1063</v>
      </c>
      <c r="C58" s="53">
        <v>11100104</v>
      </c>
      <c r="D58" s="53">
        <v>21904</v>
      </c>
      <c r="E58" s="53">
        <v>20817</v>
      </c>
      <c r="F58" s="53">
        <f t="shared" si="0"/>
        <v>0.95037436084733384</v>
      </c>
      <c r="H58" s="53">
        <f>H57</f>
        <v>5724</v>
      </c>
      <c r="I58" s="53">
        <f>I57</f>
        <v>8914</v>
      </c>
      <c r="J58" s="53">
        <f t="shared" si="1"/>
        <v>14638</v>
      </c>
      <c r="K58" s="53">
        <f t="shared" si="2"/>
        <v>13911.579894083272</v>
      </c>
      <c r="M58" s="46">
        <v>12020006</v>
      </c>
      <c r="N58" s="46">
        <f>SUM(K611,K637,K657)</f>
        <v>6867.1021506808611</v>
      </c>
      <c r="P58" s="53" t="s">
        <v>630</v>
      </c>
      <c r="Q58" s="87" t="s">
        <v>1318</v>
      </c>
      <c r="R58" s="53">
        <v>803878.38459256</v>
      </c>
      <c r="S58" s="51">
        <v>3093.44013236</v>
      </c>
      <c r="T58" s="53">
        <f t="shared" si="3"/>
        <v>3.8481444353400396E-3</v>
      </c>
      <c r="V58" s="88">
        <f t="shared" ref="V58:V60" si="28">V57</f>
        <v>8740</v>
      </c>
      <c r="W58" s="53">
        <f t="shared" si="4"/>
        <v>33.632782364871943</v>
      </c>
      <c r="Y58" s="53">
        <v>12020006</v>
      </c>
      <c r="Z58" s="53">
        <f>SUM(W424,W788,W953)</f>
        <v>15.264044334397221</v>
      </c>
      <c r="AB58" s="46">
        <f t="shared" si="5"/>
        <v>6882.3661950152582</v>
      </c>
    </row>
    <row r="59" spans="1:28" x14ac:dyDescent="0.3">
      <c r="A59" s="53" t="s">
        <v>53</v>
      </c>
      <c r="B59" s="53" t="s">
        <v>1070</v>
      </c>
      <c r="C59" s="53">
        <v>11090106</v>
      </c>
      <c r="D59" s="53">
        <v>10223</v>
      </c>
      <c r="E59" s="53">
        <v>40</v>
      </c>
      <c r="F59" s="53">
        <f t="shared" si="0"/>
        <v>3.912745769343637E-3</v>
      </c>
      <c r="H59" s="53">
        <f>Input!W17</f>
        <v>2448</v>
      </c>
      <c r="I59" s="53">
        <f>Input!X17</f>
        <v>0</v>
      </c>
      <c r="J59" s="53">
        <f t="shared" si="1"/>
        <v>2448</v>
      </c>
      <c r="K59" s="53">
        <f t="shared" si="2"/>
        <v>9.5784016433532226</v>
      </c>
      <c r="M59" s="46">
        <v>12020007</v>
      </c>
      <c r="N59" s="46">
        <f>SUM(K572,K585,K612,K624,K638)</f>
        <v>40702.984795946373</v>
      </c>
      <c r="P59" s="53" t="s">
        <v>630</v>
      </c>
      <c r="Q59" s="87" t="s">
        <v>1299</v>
      </c>
      <c r="R59" s="53">
        <v>803878.38459256</v>
      </c>
      <c r="S59" s="51">
        <v>129307.026088</v>
      </c>
      <c r="T59" s="53">
        <f t="shared" si="3"/>
        <v>0.16085396568230695</v>
      </c>
      <c r="V59" s="88">
        <f t="shared" si="28"/>
        <v>8740</v>
      </c>
      <c r="W59" s="53">
        <f t="shared" si="4"/>
        <v>1405.8636600633627</v>
      </c>
      <c r="Y59" s="53">
        <v>12020007</v>
      </c>
      <c r="Z59" s="53">
        <f>SUM(W425,W526,W618,W789)</f>
        <v>93.740030841773461</v>
      </c>
      <c r="AB59" s="46">
        <f t="shared" si="5"/>
        <v>40796.724826788144</v>
      </c>
    </row>
    <row r="60" spans="1:28" x14ac:dyDescent="0.3">
      <c r="A60" s="53" t="s">
        <v>53</v>
      </c>
      <c r="B60" s="53" t="s">
        <v>1070</v>
      </c>
      <c r="C60" s="53">
        <v>11100104</v>
      </c>
      <c r="D60" s="53">
        <v>10223</v>
      </c>
      <c r="E60" s="53">
        <v>58</v>
      </c>
      <c r="F60" s="53">
        <f t="shared" si="0"/>
        <v>5.6734813655482733E-3</v>
      </c>
      <c r="H60" s="53">
        <f t="shared" ref="H60:I62" si="29">H59</f>
        <v>2448</v>
      </c>
      <c r="I60" s="53">
        <f t="shared" si="29"/>
        <v>0</v>
      </c>
      <c r="J60" s="53">
        <f t="shared" si="1"/>
        <v>2448</v>
      </c>
      <c r="K60" s="53">
        <f t="shared" si="2"/>
        <v>13.888682382862173</v>
      </c>
      <c r="M60" s="46">
        <v>12030101</v>
      </c>
      <c r="N60" s="46">
        <f>SUM(K87,K97,K114,K126,K163,K175,K181,K184,K539)</f>
        <v>38485.242946659448</v>
      </c>
      <c r="P60" s="53" t="s">
        <v>630</v>
      </c>
      <c r="Q60" s="87" t="s">
        <v>1316</v>
      </c>
      <c r="R60" s="53">
        <v>803878.38459256</v>
      </c>
      <c r="S60" s="51">
        <v>21174.083597199999</v>
      </c>
      <c r="T60" s="53">
        <f t="shared" si="3"/>
        <v>2.6339909124353345E-2</v>
      </c>
      <c r="V60" s="88">
        <f t="shared" si="28"/>
        <v>8740</v>
      </c>
      <c r="W60" s="53">
        <f t="shared" si="4"/>
        <v>230.21080574684825</v>
      </c>
      <c r="Y60" s="53">
        <v>12030101</v>
      </c>
      <c r="Z60" s="53">
        <f>SUM(W18,W163,W508,W717,W768,W911,W1036,W1050)</f>
        <v>9314.7892755463727</v>
      </c>
      <c r="AB60" s="46">
        <f t="shared" si="5"/>
        <v>47800.032222205817</v>
      </c>
    </row>
    <row r="61" spans="1:28" x14ac:dyDescent="0.3">
      <c r="A61" s="53" t="s">
        <v>53</v>
      </c>
      <c r="B61" s="53" t="s">
        <v>1070</v>
      </c>
      <c r="C61" s="53">
        <v>11100201</v>
      </c>
      <c r="D61" s="53">
        <v>10223</v>
      </c>
      <c r="E61" s="53">
        <v>9578</v>
      </c>
      <c r="F61" s="53">
        <f t="shared" si="0"/>
        <v>0.93690697446933391</v>
      </c>
      <c r="H61" s="53">
        <f t="shared" si="29"/>
        <v>2448</v>
      </c>
      <c r="I61" s="53">
        <f t="shared" si="29"/>
        <v>0</v>
      </c>
      <c r="J61" s="53">
        <f t="shared" si="1"/>
        <v>2448</v>
      </c>
      <c r="K61" s="53">
        <f t="shared" si="2"/>
        <v>2293.5482735009296</v>
      </c>
      <c r="M61" s="46">
        <v>12030102</v>
      </c>
      <c r="N61" s="46">
        <f>SUM(K137,K145,K165,K176,K182,K185,K463,K466,K520)</f>
        <v>637572.47609191947</v>
      </c>
      <c r="P61" s="53" t="s">
        <v>948</v>
      </c>
      <c r="Q61" s="87" t="s">
        <v>1275</v>
      </c>
      <c r="R61" s="53">
        <v>456555.10979402997</v>
      </c>
      <c r="S61" s="51">
        <v>45308.0927514</v>
      </c>
      <c r="T61" s="53">
        <f t="shared" si="3"/>
        <v>9.923904426749329E-2</v>
      </c>
      <c r="V61" s="88">
        <f>Input!Z18</f>
        <v>0</v>
      </c>
      <c r="W61" s="53">
        <f t="shared" si="4"/>
        <v>0</v>
      </c>
      <c r="Y61" s="53">
        <v>12030102</v>
      </c>
      <c r="Z61" s="53">
        <f>SUM(W237,W300,W475,W537,W769,W912,W1037)</f>
        <v>3008.2287359822499</v>
      </c>
      <c r="AB61" s="46">
        <f t="shared" si="5"/>
        <v>640580.70482790167</v>
      </c>
    </row>
    <row r="62" spans="1:28" x14ac:dyDescent="0.3">
      <c r="A62" s="53" t="s">
        <v>53</v>
      </c>
      <c r="B62" s="53" t="s">
        <v>1070</v>
      </c>
      <c r="C62" s="53">
        <v>11100202</v>
      </c>
      <c r="D62" s="53">
        <v>10223</v>
      </c>
      <c r="E62" s="53">
        <v>547</v>
      </c>
      <c r="F62" s="53">
        <f t="shared" si="0"/>
        <v>5.3506798395774234E-2</v>
      </c>
      <c r="H62" s="53">
        <f t="shared" si="29"/>
        <v>2448</v>
      </c>
      <c r="I62" s="53">
        <f t="shared" si="29"/>
        <v>0</v>
      </c>
      <c r="J62" s="53">
        <f t="shared" si="1"/>
        <v>2448</v>
      </c>
      <c r="K62" s="53">
        <f t="shared" si="2"/>
        <v>130.98464247285531</v>
      </c>
      <c r="M62" s="46">
        <v>12030103</v>
      </c>
      <c r="N62" s="46">
        <f>SUM(K115,K130,K135,K138,K142,K157,K186)</f>
        <v>358642.85404150386</v>
      </c>
      <c r="P62" s="53" t="s">
        <v>948</v>
      </c>
      <c r="Q62" s="87" t="s">
        <v>1279</v>
      </c>
      <c r="R62" s="53">
        <v>456555.10979402997</v>
      </c>
      <c r="S62" s="51">
        <v>13768.627753500001</v>
      </c>
      <c r="T62" s="53">
        <f t="shared" si="3"/>
        <v>3.0157646816638569E-2</v>
      </c>
      <c r="V62" s="88">
        <f>V61</f>
        <v>0</v>
      </c>
      <c r="W62" s="53">
        <f t="shared" si="4"/>
        <v>0</v>
      </c>
      <c r="Y62" s="53">
        <v>12030103</v>
      </c>
      <c r="Z62" s="53">
        <f>SUM(W176,W201,W238,W253,W388,W718,W913,W1038)</f>
        <v>3141.1361069318891</v>
      </c>
      <c r="AB62" s="46">
        <f t="shared" si="5"/>
        <v>361783.99014843575</v>
      </c>
    </row>
    <row r="63" spans="1:28" x14ac:dyDescent="0.3">
      <c r="A63" s="53" t="s">
        <v>53</v>
      </c>
      <c r="B63" s="53" t="s">
        <v>1071</v>
      </c>
      <c r="C63" s="53">
        <v>11090101</v>
      </c>
      <c r="D63" s="53">
        <v>2052</v>
      </c>
      <c r="E63" s="53">
        <v>260</v>
      </c>
      <c r="F63" s="53">
        <f t="shared" si="0"/>
        <v>0.12670565302144249</v>
      </c>
      <c r="H63" s="53">
        <f>Input!W18</f>
        <v>394</v>
      </c>
      <c r="I63" s="53">
        <f>Input!X18</f>
        <v>0</v>
      </c>
      <c r="J63" s="53">
        <f t="shared" si="1"/>
        <v>394</v>
      </c>
      <c r="K63" s="53">
        <f t="shared" si="2"/>
        <v>49.922027290448341</v>
      </c>
      <c r="M63" s="46">
        <v>12030104</v>
      </c>
      <c r="N63" s="46">
        <f>SUM(K116,K136,K139,K143,K183,K187)</f>
        <v>61353.011311463437</v>
      </c>
      <c r="P63" s="53" t="s">
        <v>948</v>
      </c>
      <c r="Q63" s="87" t="s">
        <v>1256</v>
      </c>
      <c r="R63" s="53">
        <v>456555.10979402997</v>
      </c>
      <c r="S63" s="51">
        <v>293340.54279199999</v>
      </c>
      <c r="T63" s="53">
        <f t="shared" si="3"/>
        <v>0.64250850882895061</v>
      </c>
      <c r="V63" s="88">
        <f t="shared" ref="V63:V65" si="30">V62</f>
        <v>0</v>
      </c>
      <c r="W63" s="53">
        <f t="shared" si="4"/>
        <v>0</v>
      </c>
      <c r="Y63" s="53">
        <v>12030104</v>
      </c>
      <c r="Z63" s="53">
        <f>SUM(W202,W239,W254,W719,W914,W1039)</f>
        <v>4031.7579980496471</v>
      </c>
      <c r="AB63" s="46">
        <f t="shared" si="5"/>
        <v>65384.769309513082</v>
      </c>
    </row>
    <row r="64" spans="1:28" x14ac:dyDescent="0.3">
      <c r="A64" s="53" t="s">
        <v>53</v>
      </c>
      <c r="B64" s="53" t="s">
        <v>1071</v>
      </c>
      <c r="C64" s="53">
        <v>11090102</v>
      </c>
      <c r="D64" s="53">
        <v>2052</v>
      </c>
      <c r="E64" s="53">
        <v>15</v>
      </c>
      <c r="F64" s="53">
        <f t="shared" si="0"/>
        <v>7.3099415204678359E-3</v>
      </c>
      <c r="H64" s="53">
        <f t="shared" ref="H64:I66" si="31">H63</f>
        <v>394</v>
      </c>
      <c r="I64" s="53">
        <f t="shared" si="31"/>
        <v>0</v>
      </c>
      <c r="J64" s="53">
        <f t="shared" si="1"/>
        <v>394</v>
      </c>
      <c r="K64" s="53">
        <f t="shared" si="2"/>
        <v>2.8801169590643272</v>
      </c>
      <c r="M64" s="46">
        <v>12030105</v>
      </c>
      <c r="N64" s="46">
        <f>SUM(K131,K140,K144,K146,K160,K168,K171,K600)</f>
        <v>500566.37621807627</v>
      </c>
      <c r="P64" s="53" t="s">
        <v>948</v>
      </c>
      <c r="Q64" s="87" t="s">
        <v>1297</v>
      </c>
      <c r="R64" s="53">
        <v>456555.10979402997</v>
      </c>
      <c r="S64" s="51">
        <v>3302.3525241299999</v>
      </c>
      <c r="T64" s="53">
        <f t="shared" si="3"/>
        <v>7.2331958470902265E-3</v>
      </c>
      <c r="V64" s="88">
        <f t="shared" si="30"/>
        <v>0</v>
      </c>
      <c r="W64" s="53">
        <f t="shared" si="4"/>
        <v>0</v>
      </c>
      <c r="Y64" s="53">
        <v>12030105</v>
      </c>
      <c r="Z64" s="53">
        <f>SUM(W3,W177,W240,W255,W301,W341,W460,W552,W734)</f>
        <v>1581.8988725786173</v>
      </c>
      <c r="AB64" s="46">
        <f t="shared" si="5"/>
        <v>502148.2750906549</v>
      </c>
    </row>
    <row r="65" spans="1:28" x14ac:dyDescent="0.3">
      <c r="A65" s="53" t="s">
        <v>53</v>
      </c>
      <c r="B65" s="53" t="s">
        <v>1071</v>
      </c>
      <c r="C65" s="53">
        <v>11090105</v>
      </c>
      <c r="D65" s="53">
        <v>2052</v>
      </c>
      <c r="E65" s="53">
        <v>754</v>
      </c>
      <c r="F65" s="53">
        <f t="shared" si="0"/>
        <v>0.36744639376218324</v>
      </c>
      <c r="H65" s="53">
        <f t="shared" si="31"/>
        <v>394</v>
      </c>
      <c r="I65" s="53">
        <f t="shared" si="31"/>
        <v>0</v>
      </c>
      <c r="J65" s="53">
        <f t="shared" si="1"/>
        <v>394</v>
      </c>
      <c r="K65" s="53">
        <f t="shared" si="2"/>
        <v>144.77387914230019</v>
      </c>
      <c r="M65" s="46">
        <v>12030106</v>
      </c>
      <c r="N65" s="46">
        <f>SUM(K132,K141,K151,K158,K169,K179,K217)</f>
        <v>457096.02910613001</v>
      </c>
      <c r="P65" s="53" t="s">
        <v>948</v>
      </c>
      <c r="Q65" s="87" t="s">
        <v>1309</v>
      </c>
      <c r="R65" s="53">
        <v>456555.10979402997</v>
      </c>
      <c r="S65" s="51">
        <v>100835.493973</v>
      </c>
      <c r="T65" s="53">
        <f t="shared" si="3"/>
        <v>0.22086160423982742</v>
      </c>
      <c r="V65" s="88">
        <f t="shared" si="30"/>
        <v>0</v>
      </c>
      <c r="W65" s="53">
        <f t="shared" si="4"/>
        <v>0</v>
      </c>
      <c r="Y65" s="53">
        <v>12030106</v>
      </c>
      <c r="Z65" s="53">
        <f>SUM(W178,W241,W313,W389,W500,W553,W837)</f>
        <v>522.69026141027257</v>
      </c>
      <c r="AB65" s="46">
        <f t="shared" si="5"/>
        <v>457618.71936754027</v>
      </c>
    </row>
    <row r="66" spans="1:28" x14ac:dyDescent="0.3">
      <c r="A66" s="53" t="s">
        <v>53</v>
      </c>
      <c r="B66" s="53" t="s">
        <v>1071</v>
      </c>
      <c r="C66" s="53">
        <v>11120102</v>
      </c>
      <c r="D66" s="53">
        <v>2052</v>
      </c>
      <c r="E66" s="53">
        <v>1023</v>
      </c>
      <c r="F66" s="53">
        <f t="shared" si="0"/>
        <v>0.49853801169590645</v>
      </c>
      <c r="H66" s="53">
        <f t="shared" si="31"/>
        <v>394</v>
      </c>
      <c r="I66" s="53">
        <f t="shared" si="31"/>
        <v>0</v>
      </c>
      <c r="J66" s="53">
        <f t="shared" si="1"/>
        <v>394</v>
      </c>
      <c r="K66" s="53">
        <f t="shared" si="2"/>
        <v>196.42397660818713</v>
      </c>
      <c r="M66" s="46">
        <v>12030107</v>
      </c>
      <c r="N66" s="46">
        <f>SUM(K161,K170,K180,K246,K615)</f>
        <v>37816.392832499732</v>
      </c>
      <c r="P66" s="53" t="s">
        <v>949</v>
      </c>
      <c r="Q66" s="87" t="s">
        <v>1235</v>
      </c>
      <c r="R66" s="53">
        <v>579829.5610619646</v>
      </c>
      <c r="S66" s="51">
        <v>34988.141918200003</v>
      </c>
      <c r="T66" s="53">
        <f t="shared" si="3"/>
        <v>6.034211476579223E-2</v>
      </c>
      <c r="V66" s="88">
        <f>Input!Z19</f>
        <v>346</v>
      </c>
      <c r="W66" s="53">
        <f t="shared" si="4"/>
        <v>20.87837170896411</v>
      </c>
      <c r="Y66" s="53">
        <v>12030107</v>
      </c>
      <c r="Z66" s="53">
        <f>SUM(W461,W501,W554,W735,W838,W977)</f>
        <v>490.91895752022384</v>
      </c>
      <c r="AB66" s="46">
        <f t="shared" si="5"/>
        <v>38307.311790019958</v>
      </c>
    </row>
    <row r="67" spans="1:28" x14ac:dyDescent="0.3">
      <c r="A67" s="53" t="s">
        <v>53</v>
      </c>
      <c r="B67" s="53" t="s">
        <v>1077</v>
      </c>
      <c r="C67" s="53">
        <v>11090105</v>
      </c>
      <c r="D67" s="53">
        <v>121073</v>
      </c>
      <c r="E67" s="53">
        <v>64540</v>
      </c>
      <c r="F67" s="53">
        <f t="shared" ref="F67:F130" si="32">E67/D67</f>
        <v>0.53306682745120715</v>
      </c>
      <c r="H67" s="53">
        <f>Input!W19</f>
        <v>30525</v>
      </c>
      <c r="I67" s="53">
        <f>Input!X19</f>
        <v>8043</v>
      </c>
      <c r="J67" s="53">
        <f t="shared" ref="J67:J130" si="33">SUM(H67:I67)</f>
        <v>38568</v>
      </c>
      <c r="K67" s="53">
        <f t="shared" ref="K67:K130" si="34">J67*F67</f>
        <v>20559.321401138157</v>
      </c>
      <c r="M67" s="46">
        <v>12030108</v>
      </c>
      <c r="N67" s="46">
        <f>SUM(K147,K152,K172,K459,K483)</f>
        <v>4759.2227570760515</v>
      </c>
      <c r="P67" s="53" t="s">
        <v>949</v>
      </c>
      <c r="Q67" s="87" t="s">
        <v>1236</v>
      </c>
      <c r="R67" s="53">
        <v>579829.5610619646</v>
      </c>
      <c r="S67" s="51">
        <v>544835.78996199998</v>
      </c>
      <c r="T67" s="53">
        <f t="shared" ref="T67:T130" si="35">S67/R67</f>
        <v>0.93964817689551194</v>
      </c>
      <c r="V67" s="88">
        <f>V66</f>
        <v>346</v>
      </c>
      <c r="W67" s="53">
        <f t="shared" ref="W67:W130" si="36">V67*T67</f>
        <v>325.11826920584713</v>
      </c>
      <c r="Y67" s="53">
        <v>12030108</v>
      </c>
      <c r="Z67" s="53">
        <f>SUM(W302,W342,W467,W625,W736)</f>
        <v>1506.1017849543709</v>
      </c>
      <c r="AB67" s="46">
        <f t="shared" ref="AB67:AB130" si="37">SUM(Z67,N67)</f>
        <v>6265.3245420304229</v>
      </c>
    </row>
    <row r="68" spans="1:28" x14ac:dyDescent="0.3">
      <c r="A68" s="53" t="s">
        <v>53</v>
      </c>
      <c r="B68" s="53" t="s">
        <v>1077</v>
      </c>
      <c r="C68" s="53">
        <v>11120102</v>
      </c>
      <c r="D68" s="53">
        <v>121073</v>
      </c>
      <c r="E68" s="53">
        <v>297</v>
      </c>
      <c r="F68" s="53">
        <f t="shared" si="32"/>
        <v>2.4530655059344362E-3</v>
      </c>
      <c r="H68" s="53">
        <f t="shared" ref="H68:I70" si="38">H67</f>
        <v>30525</v>
      </c>
      <c r="I68" s="53">
        <f t="shared" si="38"/>
        <v>8043</v>
      </c>
      <c r="J68" s="53">
        <f t="shared" si="33"/>
        <v>38568</v>
      </c>
      <c r="K68" s="53">
        <f t="shared" si="34"/>
        <v>94.609830432879335</v>
      </c>
      <c r="M68" s="46">
        <v>12030109</v>
      </c>
      <c r="N68" s="46">
        <f>SUM(K148,K166,K173,K460,K467)</f>
        <v>44669.208817394217</v>
      </c>
      <c r="P68" s="53" t="s">
        <v>949</v>
      </c>
      <c r="Q68" s="87" t="s">
        <v>1237</v>
      </c>
      <c r="R68" s="53">
        <v>579829.5610619646</v>
      </c>
      <c r="S68" s="51">
        <v>5.6291817647200002</v>
      </c>
      <c r="T68" s="53">
        <f t="shared" si="35"/>
        <v>9.7083386959610827E-6</v>
      </c>
      <c r="V68" s="88">
        <f t="shared" ref="V68" si="39">V67</f>
        <v>346</v>
      </c>
      <c r="W68" s="53">
        <f t="shared" si="36"/>
        <v>3.3590851888025347E-3</v>
      </c>
      <c r="Y68" s="53">
        <v>12030109</v>
      </c>
      <c r="Z68" s="53">
        <f>SUM(W242,W303,W468,W538,W737)</f>
        <v>597.50260522283997</v>
      </c>
      <c r="AB68" s="46">
        <f t="shared" si="37"/>
        <v>45266.71142261706</v>
      </c>
    </row>
    <row r="69" spans="1:28" x14ac:dyDescent="0.3">
      <c r="A69" s="53" t="s">
        <v>53</v>
      </c>
      <c r="B69" s="53" t="s">
        <v>1077</v>
      </c>
      <c r="C69" s="53">
        <v>11120103</v>
      </c>
      <c r="D69" s="53">
        <v>121073</v>
      </c>
      <c r="E69" s="53">
        <v>33474</v>
      </c>
      <c r="F69" s="53">
        <f t="shared" si="32"/>
        <v>0.27647782742642868</v>
      </c>
      <c r="H69" s="53">
        <f t="shared" si="38"/>
        <v>30525</v>
      </c>
      <c r="I69" s="53">
        <f t="shared" si="38"/>
        <v>8043</v>
      </c>
      <c r="J69" s="53">
        <f t="shared" si="33"/>
        <v>38568</v>
      </c>
      <c r="K69" s="53">
        <f t="shared" si="34"/>
        <v>10663.196848182501</v>
      </c>
      <c r="M69" s="46">
        <v>12030201</v>
      </c>
      <c r="N69" s="46">
        <f>SUM(K153,K162,K174,K484,K560,K569,K601,K618)</f>
        <v>14819.561434661668</v>
      </c>
      <c r="P69" s="53" t="s">
        <v>668</v>
      </c>
      <c r="Q69" s="87" t="s">
        <v>1264</v>
      </c>
      <c r="R69" s="53">
        <v>641649.8938414217</v>
      </c>
      <c r="S69" s="51">
        <v>285642.20203816937</v>
      </c>
      <c r="T69" s="53">
        <f t="shared" si="35"/>
        <v>0.44516831496392861</v>
      </c>
      <c r="V69" s="89">
        <f>Input!Z20</f>
        <v>2519</v>
      </c>
      <c r="W69" s="53">
        <f t="shared" si="36"/>
        <v>1121.3789853941362</v>
      </c>
      <c r="Y69" s="53">
        <v>12030201</v>
      </c>
      <c r="Z69" s="53">
        <f>SUM(W4,W343,W462,W486,W615,W626,W738)</f>
        <v>5761.7550388663021</v>
      </c>
      <c r="AB69" s="46">
        <f t="shared" si="37"/>
        <v>20581.316473527972</v>
      </c>
    </row>
    <row r="70" spans="1:28" x14ac:dyDescent="0.3">
      <c r="A70" s="53" t="s">
        <v>53</v>
      </c>
      <c r="B70" s="53" t="s">
        <v>1077</v>
      </c>
      <c r="C70" s="53">
        <v>11120301</v>
      </c>
      <c r="D70" s="53">
        <v>121073</v>
      </c>
      <c r="E70" s="53">
        <v>22762</v>
      </c>
      <c r="F70" s="53">
        <f t="shared" si="32"/>
        <v>0.18800227961642976</v>
      </c>
      <c r="H70" s="53">
        <f t="shared" si="38"/>
        <v>30525</v>
      </c>
      <c r="I70" s="53">
        <f t="shared" si="38"/>
        <v>8043</v>
      </c>
      <c r="J70" s="53">
        <f t="shared" si="33"/>
        <v>38568</v>
      </c>
      <c r="K70" s="53">
        <f t="shared" si="34"/>
        <v>7250.8719202464627</v>
      </c>
      <c r="M70" s="46">
        <v>12030202</v>
      </c>
      <c r="N70" s="46">
        <f>SUM(K447,K570,K573,K579,K586,K587,K590,K591,K613,K619,K639,K654)</f>
        <v>26783.190459717363</v>
      </c>
      <c r="P70" s="53" t="s">
        <v>668</v>
      </c>
      <c r="Q70" s="87" t="s">
        <v>1265</v>
      </c>
      <c r="R70" s="53">
        <v>641649.8938414217</v>
      </c>
      <c r="S70" s="51">
        <v>18454.684164765291</v>
      </c>
      <c r="T70" s="53">
        <f t="shared" si="35"/>
        <v>2.8761298555324329E-2</v>
      </c>
      <c r="V70" s="88">
        <f>V69</f>
        <v>2519</v>
      </c>
      <c r="W70" s="53">
        <f t="shared" si="36"/>
        <v>72.449711060861986</v>
      </c>
      <c r="Y70" s="53">
        <v>12030202</v>
      </c>
      <c r="Z70" s="53">
        <f>SUM(W392,W426,W487,W616,W619,W655,W790,W851,W950,W983)</f>
        <v>2511.3857801684671</v>
      </c>
      <c r="AB70" s="46">
        <f t="shared" si="37"/>
        <v>29294.576239885831</v>
      </c>
    </row>
    <row r="71" spans="1:28" x14ac:dyDescent="0.3">
      <c r="A71" s="53" t="s">
        <v>53</v>
      </c>
      <c r="B71" s="53" t="s">
        <v>1080</v>
      </c>
      <c r="C71" s="53">
        <v>11090105</v>
      </c>
      <c r="D71" s="53">
        <v>120725</v>
      </c>
      <c r="E71" s="53">
        <v>3367</v>
      </c>
      <c r="F71" s="53">
        <f t="shared" si="32"/>
        <v>2.7889832263408573E-2</v>
      </c>
      <c r="H71" s="53">
        <f>Input!W20</f>
        <v>28510</v>
      </c>
      <c r="I71" s="53">
        <f>Input!X20</f>
        <v>28510</v>
      </c>
      <c r="J71" s="53">
        <f t="shared" si="33"/>
        <v>57020</v>
      </c>
      <c r="K71" s="53">
        <f t="shared" si="34"/>
        <v>1590.2782356595569</v>
      </c>
      <c r="M71" s="46">
        <v>12030203</v>
      </c>
      <c r="N71" s="46">
        <f>SUM(K551,K574,K588)</f>
        <v>16469.388720817991</v>
      </c>
      <c r="P71" s="53" t="s">
        <v>668</v>
      </c>
      <c r="Q71" s="87" t="s">
        <v>1266</v>
      </c>
      <c r="R71" s="53">
        <v>641649.8938414217</v>
      </c>
      <c r="S71" s="51">
        <v>337553.00763848703</v>
      </c>
      <c r="T71" s="53">
        <f t="shared" si="35"/>
        <v>0.52607038648074711</v>
      </c>
      <c r="V71" s="88">
        <f t="shared" ref="V71" si="40">V70</f>
        <v>2519</v>
      </c>
      <c r="W71" s="53">
        <f t="shared" si="36"/>
        <v>1325.171303545002</v>
      </c>
      <c r="Y71" s="53">
        <v>12030203</v>
      </c>
      <c r="Z71" s="53">
        <f>SUM(W148,W620,W852)</f>
        <v>246.76210481175127</v>
      </c>
      <c r="AB71" s="46">
        <f t="shared" si="37"/>
        <v>16716.150825629742</v>
      </c>
    </row>
    <row r="72" spans="1:28" x14ac:dyDescent="0.3">
      <c r="A72" s="53" t="s">
        <v>53</v>
      </c>
      <c r="B72" s="53" t="s">
        <v>1080</v>
      </c>
      <c r="C72" s="53">
        <v>11120101</v>
      </c>
      <c r="D72" s="53">
        <v>120725</v>
      </c>
      <c r="E72" s="53">
        <v>12191</v>
      </c>
      <c r="F72" s="53">
        <f t="shared" si="32"/>
        <v>0.10098156968316421</v>
      </c>
      <c r="H72" s="53">
        <f t="shared" ref="H72:I76" si="41">H71</f>
        <v>28510</v>
      </c>
      <c r="I72" s="53">
        <f t="shared" si="41"/>
        <v>28510</v>
      </c>
      <c r="J72" s="53">
        <f t="shared" si="33"/>
        <v>57020</v>
      </c>
      <c r="K72" s="53">
        <f t="shared" si="34"/>
        <v>5757.9691033340232</v>
      </c>
      <c r="M72" s="46">
        <v>12040101</v>
      </c>
      <c r="N72" s="46">
        <f>SUM(K448,K563,K581,K592)</f>
        <v>96464.16474792223</v>
      </c>
      <c r="P72" s="53" t="s">
        <v>950</v>
      </c>
      <c r="Q72" s="87" t="s">
        <v>1194</v>
      </c>
      <c r="R72" s="53">
        <v>586232.46356369101</v>
      </c>
      <c r="S72" s="51">
        <v>203206.59844120848</v>
      </c>
      <c r="T72" s="53">
        <f t="shared" si="35"/>
        <v>0.3466314321897514</v>
      </c>
      <c r="V72" s="88">
        <f>Input!Z21</f>
        <v>0</v>
      </c>
      <c r="W72" s="53">
        <f t="shared" si="36"/>
        <v>0</v>
      </c>
      <c r="Y72" s="53">
        <v>12040101</v>
      </c>
      <c r="Z72" s="53">
        <f>SUM(W393,W427,W720,W984)</f>
        <v>984.61053704491371</v>
      </c>
      <c r="AB72" s="46">
        <f t="shared" si="37"/>
        <v>97448.775284967138</v>
      </c>
    </row>
    <row r="73" spans="1:28" x14ac:dyDescent="0.3">
      <c r="A73" s="53" t="s">
        <v>53</v>
      </c>
      <c r="B73" s="53" t="s">
        <v>1080</v>
      </c>
      <c r="C73" s="53">
        <v>11120102</v>
      </c>
      <c r="D73" s="53">
        <v>120725</v>
      </c>
      <c r="E73" s="53">
        <v>7350</v>
      </c>
      <c r="F73" s="53">
        <f t="shared" si="32"/>
        <v>6.0882170221577964E-2</v>
      </c>
      <c r="H73" s="53">
        <f t="shared" si="41"/>
        <v>28510</v>
      </c>
      <c r="I73" s="53">
        <f t="shared" si="41"/>
        <v>28510</v>
      </c>
      <c r="J73" s="53">
        <f t="shared" si="33"/>
        <v>57020</v>
      </c>
      <c r="K73" s="53">
        <f t="shared" si="34"/>
        <v>3471.5013460343753</v>
      </c>
      <c r="M73" s="46">
        <v>12040102</v>
      </c>
      <c r="N73" s="46">
        <f>SUM(K449,K564,K582,K594)</f>
        <v>197729.24519263749</v>
      </c>
      <c r="P73" s="53" t="s">
        <v>950</v>
      </c>
      <c r="Q73" s="87" t="s">
        <v>1195</v>
      </c>
      <c r="R73" s="53">
        <v>586232.46356369101</v>
      </c>
      <c r="S73" s="51">
        <v>16598.468734400001</v>
      </c>
      <c r="T73" s="53">
        <f t="shared" si="35"/>
        <v>2.8313800012879475E-2</v>
      </c>
      <c r="V73" s="88">
        <f>V72</f>
        <v>0</v>
      </c>
      <c r="W73" s="53">
        <f t="shared" si="36"/>
        <v>0</v>
      </c>
      <c r="Y73" s="53">
        <v>12040102</v>
      </c>
      <c r="Z73" s="53">
        <f>SUM(W394,W428,W721,W986)</f>
        <v>971.14407350862098</v>
      </c>
      <c r="AB73" s="46">
        <f t="shared" si="37"/>
        <v>198700.38926614611</v>
      </c>
    </row>
    <row r="74" spans="1:28" x14ac:dyDescent="0.3">
      <c r="A74" s="53" t="s">
        <v>53</v>
      </c>
      <c r="B74" s="53" t="s">
        <v>1080</v>
      </c>
      <c r="C74" s="53">
        <v>11120103</v>
      </c>
      <c r="D74" s="53">
        <v>120725</v>
      </c>
      <c r="E74" s="53">
        <v>97791</v>
      </c>
      <c r="F74" s="53">
        <f t="shared" si="32"/>
        <v>0.81003106233174571</v>
      </c>
      <c r="H74" s="53">
        <f t="shared" si="41"/>
        <v>28510</v>
      </c>
      <c r="I74" s="53">
        <f t="shared" si="41"/>
        <v>28510</v>
      </c>
      <c r="J74" s="53">
        <f t="shared" si="33"/>
        <v>57020</v>
      </c>
      <c r="K74" s="53">
        <f t="shared" si="34"/>
        <v>46187.97117415614</v>
      </c>
      <c r="M74" s="46">
        <v>12040103</v>
      </c>
      <c r="N74" s="46">
        <f>SUM(K565,K575,K583,K589,K593)</f>
        <v>38448.328822447991</v>
      </c>
      <c r="P74" s="53" t="s">
        <v>950</v>
      </c>
      <c r="Q74" s="87" t="s">
        <v>1196</v>
      </c>
      <c r="R74" s="53">
        <v>586232.46356369101</v>
      </c>
      <c r="S74" s="51">
        <v>366427.39638808253</v>
      </c>
      <c r="T74" s="53">
        <f t="shared" si="35"/>
        <v>0.62505476779736913</v>
      </c>
      <c r="V74" s="88">
        <f t="shared" ref="V74" si="42">V73</f>
        <v>0</v>
      </c>
      <c r="W74" s="53">
        <f t="shared" si="36"/>
        <v>0</v>
      </c>
      <c r="Y74" s="53">
        <v>12040103</v>
      </c>
      <c r="Z74" s="53">
        <f>SUM(W429,W621,W722,W853,W985)</f>
        <v>529.92583190276559</v>
      </c>
      <c r="AB74" s="46">
        <f t="shared" si="37"/>
        <v>38978.254654350756</v>
      </c>
    </row>
    <row r="75" spans="1:28" x14ac:dyDescent="0.3">
      <c r="A75" s="53" t="s">
        <v>53</v>
      </c>
      <c r="B75" s="53" t="s">
        <v>1080</v>
      </c>
      <c r="C75" s="53">
        <v>11120104</v>
      </c>
      <c r="D75" s="53">
        <v>120725</v>
      </c>
      <c r="E75" s="53">
        <v>16</v>
      </c>
      <c r="F75" s="53">
        <f t="shared" si="32"/>
        <v>1.3253261544833299E-4</v>
      </c>
      <c r="H75" s="53">
        <f t="shared" si="41"/>
        <v>28510</v>
      </c>
      <c r="I75" s="53">
        <f t="shared" si="41"/>
        <v>28510</v>
      </c>
      <c r="J75" s="53">
        <f t="shared" si="33"/>
        <v>57020</v>
      </c>
      <c r="K75" s="53">
        <f t="shared" si="34"/>
        <v>7.5570097328639472</v>
      </c>
      <c r="M75" s="46">
        <v>12040104</v>
      </c>
      <c r="N75" s="46">
        <f>SUM(K555,K566,K595)</f>
        <v>1083418.1986366862</v>
      </c>
      <c r="P75" s="53" t="s">
        <v>642</v>
      </c>
      <c r="Q75" s="87" t="s">
        <v>1281</v>
      </c>
      <c r="R75" s="53">
        <v>896633.75397279998</v>
      </c>
      <c r="S75" s="51">
        <v>232698.32679200001</v>
      </c>
      <c r="T75" s="53">
        <f t="shared" si="35"/>
        <v>0.25952438859340454</v>
      </c>
      <c r="V75" s="89">
        <f>Input!Z22</f>
        <v>1184</v>
      </c>
      <c r="W75" s="53">
        <f t="shared" si="36"/>
        <v>307.27687609459099</v>
      </c>
      <c r="Y75" s="53">
        <v>12040104</v>
      </c>
      <c r="Z75" s="53">
        <f>SUM(W331,W430,W987)</f>
        <v>1931.3832912873679</v>
      </c>
      <c r="AB75" s="46">
        <f t="shared" si="37"/>
        <v>1085349.5819279735</v>
      </c>
    </row>
    <row r="76" spans="1:28" x14ac:dyDescent="0.3">
      <c r="A76" s="53" t="s">
        <v>53</v>
      </c>
      <c r="B76" s="53" t="s">
        <v>1080</v>
      </c>
      <c r="C76" s="53">
        <v>11120301</v>
      </c>
      <c r="D76" s="53">
        <v>120725</v>
      </c>
      <c r="E76" s="53">
        <v>10</v>
      </c>
      <c r="F76" s="53">
        <f t="shared" si="32"/>
        <v>8.283288465520812E-5</v>
      </c>
      <c r="H76" s="53">
        <f t="shared" si="41"/>
        <v>28510</v>
      </c>
      <c r="I76" s="53">
        <f t="shared" si="41"/>
        <v>28510</v>
      </c>
      <c r="J76" s="53">
        <f t="shared" si="33"/>
        <v>57020</v>
      </c>
      <c r="K76" s="53">
        <f t="shared" si="34"/>
        <v>4.7231310830399673</v>
      </c>
      <c r="M76" s="46">
        <v>12040201</v>
      </c>
      <c r="N76" s="46">
        <f>SUM(K552,K576,K625,K633)</f>
        <v>570301.48943863693</v>
      </c>
      <c r="P76" s="53" t="s">
        <v>642</v>
      </c>
      <c r="Q76" s="87" t="s">
        <v>1282</v>
      </c>
      <c r="R76" s="53">
        <v>896633.75397279998</v>
      </c>
      <c r="S76" s="51">
        <v>290877.90746900003</v>
      </c>
      <c r="T76" s="53">
        <f t="shared" si="35"/>
        <v>0.32441106101591621</v>
      </c>
      <c r="V76" s="88">
        <f>V75</f>
        <v>1184</v>
      </c>
      <c r="W76" s="53">
        <f t="shared" si="36"/>
        <v>384.10269624284479</v>
      </c>
      <c r="Y76" s="53">
        <v>12040201</v>
      </c>
      <c r="Z76" s="53">
        <f>SUM(W149,W527,W622,W763)</f>
        <v>177.37229196175844</v>
      </c>
      <c r="AB76" s="46">
        <f t="shared" si="37"/>
        <v>570478.86173059873</v>
      </c>
    </row>
    <row r="77" spans="1:28" x14ac:dyDescent="0.3">
      <c r="A77" s="53" t="s">
        <v>53</v>
      </c>
      <c r="B77" s="53" t="s">
        <v>1086</v>
      </c>
      <c r="C77" s="53">
        <v>11090106</v>
      </c>
      <c r="D77" s="53">
        <v>929</v>
      </c>
      <c r="E77" s="53">
        <v>927</v>
      </c>
      <c r="F77" s="53">
        <f t="shared" si="32"/>
        <v>0.99784714747039827</v>
      </c>
      <c r="H77" s="53">
        <f>Input!W21</f>
        <v>175</v>
      </c>
      <c r="I77" s="53">
        <f>Input!X21</f>
        <v>0</v>
      </c>
      <c r="J77" s="53">
        <f t="shared" si="33"/>
        <v>175</v>
      </c>
      <c r="K77" s="53">
        <f t="shared" si="34"/>
        <v>174.62325080731969</v>
      </c>
      <c r="M77" s="46">
        <v>12040202</v>
      </c>
      <c r="N77" s="46">
        <f>SUM(K553,K561,K577,K626)</f>
        <v>4549.6146071262456</v>
      </c>
      <c r="P77" s="53" t="s">
        <v>642</v>
      </c>
      <c r="Q77" s="87" t="s">
        <v>1278</v>
      </c>
      <c r="R77" s="53">
        <v>896633.75397279998</v>
      </c>
      <c r="S77" s="51">
        <v>125084.049425</v>
      </c>
      <c r="T77" s="53">
        <f t="shared" si="35"/>
        <v>0.13950406046033653</v>
      </c>
      <c r="V77" s="88">
        <f t="shared" ref="V77:V79" si="43">V76</f>
        <v>1184</v>
      </c>
      <c r="W77" s="53">
        <f t="shared" si="36"/>
        <v>165.17280758503844</v>
      </c>
      <c r="Y77" s="53">
        <v>12040202</v>
      </c>
      <c r="Z77" s="53">
        <f>SUM(W150,W354,W528,W623)</f>
        <v>103.74650056119432</v>
      </c>
      <c r="AB77" s="46">
        <f t="shared" si="37"/>
        <v>4653.3611076874395</v>
      </c>
    </row>
    <row r="78" spans="1:28" x14ac:dyDescent="0.3">
      <c r="A78" s="53" t="s">
        <v>53</v>
      </c>
      <c r="B78" s="53" t="s">
        <v>1086</v>
      </c>
      <c r="C78" s="53">
        <v>11130301</v>
      </c>
      <c r="D78" s="53">
        <v>929</v>
      </c>
      <c r="E78" s="53">
        <v>2</v>
      </c>
      <c r="F78" s="53">
        <f t="shared" si="32"/>
        <v>2.1528525296017221E-3</v>
      </c>
      <c r="H78" s="53">
        <f>H77</f>
        <v>175</v>
      </c>
      <c r="I78" s="53">
        <f>I77</f>
        <v>0</v>
      </c>
      <c r="J78" s="53">
        <f t="shared" si="33"/>
        <v>175</v>
      </c>
      <c r="K78" s="53">
        <f t="shared" si="34"/>
        <v>0.37674919268030138</v>
      </c>
      <c r="M78" s="46">
        <v>12040203</v>
      </c>
      <c r="N78" s="46">
        <f>SUM(K554,K567,K578)</f>
        <v>17563.39095300822</v>
      </c>
      <c r="P78" s="53" t="s">
        <v>642</v>
      </c>
      <c r="Q78" s="87" t="s">
        <v>1280</v>
      </c>
      <c r="R78" s="53">
        <v>896633.75397279998</v>
      </c>
      <c r="S78" s="51">
        <v>160826.908925</v>
      </c>
      <c r="T78" s="53">
        <f t="shared" si="35"/>
        <v>0.17936744876311983</v>
      </c>
      <c r="V78" s="88">
        <f t="shared" si="43"/>
        <v>1184</v>
      </c>
      <c r="W78" s="53">
        <f t="shared" si="36"/>
        <v>212.37105933553389</v>
      </c>
      <c r="Y78" s="53">
        <v>12040203</v>
      </c>
      <c r="Z78" s="53">
        <f>SUM(W151,W431,W624)</f>
        <v>178.70719068570904</v>
      </c>
      <c r="AB78" s="46">
        <f t="shared" si="37"/>
        <v>17742.098143693929</v>
      </c>
    </row>
    <row r="79" spans="1:28" x14ac:dyDescent="0.3">
      <c r="A79" s="53" t="s">
        <v>53</v>
      </c>
      <c r="B79" s="53" t="s">
        <v>1095</v>
      </c>
      <c r="C79" s="53">
        <v>11100101</v>
      </c>
      <c r="D79" s="53">
        <v>3034</v>
      </c>
      <c r="E79" s="53">
        <v>392</v>
      </c>
      <c r="F79" s="53">
        <f t="shared" si="32"/>
        <v>0.12920237310481214</v>
      </c>
      <c r="H79" s="53">
        <f>Input!W22</f>
        <v>948</v>
      </c>
      <c r="I79" s="53">
        <f>Input!X22</f>
        <v>0</v>
      </c>
      <c r="J79" s="53">
        <f t="shared" si="33"/>
        <v>948</v>
      </c>
      <c r="K79" s="53">
        <f t="shared" si="34"/>
        <v>122.48384970336191</v>
      </c>
      <c r="M79" s="46">
        <v>12040204</v>
      </c>
      <c r="N79" s="46">
        <f>SUM(K546,K556,K562,K568)</f>
        <v>409047.91360338399</v>
      </c>
      <c r="P79" s="53" t="s">
        <v>642</v>
      </c>
      <c r="Q79" s="87" t="s">
        <v>1283</v>
      </c>
      <c r="R79" s="53">
        <v>896633.75397279998</v>
      </c>
      <c r="S79" s="51">
        <v>87146.561361800006</v>
      </c>
      <c r="T79" s="53">
        <f t="shared" si="35"/>
        <v>9.7193041167222952E-2</v>
      </c>
      <c r="V79" s="88">
        <f t="shared" si="43"/>
        <v>1184</v>
      </c>
      <c r="W79" s="53">
        <f t="shared" si="36"/>
        <v>115.07656074199197</v>
      </c>
      <c r="Y79" s="53">
        <v>12040204</v>
      </c>
      <c r="Z79" s="53">
        <f>SUM(W75,W332,W355,W432)</f>
        <v>933.425638652359</v>
      </c>
      <c r="AB79" s="46">
        <f t="shared" si="37"/>
        <v>409981.33924203634</v>
      </c>
    </row>
    <row r="80" spans="1:28" x14ac:dyDescent="0.3">
      <c r="A80" s="53" t="s">
        <v>53</v>
      </c>
      <c r="B80" s="53" t="s">
        <v>1095</v>
      </c>
      <c r="C80" s="53">
        <v>11100103</v>
      </c>
      <c r="D80" s="53">
        <v>3034</v>
      </c>
      <c r="E80" s="53">
        <v>2495</v>
      </c>
      <c r="F80" s="53">
        <f t="shared" si="32"/>
        <v>0.82234673698088334</v>
      </c>
      <c r="H80" s="53">
        <f>H79</f>
        <v>948</v>
      </c>
      <c r="I80" s="53">
        <f>I79</f>
        <v>0</v>
      </c>
      <c r="J80" s="53">
        <f t="shared" si="33"/>
        <v>948</v>
      </c>
      <c r="K80" s="53">
        <f t="shared" si="34"/>
        <v>779.5847066578774</v>
      </c>
      <c r="M80" s="46">
        <v>12040205</v>
      </c>
      <c r="N80" s="46">
        <f>SUM(K547,K557)</f>
        <v>162328.91795791482</v>
      </c>
      <c r="P80" s="53" t="s">
        <v>677</v>
      </c>
      <c r="Q80" s="87" t="s">
        <v>1259</v>
      </c>
      <c r="R80" s="53">
        <v>378215.66191293579</v>
      </c>
      <c r="S80" s="51">
        <v>111704.264457</v>
      </c>
      <c r="T80" s="53">
        <f t="shared" si="35"/>
        <v>0.29534542248203888</v>
      </c>
      <c r="V80" s="89">
        <f>Input!Z23</f>
        <v>1757</v>
      </c>
      <c r="W80" s="53">
        <f t="shared" si="36"/>
        <v>518.92190730094228</v>
      </c>
      <c r="Y80" s="53">
        <v>12040205</v>
      </c>
      <c r="Z80" s="53">
        <f>SUM(W76,W333)</f>
        <v>394.15649350236242</v>
      </c>
      <c r="AB80" s="46">
        <f t="shared" si="37"/>
        <v>162723.07445141717</v>
      </c>
    </row>
    <row r="81" spans="1:28" x14ac:dyDescent="0.3">
      <c r="A81" s="53" t="s">
        <v>53</v>
      </c>
      <c r="B81" s="53" t="s">
        <v>1095</v>
      </c>
      <c r="C81" s="53">
        <v>11100104</v>
      </c>
      <c r="D81" s="53">
        <v>3034</v>
      </c>
      <c r="E81" s="53">
        <v>147</v>
      </c>
      <c r="F81" s="53">
        <f t="shared" si="32"/>
        <v>4.8450889914304546E-2</v>
      </c>
      <c r="H81" s="53">
        <f>H80</f>
        <v>948</v>
      </c>
      <c r="I81" s="53">
        <f>I80</f>
        <v>0</v>
      </c>
      <c r="J81" s="53">
        <f t="shared" si="33"/>
        <v>948</v>
      </c>
      <c r="K81" s="53">
        <f t="shared" si="34"/>
        <v>45.931443638760712</v>
      </c>
      <c r="M81" s="46">
        <v>12050001</v>
      </c>
      <c r="N81" s="46">
        <f>SUM(K911,K922,K955,K960,K964,K968)</f>
        <v>9034.1739131390132</v>
      </c>
      <c r="P81" s="53" t="s">
        <v>677</v>
      </c>
      <c r="Q81" s="87" t="s">
        <v>1267</v>
      </c>
      <c r="R81" s="53">
        <v>378215.66191293579</v>
      </c>
      <c r="S81" s="51">
        <v>0.433061935753</v>
      </c>
      <c r="T81" s="53">
        <f t="shared" si="35"/>
        <v>1.1450132275397142E-6</v>
      </c>
      <c r="V81" s="88">
        <f>V80</f>
        <v>1757</v>
      </c>
      <c r="W81" s="53">
        <f t="shared" si="36"/>
        <v>2.0117882407872777E-3</v>
      </c>
      <c r="Y81" s="53">
        <v>12050001</v>
      </c>
      <c r="Z81" s="53">
        <f>SUM(W31,W164,W403,W471,W602,W645)</f>
        <v>174.76873299751998</v>
      </c>
      <c r="AB81" s="46">
        <f t="shared" si="37"/>
        <v>9208.9426461365329</v>
      </c>
    </row>
    <row r="82" spans="1:28" x14ac:dyDescent="0.3">
      <c r="A82" s="53" t="s">
        <v>53</v>
      </c>
      <c r="B82" s="53" t="s">
        <v>1117</v>
      </c>
      <c r="C82" s="53">
        <v>11120302</v>
      </c>
      <c r="D82" s="53">
        <v>4136</v>
      </c>
      <c r="E82" s="53">
        <v>4136</v>
      </c>
      <c r="F82" s="53">
        <f t="shared" si="32"/>
        <v>1</v>
      </c>
      <c r="H82" s="53">
        <f>Input!W23</f>
        <v>878</v>
      </c>
      <c r="I82" s="53">
        <f>Input!X23</f>
        <v>0</v>
      </c>
      <c r="J82" s="53">
        <f t="shared" si="33"/>
        <v>878</v>
      </c>
      <c r="K82" s="53">
        <f t="shared" si="34"/>
        <v>878</v>
      </c>
      <c r="M82" s="46">
        <v>12050002</v>
      </c>
      <c r="N82" s="46">
        <f>SUM(K912,K919,K956,K965,K969,K982)</f>
        <v>5686.3351685516973</v>
      </c>
      <c r="P82" s="53" t="s">
        <v>677</v>
      </c>
      <c r="Q82" s="87" t="s">
        <v>1191</v>
      </c>
      <c r="R82" s="53">
        <v>378215.66191293579</v>
      </c>
      <c r="S82" s="51">
        <v>266510.96439400001</v>
      </c>
      <c r="T82" s="53">
        <f t="shared" si="35"/>
        <v>0.70465343250473356</v>
      </c>
      <c r="V82" s="88">
        <f t="shared" ref="V82" si="44">V81</f>
        <v>1757</v>
      </c>
      <c r="W82" s="53">
        <f t="shared" si="36"/>
        <v>1238.0760809108169</v>
      </c>
      <c r="Y82" s="53">
        <v>12050002</v>
      </c>
      <c r="Z82" s="53">
        <f>SUM(W32,W145,W404,W603,W646,W773)</f>
        <v>118.9140455117539</v>
      </c>
      <c r="AB82" s="46">
        <f t="shared" si="37"/>
        <v>5805.2492140634513</v>
      </c>
    </row>
    <row r="83" spans="1:28" x14ac:dyDescent="0.3">
      <c r="A83" s="53" t="s">
        <v>53</v>
      </c>
      <c r="B83" s="53" t="s">
        <v>1117</v>
      </c>
      <c r="C83" s="53">
        <v>11120304</v>
      </c>
      <c r="D83" s="53">
        <v>4136</v>
      </c>
      <c r="E83" s="53">
        <v>1086</v>
      </c>
      <c r="F83" s="53">
        <f t="shared" si="32"/>
        <v>0.2625725338491296</v>
      </c>
      <c r="H83" s="53">
        <f>H82</f>
        <v>878</v>
      </c>
      <c r="I83" s="53">
        <f>I82</f>
        <v>0</v>
      </c>
      <c r="J83" s="53">
        <f t="shared" si="33"/>
        <v>878</v>
      </c>
      <c r="K83" s="53">
        <f t="shared" si="34"/>
        <v>230.53868471953578</v>
      </c>
      <c r="M83" s="46">
        <v>12050003</v>
      </c>
      <c r="N83" s="46">
        <f>SUM(K271,K274,K926,K949,K957,K961,K970,K974)</f>
        <v>57179.319313843291</v>
      </c>
      <c r="P83" s="53" t="s">
        <v>951</v>
      </c>
      <c r="Q83" s="87" t="s">
        <v>1205</v>
      </c>
      <c r="R83" s="53">
        <v>3921633.06316549</v>
      </c>
      <c r="S83" s="51">
        <v>56138.586402000001</v>
      </c>
      <c r="T83" s="53">
        <f t="shared" si="35"/>
        <v>1.4315104319496348E-2</v>
      </c>
      <c r="V83" s="88">
        <f>Input!Z24</f>
        <v>0</v>
      </c>
      <c r="W83" s="53">
        <f t="shared" si="36"/>
        <v>0</v>
      </c>
      <c r="Y83" s="53">
        <v>12050003</v>
      </c>
      <c r="Z83" s="53">
        <f>SUM(W222,W356,W405,W472,W565,W647,W651)</f>
        <v>734.58432738952342</v>
      </c>
      <c r="AB83" s="46">
        <f t="shared" si="37"/>
        <v>57913.903641232813</v>
      </c>
    </row>
    <row r="84" spans="1:28" x14ac:dyDescent="0.3">
      <c r="A84" s="53" t="s">
        <v>53</v>
      </c>
      <c r="B84" s="53" t="s">
        <v>1117</v>
      </c>
      <c r="C84" s="53">
        <v>11130301</v>
      </c>
      <c r="D84" s="53">
        <v>4136</v>
      </c>
      <c r="E84" s="53">
        <v>188</v>
      </c>
      <c r="F84" s="53">
        <f t="shared" si="32"/>
        <v>4.5454545454545456E-2</v>
      </c>
      <c r="H84" s="53">
        <f>H83</f>
        <v>878</v>
      </c>
      <c r="I84" s="53">
        <f>I83</f>
        <v>0</v>
      </c>
      <c r="J84" s="53">
        <f t="shared" si="33"/>
        <v>878</v>
      </c>
      <c r="K84" s="53">
        <f t="shared" si="34"/>
        <v>39.909090909090914</v>
      </c>
      <c r="M84" s="46">
        <v>12050004</v>
      </c>
      <c r="N84" s="46">
        <f>SUM(K264,K275,K278,K287,K298,K386,K444,K456,K472,K517,K923,K950,K962,K971,K975,K988)</f>
        <v>6478.6062016374735</v>
      </c>
      <c r="P84" s="53" t="s">
        <v>951</v>
      </c>
      <c r="Q84" s="87" t="s">
        <v>1206</v>
      </c>
      <c r="R84" s="53">
        <v>3921633.06316549</v>
      </c>
      <c r="S84" s="51">
        <v>47311.427666600001</v>
      </c>
      <c r="T84" s="53">
        <f t="shared" si="35"/>
        <v>1.206421582655947E-2</v>
      </c>
      <c r="V84" s="88">
        <f>V83</f>
        <v>0</v>
      </c>
      <c r="W84" s="53">
        <f t="shared" si="36"/>
        <v>0</v>
      </c>
      <c r="Y84" s="53">
        <v>12050004</v>
      </c>
      <c r="Z84" s="53">
        <f>SUM(W66,W165,W243,W320,W357,W446,W473,W541,W566,W648,W652,W867,W899,W927)</f>
        <v>271.25719981326364</v>
      </c>
      <c r="AB84" s="46">
        <f t="shared" si="37"/>
        <v>6749.863401450737</v>
      </c>
    </row>
    <row r="85" spans="1:28" x14ac:dyDescent="0.3">
      <c r="A85" s="53" t="s">
        <v>1127</v>
      </c>
      <c r="B85" s="53" t="s">
        <v>940</v>
      </c>
      <c r="C85" s="53">
        <v>11130206</v>
      </c>
      <c r="D85" s="53">
        <v>9054</v>
      </c>
      <c r="E85" s="53">
        <v>4145</v>
      </c>
      <c r="F85" s="53">
        <f t="shared" si="32"/>
        <v>0.4578087033355423</v>
      </c>
      <c r="H85" s="53">
        <f>Input!W24</f>
        <v>1848</v>
      </c>
      <c r="I85" s="53">
        <f>Input!X24</f>
        <v>0</v>
      </c>
      <c r="J85" s="53">
        <f t="shared" si="33"/>
        <v>1848</v>
      </c>
      <c r="K85" s="53">
        <f t="shared" si="34"/>
        <v>846.03048376408219</v>
      </c>
      <c r="M85" s="46">
        <v>12050005</v>
      </c>
      <c r="N85" s="46">
        <f>SUM(K920,K943,K958,K966,K983,K987)</f>
        <v>13560.655921231455</v>
      </c>
      <c r="P85" s="53" t="s">
        <v>951</v>
      </c>
      <c r="Q85" s="87" t="s">
        <v>1207</v>
      </c>
      <c r="R85" s="53">
        <v>3921633.06316549</v>
      </c>
      <c r="S85" s="51">
        <v>579489.85288599995</v>
      </c>
      <c r="T85" s="53">
        <f t="shared" si="35"/>
        <v>0.14776748450255145</v>
      </c>
      <c r="V85" s="88">
        <f t="shared" ref="V85:V94" si="45">V84</f>
        <v>0</v>
      </c>
      <c r="W85" s="53">
        <f t="shared" si="36"/>
        <v>0</v>
      </c>
      <c r="Y85" s="53">
        <v>12050005</v>
      </c>
      <c r="Z85" s="53">
        <f>SUM(W146,W325,W406,W604,W774,W910)</f>
        <v>42.881913810261977</v>
      </c>
      <c r="AB85" s="46">
        <f t="shared" si="37"/>
        <v>13603.537835041718</v>
      </c>
    </row>
    <row r="86" spans="1:28" x14ac:dyDescent="0.3">
      <c r="A86" s="53" t="s">
        <v>1127</v>
      </c>
      <c r="B86" s="53" t="s">
        <v>940</v>
      </c>
      <c r="C86" s="53">
        <v>11130209</v>
      </c>
      <c r="D86" s="53">
        <v>9054</v>
      </c>
      <c r="E86" s="53">
        <v>4781</v>
      </c>
      <c r="F86" s="53">
        <f t="shared" si="32"/>
        <v>0.52805389882924669</v>
      </c>
      <c r="H86" s="53">
        <f t="shared" ref="H86:I89" si="46">H85</f>
        <v>1848</v>
      </c>
      <c r="I86" s="53">
        <f t="shared" si="46"/>
        <v>0</v>
      </c>
      <c r="J86" s="53">
        <f t="shared" si="33"/>
        <v>1848</v>
      </c>
      <c r="K86" s="53">
        <f t="shared" si="34"/>
        <v>975.84360503644791</v>
      </c>
      <c r="M86" s="46">
        <v>12050006</v>
      </c>
      <c r="N86" s="46">
        <f>SUM(K921,K927,K939,K944,K951,K959,K967,K972)</f>
        <v>4430.2511273735236</v>
      </c>
      <c r="P86" s="53" t="s">
        <v>951</v>
      </c>
      <c r="Q86" s="87" t="s">
        <v>1208</v>
      </c>
      <c r="R86" s="53">
        <v>3921633.06316549</v>
      </c>
      <c r="S86" s="51">
        <v>649845.265059</v>
      </c>
      <c r="T86" s="53">
        <f t="shared" si="35"/>
        <v>0.16570781982709354</v>
      </c>
      <c r="V86" s="88">
        <f t="shared" si="45"/>
        <v>0</v>
      </c>
      <c r="W86" s="53">
        <f t="shared" si="36"/>
        <v>0</v>
      </c>
      <c r="Y86" s="53">
        <v>12050006</v>
      </c>
      <c r="Z86" s="53">
        <f>SUM(W147,W223,W264,W326,W358,W407,W567,W605,W649)</f>
        <v>217.91267953186392</v>
      </c>
      <c r="AB86" s="46">
        <f t="shared" si="37"/>
        <v>4648.1638069053879</v>
      </c>
    </row>
    <row r="87" spans="1:28" x14ac:dyDescent="0.3">
      <c r="A87" s="53" t="s">
        <v>1127</v>
      </c>
      <c r="B87" s="53" t="s">
        <v>940</v>
      </c>
      <c r="C87" s="53">
        <v>12030101</v>
      </c>
      <c r="D87" s="53">
        <v>9054</v>
      </c>
      <c r="E87" s="53">
        <v>42</v>
      </c>
      <c r="F87" s="53">
        <f t="shared" si="32"/>
        <v>4.6388336646785953E-3</v>
      </c>
      <c r="H87" s="53">
        <f t="shared" si="46"/>
        <v>1848</v>
      </c>
      <c r="I87" s="53">
        <f t="shared" si="46"/>
        <v>0</v>
      </c>
      <c r="J87" s="53">
        <f t="shared" si="33"/>
        <v>1848</v>
      </c>
      <c r="K87" s="53">
        <f t="shared" si="34"/>
        <v>8.5725646123260439</v>
      </c>
      <c r="M87" s="46">
        <v>12050007</v>
      </c>
      <c r="N87" s="46">
        <f>SUM(K111,K473,K518,K928,K940,K945,K952,K973)</f>
        <v>997.64527307335277</v>
      </c>
      <c r="P87" s="53" t="s">
        <v>951</v>
      </c>
      <c r="Q87" s="87" t="s">
        <v>1209</v>
      </c>
      <c r="R87" s="53">
        <v>3921633.06316549</v>
      </c>
      <c r="S87" s="51">
        <v>840048.46934199997</v>
      </c>
      <c r="T87" s="53">
        <f t="shared" si="35"/>
        <v>0.21420883999379686</v>
      </c>
      <c r="V87" s="88">
        <f t="shared" si="45"/>
        <v>0</v>
      </c>
      <c r="W87" s="53">
        <f t="shared" si="36"/>
        <v>0</v>
      </c>
      <c r="Y87" s="53">
        <v>12050007</v>
      </c>
      <c r="Z87" s="53">
        <f>SUM(W224,W265,W327,W359,W568,W582,W650,W900)</f>
        <v>127.63461414439098</v>
      </c>
      <c r="AB87" s="46">
        <f t="shared" si="37"/>
        <v>1125.2798872177436</v>
      </c>
    </row>
    <row r="88" spans="1:28" x14ac:dyDescent="0.3">
      <c r="A88" s="53" t="s">
        <v>1127</v>
      </c>
      <c r="B88" s="53" t="s">
        <v>940</v>
      </c>
      <c r="C88" s="53">
        <v>12060101</v>
      </c>
      <c r="D88" s="53">
        <v>9054</v>
      </c>
      <c r="E88" s="53">
        <v>39</v>
      </c>
      <c r="F88" s="53">
        <f t="shared" si="32"/>
        <v>4.3074884029158387E-3</v>
      </c>
      <c r="H88" s="53">
        <f t="shared" si="46"/>
        <v>1848</v>
      </c>
      <c r="I88" s="53">
        <f t="shared" si="46"/>
        <v>0</v>
      </c>
      <c r="J88" s="53">
        <f t="shared" si="33"/>
        <v>1848</v>
      </c>
      <c r="K88" s="53">
        <f t="shared" si="34"/>
        <v>7.96023856858847</v>
      </c>
      <c r="M88" s="46">
        <v>12060101</v>
      </c>
      <c r="N88" s="46">
        <f>SUM(K88,K92,K112,K127,K457,K477,K519,K525,K540)</f>
        <v>1970.6281119281894</v>
      </c>
      <c r="P88" s="53" t="s">
        <v>951</v>
      </c>
      <c r="Q88" s="87" t="s">
        <v>1210</v>
      </c>
      <c r="R88" s="53">
        <v>3921633.06316549</v>
      </c>
      <c r="S88" s="51">
        <v>559034.67600700003</v>
      </c>
      <c r="T88" s="53">
        <f t="shared" si="35"/>
        <v>0.14255150010280529</v>
      </c>
      <c r="V88" s="88">
        <f t="shared" si="45"/>
        <v>0</v>
      </c>
      <c r="W88" s="53">
        <f t="shared" si="36"/>
        <v>0</v>
      </c>
      <c r="Y88" s="53">
        <v>12060101</v>
      </c>
      <c r="Z88" s="53">
        <f>SUM(W19,W46,W266,W447,W583,W594,W901,W932,W1051)</f>
        <v>409.59996507950825</v>
      </c>
      <c r="AB88" s="46">
        <f t="shared" si="37"/>
        <v>2380.2280770076977</v>
      </c>
    </row>
    <row r="89" spans="1:28" x14ac:dyDescent="0.3">
      <c r="A89" s="53" t="s">
        <v>1127</v>
      </c>
      <c r="B89" s="53" t="s">
        <v>940</v>
      </c>
      <c r="C89" s="53">
        <v>12060201</v>
      </c>
      <c r="D89" s="53">
        <v>9054</v>
      </c>
      <c r="E89" s="53">
        <v>47</v>
      </c>
      <c r="F89" s="53">
        <f t="shared" si="32"/>
        <v>5.1910757676165232E-3</v>
      </c>
      <c r="H89" s="53">
        <f t="shared" si="46"/>
        <v>1848</v>
      </c>
      <c r="I89" s="53">
        <f t="shared" si="46"/>
        <v>0</v>
      </c>
      <c r="J89" s="53">
        <f t="shared" si="33"/>
        <v>1848</v>
      </c>
      <c r="K89" s="53">
        <f t="shared" si="34"/>
        <v>9.5931080185553341</v>
      </c>
      <c r="M89" s="46">
        <v>12060102</v>
      </c>
      <c r="N89" s="46">
        <f>SUM(K357,K387,K421,K445,K470,K498,K506,K521,K526)</f>
        <v>32307.384243255885</v>
      </c>
      <c r="P89" s="53" t="s">
        <v>951</v>
      </c>
      <c r="Q89" s="87" t="s">
        <v>1211</v>
      </c>
      <c r="R89" s="53">
        <v>3921633.06316549</v>
      </c>
      <c r="S89" s="51">
        <v>150872.40815199999</v>
      </c>
      <c r="T89" s="53">
        <f t="shared" si="35"/>
        <v>3.8471831943965147E-2</v>
      </c>
      <c r="V89" s="88">
        <f t="shared" si="45"/>
        <v>0</v>
      </c>
      <c r="W89" s="53">
        <f t="shared" si="36"/>
        <v>0</v>
      </c>
      <c r="Y89" s="53">
        <v>12060102</v>
      </c>
      <c r="Z89" s="53">
        <f>SUM(W124,W321,W448,W542,W711,W742,W868,W870,W915,W933)</f>
        <v>816.20889751669029</v>
      </c>
      <c r="AB89" s="46">
        <f t="shared" si="37"/>
        <v>33123.593140772573</v>
      </c>
    </row>
    <row r="90" spans="1:28" x14ac:dyDescent="0.3">
      <c r="A90" s="53" t="s">
        <v>1127</v>
      </c>
      <c r="B90" s="53" t="s">
        <v>945</v>
      </c>
      <c r="C90" s="53">
        <v>11130206</v>
      </c>
      <c r="D90" s="53">
        <v>3726</v>
      </c>
      <c r="E90" s="53">
        <v>229</v>
      </c>
      <c r="F90" s="53">
        <f t="shared" si="32"/>
        <v>6.1460010735373057E-2</v>
      </c>
      <c r="H90" s="53">
        <f>Input!W25</f>
        <v>733</v>
      </c>
      <c r="I90" s="53">
        <f>Input!X25</f>
        <v>0</v>
      </c>
      <c r="J90" s="53">
        <f t="shared" si="33"/>
        <v>733</v>
      </c>
      <c r="K90" s="53">
        <f t="shared" si="34"/>
        <v>45.050187869028449</v>
      </c>
      <c r="M90" s="46">
        <v>12060103</v>
      </c>
      <c r="N90" s="46">
        <f>SUM(K446,K458,K471,K507)</f>
        <v>1952.6264053587611</v>
      </c>
      <c r="P90" s="53" t="s">
        <v>951</v>
      </c>
      <c r="Q90" s="87" t="s">
        <v>1212</v>
      </c>
      <c r="R90" s="53">
        <v>3921633.06316549</v>
      </c>
      <c r="S90" s="51">
        <v>548821.15991799999</v>
      </c>
      <c r="T90" s="53">
        <f t="shared" si="35"/>
        <v>0.13994709629334848</v>
      </c>
      <c r="V90" s="88">
        <f t="shared" si="45"/>
        <v>0</v>
      </c>
      <c r="W90" s="53">
        <f t="shared" si="36"/>
        <v>0</v>
      </c>
      <c r="Y90" s="53">
        <v>12060103</v>
      </c>
      <c r="Z90" s="53">
        <f>SUM(W322,W449,W543,W871,W902,W934)</f>
        <v>82.685735693410592</v>
      </c>
      <c r="AB90" s="46">
        <f t="shared" si="37"/>
        <v>2035.3121410521717</v>
      </c>
    </row>
    <row r="91" spans="1:28" x14ac:dyDescent="0.3">
      <c r="A91" s="53" t="s">
        <v>1127</v>
      </c>
      <c r="B91" s="53" t="s">
        <v>945</v>
      </c>
      <c r="C91" s="53">
        <v>11130209</v>
      </c>
      <c r="D91" s="53">
        <v>3726</v>
      </c>
      <c r="E91" s="53">
        <v>60</v>
      </c>
      <c r="F91" s="53">
        <f t="shared" si="32"/>
        <v>1.610305958132045E-2</v>
      </c>
      <c r="H91" s="53">
        <f>H90</f>
        <v>733</v>
      </c>
      <c r="I91" s="53">
        <f>I90</f>
        <v>0</v>
      </c>
      <c r="J91" s="53">
        <f t="shared" si="33"/>
        <v>733</v>
      </c>
      <c r="K91" s="53">
        <f t="shared" si="34"/>
        <v>11.80354267310789</v>
      </c>
      <c r="M91" s="46">
        <v>12060104</v>
      </c>
      <c r="N91" s="46">
        <f>SUM(K508,K513,K527,K541)</f>
        <v>242.90182982683331</v>
      </c>
      <c r="P91" s="53" t="s">
        <v>951</v>
      </c>
      <c r="Q91" s="87" t="s">
        <v>1213</v>
      </c>
      <c r="R91" s="53">
        <v>3921633.06316549</v>
      </c>
      <c r="S91" s="51">
        <v>4530.5569370900002</v>
      </c>
      <c r="T91" s="53">
        <f t="shared" si="35"/>
        <v>1.1552730365428413E-3</v>
      </c>
      <c r="V91" s="88">
        <f t="shared" si="45"/>
        <v>0</v>
      </c>
      <c r="W91" s="53">
        <f t="shared" si="36"/>
        <v>0</v>
      </c>
      <c r="Y91" s="53">
        <v>12060104</v>
      </c>
      <c r="Z91" s="53">
        <f>SUM(W872,W891,W935,W1052)</f>
        <v>404.36173488353762</v>
      </c>
      <c r="AB91" s="46">
        <f t="shared" si="37"/>
        <v>647.26356471037093</v>
      </c>
    </row>
    <row r="92" spans="1:28" x14ac:dyDescent="0.3">
      <c r="A92" s="53" t="s">
        <v>1127</v>
      </c>
      <c r="B92" s="53" t="s">
        <v>945</v>
      </c>
      <c r="C92" s="53">
        <v>12060101</v>
      </c>
      <c r="D92" s="53">
        <v>3726</v>
      </c>
      <c r="E92" s="53">
        <v>3437</v>
      </c>
      <c r="F92" s="53">
        <f t="shared" si="32"/>
        <v>0.92243692968330648</v>
      </c>
      <c r="H92" s="53">
        <f>H91</f>
        <v>733</v>
      </c>
      <c r="I92" s="53">
        <f>I91</f>
        <v>0</v>
      </c>
      <c r="J92" s="53">
        <f t="shared" si="33"/>
        <v>733</v>
      </c>
      <c r="K92" s="53">
        <f t="shared" si="34"/>
        <v>676.1462694578637</v>
      </c>
      <c r="M92" s="46">
        <v>12060105</v>
      </c>
      <c r="N92" s="46">
        <f>SUM(K422,K434,K509,K514)</f>
        <v>2937.1453081940417</v>
      </c>
      <c r="P92" s="53" t="s">
        <v>951</v>
      </c>
      <c r="Q92" s="87" t="s">
        <v>1214</v>
      </c>
      <c r="R92" s="53">
        <v>3921633.06316549</v>
      </c>
      <c r="S92" s="51">
        <v>61385.313706000001</v>
      </c>
      <c r="T92" s="53">
        <f t="shared" si="35"/>
        <v>1.5652997798945165E-2</v>
      </c>
      <c r="V92" s="88">
        <f t="shared" si="45"/>
        <v>0</v>
      </c>
      <c r="W92" s="53">
        <f t="shared" si="36"/>
        <v>0</v>
      </c>
      <c r="Y92" s="53">
        <v>12060105</v>
      </c>
      <c r="Z92" s="53">
        <f>SUM(W125,W283,W873,W892)</f>
        <v>1106.4635370142751</v>
      </c>
      <c r="AB92" s="46">
        <f t="shared" si="37"/>
        <v>4043.6088452083168</v>
      </c>
    </row>
    <row r="93" spans="1:28" x14ac:dyDescent="0.3">
      <c r="A93" s="53" t="s">
        <v>1127</v>
      </c>
      <c r="B93" s="53" t="s">
        <v>964</v>
      </c>
      <c r="C93" s="53">
        <v>11130102</v>
      </c>
      <c r="D93" s="53">
        <v>10752</v>
      </c>
      <c r="E93" s="53">
        <v>87</v>
      </c>
      <c r="F93" s="53">
        <f t="shared" si="32"/>
        <v>8.0915178571428579E-3</v>
      </c>
      <c r="H93" s="53">
        <f>Input!W26</f>
        <v>1950</v>
      </c>
      <c r="I93" s="53">
        <f>Input!X26</f>
        <v>0</v>
      </c>
      <c r="J93" s="53">
        <f t="shared" si="33"/>
        <v>1950</v>
      </c>
      <c r="K93" s="53">
        <f t="shared" si="34"/>
        <v>15.778459821428573</v>
      </c>
      <c r="M93" s="46">
        <v>12060201</v>
      </c>
      <c r="N93" s="46">
        <f>SUM(K89,K128,K164,K177,K435,K438,K464,K468,K502,K503,K510,K515,K542)</f>
        <v>31931.415282937502</v>
      </c>
      <c r="P93" s="53" t="s">
        <v>951</v>
      </c>
      <c r="Q93" s="87" t="s">
        <v>1215</v>
      </c>
      <c r="R93" s="53">
        <v>3921633.06316549</v>
      </c>
      <c r="S93" s="51">
        <v>409939.04848200001</v>
      </c>
      <c r="T93" s="53">
        <f t="shared" si="35"/>
        <v>0.10453273977425687</v>
      </c>
      <c r="V93" s="88">
        <f t="shared" si="45"/>
        <v>0</v>
      </c>
      <c r="W93" s="53">
        <f t="shared" si="36"/>
        <v>0</v>
      </c>
      <c r="Y93" s="53">
        <v>12060201</v>
      </c>
      <c r="Z93" s="53">
        <f>SUM(W20,W284,W304,W476,W509,W539,W764,W770,W884,W893,W1053)</f>
        <v>5175.0077954972767</v>
      </c>
      <c r="AB93" s="46">
        <f t="shared" si="37"/>
        <v>37106.423078434775</v>
      </c>
    </row>
    <row r="94" spans="1:28" x14ac:dyDescent="0.3">
      <c r="A94" s="53" t="s">
        <v>1127</v>
      </c>
      <c r="B94" s="53" t="s">
        <v>964</v>
      </c>
      <c r="C94" s="53">
        <v>11130201</v>
      </c>
      <c r="D94" s="53">
        <v>10752</v>
      </c>
      <c r="E94" s="53">
        <v>892</v>
      </c>
      <c r="F94" s="53">
        <f t="shared" si="32"/>
        <v>8.2961309523809521E-2</v>
      </c>
      <c r="H94" s="53">
        <f t="shared" ref="H94:I97" si="47">H93</f>
        <v>1950</v>
      </c>
      <c r="I94" s="53">
        <f t="shared" si="47"/>
        <v>0</v>
      </c>
      <c r="J94" s="53">
        <f t="shared" si="33"/>
        <v>1950</v>
      </c>
      <c r="K94" s="53">
        <f t="shared" si="34"/>
        <v>161.77455357142856</v>
      </c>
      <c r="M94" s="46">
        <v>12060202</v>
      </c>
      <c r="N94" s="46">
        <f>SUM(K414,K439,K461,K465,K469,K485,K488,K511)</f>
        <v>63701.133981202416</v>
      </c>
      <c r="P94" s="53" t="s">
        <v>951</v>
      </c>
      <c r="Q94" s="87" t="s">
        <v>1216</v>
      </c>
      <c r="R94" s="53">
        <v>3921633.06316549</v>
      </c>
      <c r="S94" s="51">
        <v>14216.298607799999</v>
      </c>
      <c r="T94" s="53">
        <f t="shared" si="35"/>
        <v>3.625096580638473E-3</v>
      </c>
      <c r="V94" s="88">
        <f t="shared" si="45"/>
        <v>0</v>
      </c>
      <c r="W94" s="53">
        <f t="shared" si="36"/>
        <v>0</v>
      </c>
      <c r="Y94" s="53">
        <v>12060202</v>
      </c>
      <c r="Z94" s="53">
        <f>SUM(W69,W305,W308,W469,W477,W540,W627,W676,W885)</f>
        <v>5432.3959612487379</v>
      </c>
      <c r="AB94" s="46">
        <f t="shared" si="37"/>
        <v>69133.529942451161</v>
      </c>
    </row>
    <row r="95" spans="1:28" x14ac:dyDescent="0.3">
      <c r="A95" s="53" t="s">
        <v>1127</v>
      </c>
      <c r="B95" s="53" t="s">
        <v>964</v>
      </c>
      <c r="C95" s="53">
        <v>11130206</v>
      </c>
      <c r="D95" s="53">
        <v>10752</v>
      </c>
      <c r="E95" s="53">
        <v>1269</v>
      </c>
      <c r="F95" s="53">
        <f t="shared" si="32"/>
        <v>0.11802455357142858</v>
      </c>
      <c r="H95" s="53">
        <f t="shared" si="47"/>
        <v>1950</v>
      </c>
      <c r="I95" s="53">
        <f t="shared" si="47"/>
        <v>0</v>
      </c>
      <c r="J95" s="53">
        <f t="shared" si="33"/>
        <v>1950</v>
      </c>
      <c r="K95" s="53">
        <f t="shared" si="34"/>
        <v>230.14787946428572</v>
      </c>
      <c r="M95" s="46">
        <v>12060203</v>
      </c>
      <c r="N95" s="46">
        <f>SUM(K415,K429,K489)</f>
        <v>10797.564171148957</v>
      </c>
      <c r="P95" s="53" t="s">
        <v>952</v>
      </c>
      <c r="Q95" s="87" t="s">
        <v>1140</v>
      </c>
      <c r="R95" s="53">
        <v>577012.64161970001</v>
      </c>
      <c r="S95" s="51">
        <v>250028.76759900001</v>
      </c>
      <c r="T95" s="53">
        <f t="shared" si="35"/>
        <v>0.43331592683508319</v>
      </c>
      <c r="V95" s="88">
        <f>Input!Z25</f>
        <v>0</v>
      </c>
      <c r="W95" s="53">
        <f t="shared" si="36"/>
        <v>0</v>
      </c>
      <c r="Y95" s="53">
        <v>12060203</v>
      </c>
      <c r="Z95" s="53">
        <f>SUM(W70,W203,W411,W677)</f>
        <v>1148.8307358473571</v>
      </c>
      <c r="AB95" s="46">
        <f t="shared" si="37"/>
        <v>11946.394906996315</v>
      </c>
    </row>
    <row r="96" spans="1:28" x14ac:dyDescent="0.3">
      <c r="A96" s="53" t="s">
        <v>1127</v>
      </c>
      <c r="B96" s="53" t="s">
        <v>964</v>
      </c>
      <c r="C96" s="53">
        <v>11130209</v>
      </c>
      <c r="D96" s="53">
        <v>10752</v>
      </c>
      <c r="E96" s="53">
        <v>8047</v>
      </c>
      <c r="F96" s="53">
        <f t="shared" si="32"/>
        <v>0.74841889880952384</v>
      </c>
      <c r="H96" s="53">
        <f t="shared" si="47"/>
        <v>1950</v>
      </c>
      <c r="I96" s="53">
        <f t="shared" si="47"/>
        <v>0</v>
      </c>
      <c r="J96" s="53">
        <f t="shared" si="33"/>
        <v>1950</v>
      </c>
      <c r="K96" s="53">
        <f t="shared" si="34"/>
        <v>1459.4168526785716</v>
      </c>
      <c r="M96" s="46">
        <v>12060204</v>
      </c>
      <c r="N96" s="46">
        <f>SUM(K416,K430,K440,K452,K490,K512)</f>
        <v>9168.2200251266277</v>
      </c>
      <c r="P96" s="53" t="s">
        <v>952</v>
      </c>
      <c r="Q96" s="87" t="s">
        <v>1166</v>
      </c>
      <c r="R96" s="53">
        <v>577012.64161970001</v>
      </c>
      <c r="S96" s="51">
        <v>98499.161699100005</v>
      </c>
      <c r="T96" s="53">
        <f t="shared" si="35"/>
        <v>0.17070537904093142</v>
      </c>
      <c r="V96" s="88">
        <f>V95</f>
        <v>0</v>
      </c>
      <c r="W96" s="53">
        <f t="shared" si="36"/>
        <v>0</v>
      </c>
      <c r="Y96" s="53">
        <v>12060204</v>
      </c>
      <c r="Z96" s="53">
        <f>SUM(W71,W204,W306,W412,W678,W886)</f>
        <v>2152.3863356657089</v>
      </c>
      <c r="AB96" s="46">
        <f t="shared" si="37"/>
        <v>11320.606360792337</v>
      </c>
    </row>
    <row r="97" spans="1:28" x14ac:dyDescent="0.3">
      <c r="A97" s="53" t="s">
        <v>1127</v>
      </c>
      <c r="B97" s="53" t="s">
        <v>964</v>
      </c>
      <c r="C97" s="53">
        <v>12030101</v>
      </c>
      <c r="D97" s="53">
        <v>10752</v>
      </c>
      <c r="E97" s="53">
        <v>457</v>
      </c>
      <c r="F97" s="53">
        <f t="shared" si="32"/>
        <v>4.250372023809524E-2</v>
      </c>
      <c r="H97" s="53">
        <f t="shared" si="47"/>
        <v>1950</v>
      </c>
      <c r="I97" s="53">
        <f t="shared" si="47"/>
        <v>0</v>
      </c>
      <c r="J97" s="53">
        <f t="shared" si="33"/>
        <v>1950</v>
      </c>
      <c r="K97" s="53">
        <f t="shared" si="34"/>
        <v>82.882254464285722</v>
      </c>
      <c r="M97" s="46">
        <v>12070101</v>
      </c>
      <c r="N97" s="46">
        <f>SUM(K408,K417,K419,K442,K450,K486,K491,K494,K504,K529,K596)</f>
        <v>28921.44847325734</v>
      </c>
      <c r="P97" s="53" t="s">
        <v>952</v>
      </c>
      <c r="Q97" s="87" t="s">
        <v>1145</v>
      </c>
      <c r="R97" s="53">
        <v>577012.64161970001</v>
      </c>
      <c r="S97" s="51">
        <v>49419.104400600001</v>
      </c>
      <c r="T97" s="53">
        <f t="shared" si="35"/>
        <v>8.5646484731908806E-2</v>
      </c>
      <c r="V97" s="88">
        <f t="shared" ref="V97:V98" si="48">V96</f>
        <v>0</v>
      </c>
      <c r="W97" s="53">
        <f t="shared" si="36"/>
        <v>0</v>
      </c>
      <c r="Y97" s="53">
        <v>12070101</v>
      </c>
      <c r="Z97" s="53">
        <f>SUM(W50,W80,W106,W309,W395,W628,W679,W701,W834,W988,W992)</f>
        <v>10849.248814981249</v>
      </c>
      <c r="AB97" s="46">
        <f t="shared" si="37"/>
        <v>39770.697288238589</v>
      </c>
    </row>
    <row r="98" spans="1:28" x14ac:dyDescent="0.3">
      <c r="A98" s="53" t="s">
        <v>1127</v>
      </c>
      <c r="B98" s="53" t="s">
        <v>975</v>
      </c>
      <c r="C98" s="53">
        <v>11130101</v>
      </c>
      <c r="D98" s="53">
        <v>1505</v>
      </c>
      <c r="E98" s="53">
        <v>12</v>
      </c>
      <c r="F98" s="53">
        <f t="shared" si="32"/>
        <v>7.9734219269102981E-3</v>
      </c>
      <c r="H98" s="53">
        <f>Input!W27</f>
        <v>353</v>
      </c>
      <c r="I98" s="53">
        <f>Input!X27</f>
        <v>0</v>
      </c>
      <c r="J98" s="53">
        <f t="shared" si="33"/>
        <v>353</v>
      </c>
      <c r="K98" s="53">
        <f t="shared" si="34"/>
        <v>2.8146179401993354</v>
      </c>
      <c r="M98" s="46">
        <v>12070102</v>
      </c>
      <c r="N98" s="46">
        <f>SUM(K420,K481,K495,K530,K533,K688,K708)</f>
        <v>10269.420643215995</v>
      </c>
      <c r="P98" s="53" t="s">
        <v>952</v>
      </c>
      <c r="Q98" s="87" t="s">
        <v>1147</v>
      </c>
      <c r="R98" s="53">
        <v>577012.64161970001</v>
      </c>
      <c r="S98" s="51">
        <v>179065.60792099999</v>
      </c>
      <c r="T98" s="53">
        <f t="shared" si="35"/>
        <v>0.31033220939207656</v>
      </c>
      <c r="V98" s="88">
        <f t="shared" si="48"/>
        <v>0</v>
      </c>
      <c r="W98" s="53">
        <f t="shared" si="36"/>
        <v>0</v>
      </c>
      <c r="Y98" s="53">
        <v>12070102</v>
      </c>
      <c r="Z98" s="53">
        <f>SUM(W38,W81,W107,W314,W613,W702,W993,W1023)</f>
        <v>8106.4879539924459</v>
      </c>
      <c r="AB98" s="46">
        <f t="shared" si="37"/>
        <v>18375.908597208443</v>
      </c>
    </row>
    <row r="99" spans="1:28" x14ac:dyDescent="0.3">
      <c r="A99" s="53" t="s">
        <v>1127</v>
      </c>
      <c r="B99" s="53" t="s">
        <v>975</v>
      </c>
      <c r="C99" s="53">
        <v>11130103</v>
      </c>
      <c r="D99" s="53">
        <v>1505</v>
      </c>
      <c r="E99" s="53">
        <v>30</v>
      </c>
      <c r="F99" s="53">
        <f t="shared" si="32"/>
        <v>1.9933554817275746E-2</v>
      </c>
      <c r="H99" s="53">
        <f t="shared" ref="H99:I102" si="49">H98</f>
        <v>353</v>
      </c>
      <c r="I99" s="53">
        <f t="shared" si="49"/>
        <v>0</v>
      </c>
      <c r="J99" s="53">
        <f t="shared" si="33"/>
        <v>353</v>
      </c>
      <c r="K99" s="53">
        <f t="shared" si="34"/>
        <v>7.0365448504983386</v>
      </c>
      <c r="M99" s="46">
        <v>12070103</v>
      </c>
      <c r="N99" s="46">
        <f>SUM(K154,K418,K451,K462,K487,K505,K571,K580)</f>
        <v>41110.965184899811</v>
      </c>
      <c r="P99" s="53" t="s">
        <v>953</v>
      </c>
      <c r="Q99" s="87" t="s">
        <v>1336</v>
      </c>
      <c r="R99" s="53">
        <v>603930.1426467062</v>
      </c>
      <c r="S99" s="51">
        <v>24695.255853400002</v>
      </c>
      <c r="T99" s="53">
        <f t="shared" si="35"/>
        <v>4.089091454381423E-2</v>
      </c>
      <c r="V99" s="88">
        <f>Input!Z26</f>
        <v>360</v>
      </c>
      <c r="W99" s="53">
        <f t="shared" si="36"/>
        <v>14.720729235773122</v>
      </c>
      <c r="Y99" s="53">
        <v>12070103</v>
      </c>
      <c r="Z99" s="53">
        <f>SUM(W82,W344,W396,W470,W617,W629,W656,W835)</f>
        <v>14962.372157554064</v>
      </c>
      <c r="AB99" s="46">
        <f t="shared" si="37"/>
        <v>56073.337342453873</v>
      </c>
    </row>
    <row r="100" spans="1:28" x14ac:dyDescent="0.3">
      <c r="A100" s="53" t="s">
        <v>1127</v>
      </c>
      <c r="B100" s="53" t="s">
        <v>975</v>
      </c>
      <c r="C100" s="53">
        <v>11130104</v>
      </c>
      <c r="D100" s="53">
        <v>1505</v>
      </c>
      <c r="E100" s="53">
        <v>70</v>
      </c>
      <c r="F100" s="53">
        <f t="shared" si="32"/>
        <v>4.6511627906976744E-2</v>
      </c>
      <c r="H100" s="53">
        <f t="shared" si="49"/>
        <v>353</v>
      </c>
      <c r="I100" s="53">
        <f t="shared" si="49"/>
        <v>0</v>
      </c>
      <c r="J100" s="53">
        <f t="shared" si="33"/>
        <v>353</v>
      </c>
      <c r="K100" s="53">
        <f t="shared" si="34"/>
        <v>16.418604651162791</v>
      </c>
      <c r="M100" s="46">
        <v>12070104</v>
      </c>
      <c r="N100" s="46">
        <f>SUM(K531,K543,K548,K558,K597,K598,K709)</f>
        <v>85817.331320907528</v>
      </c>
      <c r="P100" s="53" t="s">
        <v>953</v>
      </c>
      <c r="Q100" s="87" t="s">
        <v>1330</v>
      </c>
      <c r="R100" s="53">
        <v>603930.1426467062</v>
      </c>
      <c r="S100" s="51">
        <v>140987.66538208281</v>
      </c>
      <c r="T100" s="53">
        <f t="shared" si="35"/>
        <v>0.23345028741935034</v>
      </c>
      <c r="V100" s="88">
        <f>V99</f>
        <v>360</v>
      </c>
      <c r="W100" s="53">
        <f t="shared" si="36"/>
        <v>84.042103470966126</v>
      </c>
      <c r="Y100" s="53">
        <v>12070104</v>
      </c>
      <c r="Z100" s="53">
        <f>SUM(W28,W77,W315,W334,W433,W989,W994)</f>
        <v>879.07827167503979</v>
      </c>
      <c r="AB100" s="46">
        <f t="shared" si="37"/>
        <v>86696.409592582568</v>
      </c>
    </row>
    <row r="101" spans="1:28" x14ac:dyDescent="0.3">
      <c r="A101" s="53" t="s">
        <v>1127</v>
      </c>
      <c r="B101" s="53" t="s">
        <v>975</v>
      </c>
      <c r="C101" s="53">
        <v>11130105</v>
      </c>
      <c r="D101" s="53">
        <v>1505</v>
      </c>
      <c r="E101" s="53">
        <v>5</v>
      </c>
      <c r="F101" s="53">
        <f t="shared" si="32"/>
        <v>3.3222591362126247E-3</v>
      </c>
      <c r="H101" s="53">
        <f t="shared" si="49"/>
        <v>353</v>
      </c>
      <c r="I101" s="53">
        <f t="shared" si="49"/>
        <v>0</v>
      </c>
      <c r="J101" s="53">
        <f t="shared" si="33"/>
        <v>353</v>
      </c>
      <c r="K101" s="53">
        <f t="shared" si="34"/>
        <v>1.1727574750830565</v>
      </c>
      <c r="M101" s="46">
        <v>12070201</v>
      </c>
      <c r="N101" s="46">
        <f>SUM(K300,K409,K423,K426,K431,K436,K441,K453,K492,K516,K727)</f>
        <v>66406.32597090429</v>
      </c>
      <c r="P101" s="53" t="s">
        <v>953</v>
      </c>
      <c r="Q101" s="87" t="s">
        <v>1331</v>
      </c>
      <c r="R101" s="53">
        <v>603930.1426467062</v>
      </c>
      <c r="S101" s="51">
        <v>438247.22141122341</v>
      </c>
      <c r="T101" s="53">
        <f t="shared" si="35"/>
        <v>0.72565879803683542</v>
      </c>
      <c r="V101" s="88">
        <f t="shared" ref="V101" si="50">V100</f>
        <v>360</v>
      </c>
      <c r="W101" s="53">
        <f t="shared" si="36"/>
        <v>261.23716729326077</v>
      </c>
      <c r="Y101" s="53">
        <v>12070201</v>
      </c>
      <c r="Z101" s="53">
        <f>SUM(W51,W102,W126,W191,W205,W285,W307,W413,W680,W705,W894)</f>
        <v>4490.3770076696583</v>
      </c>
      <c r="AB101" s="46">
        <f t="shared" si="37"/>
        <v>70896.702978573943</v>
      </c>
    </row>
    <row r="102" spans="1:28" x14ac:dyDescent="0.3">
      <c r="A102" s="53" t="s">
        <v>1127</v>
      </c>
      <c r="B102" s="53" t="s">
        <v>975</v>
      </c>
      <c r="C102" s="53">
        <v>11130204</v>
      </c>
      <c r="D102" s="53">
        <v>1505</v>
      </c>
      <c r="E102" s="53">
        <v>1388</v>
      </c>
      <c r="F102" s="53">
        <f t="shared" si="32"/>
        <v>0.92225913621262456</v>
      </c>
      <c r="H102" s="53">
        <f t="shared" si="49"/>
        <v>353</v>
      </c>
      <c r="I102" s="53">
        <f t="shared" si="49"/>
        <v>0</v>
      </c>
      <c r="J102" s="53">
        <f t="shared" si="33"/>
        <v>353</v>
      </c>
      <c r="K102" s="53">
        <f t="shared" si="34"/>
        <v>325.55747508305649</v>
      </c>
      <c r="M102" s="46">
        <v>12070202</v>
      </c>
      <c r="N102" s="46">
        <f>SUM(K410,K427,K432,K454,K478,K728)</f>
        <v>11340.882659785106</v>
      </c>
      <c r="P102" s="53" t="s">
        <v>954</v>
      </c>
      <c r="Q102" s="87" t="s">
        <v>1238</v>
      </c>
      <c r="R102" s="53">
        <v>612239.32691860001</v>
      </c>
      <c r="S102" s="51">
        <v>12333.4977982</v>
      </c>
      <c r="T102" s="53">
        <f t="shared" si="35"/>
        <v>2.0144896376184267E-2</v>
      </c>
      <c r="V102" s="88">
        <f>Input!Z27</f>
        <v>929</v>
      </c>
      <c r="W102" s="53">
        <f t="shared" si="36"/>
        <v>18.714608733475185</v>
      </c>
      <c r="Y102" s="53">
        <v>12070202</v>
      </c>
      <c r="Z102" s="53">
        <f>SUM(W52,W192,W206,W414,W606,W706)</f>
        <v>911.96758861308069</v>
      </c>
      <c r="AB102" s="46">
        <f t="shared" si="37"/>
        <v>12252.850248398187</v>
      </c>
    </row>
    <row r="103" spans="1:28" x14ac:dyDescent="0.3">
      <c r="A103" s="53" t="s">
        <v>1127</v>
      </c>
      <c r="B103" s="53" t="s">
        <v>996</v>
      </c>
      <c r="C103" s="53">
        <v>11130105</v>
      </c>
      <c r="D103" s="53">
        <v>1336</v>
      </c>
      <c r="E103" s="53">
        <v>288</v>
      </c>
      <c r="F103" s="53">
        <f t="shared" si="32"/>
        <v>0.21556886227544911</v>
      </c>
      <c r="H103" s="53">
        <f>Input!W28</f>
        <v>362</v>
      </c>
      <c r="I103" s="53">
        <f>Input!X28</f>
        <v>0</v>
      </c>
      <c r="J103" s="53">
        <f t="shared" si="33"/>
        <v>362</v>
      </c>
      <c r="K103" s="53">
        <f t="shared" si="34"/>
        <v>78.035928143712582</v>
      </c>
      <c r="M103" s="46">
        <v>12070203</v>
      </c>
      <c r="N103" s="46">
        <f>SUM(K411,K433,K455,K479,K534,K697,K729)</f>
        <v>24308.36497388365</v>
      </c>
      <c r="P103" s="53" t="s">
        <v>954</v>
      </c>
      <c r="Q103" s="87" t="s">
        <v>1239</v>
      </c>
      <c r="R103" s="53">
        <v>612239.32691860001</v>
      </c>
      <c r="S103" s="51">
        <v>150994.351715</v>
      </c>
      <c r="T103" s="53">
        <f t="shared" si="35"/>
        <v>0.24662635194467894</v>
      </c>
      <c r="V103" s="88">
        <f>V102</f>
        <v>929</v>
      </c>
      <c r="W103" s="53">
        <f t="shared" si="36"/>
        <v>229.11588095660673</v>
      </c>
      <c r="Y103" s="53">
        <v>12070203</v>
      </c>
      <c r="Z103" s="53">
        <f>SUM(W53,W108,W207,W415,W607,W707,W1024)</f>
        <v>3239.9505352334127</v>
      </c>
      <c r="AB103" s="46">
        <f t="shared" si="37"/>
        <v>27548.315509117063</v>
      </c>
    </row>
    <row r="104" spans="1:28" x14ac:dyDescent="0.3">
      <c r="A104" s="53" t="s">
        <v>1127</v>
      </c>
      <c r="B104" s="53" t="s">
        <v>996</v>
      </c>
      <c r="C104" s="53">
        <v>11130204</v>
      </c>
      <c r="D104" s="53">
        <v>1336</v>
      </c>
      <c r="E104" s="53">
        <v>32</v>
      </c>
      <c r="F104" s="53">
        <f t="shared" si="32"/>
        <v>2.3952095808383235E-2</v>
      </c>
      <c r="H104" s="53">
        <f>H103</f>
        <v>362</v>
      </c>
      <c r="I104" s="53">
        <f>I103</f>
        <v>0</v>
      </c>
      <c r="J104" s="53">
        <f t="shared" si="33"/>
        <v>362</v>
      </c>
      <c r="K104" s="53">
        <f t="shared" si="34"/>
        <v>8.6706586826347305</v>
      </c>
      <c r="M104" s="46">
        <v>12070204</v>
      </c>
      <c r="N104" s="46">
        <f>SUM(K412,K443,K493,K496,K535)</f>
        <v>16502.613203058954</v>
      </c>
      <c r="P104" s="53" t="s">
        <v>954</v>
      </c>
      <c r="Q104" s="87" t="s">
        <v>1240</v>
      </c>
      <c r="R104" s="53">
        <v>612239.32691860001</v>
      </c>
      <c r="S104" s="51">
        <v>375161.446047</v>
      </c>
      <c r="T104" s="53">
        <f t="shared" si="35"/>
        <v>0.61276927102214629</v>
      </c>
      <c r="V104" s="88">
        <f t="shared" ref="V104:V105" si="51">V103</f>
        <v>929</v>
      </c>
      <c r="W104" s="53">
        <f t="shared" si="36"/>
        <v>569.26265277957395</v>
      </c>
      <c r="Y104" s="53">
        <v>12070204</v>
      </c>
      <c r="Z104" s="53">
        <f>SUM(W54,W310,W681,W703,W1025)</f>
        <v>1775.4362040090978</v>
      </c>
      <c r="AB104" s="46">
        <f t="shared" si="37"/>
        <v>18278.049407068051</v>
      </c>
    </row>
    <row r="105" spans="1:28" x14ac:dyDescent="0.3">
      <c r="A105" s="53" t="s">
        <v>1127</v>
      </c>
      <c r="B105" s="53" t="s">
        <v>996</v>
      </c>
      <c r="C105" s="53">
        <v>11130207</v>
      </c>
      <c r="D105" s="53">
        <v>1336</v>
      </c>
      <c r="E105" s="53">
        <v>1016</v>
      </c>
      <c r="F105" s="53">
        <f t="shared" si="32"/>
        <v>0.76047904191616766</v>
      </c>
      <c r="H105" s="53">
        <f>H104</f>
        <v>362</v>
      </c>
      <c r="I105" s="53">
        <f>I104</f>
        <v>0</v>
      </c>
      <c r="J105" s="53">
        <f t="shared" si="33"/>
        <v>362</v>
      </c>
      <c r="K105" s="53">
        <f t="shared" si="34"/>
        <v>275.29341317365271</v>
      </c>
      <c r="M105" s="46">
        <v>12070205</v>
      </c>
      <c r="N105" s="46">
        <f>SUM(K413,K497,K528,K536,K689,K698,K738,K748)</f>
        <v>133173.81802472018</v>
      </c>
      <c r="P105" s="53" t="s">
        <v>954</v>
      </c>
      <c r="Q105" s="87" t="s">
        <v>1241</v>
      </c>
      <c r="R105" s="53">
        <v>612239.32691860001</v>
      </c>
      <c r="S105" s="51">
        <v>73750.031358399996</v>
      </c>
      <c r="T105" s="53">
        <f t="shared" si="35"/>
        <v>0.12045948065699053</v>
      </c>
      <c r="V105" s="88">
        <f t="shared" si="51"/>
        <v>929</v>
      </c>
      <c r="W105" s="53">
        <f t="shared" si="36"/>
        <v>111.9068575303442</v>
      </c>
      <c r="Y105" s="53">
        <v>12070205</v>
      </c>
      <c r="Z105" s="53">
        <f>SUM(W39,W55,W109,W704,W944,W1026)</f>
        <v>6554.6348625573082</v>
      </c>
      <c r="AB105" s="46">
        <f t="shared" si="37"/>
        <v>139728.4528872775</v>
      </c>
    </row>
    <row r="106" spans="1:28" x14ac:dyDescent="0.3">
      <c r="A106" s="53" t="s">
        <v>1127</v>
      </c>
      <c r="B106" s="53" t="s">
        <v>1009</v>
      </c>
      <c r="C106" s="53">
        <v>11120105</v>
      </c>
      <c r="D106" s="53">
        <v>4139</v>
      </c>
      <c r="E106" s="53">
        <v>1</v>
      </c>
      <c r="F106" s="53">
        <f t="shared" si="32"/>
        <v>2.4160425223483932E-4</v>
      </c>
      <c r="H106" s="53">
        <f>Input!W29</f>
        <v>750</v>
      </c>
      <c r="I106" s="53">
        <f>Input!X29</f>
        <v>424</v>
      </c>
      <c r="J106" s="53">
        <f t="shared" si="33"/>
        <v>1174</v>
      </c>
      <c r="K106" s="53">
        <f t="shared" si="34"/>
        <v>0.28364339212370138</v>
      </c>
      <c r="M106" s="46">
        <v>12080001</v>
      </c>
      <c r="N106" s="46">
        <f>SUM(K924,K963,K976,K989,K993)</f>
        <v>3808.2895557913084</v>
      </c>
      <c r="P106" s="53" t="s">
        <v>955</v>
      </c>
      <c r="Q106" s="87" t="s">
        <v>1259</v>
      </c>
      <c r="R106" s="53">
        <v>433325.40522199997</v>
      </c>
      <c r="S106" s="51">
        <v>171253.15348899999</v>
      </c>
      <c r="T106" s="53">
        <f t="shared" si="35"/>
        <v>0.395206815536846</v>
      </c>
      <c r="V106" s="89">
        <f>Input!Z28</f>
        <v>1892</v>
      </c>
      <c r="W106" s="53">
        <f t="shared" si="36"/>
        <v>747.73129499571269</v>
      </c>
      <c r="Y106" s="53">
        <v>12080001</v>
      </c>
      <c r="Z106" s="53">
        <f>SUM(W166,W474,W653,W928,W1045)</f>
        <v>109.4124089134807</v>
      </c>
      <c r="AB106" s="46">
        <f t="shared" si="37"/>
        <v>3917.7019647047891</v>
      </c>
    </row>
    <row r="107" spans="1:28" x14ac:dyDescent="0.3">
      <c r="A107" s="53" t="s">
        <v>1127</v>
      </c>
      <c r="B107" s="53" t="s">
        <v>1009</v>
      </c>
      <c r="C107" s="53">
        <v>11130101</v>
      </c>
      <c r="D107" s="53">
        <v>4139</v>
      </c>
      <c r="E107" s="53">
        <v>4064</v>
      </c>
      <c r="F107" s="53">
        <f t="shared" si="32"/>
        <v>0.9818796810823871</v>
      </c>
      <c r="H107" s="53">
        <f>H106</f>
        <v>750</v>
      </c>
      <c r="I107" s="53">
        <f>I106</f>
        <v>424</v>
      </c>
      <c r="J107" s="53">
        <f t="shared" si="33"/>
        <v>1174</v>
      </c>
      <c r="K107" s="53">
        <f t="shared" si="34"/>
        <v>1152.7267455907224</v>
      </c>
      <c r="M107" s="46">
        <v>12080002</v>
      </c>
      <c r="N107" s="46">
        <f>SUM(K299,K328,K358,K388,K499,K929,K977,K990)</f>
        <v>6232.1881239816503</v>
      </c>
      <c r="P107" s="53" t="s">
        <v>955</v>
      </c>
      <c r="Q107" s="87" t="s">
        <v>1267</v>
      </c>
      <c r="R107" s="53">
        <v>433325.40522199997</v>
      </c>
      <c r="S107" s="51">
        <v>262072.25173300001</v>
      </c>
      <c r="T107" s="53">
        <f t="shared" si="35"/>
        <v>0.60479318446315411</v>
      </c>
      <c r="V107" s="88">
        <f>V106</f>
        <v>1892</v>
      </c>
      <c r="W107" s="53">
        <f t="shared" si="36"/>
        <v>1144.2687050042875</v>
      </c>
      <c r="Y107" s="53">
        <v>12080002</v>
      </c>
      <c r="Z107" s="53">
        <f>SUM(W67,W244,W350,W360,W488,W654,W660,W712,W743,W869,W929)</f>
        <v>1148.9477163184229</v>
      </c>
      <c r="AB107" s="46">
        <f t="shared" si="37"/>
        <v>7381.1358403000731</v>
      </c>
    </row>
    <row r="108" spans="1:28" x14ac:dyDescent="0.3">
      <c r="A108" s="53" t="s">
        <v>1127</v>
      </c>
      <c r="B108" s="53" t="s">
        <v>1009</v>
      </c>
      <c r="C108" s="53">
        <v>11130105</v>
      </c>
      <c r="D108" s="53">
        <v>4139</v>
      </c>
      <c r="E108" s="53">
        <v>74</v>
      </c>
      <c r="F108" s="53">
        <f t="shared" si="32"/>
        <v>1.7878714665378111E-2</v>
      </c>
      <c r="H108" s="53">
        <f>H107</f>
        <v>750</v>
      </c>
      <c r="I108" s="53">
        <f>I107</f>
        <v>424</v>
      </c>
      <c r="J108" s="53">
        <f t="shared" si="33"/>
        <v>1174</v>
      </c>
      <c r="K108" s="53">
        <f t="shared" si="34"/>
        <v>20.989611017153901</v>
      </c>
      <c r="M108" s="46">
        <v>12080003</v>
      </c>
      <c r="N108" s="46">
        <f>SUM(K294,K946,K994)</f>
        <v>3089.4754861189235</v>
      </c>
      <c r="P108" s="53" t="s">
        <v>956</v>
      </c>
      <c r="Q108" s="87" t="s">
        <v>1261</v>
      </c>
      <c r="R108" s="53">
        <v>653183.43975962</v>
      </c>
      <c r="S108" s="51">
        <v>171286.883909</v>
      </c>
      <c r="T108" s="53">
        <f t="shared" si="35"/>
        <v>0.26223396596220472</v>
      </c>
      <c r="V108" s="89">
        <f>Input!Z29</f>
        <v>5412</v>
      </c>
      <c r="W108" s="53">
        <f t="shared" si="36"/>
        <v>1419.2102237874519</v>
      </c>
      <c r="Y108" s="53">
        <v>12080003</v>
      </c>
      <c r="Z108" s="53">
        <f>SUM(W5,W351,W1046)</f>
        <v>757.30084176878529</v>
      </c>
      <c r="AB108" s="46">
        <f t="shared" si="37"/>
        <v>3846.7763278877087</v>
      </c>
    </row>
    <row r="109" spans="1:28" x14ac:dyDescent="0.3">
      <c r="A109" s="53" t="s">
        <v>1127</v>
      </c>
      <c r="B109" s="53" t="s">
        <v>1035</v>
      </c>
      <c r="C109" s="53">
        <v>11130204</v>
      </c>
      <c r="D109" s="53">
        <v>286</v>
      </c>
      <c r="E109" s="53">
        <v>72</v>
      </c>
      <c r="F109" s="53">
        <f t="shared" si="32"/>
        <v>0.25174825174825177</v>
      </c>
      <c r="H109" s="53">
        <f>Input!W30</f>
        <v>131</v>
      </c>
      <c r="I109" s="53">
        <f>Input!X30</f>
        <v>0</v>
      </c>
      <c r="J109" s="53">
        <f t="shared" si="33"/>
        <v>131</v>
      </c>
      <c r="K109" s="53">
        <f t="shared" si="34"/>
        <v>32.97902097902098</v>
      </c>
      <c r="M109" s="46">
        <v>12080004</v>
      </c>
      <c r="N109" s="46">
        <f>SUM(K295,K324,K329,K345,K353,K930,K947,K991,K995)</f>
        <v>7920.5605233244769</v>
      </c>
      <c r="P109" s="53" t="s">
        <v>956</v>
      </c>
      <c r="Q109" s="87" t="s">
        <v>1263</v>
      </c>
      <c r="R109" s="53">
        <v>653183.43975962</v>
      </c>
      <c r="S109" s="51">
        <v>138503.58592400001</v>
      </c>
      <c r="T109" s="53">
        <f t="shared" si="35"/>
        <v>0.21204393359233226</v>
      </c>
      <c r="V109" s="88">
        <f>V108</f>
        <v>5412</v>
      </c>
      <c r="W109" s="53">
        <f t="shared" si="36"/>
        <v>1147.5817686017022</v>
      </c>
      <c r="Y109" s="53">
        <v>12080004</v>
      </c>
      <c r="Z109" s="53">
        <f>SUM(W6,W245,W352,W366,W489,W661,W697,W930,W1047)</f>
        <v>2145.1024991099416</v>
      </c>
      <c r="AB109" s="46">
        <f t="shared" si="37"/>
        <v>10065.663022434419</v>
      </c>
    </row>
    <row r="110" spans="1:28" x14ac:dyDescent="0.3">
      <c r="A110" s="53" t="s">
        <v>1127</v>
      </c>
      <c r="B110" s="53" t="s">
        <v>1035</v>
      </c>
      <c r="C110" s="53">
        <v>11130205</v>
      </c>
      <c r="D110" s="53">
        <v>286</v>
      </c>
      <c r="E110" s="53">
        <v>187</v>
      </c>
      <c r="F110" s="53">
        <f t="shared" si="32"/>
        <v>0.65384615384615385</v>
      </c>
      <c r="H110" s="53">
        <f t="shared" ref="H110:I112" si="52">H109</f>
        <v>131</v>
      </c>
      <c r="I110" s="53">
        <f t="shared" si="52"/>
        <v>0</v>
      </c>
      <c r="J110" s="53">
        <f t="shared" si="33"/>
        <v>131</v>
      </c>
      <c r="K110" s="53">
        <f t="shared" si="34"/>
        <v>85.65384615384616</v>
      </c>
      <c r="M110" s="46">
        <v>12080005</v>
      </c>
      <c r="N110" s="46">
        <f>SUM(K296,K322,K325,K346,K354)</f>
        <v>69864.91034078646</v>
      </c>
      <c r="P110" s="53" t="s">
        <v>956</v>
      </c>
      <c r="Q110" s="87" t="s">
        <v>1275</v>
      </c>
      <c r="R110" s="53">
        <v>653183.43975962</v>
      </c>
      <c r="S110" s="51">
        <v>152350.675434</v>
      </c>
      <c r="T110" s="53">
        <f t="shared" si="35"/>
        <v>0.23324332210575796</v>
      </c>
      <c r="V110" s="88">
        <f t="shared" ref="V110:V112" si="53">V109</f>
        <v>5412</v>
      </c>
      <c r="W110" s="53">
        <f t="shared" si="36"/>
        <v>1262.3128592363621</v>
      </c>
      <c r="Y110" s="53">
        <v>12080005</v>
      </c>
      <c r="Z110" s="53">
        <f>SUM(W7,W287,W367,W662,W698,W957,W1034)</f>
        <v>2478.6506832196201</v>
      </c>
      <c r="AB110" s="46">
        <f t="shared" si="37"/>
        <v>72343.561024006078</v>
      </c>
    </row>
    <row r="111" spans="1:28" x14ac:dyDescent="0.3">
      <c r="A111" s="53" t="s">
        <v>1127</v>
      </c>
      <c r="B111" s="53" t="s">
        <v>1035</v>
      </c>
      <c r="C111" s="53">
        <v>12050007</v>
      </c>
      <c r="D111" s="53">
        <v>286</v>
      </c>
      <c r="E111" s="53">
        <v>8</v>
      </c>
      <c r="F111" s="53">
        <f t="shared" si="32"/>
        <v>2.7972027972027972E-2</v>
      </c>
      <c r="H111" s="53">
        <f t="shared" si="52"/>
        <v>131</v>
      </c>
      <c r="I111" s="53">
        <f t="shared" si="52"/>
        <v>0</v>
      </c>
      <c r="J111" s="53">
        <f t="shared" si="33"/>
        <v>131</v>
      </c>
      <c r="K111" s="53">
        <f t="shared" si="34"/>
        <v>3.6643356643356642</v>
      </c>
      <c r="M111" s="46">
        <v>12080006</v>
      </c>
      <c r="N111" s="46">
        <f>SUM(K330,K347,K931,K948,K992,K996)</f>
        <v>3287.890906258317</v>
      </c>
      <c r="P111" s="53" t="s">
        <v>956</v>
      </c>
      <c r="Q111" s="87" t="s">
        <v>1279</v>
      </c>
      <c r="R111" s="53">
        <v>653183.43975962</v>
      </c>
      <c r="S111" s="51">
        <v>189842.54419799999</v>
      </c>
      <c r="T111" s="53">
        <f t="shared" si="35"/>
        <v>0.29064200443885185</v>
      </c>
      <c r="V111" s="88">
        <f t="shared" si="53"/>
        <v>5412</v>
      </c>
      <c r="W111" s="53">
        <f t="shared" si="36"/>
        <v>1572.9545280230661</v>
      </c>
      <c r="Y111" s="53">
        <v>12080006</v>
      </c>
      <c r="Z111" s="53">
        <f>SUM(W68,W246,W353,W368,W490,W663,W931,W1048)</f>
        <v>969.79698766900219</v>
      </c>
      <c r="AB111" s="46">
        <f t="shared" si="37"/>
        <v>4257.6878939273192</v>
      </c>
    </row>
    <row r="112" spans="1:28" x14ac:dyDescent="0.3">
      <c r="A112" s="53" t="s">
        <v>1127</v>
      </c>
      <c r="B112" s="53" t="s">
        <v>1035</v>
      </c>
      <c r="C112" s="53">
        <v>12060101</v>
      </c>
      <c r="D112" s="53">
        <v>286</v>
      </c>
      <c r="E112" s="53">
        <v>19</v>
      </c>
      <c r="F112" s="53">
        <f t="shared" si="32"/>
        <v>6.6433566433566432E-2</v>
      </c>
      <c r="H112" s="53">
        <f t="shared" si="52"/>
        <v>131</v>
      </c>
      <c r="I112" s="53">
        <f t="shared" si="52"/>
        <v>0</v>
      </c>
      <c r="J112" s="53">
        <f t="shared" si="33"/>
        <v>131</v>
      </c>
      <c r="K112" s="53">
        <f t="shared" si="34"/>
        <v>8.7027972027972034</v>
      </c>
      <c r="M112" s="46">
        <v>12080007</v>
      </c>
      <c r="N112" s="46">
        <f>SUM(K331,K359,K389)</f>
        <v>8583.9204059874119</v>
      </c>
      <c r="P112" s="53" t="s">
        <v>956</v>
      </c>
      <c r="Q112" s="87" t="s">
        <v>1256</v>
      </c>
      <c r="R112" s="53">
        <v>653183.43975962</v>
      </c>
      <c r="S112" s="51">
        <v>1199.75029462</v>
      </c>
      <c r="T112" s="53">
        <f t="shared" si="35"/>
        <v>1.8367739008532176E-3</v>
      </c>
      <c r="V112" s="88">
        <f t="shared" si="53"/>
        <v>5412</v>
      </c>
      <c r="W112" s="53">
        <f t="shared" si="36"/>
        <v>9.9406203514176141</v>
      </c>
      <c r="Y112" s="53">
        <v>12080007</v>
      </c>
      <c r="Z112" s="53">
        <f>SUM(W369,W491,W713,W895)</f>
        <v>529.12987952679043</v>
      </c>
      <c r="AB112" s="46">
        <f t="shared" si="37"/>
        <v>9113.0502855142022</v>
      </c>
    </row>
    <row r="113" spans="1:28" x14ac:dyDescent="0.3">
      <c r="A113" s="53" t="s">
        <v>1127</v>
      </c>
      <c r="B113" s="53" t="s">
        <v>1061</v>
      </c>
      <c r="C113" s="53">
        <v>11130201</v>
      </c>
      <c r="D113" s="53">
        <v>19719</v>
      </c>
      <c r="E113" s="53">
        <v>7549</v>
      </c>
      <c r="F113" s="53">
        <f t="shared" si="32"/>
        <v>0.38282874385110804</v>
      </c>
      <c r="H113" s="53">
        <f>Input!W31</f>
        <v>3124</v>
      </c>
      <c r="I113" s="53">
        <f>Input!X31</f>
        <v>15</v>
      </c>
      <c r="J113" s="53">
        <f t="shared" si="33"/>
        <v>3139</v>
      </c>
      <c r="K113" s="53">
        <f t="shared" si="34"/>
        <v>1201.6994269486281</v>
      </c>
      <c r="M113" s="46">
        <v>12080008</v>
      </c>
      <c r="N113" s="46">
        <f>SUM(K304,K360,K361,K378,K390,K500)</f>
        <v>924.35918971435103</v>
      </c>
      <c r="P113" s="53" t="s">
        <v>957</v>
      </c>
      <c r="Q113" s="87" t="s">
        <v>1276</v>
      </c>
      <c r="R113" s="53">
        <v>349670.44652260002</v>
      </c>
      <c r="S113" s="51">
        <v>37093.310968600003</v>
      </c>
      <c r="T113" s="53">
        <f t="shared" si="35"/>
        <v>0.10608077215985874</v>
      </c>
      <c r="V113" s="88">
        <f>Input!Z30</f>
        <v>7</v>
      </c>
      <c r="W113" s="53">
        <f t="shared" si="36"/>
        <v>0.74256540511901115</v>
      </c>
      <c r="Y113" s="53">
        <v>12080008</v>
      </c>
      <c r="Z113" s="53">
        <f>SUM(W167,W714,W744,W839,W896)</f>
        <v>141.25894017552204</v>
      </c>
      <c r="AB113" s="46">
        <f t="shared" si="37"/>
        <v>1065.618129889873</v>
      </c>
    </row>
    <row r="114" spans="1:28" x14ac:dyDescent="0.3">
      <c r="A114" s="53" t="s">
        <v>1127</v>
      </c>
      <c r="B114" s="53" t="s">
        <v>1061</v>
      </c>
      <c r="C114" s="53">
        <v>12030101</v>
      </c>
      <c r="D114" s="53">
        <v>19719</v>
      </c>
      <c r="E114" s="53">
        <v>8899</v>
      </c>
      <c r="F114" s="53">
        <f t="shared" si="32"/>
        <v>0.45129063339925962</v>
      </c>
      <c r="H114" s="53">
        <f t="shared" ref="H114:I116" si="54">H113</f>
        <v>3124</v>
      </c>
      <c r="I114" s="53">
        <f t="shared" si="54"/>
        <v>15</v>
      </c>
      <c r="J114" s="53">
        <f t="shared" si="33"/>
        <v>3139</v>
      </c>
      <c r="K114" s="53">
        <f t="shared" si="34"/>
        <v>1416.601298240276</v>
      </c>
      <c r="M114" s="46">
        <v>12090101</v>
      </c>
      <c r="N114" s="46">
        <f>SUM(K305,K308,K312,K379,K397,K501,K522)</f>
        <v>2079.7900589970905</v>
      </c>
      <c r="P114" s="53" t="s">
        <v>957</v>
      </c>
      <c r="Q114" s="87" t="s">
        <v>1308</v>
      </c>
      <c r="R114" s="53">
        <v>349670.44652260002</v>
      </c>
      <c r="S114" s="51">
        <v>51872.685098000002</v>
      </c>
      <c r="T114" s="53">
        <f t="shared" si="35"/>
        <v>0.14834735281137734</v>
      </c>
      <c r="V114" s="88">
        <f t="shared" ref="V114:V115" si="55">V113</f>
        <v>7</v>
      </c>
      <c r="W114" s="53">
        <f t="shared" si="36"/>
        <v>1.0384314696796415</v>
      </c>
      <c r="Y114" s="53">
        <v>12090101</v>
      </c>
      <c r="Z114" s="53">
        <f>SUM(W168,W171,W194,W745,W840,W916,W939)</f>
        <v>92.305917699075039</v>
      </c>
      <c r="AB114" s="46">
        <f t="shared" si="37"/>
        <v>2172.0959766961655</v>
      </c>
    </row>
    <row r="115" spans="1:28" x14ac:dyDescent="0.3">
      <c r="A115" s="53" t="s">
        <v>1127</v>
      </c>
      <c r="B115" s="53" t="s">
        <v>1061</v>
      </c>
      <c r="C115" s="53">
        <v>12030103</v>
      </c>
      <c r="D115" s="53">
        <v>19719</v>
      </c>
      <c r="E115" s="53">
        <v>1726</v>
      </c>
      <c r="F115" s="53">
        <f t="shared" si="32"/>
        <v>8.7529793600081146E-2</v>
      </c>
      <c r="H115" s="53">
        <f t="shared" si="54"/>
        <v>3124</v>
      </c>
      <c r="I115" s="53">
        <f t="shared" si="54"/>
        <v>15</v>
      </c>
      <c r="J115" s="53">
        <f t="shared" si="33"/>
        <v>3139</v>
      </c>
      <c r="K115" s="53">
        <f t="shared" si="34"/>
        <v>274.75602211065473</v>
      </c>
      <c r="M115" s="46">
        <v>12090102</v>
      </c>
      <c r="N115" s="46">
        <f>SUM(K317,K333,K382,K398)</f>
        <v>12310.362239813807</v>
      </c>
      <c r="P115" s="53" t="s">
        <v>957</v>
      </c>
      <c r="Q115" s="87" t="s">
        <v>1309</v>
      </c>
      <c r="R115" s="53">
        <v>349670.44652260002</v>
      </c>
      <c r="S115" s="51">
        <v>260704.45045599999</v>
      </c>
      <c r="T115" s="53">
        <f t="shared" si="35"/>
        <v>0.74557187502876388</v>
      </c>
      <c r="V115" s="88">
        <f t="shared" si="55"/>
        <v>7</v>
      </c>
      <c r="W115" s="53">
        <f t="shared" si="36"/>
        <v>5.2190031252013469</v>
      </c>
      <c r="Y115" s="53">
        <v>12090102</v>
      </c>
      <c r="Z115" s="53">
        <f>SUM(W215,W506,W863,W940)</f>
        <v>793.07961483503527</v>
      </c>
      <c r="AB115" s="46">
        <f t="shared" si="37"/>
        <v>13103.441854648841</v>
      </c>
    </row>
    <row r="116" spans="1:28" x14ac:dyDescent="0.3">
      <c r="A116" s="53" t="s">
        <v>1127</v>
      </c>
      <c r="B116" s="53" t="s">
        <v>1061</v>
      </c>
      <c r="C116" s="53">
        <v>12030104</v>
      </c>
      <c r="D116" s="53">
        <v>19719</v>
      </c>
      <c r="E116" s="53">
        <v>1545</v>
      </c>
      <c r="F116" s="53">
        <f t="shared" si="32"/>
        <v>7.8350829149551188E-2</v>
      </c>
      <c r="H116" s="53">
        <f t="shared" si="54"/>
        <v>3124</v>
      </c>
      <c r="I116" s="53">
        <f t="shared" si="54"/>
        <v>15</v>
      </c>
      <c r="J116" s="53">
        <f t="shared" si="33"/>
        <v>3139</v>
      </c>
      <c r="K116" s="53">
        <f t="shared" si="34"/>
        <v>245.94325270044118</v>
      </c>
      <c r="M116" s="46">
        <v>12090103</v>
      </c>
      <c r="N116" s="46">
        <f>SUM(K326,K334,K355,K371,K391,K399,K402)</f>
        <v>1366.20110880056</v>
      </c>
      <c r="P116" s="53" t="s">
        <v>673</v>
      </c>
      <c r="Q116" s="87" t="s">
        <v>1312</v>
      </c>
      <c r="R116" s="53">
        <v>313419.85141890374</v>
      </c>
      <c r="S116" s="51">
        <v>427.17339012100001</v>
      </c>
      <c r="T116" s="53">
        <f t="shared" si="35"/>
        <v>1.3629429922422435E-3</v>
      </c>
      <c r="V116" s="88">
        <f>Input!Z31</f>
        <v>54</v>
      </c>
      <c r="W116" s="53">
        <f t="shared" si="36"/>
        <v>7.3598921581081153E-2</v>
      </c>
      <c r="Y116" s="53">
        <v>12090103</v>
      </c>
      <c r="Z116" s="53">
        <f>SUM(W216,W370,W507,W699,W809,W897,W941,W958)</f>
        <v>3390.5289639011989</v>
      </c>
      <c r="AB116" s="46">
        <f t="shared" si="37"/>
        <v>4756.7300727017591</v>
      </c>
    </row>
    <row r="117" spans="1:28" x14ac:dyDescent="0.3">
      <c r="A117" s="53" t="s">
        <v>1127</v>
      </c>
      <c r="B117" s="53" t="s">
        <v>866</v>
      </c>
      <c r="C117" s="53">
        <v>11130102</v>
      </c>
      <c r="D117" s="53">
        <v>131500</v>
      </c>
      <c r="E117" s="53">
        <v>13771</v>
      </c>
      <c r="F117" s="53">
        <f t="shared" si="32"/>
        <v>0.10472243346007605</v>
      </c>
      <c r="H117" s="53">
        <f>Input!W32</f>
        <v>27087</v>
      </c>
      <c r="I117" s="53">
        <f>Input!X32</f>
        <v>2558</v>
      </c>
      <c r="J117" s="53">
        <f t="shared" si="33"/>
        <v>29645</v>
      </c>
      <c r="K117" s="53">
        <f t="shared" si="34"/>
        <v>3104.4965399239545</v>
      </c>
      <c r="M117" s="46">
        <v>12090104</v>
      </c>
      <c r="N117" s="46">
        <f>SUM(K306,K327,K332,K392,K400)</f>
        <v>10878.757379886683</v>
      </c>
      <c r="P117" s="53" t="s">
        <v>673</v>
      </c>
      <c r="Q117" s="87" t="s">
        <v>1319</v>
      </c>
      <c r="R117" s="53">
        <v>313419.85141890374</v>
      </c>
      <c r="S117" s="51">
        <v>573.25804041200001</v>
      </c>
      <c r="T117" s="53">
        <f t="shared" si="35"/>
        <v>1.8290418996013355E-3</v>
      </c>
      <c r="V117" s="88">
        <f t="shared" ref="V117:V123" si="56">V116</f>
        <v>54</v>
      </c>
      <c r="W117" s="53">
        <f t="shared" si="36"/>
        <v>9.8768262578472113E-2</v>
      </c>
      <c r="Y117" s="53">
        <v>12090104</v>
      </c>
      <c r="Z117" s="53">
        <f>SUM(W169,W371,W492,W898,W942)</f>
        <v>1066.8257917833434</v>
      </c>
      <c r="AB117" s="46">
        <f t="shared" si="37"/>
        <v>11945.583171670027</v>
      </c>
    </row>
    <row r="118" spans="1:28" x14ac:dyDescent="0.3">
      <c r="A118" s="53" t="s">
        <v>1127</v>
      </c>
      <c r="B118" s="53" t="s">
        <v>866</v>
      </c>
      <c r="C118" s="53">
        <v>11130206</v>
      </c>
      <c r="D118" s="53">
        <v>131500</v>
      </c>
      <c r="E118" s="53">
        <v>117092</v>
      </c>
      <c r="F118" s="53">
        <f t="shared" si="32"/>
        <v>0.89043346007604562</v>
      </c>
      <c r="H118" s="53">
        <f t="shared" ref="H118:I120" si="57">H117</f>
        <v>27087</v>
      </c>
      <c r="I118" s="53">
        <f t="shared" si="57"/>
        <v>2558</v>
      </c>
      <c r="J118" s="53">
        <f t="shared" si="33"/>
        <v>29645</v>
      </c>
      <c r="K118" s="53">
        <f t="shared" si="34"/>
        <v>26396.899923954374</v>
      </c>
      <c r="M118" s="46">
        <v>12090105</v>
      </c>
      <c r="N118" s="46">
        <f>SUM(K307,K313,K380,K383,K401)</f>
        <v>6048.4585204154882</v>
      </c>
      <c r="P118" s="53" t="s">
        <v>673</v>
      </c>
      <c r="Q118" s="87" t="s">
        <v>1318</v>
      </c>
      <c r="R118" s="53">
        <v>313419.85141890374</v>
      </c>
      <c r="S118" s="51">
        <v>924.83830793599998</v>
      </c>
      <c r="T118" s="53">
        <f t="shared" si="35"/>
        <v>2.9507968424753676E-3</v>
      </c>
      <c r="V118" s="88">
        <f t="shared" si="56"/>
        <v>54</v>
      </c>
      <c r="W118" s="53">
        <f t="shared" si="36"/>
        <v>0.15934302949366985</v>
      </c>
      <c r="Y118" s="53">
        <v>12090105</v>
      </c>
      <c r="Z118" s="53">
        <f>SUM(W170,W195,W692,W841,W864,W943)</f>
        <v>459.22659391259964</v>
      </c>
      <c r="AB118" s="46">
        <f t="shared" si="37"/>
        <v>6507.6851143280883</v>
      </c>
    </row>
    <row r="119" spans="1:28" ht="14.4" customHeight="1" x14ac:dyDescent="0.3">
      <c r="A119" s="53" t="s">
        <v>1127</v>
      </c>
      <c r="B119" s="53" t="s">
        <v>866</v>
      </c>
      <c r="C119" s="53">
        <v>11130207</v>
      </c>
      <c r="D119" s="53">
        <v>131500</v>
      </c>
      <c r="E119" s="53">
        <v>272</v>
      </c>
      <c r="F119" s="53">
        <f t="shared" si="32"/>
        <v>2.0684410646387833E-3</v>
      </c>
      <c r="H119" s="53">
        <f t="shared" si="57"/>
        <v>27087</v>
      </c>
      <c r="I119" s="53">
        <f t="shared" si="57"/>
        <v>2558</v>
      </c>
      <c r="J119" s="53">
        <f t="shared" si="33"/>
        <v>29645</v>
      </c>
      <c r="K119" s="53">
        <f t="shared" si="34"/>
        <v>61.318935361216731</v>
      </c>
      <c r="M119" s="46">
        <v>12090106</v>
      </c>
      <c r="N119" s="46">
        <f>SUM(K301,K309,K314,K342,K730,K733)</f>
        <v>2231.9239504947864</v>
      </c>
      <c r="P119" s="53" t="s">
        <v>673</v>
      </c>
      <c r="Q119" s="87" t="s">
        <v>1313</v>
      </c>
      <c r="R119" s="53">
        <v>313419.85141890374</v>
      </c>
      <c r="S119" s="51">
        <v>34748.5198676</v>
      </c>
      <c r="T119" s="53">
        <f t="shared" si="35"/>
        <v>0.1108689181948357</v>
      </c>
      <c r="V119" s="88">
        <f t="shared" si="56"/>
        <v>54</v>
      </c>
      <c r="W119" s="53">
        <f t="shared" si="36"/>
        <v>5.9869215825211279</v>
      </c>
      <c r="Y119" s="53">
        <v>12090106</v>
      </c>
      <c r="Z119" s="53">
        <f>SUM(W103,W172,W196,W673,W708,W842,W858)</f>
        <v>3838.3817267591671</v>
      </c>
      <c r="AB119" s="46">
        <f t="shared" si="37"/>
        <v>6070.305677253953</v>
      </c>
    </row>
    <row r="120" spans="1:28" ht="14.4" customHeight="1" x14ac:dyDescent="0.3">
      <c r="A120" s="53" t="s">
        <v>1127</v>
      </c>
      <c r="B120" s="53" t="s">
        <v>866</v>
      </c>
      <c r="C120" s="53">
        <v>11130209</v>
      </c>
      <c r="D120" s="53">
        <v>131500</v>
      </c>
      <c r="E120" s="53">
        <v>365</v>
      </c>
      <c r="F120" s="53">
        <f t="shared" si="32"/>
        <v>2.7756653992395438E-3</v>
      </c>
      <c r="H120" s="53">
        <f t="shared" si="57"/>
        <v>27087</v>
      </c>
      <c r="I120" s="53">
        <f t="shared" si="57"/>
        <v>2558</v>
      </c>
      <c r="J120" s="53">
        <f t="shared" si="33"/>
        <v>29645</v>
      </c>
      <c r="K120" s="53">
        <f t="shared" si="34"/>
        <v>82.284600760456271</v>
      </c>
      <c r="M120" s="46">
        <v>12090107</v>
      </c>
      <c r="N120" s="46">
        <f>SUM(K302,K310,K424,K428,K437,K523,K731)</f>
        <v>7625.151216799768</v>
      </c>
      <c r="P120" s="53" t="s">
        <v>673</v>
      </c>
      <c r="Q120" s="87" t="s">
        <v>1320</v>
      </c>
      <c r="R120" s="53">
        <v>313419.85141890374</v>
      </c>
      <c r="S120" s="51">
        <v>160600.02419</v>
      </c>
      <c r="T120" s="53">
        <f t="shared" si="35"/>
        <v>0.51241178075650606</v>
      </c>
      <c r="V120" s="88">
        <f t="shared" si="56"/>
        <v>54</v>
      </c>
      <c r="W120" s="53">
        <f t="shared" si="36"/>
        <v>27.670236160851328</v>
      </c>
      <c r="Y120" s="53">
        <v>12090107</v>
      </c>
      <c r="Z120" s="53">
        <f>SUM(W104,W127,W173,W193,W286,W709,W917)</f>
        <v>735.24282114945152</v>
      </c>
      <c r="AB120" s="46">
        <f t="shared" si="37"/>
        <v>8360.3940379492196</v>
      </c>
    </row>
    <row r="121" spans="1:28" ht="14.4" customHeight="1" x14ac:dyDescent="0.3">
      <c r="A121" s="53" t="s">
        <v>1127</v>
      </c>
      <c r="B121" s="53" t="s">
        <v>814</v>
      </c>
      <c r="C121" s="53">
        <v>11130101</v>
      </c>
      <c r="D121" s="53">
        <v>13535</v>
      </c>
      <c r="E121" s="53">
        <v>198</v>
      </c>
      <c r="F121" s="53">
        <f t="shared" si="32"/>
        <v>1.462874030291836E-2</v>
      </c>
      <c r="H121" s="53">
        <f>Input!W33</f>
        <v>3108</v>
      </c>
      <c r="I121" s="53">
        <f>Input!X33</f>
        <v>971</v>
      </c>
      <c r="J121" s="53">
        <f t="shared" si="33"/>
        <v>4079</v>
      </c>
      <c r="K121" s="53">
        <f t="shared" si="34"/>
        <v>59.670631695603987</v>
      </c>
      <c r="M121" s="46">
        <v>12090108</v>
      </c>
      <c r="N121" s="46">
        <f>SUM(K303,K311,K381,K425,K524)</f>
        <v>2438.0212418894375</v>
      </c>
      <c r="P121" s="53" t="s">
        <v>673</v>
      </c>
      <c r="Q121" s="87" t="s">
        <v>1321</v>
      </c>
      <c r="R121" s="53">
        <v>313419.85141890374</v>
      </c>
      <c r="S121" s="51">
        <v>114738.19104200001</v>
      </c>
      <c r="T121" s="53">
        <f t="shared" si="35"/>
        <v>0.36608463223551779</v>
      </c>
      <c r="V121" s="88">
        <f t="shared" si="56"/>
        <v>54</v>
      </c>
      <c r="W121" s="53">
        <f t="shared" si="36"/>
        <v>19.768570140717962</v>
      </c>
      <c r="Y121" s="53">
        <v>12090108</v>
      </c>
      <c r="Z121" s="53">
        <f>SUM(W105,W128,W174,W843,W918)</f>
        <v>170.10031125724203</v>
      </c>
      <c r="AB121" s="46">
        <f t="shared" si="37"/>
        <v>2608.1215531466796</v>
      </c>
    </row>
    <row r="122" spans="1:28" ht="14.4" customHeight="1" x14ac:dyDescent="0.3">
      <c r="A122" s="53" t="s">
        <v>1127</v>
      </c>
      <c r="B122" s="53" t="s">
        <v>814</v>
      </c>
      <c r="C122" s="53">
        <v>11130102</v>
      </c>
      <c r="D122" s="53">
        <v>13535</v>
      </c>
      <c r="E122" s="53">
        <v>404</v>
      </c>
      <c r="F122" s="53">
        <f t="shared" si="32"/>
        <v>2.9848540820096046E-2</v>
      </c>
      <c r="H122" s="53">
        <f t="shared" ref="H122:I125" si="58">H121</f>
        <v>3108</v>
      </c>
      <c r="I122" s="53">
        <f t="shared" si="58"/>
        <v>971</v>
      </c>
      <c r="J122" s="53">
        <f t="shared" si="33"/>
        <v>4079</v>
      </c>
      <c r="K122" s="53">
        <f t="shared" si="34"/>
        <v>121.75219800517178</v>
      </c>
      <c r="M122" s="46">
        <v>12090109</v>
      </c>
      <c r="N122" s="46">
        <f>SUM(K335,K343,K348,K350,K384,K393,K734)</f>
        <v>1717.9853142833931</v>
      </c>
      <c r="P122" s="53" t="s">
        <v>673</v>
      </c>
      <c r="Q122" s="87" t="s">
        <v>1322</v>
      </c>
      <c r="R122" s="53">
        <v>313419.85141890374</v>
      </c>
      <c r="S122" s="51">
        <v>1407.6925246200001</v>
      </c>
      <c r="T122" s="53">
        <f t="shared" si="35"/>
        <v>4.4913955457739586E-3</v>
      </c>
      <c r="V122" s="88">
        <f t="shared" si="56"/>
        <v>54</v>
      </c>
      <c r="W122" s="53">
        <f t="shared" si="36"/>
        <v>0.24253535947179378</v>
      </c>
      <c r="Y122" s="53">
        <v>12090109</v>
      </c>
      <c r="Z122" s="53">
        <f>SUM(W197,W575,W664,W674,W693,W859,W865,W903)</f>
        <v>2685.2811888906313</v>
      </c>
      <c r="AB122" s="46">
        <f t="shared" si="37"/>
        <v>4403.2665031740244</v>
      </c>
    </row>
    <row r="123" spans="1:28" ht="14.4" customHeight="1" x14ac:dyDescent="0.3">
      <c r="A123" s="53" t="s">
        <v>1127</v>
      </c>
      <c r="B123" s="53" t="s">
        <v>814</v>
      </c>
      <c r="C123" s="53">
        <v>11130105</v>
      </c>
      <c r="D123" s="53">
        <v>13535</v>
      </c>
      <c r="E123" s="53">
        <v>12803</v>
      </c>
      <c r="F123" s="53">
        <f t="shared" si="32"/>
        <v>0.94591799039527147</v>
      </c>
      <c r="H123" s="53">
        <f t="shared" si="58"/>
        <v>3108</v>
      </c>
      <c r="I123" s="53">
        <f t="shared" si="58"/>
        <v>971</v>
      </c>
      <c r="J123" s="53">
        <f t="shared" si="33"/>
        <v>4079</v>
      </c>
      <c r="K123" s="53">
        <f t="shared" si="34"/>
        <v>3858.3994828223122</v>
      </c>
      <c r="M123" s="46">
        <v>12090110</v>
      </c>
      <c r="N123" s="46">
        <f>SUM(K315,K344,K351,K735)</f>
        <v>3511.2672741056876</v>
      </c>
      <c r="P123" s="53" t="s">
        <v>673</v>
      </c>
      <c r="Q123" s="87" t="s">
        <v>1323</v>
      </c>
      <c r="R123" s="53">
        <v>313419.85141890374</v>
      </c>
      <c r="S123" s="51">
        <v>0.15405621471100001</v>
      </c>
      <c r="T123" s="53">
        <f t="shared" si="35"/>
        <v>4.9153304748745793E-7</v>
      </c>
      <c r="V123" s="88">
        <f t="shared" si="56"/>
        <v>54</v>
      </c>
      <c r="W123" s="53">
        <f t="shared" si="36"/>
        <v>2.6542784564322727E-5</v>
      </c>
      <c r="Y123" s="53">
        <v>12090110</v>
      </c>
      <c r="Z123" s="53">
        <f>SUM(W198,W675,W694,W860)</f>
        <v>3087.9835619635546</v>
      </c>
      <c r="AB123" s="46">
        <f t="shared" si="37"/>
        <v>6599.2508360692427</v>
      </c>
    </row>
    <row r="124" spans="1:28" x14ac:dyDescent="0.3">
      <c r="A124" s="53" t="s">
        <v>1127</v>
      </c>
      <c r="B124" s="53" t="s">
        <v>814</v>
      </c>
      <c r="C124" s="53">
        <v>11130206</v>
      </c>
      <c r="D124" s="53">
        <v>13535</v>
      </c>
      <c r="E124" s="53">
        <v>4</v>
      </c>
      <c r="F124" s="53">
        <f t="shared" si="32"/>
        <v>2.9553010712966382E-4</v>
      </c>
      <c r="H124" s="53">
        <f t="shared" si="58"/>
        <v>3108</v>
      </c>
      <c r="I124" s="53">
        <f t="shared" si="58"/>
        <v>971</v>
      </c>
      <c r="J124" s="53">
        <f t="shared" si="33"/>
        <v>4079</v>
      </c>
      <c r="K124" s="53">
        <f t="shared" si="34"/>
        <v>1.2054673069818986</v>
      </c>
      <c r="M124" s="46">
        <v>12090201</v>
      </c>
      <c r="N124" s="46">
        <f>SUM(K480,K692,K699,K715,K722,K732,K736)</f>
        <v>8167.666012540958</v>
      </c>
      <c r="P124" s="53" t="s">
        <v>958</v>
      </c>
      <c r="Q124" s="87" t="s">
        <v>1257</v>
      </c>
      <c r="R124" s="53">
        <v>576476.40610340005</v>
      </c>
      <c r="S124" s="51">
        <v>57309.126789800001</v>
      </c>
      <c r="T124" s="53">
        <f t="shared" si="35"/>
        <v>9.9412788074314903E-2</v>
      </c>
      <c r="V124" s="88">
        <f>Input!Z32</f>
        <v>156</v>
      </c>
      <c r="W124" s="53">
        <f t="shared" si="36"/>
        <v>15.508394939593124</v>
      </c>
      <c r="Y124" s="53">
        <v>12090201</v>
      </c>
      <c r="Z124" s="53">
        <f>SUM(W61,W110,W361,W608,W640,W710,W861)</f>
        <v>1611.1720995993771</v>
      </c>
      <c r="AB124" s="46">
        <f t="shared" si="37"/>
        <v>9778.8381121403345</v>
      </c>
    </row>
    <row r="125" spans="1:28" x14ac:dyDescent="0.3">
      <c r="A125" s="53" t="s">
        <v>1127</v>
      </c>
      <c r="B125" s="53" t="s">
        <v>814</v>
      </c>
      <c r="C125" s="53">
        <v>11130207</v>
      </c>
      <c r="D125" s="53">
        <v>13535</v>
      </c>
      <c r="E125" s="53">
        <v>126</v>
      </c>
      <c r="F125" s="53">
        <f t="shared" si="32"/>
        <v>9.3091983745844115E-3</v>
      </c>
      <c r="H125" s="53">
        <f t="shared" si="58"/>
        <v>3108</v>
      </c>
      <c r="I125" s="53">
        <f t="shared" si="58"/>
        <v>971</v>
      </c>
      <c r="J125" s="53">
        <f t="shared" si="33"/>
        <v>4079</v>
      </c>
      <c r="K125" s="53">
        <f t="shared" si="34"/>
        <v>37.972220169929813</v>
      </c>
      <c r="M125" s="46">
        <v>12090202</v>
      </c>
      <c r="N125" s="46">
        <f>SUM(K336,K394)</f>
        <v>689.32576722227554</v>
      </c>
      <c r="P125" s="53" t="s">
        <v>958</v>
      </c>
      <c r="Q125" s="87" t="s">
        <v>1268</v>
      </c>
      <c r="R125" s="53">
        <v>576476.40610340005</v>
      </c>
      <c r="S125" s="51">
        <v>220962.554145</v>
      </c>
      <c r="T125" s="53">
        <f t="shared" si="35"/>
        <v>0.38329852151029215</v>
      </c>
      <c r="V125" s="88">
        <f t="shared" ref="V125:V128" si="59">V124</f>
        <v>156</v>
      </c>
      <c r="W125" s="53">
        <f t="shared" si="36"/>
        <v>59.794569355605574</v>
      </c>
      <c r="Y125" s="53">
        <v>12090202</v>
      </c>
      <c r="Z125" s="53">
        <f>SUM(W289,W576,W695,W904)</f>
        <v>68.334102552432569</v>
      </c>
      <c r="AB125" s="46">
        <f t="shared" si="37"/>
        <v>757.65986977470811</v>
      </c>
    </row>
    <row r="126" spans="1:28" x14ac:dyDescent="0.3">
      <c r="A126" s="53" t="s">
        <v>1127</v>
      </c>
      <c r="B126" s="53" t="s">
        <v>749</v>
      </c>
      <c r="C126" s="53">
        <v>12030101</v>
      </c>
      <c r="D126" s="53">
        <v>3746</v>
      </c>
      <c r="E126" s="53">
        <v>7</v>
      </c>
      <c r="F126" s="53">
        <f t="shared" si="32"/>
        <v>1.8686599038974907E-3</v>
      </c>
      <c r="H126" s="53">
        <f>Input!W34</f>
        <v>750</v>
      </c>
      <c r="I126" s="53">
        <f>Input!X34</f>
        <v>0</v>
      </c>
      <c r="J126" s="53">
        <f t="shared" si="33"/>
        <v>750</v>
      </c>
      <c r="K126" s="53">
        <f t="shared" si="34"/>
        <v>1.4014949279231179</v>
      </c>
      <c r="M126" s="46">
        <v>12090203</v>
      </c>
      <c r="N126" s="46">
        <f>SUM(K337,K395,K662,K676)</f>
        <v>968.29372255982764</v>
      </c>
      <c r="P126" s="53" t="s">
        <v>958</v>
      </c>
      <c r="Q126" s="87" t="s">
        <v>1238</v>
      </c>
      <c r="R126" s="53">
        <v>576476.40610340005</v>
      </c>
      <c r="S126" s="51">
        <v>10465.9861528</v>
      </c>
      <c r="T126" s="53">
        <f t="shared" si="35"/>
        <v>1.8155098876540599E-2</v>
      </c>
      <c r="V126" s="88">
        <f t="shared" si="59"/>
        <v>156</v>
      </c>
      <c r="W126" s="53">
        <f t="shared" si="36"/>
        <v>2.8321954247403331</v>
      </c>
      <c r="Y126" s="53">
        <v>12090203</v>
      </c>
      <c r="Z126" s="53">
        <f>SUM(W290,W569,W577,W812,W905)</f>
        <v>15.388150310784379</v>
      </c>
      <c r="AB126" s="46">
        <f t="shared" si="37"/>
        <v>983.68187287061198</v>
      </c>
    </row>
    <row r="127" spans="1:28" x14ac:dyDescent="0.3">
      <c r="A127" s="53" t="s">
        <v>1127</v>
      </c>
      <c r="B127" s="53" t="s">
        <v>749</v>
      </c>
      <c r="C127" s="53">
        <v>12060101</v>
      </c>
      <c r="D127" s="53">
        <v>3746</v>
      </c>
      <c r="E127" s="53">
        <v>16</v>
      </c>
      <c r="F127" s="53">
        <f t="shared" si="32"/>
        <v>4.2712226374799784E-3</v>
      </c>
      <c r="H127" s="53">
        <f>H126</f>
        <v>750</v>
      </c>
      <c r="I127" s="53">
        <f>I126</f>
        <v>0</v>
      </c>
      <c r="J127" s="53">
        <f t="shared" si="33"/>
        <v>750</v>
      </c>
      <c r="K127" s="53">
        <f t="shared" si="34"/>
        <v>3.2034169781099839</v>
      </c>
      <c r="M127" s="46">
        <v>12090204</v>
      </c>
      <c r="N127" s="46">
        <f>SUM(K338,K349,K352,K668,K716,K723,K737)</f>
        <v>4815.0704616828625</v>
      </c>
      <c r="P127" s="53" t="s">
        <v>958</v>
      </c>
      <c r="Q127" s="87" t="s">
        <v>1240</v>
      </c>
      <c r="R127" s="53">
        <v>576476.40610340005</v>
      </c>
      <c r="S127" s="51">
        <v>266022.45675800001</v>
      </c>
      <c r="T127" s="53">
        <f t="shared" si="35"/>
        <v>0.46146286984429458</v>
      </c>
      <c r="V127" s="88">
        <f t="shared" si="59"/>
        <v>156</v>
      </c>
      <c r="W127" s="53">
        <f t="shared" si="36"/>
        <v>71.98820769570996</v>
      </c>
      <c r="Y127" s="53">
        <v>12090204</v>
      </c>
      <c r="Z127" s="53">
        <f>SUM(W291,W362,W570,W578,W641,W665,W696,W813,W862)</f>
        <v>850.58076051444482</v>
      </c>
      <c r="AB127" s="46">
        <f t="shared" si="37"/>
        <v>5665.6512221973071</v>
      </c>
    </row>
    <row r="128" spans="1:28" x14ac:dyDescent="0.3">
      <c r="A128" s="53" t="s">
        <v>1127</v>
      </c>
      <c r="B128" s="53" t="s">
        <v>749</v>
      </c>
      <c r="C128" s="53">
        <v>12060201</v>
      </c>
      <c r="D128" s="53">
        <v>3746</v>
      </c>
      <c r="E128" s="53">
        <v>3723</v>
      </c>
      <c r="F128" s="53">
        <f t="shared" si="32"/>
        <v>0.99386011745862257</v>
      </c>
      <c r="H128" s="53">
        <f>H127</f>
        <v>750</v>
      </c>
      <c r="I128" s="53">
        <f>I127</f>
        <v>0</v>
      </c>
      <c r="J128" s="53">
        <f t="shared" si="33"/>
        <v>750</v>
      </c>
      <c r="K128" s="53">
        <f t="shared" si="34"/>
        <v>745.39508809396693</v>
      </c>
      <c r="M128" s="46">
        <v>12090205</v>
      </c>
      <c r="N128" s="46">
        <f>SUM(K537,K693,K700,K719,K739,K749,K793)</f>
        <v>292495.92412905901</v>
      </c>
      <c r="P128" s="53" t="s">
        <v>958</v>
      </c>
      <c r="Q128" s="87" t="s">
        <v>1241</v>
      </c>
      <c r="R128" s="53">
        <v>576476.40610340005</v>
      </c>
      <c r="S128" s="51">
        <v>21716.282257800001</v>
      </c>
      <c r="T128" s="53">
        <f t="shared" si="35"/>
        <v>3.7670721694557693E-2</v>
      </c>
      <c r="V128" s="88">
        <f t="shared" si="59"/>
        <v>156</v>
      </c>
      <c r="W128" s="53">
        <f t="shared" si="36"/>
        <v>5.8766325843510003</v>
      </c>
      <c r="Y128" s="53">
        <v>12090205</v>
      </c>
      <c r="Z128" s="53">
        <f>SUM(W62,W111,W450,W642,W945,W1027)</f>
        <v>4642.2745857801801</v>
      </c>
      <c r="AB128" s="46">
        <f t="shared" si="37"/>
        <v>297138.19871483918</v>
      </c>
    </row>
    <row r="129" spans="1:28" x14ac:dyDescent="0.3">
      <c r="A129" s="53" t="s">
        <v>1128</v>
      </c>
      <c r="B129" s="53" t="s">
        <v>841</v>
      </c>
      <c r="C129" s="53">
        <v>12010001</v>
      </c>
      <c r="D129" s="53">
        <v>782341</v>
      </c>
      <c r="E129" s="53">
        <v>4954</v>
      </c>
      <c r="F129" s="53">
        <f t="shared" si="32"/>
        <v>6.3322771016730553E-3</v>
      </c>
      <c r="H129" s="53">
        <f>Input!W35</f>
        <v>330807</v>
      </c>
      <c r="I129" s="53">
        <f>Input!X35</f>
        <v>4654</v>
      </c>
      <c r="J129" s="53">
        <f t="shared" si="33"/>
        <v>335461</v>
      </c>
      <c r="K129" s="53">
        <f t="shared" si="34"/>
        <v>2124.2320088043448</v>
      </c>
      <c r="M129" s="46">
        <v>12090206</v>
      </c>
      <c r="N129" s="46">
        <f>SUM(K339,K669,K694,K701,K717,K720,K740,K802)</f>
        <v>7954.4861730371085</v>
      </c>
      <c r="P129" s="53" t="s">
        <v>870</v>
      </c>
      <c r="Q129" s="87" t="s">
        <v>1332</v>
      </c>
      <c r="R129" s="53">
        <v>552907.47608560009</v>
      </c>
      <c r="S129" s="51">
        <v>538907.61295800004</v>
      </c>
      <c r="T129" s="53">
        <f t="shared" si="35"/>
        <v>0.97467955538110207</v>
      </c>
      <c r="V129" s="88">
        <f>Input!Z33</f>
        <v>67</v>
      </c>
      <c r="W129" s="53">
        <f t="shared" si="36"/>
        <v>65.303530210533836</v>
      </c>
      <c r="Y129" s="53">
        <v>12090206</v>
      </c>
      <c r="Z129" s="53">
        <f>SUM(W63,W112,W363,W451,W571,W579,W946)</f>
        <v>251.18912868000555</v>
      </c>
      <c r="AB129" s="46">
        <f t="shared" si="37"/>
        <v>8205.6753017171141</v>
      </c>
    </row>
    <row r="130" spans="1:28" x14ac:dyDescent="0.3">
      <c r="A130" s="53" t="s">
        <v>1128</v>
      </c>
      <c r="B130" s="53" t="s">
        <v>841</v>
      </c>
      <c r="C130" s="53">
        <v>12030103</v>
      </c>
      <c r="D130" s="53">
        <v>782341</v>
      </c>
      <c r="E130" s="53">
        <v>62917</v>
      </c>
      <c r="F130" s="53">
        <f t="shared" si="32"/>
        <v>8.0421453049245792E-2</v>
      </c>
      <c r="H130" s="53">
        <f>H129</f>
        <v>330807</v>
      </c>
      <c r="I130" s="53">
        <f>I129</f>
        <v>4654</v>
      </c>
      <c r="J130" s="53">
        <f t="shared" si="33"/>
        <v>335461</v>
      </c>
      <c r="K130" s="53">
        <f t="shared" si="34"/>
        <v>26978.261061353041</v>
      </c>
      <c r="M130" s="46">
        <v>12090301</v>
      </c>
      <c r="N130" s="46">
        <f>SUM(K482,K532,K538,K544,K690,K702,K704,K710,K741,K750,K759)</f>
        <v>72095.591744907622</v>
      </c>
      <c r="P130" s="53" t="s">
        <v>870</v>
      </c>
      <c r="Q130" s="87" t="s">
        <v>1333</v>
      </c>
      <c r="R130" s="53">
        <v>552907.47608560009</v>
      </c>
      <c r="S130" s="51">
        <v>13999.8631276</v>
      </c>
      <c r="T130" s="53">
        <f t="shared" si="35"/>
        <v>2.5320444618897806E-2</v>
      </c>
      <c r="V130" s="88">
        <f>V129</f>
        <v>67</v>
      </c>
      <c r="W130" s="53">
        <f t="shared" si="36"/>
        <v>1.6964697894661529</v>
      </c>
      <c r="Y130" s="53">
        <v>12090301</v>
      </c>
      <c r="Z130" s="53">
        <f>SUM(W29,W40,W113,W183,W316,W452,W614,W947,W995,W1028)</f>
        <v>11885.949717363885</v>
      </c>
      <c r="AB130" s="46">
        <f t="shared" si="37"/>
        <v>83981.541462271503</v>
      </c>
    </row>
    <row r="131" spans="1:28" x14ac:dyDescent="0.3">
      <c r="A131" s="53" t="s">
        <v>1128</v>
      </c>
      <c r="B131" s="53" t="s">
        <v>841</v>
      </c>
      <c r="C131" s="53">
        <v>12030105</v>
      </c>
      <c r="D131" s="53">
        <v>782341</v>
      </c>
      <c r="E131" s="53">
        <v>135346</v>
      </c>
      <c r="F131" s="53">
        <f t="shared" ref="F131:F194" si="60">E131/D131</f>
        <v>0.17300128716250332</v>
      </c>
      <c r="H131" s="53">
        <f t="shared" ref="H131:I132" si="61">H130</f>
        <v>330807</v>
      </c>
      <c r="I131" s="53">
        <f t="shared" si="61"/>
        <v>4654</v>
      </c>
      <c r="J131" s="53">
        <f t="shared" ref="J131:J194" si="62">SUM(H131:I131)</f>
        <v>335461</v>
      </c>
      <c r="K131" s="53">
        <f t="shared" ref="K131:K194" si="63">J131*F131</f>
        <v>58035.184792820524</v>
      </c>
      <c r="M131" s="46">
        <v>12090302</v>
      </c>
      <c r="N131" s="46">
        <f>SUM(K705,K724,K743,K1006)</f>
        <v>5044.6910157090897</v>
      </c>
      <c r="P131" s="53" t="s">
        <v>959</v>
      </c>
      <c r="Q131" s="87" t="s">
        <v>1197</v>
      </c>
      <c r="R131" s="53">
        <v>130068.62764409999</v>
      </c>
      <c r="S131" s="51">
        <v>93242.124557200004</v>
      </c>
      <c r="T131" s="53">
        <f t="shared" ref="T131:T194" si="64">S131/R131</f>
        <v>0.71686867345393668</v>
      </c>
      <c r="V131" s="88">
        <f>Input!Z34</f>
        <v>1</v>
      </c>
      <c r="W131" s="53">
        <f t="shared" ref="W131:W194" si="65">V131*T131</f>
        <v>0.71686867345393668</v>
      </c>
      <c r="Y131" s="53">
        <v>12090302</v>
      </c>
      <c r="Z131" s="53">
        <f>SUM(W184,W666,W1002)</f>
        <v>1573.9004826617072</v>
      </c>
      <c r="AB131" s="46">
        <f t="shared" ref="AB131:AB194" si="66">SUM(Z131,N131)</f>
        <v>6618.5914983707971</v>
      </c>
    </row>
    <row r="132" spans="1:28" x14ac:dyDescent="0.3">
      <c r="A132" s="53" t="s">
        <v>1128</v>
      </c>
      <c r="B132" s="53" t="s">
        <v>841</v>
      </c>
      <c r="C132" s="53">
        <v>12030106</v>
      </c>
      <c r="D132" s="53">
        <v>782341</v>
      </c>
      <c r="E132" s="53">
        <v>579124</v>
      </c>
      <c r="F132" s="53">
        <f t="shared" si="60"/>
        <v>0.7402449826865779</v>
      </c>
      <c r="H132" s="53">
        <f t="shared" si="61"/>
        <v>330807</v>
      </c>
      <c r="I132" s="53">
        <f t="shared" si="61"/>
        <v>4654</v>
      </c>
      <c r="J132" s="53">
        <f t="shared" si="62"/>
        <v>335461</v>
      </c>
      <c r="K132" s="53">
        <f t="shared" si="63"/>
        <v>248323.3221370221</v>
      </c>
      <c r="M132" s="46">
        <v>12090401</v>
      </c>
      <c r="N132" s="46">
        <f>SUM(K545,K549,K559,K706,K714,K744)</f>
        <v>32695.240466405743</v>
      </c>
      <c r="P132" s="53" t="s">
        <v>959</v>
      </c>
      <c r="Q132" s="87" t="s">
        <v>1198</v>
      </c>
      <c r="R132" s="53">
        <v>130068.62764409999</v>
      </c>
      <c r="S132" s="51">
        <v>36826.503086899997</v>
      </c>
      <c r="T132" s="53">
        <f t="shared" si="64"/>
        <v>0.28313132654606332</v>
      </c>
      <c r="V132" s="88">
        <f>V131</f>
        <v>1</v>
      </c>
      <c r="W132" s="53">
        <f t="shared" si="65"/>
        <v>0.28313132654606332</v>
      </c>
      <c r="Y132" s="53">
        <v>12090401</v>
      </c>
      <c r="Z132" s="53">
        <f>SUM(W30,W78,W185,W335,W667,W1003)</f>
        <v>1281.4603232290135</v>
      </c>
      <c r="AB132" s="46">
        <f t="shared" si="66"/>
        <v>33976.700789634757</v>
      </c>
    </row>
    <row r="133" spans="1:28" x14ac:dyDescent="0.3">
      <c r="A133" s="53" t="s">
        <v>1128</v>
      </c>
      <c r="B133" s="53" t="s">
        <v>973</v>
      </c>
      <c r="C133" s="53">
        <v>11130201</v>
      </c>
      <c r="D133" s="53">
        <v>38437</v>
      </c>
      <c r="E133" s="53">
        <v>793</v>
      </c>
      <c r="F133" s="53">
        <f t="shared" si="60"/>
        <v>2.0631162681790983E-2</v>
      </c>
      <c r="H133" s="53">
        <f>Input!W36</f>
        <v>8547</v>
      </c>
      <c r="I133" s="53">
        <f>Input!X36</f>
        <v>335</v>
      </c>
      <c r="J133" s="53">
        <f t="shared" si="62"/>
        <v>8882</v>
      </c>
      <c r="K133" s="53">
        <f t="shared" si="63"/>
        <v>183.24598693966752</v>
      </c>
      <c r="M133" s="46">
        <v>12090402</v>
      </c>
      <c r="N133" s="46">
        <f>SUM(K550,K725,K745)</f>
        <v>17435.150970783248</v>
      </c>
      <c r="P133" s="53" t="s">
        <v>960</v>
      </c>
      <c r="Q133" s="87" t="s">
        <v>1143</v>
      </c>
      <c r="R133" s="53">
        <v>591416.18053839996</v>
      </c>
      <c r="S133" s="51">
        <v>16157.1086163</v>
      </c>
      <c r="T133" s="53">
        <f t="shared" si="64"/>
        <v>2.7319355046375737E-2</v>
      </c>
      <c r="V133" s="88">
        <f>Input!Z35</f>
        <v>13</v>
      </c>
      <c r="W133" s="53">
        <f t="shared" si="65"/>
        <v>0.35515161560288455</v>
      </c>
      <c r="Y133" s="53">
        <v>12090402</v>
      </c>
      <c r="Z133" s="53">
        <f>SUM(W79,W668,W1004)</f>
        <v>167.83030878960363</v>
      </c>
      <c r="AB133" s="46">
        <f t="shared" si="66"/>
        <v>17602.98127957285</v>
      </c>
    </row>
    <row r="134" spans="1:28" x14ac:dyDescent="0.3">
      <c r="A134" s="53" t="s">
        <v>1128</v>
      </c>
      <c r="B134" s="53" t="s">
        <v>973</v>
      </c>
      <c r="C134" s="53">
        <v>11130210</v>
      </c>
      <c r="D134" s="53">
        <v>38437</v>
      </c>
      <c r="E134" s="53">
        <v>1560</v>
      </c>
      <c r="F134" s="53">
        <f t="shared" si="60"/>
        <v>4.0585893800244556E-2</v>
      </c>
      <c r="H134" s="53">
        <f t="shared" ref="H134:I136" si="67">H133</f>
        <v>8547</v>
      </c>
      <c r="I134" s="53">
        <f t="shared" si="67"/>
        <v>335</v>
      </c>
      <c r="J134" s="53">
        <f t="shared" si="62"/>
        <v>8882</v>
      </c>
      <c r="K134" s="53">
        <f t="shared" si="63"/>
        <v>360.48390873377213</v>
      </c>
      <c r="M134" s="46">
        <v>12100101</v>
      </c>
      <c r="N134" s="46">
        <f>SUM(K711,K770,K786,K826,K998,K1002)</f>
        <v>5001.8947639156195</v>
      </c>
      <c r="P134" s="53" t="s">
        <v>960</v>
      </c>
      <c r="Q134" s="87" t="s">
        <v>1144</v>
      </c>
      <c r="R134" s="53">
        <v>591416.18053839996</v>
      </c>
      <c r="S134" s="51">
        <v>268771.92654999997</v>
      </c>
      <c r="T134" s="53">
        <f t="shared" si="64"/>
        <v>0.45445480762011198</v>
      </c>
      <c r="V134" s="88">
        <f t="shared" ref="V134:V137" si="68">V133</f>
        <v>13</v>
      </c>
      <c r="W134" s="53">
        <f t="shared" si="65"/>
        <v>5.9079124990614558</v>
      </c>
      <c r="Y134" s="53">
        <v>12100101</v>
      </c>
      <c r="Z134" s="53">
        <f>SUM(W116,W256,W317,W376,W510,W609,W815,W978)</f>
        <v>1445.3738712803838</v>
      </c>
      <c r="AB134" s="46">
        <f t="shared" si="66"/>
        <v>6447.2686351960037</v>
      </c>
    </row>
    <row r="135" spans="1:28" x14ac:dyDescent="0.3">
      <c r="A135" s="53" t="s">
        <v>1128</v>
      </c>
      <c r="B135" s="53" t="s">
        <v>973</v>
      </c>
      <c r="C135" s="53">
        <v>12030103</v>
      </c>
      <c r="D135" s="53">
        <v>38437</v>
      </c>
      <c r="E135" s="53">
        <v>36082</v>
      </c>
      <c r="F135" s="53">
        <f t="shared" si="60"/>
        <v>0.93873091032078471</v>
      </c>
      <c r="H135" s="53">
        <f t="shared" si="67"/>
        <v>8547</v>
      </c>
      <c r="I135" s="53">
        <f t="shared" si="67"/>
        <v>335</v>
      </c>
      <c r="J135" s="53">
        <f t="shared" si="62"/>
        <v>8882</v>
      </c>
      <c r="K135" s="53">
        <f t="shared" si="63"/>
        <v>8337.8079454692106</v>
      </c>
      <c r="M135" s="46">
        <v>12100102</v>
      </c>
      <c r="N135" s="46">
        <f>SUM(K707,K712,K997,K999,K1003,K1007)</f>
        <v>3421.4385203803586</v>
      </c>
      <c r="P135" s="53" t="s">
        <v>960</v>
      </c>
      <c r="Q135" s="87" t="s">
        <v>1140</v>
      </c>
      <c r="R135" s="53">
        <v>591416.18053839996</v>
      </c>
      <c r="S135" s="51">
        <v>13676.799862600001</v>
      </c>
      <c r="T135" s="53">
        <f t="shared" si="64"/>
        <v>2.3125508419720997E-2</v>
      </c>
      <c r="V135" s="88">
        <f t="shared" si="68"/>
        <v>13</v>
      </c>
      <c r="W135" s="53">
        <f t="shared" si="65"/>
        <v>0.30063160945637296</v>
      </c>
      <c r="Y135" s="53">
        <v>12100102</v>
      </c>
      <c r="Z135" s="53">
        <f>SUM(W186,W318,W511,W610,W1005)</f>
        <v>2953.0123205158525</v>
      </c>
      <c r="AB135" s="46">
        <f t="shared" si="66"/>
        <v>6374.450840896211</v>
      </c>
    </row>
    <row r="136" spans="1:28" x14ac:dyDescent="0.3">
      <c r="A136" s="53" t="s">
        <v>1128</v>
      </c>
      <c r="B136" s="53" t="s">
        <v>973</v>
      </c>
      <c r="C136" s="53">
        <v>12030104</v>
      </c>
      <c r="D136" s="53">
        <v>38437</v>
      </c>
      <c r="E136" s="53">
        <v>2</v>
      </c>
      <c r="F136" s="53">
        <f t="shared" si="60"/>
        <v>5.2033197179800714E-5</v>
      </c>
      <c r="H136" s="53">
        <f t="shared" si="67"/>
        <v>8547</v>
      </c>
      <c r="I136" s="53">
        <f t="shared" si="67"/>
        <v>335</v>
      </c>
      <c r="J136" s="53">
        <f t="shared" si="62"/>
        <v>8882</v>
      </c>
      <c r="K136" s="53">
        <f t="shared" si="63"/>
        <v>0.46215885735098994</v>
      </c>
      <c r="M136" s="46">
        <v>12100201</v>
      </c>
      <c r="N136" s="46">
        <f>SUM(K658,K670,K677,K695,K718,K766,K803)</f>
        <v>21174.262140745566</v>
      </c>
      <c r="P136" s="53" t="s">
        <v>960</v>
      </c>
      <c r="Q136" s="87" t="s">
        <v>1141</v>
      </c>
      <c r="R136" s="53">
        <v>591416.18053839996</v>
      </c>
      <c r="S136" s="51">
        <v>15419.090942500001</v>
      </c>
      <c r="T136" s="53">
        <f t="shared" si="64"/>
        <v>2.6071472932078253E-2</v>
      </c>
      <c r="V136" s="88">
        <f t="shared" si="68"/>
        <v>13</v>
      </c>
      <c r="W136" s="53">
        <f t="shared" si="65"/>
        <v>0.3389291481170173</v>
      </c>
      <c r="Y136" s="53">
        <v>12100201</v>
      </c>
      <c r="Z136" s="53">
        <f>SUM(W33,W64,W187,W364,W556,W572,W814)</f>
        <v>2911.0885451979116</v>
      </c>
      <c r="AB136" s="46">
        <f t="shared" si="66"/>
        <v>24085.350685943478</v>
      </c>
    </row>
    <row r="137" spans="1:28" x14ac:dyDescent="0.3">
      <c r="A137" s="53" t="s">
        <v>1128</v>
      </c>
      <c r="B137" s="53" t="s">
        <v>780</v>
      </c>
      <c r="C137" s="53">
        <v>12030102</v>
      </c>
      <c r="D137" s="53">
        <v>2368139</v>
      </c>
      <c r="E137" s="53">
        <v>278335</v>
      </c>
      <c r="F137" s="53">
        <f t="shared" si="60"/>
        <v>0.11753321912269508</v>
      </c>
      <c r="H137" s="53">
        <f>Input!W37</f>
        <v>731189</v>
      </c>
      <c r="I137" s="53">
        <f>Input!X37</f>
        <v>41148</v>
      </c>
      <c r="J137" s="53">
        <f t="shared" si="62"/>
        <v>772337</v>
      </c>
      <c r="K137" s="53">
        <f t="shared" si="63"/>
        <v>90775.253857564952</v>
      </c>
      <c r="M137" s="46">
        <v>12100202</v>
      </c>
      <c r="N137" s="46">
        <f>SUM(K691,K713,K760,K767,K771,K787,K789,K795,K831,K1004)</f>
        <v>47210.249329630271</v>
      </c>
      <c r="P137" s="53" t="s">
        <v>960</v>
      </c>
      <c r="Q137" s="87" t="s">
        <v>1142</v>
      </c>
      <c r="R137" s="53">
        <v>591416.18053839996</v>
      </c>
      <c r="S137" s="51">
        <v>277391.25456700003</v>
      </c>
      <c r="T137" s="53">
        <f t="shared" si="64"/>
        <v>0.46902885598171312</v>
      </c>
      <c r="V137" s="88">
        <f t="shared" si="68"/>
        <v>13</v>
      </c>
      <c r="W137" s="53">
        <f t="shared" si="65"/>
        <v>6.0973751277622705</v>
      </c>
      <c r="Y137" s="53">
        <v>12100202</v>
      </c>
      <c r="Z137" s="53">
        <f>SUM(W41,W114,W188,W257,W319,W377,W397,W544,W611,W1029)</f>
        <v>6431.9939927560072</v>
      </c>
      <c r="AB137" s="46">
        <f t="shared" si="66"/>
        <v>53642.243322386275</v>
      </c>
    </row>
    <row r="138" spans="1:28" x14ac:dyDescent="0.3">
      <c r="A138" s="53" t="s">
        <v>1128</v>
      </c>
      <c r="B138" s="53" t="s">
        <v>780</v>
      </c>
      <c r="C138" s="53">
        <v>12030103</v>
      </c>
      <c r="D138" s="53">
        <v>2368139</v>
      </c>
      <c r="E138" s="53">
        <v>300365</v>
      </c>
      <c r="F138" s="53">
        <f t="shared" si="60"/>
        <v>0.12683588252209857</v>
      </c>
      <c r="H138" s="53">
        <f t="shared" ref="H138:I141" si="69">H137</f>
        <v>731189</v>
      </c>
      <c r="I138" s="53">
        <f t="shared" si="69"/>
        <v>41148</v>
      </c>
      <c r="J138" s="53">
        <f t="shared" si="62"/>
        <v>772337</v>
      </c>
      <c r="K138" s="53">
        <f t="shared" si="63"/>
        <v>97960.044999470047</v>
      </c>
      <c r="M138" s="46">
        <v>12100203</v>
      </c>
      <c r="N138" s="46">
        <f>SUM(K696,K703,K721,K742,K761,K768,K788,K790,K794,K804)</f>
        <v>43372.210382468213</v>
      </c>
      <c r="P138" s="53" t="s">
        <v>961</v>
      </c>
      <c r="Q138" s="87" t="s">
        <v>1196</v>
      </c>
      <c r="R138" s="53">
        <v>614572.43977402872</v>
      </c>
      <c r="S138" s="51">
        <v>151355.21820318338</v>
      </c>
      <c r="T138" s="53">
        <f t="shared" si="64"/>
        <v>0.24627726270776959</v>
      </c>
      <c r="V138" s="88">
        <f>Input!Z36</f>
        <v>67</v>
      </c>
      <c r="W138" s="53">
        <f t="shared" si="65"/>
        <v>16.500576601420562</v>
      </c>
      <c r="Y138" s="53">
        <v>12100203</v>
      </c>
      <c r="Z138" s="53">
        <f>SUM(W65,W115,W189,W365,W378,W398,W453,W557,W948)</f>
        <v>2128.0483047449065</v>
      </c>
      <c r="AB138" s="46">
        <f t="shared" si="66"/>
        <v>45500.258687213121</v>
      </c>
    </row>
    <row r="139" spans="1:28" x14ac:dyDescent="0.3">
      <c r="A139" s="53" t="s">
        <v>1128</v>
      </c>
      <c r="B139" s="53" t="s">
        <v>780</v>
      </c>
      <c r="C139" s="53">
        <v>12030104</v>
      </c>
      <c r="D139" s="53">
        <v>2368139</v>
      </c>
      <c r="E139" s="53">
        <v>26265</v>
      </c>
      <c r="F139" s="53">
        <f t="shared" si="60"/>
        <v>1.1090987480042346E-2</v>
      </c>
      <c r="H139" s="53">
        <f t="shared" si="69"/>
        <v>731189</v>
      </c>
      <c r="I139" s="53">
        <f t="shared" si="69"/>
        <v>41148</v>
      </c>
      <c r="J139" s="53">
        <f t="shared" si="62"/>
        <v>772337</v>
      </c>
      <c r="K139" s="53">
        <f t="shared" si="63"/>
        <v>8565.9799973734662</v>
      </c>
      <c r="M139" s="46">
        <v>12100204</v>
      </c>
      <c r="N139" s="46">
        <f>SUM(K772,K783,K796,K827)</f>
        <v>35664.06434701808</v>
      </c>
      <c r="P139" s="53" t="s">
        <v>961</v>
      </c>
      <c r="Q139" s="87" t="s">
        <v>1199</v>
      </c>
      <c r="R139" s="53">
        <v>614572.43977402872</v>
      </c>
      <c r="S139" s="51">
        <v>10.4507037453</v>
      </c>
      <c r="T139" s="53">
        <f t="shared" si="64"/>
        <v>1.7004836320259666E-5</v>
      </c>
      <c r="V139" s="88">
        <f t="shared" ref="V139:V142" si="70">V138</f>
        <v>67</v>
      </c>
      <c r="W139" s="53">
        <f t="shared" si="65"/>
        <v>1.1393240334573976E-3</v>
      </c>
      <c r="Y139" s="53">
        <v>12100204</v>
      </c>
      <c r="Z139" s="53">
        <f>SUM(W258,W372,W379,W545,W979)</f>
        <v>909.70875431235561</v>
      </c>
      <c r="AB139" s="46">
        <f t="shared" si="66"/>
        <v>36573.773101330436</v>
      </c>
    </row>
    <row r="140" spans="1:28" x14ac:dyDescent="0.3">
      <c r="A140" s="53" t="s">
        <v>1128</v>
      </c>
      <c r="B140" s="53" t="s">
        <v>780</v>
      </c>
      <c r="C140" s="53">
        <v>12030105</v>
      </c>
      <c r="D140" s="53">
        <v>2368139</v>
      </c>
      <c r="E140" s="53">
        <v>1263897</v>
      </c>
      <c r="F140" s="53">
        <f t="shared" si="60"/>
        <v>0.5337089588068944</v>
      </c>
      <c r="H140" s="53">
        <f t="shared" si="69"/>
        <v>731189</v>
      </c>
      <c r="I140" s="53">
        <f t="shared" si="69"/>
        <v>41148</v>
      </c>
      <c r="J140" s="53">
        <f t="shared" si="62"/>
        <v>772337</v>
      </c>
      <c r="K140" s="53">
        <f t="shared" si="63"/>
        <v>412203.1761180404</v>
      </c>
      <c r="M140" s="46">
        <v>12100301</v>
      </c>
      <c r="N140" s="46">
        <f>SUM(K754,K832)</f>
        <v>214058.28854183131</v>
      </c>
      <c r="P140" s="53" t="s">
        <v>961</v>
      </c>
      <c r="Q140" s="87" t="s">
        <v>1200</v>
      </c>
      <c r="R140" s="53">
        <v>614572.43977402872</v>
      </c>
      <c r="S140" s="51">
        <v>87500.449192700005</v>
      </c>
      <c r="T140" s="53">
        <f t="shared" si="64"/>
        <v>0.14237613587890943</v>
      </c>
      <c r="V140" s="88">
        <f t="shared" si="70"/>
        <v>67</v>
      </c>
      <c r="W140" s="53">
        <f t="shared" si="65"/>
        <v>9.5392011038869313</v>
      </c>
      <c r="Y140" s="53">
        <v>12100301</v>
      </c>
      <c r="Z140" s="53">
        <f>SUM(W56,W1030)</f>
        <v>3445.2463238305399</v>
      </c>
      <c r="AB140" s="46">
        <f t="shared" si="66"/>
        <v>217503.53486566184</v>
      </c>
    </row>
    <row r="141" spans="1:28" x14ac:dyDescent="0.3">
      <c r="A141" s="53" t="s">
        <v>1128</v>
      </c>
      <c r="B141" s="53" t="s">
        <v>780</v>
      </c>
      <c r="C141" s="53">
        <v>12030106</v>
      </c>
      <c r="D141" s="53">
        <v>2368139</v>
      </c>
      <c r="E141" s="53">
        <v>499277</v>
      </c>
      <c r="F141" s="53">
        <f t="shared" si="60"/>
        <v>0.21083095206826963</v>
      </c>
      <c r="H141" s="53">
        <f t="shared" si="69"/>
        <v>731189</v>
      </c>
      <c r="I141" s="53">
        <f t="shared" si="69"/>
        <v>41148</v>
      </c>
      <c r="J141" s="53">
        <f t="shared" si="62"/>
        <v>772337</v>
      </c>
      <c r="K141" s="53">
        <f t="shared" si="63"/>
        <v>162832.54502755115</v>
      </c>
      <c r="M141" s="46">
        <v>12100302</v>
      </c>
      <c r="N141" s="46">
        <f>SUM(K659,K671,K751,K755,K805,K810)</f>
        <v>115603.31567488202</v>
      </c>
      <c r="P141" s="53" t="s">
        <v>961</v>
      </c>
      <c r="Q141" s="87" t="s">
        <v>1197</v>
      </c>
      <c r="R141" s="53">
        <v>614572.43977402872</v>
      </c>
      <c r="S141" s="51">
        <v>9522.1862834000003</v>
      </c>
      <c r="T141" s="53">
        <f t="shared" si="64"/>
        <v>1.5494001466940495E-2</v>
      </c>
      <c r="V141" s="88">
        <f t="shared" si="70"/>
        <v>67</v>
      </c>
      <c r="W141" s="53">
        <f t="shared" si="65"/>
        <v>1.0380980982850132</v>
      </c>
      <c r="Y141" s="53">
        <v>12100302</v>
      </c>
      <c r="Z141" s="53">
        <f>SUM(W24,W34,W57,W558,W573,W687)</f>
        <v>4062.9792485684361</v>
      </c>
      <c r="AB141" s="46">
        <f t="shared" si="66"/>
        <v>119666.29492345045</v>
      </c>
    </row>
    <row r="142" spans="1:28" x14ac:dyDescent="0.3">
      <c r="A142" s="53" t="s">
        <v>1128</v>
      </c>
      <c r="B142" s="53" t="s">
        <v>716</v>
      </c>
      <c r="C142" s="53">
        <v>12030103</v>
      </c>
      <c r="D142" s="53">
        <v>662614</v>
      </c>
      <c r="E142" s="53">
        <v>588276</v>
      </c>
      <c r="F142" s="53">
        <f t="shared" si="60"/>
        <v>0.88781100308777061</v>
      </c>
      <c r="H142" s="53">
        <f>Input!W38</f>
        <v>248800</v>
      </c>
      <c r="I142" s="53">
        <f>Input!X38</f>
        <v>1408</v>
      </c>
      <c r="J142" s="53">
        <f t="shared" si="62"/>
        <v>250208</v>
      </c>
      <c r="K142" s="53">
        <f t="shared" si="63"/>
        <v>222137.41546058492</v>
      </c>
      <c r="M142" s="46">
        <v>12100303</v>
      </c>
      <c r="N142" s="46">
        <f>SUM(K756,K762,K773,K784,K791,K797,K815,K828,K833)</f>
        <v>9952.7793628309628</v>
      </c>
      <c r="P142" s="53" t="s">
        <v>961</v>
      </c>
      <c r="Q142" s="87" t="s">
        <v>1201</v>
      </c>
      <c r="R142" s="53">
        <v>614572.43977402872</v>
      </c>
      <c r="S142" s="51">
        <v>366184.13539100002</v>
      </c>
      <c r="T142" s="53">
        <f t="shared" si="64"/>
        <v>0.59583559511006012</v>
      </c>
      <c r="V142" s="88">
        <f t="shared" si="70"/>
        <v>67</v>
      </c>
      <c r="W142" s="53">
        <f t="shared" si="65"/>
        <v>39.920984872374028</v>
      </c>
      <c r="Y142" s="53">
        <v>12100303</v>
      </c>
      <c r="Z142" s="53">
        <f>SUM(W58,W118,W259,W373,W399,W546,W826,W980,W1031)</f>
        <v>2398.0087941802867</v>
      </c>
      <c r="AB142" s="46">
        <f t="shared" si="66"/>
        <v>12350.788157011249</v>
      </c>
    </row>
    <row r="143" spans="1:28" x14ac:dyDescent="0.3">
      <c r="A143" s="53" t="s">
        <v>1128</v>
      </c>
      <c r="B143" s="53" t="s">
        <v>716</v>
      </c>
      <c r="C143" s="53">
        <v>12030104</v>
      </c>
      <c r="D143" s="53">
        <v>662614</v>
      </c>
      <c r="E143" s="53">
        <v>73727</v>
      </c>
      <c r="F143" s="53">
        <f t="shared" si="60"/>
        <v>0.11126689143302133</v>
      </c>
      <c r="H143" s="53">
        <f>H142</f>
        <v>248800</v>
      </c>
      <c r="I143" s="53">
        <f>I142</f>
        <v>1408</v>
      </c>
      <c r="J143" s="53">
        <f t="shared" si="62"/>
        <v>250208</v>
      </c>
      <c r="K143" s="53">
        <f t="shared" si="63"/>
        <v>27839.866371673401</v>
      </c>
      <c r="M143" s="46">
        <v>12100304</v>
      </c>
      <c r="N143" s="46">
        <f>SUM(K757,K769,K792,K798,K806,K834)</f>
        <v>51700.955140656195</v>
      </c>
      <c r="P143" s="53" t="s">
        <v>962</v>
      </c>
      <c r="Q143" s="87" t="s">
        <v>1165</v>
      </c>
      <c r="R143" s="53">
        <v>575560.49046274007</v>
      </c>
      <c r="S143" s="51">
        <v>27582.290210800002</v>
      </c>
      <c r="T143" s="53">
        <f t="shared" si="64"/>
        <v>4.792248715443332E-2</v>
      </c>
      <c r="V143" s="88">
        <f>Input!Z37</f>
        <v>0</v>
      </c>
      <c r="W143" s="53">
        <f t="shared" si="65"/>
        <v>0</v>
      </c>
      <c r="Y143" s="53">
        <v>12100304</v>
      </c>
      <c r="Z143" s="53">
        <f>SUM(W35,W59,W190,W400,W547,W559,W1032)</f>
        <v>3994.0045552601077</v>
      </c>
      <c r="AB143" s="46">
        <f t="shared" si="66"/>
        <v>55694.959695916303</v>
      </c>
    </row>
    <row r="144" spans="1:28" x14ac:dyDescent="0.3">
      <c r="A144" s="53" t="s">
        <v>1128</v>
      </c>
      <c r="B144" s="53" t="s">
        <v>716</v>
      </c>
      <c r="C144" s="53">
        <v>12030105</v>
      </c>
      <c r="D144" s="53">
        <v>662614</v>
      </c>
      <c r="E144" s="53">
        <v>611</v>
      </c>
      <c r="F144" s="53">
        <f t="shared" si="60"/>
        <v>9.2210547920810603E-4</v>
      </c>
      <c r="H144" s="53">
        <f>H143</f>
        <v>248800</v>
      </c>
      <c r="I144" s="53">
        <f>I143</f>
        <v>1408</v>
      </c>
      <c r="J144" s="53">
        <f t="shared" si="62"/>
        <v>250208</v>
      </c>
      <c r="K144" s="53">
        <f t="shared" si="63"/>
        <v>230.71816774170179</v>
      </c>
      <c r="M144" s="46">
        <v>12100401</v>
      </c>
      <c r="N144" s="46">
        <f>SUM(K726,K747,K763,K1000,K1008)</f>
        <v>12145.708198447601</v>
      </c>
      <c r="P144" s="53" t="s">
        <v>962</v>
      </c>
      <c r="Q144" s="87" t="s">
        <v>1166</v>
      </c>
      <c r="R144" s="53">
        <v>575560.49046274007</v>
      </c>
      <c r="S144" s="51">
        <v>258948.063425</v>
      </c>
      <c r="T144" s="53">
        <f t="shared" si="64"/>
        <v>0.44990590514093576</v>
      </c>
      <c r="V144" s="88">
        <f t="shared" ref="V144:V147" si="71">V143</f>
        <v>0</v>
      </c>
      <c r="W144" s="53">
        <f t="shared" si="65"/>
        <v>0</v>
      </c>
      <c r="Y144" s="53">
        <v>12100401</v>
      </c>
      <c r="Z144" s="53">
        <f>SUM(W119,W512,W669,W1006)</f>
        <v>82.611681596210587</v>
      </c>
      <c r="AB144" s="46">
        <f t="shared" si="66"/>
        <v>12228.319880043811</v>
      </c>
    </row>
    <row r="145" spans="1:28" x14ac:dyDescent="0.3">
      <c r="A145" s="53" t="s">
        <v>1128</v>
      </c>
      <c r="B145" s="53" t="s">
        <v>724</v>
      </c>
      <c r="C145" s="53">
        <v>12030102</v>
      </c>
      <c r="D145" s="53">
        <v>149610</v>
      </c>
      <c r="E145" s="53">
        <v>8325</v>
      </c>
      <c r="F145" s="53">
        <f t="shared" si="60"/>
        <v>5.5644676158010831E-2</v>
      </c>
      <c r="H145" s="53">
        <f>Input!W39</f>
        <v>54090</v>
      </c>
      <c r="I145" s="53">
        <f>Input!X39</f>
        <v>3841</v>
      </c>
      <c r="J145" s="53">
        <f t="shared" si="62"/>
        <v>57931</v>
      </c>
      <c r="K145" s="53">
        <f t="shared" si="63"/>
        <v>3223.5517345097255</v>
      </c>
      <c r="M145" s="46">
        <v>12100402</v>
      </c>
      <c r="N145" s="46">
        <f>SUM(K764,K774,K829,K1001,K1005)</f>
        <v>68185.751956615059</v>
      </c>
      <c r="P145" s="53" t="s">
        <v>962</v>
      </c>
      <c r="Q145" s="87" t="s">
        <v>1342</v>
      </c>
      <c r="R145" s="53">
        <v>575560.49046274007</v>
      </c>
      <c r="S145" s="51">
        <v>13104.8428188</v>
      </c>
      <c r="T145" s="53">
        <f t="shared" si="64"/>
        <v>2.2768836700837382E-2</v>
      </c>
      <c r="V145" s="88">
        <f t="shared" si="71"/>
        <v>0</v>
      </c>
      <c r="W145" s="53">
        <f t="shared" si="65"/>
        <v>0</v>
      </c>
      <c r="Y145" s="53">
        <v>12100402</v>
      </c>
      <c r="Z145" s="53">
        <f>SUM(W120,W260,W513,W612,W981)</f>
        <v>97.42066498904714</v>
      </c>
      <c r="AB145" s="46">
        <f t="shared" si="66"/>
        <v>68283.172621604099</v>
      </c>
    </row>
    <row r="146" spans="1:28" x14ac:dyDescent="0.3">
      <c r="A146" s="53" t="s">
        <v>1128</v>
      </c>
      <c r="B146" s="53" t="s">
        <v>724</v>
      </c>
      <c r="C146" s="53">
        <v>12030105</v>
      </c>
      <c r="D146" s="53">
        <v>149610</v>
      </c>
      <c r="E146" s="53">
        <v>63162</v>
      </c>
      <c r="F146" s="53">
        <f t="shared" si="60"/>
        <v>0.4221776619209946</v>
      </c>
      <c r="H146" s="53">
        <f t="shared" ref="H146:I148" si="72">H145</f>
        <v>54090</v>
      </c>
      <c r="I146" s="53">
        <f t="shared" si="72"/>
        <v>3841</v>
      </c>
      <c r="J146" s="53">
        <f t="shared" si="62"/>
        <v>57931</v>
      </c>
      <c r="K146" s="53">
        <f t="shared" si="63"/>
        <v>24457.174132745138</v>
      </c>
      <c r="M146" s="46">
        <v>12100403</v>
      </c>
      <c r="N146" s="46">
        <f>SUM(K765,K830)</f>
        <v>8706.4470482985016</v>
      </c>
      <c r="P146" s="53" t="s">
        <v>962</v>
      </c>
      <c r="Q146" s="87" t="s">
        <v>1343</v>
      </c>
      <c r="R146" s="53">
        <v>575560.49046274007</v>
      </c>
      <c r="S146" s="51">
        <v>272722.809817</v>
      </c>
      <c r="T146" s="53">
        <f t="shared" si="64"/>
        <v>0.47383865698935634</v>
      </c>
      <c r="V146" s="88">
        <f t="shared" si="71"/>
        <v>0</v>
      </c>
      <c r="W146" s="53">
        <f t="shared" si="65"/>
        <v>0</v>
      </c>
      <c r="Y146" s="53">
        <v>12100403</v>
      </c>
      <c r="Z146" s="53">
        <f>SUM(W121,W982)</f>
        <v>21.599735756224426</v>
      </c>
      <c r="AB146" s="46">
        <f t="shared" si="66"/>
        <v>8728.0467840547262</v>
      </c>
    </row>
    <row r="147" spans="1:28" x14ac:dyDescent="0.3">
      <c r="A147" s="53" t="s">
        <v>1128</v>
      </c>
      <c r="B147" s="53" t="s">
        <v>724</v>
      </c>
      <c r="C147" s="53">
        <v>12030108</v>
      </c>
      <c r="D147" s="53">
        <v>149610</v>
      </c>
      <c r="E147" s="53">
        <v>97</v>
      </c>
      <c r="F147" s="53">
        <f t="shared" si="60"/>
        <v>6.4835238286210816E-4</v>
      </c>
      <c r="H147" s="53">
        <f t="shared" si="72"/>
        <v>54090</v>
      </c>
      <c r="I147" s="53">
        <f t="shared" si="72"/>
        <v>3841</v>
      </c>
      <c r="J147" s="53">
        <f t="shared" si="62"/>
        <v>57931</v>
      </c>
      <c r="K147" s="53">
        <f t="shared" si="63"/>
        <v>37.559701891584787</v>
      </c>
      <c r="M147" s="46">
        <v>12100404</v>
      </c>
      <c r="N147" s="46">
        <f>SUM(K816,K865)</f>
        <v>127.24664277806151</v>
      </c>
      <c r="P147" s="53" t="s">
        <v>962</v>
      </c>
      <c r="Q147" s="87" t="s">
        <v>1274</v>
      </c>
      <c r="R147" s="53">
        <v>575560.49046274007</v>
      </c>
      <c r="S147" s="51">
        <v>3202.4841911399999</v>
      </c>
      <c r="T147" s="53">
        <f t="shared" si="64"/>
        <v>5.5641140144370603E-3</v>
      </c>
      <c r="V147" s="88">
        <f t="shared" si="71"/>
        <v>0</v>
      </c>
      <c r="W147" s="53">
        <f t="shared" si="65"/>
        <v>0</v>
      </c>
      <c r="Y147" s="53">
        <v>12100404</v>
      </c>
      <c r="Z147" s="53">
        <f>SUM(W13,W122,W827)</f>
        <v>8.7310114892866597</v>
      </c>
      <c r="AB147" s="46">
        <f t="shared" si="66"/>
        <v>135.97765426734819</v>
      </c>
    </row>
    <row r="148" spans="1:28" x14ac:dyDescent="0.3">
      <c r="A148" s="53" t="s">
        <v>1128</v>
      </c>
      <c r="B148" s="53" t="s">
        <v>724</v>
      </c>
      <c r="C148" s="53">
        <v>12030109</v>
      </c>
      <c r="D148" s="53">
        <v>149610</v>
      </c>
      <c r="E148" s="53">
        <v>78026</v>
      </c>
      <c r="F148" s="53">
        <f t="shared" si="60"/>
        <v>0.52152930953813248</v>
      </c>
      <c r="H148" s="53">
        <f t="shared" si="72"/>
        <v>54090</v>
      </c>
      <c r="I148" s="53">
        <f t="shared" si="72"/>
        <v>3841</v>
      </c>
      <c r="J148" s="53">
        <f t="shared" si="62"/>
        <v>57931</v>
      </c>
      <c r="K148" s="53">
        <f t="shared" si="63"/>
        <v>30212.714430853553</v>
      </c>
      <c r="M148" s="46">
        <v>12100405</v>
      </c>
      <c r="N148" s="46">
        <f>SUM(K817,K866,K899,K907)</f>
        <v>10856.125572332287</v>
      </c>
      <c r="P148" s="53" t="s">
        <v>655</v>
      </c>
      <c r="Q148" s="87" t="s">
        <v>1284</v>
      </c>
      <c r="R148" s="53">
        <v>387040.42951099999</v>
      </c>
      <c r="S148" s="51">
        <v>82214.407037099998</v>
      </c>
      <c r="T148" s="53">
        <f t="shared" si="64"/>
        <v>0.21241813714647967</v>
      </c>
      <c r="V148" s="88">
        <f>Input!Z38</f>
        <v>9</v>
      </c>
      <c r="W148" s="53">
        <f t="shared" si="65"/>
        <v>1.9117632343183171</v>
      </c>
      <c r="Y148" s="53">
        <v>12100405</v>
      </c>
      <c r="Z148" s="53">
        <f>SUM(W14,W123,W374,W746,W828,W854)</f>
        <v>88.108234282227301</v>
      </c>
      <c r="AB148" s="46">
        <f t="shared" si="66"/>
        <v>10944.233806614513</v>
      </c>
    </row>
    <row r="149" spans="1:28" x14ac:dyDescent="0.3">
      <c r="A149" s="53" t="s">
        <v>1128</v>
      </c>
      <c r="B149" s="53" t="s">
        <v>892</v>
      </c>
      <c r="C149" s="53">
        <v>11140101</v>
      </c>
      <c r="D149" s="53">
        <v>33915</v>
      </c>
      <c r="E149" s="53">
        <v>25735</v>
      </c>
      <c r="F149" s="53">
        <f t="shared" si="60"/>
        <v>0.7588087866725638</v>
      </c>
      <c r="H149" s="53">
        <f>Input!W40</f>
        <v>8237</v>
      </c>
      <c r="I149" s="53">
        <f>Input!X40</f>
        <v>90</v>
      </c>
      <c r="J149" s="53">
        <f t="shared" si="62"/>
        <v>8327</v>
      </c>
      <c r="K149" s="53">
        <f t="shared" si="63"/>
        <v>6318.6007666224386</v>
      </c>
      <c r="M149" s="46">
        <v>12100406</v>
      </c>
      <c r="N149" s="46">
        <f>SUM(K785,K799,K818,K867)</f>
        <v>1472.069143283044</v>
      </c>
      <c r="P149" s="53" t="s">
        <v>655</v>
      </c>
      <c r="Q149" s="87" t="s">
        <v>1285</v>
      </c>
      <c r="R149" s="53">
        <v>387040.42951099999</v>
      </c>
      <c r="S149" s="51">
        <v>11753.640193900001</v>
      </c>
      <c r="T149" s="53">
        <f t="shared" si="64"/>
        <v>3.0367990777474974E-2</v>
      </c>
      <c r="V149" s="88">
        <f t="shared" ref="V149:V151" si="73">V148</f>
        <v>9</v>
      </c>
      <c r="W149" s="53">
        <f t="shared" si="65"/>
        <v>0.27331191699727475</v>
      </c>
      <c r="Y149" s="53">
        <v>12100406</v>
      </c>
      <c r="Z149" s="53">
        <f>SUM(W47,W375,W548,W829)</f>
        <v>285.84596534225557</v>
      </c>
      <c r="AB149" s="46">
        <f t="shared" si="66"/>
        <v>1757.9151086252996</v>
      </c>
    </row>
    <row r="150" spans="1:28" x14ac:dyDescent="0.3">
      <c r="A150" s="53" t="s">
        <v>1128</v>
      </c>
      <c r="B150" s="53" t="s">
        <v>892</v>
      </c>
      <c r="C150" s="53">
        <v>11140301</v>
      </c>
      <c r="D150" s="53">
        <v>33915</v>
      </c>
      <c r="E150" s="53">
        <v>3585</v>
      </c>
      <c r="F150" s="53">
        <f t="shared" si="60"/>
        <v>0.10570544007076514</v>
      </c>
      <c r="H150" s="53">
        <f>H149</f>
        <v>8237</v>
      </c>
      <c r="I150" s="53">
        <f>I149</f>
        <v>90</v>
      </c>
      <c r="J150" s="53">
        <f t="shared" si="62"/>
        <v>8327</v>
      </c>
      <c r="K150" s="53">
        <f t="shared" si="63"/>
        <v>880.20919946926131</v>
      </c>
      <c r="M150" s="46">
        <v>12100407</v>
      </c>
      <c r="N150" s="46">
        <f>SUM(K819,K868,K889,K906,K908)</f>
        <v>11906.315357199868</v>
      </c>
      <c r="P150" s="53" t="s">
        <v>655</v>
      </c>
      <c r="Q150" s="87" t="s">
        <v>1286</v>
      </c>
      <c r="R150" s="53">
        <v>387040.42951099999</v>
      </c>
      <c r="S150" s="51">
        <v>256110.45414300001</v>
      </c>
      <c r="T150" s="53">
        <f t="shared" si="64"/>
        <v>0.66171499051553517</v>
      </c>
      <c r="V150" s="88">
        <f t="shared" si="73"/>
        <v>9</v>
      </c>
      <c r="W150" s="53">
        <f t="shared" si="65"/>
        <v>5.9554349146398167</v>
      </c>
      <c r="Y150" s="53">
        <v>12100407</v>
      </c>
      <c r="Z150" s="53">
        <f>SUM(W15,W48,W635,W830,W855)</f>
        <v>440.42454311461768</v>
      </c>
      <c r="AB150" s="46">
        <f t="shared" si="66"/>
        <v>12346.739900314486</v>
      </c>
    </row>
    <row r="151" spans="1:28" x14ac:dyDescent="0.3">
      <c r="A151" s="53" t="s">
        <v>1128</v>
      </c>
      <c r="B151" s="53" t="s">
        <v>892</v>
      </c>
      <c r="C151" s="53">
        <v>12030106</v>
      </c>
      <c r="D151" s="53">
        <v>33915</v>
      </c>
      <c r="E151" s="53">
        <v>4595</v>
      </c>
      <c r="F151" s="53">
        <f t="shared" si="60"/>
        <v>0.13548577325667108</v>
      </c>
      <c r="H151" s="53">
        <f>H150</f>
        <v>8237</v>
      </c>
      <c r="I151" s="53">
        <f>I150</f>
        <v>90</v>
      </c>
      <c r="J151" s="53">
        <f t="shared" si="62"/>
        <v>8327</v>
      </c>
      <c r="K151" s="53">
        <f t="shared" si="63"/>
        <v>1128.1900339083002</v>
      </c>
      <c r="M151" s="46">
        <v>12110101</v>
      </c>
      <c r="N151" s="46">
        <f>SUM(K663,K678,K820)</f>
        <v>530.808498196507</v>
      </c>
      <c r="P151" s="53" t="s">
        <v>655</v>
      </c>
      <c r="Q151" s="87" t="s">
        <v>1287</v>
      </c>
      <c r="R151" s="53">
        <v>387040.42951099999</v>
      </c>
      <c r="S151" s="51">
        <v>36961.928137000003</v>
      </c>
      <c r="T151" s="53">
        <f t="shared" si="64"/>
        <v>9.5498881560510243E-2</v>
      </c>
      <c r="V151" s="88">
        <f t="shared" si="73"/>
        <v>9</v>
      </c>
      <c r="W151" s="53">
        <f t="shared" si="65"/>
        <v>0.85948993404459217</v>
      </c>
      <c r="Y151" s="53">
        <v>12110101</v>
      </c>
      <c r="Z151" s="53">
        <f>SUM(W292,W584,W961)</f>
        <v>405.9655430056352</v>
      </c>
      <c r="AB151" s="46">
        <f t="shared" si="66"/>
        <v>936.77404120214214</v>
      </c>
    </row>
    <row r="152" spans="1:28" x14ac:dyDescent="0.3">
      <c r="A152" s="53" t="s">
        <v>1128</v>
      </c>
      <c r="B152" s="53" t="s">
        <v>658</v>
      </c>
      <c r="C152" s="53">
        <v>12030108</v>
      </c>
      <c r="D152" s="53">
        <v>19779</v>
      </c>
      <c r="E152" s="53">
        <v>513</v>
      </c>
      <c r="F152" s="53">
        <f t="shared" si="60"/>
        <v>2.5936599423631124E-2</v>
      </c>
      <c r="H152" s="53">
        <f>Input!W41</f>
        <v>3573</v>
      </c>
      <c r="I152" s="53">
        <f>Input!X41</f>
        <v>0</v>
      </c>
      <c r="J152" s="53">
        <f t="shared" si="62"/>
        <v>3573</v>
      </c>
      <c r="K152" s="53">
        <f t="shared" si="63"/>
        <v>92.671469740634009</v>
      </c>
      <c r="M152" s="46">
        <v>12110102</v>
      </c>
      <c r="N152" s="46">
        <f>SUM(K664,K673,K821)</f>
        <v>51.603905707714453</v>
      </c>
      <c r="P152" s="53" t="s">
        <v>875</v>
      </c>
      <c r="Q152" s="87" t="s">
        <v>1192</v>
      </c>
      <c r="R152" s="53">
        <v>679610.74302709382</v>
      </c>
      <c r="S152" s="51">
        <v>286904.98771609389</v>
      </c>
      <c r="T152" s="53">
        <f t="shared" si="64"/>
        <v>0.42216075990525642</v>
      </c>
      <c r="V152" s="88">
        <f>Input!Z39</f>
        <v>304</v>
      </c>
      <c r="W152" s="53">
        <f t="shared" si="65"/>
        <v>128.33687101119796</v>
      </c>
      <c r="Y152" s="53">
        <v>12110102</v>
      </c>
      <c r="Z152" s="53">
        <f>SUM(W293,W585,W962)</f>
        <v>153.3657528229173</v>
      </c>
      <c r="AB152" s="46">
        <f t="shared" si="66"/>
        <v>204.96965853063176</v>
      </c>
    </row>
    <row r="153" spans="1:28" x14ac:dyDescent="0.3">
      <c r="A153" s="53" t="s">
        <v>1128</v>
      </c>
      <c r="B153" s="53" t="s">
        <v>658</v>
      </c>
      <c r="C153" s="53">
        <v>12030201</v>
      </c>
      <c r="D153" s="53">
        <v>19779</v>
      </c>
      <c r="E153" s="53">
        <v>15123</v>
      </c>
      <c r="F153" s="53">
        <f t="shared" si="60"/>
        <v>0.76459881692704379</v>
      </c>
      <c r="H153" s="53">
        <f>H152</f>
        <v>3573</v>
      </c>
      <c r="I153" s="53">
        <f>I152</f>
        <v>0</v>
      </c>
      <c r="J153" s="53">
        <f t="shared" si="62"/>
        <v>3573</v>
      </c>
      <c r="K153" s="53">
        <f t="shared" si="63"/>
        <v>2731.9115728803276</v>
      </c>
      <c r="M153" s="46">
        <v>12110103</v>
      </c>
      <c r="N153" s="46">
        <f>SUM(K775,K807,K822,K836,K856)</f>
        <v>4558.8605251369463</v>
      </c>
      <c r="P153" s="53" t="s">
        <v>875</v>
      </c>
      <c r="Q153" s="87" t="s">
        <v>1291</v>
      </c>
      <c r="R153" s="53">
        <v>679610.74302709382</v>
      </c>
      <c r="S153" s="51">
        <v>81842.038262999995</v>
      </c>
      <c r="T153" s="53">
        <f t="shared" si="64"/>
        <v>0.12042487424266221</v>
      </c>
      <c r="V153" s="88">
        <f t="shared" ref="V153:V154" si="74">V152</f>
        <v>304</v>
      </c>
      <c r="W153" s="53">
        <f t="shared" si="65"/>
        <v>36.609161769769315</v>
      </c>
      <c r="Y153" s="53">
        <v>12110103</v>
      </c>
      <c r="Z153" s="53">
        <f>SUM(W267,W595,W963,W996,W1056)</f>
        <v>5287.1558225123708</v>
      </c>
      <c r="AB153" s="46">
        <f t="shared" si="66"/>
        <v>9846.016347649318</v>
      </c>
    </row>
    <row r="154" spans="1:28" x14ac:dyDescent="0.3">
      <c r="A154" s="53" t="s">
        <v>1128</v>
      </c>
      <c r="B154" s="53" t="s">
        <v>658</v>
      </c>
      <c r="C154" s="53">
        <v>12070103</v>
      </c>
      <c r="D154" s="53">
        <v>19779</v>
      </c>
      <c r="E154" s="53">
        <v>4143</v>
      </c>
      <c r="F154" s="53">
        <f t="shared" si="60"/>
        <v>0.20946458364932505</v>
      </c>
      <c r="H154" s="53">
        <f>H153</f>
        <v>3573</v>
      </c>
      <c r="I154" s="53">
        <f>I153</f>
        <v>0</v>
      </c>
      <c r="J154" s="53">
        <f t="shared" si="62"/>
        <v>3573</v>
      </c>
      <c r="K154" s="53">
        <f t="shared" si="63"/>
        <v>748.41695737903842</v>
      </c>
      <c r="M154" s="46">
        <v>12110104</v>
      </c>
      <c r="N154" s="46">
        <f>SUM(K674,K776,K823,K837,K850)</f>
        <v>2991.0527954966146</v>
      </c>
      <c r="P154" s="53" t="s">
        <v>875</v>
      </c>
      <c r="Q154" s="87" t="s">
        <v>1204</v>
      </c>
      <c r="R154" s="53">
        <v>679610.74302709382</v>
      </c>
      <c r="S154" s="51">
        <v>310863.71704800002</v>
      </c>
      <c r="T154" s="53">
        <f t="shared" si="64"/>
        <v>0.45741436585208145</v>
      </c>
      <c r="V154" s="88">
        <f t="shared" si="74"/>
        <v>304</v>
      </c>
      <c r="W154" s="53">
        <f t="shared" si="65"/>
        <v>139.05396721903276</v>
      </c>
      <c r="Y154" s="53">
        <v>12110104</v>
      </c>
      <c r="Z154" s="53">
        <f>SUM(W268,W586,W670,W964,W1057)</f>
        <v>3141.8503803863978</v>
      </c>
      <c r="AB154" s="46">
        <f t="shared" si="66"/>
        <v>6132.9031758830124</v>
      </c>
    </row>
    <row r="155" spans="1:28" x14ac:dyDescent="0.3">
      <c r="A155" s="53" t="s">
        <v>1128</v>
      </c>
      <c r="B155" s="53" t="s">
        <v>1003</v>
      </c>
      <c r="C155" s="53">
        <v>11130210</v>
      </c>
      <c r="D155" s="53">
        <v>120877</v>
      </c>
      <c r="E155" s="53">
        <v>19135</v>
      </c>
      <c r="F155" s="53">
        <f t="shared" si="60"/>
        <v>0.15830141383389726</v>
      </c>
      <c r="H155" s="53">
        <f>Input!W42</f>
        <v>33513</v>
      </c>
      <c r="I155" s="53">
        <f>Input!X42</f>
        <v>8453</v>
      </c>
      <c r="J155" s="53">
        <f t="shared" si="62"/>
        <v>41966</v>
      </c>
      <c r="K155" s="53">
        <f t="shared" si="63"/>
        <v>6643.2771329533325</v>
      </c>
      <c r="M155" s="46">
        <v>12110105</v>
      </c>
      <c r="N155" s="46">
        <f>SUM(K808,K857,K873,K890,K894)</f>
        <v>3257.6512850021709</v>
      </c>
      <c r="P155" s="53" t="s">
        <v>963</v>
      </c>
      <c r="Q155" s="87" t="s">
        <v>1145</v>
      </c>
      <c r="R155" s="53">
        <v>456598.63606674003</v>
      </c>
      <c r="S155" s="51">
        <v>292359.43100099999</v>
      </c>
      <c r="T155" s="53">
        <f t="shared" si="64"/>
        <v>0.6402985202046606</v>
      </c>
      <c r="V155" s="88">
        <f>Input!Z40</f>
        <v>0</v>
      </c>
      <c r="W155" s="53">
        <f t="shared" si="65"/>
        <v>0</v>
      </c>
      <c r="Y155" s="53">
        <v>12110105</v>
      </c>
      <c r="Z155" s="53">
        <f>SUM(W269,W278,W596,W636,W682,W997)</f>
        <v>6630.4731500201096</v>
      </c>
      <c r="AB155" s="46">
        <f t="shared" si="66"/>
        <v>9888.1244350222805</v>
      </c>
    </row>
    <row r="156" spans="1:28" x14ac:dyDescent="0.3">
      <c r="A156" s="53" t="s">
        <v>1128</v>
      </c>
      <c r="B156" s="53" t="s">
        <v>1003</v>
      </c>
      <c r="C156" s="53">
        <v>11140101</v>
      </c>
      <c r="D156" s="53">
        <v>120877</v>
      </c>
      <c r="E156" s="53">
        <v>82383</v>
      </c>
      <c r="F156" s="53">
        <f t="shared" si="60"/>
        <v>0.68154404890922182</v>
      </c>
      <c r="H156" s="53">
        <f t="shared" ref="H156:I158" si="75">H155</f>
        <v>33513</v>
      </c>
      <c r="I156" s="53">
        <f t="shared" si="75"/>
        <v>8453</v>
      </c>
      <c r="J156" s="53">
        <f t="shared" si="62"/>
        <v>41966</v>
      </c>
      <c r="K156" s="53">
        <f t="shared" si="63"/>
        <v>28601.677556524402</v>
      </c>
      <c r="M156" s="46">
        <v>12110106</v>
      </c>
      <c r="N156" s="46">
        <f>SUM(K660,K672,K679,K778,K811,K824,K838)</f>
        <v>12110.8419703583</v>
      </c>
      <c r="P156" s="53" t="s">
        <v>963</v>
      </c>
      <c r="Q156" s="87" t="s">
        <v>1146</v>
      </c>
      <c r="R156" s="53">
        <v>456598.63606674003</v>
      </c>
      <c r="S156" s="51">
        <v>95145.518318500006</v>
      </c>
      <c r="T156" s="53">
        <f t="shared" si="64"/>
        <v>0.20837889297722911</v>
      </c>
      <c r="V156" s="88">
        <f t="shared" ref="V156:V158" si="76">V155</f>
        <v>0</v>
      </c>
      <c r="W156" s="53">
        <f t="shared" si="65"/>
        <v>0</v>
      </c>
      <c r="Y156" s="53">
        <v>12110106</v>
      </c>
      <c r="Z156" s="53">
        <f>SUM(W36,W345,W574,W688,W965,W1058)</f>
        <v>3016.9983137750796</v>
      </c>
      <c r="AB156" s="46">
        <f t="shared" si="66"/>
        <v>15127.840284133381</v>
      </c>
    </row>
    <row r="157" spans="1:28" x14ac:dyDescent="0.3">
      <c r="A157" s="53" t="s">
        <v>1128</v>
      </c>
      <c r="B157" s="53" t="s">
        <v>1003</v>
      </c>
      <c r="C157" s="53">
        <v>12030103</v>
      </c>
      <c r="D157" s="53">
        <v>120877</v>
      </c>
      <c r="E157" s="53">
        <v>8179</v>
      </c>
      <c r="F157" s="53">
        <f t="shared" si="60"/>
        <v>6.7663823556176936E-2</v>
      </c>
      <c r="H157" s="53">
        <f t="shared" si="75"/>
        <v>33513</v>
      </c>
      <c r="I157" s="53">
        <f t="shared" si="75"/>
        <v>8453</v>
      </c>
      <c r="J157" s="53">
        <f t="shared" si="62"/>
        <v>41966</v>
      </c>
      <c r="K157" s="53">
        <f t="shared" si="63"/>
        <v>2839.5800193585214</v>
      </c>
      <c r="M157" s="46">
        <v>12110107</v>
      </c>
      <c r="N157" s="46">
        <f>SUM(K661,K779,K812,K825)</f>
        <v>3407.0840417688323</v>
      </c>
      <c r="P157" s="53" t="s">
        <v>963</v>
      </c>
      <c r="Q157" s="87" t="s">
        <v>1147</v>
      </c>
      <c r="R157" s="53">
        <v>456598.63606674003</v>
      </c>
      <c r="S157" s="51">
        <v>67910.434494500005</v>
      </c>
      <c r="T157" s="53">
        <f t="shared" si="64"/>
        <v>0.14873113743724298</v>
      </c>
      <c r="V157" s="88">
        <f t="shared" si="76"/>
        <v>0</v>
      </c>
      <c r="W157" s="53">
        <f t="shared" si="65"/>
        <v>0</v>
      </c>
      <c r="Y157" s="53">
        <v>12110107</v>
      </c>
      <c r="Z157" s="53">
        <f>SUM(W37,W346,W689,W966)</f>
        <v>1458.238196684794</v>
      </c>
      <c r="AB157" s="46">
        <f t="shared" si="66"/>
        <v>4865.3222384536266</v>
      </c>
    </row>
    <row r="158" spans="1:28" x14ac:dyDescent="0.3">
      <c r="A158" s="53" t="s">
        <v>1128</v>
      </c>
      <c r="B158" s="53" t="s">
        <v>1003</v>
      </c>
      <c r="C158" s="53">
        <v>12030106</v>
      </c>
      <c r="D158" s="53">
        <v>120877</v>
      </c>
      <c r="E158" s="53">
        <v>11180</v>
      </c>
      <c r="F158" s="53">
        <f t="shared" si="60"/>
        <v>9.2490713700704025E-2</v>
      </c>
      <c r="H158" s="53">
        <f t="shared" si="75"/>
        <v>33513</v>
      </c>
      <c r="I158" s="53">
        <f t="shared" si="75"/>
        <v>8453</v>
      </c>
      <c r="J158" s="53">
        <f t="shared" si="62"/>
        <v>41966</v>
      </c>
      <c r="K158" s="53">
        <f t="shared" si="63"/>
        <v>3881.465291163745</v>
      </c>
      <c r="M158" s="46">
        <v>12110108</v>
      </c>
      <c r="N158" s="46">
        <f>SUM(K780,K809,K839,K888,K891,K895)</f>
        <v>1754.0201724781305</v>
      </c>
      <c r="P158" s="53" t="s">
        <v>963</v>
      </c>
      <c r="Q158" s="87" t="s">
        <v>1148</v>
      </c>
      <c r="R158" s="53">
        <v>456598.63606674003</v>
      </c>
      <c r="S158" s="51">
        <v>1183.2522527399999</v>
      </c>
      <c r="T158" s="53">
        <f t="shared" si="64"/>
        <v>2.5914493808672843E-3</v>
      </c>
      <c r="V158" s="88">
        <f t="shared" si="76"/>
        <v>0</v>
      </c>
      <c r="W158" s="53">
        <f t="shared" si="65"/>
        <v>0</v>
      </c>
      <c r="Y158" s="53">
        <v>12110108</v>
      </c>
      <c r="Z158" s="53">
        <f>SUM(W25,W270,W347,W597,W637,W683,W1059)</f>
        <v>3427.7578421653029</v>
      </c>
      <c r="AB158" s="46">
        <f t="shared" si="66"/>
        <v>5181.7780146434334</v>
      </c>
    </row>
    <row r="159" spans="1:28" x14ac:dyDescent="0.3">
      <c r="A159" s="53" t="s">
        <v>1128</v>
      </c>
      <c r="B159" s="53" t="s">
        <v>888</v>
      </c>
      <c r="C159" s="53">
        <v>12020001</v>
      </c>
      <c r="D159" s="53">
        <v>55741</v>
      </c>
      <c r="E159" s="53">
        <v>264</v>
      </c>
      <c r="F159" s="53">
        <f t="shared" si="60"/>
        <v>4.7361905957912492E-3</v>
      </c>
      <c r="H159" s="53">
        <f>Input!W43</f>
        <v>12277</v>
      </c>
      <c r="I159" s="53">
        <f>Input!X43</f>
        <v>133</v>
      </c>
      <c r="J159" s="53">
        <f t="shared" si="62"/>
        <v>12410</v>
      </c>
      <c r="K159" s="53">
        <f t="shared" si="63"/>
        <v>58.776125293769404</v>
      </c>
      <c r="M159" s="46">
        <v>12110109</v>
      </c>
      <c r="N159" s="46">
        <f>SUM(K752,K781,K813,K896)</f>
        <v>4226.2233347648635</v>
      </c>
      <c r="P159" s="53" t="s">
        <v>964</v>
      </c>
      <c r="Q159" s="87" t="s">
        <v>1174</v>
      </c>
      <c r="R159" s="53">
        <v>700987.65826751117</v>
      </c>
      <c r="S159" s="51">
        <v>12234.988000400001</v>
      </c>
      <c r="T159" s="53">
        <f t="shared" si="64"/>
        <v>1.7453927834676485E-2</v>
      </c>
      <c r="V159" s="89">
        <f>Input!Z41</f>
        <v>2584</v>
      </c>
      <c r="W159" s="53">
        <f t="shared" si="65"/>
        <v>45.100949524804037</v>
      </c>
      <c r="Y159" s="53">
        <v>12110109</v>
      </c>
      <c r="Z159" s="53">
        <f>SUM(W26,W348,W684,W690)</f>
        <v>1978.1456054190296</v>
      </c>
      <c r="AB159" s="46">
        <f t="shared" si="66"/>
        <v>6204.3689401838928</v>
      </c>
    </row>
    <row r="160" spans="1:28" x14ac:dyDescent="0.3">
      <c r="A160" s="53" t="s">
        <v>1128</v>
      </c>
      <c r="B160" s="53" t="s">
        <v>888</v>
      </c>
      <c r="C160" s="53">
        <v>12030105</v>
      </c>
      <c r="D160" s="53">
        <v>55741</v>
      </c>
      <c r="E160" s="53">
        <v>5976</v>
      </c>
      <c r="F160" s="53">
        <f t="shared" si="60"/>
        <v>0.10721013257745646</v>
      </c>
      <c r="H160" s="53">
        <f t="shared" ref="H160:I162" si="77">H159</f>
        <v>12277</v>
      </c>
      <c r="I160" s="53">
        <f t="shared" si="77"/>
        <v>133</v>
      </c>
      <c r="J160" s="53">
        <f t="shared" si="62"/>
        <v>12410</v>
      </c>
      <c r="K160" s="53">
        <f t="shared" si="63"/>
        <v>1330.4777452862347</v>
      </c>
      <c r="M160" s="46">
        <v>12110110</v>
      </c>
      <c r="N160" s="46">
        <f>SUM(K753,K758,K782,K800,K814,K835,K892,K897)</f>
        <v>10345.953640379144</v>
      </c>
      <c r="P160" s="53" t="s">
        <v>964</v>
      </c>
      <c r="Q160" s="87" t="s">
        <v>1175</v>
      </c>
      <c r="R160" s="53">
        <v>700987.65826751117</v>
      </c>
      <c r="S160" s="51">
        <v>77759.814048053755</v>
      </c>
      <c r="T160" s="53">
        <f t="shared" si="64"/>
        <v>0.11092893452680308</v>
      </c>
      <c r="V160" s="88">
        <f t="shared" ref="V160:V163" si="78">V159</f>
        <v>2584</v>
      </c>
      <c r="W160" s="53">
        <f t="shared" si="65"/>
        <v>286.64036681725918</v>
      </c>
      <c r="Y160" s="53">
        <v>12110110</v>
      </c>
      <c r="Z160" s="53">
        <f>SUM(W27,W60,W349,W549,W638,W685,W691,W1033)</f>
        <v>5549.635172519208</v>
      </c>
      <c r="AB160" s="46">
        <f t="shared" si="66"/>
        <v>15895.588812898353</v>
      </c>
    </row>
    <row r="161" spans="1:31" x14ac:dyDescent="0.3">
      <c r="A161" s="53" t="s">
        <v>1128</v>
      </c>
      <c r="B161" s="53" t="s">
        <v>888</v>
      </c>
      <c r="C161" s="53">
        <v>12030107</v>
      </c>
      <c r="D161" s="53">
        <v>55741</v>
      </c>
      <c r="E161" s="53">
        <v>42960</v>
      </c>
      <c r="F161" s="53">
        <f t="shared" si="60"/>
        <v>0.77070737876966688</v>
      </c>
      <c r="H161" s="53">
        <f t="shared" si="77"/>
        <v>12277</v>
      </c>
      <c r="I161" s="53">
        <f t="shared" si="77"/>
        <v>133</v>
      </c>
      <c r="J161" s="53">
        <f t="shared" si="62"/>
        <v>12410</v>
      </c>
      <c r="K161" s="53">
        <f t="shared" si="63"/>
        <v>9564.4785705315662</v>
      </c>
      <c r="M161" s="46">
        <v>12110111</v>
      </c>
      <c r="N161" s="46">
        <f>SUM(K801,K869,K874,K878,K893,K898,K900,K909)</f>
        <v>18947.401408121212</v>
      </c>
      <c r="P161" s="53" t="s">
        <v>964</v>
      </c>
      <c r="Q161" s="87" t="s">
        <v>1167</v>
      </c>
      <c r="R161" s="53">
        <v>700987.65826751117</v>
      </c>
      <c r="S161" s="51">
        <v>69791.830390999996</v>
      </c>
      <c r="T161" s="53">
        <f t="shared" si="64"/>
        <v>9.9562138602397487E-2</v>
      </c>
      <c r="V161" s="88">
        <f t="shared" si="78"/>
        <v>2584</v>
      </c>
      <c r="W161" s="53">
        <f t="shared" si="65"/>
        <v>257.26856614859508</v>
      </c>
      <c r="Y161" s="53">
        <v>12110111</v>
      </c>
      <c r="Z161" s="53">
        <f>SUM(W49,W279,W533,W550,W639,W686,W747,W856)</f>
        <v>1075.4983719876695</v>
      </c>
      <c r="AB161" s="46">
        <f t="shared" si="66"/>
        <v>20022.899780108881</v>
      </c>
    </row>
    <row r="162" spans="1:31" x14ac:dyDescent="0.3">
      <c r="A162" s="53" t="s">
        <v>1128</v>
      </c>
      <c r="B162" s="53" t="s">
        <v>888</v>
      </c>
      <c r="C162" s="53">
        <v>12030201</v>
      </c>
      <c r="D162" s="53">
        <v>55741</v>
      </c>
      <c r="E162" s="53">
        <v>6541</v>
      </c>
      <c r="F162" s="53">
        <f t="shared" si="60"/>
        <v>0.11734629805708545</v>
      </c>
      <c r="H162" s="53">
        <f t="shared" si="77"/>
        <v>12277</v>
      </c>
      <c r="I162" s="53">
        <f t="shared" si="77"/>
        <v>133</v>
      </c>
      <c r="J162" s="53">
        <f t="shared" si="62"/>
        <v>12410</v>
      </c>
      <c r="K162" s="53">
        <f t="shared" si="63"/>
        <v>1456.2675588884304</v>
      </c>
      <c r="M162" s="46">
        <v>12110201</v>
      </c>
      <c r="N162" s="46">
        <f>SUM(K901,K910)</f>
        <v>13129.547660290089</v>
      </c>
      <c r="P162" s="53" t="s">
        <v>964</v>
      </c>
      <c r="Q162" s="87" t="s">
        <v>1168</v>
      </c>
      <c r="R162" s="53">
        <v>700987.65826751117</v>
      </c>
      <c r="S162" s="51">
        <v>462513.58477037406</v>
      </c>
      <c r="T162" s="53">
        <f t="shared" si="64"/>
        <v>0.65980275018461088</v>
      </c>
      <c r="V162" s="88">
        <f t="shared" si="78"/>
        <v>2584</v>
      </c>
      <c r="W162" s="53">
        <f t="shared" si="65"/>
        <v>1704.9303064770345</v>
      </c>
      <c r="Y162" s="53">
        <v>12110201</v>
      </c>
      <c r="Z162" s="53">
        <f>SUM(W748,W857)</f>
        <v>64.903784930370307</v>
      </c>
      <c r="AB162" s="46">
        <f t="shared" si="66"/>
        <v>13194.451445220458</v>
      </c>
    </row>
    <row r="163" spans="1:31" x14ac:dyDescent="0.3">
      <c r="A163" s="53" t="s">
        <v>1128</v>
      </c>
      <c r="B163" s="53" t="s">
        <v>773</v>
      </c>
      <c r="C163" s="53">
        <v>12030101</v>
      </c>
      <c r="D163" s="53">
        <v>9044</v>
      </c>
      <c r="E163" s="53">
        <v>7057</v>
      </c>
      <c r="F163" s="53">
        <f t="shared" si="60"/>
        <v>0.780296329057939</v>
      </c>
      <c r="H163" s="53">
        <f>Input!W44</f>
        <v>1440</v>
      </c>
      <c r="I163" s="53">
        <f>Input!X44</f>
        <v>2</v>
      </c>
      <c r="J163" s="53">
        <f t="shared" si="62"/>
        <v>1442</v>
      </c>
      <c r="K163" s="53">
        <f t="shared" si="63"/>
        <v>1125.1873065015479</v>
      </c>
      <c r="M163" s="46">
        <v>12110202</v>
      </c>
      <c r="N163" s="46">
        <f>K902</f>
        <v>116089.09248345938</v>
      </c>
      <c r="P163" s="53" t="s">
        <v>964</v>
      </c>
      <c r="Q163" s="87" t="s">
        <v>1169</v>
      </c>
      <c r="R163" s="53">
        <v>700987.65826751117</v>
      </c>
      <c r="S163" s="51">
        <v>78687.441057683289</v>
      </c>
      <c r="T163" s="53">
        <f t="shared" si="64"/>
        <v>0.11225224885151196</v>
      </c>
      <c r="V163" s="88">
        <f t="shared" si="78"/>
        <v>2584</v>
      </c>
      <c r="W163" s="53">
        <f t="shared" si="65"/>
        <v>290.05981103230692</v>
      </c>
      <c r="Y163" s="53">
        <v>12110202</v>
      </c>
      <c r="Z163" s="53">
        <f>W749</f>
        <v>286.90819258314474</v>
      </c>
      <c r="AB163" s="46">
        <f t="shared" si="66"/>
        <v>116376.00067604252</v>
      </c>
    </row>
    <row r="164" spans="1:31" x14ac:dyDescent="0.3">
      <c r="A164" s="53" t="s">
        <v>1128</v>
      </c>
      <c r="B164" s="53" t="s">
        <v>773</v>
      </c>
      <c r="C164" s="53">
        <v>12060201</v>
      </c>
      <c r="D164" s="53">
        <v>9044</v>
      </c>
      <c r="E164" s="53">
        <v>1987</v>
      </c>
      <c r="F164" s="53">
        <f t="shared" si="60"/>
        <v>0.21970367094206103</v>
      </c>
      <c r="H164" s="53">
        <f>H163</f>
        <v>1440</v>
      </c>
      <c r="I164" s="53">
        <f>I163</f>
        <v>2</v>
      </c>
      <c r="J164" s="53">
        <f t="shared" si="62"/>
        <v>1442</v>
      </c>
      <c r="K164" s="53">
        <f t="shared" si="63"/>
        <v>316.81269349845201</v>
      </c>
      <c r="M164" s="46">
        <v>12110203</v>
      </c>
      <c r="N164" s="46">
        <f>SUM(K885,K903)</f>
        <v>7510.1377208976874</v>
      </c>
      <c r="P164" s="53" t="s">
        <v>965</v>
      </c>
      <c r="Q164" s="87" t="s">
        <v>1341</v>
      </c>
      <c r="R164" s="53">
        <v>480584.26208160998</v>
      </c>
      <c r="S164" s="51">
        <v>194285.0699</v>
      </c>
      <c r="T164" s="53">
        <f t="shared" si="64"/>
        <v>0.40426848157380496</v>
      </c>
      <c r="V164" s="88">
        <f>Input!Z42</f>
        <v>11</v>
      </c>
      <c r="W164" s="53">
        <f t="shared" si="65"/>
        <v>4.4469532973118548</v>
      </c>
      <c r="Y164" s="53">
        <v>12110203</v>
      </c>
      <c r="Z164" s="53">
        <f>SUM(W560,W588,W750)</f>
        <v>84.013532639252162</v>
      </c>
      <c r="AB164" s="46">
        <f t="shared" si="66"/>
        <v>7594.1512535369393</v>
      </c>
    </row>
    <row r="165" spans="1:31" x14ac:dyDescent="0.3">
      <c r="A165" s="53" t="s">
        <v>1128</v>
      </c>
      <c r="B165" s="53" t="s">
        <v>777</v>
      </c>
      <c r="C165" s="53">
        <v>12030102</v>
      </c>
      <c r="D165" s="53">
        <v>13</v>
      </c>
      <c r="E165" s="53">
        <v>10</v>
      </c>
      <c r="F165" s="53">
        <f t="shared" si="60"/>
        <v>0.76923076923076927</v>
      </c>
      <c r="H165" s="53">
        <f>Input!W45</f>
        <v>0</v>
      </c>
      <c r="I165" s="53">
        <f>Input!X45</f>
        <v>0</v>
      </c>
      <c r="J165" s="53">
        <f t="shared" si="62"/>
        <v>0</v>
      </c>
      <c r="K165" s="53">
        <f t="shared" si="63"/>
        <v>0</v>
      </c>
      <c r="M165" s="46">
        <v>12110204</v>
      </c>
      <c r="N165" s="46">
        <f>SUM(K875,K879,K886,K904)</f>
        <v>15659.55498996998</v>
      </c>
      <c r="P165" s="53" t="s">
        <v>965</v>
      </c>
      <c r="Q165" s="87" t="s">
        <v>1235</v>
      </c>
      <c r="R165" s="53">
        <v>480584.26208160998</v>
      </c>
      <c r="S165" s="51">
        <v>7160.5784896100004</v>
      </c>
      <c r="T165" s="53">
        <f t="shared" si="64"/>
        <v>1.4899735706272531E-2</v>
      </c>
      <c r="V165" s="88">
        <f t="shared" ref="V165:V166" si="79">V164</f>
        <v>11</v>
      </c>
      <c r="W165" s="53">
        <f t="shared" si="65"/>
        <v>0.16389709276899783</v>
      </c>
      <c r="Y165" s="53">
        <v>12110204</v>
      </c>
      <c r="Z165" s="53">
        <f>SUM(W280,W534,W589,W751)</f>
        <v>701.30142508855704</v>
      </c>
      <c r="AB165" s="46">
        <f t="shared" si="66"/>
        <v>16360.856415058537</v>
      </c>
    </row>
    <row r="166" spans="1:31" x14ac:dyDescent="0.3">
      <c r="A166" s="53" t="s">
        <v>1128</v>
      </c>
      <c r="B166" s="53" t="s">
        <v>777</v>
      </c>
      <c r="C166" s="53">
        <v>12030109</v>
      </c>
      <c r="D166" s="53">
        <v>13</v>
      </c>
      <c r="E166" s="53">
        <v>3</v>
      </c>
      <c r="F166" s="53">
        <f t="shared" si="60"/>
        <v>0.23076923076923078</v>
      </c>
      <c r="H166" s="53">
        <f>H165</f>
        <v>0</v>
      </c>
      <c r="I166" s="53">
        <f>I165</f>
        <v>0</v>
      </c>
      <c r="J166" s="53">
        <f t="shared" si="62"/>
        <v>0</v>
      </c>
      <c r="K166" s="53">
        <f t="shared" si="63"/>
        <v>0</v>
      </c>
      <c r="M166" s="46">
        <v>12110205</v>
      </c>
      <c r="N166" s="46">
        <f>SUM(K858,K870,K876,K880,K882,K887,K905)</f>
        <v>7083.723000224225</v>
      </c>
      <c r="P166" s="53" t="s">
        <v>965</v>
      </c>
      <c r="Q166" s="87" t="s">
        <v>1344</v>
      </c>
      <c r="R166" s="53">
        <v>480584.26208160998</v>
      </c>
      <c r="S166" s="51">
        <v>279138.61369199998</v>
      </c>
      <c r="T166" s="53">
        <f t="shared" si="64"/>
        <v>0.58083178271992253</v>
      </c>
      <c r="V166" s="88">
        <f t="shared" si="79"/>
        <v>11</v>
      </c>
      <c r="W166" s="53">
        <f t="shared" si="65"/>
        <v>6.3891496099191478</v>
      </c>
      <c r="Y166" s="53">
        <v>12110205</v>
      </c>
      <c r="Z166" s="53">
        <f>SUM(W99,W281,W535,W561,W590,W752,W998)</f>
        <v>1109.187125735549</v>
      </c>
      <c r="AB166" s="46">
        <f t="shared" si="66"/>
        <v>8192.9101259597737</v>
      </c>
    </row>
    <row r="167" spans="1:31" x14ac:dyDescent="0.3">
      <c r="A167" s="53" t="s">
        <v>1128</v>
      </c>
      <c r="B167" s="53" t="s">
        <v>737</v>
      </c>
      <c r="C167" s="53">
        <v>12010001</v>
      </c>
      <c r="D167" s="53">
        <v>103350</v>
      </c>
      <c r="E167" s="53">
        <v>2019</v>
      </c>
      <c r="F167" s="53">
        <f t="shared" si="60"/>
        <v>1.9535558780841799E-2</v>
      </c>
      <c r="H167" s="53">
        <f>Input!W46</f>
        <v>37000</v>
      </c>
      <c r="I167" s="53">
        <f>Input!X46</f>
        <v>869</v>
      </c>
      <c r="J167" s="53">
        <f t="shared" si="62"/>
        <v>37869</v>
      </c>
      <c r="K167" s="53">
        <f t="shared" si="63"/>
        <v>739.79207547169813</v>
      </c>
      <c r="M167" s="46">
        <v>12110206</v>
      </c>
      <c r="N167" s="46">
        <f>SUM(K846,K859,K871,K877,K881,K883)</f>
        <v>3620.5135414065858</v>
      </c>
      <c r="P167" s="53" t="s">
        <v>966</v>
      </c>
      <c r="Q167" s="87" t="s">
        <v>1242</v>
      </c>
      <c r="R167" s="53">
        <v>593830.96171586006</v>
      </c>
      <c r="S167" s="51">
        <v>449228.90868699999</v>
      </c>
      <c r="T167" s="53">
        <f t="shared" si="64"/>
        <v>0.75649290395530078</v>
      </c>
      <c r="V167" s="88">
        <f>Input!Z43</f>
        <v>38</v>
      </c>
      <c r="W167" s="53">
        <f t="shared" si="65"/>
        <v>28.74673035030143</v>
      </c>
      <c r="Y167" s="53">
        <v>12110206</v>
      </c>
      <c r="Z167" s="53">
        <f>SUM(W100,W282,W529,W536,W562,W999)</f>
        <v>392.80752972321767</v>
      </c>
      <c r="AB167" s="46">
        <f t="shared" si="66"/>
        <v>4013.3210711298034</v>
      </c>
    </row>
    <row r="168" spans="1:31" x14ac:dyDescent="0.3">
      <c r="A168" s="53" t="s">
        <v>1128</v>
      </c>
      <c r="B168" s="53" t="s">
        <v>737</v>
      </c>
      <c r="C168" s="53">
        <v>12030105</v>
      </c>
      <c r="D168" s="53">
        <v>103350</v>
      </c>
      <c r="E168" s="53">
        <v>9020</v>
      </c>
      <c r="F168" s="53">
        <f t="shared" si="60"/>
        <v>8.7276245766811811E-2</v>
      </c>
      <c r="H168" s="53">
        <f t="shared" ref="H168:I170" si="80">H167</f>
        <v>37000</v>
      </c>
      <c r="I168" s="53">
        <f t="shared" si="80"/>
        <v>869</v>
      </c>
      <c r="J168" s="53">
        <f t="shared" si="62"/>
        <v>37869</v>
      </c>
      <c r="K168" s="53">
        <f t="shared" si="63"/>
        <v>3305.0641509433963</v>
      </c>
      <c r="M168" s="46">
        <v>12110207</v>
      </c>
      <c r="N168" s="46">
        <f>SUM(K842,K847,K853,K862,K872,K884)</f>
        <v>656.66743340687992</v>
      </c>
      <c r="P168" s="53" t="s">
        <v>966</v>
      </c>
      <c r="Q168" s="87" t="s">
        <v>1243</v>
      </c>
      <c r="R168" s="53">
        <v>593830.96171586006</v>
      </c>
      <c r="S168" s="51">
        <v>32407.364557199999</v>
      </c>
      <c r="T168" s="53">
        <f t="shared" si="64"/>
        <v>5.4573383077837018E-2</v>
      </c>
      <c r="V168" s="88">
        <f t="shared" ref="V168:V170" si="81">V167</f>
        <v>38</v>
      </c>
      <c r="W168" s="53">
        <f t="shared" si="65"/>
        <v>2.0737885569578065</v>
      </c>
      <c r="Y168" s="53">
        <v>12110207</v>
      </c>
      <c r="Z168" s="53">
        <f>SUM(W101,W463,W530,W563,W887,W1021)</f>
        <v>1382.6212947346555</v>
      </c>
      <c r="AB168" s="46">
        <f t="shared" si="66"/>
        <v>2039.2887281415356</v>
      </c>
    </row>
    <row r="169" spans="1:31" x14ac:dyDescent="0.3">
      <c r="A169" s="53" t="s">
        <v>1128</v>
      </c>
      <c r="B169" s="53" t="s">
        <v>737</v>
      </c>
      <c r="C169" s="53">
        <v>12030106</v>
      </c>
      <c r="D169" s="53">
        <v>103350</v>
      </c>
      <c r="E169" s="53">
        <v>31126</v>
      </c>
      <c r="F169" s="53">
        <f t="shared" si="60"/>
        <v>0.30117077890662797</v>
      </c>
      <c r="H169" s="53">
        <f t="shared" si="80"/>
        <v>37000</v>
      </c>
      <c r="I169" s="53">
        <f t="shared" si="80"/>
        <v>869</v>
      </c>
      <c r="J169" s="53">
        <f t="shared" si="62"/>
        <v>37869</v>
      </c>
      <c r="K169" s="53">
        <f t="shared" si="63"/>
        <v>11405.036226415095</v>
      </c>
      <c r="M169" s="46">
        <v>12110208</v>
      </c>
      <c r="N169" s="46">
        <f>SUM(K840,K843,K863)</f>
        <v>302354.62284066976</v>
      </c>
      <c r="P169" s="53" t="s">
        <v>966</v>
      </c>
      <c r="Q169" s="87" t="s">
        <v>1244</v>
      </c>
      <c r="R169" s="53">
        <v>593830.96171586006</v>
      </c>
      <c r="S169" s="51">
        <v>108212.870091</v>
      </c>
      <c r="T169" s="53">
        <f t="shared" si="64"/>
        <v>0.18222840684884728</v>
      </c>
      <c r="V169" s="88">
        <f t="shared" si="81"/>
        <v>38</v>
      </c>
      <c r="W169" s="53">
        <f t="shared" si="65"/>
        <v>6.924679460256197</v>
      </c>
      <c r="Y169" s="53">
        <v>12110208</v>
      </c>
      <c r="Z169" s="53">
        <f>SUM(W129,W464,W564,W888,W1022)</f>
        <v>2242.0714343850177</v>
      </c>
      <c r="AB169" s="46">
        <f t="shared" si="66"/>
        <v>304596.69427505479</v>
      </c>
    </row>
    <row r="170" spans="1:31" x14ac:dyDescent="0.3">
      <c r="A170" s="53" t="s">
        <v>1128</v>
      </c>
      <c r="B170" s="53" t="s">
        <v>737</v>
      </c>
      <c r="C170" s="53">
        <v>12030107</v>
      </c>
      <c r="D170" s="53">
        <v>103350</v>
      </c>
      <c r="E170" s="53">
        <v>61185</v>
      </c>
      <c r="F170" s="53">
        <f t="shared" si="60"/>
        <v>0.59201741654571838</v>
      </c>
      <c r="H170" s="53">
        <f t="shared" si="80"/>
        <v>37000</v>
      </c>
      <c r="I170" s="53">
        <f t="shared" si="80"/>
        <v>869</v>
      </c>
      <c r="J170" s="53">
        <f t="shared" si="62"/>
        <v>37869</v>
      </c>
      <c r="K170" s="53">
        <f t="shared" si="63"/>
        <v>22419.10754716981</v>
      </c>
      <c r="M170" s="46">
        <v>13030102</v>
      </c>
      <c r="N170" s="46">
        <f>K269</f>
        <v>29773.79694172338</v>
      </c>
      <c r="P170" s="53" t="s">
        <v>966</v>
      </c>
      <c r="Q170" s="87" t="s">
        <v>1245</v>
      </c>
      <c r="R170" s="53">
        <v>593830.96171586006</v>
      </c>
      <c r="S170" s="51">
        <v>3981.81838066</v>
      </c>
      <c r="T170" s="53">
        <f t="shared" si="64"/>
        <v>6.7053061180148525E-3</v>
      </c>
      <c r="V170" s="88">
        <f t="shared" si="81"/>
        <v>38</v>
      </c>
      <c r="W170" s="53">
        <f t="shared" si="65"/>
        <v>0.25480163248456439</v>
      </c>
      <c r="Y170" s="53">
        <v>13030102</v>
      </c>
      <c r="Z170" s="53">
        <f>W297</f>
        <v>461.39757831149961</v>
      </c>
      <c r="AB170" s="46">
        <f t="shared" si="66"/>
        <v>30235.194520034878</v>
      </c>
    </row>
    <row r="171" spans="1:31" x14ac:dyDescent="0.3">
      <c r="A171" s="53" t="s">
        <v>1128</v>
      </c>
      <c r="B171" s="53" t="s">
        <v>1067</v>
      </c>
      <c r="C171" s="53">
        <v>12030105</v>
      </c>
      <c r="D171" s="53">
        <v>47735</v>
      </c>
      <c r="E171" s="53">
        <v>3698</v>
      </c>
      <c r="F171" s="53">
        <f t="shared" si="60"/>
        <v>7.7469362103278511E-2</v>
      </c>
      <c r="H171" s="53">
        <f>Input!W47</f>
        <v>11343</v>
      </c>
      <c r="I171" s="53">
        <f>Input!X47</f>
        <v>1468</v>
      </c>
      <c r="J171" s="53">
        <f t="shared" si="62"/>
        <v>12811</v>
      </c>
      <c r="K171" s="53">
        <f t="shared" si="63"/>
        <v>992.45999790510098</v>
      </c>
      <c r="M171" s="46">
        <v>13040100</v>
      </c>
      <c r="N171" s="46">
        <f>SUM(K270,K272)</f>
        <v>143016.8962957699</v>
      </c>
      <c r="P171" s="53" t="s">
        <v>967</v>
      </c>
      <c r="Q171" s="87" t="s">
        <v>1243</v>
      </c>
      <c r="R171" s="53">
        <v>820130.4876624</v>
      </c>
      <c r="S171" s="51">
        <v>11249.7603795</v>
      </c>
      <c r="T171" s="53">
        <f t="shared" si="64"/>
        <v>1.3717037165103989E-2</v>
      </c>
      <c r="V171" s="88">
        <f>Input!Z44</f>
        <v>22</v>
      </c>
      <c r="W171" s="53">
        <f t="shared" si="65"/>
        <v>0.30177481763228775</v>
      </c>
      <c r="Y171" s="53">
        <v>13040100</v>
      </c>
      <c r="Z171" s="53">
        <f>SUM(W298,W493)</f>
        <v>3847.7010110867677</v>
      </c>
      <c r="AB171" s="46">
        <f t="shared" si="66"/>
        <v>146864.59730685665</v>
      </c>
    </row>
    <row r="172" spans="1:31" x14ac:dyDescent="0.3">
      <c r="A172" s="53" t="s">
        <v>1128</v>
      </c>
      <c r="B172" s="53" t="s">
        <v>1067</v>
      </c>
      <c r="C172" s="53">
        <v>12030108</v>
      </c>
      <c r="D172" s="53">
        <v>47735</v>
      </c>
      <c r="E172" s="53">
        <v>14275</v>
      </c>
      <c r="F172" s="53">
        <f t="shared" si="60"/>
        <v>0.2990468209908872</v>
      </c>
      <c r="H172" s="53">
        <f t="shared" ref="H172:I174" si="82">H171</f>
        <v>11343</v>
      </c>
      <c r="I172" s="53">
        <f t="shared" si="82"/>
        <v>1468</v>
      </c>
      <c r="J172" s="53">
        <f t="shared" si="62"/>
        <v>12811</v>
      </c>
      <c r="K172" s="53">
        <f t="shared" si="63"/>
        <v>3831.0888237142558</v>
      </c>
      <c r="M172" s="46">
        <v>13040201</v>
      </c>
      <c r="N172" s="46">
        <f>SUM(K263,K273,K276,K283)</f>
        <v>1783.1265236711729</v>
      </c>
      <c r="P172" s="53" t="s">
        <v>967</v>
      </c>
      <c r="Q172" s="87" t="s">
        <v>1239</v>
      </c>
      <c r="R172" s="53">
        <v>820130.4876624</v>
      </c>
      <c r="S172" s="51">
        <v>434836.33501500002</v>
      </c>
      <c r="T172" s="53">
        <f t="shared" si="64"/>
        <v>0.53020384140870624</v>
      </c>
      <c r="V172" s="88">
        <f t="shared" ref="V172:V174" si="83">V171</f>
        <v>22</v>
      </c>
      <c r="W172" s="53">
        <f t="shared" si="65"/>
        <v>11.664484510991537</v>
      </c>
      <c r="Y172" s="53">
        <v>13040201</v>
      </c>
      <c r="Z172" s="53">
        <f>SUM(W225,W494,W518,W795)</f>
        <v>148.74124623530236</v>
      </c>
      <c r="AB172" s="46">
        <f t="shared" si="66"/>
        <v>1931.8677699064751</v>
      </c>
    </row>
    <row r="173" spans="1:31" x14ac:dyDescent="0.3">
      <c r="A173" s="53" t="s">
        <v>1128</v>
      </c>
      <c r="B173" s="53" t="s">
        <v>1067</v>
      </c>
      <c r="C173" s="53">
        <v>12030109</v>
      </c>
      <c r="D173" s="53">
        <v>47735</v>
      </c>
      <c r="E173" s="53">
        <v>29663</v>
      </c>
      <c r="F173" s="53">
        <f t="shared" si="60"/>
        <v>0.62140986697391853</v>
      </c>
      <c r="H173" s="53">
        <f t="shared" si="82"/>
        <v>11343</v>
      </c>
      <c r="I173" s="53">
        <f t="shared" si="82"/>
        <v>1468</v>
      </c>
      <c r="J173" s="53">
        <f t="shared" si="62"/>
        <v>12811</v>
      </c>
      <c r="K173" s="53">
        <f t="shared" si="63"/>
        <v>7960.8818058028701</v>
      </c>
      <c r="M173" s="46">
        <v>13040202</v>
      </c>
      <c r="N173" s="46">
        <f>SUM(K252,K277,K284)</f>
        <v>836.91281985174271</v>
      </c>
      <c r="P173" s="53" t="s">
        <v>967</v>
      </c>
      <c r="Q173" s="87" t="s">
        <v>1240</v>
      </c>
      <c r="R173" s="53">
        <v>820130.4876624</v>
      </c>
      <c r="S173" s="51">
        <v>57673.688222899997</v>
      </c>
      <c r="T173" s="53">
        <f t="shared" si="64"/>
        <v>7.0322575602921489E-2</v>
      </c>
      <c r="V173" s="88">
        <f t="shared" si="83"/>
        <v>22</v>
      </c>
      <c r="W173" s="53">
        <f t="shared" si="65"/>
        <v>1.5470966632642726</v>
      </c>
      <c r="Y173" s="53">
        <v>13040202</v>
      </c>
      <c r="Z173" s="53">
        <f>SUM(W83,W519,W796)</f>
        <v>0</v>
      </c>
      <c r="AB173" s="46">
        <f t="shared" si="66"/>
        <v>836.91281985174271</v>
      </c>
      <c r="AC173" s="53"/>
      <c r="AD173" s="53"/>
      <c r="AE173" s="53"/>
    </row>
    <row r="174" spans="1:31" x14ac:dyDescent="0.3">
      <c r="A174" s="53" t="s">
        <v>1128</v>
      </c>
      <c r="B174" s="53" t="s">
        <v>1067</v>
      </c>
      <c r="C174" s="53">
        <v>12030201</v>
      </c>
      <c r="D174" s="53">
        <v>47735</v>
      </c>
      <c r="E174" s="53">
        <v>99</v>
      </c>
      <c r="F174" s="53">
        <f t="shared" si="60"/>
        <v>2.0739499319157853E-3</v>
      </c>
      <c r="H174" s="53">
        <f t="shared" si="82"/>
        <v>11343</v>
      </c>
      <c r="I174" s="53">
        <f t="shared" si="82"/>
        <v>1468</v>
      </c>
      <c r="J174" s="53">
        <f t="shared" si="62"/>
        <v>12811</v>
      </c>
      <c r="K174" s="53">
        <f t="shared" si="63"/>
        <v>26.569372577773127</v>
      </c>
      <c r="M174" s="46">
        <v>13040203</v>
      </c>
      <c r="N174" s="46">
        <f>SUM(K253,K285)</f>
        <v>66.679079806499061</v>
      </c>
      <c r="P174" s="53" t="s">
        <v>967</v>
      </c>
      <c r="Q174" s="87" t="s">
        <v>1241</v>
      </c>
      <c r="R174" s="53">
        <v>820130.4876624</v>
      </c>
      <c r="S174" s="51">
        <v>316370.70404500002</v>
      </c>
      <c r="T174" s="53">
        <f t="shared" si="64"/>
        <v>0.38575654582326835</v>
      </c>
      <c r="V174" s="88">
        <f t="shared" si="83"/>
        <v>22</v>
      </c>
      <c r="W174" s="53">
        <f t="shared" si="65"/>
        <v>8.4866440081119041</v>
      </c>
      <c r="Y174" s="53">
        <v>13040203</v>
      </c>
      <c r="Z174" s="53">
        <f>SUM(W84,W797)</f>
        <v>0</v>
      </c>
      <c r="AB174" s="46">
        <f t="shared" si="66"/>
        <v>66.679079806499061</v>
      </c>
    </row>
    <row r="175" spans="1:31" x14ac:dyDescent="0.3">
      <c r="A175" s="53" t="s">
        <v>1128</v>
      </c>
      <c r="B175" s="53" t="s">
        <v>808</v>
      </c>
      <c r="C175" s="53">
        <v>12030101</v>
      </c>
      <c r="D175" s="53">
        <v>116879</v>
      </c>
      <c r="E175" s="53">
        <v>24796</v>
      </c>
      <c r="F175" s="53">
        <f t="shared" si="60"/>
        <v>0.21215102798620797</v>
      </c>
      <c r="H175" s="53">
        <f>Input!W48</f>
        <v>46816</v>
      </c>
      <c r="I175" s="53">
        <f>Input!X48</f>
        <v>974</v>
      </c>
      <c r="J175" s="53">
        <f t="shared" si="62"/>
        <v>47790</v>
      </c>
      <c r="K175" s="53">
        <f t="shared" si="63"/>
        <v>10138.697627460879</v>
      </c>
      <c r="M175" s="46">
        <v>13040204</v>
      </c>
      <c r="N175" s="46">
        <f>SUM(K254,K286)</f>
        <v>165.42435489713336</v>
      </c>
      <c r="P175" s="53" t="s">
        <v>841</v>
      </c>
      <c r="Q175" s="87" t="s">
        <v>1181</v>
      </c>
      <c r="R175" s="53">
        <v>567141.00778829562</v>
      </c>
      <c r="S175" s="51">
        <v>33891.877378644</v>
      </c>
      <c r="T175" s="53">
        <f t="shared" si="64"/>
        <v>5.9759172610024489E-2</v>
      </c>
      <c r="V175" s="88">
        <f>Input!Z45</f>
        <v>0</v>
      </c>
      <c r="W175" s="53">
        <f t="shared" si="65"/>
        <v>0</v>
      </c>
      <c r="Y175" s="53">
        <v>13040204</v>
      </c>
      <c r="Z175" s="53">
        <f>SUM(W85,W798)</f>
        <v>0</v>
      </c>
      <c r="AB175" s="46">
        <f t="shared" si="66"/>
        <v>165.42435489713336</v>
      </c>
    </row>
    <row r="176" spans="1:31" x14ac:dyDescent="0.3">
      <c r="A176" s="53" t="s">
        <v>1128</v>
      </c>
      <c r="B176" s="53" t="s">
        <v>808</v>
      </c>
      <c r="C176" s="53">
        <v>12030102</v>
      </c>
      <c r="D176" s="53">
        <v>116879</v>
      </c>
      <c r="E176" s="53">
        <v>66519</v>
      </c>
      <c r="F176" s="53">
        <f t="shared" si="60"/>
        <v>0.56912704591928409</v>
      </c>
      <c r="H176" s="53">
        <f>H175</f>
        <v>46816</v>
      </c>
      <c r="I176" s="53">
        <f>I175</f>
        <v>974</v>
      </c>
      <c r="J176" s="53">
        <f t="shared" si="62"/>
        <v>47790</v>
      </c>
      <c r="K176" s="53">
        <f t="shared" si="63"/>
        <v>27198.581524482586</v>
      </c>
      <c r="M176" s="46">
        <v>13040205</v>
      </c>
      <c r="N176" s="46">
        <f>K255</f>
        <v>52.193240901213173</v>
      </c>
      <c r="P176" s="53" t="s">
        <v>841</v>
      </c>
      <c r="Q176" s="87" t="s">
        <v>1179</v>
      </c>
      <c r="R176" s="53">
        <v>567141.00778829562</v>
      </c>
      <c r="S176" s="51">
        <v>57149.70055502934</v>
      </c>
      <c r="T176" s="53">
        <f t="shared" si="64"/>
        <v>0.10076806256330945</v>
      </c>
      <c r="V176" s="88">
        <f t="shared" ref="V176:V178" si="84">V175</f>
        <v>0</v>
      </c>
      <c r="W176" s="53">
        <f t="shared" si="65"/>
        <v>0</v>
      </c>
      <c r="Y176" s="53">
        <v>13040205</v>
      </c>
      <c r="Z176" s="53">
        <f>W86</f>
        <v>0</v>
      </c>
      <c r="AB176" s="46">
        <f t="shared" si="66"/>
        <v>52.193240901213173</v>
      </c>
    </row>
    <row r="177" spans="1:28" x14ac:dyDescent="0.3">
      <c r="A177" s="53" t="s">
        <v>1128</v>
      </c>
      <c r="B177" s="53" t="s">
        <v>808</v>
      </c>
      <c r="C177" s="53">
        <v>12060201</v>
      </c>
      <c r="D177" s="53">
        <v>116879</v>
      </c>
      <c r="E177" s="53">
        <v>25564</v>
      </c>
      <c r="F177" s="53">
        <f t="shared" si="60"/>
        <v>0.218721926094508</v>
      </c>
      <c r="H177" s="53">
        <f>H176</f>
        <v>46816</v>
      </c>
      <c r="I177" s="53">
        <f>I176</f>
        <v>974</v>
      </c>
      <c r="J177" s="53">
        <f t="shared" si="62"/>
        <v>47790</v>
      </c>
      <c r="K177" s="53">
        <f t="shared" si="63"/>
        <v>10452.720848056537</v>
      </c>
      <c r="M177" s="46">
        <v>13040206</v>
      </c>
      <c r="N177" s="46">
        <f>K256</f>
        <v>134.06499133448872</v>
      </c>
      <c r="P177" s="53" t="s">
        <v>841</v>
      </c>
      <c r="Q177" s="87" t="s">
        <v>1182</v>
      </c>
      <c r="R177" s="53">
        <v>567141.00778829562</v>
      </c>
      <c r="S177" s="51">
        <v>21743.936814369696</v>
      </c>
      <c r="T177" s="53">
        <f t="shared" si="64"/>
        <v>3.8339560207725887E-2</v>
      </c>
      <c r="V177" s="88">
        <f t="shared" si="84"/>
        <v>0</v>
      </c>
      <c r="W177" s="53">
        <f t="shared" si="65"/>
        <v>0</v>
      </c>
      <c r="Y177" s="53">
        <v>13040206</v>
      </c>
      <c r="Z177" s="53">
        <f>W87</f>
        <v>0</v>
      </c>
      <c r="AB177" s="46">
        <f t="shared" si="66"/>
        <v>134.06499133448872</v>
      </c>
    </row>
    <row r="178" spans="1:28" x14ac:dyDescent="0.3">
      <c r="A178" s="53" t="s">
        <v>1128</v>
      </c>
      <c r="B178" s="53" t="s">
        <v>1087</v>
      </c>
      <c r="C178" s="53">
        <v>12010001</v>
      </c>
      <c r="D178" s="53">
        <v>78337</v>
      </c>
      <c r="E178" s="53">
        <v>15631</v>
      </c>
      <c r="F178" s="53">
        <f t="shared" si="60"/>
        <v>0.19953534089893665</v>
      </c>
      <c r="H178" s="53">
        <f>Input!W49</f>
        <v>41256</v>
      </c>
      <c r="I178" s="53">
        <f>Input!X49</f>
        <v>26</v>
      </c>
      <c r="J178" s="53">
        <f t="shared" si="62"/>
        <v>41282</v>
      </c>
      <c r="K178" s="53">
        <f t="shared" si="63"/>
        <v>8237.2179429899024</v>
      </c>
      <c r="M178" s="46">
        <v>13040207</v>
      </c>
      <c r="N178" s="46">
        <f>K257</f>
        <v>87.244584055459271</v>
      </c>
      <c r="P178" s="53" t="s">
        <v>841</v>
      </c>
      <c r="Q178" s="87" t="s">
        <v>1183</v>
      </c>
      <c r="R178" s="53">
        <v>567141.00778829562</v>
      </c>
      <c r="S178" s="51">
        <v>454355.49304025254</v>
      </c>
      <c r="T178" s="53">
        <f t="shared" si="64"/>
        <v>0.80113320461894011</v>
      </c>
      <c r="V178" s="88">
        <f t="shared" si="84"/>
        <v>0</v>
      </c>
      <c r="W178" s="53">
        <f t="shared" si="65"/>
        <v>0</v>
      </c>
      <c r="Y178" s="53">
        <v>13040207</v>
      </c>
      <c r="Z178" s="53">
        <f>W88</f>
        <v>0</v>
      </c>
      <c r="AB178" s="46">
        <f t="shared" si="66"/>
        <v>87.244584055459271</v>
      </c>
    </row>
    <row r="179" spans="1:28" x14ac:dyDescent="0.3">
      <c r="A179" s="53" t="s">
        <v>1128</v>
      </c>
      <c r="B179" s="53" t="s">
        <v>1087</v>
      </c>
      <c r="C179" s="53">
        <v>12030106</v>
      </c>
      <c r="D179" s="53">
        <v>78337</v>
      </c>
      <c r="E179" s="53">
        <v>55782</v>
      </c>
      <c r="F179" s="53">
        <f t="shared" si="60"/>
        <v>0.71207730701967142</v>
      </c>
      <c r="H179" s="53">
        <f>H178</f>
        <v>41256</v>
      </c>
      <c r="I179" s="53">
        <f>I178</f>
        <v>26</v>
      </c>
      <c r="J179" s="53">
        <f t="shared" si="62"/>
        <v>41282</v>
      </c>
      <c r="K179" s="53">
        <f t="shared" si="63"/>
        <v>29395.975388386076</v>
      </c>
      <c r="M179" s="46">
        <v>13040208</v>
      </c>
      <c r="N179" s="46">
        <f>SUM(K258,K288,K362)</f>
        <v>216.00699612799102</v>
      </c>
      <c r="P179" s="53" t="s">
        <v>968</v>
      </c>
      <c r="Q179" s="87" t="s">
        <v>1145</v>
      </c>
      <c r="R179" s="53">
        <v>588412.67858140008</v>
      </c>
      <c r="S179" s="51">
        <v>140189.360067</v>
      </c>
      <c r="T179" s="53">
        <f t="shared" si="64"/>
        <v>0.23825006695127904</v>
      </c>
      <c r="V179" s="88">
        <f>Input!Z46</f>
        <v>0</v>
      </c>
      <c r="W179" s="53">
        <f t="shared" si="65"/>
        <v>0</v>
      </c>
      <c r="Y179" s="53">
        <v>13040208</v>
      </c>
      <c r="Z179" s="53">
        <f>SUM(W89,W775,W919)</f>
        <v>49.767954875845845</v>
      </c>
      <c r="AB179" s="46">
        <f t="shared" si="66"/>
        <v>265.77495100383686</v>
      </c>
    </row>
    <row r="180" spans="1:28" x14ac:dyDescent="0.3">
      <c r="A180" s="53" t="s">
        <v>1128</v>
      </c>
      <c r="B180" s="53" t="s">
        <v>1087</v>
      </c>
      <c r="C180" s="53">
        <v>12030107</v>
      </c>
      <c r="D180" s="53">
        <v>78337</v>
      </c>
      <c r="E180" s="53">
        <v>6924</v>
      </c>
      <c r="F180" s="53">
        <f t="shared" si="60"/>
        <v>8.8387352081391937E-2</v>
      </c>
      <c r="H180" s="53">
        <f>H179</f>
        <v>41256</v>
      </c>
      <c r="I180" s="53">
        <f>I179</f>
        <v>26</v>
      </c>
      <c r="J180" s="53">
        <f t="shared" si="62"/>
        <v>41282</v>
      </c>
      <c r="K180" s="53">
        <f t="shared" si="63"/>
        <v>3648.8066686240218</v>
      </c>
      <c r="M180" s="46">
        <v>13040209</v>
      </c>
      <c r="N180" s="46">
        <f>SUM(K259,K289)</f>
        <v>7.610661396908597</v>
      </c>
      <c r="P180" s="53" t="s">
        <v>968</v>
      </c>
      <c r="Q180" s="87" t="s">
        <v>1149</v>
      </c>
      <c r="R180" s="53">
        <v>588412.67858140008</v>
      </c>
      <c r="S180" s="51">
        <v>295995.86451500002</v>
      </c>
      <c r="T180" s="53">
        <f t="shared" si="64"/>
        <v>0.50304127577368718</v>
      </c>
      <c r="V180" s="88">
        <f t="shared" ref="V180:V182" si="85">V179</f>
        <v>0</v>
      </c>
      <c r="W180" s="53">
        <f t="shared" si="65"/>
        <v>0</v>
      </c>
      <c r="Y180" s="53">
        <v>13040209</v>
      </c>
      <c r="Z180" s="53">
        <f>SUM(W90,W776,W920)</f>
        <v>13.682828853849305</v>
      </c>
      <c r="AB180" s="46">
        <f t="shared" si="66"/>
        <v>21.293490250757902</v>
      </c>
    </row>
    <row r="181" spans="1:28" x14ac:dyDescent="0.3">
      <c r="A181" s="53" t="s">
        <v>1128</v>
      </c>
      <c r="B181" s="53" t="s">
        <v>761</v>
      </c>
      <c r="C181" s="53">
        <v>12030101</v>
      </c>
      <c r="D181" s="53">
        <v>1809033</v>
      </c>
      <c r="E181" s="53">
        <v>28023</v>
      </c>
      <c r="F181" s="53">
        <f t="shared" si="60"/>
        <v>1.5490596357280381E-2</v>
      </c>
      <c r="H181" s="53">
        <f>Input!W50</f>
        <v>499684</v>
      </c>
      <c r="I181" s="53">
        <f>Input!X50</f>
        <v>23630</v>
      </c>
      <c r="J181" s="53">
        <f t="shared" si="62"/>
        <v>523314</v>
      </c>
      <c r="K181" s="53">
        <f t="shared" si="63"/>
        <v>8106.4459421138254</v>
      </c>
      <c r="M181" s="46">
        <v>13040210</v>
      </c>
      <c r="N181" s="46">
        <f>SUM(K290,K363,K680)</f>
        <v>11.116346941334854</v>
      </c>
      <c r="P181" s="53" t="s">
        <v>968</v>
      </c>
      <c r="Q181" s="87" t="s">
        <v>1150</v>
      </c>
      <c r="R181" s="53">
        <v>588412.67858140008</v>
      </c>
      <c r="S181" s="51">
        <v>131622.385125</v>
      </c>
      <c r="T181" s="53">
        <f t="shared" si="64"/>
        <v>0.22369060000938026</v>
      </c>
      <c r="V181" s="88">
        <f t="shared" si="85"/>
        <v>0</v>
      </c>
      <c r="W181" s="53">
        <f t="shared" si="65"/>
        <v>0</v>
      </c>
      <c r="Y181" s="53">
        <v>13040210</v>
      </c>
      <c r="Z181" s="53">
        <f>SUM(W91,W777,W921,W967)</f>
        <v>123.83916657428475</v>
      </c>
      <c r="AB181" s="46">
        <f t="shared" si="66"/>
        <v>134.9555135156196</v>
      </c>
    </row>
    <row r="182" spans="1:28" x14ac:dyDescent="0.3">
      <c r="A182" s="53" t="s">
        <v>1128</v>
      </c>
      <c r="B182" s="53" t="s">
        <v>761</v>
      </c>
      <c r="C182" s="53">
        <v>12030102</v>
      </c>
      <c r="D182" s="53">
        <v>1809033</v>
      </c>
      <c r="E182" s="53">
        <v>1710550</v>
      </c>
      <c r="F182" s="53">
        <f t="shared" si="60"/>
        <v>0.9455604181902707</v>
      </c>
      <c r="H182" s="53">
        <f>H181</f>
        <v>499684</v>
      </c>
      <c r="I182" s="53">
        <f>I181</f>
        <v>23630</v>
      </c>
      <c r="J182" s="53">
        <f t="shared" si="62"/>
        <v>523314</v>
      </c>
      <c r="K182" s="53">
        <f t="shared" si="63"/>
        <v>494825.00468482333</v>
      </c>
      <c r="M182" s="46">
        <v>13040211</v>
      </c>
      <c r="N182" s="46">
        <f>SUM(K260,K291,K364)</f>
        <v>9.6222755674534177</v>
      </c>
      <c r="P182" s="53" t="s">
        <v>968</v>
      </c>
      <c r="Q182" s="87" t="s">
        <v>1146</v>
      </c>
      <c r="R182" s="53">
        <v>588412.67858140008</v>
      </c>
      <c r="S182" s="51">
        <v>20605.0688744</v>
      </c>
      <c r="T182" s="53">
        <f t="shared" si="64"/>
        <v>3.5018057265653442E-2</v>
      </c>
      <c r="V182" s="88">
        <f t="shared" si="85"/>
        <v>0</v>
      </c>
      <c r="W182" s="53">
        <f t="shared" si="65"/>
        <v>0</v>
      </c>
      <c r="Y182" s="53">
        <v>13040211</v>
      </c>
      <c r="Z182" s="53">
        <f>SUM(W92,W778,W922)</f>
        <v>186.64312029736851</v>
      </c>
      <c r="AB182" s="46">
        <f t="shared" si="66"/>
        <v>196.26539586482193</v>
      </c>
    </row>
    <row r="183" spans="1:28" x14ac:dyDescent="0.3">
      <c r="A183" s="53" t="s">
        <v>1128</v>
      </c>
      <c r="B183" s="53" t="s">
        <v>761</v>
      </c>
      <c r="C183" s="53">
        <v>12030104</v>
      </c>
      <c r="D183" s="53">
        <v>1809033</v>
      </c>
      <c r="E183" s="53">
        <v>70460</v>
      </c>
      <c r="F183" s="53">
        <f t="shared" si="60"/>
        <v>3.8948985452448903E-2</v>
      </c>
      <c r="H183" s="53">
        <f>H182</f>
        <v>499684</v>
      </c>
      <c r="I183" s="53">
        <f>I182</f>
        <v>23630</v>
      </c>
      <c r="J183" s="53">
        <f t="shared" si="62"/>
        <v>523314</v>
      </c>
      <c r="K183" s="53">
        <f t="shared" si="63"/>
        <v>20382.549373062844</v>
      </c>
      <c r="M183" s="46">
        <v>13040212</v>
      </c>
      <c r="N183" s="46">
        <f>K681</f>
        <v>151.67663004562286</v>
      </c>
      <c r="P183" s="53" t="s">
        <v>969</v>
      </c>
      <c r="Q183" s="87" t="s">
        <v>1276</v>
      </c>
      <c r="R183" s="53">
        <v>622704.71211299999</v>
      </c>
      <c r="S183" s="51">
        <v>132233.10590600001</v>
      </c>
      <c r="T183" s="53">
        <f t="shared" si="64"/>
        <v>0.2123528268435588</v>
      </c>
      <c r="V183" s="89">
        <f>Input!Z47</f>
        <v>5224</v>
      </c>
      <c r="W183" s="53">
        <f t="shared" si="65"/>
        <v>1109.3311674307511</v>
      </c>
      <c r="Y183" s="53">
        <v>13040212</v>
      </c>
      <c r="Z183" s="53">
        <f>SUM(W923,W968)</f>
        <v>16.952536186171816</v>
      </c>
      <c r="AB183" s="46">
        <f t="shared" si="66"/>
        <v>168.62916623179467</v>
      </c>
    </row>
    <row r="184" spans="1:28" x14ac:dyDescent="0.3">
      <c r="A184" s="53" t="s">
        <v>1128</v>
      </c>
      <c r="B184" s="53" t="s">
        <v>900</v>
      </c>
      <c r="C184" s="53">
        <v>12030101</v>
      </c>
      <c r="D184" s="53">
        <v>59127</v>
      </c>
      <c r="E184" s="53">
        <v>47188</v>
      </c>
      <c r="F184" s="53">
        <f t="shared" si="60"/>
        <v>0.79807871192517799</v>
      </c>
      <c r="H184" s="53">
        <f>Input!W51</f>
        <v>19024</v>
      </c>
      <c r="I184" s="53">
        <f>Input!X51</f>
        <v>2979</v>
      </c>
      <c r="J184" s="53">
        <f t="shared" si="62"/>
        <v>22003</v>
      </c>
      <c r="K184" s="53">
        <f t="shared" si="63"/>
        <v>17560.125898489692</v>
      </c>
      <c r="M184" s="46">
        <v>13040301</v>
      </c>
      <c r="N184" s="46">
        <f>SUM(K318,K385,K396,K665,K682)</f>
        <v>3306.5023573245362</v>
      </c>
      <c r="P184" s="53" t="s">
        <v>969</v>
      </c>
      <c r="Q184" s="87" t="s">
        <v>1310</v>
      </c>
      <c r="R184" s="53">
        <v>622704.71211299999</v>
      </c>
      <c r="S184" s="51">
        <v>183315.454428</v>
      </c>
      <c r="T184" s="53">
        <f t="shared" si="64"/>
        <v>0.29438584751665475</v>
      </c>
      <c r="V184" s="88">
        <f t="shared" ref="V184:V186" si="86">V183</f>
        <v>5224</v>
      </c>
      <c r="W184" s="53">
        <f t="shared" si="65"/>
        <v>1537.8716674270045</v>
      </c>
      <c r="Y184" s="53">
        <v>13040301</v>
      </c>
      <c r="Z184" s="53">
        <f>SUM(W217,W294,W866,W906,W969)</f>
        <v>200.22496574141263</v>
      </c>
      <c r="AB184" s="46">
        <f t="shared" si="66"/>
        <v>3506.7273230659489</v>
      </c>
    </row>
    <row r="185" spans="1:28" x14ac:dyDescent="0.3">
      <c r="A185" s="53" t="s">
        <v>1128</v>
      </c>
      <c r="B185" s="53" t="s">
        <v>900</v>
      </c>
      <c r="C185" s="53">
        <v>12030102</v>
      </c>
      <c r="D185" s="53">
        <v>59127</v>
      </c>
      <c r="E185" s="53">
        <v>26</v>
      </c>
      <c r="F185" s="53">
        <f t="shared" si="60"/>
        <v>4.3973142557545623E-4</v>
      </c>
      <c r="H185" s="53">
        <f t="shared" ref="H185:I187" si="87">H184</f>
        <v>19024</v>
      </c>
      <c r="I185" s="53">
        <f t="shared" si="87"/>
        <v>2979</v>
      </c>
      <c r="J185" s="53">
        <f t="shared" si="62"/>
        <v>22003</v>
      </c>
      <c r="K185" s="53">
        <f t="shared" si="63"/>
        <v>9.6754105569367628</v>
      </c>
      <c r="M185" s="46">
        <v>13040302</v>
      </c>
      <c r="N185" s="46">
        <f>K683</f>
        <v>372.2971828392561</v>
      </c>
      <c r="P185" s="53" t="s">
        <v>969</v>
      </c>
      <c r="Q185" s="87" t="s">
        <v>1280</v>
      </c>
      <c r="R185" s="53">
        <v>622704.71211299999</v>
      </c>
      <c r="S185" s="51">
        <v>112632.20683</v>
      </c>
      <c r="T185" s="53">
        <f t="shared" si="64"/>
        <v>0.18087579014427152</v>
      </c>
      <c r="V185" s="88">
        <f t="shared" si="86"/>
        <v>5224</v>
      </c>
      <c r="W185" s="53">
        <f t="shared" si="65"/>
        <v>944.89512771367447</v>
      </c>
      <c r="Y185" s="53">
        <v>13040302</v>
      </c>
      <c r="Z185" s="53">
        <f>W970</f>
        <v>37.470330590689983</v>
      </c>
      <c r="AB185" s="46">
        <f t="shared" si="66"/>
        <v>409.76751342994606</v>
      </c>
    </row>
    <row r="186" spans="1:28" x14ac:dyDescent="0.3">
      <c r="A186" s="53" t="s">
        <v>1128</v>
      </c>
      <c r="B186" s="53" t="s">
        <v>900</v>
      </c>
      <c r="C186" s="53">
        <v>12030103</v>
      </c>
      <c r="D186" s="53">
        <v>59127</v>
      </c>
      <c r="E186" s="53">
        <v>309</v>
      </c>
      <c r="F186" s="53">
        <f t="shared" si="60"/>
        <v>5.2260388654929218E-3</v>
      </c>
      <c r="H186" s="53">
        <f t="shared" si="87"/>
        <v>19024</v>
      </c>
      <c r="I186" s="53">
        <f t="shared" si="87"/>
        <v>2979</v>
      </c>
      <c r="J186" s="53">
        <f t="shared" si="62"/>
        <v>22003</v>
      </c>
      <c r="K186" s="53">
        <f t="shared" si="63"/>
        <v>114.98853315744076</v>
      </c>
      <c r="M186" s="46">
        <v>13040303</v>
      </c>
      <c r="N186" s="46">
        <f>SUM(K666,K684)</f>
        <v>25.512770367585318</v>
      </c>
      <c r="P186" s="53" t="s">
        <v>969</v>
      </c>
      <c r="Q186" s="87" t="s">
        <v>1311</v>
      </c>
      <c r="R186" s="53">
        <v>622704.71211299999</v>
      </c>
      <c r="S186" s="51">
        <v>194523.944949</v>
      </c>
      <c r="T186" s="53">
        <f t="shared" si="64"/>
        <v>0.31238553549551501</v>
      </c>
      <c r="V186" s="88">
        <f t="shared" si="86"/>
        <v>5224</v>
      </c>
      <c r="W186" s="53">
        <f t="shared" si="65"/>
        <v>1631.9020374285703</v>
      </c>
      <c r="Y186" s="53">
        <v>13040303</v>
      </c>
      <c r="Z186" s="53">
        <f>SUM(W295,W971)</f>
        <v>19.34048317351165</v>
      </c>
      <c r="AB186" s="46">
        <f t="shared" si="66"/>
        <v>44.853253541096969</v>
      </c>
    </row>
    <row r="187" spans="1:28" x14ac:dyDescent="0.3">
      <c r="A187" s="53" t="s">
        <v>1128</v>
      </c>
      <c r="B187" s="53" t="s">
        <v>900</v>
      </c>
      <c r="C187" s="53">
        <v>12030104</v>
      </c>
      <c r="D187" s="53">
        <v>59127</v>
      </c>
      <c r="E187" s="53">
        <v>11604</v>
      </c>
      <c r="F187" s="53">
        <f t="shared" si="60"/>
        <v>0.19625551778375361</v>
      </c>
      <c r="H187" s="53">
        <f t="shared" si="87"/>
        <v>19024</v>
      </c>
      <c r="I187" s="53">
        <f t="shared" si="87"/>
        <v>2979</v>
      </c>
      <c r="J187" s="53">
        <f t="shared" si="62"/>
        <v>22003</v>
      </c>
      <c r="K187" s="53">
        <f t="shared" si="63"/>
        <v>4318.2101577959311</v>
      </c>
      <c r="M187" s="46">
        <v>13050003</v>
      </c>
      <c r="N187" s="46">
        <f>SUM(K271,K274)</f>
        <v>47.271952380146615</v>
      </c>
      <c r="P187" s="53" t="s">
        <v>970</v>
      </c>
      <c r="Q187" s="87" t="s">
        <v>1297</v>
      </c>
      <c r="R187" s="53">
        <v>367913.91299300001</v>
      </c>
      <c r="S187" s="51">
        <v>105086.81004</v>
      </c>
      <c r="T187" s="53">
        <f t="shared" si="64"/>
        <v>0.28562880154521203</v>
      </c>
      <c r="V187" s="89">
        <f>Input!Z48</f>
        <v>9996</v>
      </c>
      <c r="W187" s="53">
        <f t="shared" si="65"/>
        <v>2855.1455002459393</v>
      </c>
      <c r="Y187" s="53">
        <v>13050003</v>
      </c>
      <c r="Z187" s="53">
        <f>SUM(W299,W495)</f>
        <v>416.11821532019667</v>
      </c>
      <c r="AB187" s="46">
        <f t="shared" si="66"/>
        <v>463.39016770034328</v>
      </c>
    </row>
    <row r="188" spans="1:28" x14ac:dyDescent="0.3">
      <c r="A188" s="53" t="s">
        <v>1129</v>
      </c>
      <c r="B188" s="53" t="s">
        <v>950</v>
      </c>
      <c r="C188" s="53">
        <v>11140106</v>
      </c>
      <c r="D188" s="53">
        <v>92565</v>
      </c>
      <c r="E188" s="53">
        <v>12827</v>
      </c>
      <c r="F188" s="53">
        <f t="shared" si="60"/>
        <v>0.13857289472262735</v>
      </c>
      <c r="H188" s="53">
        <f>Input!W52</f>
        <v>16559</v>
      </c>
      <c r="I188" s="53">
        <f>Input!X52</f>
        <v>2761</v>
      </c>
      <c r="J188" s="53">
        <f t="shared" si="62"/>
        <v>19320</v>
      </c>
      <c r="K188" s="53">
        <f t="shared" si="63"/>
        <v>2677.2283260411605</v>
      </c>
      <c r="M188" s="46">
        <v>13050004</v>
      </c>
      <c r="N188" s="46">
        <f>SUM(K264,K275,K278,K287)</f>
        <v>1102.3070318991765</v>
      </c>
      <c r="P188" s="53" t="s">
        <v>970</v>
      </c>
      <c r="Q188" s="87" t="s">
        <v>1308</v>
      </c>
      <c r="R188" s="53">
        <v>367913.91299300001</v>
      </c>
      <c r="S188" s="51">
        <v>152462.95938499999</v>
      </c>
      <c r="T188" s="53">
        <f t="shared" si="64"/>
        <v>0.41439846116366025</v>
      </c>
      <c r="V188" s="88">
        <f t="shared" ref="V188:V190" si="88">V187</f>
        <v>9996</v>
      </c>
      <c r="W188" s="53">
        <f t="shared" si="65"/>
        <v>4142.3270177919476</v>
      </c>
      <c r="Y188" s="53">
        <v>13050004</v>
      </c>
      <c r="Z188" s="53">
        <f>SUM(W226,W496,W520,W799)</f>
        <v>1984.1233595314684</v>
      </c>
      <c r="AB188" s="46">
        <f t="shared" si="66"/>
        <v>3086.4303914306447</v>
      </c>
    </row>
    <row r="189" spans="1:28" x14ac:dyDescent="0.3">
      <c r="A189" s="53" t="s">
        <v>1129</v>
      </c>
      <c r="B189" s="53" t="s">
        <v>950</v>
      </c>
      <c r="C189" s="53">
        <v>11140201</v>
      </c>
      <c r="D189" s="53">
        <v>92565</v>
      </c>
      <c r="E189" s="53">
        <v>6419</v>
      </c>
      <c r="F189" s="53">
        <f t="shared" si="60"/>
        <v>6.9345865067790197E-2</v>
      </c>
      <c r="H189" s="53">
        <f>H188</f>
        <v>16559</v>
      </c>
      <c r="I189" s="53">
        <f>I188</f>
        <v>2761</v>
      </c>
      <c r="J189" s="53">
        <f t="shared" si="62"/>
        <v>19320</v>
      </c>
      <c r="K189" s="53">
        <f t="shared" si="63"/>
        <v>1339.7621131097067</v>
      </c>
      <c r="M189" s="46">
        <v>13060011</v>
      </c>
      <c r="N189" s="46">
        <f>K265</f>
        <v>2.0537948290241865</v>
      </c>
      <c r="P189" s="53" t="s">
        <v>970</v>
      </c>
      <c r="Q189" s="87" t="s">
        <v>1309</v>
      </c>
      <c r="R189" s="53">
        <v>367913.91299300001</v>
      </c>
      <c r="S189" s="51">
        <v>47877.384807599999</v>
      </c>
      <c r="T189" s="53">
        <f t="shared" si="64"/>
        <v>0.1301320312083738</v>
      </c>
      <c r="V189" s="88">
        <f t="shared" si="88"/>
        <v>9996</v>
      </c>
      <c r="W189" s="53">
        <f t="shared" si="65"/>
        <v>1300.7997839589045</v>
      </c>
      <c r="Y189" s="53">
        <v>13060011</v>
      </c>
      <c r="Z189" s="53">
        <f>W227</f>
        <v>79.255883654377556</v>
      </c>
      <c r="AB189" s="46">
        <f t="shared" si="66"/>
        <v>81.30967848340174</v>
      </c>
    </row>
    <row r="190" spans="1:28" x14ac:dyDescent="0.3">
      <c r="A190" s="53" t="s">
        <v>1129</v>
      </c>
      <c r="B190" s="53" t="s">
        <v>950</v>
      </c>
      <c r="C190" s="53">
        <v>11140302</v>
      </c>
      <c r="D190" s="53">
        <v>92565</v>
      </c>
      <c r="E190" s="53">
        <v>73319</v>
      </c>
      <c r="F190" s="53">
        <f t="shared" si="60"/>
        <v>0.79208124020958248</v>
      </c>
      <c r="H190" s="53">
        <f>H189</f>
        <v>16559</v>
      </c>
      <c r="I190" s="53">
        <f>I189</f>
        <v>2761</v>
      </c>
      <c r="J190" s="53">
        <f t="shared" si="62"/>
        <v>19320</v>
      </c>
      <c r="K190" s="53">
        <f t="shared" si="63"/>
        <v>15303.009560849134</v>
      </c>
      <c r="M190" s="46">
        <v>13070001</v>
      </c>
      <c r="N190" s="46">
        <f>SUM(K266,K340,K373,K405)</f>
        <v>4702.4709212600401</v>
      </c>
      <c r="P190" s="53" t="s">
        <v>970</v>
      </c>
      <c r="Q190" s="87" t="s">
        <v>1299</v>
      </c>
      <c r="R190" s="53">
        <v>367913.91299300001</v>
      </c>
      <c r="S190" s="51">
        <v>62486.7587604</v>
      </c>
      <c r="T190" s="53">
        <f t="shared" si="64"/>
        <v>0.1698407060827539</v>
      </c>
      <c r="V190" s="88">
        <f t="shared" si="88"/>
        <v>9996</v>
      </c>
      <c r="W190" s="53">
        <f t="shared" si="65"/>
        <v>1697.7276980032079</v>
      </c>
      <c r="Y190" s="53">
        <v>13070001</v>
      </c>
      <c r="Z190" s="53">
        <f>SUM(W228,W643,W779,W820,W990)</f>
        <v>2071.313089787242</v>
      </c>
      <c r="AB190" s="46">
        <f t="shared" si="66"/>
        <v>6773.7840110472825</v>
      </c>
    </row>
    <row r="191" spans="1:28" x14ac:dyDescent="0.3">
      <c r="A191" s="53" t="s">
        <v>1129</v>
      </c>
      <c r="B191" s="53" t="s">
        <v>959</v>
      </c>
      <c r="C191" s="53">
        <v>11140305</v>
      </c>
      <c r="D191" s="53">
        <v>12401</v>
      </c>
      <c r="E191" s="53">
        <v>10934</v>
      </c>
      <c r="F191" s="53">
        <f t="shared" si="60"/>
        <v>0.88170308846060796</v>
      </c>
      <c r="H191" s="53">
        <f>Input!W53</f>
        <v>2210</v>
      </c>
      <c r="I191" s="53">
        <f>Input!X53</f>
        <v>47</v>
      </c>
      <c r="J191" s="53">
        <f t="shared" si="62"/>
        <v>2257</v>
      </c>
      <c r="K191" s="53">
        <f t="shared" si="63"/>
        <v>1990.0038706555922</v>
      </c>
      <c r="M191" s="46">
        <v>13070002</v>
      </c>
      <c r="N191" s="46">
        <f>K267</f>
        <v>18.894912427022518</v>
      </c>
      <c r="P191" s="53" t="s">
        <v>971</v>
      </c>
      <c r="Q191" s="87" t="s">
        <v>1238</v>
      </c>
      <c r="R191" s="53">
        <v>606428.17080294096</v>
      </c>
      <c r="S191" s="51">
        <v>586399.22209199995</v>
      </c>
      <c r="T191" s="53">
        <f t="shared" si="64"/>
        <v>0.96697226534772995</v>
      </c>
      <c r="V191" s="89">
        <f>Input!Z49</f>
        <v>1200</v>
      </c>
      <c r="W191" s="53">
        <f t="shared" si="65"/>
        <v>1160.3667184172759</v>
      </c>
      <c r="Y191" s="53">
        <v>13070002</v>
      </c>
      <c r="Z191" s="53">
        <f>W229</f>
        <v>829.499533744357</v>
      </c>
      <c r="AB191" s="46">
        <f t="shared" si="66"/>
        <v>848.39444617137951</v>
      </c>
    </row>
    <row r="192" spans="1:28" x14ac:dyDescent="0.3">
      <c r="A192" s="53" t="s">
        <v>1129</v>
      </c>
      <c r="B192" s="53" t="s">
        <v>959</v>
      </c>
      <c r="C192" s="53">
        <v>11140307</v>
      </c>
      <c r="D192" s="53">
        <v>12401</v>
      </c>
      <c r="E192" s="53">
        <v>1467</v>
      </c>
      <c r="F192" s="53">
        <f t="shared" si="60"/>
        <v>0.11829691153939198</v>
      </c>
      <c r="H192" s="53">
        <f>H191</f>
        <v>2210</v>
      </c>
      <c r="I192" s="53">
        <f>I191</f>
        <v>47</v>
      </c>
      <c r="J192" s="53">
        <f t="shared" si="62"/>
        <v>2257</v>
      </c>
      <c r="K192" s="53">
        <f t="shared" si="63"/>
        <v>266.99612934440768</v>
      </c>
      <c r="M192" s="46">
        <v>13070003</v>
      </c>
      <c r="N192" s="46">
        <f>SUM(K279,K374)</f>
        <v>443.29881378395754</v>
      </c>
      <c r="P192" s="53" t="s">
        <v>971</v>
      </c>
      <c r="Q192" s="87" t="s">
        <v>1260</v>
      </c>
      <c r="R192" s="53">
        <v>606428.17080294096</v>
      </c>
      <c r="S192" s="51">
        <v>967.94966304100001</v>
      </c>
      <c r="T192" s="53">
        <f t="shared" si="64"/>
        <v>1.5961489087147561E-3</v>
      </c>
      <c r="V192" s="88">
        <f t="shared" ref="V192:V193" si="89">V191</f>
        <v>1200</v>
      </c>
      <c r="W192" s="53">
        <f t="shared" si="65"/>
        <v>1.9153786904577075</v>
      </c>
      <c r="Y192" s="53">
        <v>13070003</v>
      </c>
      <c r="Z192" s="53">
        <f>SUM(W521,W780,W821)</f>
        <v>943.77629520008645</v>
      </c>
      <c r="AB192" s="46">
        <f t="shared" si="66"/>
        <v>1387.0751089840439</v>
      </c>
    </row>
    <row r="193" spans="1:28" x14ac:dyDescent="0.3">
      <c r="A193" s="53" t="s">
        <v>1129</v>
      </c>
      <c r="B193" s="53" t="s">
        <v>961</v>
      </c>
      <c r="C193" s="53">
        <v>11140302</v>
      </c>
      <c r="D193" s="53">
        <v>30464</v>
      </c>
      <c r="E193" s="53">
        <v>4498</v>
      </c>
      <c r="F193" s="53">
        <f t="shared" si="60"/>
        <v>0.14764968487394958</v>
      </c>
      <c r="H193" s="53">
        <f>Input!W54</f>
        <v>5130</v>
      </c>
      <c r="I193" s="53">
        <f>Input!X54</f>
        <v>121355</v>
      </c>
      <c r="J193" s="53">
        <f t="shared" si="62"/>
        <v>126485</v>
      </c>
      <c r="K193" s="53">
        <f t="shared" si="63"/>
        <v>18675.470391281513</v>
      </c>
      <c r="M193" s="46">
        <v>13070004</v>
      </c>
      <c r="N193" s="46">
        <f>SUM(K268,K280,K375)</f>
        <v>73.379336847996129</v>
      </c>
      <c r="P193" s="53" t="s">
        <v>971</v>
      </c>
      <c r="Q193" s="87" t="s">
        <v>1240</v>
      </c>
      <c r="R193" s="53">
        <v>606428.17080294096</v>
      </c>
      <c r="S193" s="51">
        <v>19060.999047900001</v>
      </c>
      <c r="T193" s="53">
        <f t="shared" si="64"/>
        <v>3.1431585743555236E-2</v>
      </c>
      <c r="V193" s="88">
        <f t="shared" si="89"/>
        <v>1200</v>
      </c>
      <c r="W193" s="53">
        <f t="shared" si="65"/>
        <v>37.717902892266281</v>
      </c>
      <c r="Y193" s="53">
        <v>13070004</v>
      </c>
      <c r="Z193" s="53">
        <f>SUM(W230,W522,W822)</f>
        <v>2041.9736611387902</v>
      </c>
      <c r="AB193" s="46">
        <f t="shared" si="66"/>
        <v>2115.3529979867862</v>
      </c>
    </row>
    <row r="194" spans="1:28" x14ac:dyDescent="0.3">
      <c r="A194" s="53" t="s">
        <v>1129</v>
      </c>
      <c r="B194" s="53" t="s">
        <v>961</v>
      </c>
      <c r="C194" s="53">
        <v>11140304</v>
      </c>
      <c r="D194" s="53">
        <v>30464</v>
      </c>
      <c r="E194" s="53">
        <v>11534</v>
      </c>
      <c r="F194" s="53">
        <f t="shared" si="60"/>
        <v>0.37861081932773111</v>
      </c>
      <c r="H194" s="53">
        <f>H193</f>
        <v>5130</v>
      </c>
      <c r="I194" s="53">
        <f>I193</f>
        <v>121355</v>
      </c>
      <c r="J194" s="53">
        <f t="shared" si="62"/>
        <v>126485</v>
      </c>
      <c r="K194" s="53">
        <f t="shared" si="63"/>
        <v>47888.589482668067</v>
      </c>
      <c r="M194" s="46">
        <v>13070005</v>
      </c>
      <c r="N194" s="46">
        <f>SUM(K281,K365,K376)</f>
        <v>463.8017664056066</v>
      </c>
      <c r="P194" s="53" t="s">
        <v>972</v>
      </c>
      <c r="Q194" s="87" t="s">
        <v>1243</v>
      </c>
      <c r="R194" s="53">
        <v>635940.24423886393</v>
      </c>
      <c r="S194" s="51">
        <v>4173.4264663499998</v>
      </c>
      <c r="T194" s="53">
        <f t="shared" si="64"/>
        <v>6.5626078930498214E-3</v>
      </c>
      <c r="V194" s="88">
        <f>Input!Z50</f>
        <v>34</v>
      </c>
      <c r="W194" s="53">
        <f t="shared" si="65"/>
        <v>0.22312866836369394</v>
      </c>
      <c r="Y194" s="53">
        <v>13070005</v>
      </c>
      <c r="Z194" s="53">
        <f>SUM(W523,W781,W823)</f>
        <v>244.03708288108567</v>
      </c>
      <c r="AB194" s="46">
        <f t="shared" si="66"/>
        <v>707.83884928669227</v>
      </c>
    </row>
    <row r="195" spans="1:28" x14ac:dyDescent="0.3">
      <c r="A195" s="53" t="s">
        <v>1129</v>
      </c>
      <c r="B195" s="53" t="s">
        <v>961</v>
      </c>
      <c r="C195" s="53">
        <v>11140305</v>
      </c>
      <c r="D195" s="53">
        <v>30464</v>
      </c>
      <c r="E195" s="53">
        <v>356</v>
      </c>
      <c r="F195" s="53">
        <f t="shared" ref="F195:F258" si="90">E195/D195</f>
        <v>1.1685924369747899E-2</v>
      </c>
      <c r="H195" s="53">
        <f t="shared" ref="H195:I196" si="91">H194</f>
        <v>5130</v>
      </c>
      <c r="I195" s="53">
        <f t="shared" si="91"/>
        <v>121355</v>
      </c>
      <c r="J195" s="53">
        <f t="shared" ref="J195:J258" si="92">SUM(H195:I195)</f>
        <v>126485</v>
      </c>
      <c r="K195" s="53">
        <f t="shared" ref="K195:K258" si="93">J195*F195</f>
        <v>1478.094143907563</v>
      </c>
      <c r="M195" s="46">
        <v>13070006</v>
      </c>
      <c r="N195" s="46">
        <f>SUM(K261,K282,K366,K377)</f>
        <v>1928.4708738313525</v>
      </c>
      <c r="P195" s="53" t="s">
        <v>972</v>
      </c>
      <c r="Q195" s="87" t="s">
        <v>1245</v>
      </c>
      <c r="R195" s="53">
        <v>635940.24423886393</v>
      </c>
      <c r="S195" s="51">
        <v>300541.50786499999</v>
      </c>
      <c r="T195" s="53">
        <f t="shared" ref="T195:T258" si="94">S195/R195</f>
        <v>0.47259394351541362</v>
      </c>
      <c r="V195" s="88">
        <f t="shared" ref="V195:V198" si="95">V194</f>
        <v>34</v>
      </c>
      <c r="W195" s="53">
        <f t="shared" ref="W195:W258" si="96">V195*T195</f>
        <v>16.068194079524062</v>
      </c>
      <c r="Y195" s="53">
        <v>13070006</v>
      </c>
      <c r="Z195" s="53">
        <f>SUM(W93,W524,W782,W824)</f>
        <v>362.16364462973581</v>
      </c>
      <c r="AB195" s="46">
        <f t="shared" ref="AB195:AB206" si="97">SUM(Z195,N195)</f>
        <v>2290.6345184610882</v>
      </c>
    </row>
    <row r="196" spans="1:28" x14ac:dyDescent="0.3">
      <c r="A196" s="53" t="s">
        <v>1129</v>
      </c>
      <c r="B196" s="53" t="s">
        <v>961</v>
      </c>
      <c r="C196" s="53">
        <v>11140306</v>
      </c>
      <c r="D196" s="53">
        <v>30464</v>
      </c>
      <c r="E196" s="53">
        <v>14076</v>
      </c>
      <c r="F196" s="53">
        <f t="shared" si="90"/>
        <v>0.46205357142857145</v>
      </c>
      <c r="H196" s="53">
        <f t="shared" si="91"/>
        <v>5130</v>
      </c>
      <c r="I196" s="53">
        <f t="shared" si="91"/>
        <v>121355</v>
      </c>
      <c r="J196" s="53">
        <f t="shared" si="92"/>
        <v>126485</v>
      </c>
      <c r="K196" s="53">
        <f t="shared" si="93"/>
        <v>58442.845982142862</v>
      </c>
      <c r="M196" s="46">
        <v>13070007</v>
      </c>
      <c r="N196" s="46">
        <f>SUM(K262,K297,K316,K323,K341,K356,K367,K403,K406,K407)</f>
        <v>12236.346252615391</v>
      </c>
      <c r="P196" s="53" t="s">
        <v>972</v>
      </c>
      <c r="Q196" s="87" t="s">
        <v>1239</v>
      </c>
      <c r="R196" s="53">
        <v>635940.24423886393</v>
      </c>
      <c r="S196" s="51">
        <v>131742.87169</v>
      </c>
      <c r="T196" s="53">
        <f t="shared" si="94"/>
        <v>0.2071623440779074</v>
      </c>
      <c r="V196" s="88">
        <f t="shared" si="95"/>
        <v>34</v>
      </c>
      <c r="W196" s="53">
        <f t="shared" si="96"/>
        <v>7.0435196986488515</v>
      </c>
      <c r="Y196" s="53">
        <v>13070007</v>
      </c>
      <c r="Z196" s="53">
        <f>SUM(W8,W94,W213,W288,W644,W700,W783,W825,W959,W991,W1035)</f>
        <v>2569.622861454553</v>
      </c>
      <c r="AB196" s="46">
        <f t="shared" si="97"/>
        <v>14805.969114069943</v>
      </c>
    </row>
    <row r="197" spans="1:28" x14ac:dyDescent="0.3">
      <c r="A197" s="53" t="s">
        <v>1129</v>
      </c>
      <c r="B197" s="53" t="s">
        <v>983</v>
      </c>
      <c r="C197" s="53">
        <v>11140301</v>
      </c>
      <c r="D197" s="53">
        <v>5231</v>
      </c>
      <c r="E197" s="53">
        <v>5231</v>
      </c>
      <c r="F197" s="53">
        <f t="shared" si="90"/>
        <v>1</v>
      </c>
      <c r="H197" s="53">
        <f>Input!W55</f>
        <v>961</v>
      </c>
      <c r="I197" s="53">
        <f>Input!X55</f>
        <v>0</v>
      </c>
      <c r="J197" s="53">
        <f t="shared" si="92"/>
        <v>961</v>
      </c>
      <c r="K197" s="53">
        <f t="shared" si="93"/>
        <v>961</v>
      </c>
      <c r="M197" s="46">
        <v>13070008</v>
      </c>
      <c r="N197" s="46">
        <f>SUM(K319,K368,K404)</f>
        <v>1524.2390557934868</v>
      </c>
      <c r="P197" s="53" t="s">
        <v>972</v>
      </c>
      <c r="Q197" s="87" t="s">
        <v>1246</v>
      </c>
      <c r="R197" s="53">
        <v>635940.24423886393</v>
      </c>
      <c r="S197" s="51">
        <v>635.87091451399999</v>
      </c>
      <c r="T197" s="53">
        <f t="shared" si="94"/>
        <v>9.998909807556731E-4</v>
      </c>
      <c r="V197" s="88">
        <f t="shared" si="95"/>
        <v>34</v>
      </c>
      <c r="W197" s="53">
        <f t="shared" si="96"/>
        <v>3.3996293345692888E-2</v>
      </c>
      <c r="Y197" s="53">
        <v>13070008</v>
      </c>
      <c r="Z197" s="53">
        <f>SUM(W214,W218,W784,W810,W924,W960)</f>
        <v>1185.2270369546475</v>
      </c>
      <c r="AB197" s="46">
        <f t="shared" si="97"/>
        <v>2709.4660927481345</v>
      </c>
    </row>
    <row r="198" spans="1:28" x14ac:dyDescent="0.3">
      <c r="A198" s="53" t="s">
        <v>1129</v>
      </c>
      <c r="B198" s="53" t="s">
        <v>997</v>
      </c>
      <c r="C198" s="53">
        <v>11140302</v>
      </c>
      <c r="D198" s="53">
        <v>10605</v>
      </c>
      <c r="E198" s="53">
        <v>238</v>
      </c>
      <c r="F198" s="53">
        <f t="shared" si="90"/>
        <v>2.2442244224422443E-2</v>
      </c>
      <c r="H198" s="53">
        <f>Input!W56</f>
        <v>1977</v>
      </c>
      <c r="I198" s="53">
        <f>Input!X56</f>
        <v>0</v>
      </c>
      <c r="J198" s="53">
        <f t="shared" si="92"/>
        <v>1977</v>
      </c>
      <c r="K198" s="53">
        <f t="shared" si="93"/>
        <v>44.368316831683167</v>
      </c>
      <c r="M198" s="46">
        <v>13070009</v>
      </c>
      <c r="N198" s="46">
        <f>K369</f>
        <v>44.164248403946601</v>
      </c>
      <c r="P198" s="53" t="s">
        <v>972</v>
      </c>
      <c r="Q198" s="87" t="s">
        <v>1247</v>
      </c>
      <c r="R198" s="53">
        <v>635940.24423886393</v>
      </c>
      <c r="S198" s="51">
        <v>198846.56730299999</v>
      </c>
      <c r="T198" s="53">
        <f t="shared" si="94"/>
        <v>0.31268121353287359</v>
      </c>
      <c r="V198" s="88">
        <f t="shared" si="95"/>
        <v>34</v>
      </c>
      <c r="W198" s="53">
        <f t="shared" si="96"/>
        <v>10.631161260117702</v>
      </c>
      <c r="Y198" s="53">
        <v>13070009</v>
      </c>
      <c r="Z198" s="53">
        <f>W785</f>
        <v>470.45045388270194</v>
      </c>
      <c r="AB198" s="46">
        <f t="shared" si="97"/>
        <v>514.61470228664848</v>
      </c>
    </row>
    <row r="199" spans="1:28" x14ac:dyDescent="0.3">
      <c r="A199" s="53" t="s">
        <v>1129</v>
      </c>
      <c r="B199" s="53" t="s">
        <v>997</v>
      </c>
      <c r="C199" s="53">
        <v>11140303</v>
      </c>
      <c r="D199" s="53">
        <v>10605</v>
      </c>
      <c r="E199" s="53">
        <v>5274</v>
      </c>
      <c r="F199" s="53">
        <f t="shared" si="90"/>
        <v>0.49731258840169729</v>
      </c>
      <c r="H199" s="53">
        <f t="shared" ref="H199:I201" si="98">H198</f>
        <v>1977</v>
      </c>
      <c r="I199" s="53">
        <f t="shared" si="98"/>
        <v>0</v>
      </c>
      <c r="J199" s="53">
        <f t="shared" si="92"/>
        <v>1977</v>
      </c>
      <c r="K199" s="53">
        <f t="shared" si="93"/>
        <v>983.18698727015556</v>
      </c>
      <c r="M199" s="46">
        <v>13070010</v>
      </c>
      <c r="N199" s="46">
        <f>SUM(K292,K370)</f>
        <v>17.15547011027278</v>
      </c>
      <c r="P199" s="53" t="s">
        <v>973</v>
      </c>
      <c r="Q199" s="87" t="s">
        <v>1175</v>
      </c>
      <c r="R199" s="53">
        <v>566567.22248738597</v>
      </c>
      <c r="S199" s="51">
        <v>109940.762357</v>
      </c>
      <c r="T199" s="53">
        <f t="shared" si="94"/>
        <v>0.19404716332570354</v>
      </c>
      <c r="V199" s="88">
        <f>Input!Z51</f>
        <v>424</v>
      </c>
      <c r="W199" s="53">
        <f t="shared" si="96"/>
        <v>82.2759972500983</v>
      </c>
      <c r="Y199" s="53">
        <v>13070010</v>
      </c>
      <c r="Z199" s="53">
        <f>SUM(W786,W925)</f>
        <v>179.34811085446671</v>
      </c>
      <c r="AB199" s="46">
        <f t="shared" si="97"/>
        <v>196.50358096473948</v>
      </c>
    </row>
    <row r="200" spans="1:28" x14ac:dyDescent="0.3">
      <c r="A200" s="53" t="s">
        <v>1129</v>
      </c>
      <c r="B200" s="53" t="s">
        <v>997</v>
      </c>
      <c r="C200" s="53">
        <v>11140305</v>
      </c>
      <c r="D200" s="53">
        <v>10605</v>
      </c>
      <c r="E200" s="53">
        <v>4715</v>
      </c>
      <c r="F200" s="53">
        <f t="shared" si="90"/>
        <v>0.44460160301744461</v>
      </c>
      <c r="H200" s="53">
        <f t="shared" si="98"/>
        <v>1977</v>
      </c>
      <c r="I200" s="53">
        <f t="shared" si="98"/>
        <v>0</v>
      </c>
      <c r="J200" s="53">
        <f t="shared" si="92"/>
        <v>1977</v>
      </c>
      <c r="K200" s="53">
        <f t="shared" si="93"/>
        <v>878.97736916548797</v>
      </c>
      <c r="M200" s="46">
        <v>13070011</v>
      </c>
      <c r="N200" s="46">
        <f>SUM(K320,K372,K685)</f>
        <v>52.993344079840199</v>
      </c>
      <c r="P200" s="53" t="s">
        <v>973</v>
      </c>
      <c r="Q200" s="87" t="s">
        <v>1184</v>
      </c>
      <c r="R200" s="53">
        <v>566567.22248738597</v>
      </c>
      <c r="S200" s="51">
        <v>68582.053641299994</v>
      </c>
      <c r="T200" s="53">
        <f t="shared" si="94"/>
        <v>0.12104839623479437</v>
      </c>
      <c r="V200" s="88">
        <f t="shared" ref="V200:V202" si="99">V199</f>
        <v>424</v>
      </c>
      <c r="W200" s="53">
        <f t="shared" si="96"/>
        <v>51.324520003552813</v>
      </c>
      <c r="Y200" s="53">
        <v>13070011</v>
      </c>
      <c r="Z200" s="53">
        <f>SUM(W219,W811,W972)</f>
        <v>92.715793702987028</v>
      </c>
      <c r="AB200" s="46">
        <f t="shared" si="97"/>
        <v>145.70913778282721</v>
      </c>
    </row>
    <row r="201" spans="1:28" x14ac:dyDescent="0.3">
      <c r="A201" s="53" t="s">
        <v>1129</v>
      </c>
      <c r="B201" s="53" t="s">
        <v>997</v>
      </c>
      <c r="C201" s="53">
        <v>12010002</v>
      </c>
      <c r="D201" s="53">
        <v>10605</v>
      </c>
      <c r="E201" s="53">
        <v>378</v>
      </c>
      <c r="F201" s="53">
        <f t="shared" si="90"/>
        <v>3.5643564356435641E-2</v>
      </c>
      <c r="H201" s="53">
        <f t="shared" si="98"/>
        <v>1977</v>
      </c>
      <c r="I201" s="53">
        <f t="shared" si="98"/>
        <v>0</v>
      </c>
      <c r="J201" s="53">
        <f t="shared" si="92"/>
        <v>1977</v>
      </c>
      <c r="K201" s="53">
        <f t="shared" si="93"/>
        <v>70.467326732673257</v>
      </c>
      <c r="M201" s="46">
        <v>13070012</v>
      </c>
      <c r="N201" s="46">
        <f>SUM(K293,K321,K686)</f>
        <v>31.827833283568346</v>
      </c>
      <c r="P201" s="53" t="s">
        <v>973</v>
      </c>
      <c r="Q201" s="87" t="s">
        <v>1179</v>
      </c>
      <c r="R201" s="53">
        <v>566567.22248738597</v>
      </c>
      <c r="S201" s="51">
        <v>387258.15418340429</v>
      </c>
      <c r="T201" s="53">
        <f t="shared" si="94"/>
        <v>0.68351669283520222</v>
      </c>
      <c r="V201" s="88">
        <f t="shared" si="99"/>
        <v>424</v>
      </c>
      <c r="W201" s="53">
        <f t="shared" si="96"/>
        <v>289.81107776212576</v>
      </c>
      <c r="Y201" s="53">
        <v>13070012</v>
      </c>
      <c r="Z201" s="53">
        <f>SUM(W220,W926,W973)</f>
        <v>44.438379661512684</v>
      </c>
      <c r="AB201" s="46">
        <f t="shared" si="97"/>
        <v>76.266212945081037</v>
      </c>
    </row>
    <row r="202" spans="1:28" x14ac:dyDescent="0.3">
      <c r="A202" s="53" t="s">
        <v>1129</v>
      </c>
      <c r="B202" s="53" t="s">
        <v>1004</v>
      </c>
      <c r="C202" s="53">
        <v>11140307</v>
      </c>
      <c r="D202" s="53">
        <v>121699</v>
      </c>
      <c r="E202" s="53">
        <v>3750</v>
      </c>
      <c r="F202" s="53">
        <f t="shared" si="90"/>
        <v>3.0813728954223123E-2</v>
      </c>
      <c r="H202" s="53">
        <f>Input!W57</f>
        <v>19181</v>
      </c>
      <c r="I202" s="53">
        <f>Input!X57</f>
        <v>3052</v>
      </c>
      <c r="J202" s="53">
        <f t="shared" si="92"/>
        <v>22233</v>
      </c>
      <c r="K202" s="53">
        <f t="shared" si="93"/>
        <v>685.08163583924272</v>
      </c>
      <c r="M202" s="46">
        <v>13080001</v>
      </c>
      <c r="N202" s="46">
        <f>SUM(K667,K675,K687,K851)</f>
        <v>21707.014572093169</v>
      </c>
      <c r="P202" s="53" t="s">
        <v>973</v>
      </c>
      <c r="Q202" s="87" t="s">
        <v>1180</v>
      </c>
      <c r="R202" s="53">
        <v>566567.22248738597</v>
      </c>
      <c r="S202" s="51">
        <v>786.25230568168809</v>
      </c>
      <c r="T202" s="53">
        <f t="shared" si="94"/>
        <v>1.3877476042998466E-3</v>
      </c>
      <c r="V202" s="88">
        <f t="shared" si="99"/>
        <v>424</v>
      </c>
      <c r="W202" s="53">
        <f t="shared" si="96"/>
        <v>0.58840498422313503</v>
      </c>
      <c r="Y202" s="53">
        <v>13080001</v>
      </c>
      <c r="Z202" s="53">
        <f>SUM(W296,W587,W671,W974)</f>
        <v>951.4506187907848</v>
      </c>
      <c r="AB202" s="46">
        <f t="shared" si="97"/>
        <v>22658.465190883955</v>
      </c>
    </row>
    <row r="203" spans="1:28" x14ac:dyDescent="0.3">
      <c r="A203" s="53" t="s">
        <v>1129</v>
      </c>
      <c r="B203" s="53" t="s">
        <v>1004</v>
      </c>
      <c r="C203" s="53">
        <v>12010002</v>
      </c>
      <c r="D203" s="53">
        <v>121699</v>
      </c>
      <c r="E203" s="53">
        <v>117949</v>
      </c>
      <c r="F203" s="53">
        <f t="shared" si="90"/>
        <v>0.96918627104577693</v>
      </c>
      <c r="H203" s="53">
        <f>H202</f>
        <v>19181</v>
      </c>
      <c r="I203" s="53">
        <f>I202</f>
        <v>3052</v>
      </c>
      <c r="J203" s="53">
        <f t="shared" si="92"/>
        <v>22233</v>
      </c>
      <c r="K203" s="53">
        <f t="shared" si="93"/>
        <v>21547.91836416076</v>
      </c>
      <c r="M203" s="46">
        <v>13080002</v>
      </c>
      <c r="N203" s="46">
        <f>SUM(K777,K852,K860)</f>
        <v>95347.97042483947</v>
      </c>
      <c r="P203" s="53" t="s">
        <v>974</v>
      </c>
      <c r="Q203" s="87" t="s">
        <v>1265</v>
      </c>
      <c r="R203" s="53">
        <v>676311.07048504695</v>
      </c>
      <c r="S203" s="51">
        <v>66038.326716427488</v>
      </c>
      <c r="T203" s="53">
        <f t="shared" si="94"/>
        <v>9.7644899807813476E-2</v>
      </c>
      <c r="V203" s="89">
        <f>Input!Z52</f>
        <v>1515</v>
      </c>
      <c r="W203" s="53">
        <f t="shared" si="96"/>
        <v>147.93202320883742</v>
      </c>
      <c r="Y203" s="53">
        <v>13080002</v>
      </c>
      <c r="Z203" s="53">
        <f>SUM(W271,W672,W1000)</f>
        <v>2560.5900890987286</v>
      </c>
      <c r="AB203" s="46">
        <f t="shared" si="97"/>
        <v>97908.560513938195</v>
      </c>
    </row>
    <row r="204" spans="1:28" x14ac:dyDescent="0.3">
      <c r="A204" s="53" t="s">
        <v>1129</v>
      </c>
      <c r="B204" s="53" t="s">
        <v>1011</v>
      </c>
      <c r="C204" s="53">
        <v>11140304</v>
      </c>
      <c r="D204" s="53">
        <v>65631</v>
      </c>
      <c r="E204" s="53">
        <v>5069</v>
      </c>
      <c r="F204" s="53">
        <f t="shared" si="90"/>
        <v>7.7234843290518204E-2</v>
      </c>
      <c r="H204" s="53">
        <f>Input!W58</f>
        <v>9909</v>
      </c>
      <c r="I204" s="53">
        <f>Input!X58</f>
        <v>104187</v>
      </c>
      <c r="J204" s="53">
        <f t="shared" si="92"/>
        <v>114096</v>
      </c>
      <c r="K204" s="53">
        <f t="shared" si="93"/>
        <v>8812.1866800749649</v>
      </c>
      <c r="M204" s="46">
        <v>13080003</v>
      </c>
      <c r="N204" s="46">
        <f>SUM(K848,K854,K861,K864)</f>
        <v>3240.073856394974</v>
      </c>
      <c r="P204" s="53" t="s">
        <v>974</v>
      </c>
      <c r="Q204" s="87" t="s">
        <v>1266</v>
      </c>
      <c r="R204" s="53">
        <v>676311.07048504695</v>
      </c>
      <c r="S204" s="51">
        <v>3889.8593253294798</v>
      </c>
      <c r="T204" s="53">
        <f t="shared" si="94"/>
        <v>5.751583102934707E-3</v>
      </c>
      <c r="V204" s="88">
        <f t="shared" ref="V204:V207" si="100">V203</f>
        <v>1515</v>
      </c>
      <c r="W204" s="53">
        <f t="shared" si="96"/>
        <v>8.7136484009460808</v>
      </c>
      <c r="Y204" s="53">
        <v>13080003</v>
      </c>
      <c r="Z204" s="53">
        <f>SUM(W531,W889,W1001,W1054)</f>
        <v>438.84624373565975</v>
      </c>
      <c r="AB204" s="46">
        <f t="shared" si="97"/>
        <v>3678.9201001306337</v>
      </c>
    </row>
    <row r="205" spans="1:28" x14ac:dyDescent="0.3">
      <c r="A205" s="53" t="s">
        <v>1129</v>
      </c>
      <c r="B205" s="53" t="s">
        <v>1011</v>
      </c>
      <c r="C205" s="53">
        <v>11140305</v>
      </c>
      <c r="D205" s="53">
        <v>65631</v>
      </c>
      <c r="E205" s="53">
        <v>1063</v>
      </c>
      <c r="F205" s="53">
        <f t="shared" si="90"/>
        <v>1.619661440477823E-2</v>
      </c>
      <c r="H205" s="53">
        <f t="shared" ref="H205:I208" si="101">H204</f>
        <v>9909</v>
      </c>
      <c r="I205" s="53">
        <f t="shared" si="101"/>
        <v>104187</v>
      </c>
      <c r="J205" s="53">
        <f t="shared" si="92"/>
        <v>114096</v>
      </c>
      <c r="K205" s="53">
        <f t="shared" si="93"/>
        <v>1847.968917127577</v>
      </c>
      <c r="M205" s="46">
        <v>13090001</v>
      </c>
      <c r="N205" s="46">
        <f>SUM(K844,K849,K855)</f>
        <v>20551.570472684714</v>
      </c>
      <c r="P205" s="53" t="s">
        <v>974</v>
      </c>
      <c r="Q205" s="87" t="s">
        <v>1238</v>
      </c>
      <c r="R205" s="53">
        <v>676311.07048504695</v>
      </c>
      <c r="S205" s="51">
        <v>323115.95446699997</v>
      </c>
      <c r="T205" s="53">
        <f t="shared" si="94"/>
        <v>0.4777623324060965</v>
      </c>
      <c r="V205" s="88">
        <f t="shared" si="100"/>
        <v>1515</v>
      </c>
      <c r="W205" s="53">
        <f t="shared" si="96"/>
        <v>723.8099335952362</v>
      </c>
      <c r="Y205" s="53">
        <v>13090001</v>
      </c>
      <c r="Z205" s="53">
        <f>SUM(W465,W532,W890,W1055)</f>
        <v>738.64408343084028</v>
      </c>
      <c r="AB205" s="46">
        <f t="shared" si="97"/>
        <v>21290.214556115556</v>
      </c>
    </row>
    <row r="206" spans="1:28" x14ac:dyDescent="0.3">
      <c r="A206" s="53" t="s">
        <v>1129</v>
      </c>
      <c r="B206" s="53" t="s">
        <v>1011</v>
      </c>
      <c r="C206" s="53">
        <v>11140306</v>
      </c>
      <c r="D206" s="53">
        <v>65631</v>
      </c>
      <c r="E206" s="53">
        <v>4042</v>
      </c>
      <c r="F206" s="53">
        <f t="shared" si="90"/>
        <v>6.158675016379455E-2</v>
      </c>
      <c r="H206" s="53">
        <f t="shared" si="101"/>
        <v>9909</v>
      </c>
      <c r="I206" s="53">
        <f t="shared" si="101"/>
        <v>104187</v>
      </c>
      <c r="J206" s="53">
        <f t="shared" si="92"/>
        <v>114096</v>
      </c>
      <c r="K206" s="53">
        <f t="shared" si="93"/>
        <v>7026.8018466883032</v>
      </c>
      <c r="M206" s="46">
        <v>13090002</v>
      </c>
      <c r="N206" s="46">
        <f>SUM(K841,K845)</f>
        <v>488.90561394239728</v>
      </c>
      <c r="P206" s="53" t="s">
        <v>974</v>
      </c>
      <c r="Q206" s="87" t="s">
        <v>1260</v>
      </c>
      <c r="R206" s="53">
        <v>676311.07048504695</v>
      </c>
      <c r="S206" s="51">
        <v>275979.827223</v>
      </c>
      <c r="T206" s="53">
        <f t="shared" si="94"/>
        <v>0.40806640504208902</v>
      </c>
      <c r="V206" s="88">
        <f t="shared" si="100"/>
        <v>1515</v>
      </c>
      <c r="W206" s="53">
        <f t="shared" si="96"/>
        <v>618.22060363876483</v>
      </c>
      <c r="Y206" s="53">
        <v>13090002</v>
      </c>
      <c r="Z206" s="53">
        <f>SUM(W130,W466)</f>
        <v>69.279654826010372</v>
      </c>
      <c r="AB206" s="46">
        <f t="shared" si="97"/>
        <v>558.1852687684077</v>
      </c>
    </row>
    <row r="207" spans="1:28" x14ac:dyDescent="0.3">
      <c r="A207" s="53" t="s">
        <v>1129</v>
      </c>
      <c r="B207" s="53" t="s">
        <v>1011</v>
      </c>
      <c r="C207" s="53">
        <v>11140307</v>
      </c>
      <c r="D207" s="53">
        <v>65631</v>
      </c>
      <c r="E207" s="53">
        <v>11150</v>
      </c>
      <c r="F207" s="53">
        <f t="shared" si="90"/>
        <v>0.1698892291752373</v>
      </c>
      <c r="H207" s="53">
        <f t="shared" si="101"/>
        <v>9909</v>
      </c>
      <c r="I207" s="53">
        <f t="shared" si="101"/>
        <v>104187</v>
      </c>
      <c r="J207" s="53">
        <f t="shared" si="92"/>
        <v>114096</v>
      </c>
      <c r="K207" s="53">
        <f t="shared" si="93"/>
        <v>19383.681491977874</v>
      </c>
      <c r="P207" s="53" t="s">
        <v>974</v>
      </c>
      <c r="Q207" s="87" t="s">
        <v>1261</v>
      </c>
      <c r="R207" s="53">
        <v>676311.07048504695</v>
      </c>
      <c r="S207" s="51">
        <v>7287.1027532899998</v>
      </c>
      <c r="T207" s="53">
        <f t="shared" si="94"/>
        <v>1.0774779641066242E-2</v>
      </c>
      <c r="V207" s="88">
        <f t="shared" si="100"/>
        <v>1515</v>
      </c>
      <c r="W207" s="53">
        <f t="shared" si="96"/>
        <v>16.323791156215357</v>
      </c>
    </row>
    <row r="208" spans="1:28" x14ac:dyDescent="0.3">
      <c r="A208" s="53" t="s">
        <v>1129</v>
      </c>
      <c r="B208" s="53" t="s">
        <v>1011</v>
      </c>
      <c r="C208" s="53">
        <v>12010002</v>
      </c>
      <c r="D208" s="53">
        <v>65631</v>
      </c>
      <c r="E208" s="53">
        <v>44307</v>
      </c>
      <c r="F208" s="53">
        <f t="shared" si="90"/>
        <v>0.67509256296567166</v>
      </c>
      <c r="H208" s="53">
        <f t="shared" si="101"/>
        <v>9909</v>
      </c>
      <c r="I208" s="53">
        <f t="shared" si="101"/>
        <v>104187</v>
      </c>
      <c r="J208" s="53">
        <f t="shared" si="92"/>
        <v>114096</v>
      </c>
      <c r="K208" s="53">
        <f t="shared" si="93"/>
        <v>77025.36106413127</v>
      </c>
      <c r="P208" s="53" t="s">
        <v>975</v>
      </c>
      <c r="Q208" s="87" t="s">
        <v>1146</v>
      </c>
      <c r="R208" s="53">
        <v>576796.43410546007</v>
      </c>
      <c r="S208" s="51">
        <v>13356.0268368</v>
      </c>
      <c r="T208" s="53">
        <f t="shared" si="94"/>
        <v>2.3155529485048822E-2</v>
      </c>
      <c r="V208" s="88">
        <f>Input!Z53</f>
        <v>13</v>
      </c>
      <c r="W208" s="53">
        <f t="shared" si="96"/>
        <v>0.30102188330563467</v>
      </c>
    </row>
    <row r="209" spans="1:23" x14ac:dyDescent="0.3">
      <c r="A209" s="53" t="s">
        <v>1129</v>
      </c>
      <c r="B209" s="53" t="s">
        <v>1017</v>
      </c>
      <c r="C209" s="53">
        <v>11140301</v>
      </c>
      <c r="D209" s="53">
        <v>35161</v>
      </c>
      <c r="E209" s="53">
        <v>2140</v>
      </c>
      <c r="F209" s="53">
        <f t="shared" si="90"/>
        <v>6.0862887858707089E-2</v>
      </c>
      <c r="H209" s="53">
        <f>Input!W59</f>
        <v>7238</v>
      </c>
      <c r="I209" s="53">
        <f>Input!X59</f>
        <v>1168</v>
      </c>
      <c r="J209" s="53">
        <f t="shared" si="92"/>
        <v>8406</v>
      </c>
      <c r="K209" s="53">
        <f t="shared" si="93"/>
        <v>511.6134353402918</v>
      </c>
      <c r="P209" s="53" t="s">
        <v>975</v>
      </c>
      <c r="Q209" s="87" t="s">
        <v>1147</v>
      </c>
      <c r="R209" s="53">
        <v>576796.43410546007</v>
      </c>
      <c r="S209" s="51">
        <v>89659.528772000005</v>
      </c>
      <c r="T209" s="53">
        <f t="shared" si="94"/>
        <v>0.15544397203330643</v>
      </c>
      <c r="V209" s="88">
        <f t="shared" ref="V209:V212" si="102">V208</f>
        <v>13</v>
      </c>
      <c r="W209" s="53">
        <f t="shared" si="96"/>
        <v>2.0207716364329835</v>
      </c>
    </row>
    <row r="210" spans="1:23" x14ac:dyDescent="0.3">
      <c r="A210" s="53" t="s">
        <v>1129</v>
      </c>
      <c r="B210" s="53" t="s">
        <v>1017</v>
      </c>
      <c r="C210" s="53">
        <v>11140303</v>
      </c>
      <c r="D210" s="53">
        <v>35161</v>
      </c>
      <c r="E210" s="53">
        <v>24274</v>
      </c>
      <c r="F210" s="53">
        <f t="shared" si="90"/>
        <v>0.69036716816927846</v>
      </c>
      <c r="H210" s="53">
        <f t="shared" ref="H210:I213" si="103">H209</f>
        <v>7238</v>
      </c>
      <c r="I210" s="53">
        <f t="shared" si="103"/>
        <v>1168</v>
      </c>
      <c r="J210" s="53">
        <f t="shared" si="92"/>
        <v>8406</v>
      </c>
      <c r="K210" s="53">
        <f t="shared" si="93"/>
        <v>5803.2264156309548</v>
      </c>
      <c r="P210" s="53" t="s">
        <v>975</v>
      </c>
      <c r="Q210" s="87" t="s">
        <v>1176</v>
      </c>
      <c r="R210" s="53">
        <v>576796.43410546007</v>
      </c>
      <c r="S210" s="51">
        <v>187422.05469700001</v>
      </c>
      <c r="T210" s="53">
        <f t="shared" si="94"/>
        <v>0.3249362229287503</v>
      </c>
      <c r="V210" s="88">
        <f t="shared" si="102"/>
        <v>13</v>
      </c>
      <c r="W210" s="53">
        <f t="shared" si="96"/>
        <v>4.224170898073754</v>
      </c>
    </row>
    <row r="211" spans="1:23" x14ac:dyDescent="0.3">
      <c r="A211" s="53" t="s">
        <v>1129</v>
      </c>
      <c r="B211" s="53" t="s">
        <v>1017</v>
      </c>
      <c r="C211" s="53">
        <v>11140305</v>
      </c>
      <c r="D211" s="53">
        <v>35161</v>
      </c>
      <c r="E211" s="53">
        <v>511</v>
      </c>
      <c r="F211" s="53">
        <f t="shared" si="90"/>
        <v>1.4533147521401554E-2</v>
      </c>
      <c r="H211" s="53">
        <f t="shared" si="103"/>
        <v>7238</v>
      </c>
      <c r="I211" s="53">
        <f t="shared" si="103"/>
        <v>1168</v>
      </c>
      <c r="J211" s="53">
        <f t="shared" si="92"/>
        <v>8406</v>
      </c>
      <c r="K211" s="53">
        <f t="shared" si="93"/>
        <v>122.16563806490146</v>
      </c>
      <c r="P211" s="53" t="s">
        <v>975</v>
      </c>
      <c r="Q211" s="87" t="s">
        <v>1148</v>
      </c>
      <c r="R211" s="53">
        <v>576796.43410546007</v>
      </c>
      <c r="S211" s="51">
        <v>43126.364585199997</v>
      </c>
      <c r="T211" s="53">
        <f t="shared" si="94"/>
        <v>7.476877809080712E-2</v>
      </c>
      <c r="V211" s="88">
        <f t="shared" si="102"/>
        <v>13</v>
      </c>
      <c r="W211" s="53">
        <f t="shared" si="96"/>
        <v>0.9719941151804925</v>
      </c>
    </row>
    <row r="212" spans="1:23" x14ac:dyDescent="0.3">
      <c r="A212" s="53" t="s">
        <v>1129</v>
      </c>
      <c r="B212" s="53" t="s">
        <v>1017</v>
      </c>
      <c r="C212" s="53">
        <v>12010002</v>
      </c>
      <c r="D212" s="53">
        <v>35161</v>
      </c>
      <c r="E212" s="53">
        <v>341</v>
      </c>
      <c r="F212" s="53">
        <f t="shared" si="90"/>
        <v>9.6982452148687472E-3</v>
      </c>
      <c r="H212" s="53">
        <f t="shared" si="103"/>
        <v>7238</v>
      </c>
      <c r="I212" s="53">
        <f t="shared" si="103"/>
        <v>1168</v>
      </c>
      <c r="J212" s="53">
        <f t="shared" si="92"/>
        <v>8406</v>
      </c>
      <c r="K212" s="53">
        <f t="shared" si="93"/>
        <v>81.523449276186696</v>
      </c>
      <c r="P212" s="53" t="s">
        <v>975</v>
      </c>
      <c r="Q212" s="87" t="s">
        <v>1172</v>
      </c>
      <c r="R212" s="53">
        <v>576796.43410546007</v>
      </c>
      <c r="S212" s="51">
        <v>243232.45921446008</v>
      </c>
      <c r="T212" s="53">
        <f t="shared" si="94"/>
        <v>0.42169549746208734</v>
      </c>
      <c r="V212" s="88">
        <f t="shared" si="102"/>
        <v>13</v>
      </c>
      <c r="W212" s="53">
        <f t="shared" si="96"/>
        <v>5.4820414670071358</v>
      </c>
    </row>
    <row r="213" spans="1:23" x14ac:dyDescent="0.3">
      <c r="A213" s="53" t="s">
        <v>1129</v>
      </c>
      <c r="B213" s="53" t="s">
        <v>1017</v>
      </c>
      <c r="C213" s="53">
        <v>12010003</v>
      </c>
      <c r="D213" s="53">
        <v>35161</v>
      </c>
      <c r="E213" s="53">
        <v>7895</v>
      </c>
      <c r="F213" s="53">
        <f t="shared" si="90"/>
        <v>0.22453855123574415</v>
      </c>
      <c r="H213" s="53">
        <f t="shared" si="103"/>
        <v>7238</v>
      </c>
      <c r="I213" s="53">
        <f t="shared" si="103"/>
        <v>1168</v>
      </c>
      <c r="J213" s="53">
        <f t="shared" si="92"/>
        <v>8406</v>
      </c>
      <c r="K213" s="53">
        <f t="shared" si="93"/>
        <v>1887.4710616876653</v>
      </c>
      <c r="P213" s="53" t="s">
        <v>976</v>
      </c>
      <c r="Q213" s="87" t="s">
        <v>1216</v>
      </c>
      <c r="R213" s="53">
        <v>502777.9484157</v>
      </c>
      <c r="S213" s="51">
        <v>497329.82673999999</v>
      </c>
      <c r="T213" s="53">
        <f t="shared" si="94"/>
        <v>0.98916396056575762</v>
      </c>
      <c r="V213" s="88">
        <f>Input!Z54</f>
        <v>269</v>
      </c>
      <c r="W213" s="53">
        <f t="shared" si="96"/>
        <v>266.08510539218878</v>
      </c>
    </row>
    <row r="214" spans="1:23" x14ac:dyDescent="0.3">
      <c r="A214" s="53" t="s">
        <v>1129</v>
      </c>
      <c r="B214" s="53" t="s">
        <v>838</v>
      </c>
      <c r="C214" s="53">
        <v>11140301</v>
      </c>
      <c r="D214" s="53">
        <v>86129</v>
      </c>
      <c r="E214" s="53">
        <v>14569</v>
      </c>
      <c r="F214" s="53">
        <f t="shared" si="90"/>
        <v>0.16915324687387523</v>
      </c>
      <c r="H214" s="53">
        <f>Input!W60</f>
        <v>17282</v>
      </c>
      <c r="I214" s="53">
        <f>Input!X60</f>
        <v>1463</v>
      </c>
      <c r="J214" s="53">
        <f t="shared" si="92"/>
        <v>18745</v>
      </c>
      <c r="K214" s="53">
        <f t="shared" si="93"/>
        <v>3170.7776126507911</v>
      </c>
      <c r="P214" s="53" t="s">
        <v>976</v>
      </c>
      <c r="Q214" s="87" t="s">
        <v>1229</v>
      </c>
      <c r="R214" s="53">
        <v>502777.9484157</v>
      </c>
      <c r="S214" s="51">
        <v>5448.1216757000002</v>
      </c>
      <c r="T214" s="53">
        <f t="shared" si="94"/>
        <v>1.0836039434242368E-2</v>
      </c>
      <c r="V214" s="88">
        <f>V213</f>
        <v>269</v>
      </c>
      <c r="W214" s="53">
        <f t="shared" si="96"/>
        <v>2.9148946078111972</v>
      </c>
    </row>
    <row r="215" spans="1:23" x14ac:dyDescent="0.3">
      <c r="A215" s="53" t="s">
        <v>1129</v>
      </c>
      <c r="B215" s="53" t="s">
        <v>838</v>
      </c>
      <c r="C215" s="53">
        <v>12010001</v>
      </c>
      <c r="D215" s="53">
        <v>86129</v>
      </c>
      <c r="E215" s="53">
        <v>69773</v>
      </c>
      <c r="F215" s="53">
        <f t="shared" si="90"/>
        <v>0.81009880528045142</v>
      </c>
      <c r="H215" s="53">
        <f t="shared" ref="H215:I217" si="104">H214</f>
        <v>17282</v>
      </c>
      <c r="I215" s="53">
        <f t="shared" si="104"/>
        <v>1463</v>
      </c>
      <c r="J215" s="53">
        <f t="shared" si="92"/>
        <v>18745</v>
      </c>
      <c r="K215" s="53">
        <f t="shared" si="93"/>
        <v>15185.302104982062</v>
      </c>
      <c r="P215" s="53" t="s">
        <v>977</v>
      </c>
      <c r="Q215" s="87" t="s">
        <v>1248</v>
      </c>
      <c r="R215" s="53">
        <v>1796579.6445493801</v>
      </c>
      <c r="S215" s="51">
        <v>43878.039301500001</v>
      </c>
      <c r="T215" s="53">
        <f t="shared" si="94"/>
        <v>2.4423097208421025E-2</v>
      </c>
      <c r="V215" s="88">
        <f>Input!Z55</f>
        <v>125</v>
      </c>
      <c r="W215" s="53">
        <f t="shared" si="96"/>
        <v>3.0528871510526283</v>
      </c>
    </row>
    <row r="216" spans="1:23" x14ac:dyDescent="0.3">
      <c r="A216" s="53" t="s">
        <v>1129</v>
      </c>
      <c r="B216" s="53" t="s">
        <v>838</v>
      </c>
      <c r="C216" s="53">
        <v>12010003</v>
      </c>
      <c r="D216" s="53">
        <v>86129</v>
      </c>
      <c r="E216" s="53">
        <v>1192</v>
      </c>
      <c r="F216" s="53">
        <f t="shared" si="90"/>
        <v>1.3839705557942157E-2</v>
      </c>
      <c r="H216" s="53">
        <f t="shared" si="104"/>
        <v>17282</v>
      </c>
      <c r="I216" s="53">
        <f t="shared" si="104"/>
        <v>1463</v>
      </c>
      <c r="J216" s="53">
        <f t="shared" si="92"/>
        <v>18745</v>
      </c>
      <c r="K216" s="53">
        <f t="shared" si="93"/>
        <v>259.42528068362572</v>
      </c>
      <c r="P216" s="53" t="s">
        <v>977</v>
      </c>
      <c r="Q216" s="87" t="s">
        <v>1249</v>
      </c>
      <c r="R216" s="53">
        <v>1796579.6445493801</v>
      </c>
      <c r="S216" s="51">
        <v>4941.5767494800002</v>
      </c>
      <c r="T216" s="53">
        <f t="shared" si="94"/>
        <v>2.7505469988331364E-3</v>
      </c>
      <c r="V216" s="88">
        <f t="shared" ref="V216:V220" si="105">V215</f>
        <v>125</v>
      </c>
      <c r="W216" s="53">
        <f t="shared" si="96"/>
        <v>0.34381837485414207</v>
      </c>
    </row>
    <row r="217" spans="1:23" x14ac:dyDescent="0.3">
      <c r="A217" s="53" t="s">
        <v>1129</v>
      </c>
      <c r="B217" s="53" t="s">
        <v>838</v>
      </c>
      <c r="C217" s="53">
        <v>12030106</v>
      </c>
      <c r="D217" s="53">
        <v>86129</v>
      </c>
      <c r="E217" s="53">
        <v>595</v>
      </c>
      <c r="F217" s="53">
        <f t="shared" si="90"/>
        <v>6.9082422877311941E-3</v>
      </c>
      <c r="H217" s="53">
        <f t="shared" si="104"/>
        <v>17282</v>
      </c>
      <c r="I217" s="53">
        <f t="shared" si="104"/>
        <v>1463</v>
      </c>
      <c r="J217" s="53">
        <f t="shared" si="92"/>
        <v>18745</v>
      </c>
      <c r="K217" s="53">
        <f t="shared" si="93"/>
        <v>129.49500168352122</v>
      </c>
      <c r="P217" s="53" t="s">
        <v>977</v>
      </c>
      <c r="Q217" s="87" t="s">
        <v>1250</v>
      </c>
      <c r="R217" s="53">
        <v>1796579.6445493801</v>
      </c>
      <c r="S217" s="51">
        <v>671301.73947999999</v>
      </c>
      <c r="T217" s="53">
        <f t="shared" si="94"/>
        <v>0.37365542992577799</v>
      </c>
      <c r="V217" s="88">
        <f t="shared" si="105"/>
        <v>125</v>
      </c>
      <c r="W217" s="53">
        <f t="shared" si="96"/>
        <v>46.706928740722248</v>
      </c>
    </row>
    <row r="218" spans="1:23" x14ac:dyDescent="0.3">
      <c r="A218" s="53" t="s">
        <v>1129</v>
      </c>
      <c r="B218" s="53" t="s">
        <v>782</v>
      </c>
      <c r="C218" s="53">
        <v>11140101</v>
      </c>
      <c r="D218" s="53">
        <v>49793</v>
      </c>
      <c r="E218" s="53">
        <v>23945</v>
      </c>
      <c r="F218" s="53">
        <f t="shared" si="90"/>
        <v>0.48089088827746873</v>
      </c>
      <c r="H218" s="53">
        <f>Input!W61</f>
        <v>10578</v>
      </c>
      <c r="I218" s="53">
        <f>Input!X61</f>
        <v>6240</v>
      </c>
      <c r="J218" s="53">
        <f t="shared" si="92"/>
        <v>16818</v>
      </c>
      <c r="K218" s="53">
        <f t="shared" si="93"/>
        <v>8087.622959050469</v>
      </c>
      <c r="P218" s="53" t="s">
        <v>977</v>
      </c>
      <c r="Q218" s="87" t="s">
        <v>1229</v>
      </c>
      <c r="R218" s="53">
        <v>1796579.6445493801</v>
      </c>
      <c r="S218" s="51">
        <v>419849.32581299997</v>
      </c>
      <c r="T218" s="53">
        <f t="shared" si="94"/>
        <v>0.23369368961001838</v>
      </c>
      <c r="V218" s="88">
        <f t="shared" si="105"/>
        <v>125</v>
      </c>
      <c r="W218" s="53">
        <f t="shared" si="96"/>
        <v>29.211711201252296</v>
      </c>
    </row>
    <row r="219" spans="1:23" x14ac:dyDescent="0.3">
      <c r="A219" s="53" t="s">
        <v>1129</v>
      </c>
      <c r="B219" s="53" t="s">
        <v>782</v>
      </c>
      <c r="C219" s="53">
        <v>11140106</v>
      </c>
      <c r="D219" s="53">
        <v>49793</v>
      </c>
      <c r="E219" s="53">
        <v>995</v>
      </c>
      <c r="F219" s="53">
        <f t="shared" si="90"/>
        <v>1.998272849597333E-2</v>
      </c>
      <c r="H219" s="53">
        <f t="shared" ref="H219:I221" si="106">H218</f>
        <v>10578</v>
      </c>
      <c r="I219" s="53">
        <f t="shared" si="106"/>
        <v>6240</v>
      </c>
      <c r="J219" s="53">
        <f t="shared" si="92"/>
        <v>16818</v>
      </c>
      <c r="K219" s="53">
        <f t="shared" si="93"/>
        <v>336.06952784527948</v>
      </c>
      <c r="P219" s="53" t="s">
        <v>977</v>
      </c>
      <c r="Q219" s="87" t="s">
        <v>1251</v>
      </c>
      <c r="R219" s="53">
        <v>1796579.6445493801</v>
      </c>
      <c r="S219" s="51">
        <v>608125.95388299995</v>
      </c>
      <c r="T219" s="53">
        <f t="shared" si="94"/>
        <v>0.33849095180833505</v>
      </c>
      <c r="V219" s="88">
        <f t="shared" si="105"/>
        <v>125</v>
      </c>
      <c r="W219" s="53">
        <f t="shared" si="96"/>
        <v>42.311368976041884</v>
      </c>
    </row>
    <row r="220" spans="1:23" x14ac:dyDescent="0.3">
      <c r="A220" s="53" t="s">
        <v>1129</v>
      </c>
      <c r="B220" s="53" t="s">
        <v>782</v>
      </c>
      <c r="C220" s="53">
        <v>11140301</v>
      </c>
      <c r="D220" s="53">
        <v>49793</v>
      </c>
      <c r="E220" s="53">
        <v>19779</v>
      </c>
      <c r="F220" s="53">
        <f t="shared" si="90"/>
        <v>0.39722450946920251</v>
      </c>
      <c r="H220" s="53">
        <f t="shared" si="106"/>
        <v>10578</v>
      </c>
      <c r="I220" s="53">
        <f t="shared" si="106"/>
        <v>6240</v>
      </c>
      <c r="J220" s="53">
        <f t="shared" si="92"/>
        <v>16818</v>
      </c>
      <c r="K220" s="53">
        <f t="shared" si="93"/>
        <v>6680.5218002530482</v>
      </c>
      <c r="P220" s="53" t="s">
        <v>977</v>
      </c>
      <c r="Q220" s="87" t="s">
        <v>1231</v>
      </c>
      <c r="R220" s="53">
        <v>1796579.6445493801</v>
      </c>
      <c r="S220" s="51">
        <v>48483.009322400001</v>
      </c>
      <c r="T220" s="53">
        <f t="shared" si="94"/>
        <v>2.6986284448614332E-2</v>
      </c>
      <c r="V220" s="88">
        <f t="shared" si="105"/>
        <v>125</v>
      </c>
      <c r="W220" s="53">
        <f t="shared" si="96"/>
        <v>3.3732855560767914</v>
      </c>
    </row>
    <row r="221" spans="1:23" x14ac:dyDescent="0.3">
      <c r="A221" s="53" t="s">
        <v>1129</v>
      </c>
      <c r="B221" s="53" t="s">
        <v>782</v>
      </c>
      <c r="C221" s="53">
        <v>11140302</v>
      </c>
      <c r="D221" s="53">
        <v>49793</v>
      </c>
      <c r="E221" s="53">
        <v>5074</v>
      </c>
      <c r="F221" s="53">
        <f t="shared" si="90"/>
        <v>0.10190187375735545</v>
      </c>
      <c r="H221" s="53">
        <f t="shared" si="106"/>
        <v>10578</v>
      </c>
      <c r="I221" s="53">
        <f t="shared" si="106"/>
        <v>6240</v>
      </c>
      <c r="J221" s="53">
        <f t="shared" si="92"/>
        <v>16818</v>
      </c>
      <c r="K221" s="53">
        <f t="shared" si="93"/>
        <v>1713.7857128512039</v>
      </c>
      <c r="P221" s="53" t="s">
        <v>978</v>
      </c>
      <c r="Q221" s="87" t="s">
        <v>1176</v>
      </c>
      <c r="R221" s="53">
        <v>577077.8626401301</v>
      </c>
      <c r="S221" s="51">
        <v>2204.9135641299999</v>
      </c>
      <c r="T221" s="53">
        <f t="shared" si="94"/>
        <v>3.8208250686354952E-3</v>
      </c>
      <c r="V221" s="88">
        <f>Input!Z56</f>
        <v>55</v>
      </c>
      <c r="W221" s="53">
        <f t="shared" si="96"/>
        <v>0.21014537877495224</v>
      </c>
    </row>
    <row r="222" spans="1:23" x14ac:dyDescent="0.3">
      <c r="A222" s="53" t="s">
        <v>1129</v>
      </c>
      <c r="B222" s="53" t="s">
        <v>1052</v>
      </c>
      <c r="C222" s="53">
        <v>11140305</v>
      </c>
      <c r="D222" s="53">
        <v>10546</v>
      </c>
      <c r="E222" s="53">
        <v>4237</v>
      </c>
      <c r="F222" s="53">
        <f t="shared" si="90"/>
        <v>0.40176370187748911</v>
      </c>
      <c r="H222" s="53">
        <f>Input!W62</f>
        <v>1568</v>
      </c>
      <c r="I222" s="53">
        <f>Input!X62</f>
        <v>76</v>
      </c>
      <c r="J222" s="53">
        <f t="shared" si="92"/>
        <v>1644</v>
      </c>
      <c r="K222" s="53">
        <f t="shared" si="93"/>
        <v>660.4995258865921</v>
      </c>
      <c r="P222" s="53" t="s">
        <v>978</v>
      </c>
      <c r="Q222" s="87" t="s">
        <v>1273</v>
      </c>
      <c r="R222" s="53">
        <v>577077.8626401301</v>
      </c>
      <c r="S222" s="51">
        <v>69696.530186000004</v>
      </c>
      <c r="T222" s="53">
        <f t="shared" si="94"/>
        <v>0.12077491565373608</v>
      </c>
      <c r="V222" s="88">
        <f t="shared" ref="V222:V224" si="107">V221</f>
        <v>55</v>
      </c>
      <c r="W222" s="53">
        <f t="shared" si="96"/>
        <v>6.6426203609554841</v>
      </c>
    </row>
    <row r="223" spans="1:23" x14ac:dyDescent="0.3">
      <c r="A223" s="53" t="s">
        <v>1129</v>
      </c>
      <c r="B223" s="53" t="s">
        <v>1052</v>
      </c>
      <c r="C223" s="53">
        <v>11140306</v>
      </c>
      <c r="D223" s="53">
        <v>10546</v>
      </c>
      <c r="E223" s="53">
        <v>6163</v>
      </c>
      <c r="F223" s="53">
        <f t="shared" si="90"/>
        <v>0.58439218661103731</v>
      </c>
      <c r="H223" s="53">
        <f>H222</f>
        <v>1568</v>
      </c>
      <c r="I223" s="53">
        <f>I222</f>
        <v>76</v>
      </c>
      <c r="J223" s="53">
        <f t="shared" si="92"/>
        <v>1644</v>
      </c>
      <c r="K223" s="53">
        <f t="shared" si="93"/>
        <v>960.74075478854536</v>
      </c>
      <c r="P223" s="53" t="s">
        <v>978</v>
      </c>
      <c r="Q223" s="87" t="s">
        <v>1274</v>
      </c>
      <c r="R223" s="53">
        <v>577077.8626401301</v>
      </c>
      <c r="S223" s="51">
        <v>329223.69850300002</v>
      </c>
      <c r="T223" s="53">
        <f t="shared" si="94"/>
        <v>0.5705013479408173</v>
      </c>
      <c r="V223" s="88">
        <f t="shared" si="107"/>
        <v>55</v>
      </c>
      <c r="W223" s="53">
        <f t="shared" si="96"/>
        <v>31.377574136744951</v>
      </c>
    </row>
    <row r="224" spans="1:23" x14ac:dyDescent="0.3">
      <c r="A224" s="53" t="s">
        <v>1129</v>
      </c>
      <c r="B224" s="53" t="s">
        <v>1052</v>
      </c>
      <c r="C224" s="53">
        <v>11140307</v>
      </c>
      <c r="D224" s="53">
        <v>10546</v>
      </c>
      <c r="E224" s="53">
        <v>146</v>
      </c>
      <c r="F224" s="53">
        <f t="shared" si="90"/>
        <v>1.3844111511473545E-2</v>
      </c>
      <c r="H224" s="53">
        <f>H223</f>
        <v>1568</v>
      </c>
      <c r="I224" s="53">
        <f>I223</f>
        <v>76</v>
      </c>
      <c r="J224" s="53">
        <f t="shared" si="92"/>
        <v>1644</v>
      </c>
      <c r="K224" s="53">
        <f t="shared" si="93"/>
        <v>22.759719324862509</v>
      </c>
      <c r="P224" s="53" t="s">
        <v>978</v>
      </c>
      <c r="Q224" s="87" t="s">
        <v>1178</v>
      </c>
      <c r="R224" s="53">
        <v>577077.8626401301</v>
      </c>
      <c r="S224" s="51">
        <v>175952.72038700001</v>
      </c>
      <c r="T224" s="53">
        <f t="shared" si="94"/>
        <v>0.30490291133681102</v>
      </c>
      <c r="V224" s="88">
        <f t="shared" si="107"/>
        <v>55</v>
      </c>
      <c r="W224" s="53">
        <f t="shared" si="96"/>
        <v>16.769660123524606</v>
      </c>
    </row>
    <row r="225" spans="1:23" x14ac:dyDescent="0.3">
      <c r="A225" s="53" t="s">
        <v>1129</v>
      </c>
      <c r="B225" s="53" t="s">
        <v>1064</v>
      </c>
      <c r="C225" s="53">
        <v>11140302</v>
      </c>
      <c r="D225" s="53">
        <v>12934</v>
      </c>
      <c r="E225" s="53">
        <v>489</v>
      </c>
      <c r="F225" s="53">
        <f t="shared" si="90"/>
        <v>3.7807329519096954E-2</v>
      </c>
      <c r="H225" s="53">
        <f>Input!W63</f>
        <v>1828</v>
      </c>
      <c r="I225" s="53">
        <f>Input!X63</f>
        <v>102101</v>
      </c>
      <c r="J225" s="53">
        <f t="shared" si="92"/>
        <v>103929</v>
      </c>
      <c r="K225" s="53">
        <f t="shared" si="93"/>
        <v>3929.2779495902273</v>
      </c>
      <c r="P225" s="53" t="s">
        <v>979</v>
      </c>
      <c r="Q225" s="87" t="s">
        <v>1217</v>
      </c>
      <c r="R225" s="53">
        <v>2439374.3872456001</v>
      </c>
      <c r="S225" s="51">
        <v>35893.532546399998</v>
      </c>
      <c r="T225" s="53">
        <f t="shared" si="94"/>
        <v>1.4714236869121549E-2</v>
      </c>
      <c r="V225" s="89">
        <f>Input!Z57</f>
        <v>4259</v>
      </c>
      <c r="W225" s="53">
        <f t="shared" si="96"/>
        <v>62.667934825588681</v>
      </c>
    </row>
    <row r="226" spans="1:23" x14ac:dyDescent="0.3">
      <c r="A226" s="53" t="s">
        <v>1129</v>
      </c>
      <c r="B226" s="53" t="s">
        <v>1064</v>
      </c>
      <c r="C226" s="53">
        <v>11140303</v>
      </c>
      <c r="D226" s="53">
        <v>12934</v>
      </c>
      <c r="E226" s="53">
        <v>1078</v>
      </c>
      <c r="F226" s="53">
        <f t="shared" si="90"/>
        <v>8.3346219267048091E-2</v>
      </c>
      <c r="H226" s="53">
        <f t="shared" ref="H226:I228" si="108">H225</f>
        <v>1828</v>
      </c>
      <c r="I226" s="53">
        <f t="shared" si="108"/>
        <v>102101</v>
      </c>
      <c r="J226" s="53">
        <f t="shared" si="92"/>
        <v>103929</v>
      </c>
      <c r="K226" s="53">
        <f t="shared" si="93"/>
        <v>8662.0892222050406</v>
      </c>
      <c r="P226" s="53" t="s">
        <v>979</v>
      </c>
      <c r="Q226" s="87" t="s">
        <v>1218</v>
      </c>
      <c r="R226" s="53">
        <v>2439374.3872456001</v>
      </c>
      <c r="S226" s="51">
        <v>983661.52731499996</v>
      </c>
      <c r="T226" s="53">
        <f t="shared" si="94"/>
        <v>0.40324336127251603</v>
      </c>
      <c r="V226" s="88">
        <f t="shared" ref="V226:V230" si="109">V225</f>
        <v>4259</v>
      </c>
      <c r="W226" s="53">
        <f t="shared" si="96"/>
        <v>1717.4134756596459</v>
      </c>
    </row>
    <row r="227" spans="1:23" x14ac:dyDescent="0.3">
      <c r="A227" s="53" t="s">
        <v>1129</v>
      </c>
      <c r="B227" s="53" t="s">
        <v>1064</v>
      </c>
      <c r="C227" s="53">
        <v>11140305</v>
      </c>
      <c r="D227" s="53">
        <v>12934</v>
      </c>
      <c r="E227" s="53">
        <v>9350</v>
      </c>
      <c r="F227" s="53">
        <f t="shared" si="90"/>
        <v>0.72290088139786612</v>
      </c>
      <c r="H227" s="53">
        <f t="shared" si="108"/>
        <v>1828</v>
      </c>
      <c r="I227" s="53">
        <f t="shared" si="108"/>
        <v>102101</v>
      </c>
      <c r="J227" s="53">
        <f t="shared" si="92"/>
        <v>103929</v>
      </c>
      <c r="K227" s="53">
        <f t="shared" si="93"/>
        <v>75130.365702798823</v>
      </c>
      <c r="P227" s="53" t="s">
        <v>979</v>
      </c>
      <c r="Q227" s="87" t="s">
        <v>1219</v>
      </c>
      <c r="R227" s="53">
        <v>2439374.3872456001</v>
      </c>
      <c r="S227" s="51">
        <v>45394.4054062</v>
      </c>
      <c r="T227" s="53">
        <f t="shared" si="94"/>
        <v>1.8609035842774724E-2</v>
      </c>
      <c r="V227" s="88">
        <f t="shared" si="109"/>
        <v>4259</v>
      </c>
      <c r="W227" s="53">
        <f t="shared" si="96"/>
        <v>79.255883654377556</v>
      </c>
    </row>
    <row r="228" spans="1:23" x14ac:dyDescent="0.3">
      <c r="A228" s="53" t="s">
        <v>1129</v>
      </c>
      <c r="B228" s="53" t="s">
        <v>1064</v>
      </c>
      <c r="C228" s="53">
        <v>11140306</v>
      </c>
      <c r="D228" s="53">
        <v>12934</v>
      </c>
      <c r="E228" s="53">
        <v>2017</v>
      </c>
      <c r="F228" s="53">
        <f t="shared" si="90"/>
        <v>0.15594556981598887</v>
      </c>
      <c r="H228" s="53">
        <f t="shared" si="108"/>
        <v>1828</v>
      </c>
      <c r="I228" s="53">
        <f t="shared" si="108"/>
        <v>102101</v>
      </c>
      <c r="J228" s="53">
        <f t="shared" si="92"/>
        <v>103929</v>
      </c>
      <c r="K228" s="53">
        <f t="shared" si="93"/>
        <v>16207.267125405906</v>
      </c>
      <c r="P228" s="53" t="s">
        <v>979</v>
      </c>
      <c r="Q228" s="87" t="s">
        <v>1220</v>
      </c>
      <c r="R228" s="53">
        <v>2439374.3872456001</v>
      </c>
      <c r="S228" s="51">
        <v>296964.45237100002</v>
      </c>
      <c r="T228" s="53">
        <f t="shared" si="94"/>
        <v>0.12173795622504467</v>
      </c>
      <c r="V228" s="88">
        <f t="shared" si="109"/>
        <v>4259</v>
      </c>
      <c r="W228" s="53">
        <f t="shared" si="96"/>
        <v>518.48195556246526</v>
      </c>
    </row>
    <row r="229" spans="1:23" x14ac:dyDescent="0.3">
      <c r="A229" s="53" t="s">
        <v>1129</v>
      </c>
      <c r="B229" s="53" t="s">
        <v>1079</v>
      </c>
      <c r="C229" s="53">
        <v>12010001</v>
      </c>
      <c r="D229" s="53">
        <v>10914</v>
      </c>
      <c r="E229" s="53">
        <v>6947</v>
      </c>
      <c r="F229" s="53">
        <f t="shared" si="90"/>
        <v>0.63652189847901774</v>
      </c>
      <c r="H229" s="53">
        <f>Input!W64</f>
        <v>2148</v>
      </c>
      <c r="I229" s="53">
        <f>Input!X64</f>
        <v>2</v>
      </c>
      <c r="J229" s="53">
        <f t="shared" si="92"/>
        <v>2150</v>
      </c>
      <c r="K229" s="53">
        <f t="shared" si="93"/>
        <v>1368.5220817298882</v>
      </c>
      <c r="P229" s="53" t="s">
        <v>979</v>
      </c>
      <c r="Q229" s="87" t="s">
        <v>1221</v>
      </c>
      <c r="R229" s="53">
        <v>2439374.3872456001</v>
      </c>
      <c r="S229" s="51">
        <v>475102.11712800001</v>
      </c>
      <c r="T229" s="53">
        <f t="shared" si="94"/>
        <v>0.19476391963943579</v>
      </c>
      <c r="V229" s="88">
        <f t="shared" si="109"/>
        <v>4259</v>
      </c>
      <c r="W229" s="53">
        <f t="shared" si="96"/>
        <v>829.499533744357</v>
      </c>
    </row>
    <row r="230" spans="1:23" x14ac:dyDescent="0.3">
      <c r="A230" s="53" t="s">
        <v>1129</v>
      </c>
      <c r="B230" s="53" t="s">
        <v>1079</v>
      </c>
      <c r="C230" s="53">
        <v>12010003</v>
      </c>
      <c r="D230" s="53">
        <v>10914</v>
      </c>
      <c r="E230" s="53">
        <v>3967</v>
      </c>
      <c r="F230" s="53">
        <f t="shared" si="90"/>
        <v>0.3634781015209822</v>
      </c>
      <c r="H230" s="53">
        <f>H229</f>
        <v>2148</v>
      </c>
      <c r="I230" s="53">
        <f>I229</f>
        <v>2</v>
      </c>
      <c r="J230" s="53">
        <f t="shared" si="92"/>
        <v>2150</v>
      </c>
      <c r="K230" s="53">
        <f t="shared" si="93"/>
        <v>781.47791827011179</v>
      </c>
      <c r="P230" s="53" t="s">
        <v>979</v>
      </c>
      <c r="Q230" s="87" t="s">
        <v>1222</v>
      </c>
      <c r="R230" s="53">
        <v>2439374.3872456001</v>
      </c>
      <c r="S230" s="51">
        <v>602358.35247899999</v>
      </c>
      <c r="T230" s="53">
        <f t="shared" si="94"/>
        <v>0.24693149015110716</v>
      </c>
      <c r="V230" s="88">
        <f t="shared" si="109"/>
        <v>4259</v>
      </c>
      <c r="W230" s="53">
        <f t="shared" si="96"/>
        <v>1051.6812165535655</v>
      </c>
    </row>
    <row r="231" spans="1:23" x14ac:dyDescent="0.3">
      <c r="A231" s="53" t="s">
        <v>1129</v>
      </c>
      <c r="B231" s="53" t="s">
        <v>1083</v>
      </c>
      <c r="C231" s="53">
        <v>11140101</v>
      </c>
      <c r="D231" s="53">
        <v>12860</v>
      </c>
      <c r="E231" s="53">
        <v>57</v>
      </c>
      <c r="F231" s="53">
        <f t="shared" si="90"/>
        <v>4.4323483670295491E-3</v>
      </c>
      <c r="H231" s="53">
        <f>Input!W65</f>
        <v>2051</v>
      </c>
      <c r="I231" s="53">
        <f>Input!X65</f>
        <v>7</v>
      </c>
      <c r="J231" s="53">
        <f t="shared" si="92"/>
        <v>2058</v>
      </c>
      <c r="K231" s="53">
        <f t="shared" si="93"/>
        <v>9.1217729393468119</v>
      </c>
      <c r="P231" s="53" t="s">
        <v>980</v>
      </c>
      <c r="Q231" s="87" t="s">
        <v>1151</v>
      </c>
      <c r="R231" s="53">
        <v>927001.57844111999</v>
      </c>
      <c r="S231" s="51">
        <v>2804.2301536599998</v>
      </c>
      <c r="T231" s="53">
        <f t="shared" si="94"/>
        <v>3.0250543460515963E-3</v>
      </c>
      <c r="V231" s="88">
        <f>Input!Z58</f>
        <v>0</v>
      </c>
      <c r="W231" s="53">
        <f t="shared" si="96"/>
        <v>0</v>
      </c>
    </row>
    <row r="232" spans="1:23" x14ac:dyDescent="0.3">
      <c r="A232" s="53" t="s">
        <v>1129</v>
      </c>
      <c r="B232" s="53" t="s">
        <v>1083</v>
      </c>
      <c r="C232" s="53">
        <v>11140106</v>
      </c>
      <c r="D232" s="53">
        <v>12860</v>
      </c>
      <c r="E232" s="53">
        <v>2237</v>
      </c>
      <c r="F232" s="53">
        <f t="shared" si="90"/>
        <v>0.17395023328149301</v>
      </c>
      <c r="H232" s="53">
        <f>H231</f>
        <v>2051</v>
      </c>
      <c r="I232" s="53">
        <f>I231</f>
        <v>7</v>
      </c>
      <c r="J232" s="53">
        <f t="shared" si="92"/>
        <v>2058</v>
      </c>
      <c r="K232" s="53">
        <f t="shared" si="93"/>
        <v>357.98958009331261</v>
      </c>
      <c r="P232" s="53" t="s">
        <v>980</v>
      </c>
      <c r="Q232" s="87" t="s">
        <v>1152</v>
      </c>
      <c r="R232" s="53">
        <v>927001.57844111999</v>
      </c>
      <c r="S232" s="51">
        <v>218707.73603599999</v>
      </c>
      <c r="T232" s="53">
        <f t="shared" si="94"/>
        <v>0.23593027360728661</v>
      </c>
      <c r="V232" s="88">
        <f>V231</f>
        <v>0</v>
      </c>
      <c r="W232" s="53">
        <f t="shared" si="96"/>
        <v>0</v>
      </c>
    </row>
    <row r="233" spans="1:23" x14ac:dyDescent="0.3">
      <c r="A233" s="53" t="s">
        <v>1129</v>
      </c>
      <c r="B233" s="53" t="s">
        <v>1083</v>
      </c>
      <c r="C233" s="53">
        <v>11140302</v>
      </c>
      <c r="D233" s="53">
        <v>12860</v>
      </c>
      <c r="E233" s="53">
        <v>10566</v>
      </c>
      <c r="F233" s="53">
        <f t="shared" si="90"/>
        <v>0.8216174183514775</v>
      </c>
      <c r="H233" s="53">
        <f>H232</f>
        <v>2051</v>
      </c>
      <c r="I233" s="53">
        <f>I232</f>
        <v>7</v>
      </c>
      <c r="J233" s="53">
        <f t="shared" si="92"/>
        <v>2058</v>
      </c>
      <c r="K233" s="53">
        <f t="shared" si="93"/>
        <v>1690.8886469673407</v>
      </c>
      <c r="P233" s="53" t="s">
        <v>980</v>
      </c>
      <c r="Q233" s="87" t="s">
        <v>1153</v>
      </c>
      <c r="R233" s="53">
        <v>927001.57844111999</v>
      </c>
      <c r="S233" s="51">
        <v>155094.201226</v>
      </c>
      <c r="T233" s="53">
        <f t="shared" si="94"/>
        <v>0.16730737555680555</v>
      </c>
      <c r="V233" s="88">
        <f t="shared" ref="V233:V236" si="110">V232</f>
        <v>0</v>
      </c>
      <c r="W233" s="53">
        <f t="shared" si="96"/>
        <v>0</v>
      </c>
    </row>
    <row r="234" spans="1:23" x14ac:dyDescent="0.3">
      <c r="A234" s="53" t="s">
        <v>1129</v>
      </c>
      <c r="B234" s="53" t="s">
        <v>1096</v>
      </c>
      <c r="C234" s="53">
        <v>12010001</v>
      </c>
      <c r="D234" s="53">
        <v>39186</v>
      </c>
      <c r="E234" s="53">
        <v>1892</v>
      </c>
      <c r="F234" s="53">
        <f t="shared" si="90"/>
        <v>4.8282549890266931E-2</v>
      </c>
      <c r="H234" s="53">
        <f>Input!W66</f>
        <v>8208</v>
      </c>
      <c r="I234" s="53">
        <f>Input!X66</f>
        <v>275</v>
      </c>
      <c r="J234" s="53">
        <f t="shared" si="92"/>
        <v>8483</v>
      </c>
      <c r="K234" s="53">
        <f t="shared" si="93"/>
        <v>409.5808707191344</v>
      </c>
      <c r="P234" s="53" t="s">
        <v>980</v>
      </c>
      <c r="Q234" s="87" t="s">
        <v>1154</v>
      </c>
      <c r="R234" s="53">
        <v>927001.57844111999</v>
      </c>
      <c r="S234" s="51">
        <v>31259.0228111</v>
      </c>
      <c r="T234" s="53">
        <f t="shared" si="94"/>
        <v>3.3720571289281215E-2</v>
      </c>
      <c r="V234" s="88">
        <f t="shared" si="110"/>
        <v>0</v>
      </c>
      <c r="W234" s="53">
        <f t="shared" si="96"/>
        <v>0</v>
      </c>
    </row>
    <row r="235" spans="1:23" x14ac:dyDescent="0.3">
      <c r="A235" s="53" t="s">
        <v>1129</v>
      </c>
      <c r="B235" s="53" t="s">
        <v>1096</v>
      </c>
      <c r="C235" s="53">
        <v>12010002</v>
      </c>
      <c r="D235" s="53">
        <v>39186</v>
      </c>
      <c r="E235" s="53">
        <v>32933</v>
      </c>
      <c r="F235" s="53">
        <f t="shared" si="90"/>
        <v>0.84042770377175524</v>
      </c>
      <c r="H235" s="53">
        <f t="shared" ref="H235:I237" si="111">H234</f>
        <v>8208</v>
      </c>
      <c r="I235" s="53">
        <f t="shared" si="111"/>
        <v>275</v>
      </c>
      <c r="J235" s="53">
        <f t="shared" si="92"/>
        <v>8483</v>
      </c>
      <c r="K235" s="53">
        <f t="shared" si="93"/>
        <v>7129.3482110957993</v>
      </c>
      <c r="P235" s="53" t="s">
        <v>980</v>
      </c>
      <c r="Q235" s="87" t="s">
        <v>1155</v>
      </c>
      <c r="R235" s="53">
        <v>927001.57844111999</v>
      </c>
      <c r="S235" s="51">
        <v>511420.80518000002</v>
      </c>
      <c r="T235" s="53">
        <f t="shared" si="94"/>
        <v>0.55169356457841645</v>
      </c>
      <c r="V235" s="88">
        <f t="shared" si="110"/>
        <v>0</v>
      </c>
      <c r="W235" s="53">
        <f t="shared" si="96"/>
        <v>0</v>
      </c>
    </row>
    <row r="236" spans="1:23" x14ac:dyDescent="0.3">
      <c r="A236" s="53" t="s">
        <v>1129</v>
      </c>
      <c r="B236" s="53" t="s">
        <v>1096</v>
      </c>
      <c r="C236" s="53">
        <v>12020001</v>
      </c>
      <c r="D236" s="53">
        <v>39186</v>
      </c>
      <c r="E236" s="53">
        <v>3210</v>
      </c>
      <c r="F236" s="53">
        <f t="shared" si="90"/>
        <v>8.1917011177461335E-2</v>
      </c>
      <c r="H236" s="53">
        <f t="shared" si="111"/>
        <v>8208</v>
      </c>
      <c r="I236" s="53">
        <f t="shared" si="111"/>
        <v>275</v>
      </c>
      <c r="J236" s="53">
        <f t="shared" si="92"/>
        <v>8483</v>
      </c>
      <c r="K236" s="53">
        <f t="shared" si="93"/>
        <v>694.90200581840452</v>
      </c>
      <c r="P236" s="53" t="s">
        <v>980</v>
      </c>
      <c r="Q236" s="87" t="s">
        <v>1156</v>
      </c>
      <c r="R236" s="53">
        <v>927001.57844111999</v>
      </c>
      <c r="S236" s="51">
        <v>7715.5830343600001</v>
      </c>
      <c r="T236" s="53">
        <f t="shared" si="94"/>
        <v>8.3231606221586037E-3</v>
      </c>
      <c r="V236" s="88">
        <f t="shared" si="110"/>
        <v>0</v>
      </c>
      <c r="W236" s="53">
        <f t="shared" si="96"/>
        <v>0</v>
      </c>
    </row>
    <row r="237" spans="1:23" x14ac:dyDescent="0.3">
      <c r="A237" s="53" t="s">
        <v>1129</v>
      </c>
      <c r="B237" s="53" t="s">
        <v>1096</v>
      </c>
      <c r="C237" s="53">
        <v>12020004</v>
      </c>
      <c r="D237" s="53">
        <v>39186</v>
      </c>
      <c r="E237" s="53">
        <v>1151</v>
      </c>
      <c r="F237" s="53">
        <f t="shared" si="90"/>
        <v>2.937273516051651E-2</v>
      </c>
      <c r="H237" s="53">
        <f t="shared" si="111"/>
        <v>8208</v>
      </c>
      <c r="I237" s="53">
        <f t="shared" si="111"/>
        <v>275</v>
      </c>
      <c r="J237" s="53">
        <f t="shared" si="92"/>
        <v>8483</v>
      </c>
      <c r="K237" s="53">
        <f t="shared" si="93"/>
        <v>249.16891236666154</v>
      </c>
      <c r="P237" s="53" t="s">
        <v>780</v>
      </c>
      <c r="Q237" s="87" t="s">
        <v>1185</v>
      </c>
      <c r="R237" s="53">
        <v>581409.27618010878</v>
      </c>
      <c r="S237" s="51">
        <v>82113.310365199999</v>
      </c>
      <c r="T237" s="53">
        <f t="shared" si="94"/>
        <v>0.14123151062310016</v>
      </c>
      <c r="V237" s="89">
        <f>Input!Z59</f>
        <v>2245</v>
      </c>
      <c r="W237" s="53">
        <f t="shared" si="96"/>
        <v>317.06474134885985</v>
      </c>
    </row>
    <row r="238" spans="1:23" x14ac:dyDescent="0.3">
      <c r="A238" s="53" t="s">
        <v>1129</v>
      </c>
      <c r="B238" s="53" t="s">
        <v>798</v>
      </c>
      <c r="C238" s="53">
        <v>11140302</v>
      </c>
      <c r="D238" s="53">
        <v>32334</v>
      </c>
      <c r="E238" s="53">
        <v>369</v>
      </c>
      <c r="F238" s="53">
        <f t="shared" si="90"/>
        <v>1.1412135832250881E-2</v>
      </c>
      <c r="H238" s="53">
        <f>Input!W67</f>
        <v>6147</v>
      </c>
      <c r="I238" s="53">
        <f>Input!X67</f>
        <v>7834</v>
      </c>
      <c r="J238" s="53">
        <f t="shared" si="92"/>
        <v>13981</v>
      </c>
      <c r="K238" s="53">
        <f t="shared" si="93"/>
        <v>159.55307107069956</v>
      </c>
      <c r="P238" s="53" t="s">
        <v>780</v>
      </c>
      <c r="Q238" s="87" t="s">
        <v>1179</v>
      </c>
      <c r="R238" s="53">
        <v>581409.27618010878</v>
      </c>
      <c r="S238" s="51">
        <v>75139.35772765617</v>
      </c>
      <c r="T238" s="53">
        <f t="shared" si="94"/>
        <v>0.12923659942497981</v>
      </c>
      <c r="V238" s="88">
        <f>V237</f>
        <v>2245</v>
      </c>
      <c r="W238" s="53">
        <f t="shared" si="96"/>
        <v>290.13616570907965</v>
      </c>
    </row>
    <row r="239" spans="1:23" x14ac:dyDescent="0.3">
      <c r="A239" s="53" t="s">
        <v>1129</v>
      </c>
      <c r="B239" s="53" t="s">
        <v>798</v>
      </c>
      <c r="C239" s="53">
        <v>11140303</v>
      </c>
      <c r="D239" s="53">
        <v>32334</v>
      </c>
      <c r="E239" s="53">
        <v>5749</v>
      </c>
      <c r="F239" s="53">
        <f t="shared" si="90"/>
        <v>0.17780045772252118</v>
      </c>
      <c r="H239" s="53">
        <f>H238</f>
        <v>6147</v>
      </c>
      <c r="I239" s="53">
        <f>I238</f>
        <v>7834</v>
      </c>
      <c r="J239" s="53">
        <f t="shared" si="92"/>
        <v>13981</v>
      </c>
      <c r="K239" s="53">
        <f t="shared" si="93"/>
        <v>2485.8281994185686</v>
      </c>
      <c r="P239" s="53" t="s">
        <v>780</v>
      </c>
      <c r="Q239" s="87" t="s">
        <v>1180</v>
      </c>
      <c r="R239" s="53">
        <v>581409.27618010878</v>
      </c>
      <c r="S239" s="51">
        <v>5962.6848909999999</v>
      </c>
      <c r="T239" s="53">
        <f t="shared" si="94"/>
        <v>1.0255572339979112E-2</v>
      </c>
      <c r="V239" s="88">
        <f t="shared" ref="V239:V242" si="112">V238</f>
        <v>2245</v>
      </c>
      <c r="W239" s="53">
        <f t="shared" si="96"/>
        <v>23.023759903253104</v>
      </c>
    </row>
    <row r="240" spans="1:23" x14ac:dyDescent="0.3">
      <c r="A240" s="53" t="s">
        <v>1129</v>
      </c>
      <c r="B240" s="53" t="s">
        <v>798</v>
      </c>
      <c r="C240" s="53">
        <v>11140305</v>
      </c>
      <c r="D240" s="53">
        <v>32334</v>
      </c>
      <c r="E240" s="53">
        <v>26216</v>
      </c>
      <c r="F240" s="53">
        <f t="shared" si="90"/>
        <v>0.81078740644522795</v>
      </c>
      <c r="H240" s="53">
        <f>H239</f>
        <v>6147</v>
      </c>
      <c r="I240" s="53">
        <f>I239</f>
        <v>7834</v>
      </c>
      <c r="J240" s="53">
        <f t="shared" si="92"/>
        <v>13981</v>
      </c>
      <c r="K240" s="53">
        <f t="shared" si="93"/>
        <v>11335.618729510732</v>
      </c>
      <c r="P240" s="53" t="s">
        <v>780</v>
      </c>
      <c r="Q240" s="87" t="s">
        <v>1182</v>
      </c>
      <c r="R240" s="53">
        <v>581409.27618010878</v>
      </c>
      <c r="S240" s="51">
        <v>300432.25011837092</v>
      </c>
      <c r="T240" s="53">
        <f t="shared" si="94"/>
        <v>0.51673109189489974</v>
      </c>
      <c r="V240" s="88">
        <f t="shared" si="112"/>
        <v>2245</v>
      </c>
      <c r="W240" s="53">
        <f t="shared" si="96"/>
        <v>1160.0613013040499</v>
      </c>
    </row>
    <row r="241" spans="1:23" x14ac:dyDescent="0.3">
      <c r="A241" s="53" t="s">
        <v>1129</v>
      </c>
      <c r="B241" s="53" t="s">
        <v>1109</v>
      </c>
      <c r="C241" s="53">
        <v>11140305</v>
      </c>
      <c r="D241" s="53">
        <v>39309</v>
      </c>
      <c r="E241" s="53">
        <v>4103</v>
      </c>
      <c r="F241" s="53">
        <f t="shared" si="90"/>
        <v>0.10437813223434837</v>
      </c>
      <c r="H241" s="53">
        <f>Input!W68</f>
        <v>6250</v>
      </c>
      <c r="I241" s="53">
        <f>Input!X68</f>
        <v>291</v>
      </c>
      <c r="J241" s="53">
        <f t="shared" si="92"/>
        <v>6541</v>
      </c>
      <c r="K241" s="53">
        <f t="shared" si="93"/>
        <v>682.73736294487276</v>
      </c>
      <c r="P241" s="53" t="s">
        <v>780</v>
      </c>
      <c r="Q241" s="87" t="s">
        <v>1183</v>
      </c>
      <c r="R241" s="53">
        <v>581409.27618010878</v>
      </c>
      <c r="S241" s="51">
        <v>117606.2969769957</v>
      </c>
      <c r="T241" s="53">
        <f t="shared" si="94"/>
        <v>0.20227798522527127</v>
      </c>
      <c r="V241" s="88">
        <f t="shared" si="112"/>
        <v>2245</v>
      </c>
      <c r="W241" s="53">
        <f t="shared" si="96"/>
        <v>454.11407683073401</v>
      </c>
    </row>
    <row r="242" spans="1:23" x14ac:dyDescent="0.3">
      <c r="A242" s="53" t="s">
        <v>1129</v>
      </c>
      <c r="B242" s="53" t="s">
        <v>1109</v>
      </c>
      <c r="C242" s="53">
        <v>11140307</v>
      </c>
      <c r="D242" s="53">
        <v>39309</v>
      </c>
      <c r="E242" s="53">
        <v>21857</v>
      </c>
      <c r="F242" s="53">
        <f t="shared" si="90"/>
        <v>0.55603042560227933</v>
      </c>
      <c r="H242" s="53">
        <f>H241</f>
        <v>6250</v>
      </c>
      <c r="I242" s="53">
        <f>I241</f>
        <v>291</v>
      </c>
      <c r="J242" s="53">
        <f t="shared" si="92"/>
        <v>6541</v>
      </c>
      <c r="K242" s="53">
        <f t="shared" si="93"/>
        <v>3636.995013864509</v>
      </c>
      <c r="P242" s="53" t="s">
        <v>780</v>
      </c>
      <c r="Q242" s="87" t="s">
        <v>1186</v>
      </c>
      <c r="R242" s="53">
        <v>581409.27618010878</v>
      </c>
      <c r="S242" s="51">
        <v>155.37610088599999</v>
      </c>
      <c r="T242" s="53">
        <f t="shared" si="94"/>
        <v>2.6724049176997931E-4</v>
      </c>
      <c r="V242" s="88">
        <f t="shared" si="112"/>
        <v>2245</v>
      </c>
      <c r="W242" s="53">
        <f t="shared" si="96"/>
        <v>0.59995490402360352</v>
      </c>
    </row>
    <row r="243" spans="1:23" x14ac:dyDescent="0.3">
      <c r="A243" s="53" t="s">
        <v>1129</v>
      </c>
      <c r="B243" s="53" t="s">
        <v>1109</v>
      </c>
      <c r="C243" s="53">
        <v>12010002</v>
      </c>
      <c r="D243" s="53">
        <v>39309</v>
      </c>
      <c r="E243" s="53">
        <v>13349</v>
      </c>
      <c r="F243" s="53">
        <f t="shared" si="90"/>
        <v>0.33959144216337228</v>
      </c>
      <c r="H243" s="53">
        <f>H242</f>
        <v>6250</v>
      </c>
      <c r="I243" s="53">
        <f>I242</f>
        <v>291</v>
      </c>
      <c r="J243" s="53">
        <f t="shared" si="92"/>
        <v>6541</v>
      </c>
      <c r="K243" s="53">
        <f t="shared" si="93"/>
        <v>2221.267623190618</v>
      </c>
      <c r="P243" s="53" t="s">
        <v>981</v>
      </c>
      <c r="Q243" s="87" t="s">
        <v>1235</v>
      </c>
      <c r="R243" s="53">
        <v>577286.83675738994</v>
      </c>
      <c r="S243" s="51">
        <v>2529.6993418900001</v>
      </c>
      <c r="T243" s="53">
        <f t="shared" si="94"/>
        <v>4.3820492358690819E-3</v>
      </c>
      <c r="V243" s="88">
        <f>Input!Z60</f>
        <v>369</v>
      </c>
      <c r="W243" s="53">
        <f t="shared" si="96"/>
        <v>1.6169761680356913</v>
      </c>
    </row>
    <row r="244" spans="1:23" x14ac:dyDescent="0.3">
      <c r="A244" s="53" t="s">
        <v>1129</v>
      </c>
      <c r="B244" s="53" t="s">
        <v>1113</v>
      </c>
      <c r="C244" s="53">
        <v>12010001</v>
      </c>
      <c r="D244" s="53">
        <v>52579</v>
      </c>
      <c r="E244" s="53">
        <v>27698</v>
      </c>
      <c r="F244" s="53">
        <f t="shared" si="90"/>
        <v>0.52678826147321178</v>
      </c>
      <c r="H244" s="53">
        <f>Input!W69</f>
        <v>9873</v>
      </c>
      <c r="I244" s="53">
        <f>Input!X69</f>
        <v>435</v>
      </c>
      <c r="J244" s="53">
        <f t="shared" si="92"/>
        <v>10308</v>
      </c>
      <c r="K244" s="53">
        <f t="shared" si="93"/>
        <v>5430.1333992658674</v>
      </c>
      <c r="P244" s="53" t="s">
        <v>981</v>
      </c>
      <c r="Q244" s="87" t="s">
        <v>1236</v>
      </c>
      <c r="R244" s="53">
        <v>577286.83675738994</v>
      </c>
      <c r="S244" s="51">
        <v>265005.80697699997</v>
      </c>
      <c r="T244" s="53">
        <f t="shared" si="94"/>
        <v>0.45905395741488397</v>
      </c>
      <c r="V244" s="88">
        <f>V243</f>
        <v>369</v>
      </c>
      <c r="W244" s="53">
        <f t="shared" si="96"/>
        <v>169.39091028609218</v>
      </c>
    </row>
    <row r="245" spans="1:23" x14ac:dyDescent="0.3">
      <c r="A245" s="53" t="s">
        <v>1129</v>
      </c>
      <c r="B245" s="53" t="s">
        <v>1113</v>
      </c>
      <c r="C245" s="53">
        <v>12020001</v>
      </c>
      <c r="D245" s="53">
        <v>52579</v>
      </c>
      <c r="E245" s="53">
        <v>13845</v>
      </c>
      <c r="F245" s="53">
        <f t="shared" si="90"/>
        <v>0.26331805473668196</v>
      </c>
      <c r="H245" s="53">
        <f>H244</f>
        <v>9873</v>
      </c>
      <c r="I245" s="53">
        <f>I244</f>
        <v>435</v>
      </c>
      <c r="J245" s="53">
        <f t="shared" si="92"/>
        <v>10308</v>
      </c>
      <c r="K245" s="53">
        <f t="shared" si="93"/>
        <v>2714.2825082257177</v>
      </c>
      <c r="P245" s="53" t="s">
        <v>981</v>
      </c>
      <c r="Q245" s="87" t="s">
        <v>1233</v>
      </c>
      <c r="R245" s="53">
        <v>577286.83675738994</v>
      </c>
      <c r="S245" s="51">
        <v>37569.938422500003</v>
      </c>
      <c r="T245" s="53">
        <f t="shared" si="94"/>
        <v>6.5080192428307718E-2</v>
      </c>
      <c r="V245" s="88">
        <f t="shared" ref="V245:V246" si="113">V244</f>
        <v>369</v>
      </c>
      <c r="W245" s="53">
        <f t="shared" si="96"/>
        <v>24.014591006045549</v>
      </c>
    </row>
    <row r="246" spans="1:23" x14ac:dyDescent="0.3">
      <c r="A246" s="53" t="s">
        <v>1129</v>
      </c>
      <c r="B246" s="53" t="s">
        <v>1113</v>
      </c>
      <c r="C246" s="53">
        <v>12030107</v>
      </c>
      <c r="D246" s="53">
        <v>52579</v>
      </c>
      <c r="E246" s="53">
        <v>11036</v>
      </c>
      <c r="F246" s="53">
        <f t="shared" si="90"/>
        <v>0.20989368379010631</v>
      </c>
      <c r="H246" s="53">
        <f>H245</f>
        <v>9873</v>
      </c>
      <c r="I246" s="53">
        <f>I245</f>
        <v>435</v>
      </c>
      <c r="J246" s="53">
        <f t="shared" si="92"/>
        <v>10308</v>
      </c>
      <c r="K246" s="53">
        <f t="shared" si="93"/>
        <v>2163.5840925084158</v>
      </c>
      <c r="P246" s="53" t="s">
        <v>981</v>
      </c>
      <c r="Q246" s="87" t="s">
        <v>1237</v>
      </c>
      <c r="R246" s="53">
        <v>577286.83675738994</v>
      </c>
      <c r="S246" s="51">
        <v>272181.392016</v>
      </c>
      <c r="T246" s="53">
        <f t="shared" si="94"/>
        <v>0.47148380092093928</v>
      </c>
      <c r="V246" s="88">
        <f t="shared" si="113"/>
        <v>369</v>
      </c>
      <c r="W246" s="53">
        <f t="shared" si="96"/>
        <v>173.97752253982659</v>
      </c>
    </row>
    <row r="247" spans="1:23" x14ac:dyDescent="0.3">
      <c r="A247" s="53" t="s">
        <v>1129</v>
      </c>
      <c r="B247" s="53" t="s">
        <v>1122</v>
      </c>
      <c r="C247" s="53">
        <v>11140305</v>
      </c>
      <c r="D247" s="53">
        <v>41964</v>
      </c>
      <c r="E247" s="53">
        <v>1148</v>
      </c>
      <c r="F247" s="53">
        <f t="shared" si="90"/>
        <v>2.7356782003622151E-2</v>
      </c>
      <c r="H247" s="53">
        <f>Input!W70</f>
        <v>7651</v>
      </c>
      <c r="I247" s="53">
        <f>Input!X70</f>
        <v>133</v>
      </c>
      <c r="J247" s="53">
        <f t="shared" si="92"/>
        <v>7784</v>
      </c>
      <c r="K247" s="53">
        <f t="shared" si="93"/>
        <v>212.94519111619482</v>
      </c>
      <c r="P247" s="53" t="s">
        <v>982</v>
      </c>
      <c r="Q247" s="87" t="s">
        <v>1160</v>
      </c>
      <c r="R247" s="53">
        <v>938986.96694100997</v>
      </c>
      <c r="S247" s="51">
        <v>41947.135256000001</v>
      </c>
      <c r="T247" s="53">
        <f t="shared" si="94"/>
        <v>4.4672755568326485E-2</v>
      </c>
      <c r="V247" s="88">
        <f>Input!Z61</f>
        <v>0</v>
      </c>
      <c r="W247" s="53">
        <f t="shared" si="96"/>
        <v>0</v>
      </c>
    </row>
    <row r="248" spans="1:23" x14ac:dyDescent="0.3">
      <c r="A248" s="53" t="s">
        <v>1129</v>
      </c>
      <c r="B248" s="53" t="s">
        <v>1122</v>
      </c>
      <c r="C248" s="53">
        <v>11140307</v>
      </c>
      <c r="D248" s="53">
        <v>41964</v>
      </c>
      <c r="E248" s="53">
        <v>1116</v>
      </c>
      <c r="F248" s="53">
        <f t="shared" si="90"/>
        <v>2.6594223620245924E-2</v>
      </c>
      <c r="H248" s="53">
        <f t="shared" ref="H248:I251" si="114">H247</f>
        <v>7651</v>
      </c>
      <c r="I248" s="53">
        <f t="shared" si="114"/>
        <v>133</v>
      </c>
      <c r="J248" s="53">
        <f t="shared" si="92"/>
        <v>7784</v>
      </c>
      <c r="K248" s="53">
        <f t="shared" si="93"/>
        <v>207.00943665999426</v>
      </c>
      <c r="P248" s="53" t="s">
        <v>982</v>
      </c>
      <c r="Q248" s="87" t="s">
        <v>1165</v>
      </c>
      <c r="R248" s="53">
        <v>938986.96694100997</v>
      </c>
      <c r="S248" s="51">
        <v>454314.14979300002</v>
      </c>
      <c r="T248" s="53">
        <f t="shared" si="94"/>
        <v>0.48383435104860345</v>
      </c>
      <c r="V248" s="88">
        <f>V247</f>
        <v>0</v>
      </c>
      <c r="W248" s="53">
        <f t="shared" si="96"/>
        <v>0</v>
      </c>
    </row>
    <row r="249" spans="1:23" x14ac:dyDescent="0.3">
      <c r="A249" s="53" t="s">
        <v>1129</v>
      </c>
      <c r="B249" s="53" t="s">
        <v>1122</v>
      </c>
      <c r="C249" s="53">
        <v>12010001</v>
      </c>
      <c r="D249" s="53">
        <v>41964</v>
      </c>
      <c r="E249" s="53">
        <v>6785</v>
      </c>
      <c r="F249" s="53">
        <f t="shared" si="90"/>
        <v>0.16168620722524069</v>
      </c>
      <c r="H249" s="53">
        <f t="shared" si="114"/>
        <v>7651</v>
      </c>
      <c r="I249" s="53">
        <f t="shared" si="114"/>
        <v>133</v>
      </c>
      <c r="J249" s="53">
        <f t="shared" si="92"/>
        <v>7784</v>
      </c>
      <c r="K249" s="53">
        <f t="shared" si="93"/>
        <v>1258.5654370412735</v>
      </c>
      <c r="P249" s="53" t="s">
        <v>982</v>
      </c>
      <c r="Q249" s="87" t="s">
        <v>1164</v>
      </c>
      <c r="R249" s="53">
        <v>938986.96694100997</v>
      </c>
      <c r="S249" s="51">
        <v>436480.04084099998</v>
      </c>
      <c r="T249" s="53">
        <f t="shared" si="94"/>
        <v>0.46484142614135027</v>
      </c>
      <c r="V249" s="88">
        <f t="shared" ref="V249:V250" si="115">V248</f>
        <v>0</v>
      </c>
      <c r="W249" s="53">
        <f t="shared" si="96"/>
        <v>0</v>
      </c>
    </row>
    <row r="250" spans="1:23" x14ac:dyDescent="0.3">
      <c r="A250" s="53" t="s">
        <v>1129</v>
      </c>
      <c r="B250" s="53" t="s">
        <v>1122</v>
      </c>
      <c r="C250" s="53">
        <v>12010002</v>
      </c>
      <c r="D250" s="53">
        <v>41964</v>
      </c>
      <c r="E250" s="53">
        <v>17613</v>
      </c>
      <c r="F250" s="53">
        <f t="shared" si="90"/>
        <v>0.41971690020017155</v>
      </c>
      <c r="H250" s="53">
        <f t="shared" si="114"/>
        <v>7651</v>
      </c>
      <c r="I250" s="53">
        <f t="shared" si="114"/>
        <v>133</v>
      </c>
      <c r="J250" s="53">
        <f t="shared" si="92"/>
        <v>7784</v>
      </c>
      <c r="K250" s="53">
        <f t="shared" si="93"/>
        <v>3267.0763511581354</v>
      </c>
      <c r="P250" s="53" t="s">
        <v>982</v>
      </c>
      <c r="Q250" s="87" t="s">
        <v>1166</v>
      </c>
      <c r="R250" s="53">
        <v>938986.96694100997</v>
      </c>
      <c r="S250" s="51">
        <v>6245.6410510100004</v>
      </c>
      <c r="T250" s="53">
        <f t="shared" si="94"/>
        <v>6.6514672417198424E-3</v>
      </c>
      <c r="V250" s="88">
        <f t="shared" si="115"/>
        <v>0</v>
      </c>
      <c r="W250" s="53">
        <f t="shared" si="96"/>
        <v>0</v>
      </c>
    </row>
    <row r="251" spans="1:23" x14ac:dyDescent="0.3">
      <c r="A251" s="53" t="s">
        <v>1129</v>
      </c>
      <c r="B251" s="53" t="s">
        <v>1122</v>
      </c>
      <c r="C251" s="53">
        <v>12010003</v>
      </c>
      <c r="D251" s="53">
        <v>41964</v>
      </c>
      <c r="E251" s="53">
        <v>15302</v>
      </c>
      <c r="F251" s="53">
        <f t="shared" si="90"/>
        <v>0.36464588695071964</v>
      </c>
      <c r="H251" s="53">
        <f t="shared" si="114"/>
        <v>7651</v>
      </c>
      <c r="I251" s="53">
        <f t="shared" si="114"/>
        <v>133</v>
      </c>
      <c r="J251" s="53">
        <f t="shared" si="92"/>
        <v>7784</v>
      </c>
      <c r="K251" s="53">
        <f t="shared" si="93"/>
        <v>2838.4035840244019</v>
      </c>
      <c r="P251" s="53" t="s">
        <v>983</v>
      </c>
      <c r="Q251" s="87" t="s">
        <v>1189</v>
      </c>
      <c r="R251" s="53">
        <v>177864.6237650465</v>
      </c>
      <c r="S251" s="51">
        <v>177855.00290600001</v>
      </c>
      <c r="T251" s="53">
        <f t="shared" si="94"/>
        <v>0.99994590909174152</v>
      </c>
      <c r="V251" s="88">
        <f>Input!Z62</f>
        <v>0</v>
      </c>
      <c r="W251" s="53">
        <f t="shared" si="96"/>
        <v>0</v>
      </c>
    </row>
    <row r="252" spans="1:23" x14ac:dyDescent="0.3">
      <c r="A252" s="53" t="s">
        <v>1130</v>
      </c>
      <c r="B252" s="53" t="s">
        <v>951</v>
      </c>
      <c r="C252" s="53">
        <v>13040202</v>
      </c>
      <c r="D252" s="53">
        <v>9232</v>
      </c>
      <c r="E252" s="53">
        <v>6</v>
      </c>
      <c r="F252" s="53">
        <f t="shared" si="90"/>
        <v>6.499133448873484E-4</v>
      </c>
      <c r="H252" s="53">
        <f>Input!W71</f>
        <v>2358</v>
      </c>
      <c r="I252" s="53">
        <f>Input!X71</f>
        <v>4</v>
      </c>
      <c r="J252" s="53">
        <f t="shared" si="92"/>
        <v>2362</v>
      </c>
      <c r="K252" s="53">
        <f t="shared" si="93"/>
        <v>1.5350953206239168</v>
      </c>
      <c r="P252" s="53" t="s">
        <v>983</v>
      </c>
      <c r="Q252" s="87" t="s">
        <v>1196</v>
      </c>
      <c r="R252" s="53">
        <v>177864.6237650465</v>
      </c>
      <c r="S252" s="51">
        <v>9.6208590464999997</v>
      </c>
      <c r="T252" s="53">
        <f t="shared" si="94"/>
        <v>5.4090908258456426E-5</v>
      </c>
      <c r="V252" s="88">
        <f>V251</f>
        <v>0</v>
      </c>
      <c r="W252" s="53">
        <f t="shared" si="96"/>
        <v>0</v>
      </c>
    </row>
    <row r="253" spans="1:23" x14ac:dyDescent="0.3">
      <c r="A253" s="53" t="s">
        <v>1130</v>
      </c>
      <c r="B253" s="53" t="s">
        <v>951</v>
      </c>
      <c r="C253" s="53">
        <v>13040203</v>
      </c>
      <c r="D253" s="53">
        <v>9232</v>
      </c>
      <c r="E253" s="53">
        <v>118</v>
      </c>
      <c r="F253" s="53">
        <f t="shared" si="90"/>
        <v>1.2781629116117851E-2</v>
      </c>
      <c r="H253" s="53">
        <f t="shared" ref="H253:I258" si="116">H252</f>
        <v>2358</v>
      </c>
      <c r="I253" s="53">
        <f t="shared" si="116"/>
        <v>4</v>
      </c>
      <c r="J253" s="53">
        <f t="shared" si="92"/>
        <v>2362</v>
      </c>
      <c r="K253" s="53">
        <f t="shared" si="93"/>
        <v>30.190207972270365</v>
      </c>
      <c r="P253" s="53" t="s">
        <v>716</v>
      </c>
      <c r="Q253" s="87" t="s">
        <v>1179</v>
      </c>
      <c r="R253" s="53">
        <v>612920.11746050022</v>
      </c>
      <c r="S253" s="51">
        <v>474360.44360267313</v>
      </c>
      <c r="T253" s="53">
        <f t="shared" si="94"/>
        <v>0.77393518354085256</v>
      </c>
      <c r="V253" s="89">
        <f>Input!Z63</f>
        <v>2722</v>
      </c>
      <c r="W253" s="53">
        <f t="shared" si="96"/>
        <v>2106.6515695982007</v>
      </c>
    </row>
    <row r="254" spans="1:23" x14ac:dyDescent="0.3">
      <c r="A254" s="53" t="s">
        <v>1130</v>
      </c>
      <c r="B254" s="53" t="s">
        <v>951</v>
      </c>
      <c r="C254" s="53">
        <v>13040204</v>
      </c>
      <c r="D254" s="53">
        <v>9232</v>
      </c>
      <c r="E254" s="53">
        <v>644</v>
      </c>
      <c r="F254" s="53">
        <f t="shared" si="90"/>
        <v>6.9757365684575384E-2</v>
      </c>
      <c r="H254" s="53">
        <f t="shared" si="116"/>
        <v>2358</v>
      </c>
      <c r="I254" s="53">
        <f t="shared" si="116"/>
        <v>4</v>
      </c>
      <c r="J254" s="53">
        <f t="shared" si="92"/>
        <v>2362</v>
      </c>
      <c r="K254" s="53">
        <f t="shared" si="93"/>
        <v>164.76689774696706</v>
      </c>
      <c r="P254" s="53" t="s">
        <v>716</v>
      </c>
      <c r="Q254" s="87" t="s">
        <v>1180</v>
      </c>
      <c r="R254" s="53">
        <v>612920.11746050022</v>
      </c>
      <c r="S254" s="51">
        <v>138499.58562</v>
      </c>
      <c r="T254" s="53">
        <f t="shared" si="94"/>
        <v>0.22596678045720311</v>
      </c>
      <c r="V254" s="88">
        <f>V253</f>
        <v>2722</v>
      </c>
      <c r="W254" s="53">
        <f t="shared" si="96"/>
        <v>615.0815764045069</v>
      </c>
    </row>
    <row r="255" spans="1:23" ht="14.4" customHeight="1" x14ac:dyDescent="0.3">
      <c r="A255" s="53" t="s">
        <v>1130</v>
      </c>
      <c r="B255" s="53" t="s">
        <v>951</v>
      </c>
      <c r="C255" s="53">
        <v>13040205</v>
      </c>
      <c r="D255" s="53">
        <v>9232</v>
      </c>
      <c r="E255" s="53">
        <v>204</v>
      </c>
      <c r="F255" s="53">
        <f t="shared" si="90"/>
        <v>2.2097053726169845E-2</v>
      </c>
      <c r="H255" s="53">
        <f t="shared" si="116"/>
        <v>2358</v>
      </c>
      <c r="I255" s="53">
        <f t="shared" si="116"/>
        <v>4</v>
      </c>
      <c r="J255" s="53">
        <f t="shared" si="92"/>
        <v>2362</v>
      </c>
      <c r="K255" s="53">
        <f t="shared" si="93"/>
        <v>52.193240901213173</v>
      </c>
      <c r="P255" s="53" t="s">
        <v>716</v>
      </c>
      <c r="Q255" s="87" t="s">
        <v>1182</v>
      </c>
      <c r="R255" s="53">
        <v>612920.11746050022</v>
      </c>
      <c r="S255" s="51">
        <v>60.088237827094602</v>
      </c>
      <c r="T255" s="53">
        <f t="shared" si="94"/>
        <v>9.8036001944359422E-5</v>
      </c>
      <c r="V255" s="88">
        <f t="shared" ref="V255" si="117">V254</f>
        <v>2722</v>
      </c>
      <c r="W255" s="53">
        <f t="shared" si="96"/>
        <v>0.26685399729254633</v>
      </c>
    </row>
    <row r="256" spans="1:23" ht="14.4" customHeight="1" x14ac:dyDescent="0.3">
      <c r="A256" s="53" t="s">
        <v>1130</v>
      </c>
      <c r="B256" s="53" t="s">
        <v>951</v>
      </c>
      <c r="C256" s="53">
        <v>13040206</v>
      </c>
      <c r="D256" s="53">
        <v>9232</v>
      </c>
      <c r="E256" s="53">
        <v>524</v>
      </c>
      <c r="F256" s="53">
        <f t="shared" si="90"/>
        <v>5.6759098786828423E-2</v>
      </c>
      <c r="H256" s="53">
        <f t="shared" si="116"/>
        <v>2358</v>
      </c>
      <c r="I256" s="53">
        <f t="shared" si="116"/>
        <v>4</v>
      </c>
      <c r="J256" s="53">
        <f t="shared" si="92"/>
        <v>2362</v>
      </c>
      <c r="K256" s="53">
        <f t="shared" si="93"/>
        <v>134.06499133448872</v>
      </c>
      <c r="P256" s="53" t="s">
        <v>984</v>
      </c>
      <c r="Q256" s="87" t="s">
        <v>1312</v>
      </c>
      <c r="R256" s="53">
        <v>582678.24630942999</v>
      </c>
      <c r="S256" s="51">
        <v>89085.858922600004</v>
      </c>
      <c r="T256" s="53">
        <f t="shared" si="94"/>
        <v>0.15289031208364548</v>
      </c>
      <c r="V256" s="89">
        <f>Input!Z64</f>
        <v>1876</v>
      </c>
      <c r="W256" s="53">
        <f t="shared" si="96"/>
        <v>286.82222546891893</v>
      </c>
    </row>
    <row r="257" spans="1:23" x14ac:dyDescent="0.3">
      <c r="A257" s="53" t="s">
        <v>1130</v>
      </c>
      <c r="B257" s="53" t="s">
        <v>951</v>
      </c>
      <c r="C257" s="53">
        <v>13040207</v>
      </c>
      <c r="D257" s="53">
        <v>9232</v>
      </c>
      <c r="E257" s="53">
        <v>341</v>
      </c>
      <c r="F257" s="53">
        <f t="shared" si="90"/>
        <v>3.6936741767764299E-2</v>
      </c>
      <c r="H257" s="53">
        <f t="shared" si="116"/>
        <v>2358</v>
      </c>
      <c r="I257" s="53">
        <f t="shared" si="116"/>
        <v>4</v>
      </c>
      <c r="J257" s="53">
        <f t="shared" si="92"/>
        <v>2362</v>
      </c>
      <c r="K257" s="53">
        <f t="shared" si="93"/>
        <v>87.244584055459271</v>
      </c>
      <c r="P257" s="53" t="s">
        <v>984</v>
      </c>
      <c r="Q257" s="87" t="s">
        <v>1308</v>
      </c>
      <c r="R257" s="53">
        <v>582678.24630942999</v>
      </c>
      <c r="S257" s="51">
        <v>175414.044146</v>
      </c>
      <c r="T257" s="53">
        <f t="shared" si="94"/>
        <v>0.30104786862567506</v>
      </c>
      <c r="V257" s="88">
        <f>V256</f>
        <v>1876</v>
      </c>
      <c r="W257" s="53">
        <f t="shared" si="96"/>
        <v>564.76580154176645</v>
      </c>
    </row>
    <row r="258" spans="1:23" x14ac:dyDescent="0.3">
      <c r="A258" s="53" t="s">
        <v>1130</v>
      </c>
      <c r="B258" s="53" t="s">
        <v>951</v>
      </c>
      <c r="C258" s="53">
        <v>13040208</v>
      </c>
      <c r="D258" s="53">
        <v>9232</v>
      </c>
      <c r="E258" s="53">
        <v>12</v>
      </c>
      <c r="F258" s="53">
        <f t="shared" si="90"/>
        <v>1.2998266897746968E-3</v>
      </c>
      <c r="H258" s="53">
        <f t="shared" si="116"/>
        <v>2358</v>
      </c>
      <c r="I258" s="53">
        <f t="shared" si="116"/>
        <v>4</v>
      </c>
      <c r="J258" s="53">
        <f t="shared" si="92"/>
        <v>2362</v>
      </c>
      <c r="K258" s="53">
        <f t="shared" si="93"/>
        <v>3.0701906412478337</v>
      </c>
      <c r="P258" s="53" t="s">
        <v>984</v>
      </c>
      <c r="Q258" s="87" t="s">
        <v>1319</v>
      </c>
      <c r="R258" s="53">
        <v>582678.24630942999</v>
      </c>
      <c r="S258" s="51">
        <v>264643.807867</v>
      </c>
      <c r="T258" s="53">
        <f t="shared" si="94"/>
        <v>0.45418515199975645</v>
      </c>
      <c r="V258" s="88">
        <f t="shared" ref="V258:V260" si="118">V257</f>
        <v>1876</v>
      </c>
      <c r="W258" s="53">
        <f t="shared" si="96"/>
        <v>852.05134515154316</v>
      </c>
    </row>
    <row r="259" spans="1:23" x14ac:dyDescent="0.3">
      <c r="A259" s="53" t="s">
        <v>1130</v>
      </c>
      <c r="B259" s="53" t="s">
        <v>951</v>
      </c>
      <c r="C259" s="53">
        <v>13040209</v>
      </c>
      <c r="D259" s="53">
        <v>9232</v>
      </c>
      <c r="E259" s="53">
        <v>25</v>
      </c>
      <c r="F259" s="53">
        <f t="shared" ref="F259:F322" si="119">E259/D259</f>
        <v>2.7079722703639516E-3</v>
      </c>
      <c r="H259" s="53">
        <f t="shared" ref="H259:I262" si="120">H258</f>
        <v>2358</v>
      </c>
      <c r="I259" s="53">
        <f t="shared" si="120"/>
        <v>4</v>
      </c>
      <c r="J259" s="53">
        <f t="shared" ref="J259:J322" si="121">SUM(H259:I259)</f>
        <v>2362</v>
      </c>
      <c r="K259" s="53">
        <f t="shared" ref="K259:K322" si="122">J259*F259</f>
        <v>6.3962305025996535</v>
      </c>
      <c r="P259" s="53" t="s">
        <v>984</v>
      </c>
      <c r="Q259" s="87" t="s">
        <v>1318</v>
      </c>
      <c r="R259" s="53">
        <v>582678.24630942999</v>
      </c>
      <c r="S259" s="51">
        <v>49749.722917699997</v>
      </c>
      <c r="T259" s="53">
        <f t="shared" ref="T259:T322" si="123">S259/R259</f>
        <v>8.5381122828602246E-2</v>
      </c>
      <c r="V259" s="88">
        <f t="shared" si="118"/>
        <v>1876</v>
      </c>
      <c r="W259" s="53">
        <f t="shared" ref="W259:W322" si="124">V259*T259</f>
        <v>160.17498642645782</v>
      </c>
    </row>
    <row r="260" spans="1:23" x14ac:dyDescent="0.3">
      <c r="A260" s="53" t="s">
        <v>1130</v>
      </c>
      <c r="B260" s="53" t="s">
        <v>951</v>
      </c>
      <c r="C260" s="53">
        <v>13040211</v>
      </c>
      <c r="D260" s="53">
        <v>9232</v>
      </c>
      <c r="E260" s="53">
        <v>2</v>
      </c>
      <c r="F260" s="53">
        <f t="shared" si="119"/>
        <v>2.1663778162911611E-4</v>
      </c>
      <c r="H260" s="53">
        <f t="shared" si="120"/>
        <v>2358</v>
      </c>
      <c r="I260" s="53">
        <f t="shared" si="120"/>
        <v>4</v>
      </c>
      <c r="J260" s="53">
        <f t="shared" si="121"/>
        <v>2362</v>
      </c>
      <c r="K260" s="53">
        <f t="shared" si="122"/>
        <v>0.51169844020797228</v>
      </c>
      <c r="P260" s="53" t="s">
        <v>984</v>
      </c>
      <c r="Q260" s="87" t="s">
        <v>1320</v>
      </c>
      <c r="R260" s="53">
        <v>582678.24630942999</v>
      </c>
      <c r="S260" s="51">
        <v>3784.8124561300001</v>
      </c>
      <c r="T260" s="53">
        <f t="shared" si="123"/>
        <v>6.4955444623207778E-3</v>
      </c>
      <c r="V260" s="88">
        <f t="shared" si="118"/>
        <v>1876</v>
      </c>
      <c r="W260" s="53">
        <f t="shared" si="124"/>
        <v>12.18564141131378</v>
      </c>
    </row>
    <row r="261" spans="1:23" x14ac:dyDescent="0.3">
      <c r="A261" s="53" t="s">
        <v>1130</v>
      </c>
      <c r="B261" s="53" t="s">
        <v>951</v>
      </c>
      <c r="C261" s="53">
        <v>13070006</v>
      </c>
      <c r="D261" s="53">
        <v>9232</v>
      </c>
      <c r="E261" s="53">
        <v>7355</v>
      </c>
      <c r="F261" s="53">
        <f t="shared" si="119"/>
        <v>0.79668544194107449</v>
      </c>
      <c r="H261" s="53">
        <f t="shared" si="120"/>
        <v>2358</v>
      </c>
      <c r="I261" s="53">
        <f t="shared" si="120"/>
        <v>4</v>
      </c>
      <c r="J261" s="53">
        <f t="shared" si="121"/>
        <v>2362</v>
      </c>
      <c r="K261" s="53">
        <f t="shared" si="122"/>
        <v>1881.7710138648179</v>
      </c>
      <c r="P261" s="53" t="s">
        <v>985</v>
      </c>
      <c r="Q261" s="87" t="s">
        <v>1176</v>
      </c>
      <c r="R261" s="53">
        <v>579243.13898946997</v>
      </c>
      <c r="S261" s="51">
        <v>110805.290423</v>
      </c>
      <c r="T261" s="53">
        <f t="shared" si="123"/>
        <v>0.19129322898206019</v>
      </c>
      <c r="V261" s="88">
        <f>Input!Z65</f>
        <v>12</v>
      </c>
      <c r="W261" s="53">
        <f t="shared" si="124"/>
        <v>2.2955187477847225</v>
      </c>
    </row>
    <row r="262" spans="1:23" x14ac:dyDescent="0.3">
      <c r="A262" s="53" t="s">
        <v>1130</v>
      </c>
      <c r="B262" s="53" t="s">
        <v>951</v>
      </c>
      <c r="C262" s="53">
        <v>13070007</v>
      </c>
      <c r="D262" s="53">
        <v>9232</v>
      </c>
      <c r="E262" s="53">
        <v>1</v>
      </c>
      <c r="F262" s="53">
        <f t="shared" si="119"/>
        <v>1.0831889081455805E-4</v>
      </c>
      <c r="H262" s="53">
        <f t="shared" si="120"/>
        <v>2358</v>
      </c>
      <c r="I262" s="53">
        <f t="shared" si="120"/>
        <v>4</v>
      </c>
      <c r="J262" s="53">
        <f t="shared" si="121"/>
        <v>2362</v>
      </c>
      <c r="K262" s="53">
        <f t="shared" si="122"/>
        <v>0.25584922010398614</v>
      </c>
      <c r="P262" s="53" t="s">
        <v>985</v>
      </c>
      <c r="Q262" s="87" t="s">
        <v>1172</v>
      </c>
      <c r="R262" s="53">
        <v>579243.13898946997</v>
      </c>
      <c r="S262" s="51">
        <v>47247.287476500002</v>
      </c>
      <c r="T262" s="53">
        <f t="shared" si="123"/>
        <v>8.1567280294292638E-2</v>
      </c>
      <c r="V262" s="88">
        <f>V261</f>
        <v>12</v>
      </c>
      <c r="W262" s="53">
        <f t="shared" si="124"/>
        <v>0.97880736353151165</v>
      </c>
    </row>
    <row r="263" spans="1:23" x14ac:dyDescent="0.3">
      <c r="A263" s="53" t="s">
        <v>1130</v>
      </c>
      <c r="B263" s="53" t="s">
        <v>979</v>
      </c>
      <c r="C263" s="53">
        <v>13040201</v>
      </c>
      <c r="D263" s="53">
        <v>2398</v>
      </c>
      <c r="E263" s="53">
        <v>3</v>
      </c>
      <c r="F263" s="53">
        <f t="shared" si="119"/>
        <v>1.2510425354462051E-3</v>
      </c>
      <c r="H263" s="53">
        <f>Input!W72</f>
        <v>985</v>
      </c>
      <c r="I263" s="53">
        <f>Input!X72</f>
        <v>0</v>
      </c>
      <c r="J263" s="53">
        <f t="shared" si="121"/>
        <v>985</v>
      </c>
      <c r="K263" s="53">
        <f t="shared" si="122"/>
        <v>1.232276897414512</v>
      </c>
      <c r="P263" s="53" t="s">
        <v>985</v>
      </c>
      <c r="Q263" s="87" t="s">
        <v>1177</v>
      </c>
      <c r="R263" s="53">
        <v>579243.13898946997</v>
      </c>
      <c r="S263" s="51">
        <v>54243.166137699998</v>
      </c>
      <c r="T263" s="53">
        <f t="shared" si="123"/>
        <v>9.3644900537503101E-2</v>
      </c>
      <c r="V263" s="88">
        <f t="shared" ref="V263:V266" si="125">V262</f>
        <v>12</v>
      </c>
      <c r="W263" s="53">
        <f t="shared" si="124"/>
        <v>1.1237388064500373</v>
      </c>
    </row>
    <row r="264" spans="1:23" x14ac:dyDescent="0.3">
      <c r="A264" s="53" t="s">
        <v>1130</v>
      </c>
      <c r="B264" s="53" t="s">
        <v>979</v>
      </c>
      <c r="C264" s="53">
        <v>13050004</v>
      </c>
      <c r="D264" s="53">
        <v>2398</v>
      </c>
      <c r="E264" s="53">
        <v>2317</v>
      </c>
      <c r="F264" s="53">
        <f t="shared" si="119"/>
        <v>0.96622185154295248</v>
      </c>
      <c r="H264" s="53">
        <f t="shared" ref="H264:I268" si="126">H263</f>
        <v>985</v>
      </c>
      <c r="I264" s="53">
        <f t="shared" si="126"/>
        <v>0</v>
      </c>
      <c r="J264" s="53">
        <f t="shared" si="121"/>
        <v>985</v>
      </c>
      <c r="K264" s="53">
        <f t="shared" si="122"/>
        <v>951.72852376980825</v>
      </c>
      <c r="P264" s="53" t="s">
        <v>985</v>
      </c>
      <c r="Q264" s="87" t="s">
        <v>1274</v>
      </c>
      <c r="R264" s="53">
        <v>579243.13898946997</v>
      </c>
      <c r="S264" s="51">
        <v>6920.2988101600004</v>
      </c>
      <c r="T264" s="53">
        <f t="shared" si="123"/>
        <v>1.1947139887117082E-2</v>
      </c>
      <c r="V264" s="88">
        <f t="shared" si="125"/>
        <v>12</v>
      </c>
      <c r="W264" s="53">
        <f t="shared" si="124"/>
        <v>0.14336567864540498</v>
      </c>
    </row>
    <row r="265" spans="1:23" x14ac:dyDescent="0.3">
      <c r="A265" s="53" t="s">
        <v>1130</v>
      </c>
      <c r="B265" s="53" t="s">
        <v>979</v>
      </c>
      <c r="C265" s="53">
        <v>13060011</v>
      </c>
      <c r="D265" s="53">
        <v>2398</v>
      </c>
      <c r="E265" s="53">
        <v>5</v>
      </c>
      <c r="F265" s="53">
        <f t="shared" si="119"/>
        <v>2.0850708924103419E-3</v>
      </c>
      <c r="H265" s="53">
        <f t="shared" si="126"/>
        <v>985</v>
      </c>
      <c r="I265" s="53">
        <f t="shared" si="126"/>
        <v>0</v>
      </c>
      <c r="J265" s="53">
        <f t="shared" si="121"/>
        <v>985</v>
      </c>
      <c r="K265" s="53">
        <f t="shared" si="122"/>
        <v>2.0537948290241865</v>
      </c>
      <c r="P265" s="53" t="s">
        <v>985</v>
      </c>
      <c r="Q265" s="87" t="s">
        <v>1178</v>
      </c>
      <c r="R265" s="53">
        <v>579243.13898946997</v>
      </c>
      <c r="S265" s="51">
        <v>353972.55382799997</v>
      </c>
      <c r="T265" s="53">
        <f t="shared" si="123"/>
        <v>0.61109494442269918</v>
      </c>
      <c r="V265" s="88">
        <f t="shared" si="125"/>
        <v>12</v>
      </c>
      <c r="W265" s="53">
        <f t="shared" si="124"/>
        <v>7.3331393330723902</v>
      </c>
    </row>
    <row r="266" spans="1:23" x14ac:dyDescent="0.3">
      <c r="A266" s="53" t="s">
        <v>1130</v>
      </c>
      <c r="B266" s="53" t="s">
        <v>979</v>
      </c>
      <c r="C266" s="53">
        <v>13070001</v>
      </c>
      <c r="D266" s="53">
        <v>2398</v>
      </c>
      <c r="E266" s="53">
        <v>7</v>
      </c>
      <c r="F266" s="53">
        <f t="shared" si="119"/>
        <v>2.9190992493744786E-3</v>
      </c>
      <c r="H266" s="53">
        <f t="shared" si="126"/>
        <v>985</v>
      </c>
      <c r="I266" s="53">
        <f t="shared" si="126"/>
        <v>0</v>
      </c>
      <c r="J266" s="53">
        <f t="shared" si="121"/>
        <v>985</v>
      </c>
      <c r="K266" s="53">
        <f t="shared" si="122"/>
        <v>2.8753127606338613</v>
      </c>
      <c r="P266" s="53" t="s">
        <v>985</v>
      </c>
      <c r="Q266" s="87" t="s">
        <v>1170</v>
      </c>
      <c r="R266" s="53">
        <v>579243.13898946997</v>
      </c>
      <c r="S266" s="51">
        <v>6054.54231411</v>
      </c>
      <c r="T266" s="53">
        <f t="shared" si="123"/>
        <v>1.0452505876327808E-2</v>
      </c>
      <c r="V266" s="88">
        <f t="shared" si="125"/>
        <v>12</v>
      </c>
      <c r="W266" s="53">
        <f t="shared" si="124"/>
        <v>0.12543007051593369</v>
      </c>
    </row>
    <row r="267" spans="1:23" x14ac:dyDescent="0.3">
      <c r="A267" s="53" t="s">
        <v>1130</v>
      </c>
      <c r="B267" s="53" t="s">
        <v>979</v>
      </c>
      <c r="C267" s="53">
        <v>13070002</v>
      </c>
      <c r="D267" s="53">
        <v>2398</v>
      </c>
      <c r="E267" s="53">
        <v>46</v>
      </c>
      <c r="F267" s="53">
        <f t="shared" si="119"/>
        <v>1.9182652210175146E-2</v>
      </c>
      <c r="H267" s="53">
        <f t="shared" si="126"/>
        <v>985</v>
      </c>
      <c r="I267" s="53">
        <f t="shared" si="126"/>
        <v>0</v>
      </c>
      <c r="J267" s="53">
        <f t="shared" si="121"/>
        <v>985</v>
      </c>
      <c r="K267" s="53">
        <f t="shared" si="122"/>
        <v>18.894912427022518</v>
      </c>
      <c r="P267" s="53" t="s">
        <v>986</v>
      </c>
      <c r="Q267" s="87" t="s">
        <v>1324</v>
      </c>
      <c r="R267" s="53">
        <v>853864.62526001013</v>
      </c>
      <c r="S267" s="51">
        <v>609608.07501300005</v>
      </c>
      <c r="T267" s="53">
        <f t="shared" si="123"/>
        <v>0.71393995837146718</v>
      </c>
      <c r="V267" s="89">
        <f>Input!Z66</f>
        <v>4866</v>
      </c>
      <c r="W267" s="53">
        <f t="shared" si="124"/>
        <v>3474.0318374355593</v>
      </c>
    </row>
    <row r="268" spans="1:23" x14ac:dyDescent="0.3">
      <c r="A268" s="53" t="s">
        <v>1130</v>
      </c>
      <c r="B268" s="53" t="s">
        <v>979</v>
      </c>
      <c r="C268" s="53">
        <v>13070004</v>
      </c>
      <c r="D268" s="53">
        <v>2398</v>
      </c>
      <c r="E268" s="53">
        <v>20</v>
      </c>
      <c r="F268" s="53">
        <f t="shared" si="119"/>
        <v>8.3402835696413675E-3</v>
      </c>
      <c r="H268" s="53">
        <f t="shared" si="126"/>
        <v>985</v>
      </c>
      <c r="I268" s="53">
        <f t="shared" si="126"/>
        <v>0</v>
      </c>
      <c r="J268" s="53">
        <f t="shared" si="121"/>
        <v>985</v>
      </c>
      <c r="K268" s="53">
        <f t="shared" si="122"/>
        <v>8.2151793160967461</v>
      </c>
      <c r="P268" s="53" t="s">
        <v>986</v>
      </c>
      <c r="Q268" s="87" t="s">
        <v>1306</v>
      </c>
      <c r="R268" s="53">
        <v>853864.62526001013</v>
      </c>
      <c r="S268" s="51">
        <v>106263.899682</v>
      </c>
      <c r="T268" s="53">
        <f t="shared" si="123"/>
        <v>0.1244505235822852</v>
      </c>
      <c r="V268" s="88">
        <f>V267</f>
        <v>4866</v>
      </c>
      <c r="W268" s="53">
        <f t="shared" si="124"/>
        <v>605.57624775139982</v>
      </c>
    </row>
    <row r="269" spans="1:23" x14ac:dyDescent="0.3">
      <c r="A269" s="53" t="s">
        <v>1130</v>
      </c>
      <c r="B269" s="53" t="s">
        <v>991</v>
      </c>
      <c r="C269" s="53">
        <v>13030102</v>
      </c>
      <c r="D269" s="53">
        <v>800647</v>
      </c>
      <c r="E269" s="53">
        <v>138145</v>
      </c>
      <c r="F269" s="53">
        <f t="shared" si="119"/>
        <v>0.17254170689454904</v>
      </c>
      <c r="H269" s="53">
        <f>Input!W73</f>
        <v>161868</v>
      </c>
      <c r="I269" s="53">
        <f>Input!X73</f>
        <v>10692</v>
      </c>
      <c r="J269" s="53">
        <f t="shared" si="121"/>
        <v>172560</v>
      </c>
      <c r="K269" s="53">
        <f t="shared" si="122"/>
        <v>29773.79694172338</v>
      </c>
      <c r="P269" s="53" t="s">
        <v>986</v>
      </c>
      <c r="Q269" s="87" t="s">
        <v>1325</v>
      </c>
      <c r="R269" s="53">
        <v>853864.62526001013</v>
      </c>
      <c r="S269" s="51">
        <v>26390.858840500001</v>
      </c>
      <c r="T269" s="53">
        <f t="shared" si="123"/>
        <v>3.0907544427740786E-2</v>
      </c>
      <c r="V269" s="88">
        <f t="shared" ref="V269:V271" si="127">V268</f>
        <v>4866</v>
      </c>
      <c r="W269" s="53">
        <f t="shared" si="124"/>
        <v>150.39611118538667</v>
      </c>
    </row>
    <row r="270" spans="1:23" x14ac:dyDescent="0.3">
      <c r="A270" s="53" t="s">
        <v>1130</v>
      </c>
      <c r="B270" s="53" t="s">
        <v>991</v>
      </c>
      <c r="C270" s="53">
        <v>13040100</v>
      </c>
      <c r="D270" s="53">
        <v>800647</v>
      </c>
      <c r="E270" s="53">
        <v>662285</v>
      </c>
      <c r="F270" s="53">
        <f t="shared" si="119"/>
        <v>0.82718726230161355</v>
      </c>
      <c r="H270" s="53">
        <f>H269</f>
        <v>161868</v>
      </c>
      <c r="I270" s="53">
        <f>I269</f>
        <v>10692</v>
      </c>
      <c r="J270" s="53">
        <f t="shared" si="121"/>
        <v>172560</v>
      </c>
      <c r="K270" s="53">
        <f t="shared" si="122"/>
        <v>142739.43398276644</v>
      </c>
      <c r="P270" s="53" t="s">
        <v>986</v>
      </c>
      <c r="Q270" s="87" t="s">
        <v>1314</v>
      </c>
      <c r="R270" s="53">
        <v>853864.62526001013</v>
      </c>
      <c r="S270" s="51">
        <v>1282.21162351</v>
      </c>
      <c r="T270" s="53">
        <f t="shared" si="123"/>
        <v>1.5016568031724631E-3</v>
      </c>
      <c r="V270" s="88">
        <f t="shared" si="127"/>
        <v>4866</v>
      </c>
      <c r="W270" s="53">
        <f t="shared" si="124"/>
        <v>7.3070620042372054</v>
      </c>
    </row>
    <row r="271" spans="1:23" x14ac:dyDescent="0.3">
      <c r="A271" s="53" t="s">
        <v>1130</v>
      </c>
      <c r="B271" s="53" t="s">
        <v>991</v>
      </c>
      <c r="C271" s="53">
        <v>13050003</v>
      </c>
      <c r="D271" s="53">
        <v>800647</v>
      </c>
      <c r="E271" s="53">
        <v>217</v>
      </c>
      <c r="F271" s="53">
        <f t="shared" si="119"/>
        <v>2.7103080383739651E-4</v>
      </c>
      <c r="H271" s="53">
        <f>H270</f>
        <v>161868</v>
      </c>
      <c r="I271" s="53">
        <f>I270</f>
        <v>10692</v>
      </c>
      <c r="J271" s="53">
        <f t="shared" si="121"/>
        <v>172560</v>
      </c>
      <c r="K271" s="53">
        <f t="shared" si="122"/>
        <v>46.769075510181139</v>
      </c>
      <c r="P271" s="53" t="s">
        <v>986</v>
      </c>
      <c r="Q271" s="87" t="s">
        <v>1326</v>
      </c>
      <c r="R271" s="53">
        <v>853864.62526001013</v>
      </c>
      <c r="S271" s="51">
        <v>110319.580101</v>
      </c>
      <c r="T271" s="53">
        <f t="shared" si="123"/>
        <v>0.12920031681533428</v>
      </c>
      <c r="V271" s="88">
        <f t="shared" si="127"/>
        <v>4866</v>
      </c>
      <c r="W271" s="53">
        <f t="shared" si="124"/>
        <v>628.6887416234166</v>
      </c>
    </row>
    <row r="272" spans="1:23" x14ac:dyDescent="0.3">
      <c r="A272" s="53" t="s">
        <v>1130</v>
      </c>
      <c r="B272" s="53" t="s">
        <v>1019</v>
      </c>
      <c r="C272" s="53">
        <v>13040100</v>
      </c>
      <c r="D272" s="53">
        <v>3476</v>
      </c>
      <c r="E272" s="53">
        <v>2207</v>
      </c>
      <c r="F272" s="53">
        <f t="shared" si="119"/>
        <v>0.63492520138089759</v>
      </c>
      <c r="H272" s="53">
        <f>Input!W74</f>
        <v>435</v>
      </c>
      <c r="I272" s="53">
        <f>Input!X74</f>
        <v>2</v>
      </c>
      <c r="J272" s="53">
        <f t="shared" si="121"/>
        <v>437</v>
      </c>
      <c r="K272" s="53">
        <f t="shared" si="122"/>
        <v>277.46231300345227</v>
      </c>
      <c r="P272" s="53" t="s">
        <v>987</v>
      </c>
      <c r="Q272" s="87" t="s">
        <v>1140</v>
      </c>
      <c r="R272" s="53">
        <v>597060.49351553898</v>
      </c>
      <c r="S272" s="51">
        <v>124009.477193</v>
      </c>
      <c r="T272" s="53">
        <f t="shared" si="123"/>
        <v>0.20770002125383055</v>
      </c>
      <c r="V272" s="88">
        <f>Input!Z67</f>
        <v>0</v>
      </c>
      <c r="W272" s="53">
        <f t="shared" si="124"/>
        <v>0</v>
      </c>
    </row>
    <row r="273" spans="1:23" x14ac:dyDescent="0.3">
      <c r="A273" s="53" t="s">
        <v>1130</v>
      </c>
      <c r="B273" s="53" t="s">
        <v>1019</v>
      </c>
      <c r="C273" s="53">
        <v>13040201</v>
      </c>
      <c r="D273" s="53">
        <v>3476</v>
      </c>
      <c r="E273" s="53">
        <v>611</v>
      </c>
      <c r="F273" s="53">
        <f t="shared" si="119"/>
        <v>0.17577675489067895</v>
      </c>
      <c r="H273" s="53">
        <f t="shared" ref="H273:I275" si="128">H272</f>
        <v>435</v>
      </c>
      <c r="I273" s="53">
        <f t="shared" si="128"/>
        <v>2</v>
      </c>
      <c r="J273" s="53">
        <f t="shared" si="121"/>
        <v>437</v>
      </c>
      <c r="K273" s="53">
        <f t="shared" si="122"/>
        <v>76.814441887226707</v>
      </c>
      <c r="P273" s="53" t="s">
        <v>987</v>
      </c>
      <c r="Q273" s="87" t="s">
        <v>1145</v>
      </c>
      <c r="R273" s="53">
        <v>597060.49351553898</v>
      </c>
      <c r="S273" s="51">
        <v>62264.067787599997</v>
      </c>
      <c r="T273" s="53">
        <f t="shared" si="123"/>
        <v>0.10428435387004806</v>
      </c>
      <c r="V273" s="88">
        <f>V272</f>
        <v>0</v>
      </c>
      <c r="W273" s="53">
        <f t="shared" si="124"/>
        <v>0</v>
      </c>
    </row>
    <row r="274" spans="1:23" x14ac:dyDescent="0.3">
      <c r="A274" s="53" t="s">
        <v>1130</v>
      </c>
      <c r="B274" s="53" t="s">
        <v>1019</v>
      </c>
      <c r="C274" s="53">
        <v>13050003</v>
      </c>
      <c r="D274" s="53">
        <v>3476</v>
      </c>
      <c r="E274" s="53">
        <v>4</v>
      </c>
      <c r="F274" s="53">
        <f t="shared" si="119"/>
        <v>1.1507479861910242E-3</v>
      </c>
      <c r="H274" s="53">
        <f t="shared" si="128"/>
        <v>435</v>
      </c>
      <c r="I274" s="53">
        <f t="shared" si="128"/>
        <v>2</v>
      </c>
      <c r="J274" s="53">
        <f t="shared" si="121"/>
        <v>437</v>
      </c>
      <c r="K274" s="53">
        <f t="shared" si="122"/>
        <v>0.50287686996547754</v>
      </c>
      <c r="P274" s="53" t="s">
        <v>987</v>
      </c>
      <c r="Q274" s="87" t="s">
        <v>1141</v>
      </c>
      <c r="R274" s="53">
        <v>597060.49351553898</v>
      </c>
      <c r="S274" s="51">
        <v>357821.15036899998</v>
      </c>
      <c r="T274" s="53">
        <f t="shared" si="123"/>
        <v>0.5993046839560946</v>
      </c>
      <c r="V274" s="88">
        <f t="shared" ref="V274:V277" si="129">V273</f>
        <v>0</v>
      </c>
      <c r="W274" s="53">
        <f t="shared" si="124"/>
        <v>0</v>
      </c>
    </row>
    <row r="275" spans="1:23" x14ac:dyDescent="0.3">
      <c r="A275" s="53" t="s">
        <v>1130</v>
      </c>
      <c r="B275" s="53" t="s">
        <v>1019</v>
      </c>
      <c r="C275" s="53">
        <v>13050004</v>
      </c>
      <c r="D275" s="53">
        <v>3476</v>
      </c>
      <c r="E275" s="53">
        <v>654</v>
      </c>
      <c r="F275" s="53">
        <f t="shared" si="119"/>
        <v>0.18814729574223246</v>
      </c>
      <c r="H275" s="53">
        <f t="shared" si="128"/>
        <v>435</v>
      </c>
      <c r="I275" s="53">
        <f t="shared" si="128"/>
        <v>2</v>
      </c>
      <c r="J275" s="53">
        <f t="shared" si="121"/>
        <v>437</v>
      </c>
      <c r="K275" s="53">
        <f t="shared" si="122"/>
        <v>82.220368239355579</v>
      </c>
      <c r="P275" s="53" t="s">
        <v>987</v>
      </c>
      <c r="Q275" s="87" t="s">
        <v>1149</v>
      </c>
      <c r="R275" s="53">
        <v>597060.49351553898</v>
      </c>
      <c r="S275" s="51">
        <v>48558.778551299998</v>
      </c>
      <c r="T275" s="53">
        <f t="shared" si="123"/>
        <v>8.1329746447268855E-2</v>
      </c>
      <c r="V275" s="88">
        <f t="shared" si="129"/>
        <v>0</v>
      </c>
      <c r="W275" s="53">
        <f t="shared" si="124"/>
        <v>0</v>
      </c>
    </row>
    <row r="276" spans="1:23" x14ac:dyDescent="0.3">
      <c r="A276" s="53" t="s">
        <v>1130</v>
      </c>
      <c r="B276" s="53" t="s">
        <v>1024</v>
      </c>
      <c r="C276" s="53">
        <v>13040201</v>
      </c>
      <c r="D276" s="53">
        <v>2342</v>
      </c>
      <c r="E276" s="53">
        <v>14</v>
      </c>
      <c r="F276" s="53">
        <f t="shared" si="119"/>
        <v>5.9777967549103327E-3</v>
      </c>
      <c r="H276" s="53">
        <f>Input!W75</f>
        <v>599</v>
      </c>
      <c r="I276" s="53">
        <f>Input!X75</f>
        <v>0</v>
      </c>
      <c r="J276" s="53">
        <f t="shared" si="121"/>
        <v>599</v>
      </c>
      <c r="K276" s="53">
        <f t="shared" si="122"/>
        <v>3.5807002561912893</v>
      </c>
      <c r="P276" s="53" t="s">
        <v>987</v>
      </c>
      <c r="Q276" s="87" t="s">
        <v>1142</v>
      </c>
      <c r="R276" s="53">
        <v>597060.49351553898</v>
      </c>
      <c r="S276" s="51">
        <v>3629.3865599699998</v>
      </c>
      <c r="T276" s="53">
        <f t="shared" si="123"/>
        <v>6.0787585167457444E-3</v>
      </c>
      <c r="V276" s="88">
        <f t="shared" si="129"/>
        <v>0</v>
      </c>
      <c r="W276" s="53">
        <f t="shared" si="124"/>
        <v>0</v>
      </c>
    </row>
    <row r="277" spans="1:23" x14ac:dyDescent="0.3">
      <c r="A277" s="53" t="s">
        <v>1130</v>
      </c>
      <c r="B277" s="53" t="s">
        <v>1024</v>
      </c>
      <c r="C277" s="53">
        <v>13040202</v>
      </c>
      <c r="D277" s="53">
        <v>2342</v>
      </c>
      <c r="E277" s="53">
        <v>62</v>
      </c>
      <c r="F277" s="53">
        <f t="shared" si="119"/>
        <v>2.6473099914602904E-2</v>
      </c>
      <c r="H277" s="53">
        <f t="shared" ref="H277:I282" si="130">H276</f>
        <v>599</v>
      </c>
      <c r="I277" s="53">
        <f t="shared" si="130"/>
        <v>0</v>
      </c>
      <c r="J277" s="53">
        <f t="shared" si="121"/>
        <v>599</v>
      </c>
      <c r="K277" s="53">
        <f t="shared" si="122"/>
        <v>15.85738684884714</v>
      </c>
      <c r="P277" s="53" t="s">
        <v>987</v>
      </c>
      <c r="Q277" s="87" t="s">
        <v>1150</v>
      </c>
      <c r="R277" s="53">
        <v>597060.49351553898</v>
      </c>
      <c r="S277" s="51">
        <v>777.63305466899999</v>
      </c>
      <c r="T277" s="53">
        <f t="shared" si="123"/>
        <v>1.3024359560121549E-3</v>
      </c>
      <c r="V277" s="88">
        <f t="shared" si="129"/>
        <v>0</v>
      </c>
      <c r="W277" s="53">
        <f t="shared" si="124"/>
        <v>0</v>
      </c>
    </row>
    <row r="278" spans="1:23" x14ac:dyDescent="0.3">
      <c r="A278" s="53" t="s">
        <v>1130</v>
      </c>
      <c r="B278" s="53" t="s">
        <v>1024</v>
      </c>
      <c r="C278" s="53">
        <v>13050004</v>
      </c>
      <c r="D278" s="53">
        <v>2342</v>
      </c>
      <c r="E278" s="53">
        <v>221</v>
      </c>
      <c r="F278" s="53">
        <f t="shared" si="119"/>
        <v>9.4363791631084548E-2</v>
      </c>
      <c r="H278" s="53">
        <f t="shared" si="130"/>
        <v>599</v>
      </c>
      <c r="I278" s="53">
        <f t="shared" si="130"/>
        <v>0</v>
      </c>
      <c r="J278" s="53">
        <f t="shared" si="121"/>
        <v>599</v>
      </c>
      <c r="K278" s="53">
        <f t="shared" si="122"/>
        <v>56.523911187019642</v>
      </c>
      <c r="P278" s="53" t="s">
        <v>988</v>
      </c>
      <c r="Q278" s="87" t="s">
        <v>1325</v>
      </c>
      <c r="R278" s="53">
        <v>1149138.9675477</v>
      </c>
      <c r="S278" s="51">
        <v>225199.78446600001</v>
      </c>
      <c r="T278" s="53">
        <f t="shared" si="123"/>
        <v>0.19597262892109879</v>
      </c>
      <c r="V278" s="89">
        <f>Input!Z68</f>
        <v>1442</v>
      </c>
      <c r="W278" s="53">
        <f t="shared" si="124"/>
        <v>282.59253090422447</v>
      </c>
    </row>
    <row r="279" spans="1:23" x14ac:dyDescent="0.3">
      <c r="A279" s="53" t="s">
        <v>1130</v>
      </c>
      <c r="B279" s="53" t="s">
        <v>1024</v>
      </c>
      <c r="C279" s="53">
        <v>13070003</v>
      </c>
      <c r="D279" s="53">
        <v>2342</v>
      </c>
      <c r="E279" s="53">
        <v>83</v>
      </c>
      <c r="F279" s="53">
        <f t="shared" si="119"/>
        <v>3.5439795046968404E-2</v>
      </c>
      <c r="H279" s="53">
        <f t="shared" si="130"/>
        <v>599</v>
      </c>
      <c r="I279" s="53">
        <f t="shared" si="130"/>
        <v>0</v>
      </c>
      <c r="J279" s="53">
        <f t="shared" si="121"/>
        <v>599</v>
      </c>
      <c r="K279" s="53">
        <f t="shared" si="122"/>
        <v>21.228437233134073</v>
      </c>
      <c r="P279" s="53" t="s">
        <v>988</v>
      </c>
      <c r="Q279" s="87" t="s">
        <v>1328</v>
      </c>
      <c r="R279" s="53">
        <v>1149138.9675477</v>
      </c>
      <c r="S279" s="51">
        <v>37474.465023700002</v>
      </c>
      <c r="T279" s="53">
        <f t="shared" si="123"/>
        <v>3.2610907890167302E-2</v>
      </c>
      <c r="V279" s="88">
        <f>V278</f>
        <v>1442</v>
      </c>
      <c r="W279" s="53">
        <f t="shared" si="124"/>
        <v>47.024929177621253</v>
      </c>
    </row>
    <row r="280" spans="1:23" x14ac:dyDescent="0.3">
      <c r="A280" s="53" t="s">
        <v>1130</v>
      </c>
      <c r="B280" s="53" t="s">
        <v>1024</v>
      </c>
      <c r="C280" s="53">
        <v>13070004</v>
      </c>
      <c r="D280" s="53">
        <v>2342</v>
      </c>
      <c r="E280" s="53">
        <v>28</v>
      </c>
      <c r="F280" s="53">
        <f t="shared" si="119"/>
        <v>1.1955593509820665E-2</v>
      </c>
      <c r="H280" s="53">
        <f t="shared" si="130"/>
        <v>599</v>
      </c>
      <c r="I280" s="53">
        <f t="shared" si="130"/>
        <v>0</v>
      </c>
      <c r="J280" s="53">
        <f t="shared" si="121"/>
        <v>599</v>
      </c>
      <c r="K280" s="53">
        <f t="shared" si="122"/>
        <v>7.1614005123825786</v>
      </c>
      <c r="P280" s="53" t="s">
        <v>988</v>
      </c>
      <c r="Q280" s="87" t="s">
        <v>1337</v>
      </c>
      <c r="R280" s="53">
        <v>1149138.9675477</v>
      </c>
      <c r="S280" s="51">
        <v>421493.11574400001</v>
      </c>
      <c r="T280" s="53">
        <f t="shared" si="123"/>
        <v>0.36679037753238847</v>
      </c>
      <c r="V280" s="88">
        <f t="shared" ref="V280:V282" si="131">V279</f>
        <v>1442</v>
      </c>
      <c r="W280" s="53">
        <f t="shared" si="124"/>
        <v>528.91172440170419</v>
      </c>
    </row>
    <row r="281" spans="1:23" x14ac:dyDescent="0.3">
      <c r="A281" s="53" t="s">
        <v>1130</v>
      </c>
      <c r="B281" s="53" t="s">
        <v>1024</v>
      </c>
      <c r="C281" s="53">
        <v>13070005</v>
      </c>
      <c r="D281" s="53">
        <v>2342</v>
      </c>
      <c r="E281" s="53">
        <v>1804</v>
      </c>
      <c r="F281" s="53">
        <f t="shared" si="119"/>
        <v>0.77028181041844579</v>
      </c>
      <c r="H281" s="53">
        <f t="shared" si="130"/>
        <v>599</v>
      </c>
      <c r="I281" s="53">
        <f t="shared" si="130"/>
        <v>0</v>
      </c>
      <c r="J281" s="53">
        <f t="shared" si="121"/>
        <v>599</v>
      </c>
      <c r="K281" s="53">
        <f t="shared" si="122"/>
        <v>461.39880444064903</v>
      </c>
      <c r="P281" s="53" t="s">
        <v>988</v>
      </c>
      <c r="Q281" s="87" t="s">
        <v>1336</v>
      </c>
      <c r="R281" s="53">
        <v>1149138.9675477</v>
      </c>
      <c r="S281" s="51">
        <v>316404.90457000001</v>
      </c>
      <c r="T281" s="53">
        <f t="shared" si="123"/>
        <v>0.27534085389621621</v>
      </c>
      <c r="V281" s="88">
        <f t="shared" si="131"/>
        <v>1442</v>
      </c>
      <c r="W281" s="53">
        <f t="shared" si="124"/>
        <v>397.04151131834379</v>
      </c>
    </row>
    <row r="282" spans="1:23" x14ac:dyDescent="0.3">
      <c r="A282" s="53" t="s">
        <v>1130</v>
      </c>
      <c r="B282" s="53" t="s">
        <v>1024</v>
      </c>
      <c r="C282" s="53">
        <v>13070006</v>
      </c>
      <c r="D282" s="53">
        <v>2342</v>
      </c>
      <c r="E282" s="53">
        <v>130</v>
      </c>
      <c r="F282" s="53">
        <f t="shared" si="119"/>
        <v>5.5508112724167377E-2</v>
      </c>
      <c r="H282" s="53">
        <f t="shared" si="130"/>
        <v>599</v>
      </c>
      <c r="I282" s="53">
        <f t="shared" si="130"/>
        <v>0</v>
      </c>
      <c r="J282" s="53">
        <f t="shared" si="121"/>
        <v>599</v>
      </c>
      <c r="K282" s="53">
        <f t="shared" si="122"/>
        <v>33.249359521776256</v>
      </c>
      <c r="P282" s="53" t="s">
        <v>988</v>
      </c>
      <c r="Q282" s="87" t="s">
        <v>1330</v>
      </c>
      <c r="R282" s="53">
        <v>1149138.9675477</v>
      </c>
      <c r="S282" s="51">
        <v>148566.697744</v>
      </c>
      <c r="T282" s="53">
        <f t="shared" si="123"/>
        <v>0.12928523176012921</v>
      </c>
      <c r="V282" s="88">
        <f t="shared" si="131"/>
        <v>1442</v>
      </c>
      <c r="W282" s="53">
        <f t="shared" si="124"/>
        <v>186.42930419810631</v>
      </c>
    </row>
    <row r="283" spans="1:23" x14ac:dyDescent="0.3">
      <c r="A283" s="53" t="s">
        <v>1130</v>
      </c>
      <c r="B283" s="53" t="s">
        <v>1078</v>
      </c>
      <c r="C283" s="53">
        <v>13040201</v>
      </c>
      <c r="D283" s="53">
        <v>7818</v>
      </c>
      <c r="E283" s="53">
        <v>5176</v>
      </c>
      <c r="F283" s="53">
        <f t="shared" si="119"/>
        <v>0.66206190841647483</v>
      </c>
      <c r="H283" s="53">
        <f>Input!W76</f>
        <v>2570</v>
      </c>
      <c r="I283" s="53">
        <f>Input!X76</f>
        <v>0</v>
      </c>
      <c r="J283" s="53">
        <f t="shared" si="121"/>
        <v>2570</v>
      </c>
      <c r="K283" s="53">
        <f t="shared" si="122"/>
        <v>1701.4991046303403</v>
      </c>
      <c r="P283" s="53" t="s">
        <v>989</v>
      </c>
      <c r="Q283" s="87" t="s">
        <v>1268</v>
      </c>
      <c r="R283" s="53">
        <v>596361.51283659996</v>
      </c>
      <c r="S283" s="51">
        <v>80441.1058949</v>
      </c>
      <c r="T283" s="53">
        <f t="shared" si="123"/>
        <v>0.13488648104114065</v>
      </c>
      <c r="V283" s="89">
        <f>Input!Z69</f>
        <v>1483</v>
      </c>
      <c r="W283" s="53">
        <f t="shared" si="124"/>
        <v>200.03665138401158</v>
      </c>
    </row>
    <row r="284" spans="1:23" x14ac:dyDescent="0.3">
      <c r="A284" s="53" t="s">
        <v>1130</v>
      </c>
      <c r="B284" s="53" t="s">
        <v>1078</v>
      </c>
      <c r="C284" s="53">
        <v>13040202</v>
      </c>
      <c r="D284" s="53">
        <v>7818</v>
      </c>
      <c r="E284" s="53">
        <v>2493</v>
      </c>
      <c r="F284" s="53">
        <f t="shared" si="119"/>
        <v>0.31887950882578664</v>
      </c>
      <c r="H284" s="53">
        <f t="shared" ref="H284:I287" si="132">H283</f>
        <v>2570</v>
      </c>
      <c r="I284" s="53">
        <f t="shared" si="132"/>
        <v>0</v>
      </c>
      <c r="J284" s="53">
        <f t="shared" si="121"/>
        <v>2570</v>
      </c>
      <c r="K284" s="53">
        <f t="shared" si="122"/>
        <v>819.5203376822717</v>
      </c>
      <c r="P284" s="53" t="s">
        <v>989</v>
      </c>
      <c r="Q284" s="87" t="s">
        <v>1171</v>
      </c>
      <c r="R284" s="53">
        <v>596361.51283659996</v>
      </c>
      <c r="S284" s="51">
        <v>79011.119423900003</v>
      </c>
      <c r="T284" s="53">
        <f t="shared" si="123"/>
        <v>0.13248862933505343</v>
      </c>
      <c r="V284" s="88">
        <f>V283</f>
        <v>1483</v>
      </c>
      <c r="W284" s="53">
        <f t="shared" si="124"/>
        <v>196.48063730388424</v>
      </c>
    </row>
    <row r="285" spans="1:23" x14ac:dyDescent="0.3">
      <c r="A285" s="53" t="s">
        <v>1130</v>
      </c>
      <c r="B285" s="53" t="s">
        <v>1078</v>
      </c>
      <c r="C285" s="53">
        <v>13040203</v>
      </c>
      <c r="D285" s="53">
        <v>7818</v>
      </c>
      <c r="E285" s="53">
        <v>111</v>
      </c>
      <c r="F285" s="53">
        <f t="shared" si="119"/>
        <v>1.4198004604758251E-2</v>
      </c>
      <c r="H285" s="53">
        <f t="shared" si="132"/>
        <v>2570</v>
      </c>
      <c r="I285" s="53">
        <f t="shared" si="132"/>
        <v>0</v>
      </c>
      <c r="J285" s="53">
        <f t="shared" si="121"/>
        <v>2570</v>
      </c>
      <c r="K285" s="53">
        <f t="shared" si="122"/>
        <v>36.488871834228704</v>
      </c>
      <c r="P285" s="53" t="s">
        <v>989</v>
      </c>
      <c r="Q285" s="87" t="s">
        <v>1238</v>
      </c>
      <c r="R285" s="53">
        <v>596361.51283659996</v>
      </c>
      <c r="S285" s="51">
        <v>416832.07977499999</v>
      </c>
      <c r="T285" s="53">
        <f t="shared" si="123"/>
        <v>0.69895872017685001</v>
      </c>
      <c r="V285" s="88">
        <f t="shared" ref="V285:V286" si="133">V284</f>
        <v>1483</v>
      </c>
      <c r="W285" s="53">
        <f t="shared" si="124"/>
        <v>1036.5557820222687</v>
      </c>
    </row>
    <row r="286" spans="1:23" x14ac:dyDescent="0.3">
      <c r="A286" s="53" t="s">
        <v>1130</v>
      </c>
      <c r="B286" s="53" t="s">
        <v>1078</v>
      </c>
      <c r="C286" s="53">
        <v>13040204</v>
      </c>
      <c r="D286" s="53">
        <v>7818</v>
      </c>
      <c r="E286" s="53">
        <v>2</v>
      </c>
      <c r="F286" s="53">
        <f t="shared" si="119"/>
        <v>2.5581990278843696E-4</v>
      </c>
      <c r="H286" s="53">
        <f t="shared" si="132"/>
        <v>2570</v>
      </c>
      <c r="I286" s="53">
        <f t="shared" si="132"/>
        <v>0</v>
      </c>
      <c r="J286" s="53">
        <f t="shared" si="121"/>
        <v>2570</v>
      </c>
      <c r="K286" s="53">
        <f t="shared" si="122"/>
        <v>0.65745715016628292</v>
      </c>
      <c r="P286" s="53" t="s">
        <v>989</v>
      </c>
      <c r="Q286" s="87" t="s">
        <v>1240</v>
      </c>
      <c r="R286" s="53">
        <v>596361.51283659996</v>
      </c>
      <c r="S286" s="51">
        <v>20077.207742800001</v>
      </c>
      <c r="T286" s="53">
        <f t="shared" si="123"/>
        <v>3.3666169446956003E-2</v>
      </c>
      <c r="V286" s="88">
        <f t="shared" si="133"/>
        <v>1483</v>
      </c>
      <c r="W286" s="53">
        <f t="shared" si="124"/>
        <v>49.926929289835755</v>
      </c>
    </row>
    <row r="287" spans="1:23" x14ac:dyDescent="0.3">
      <c r="A287" s="53" t="s">
        <v>1130</v>
      </c>
      <c r="B287" s="53" t="s">
        <v>1078</v>
      </c>
      <c r="C287" s="53">
        <v>13050004</v>
      </c>
      <c r="D287" s="53">
        <v>7818</v>
      </c>
      <c r="E287" s="53">
        <v>36</v>
      </c>
      <c r="F287" s="53">
        <f t="shared" si="119"/>
        <v>4.6047582501918651E-3</v>
      </c>
      <c r="H287" s="53">
        <f t="shared" si="132"/>
        <v>2570</v>
      </c>
      <c r="I287" s="53">
        <f t="shared" si="132"/>
        <v>0</v>
      </c>
      <c r="J287" s="53">
        <f t="shared" si="121"/>
        <v>2570</v>
      </c>
      <c r="K287" s="53">
        <f t="shared" si="122"/>
        <v>11.834228702993093</v>
      </c>
      <c r="P287" s="53" t="s">
        <v>812</v>
      </c>
      <c r="Q287" s="87" t="s">
        <v>1234</v>
      </c>
      <c r="R287" s="53">
        <v>577161.39099099999</v>
      </c>
      <c r="S287" s="51">
        <v>396791.865621</v>
      </c>
      <c r="T287" s="53">
        <f t="shared" si="123"/>
        <v>0.68748858086244957</v>
      </c>
      <c r="V287" s="88">
        <f>Input!Z70</f>
        <v>972</v>
      </c>
      <c r="W287" s="53">
        <f t="shared" si="124"/>
        <v>668.23890059830103</v>
      </c>
    </row>
    <row r="288" spans="1:23" x14ac:dyDescent="0.3">
      <c r="A288" s="53" t="s">
        <v>1130</v>
      </c>
      <c r="B288" s="53" t="s">
        <v>1104</v>
      </c>
      <c r="C288" s="53">
        <v>13040208</v>
      </c>
      <c r="D288" s="53">
        <v>984</v>
      </c>
      <c r="E288" s="53">
        <v>874</v>
      </c>
      <c r="F288" s="53">
        <f t="shared" si="119"/>
        <v>0.88821138211382111</v>
      </c>
      <c r="H288" s="53">
        <f>Input!W77</f>
        <v>239</v>
      </c>
      <c r="I288" s="53">
        <f>Input!X77</f>
        <v>0</v>
      </c>
      <c r="J288" s="53">
        <f t="shared" si="121"/>
        <v>239</v>
      </c>
      <c r="K288" s="53">
        <f t="shared" si="122"/>
        <v>212.28252032520325</v>
      </c>
      <c r="P288" s="53" t="s">
        <v>812</v>
      </c>
      <c r="Q288" s="87" t="s">
        <v>1216</v>
      </c>
      <c r="R288" s="53">
        <v>577161.39099099999</v>
      </c>
      <c r="S288" s="51">
        <v>180369.52536999999</v>
      </c>
      <c r="T288" s="53">
        <f t="shared" si="123"/>
        <v>0.31251141913755037</v>
      </c>
      <c r="V288" s="88">
        <f>V287</f>
        <v>972</v>
      </c>
      <c r="W288" s="53">
        <f t="shared" si="124"/>
        <v>303.76109940169897</v>
      </c>
    </row>
    <row r="289" spans="1:23" x14ac:dyDescent="0.3">
      <c r="A289" s="53" t="s">
        <v>1130</v>
      </c>
      <c r="B289" s="53" t="s">
        <v>1104</v>
      </c>
      <c r="C289" s="53">
        <v>13040209</v>
      </c>
      <c r="D289" s="53">
        <v>984</v>
      </c>
      <c r="E289" s="53">
        <v>5</v>
      </c>
      <c r="F289" s="53">
        <f t="shared" si="119"/>
        <v>5.08130081300813E-3</v>
      </c>
      <c r="H289" s="53">
        <f t="shared" ref="H289:I293" si="134">H288</f>
        <v>239</v>
      </c>
      <c r="I289" s="53">
        <f t="shared" si="134"/>
        <v>0</v>
      </c>
      <c r="J289" s="53">
        <f t="shared" si="121"/>
        <v>239</v>
      </c>
      <c r="K289" s="53">
        <f t="shared" si="122"/>
        <v>1.214430894308943</v>
      </c>
      <c r="P289" s="53" t="s">
        <v>990</v>
      </c>
      <c r="Q289" s="87" t="s">
        <v>1253</v>
      </c>
      <c r="R289" s="53">
        <v>1356588.6785830599</v>
      </c>
      <c r="S289" s="51">
        <v>1283.70241248</v>
      </c>
      <c r="T289" s="53">
        <f t="shared" si="123"/>
        <v>9.4627239099533936E-4</v>
      </c>
      <c r="V289" s="88">
        <f>Input!Z71</f>
        <v>29</v>
      </c>
      <c r="W289" s="53">
        <f t="shared" si="124"/>
        <v>2.7441899338864841E-2</v>
      </c>
    </row>
    <row r="290" spans="1:23" x14ac:dyDescent="0.3">
      <c r="A290" s="53" t="s">
        <v>1130</v>
      </c>
      <c r="B290" s="53" t="s">
        <v>1104</v>
      </c>
      <c r="C290" s="53">
        <v>13040210</v>
      </c>
      <c r="D290" s="53">
        <v>984</v>
      </c>
      <c r="E290" s="53">
        <v>33</v>
      </c>
      <c r="F290" s="53">
        <f t="shared" si="119"/>
        <v>3.3536585365853661E-2</v>
      </c>
      <c r="H290" s="53">
        <f t="shared" si="134"/>
        <v>239</v>
      </c>
      <c r="I290" s="53">
        <f t="shared" si="134"/>
        <v>0</v>
      </c>
      <c r="J290" s="53">
        <f t="shared" si="121"/>
        <v>239</v>
      </c>
      <c r="K290" s="53">
        <f t="shared" si="122"/>
        <v>8.0152439024390247</v>
      </c>
      <c r="P290" s="53" t="s">
        <v>990</v>
      </c>
      <c r="Q290" s="87" t="s">
        <v>1254</v>
      </c>
      <c r="R290" s="53">
        <v>1356588.6785830599</v>
      </c>
      <c r="S290" s="51">
        <v>402277.701497</v>
      </c>
      <c r="T290" s="53">
        <f t="shared" si="123"/>
        <v>0.29653623670011314</v>
      </c>
      <c r="V290" s="88">
        <f>V289</f>
        <v>29</v>
      </c>
      <c r="W290" s="53">
        <f t="shared" si="124"/>
        <v>8.5995508643032803</v>
      </c>
    </row>
    <row r="291" spans="1:23" x14ac:dyDescent="0.3">
      <c r="A291" s="53" t="s">
        <v>1130</v>
      </c>
      <c r="B291" s="53" t="s">
        <v>1104</v>
      </c>
      <c r="C291" s="53">
        <v>13040211</v>
      </c>
      <c r="D291" s="53">
        <v>984</v>
      </c>
      <c r="E291" s="53">
        <v>20</v>
      </c>
      <c r="F291" s="53">
        <f t="shared" si="119"/>
        <v>2.032520325203252E-2</v>
      </c>
      <c r="H291" s="53">
        <f t="shared" si="134"/>
        <v>239</v>
      </c>
      <c r="I291" s="53">
        <f t="shared" si="134"/>
        <v>0</v>
      </c>
      <c r="J291" s="53">
        <f t="shared" si="121"/>
        <v>239</v>
      </c>
      <c r="K291" s="53">
        <f t="shared" si="122"/>
        <v>4.8577235772357721</v>
      </c>
      <c r="P291" s="53" t="s">
        <v>990</v>
      </c>
      <c r="Q291" s="87" t="s">
        <v>1255</v>
      </c>
      <c r="R291" s="53">
        <v>1356588.6785830599</v>
      </c>
      <c r="S291" s="51">
        <v>1290.7061102800001</v>
      </c>
      <c r="T291" s="53">
        <f t="shared" si="123"/>
        <v>9.5143511858592736E-4</v>
      </c>
      <c r="V291" s="88">
        <f t="shared" ref="V291:V296" si="135">V290</f>
        <v>29</v>
      </c>
      <c r="W291" s="53">
        <f t="shared" si="124"/>
        <v>2.7591618438991893E-2</v>
      </c>
    </row>
    <row r="292" spans="1:23" x14ac:dyDescent="0.3">
      <c r="A292" s="53" t="s">
        <v>1130</v>
      </c>
      <c r="B292" s="53" t="s">
        <v>1104</v>
      </c>
      <c r="C292" s="53">
        <v>13070010</v>
      </c>
      <c r="D292" s="53">
        <v>984</v>
      </c>
      <c r="E292" s="53">
        <v>41</v>
      </c>
      <c r="F292" s="53">
        <f t="shared" si="119"/>
        <v>4.1666666666666664E-2</v>
      </c>
      <c r="H292" s="53">
        <f t="shared" si="134"/>
        <v>239</v>
      </c>
      <c r="I292" s="53">
        <f t="shared" si="134"/>
        <v>0</v>
      </c>
      <c r="J292" s="53">
        <f t="shared" si="121"/>
        <v>239</v>
      </c>
      <c r="K292" s="53">
        <f t="shared" si="122"/>
        <v>9.9583333333333321</v>
      </c>
      <c r="P292" s="53" t="s">
        <v>990</v>
      </c>
      <c r="Q292" s="87" t="s">
        <v>1302</v>
      </c>
      <c r="R292" s="53">
        <v>1356588.6785830599</v>
      </c>
      <c r="S292" s="51">
        <v>220284.178422</v>
      </c>
      <c r="T292" s="53">
        <f t="shared" si="123"/>
        <v>0.16238096476824804</v>
      </c>
      <c r="V292" s="88">
        <f t="shared" si="135"/>
        <v>29</v>
      </c>
      <c r="W292" s="53">
        <f t="shared" si="124"/>
        <v>4.7090479782791927</v>
      </c>
    </row>
    <row r="293" spans="1:23" x14ac:dyDescent="0.3">
      <c r="A293" s="53" t="s">
        <v>1130</v>
      </c>
      <c r="B293" s="53" t="s">
        <v>1104</v>
      </c>
      <c r="C293" s="53">
        <v>13070012</v>
      </c>
      <c r="D293" s="53">
        <v>984</v>
      </c>
      <c r="E293" s="53">
        <v>11</v>
      </c>
      <c r="F293" s="53">
        <f t="shared" si="119"/>
        <v>1.1178861788617886E-2</v>
      </c>
      <c r="H293" s="53">
        <f t="shared" si="134"/>
        <v>239</v>
      </c>
      <c r="I293" s="53">
        <f t="shared" si="134"/>
        <v>0</v>
      </c>
      <c r="J293" s="53">
        <f t="shared" si="121"/>
        <v>239</v>
      </c>
      <c r="K293" s="53">
        <f t="shared" si="122"/>
        <v>2.6717479674796749</v>
      </c>
      <c r="P293" s="53" t="s">
        <v>990</v>
      </c>
      <c r="Q293" s="87" t="s">
        <v>1303</v>
      </c>
      <c r="R293" s="53">
        <v>1356588.6785830599</v>
      </c>
      <c r="S293" s="51">
        <v>357355.46805800003</v>
      </c>
      <c r="T293" s="53">
        <f t="shared" si="123"/>
        <v>0.26342212175266966</v>
      </c>
      <c r="V293" s="88">
        <f t="shared" si="135"/>
        <v>29</v>
      </c>
      <c r="W293" s="53">
        <f t="shared" si="124"/>
        <v>7.6392415308274204</v>
      </c>
    </row>
    <row r="294" spans="1:23" x14ac:dyDescent="0.3">
      <c r="A294" s="53" t="s">
        <v>1131</v>
      </c>
      <c r="B294" s="53" t="s">
        <v>938</v>
      </c>
      <c r="C294" s="53">
        <v>12080003</v>
      </c>
      <c r="D294" s="53">
        <v>14786</v>
      </c>
      <c r="E294" s="53">
        <v>47</v>
      </c>
      <c r="F294" s="53">
        <f t="shared" si="119"/>
        <v>3.1786825375355065E-3</v>
      </c>
      <c r="H294" s="53">
        <f>Input!W78</f>
        <v>3937</v>
      </c>
      <c r="I294" s="53">
        <f>Input!X78</f>
        <v>0</v>
      </c>
      <c r="J294" s="53">
        <f t="shared" si="121"/>
        <v>3937</v>
      </c>
      <c r="K294" s="53">
        <f t="shared" si="122"/>
        <v>12.51447315027729</v>
      </c>
      <c r="P294" s="53" t="s">
        <v>990</v>
      </c>
      <c r="Q294" s="87" t="s">
        <v>1250</v>
      </c>
      <c r="R294" s="53">
        <v>1356588.6785830599</v>
      </c>
      <c r="S294" s="51">
        <v>23677.161077100001</v>
      </c>
      <c r="T294" s="53">
        <f t="shared" si="123"/>
        <v>1.745345619560271E-2</v>
      </c>
      <c r="V294" s="88">
        <f t="shared" si="135"/>
        <v>29</v>
      </c>
      <c r="W294" s="53">
        <f t="shared" si="124"/>
        <v>0.50615022967247858</v>
      </c>
    </row>
    <row r="295" spans="1:23" x14ac:dyDescent="0.3">
      <c r="A295" s="53" t="s">
        <v>1131</v>
      </c>
      <c r="B295" s="53" t="s">
        <v>938</v>
      </c>
      <c r="C295" s="53">
        <v>12080004</v>
      </c>
      <c r="D295" s="53">
        <v>14786</v>
      </c>
      <c r="E295" s="53">
        <v>14620</v>
      </c>
      <c r="F295" s="53">
        <f t="shared" si="119"/>
        <v>0.98877316380359803</v>
      </c>
      <c r="H295" s="53">
        <f t="shared" ref="H295:I297" si="136">H294</f>
        <v>3937</v>
      </c>
      <c r="I295" s="53">
        <f t="shared" si="136"/>
        <v>0</v>
      </c>
      <c r="J295" s="53">
        <f t="shared" si="121"/>
        <v>3937</v>
      </c>
      <c r="K295" s="53">
        <f t="shared" si="122"/>
        <v>3892.7999458947656</v>
      </c>
      <c r="P295" s="53" t="s">
        <v>990</v>
      </c>
      <c r="Q295" s="87" t="s">
        <v>1304</v>
      </c>
      <c r="R295" s="53">
        <v>1356588.6785830599</v>
      </c>
      <c r="S295" s="51">
        <v>261854.63057899999</v>
      </c>
      <c r="T295" s="53">
        <f t="shared" si="123"/>
        <v>0.1930243372313146</v>
      </c>
      <c r="V295" s="88">
        <f t="shared" si="135"/>
        <v>29</v>
      </c>
      <c r="W295" s="53">
        <f t="shared" si="124"/>
        <v>5.5977057797081233</v>
      </c>
    </row>
    <row r="296" spans="1:23" x14ac:dyDescent="0.3">
      <c r="A296" s="53" t="s">
        <v>1131</v>
      </c>
      <c r="B296" s="53" t="s">
        <v>938</v>
      </c>
      <c r="C296" s="53">
        <v>12080005</v>
      </c>
      <c r="D296" s="53">
        <v>14786</v>
      </c>
      <c r="E296" s="53">
        <v>103</v>
      </c>
      <c r="F296" s="53">
        <f t="shared" si="119"/>
        <v>6.9660489652373864E-3</v>
      </c>
      <c r="H296" s="53">
        <f t="shared" si="136"/>
        <v>3937</v>
      </c>
      <c r="I296" s="53">
        <f t="shared" si="136"/>
        <v>0</v>
      </c>
      <c r="J296" s="53">
        <f t="shared" si="121"/>
        <v>3937</v>
      </c>
      <c r="K296" s="53">
        <f t="shared" si="122"/>
        <v>27.425334776139589</v>
      </c>
      <c r="P296" s="53" t="s">
        <v>990</v>
      </c>
      <c r="Q296" s="87" t="s">
        <v>1305</v>
      </c>
      <c r="R296" s="53">
        <v>1356588.6785830599</v>
      </c>
      <c r="S296" s="51">
        <v>88565.130427199998</v>
      </c>
      <c r="T296" s="53">
        <f t="shared" si="123"/>
        <v>6.5285175842470677E-2</v>
      </c>
      <c r="V296" s="88">
        <f t="shared" si="135"/>
        <v>29</v>
      </c>
      <c r="W296" s="53">
        <f t="shared" si="124"/>
        <v>1.8932700994316496</v>
      </c>
    </row>
    <row r="297" spans="1:23" x14ac:dyDescent="0.3">
      <c r="A297" s="53" t="s">
        <v>1131</v>
      </c>
      <c r="B297" s="53" t="s">
        <v>938</v>
      </c>
      <c r="C297" s="53">
        <v>13070007</v>
      </c>
      <c r="D297" s="53">
        <v>14786</v>
      </c>
      <c r="E297" s="53">
        <v>16</v>
      </c>
      <c r="F297" s="53">
        <f t="shared" si="119"/>
        <v>1.0821046936291085E-3</v>
      </c>
      <c r="H297" s="53">
        <f t="shared" si="136"/>
        <v>3937</v>
      </c>
      <c r="I297" s="53">
        <f t="shared" si="136"/>
        <v>0</v>
      </c>
      <c r="J297" s="53">
        <f t="shared" si="121"/>
        <v>3937</v>
      </c>
      <c r="K297" s="53">
        <f t="shared" si="122"/>
        <v>4.2602461788178001</v>
      </c>
      <c r="P297" s="53" t="s">
        <v>991</v>
      </c>
      <c r="Q297" s="87" t="s">
        <v>1223</v>
      </c>
      <c r="R297" s="53">
        <v>636689.08596399997</v>
      </c>
      <c r="S297" s="51">
        <v>63489.691463399999</v>
      </c>
      <c r="T297" s="53">
        <f t="shared" si="123"/>
        <v>9.9718517032958642E-2</v>
      </c>
      <c r="V297" s="89">
        <f>Input!Z72</f>
        <v>4627</v>
      </c>
      <c r="W297" s="53">
        <f t="shared" si="124"/>
        <v>461.39757831149961</v>
      </c>
    </row>
    <row r="298" spans="1:23" x14ac:dyDescent="0.3">
      <c r="A298" s="53" t="s">
        <v>1131</v>
      </c>
      <c r="B298" s="53" t="s">
        <v>949</v>
      </c>
      <c r="C298" s="53">
        <v>12050004</v>
      </c>
      <c r="D298" s="53">
        <v>641</v>
      </c>
      <c r="E298" s="53">
        <v>68</v>
      </c>
      <c r="F298" s="53">
        <f t="shared" si="119"/>
        <v>0.10608424336973479</v>
      </c>
      <c r="H298" s="53">
        <f>Input!W79</f>
        <v>169</v>
      </c>
      <c r="I298" s="53">
        <f>Input!X79</f>
        <v>0</v>
      </c>
      <c r="J298" s="53">
        <f t="shared" si="121"/>
        <v>169</v>
      </c>
      <c r="K298" s="53">
        <f t="shared" si="122"/>
        <v>17.928237129485179</v>
      </c>
      <c r="P298" s="53" t="s">
        <v>991</v>
      </c>
      <c r="Q298" s="87" t="s">
        <v>1224</v>
      </c>
      <c r="R298" s="53">
        <v>636689.08596399997</v>
      </c>
      <c r="S298" s="51">
        <v>516333.06387000001</v>
      </c>
      <c r="T298" s="53">
        <f t="shared" si="123"/>
        <v>0.81096578416799625</v>
      </c>
      <c r="V298" s="88">
        <f>V297</f>
        <v>4627</v>
      </c>
      <c r="W298" s="53">
        <f t="shared" si="124"/>
        <v>3752.3386833453187</v>
      </c>
    </row>
    <row r="299" spans="1:23" x14ac:dyDescent="0.3">
      <c r="A299" s="53" t="s">
        <v>1131</v>
      </c>
      <c r="B299" s="53" t="s">
        <v>949</v>
      </c>
      <c r="C299" s="53">
        <v>12080002</v>
      </c>
      <c r="D299" s="53">
        <v>641</v>
      </c>
      <c r="E299" s="53">
        <v>573</v>
      </c>
      <c r="F299" s="53">
        <f t="shared" si="119"/>
        <v>0.89391575663026523</v>
      </c>
      <c r="H299" s="53">
        <f>H298</f>
        <v>169</v>
      </c>
      <c r="I299" s="53">
        <f>I298</f>
        <v>0</v>
      </c>
      <c r="J299" s="53">
        <f t="shared" si="121"/>
        <v>169</v>
      </c>
      <c r="K299" s="53">
        <f t="shared" si="122"/>
        <v>151.07176287051482</v>
      </c>
      <c r="P299" s="53" t="s">
        <v>991</v>
      </c>
      <c r="Q299" s="87" t="s">
        <v>1225</v>
      </c>
      <c r="R299" s="53">
        <v>636689.08596399997</v>
      </c>
      <c r="S299" s="51">
        <v>56866.330630600001</v>
      </c>
      <c r="T299" s="53">
        <f t="shared" si="123"/>
        <v>8.9315698799045176E-2</v>
      </c>
      <c r="V299" s="88">
        <f t="shared" ref="V299" si="137">V298</f>
        <v>4627</v>
      </c>
      <c r="W299" s="53">
        <f t="shared" si="124"/>
        <v>413.26373834318201</v>
      </c>
    </row>
    <row r="300" spans="1:23" x14ac:dyDescent="0.3">
      <c r="A300" s="53" t="s">
        <v>1131</v>
      </c>
      <c r="B300" s="53" t="s">
        <v>954</v>
      </c>
      <c r="C300" s="53">
        <v>12070201</v>
      </c>
      <c r="D300" s="53">
        <v>38106</v>
      </c>
      <c r="E300" s="53">
        <v>85</v>
      </c>
      <c r="F300" s="53">
        <f t="shared" si="119"/>
        <v>2.2306198498924052E-3</v>
      </c>
      <c r="H300" s="53">
        <f>Input!W80</f>
        <v>7111</v>
      </c>
      <c r="I300" s="53">
        <f>Input!X80</f>
        <v>686</v>
      </c>
      <c r="J300" s="53">
        <f t="shared" si="121"/>
        <v>7797</v>
      </c>
      <c r="K300" s="53">
        <f t="shared" si="122"/>
        <v>17.392142969611083</v>
      </c>
      <c r="P300" s="53" t="s">
        <v>724</v>
      </c>
      <c r="Q300" s="87" t="s">
        <v>1185</v>
      </c>
      <c r="R300" s="53">
        <v>608942.92806754401</v>
      </c>
      <c r="S300" s="51">
        <v>30246.687451099999</v>
      </c>
      <c r="T300" s="53">
        <f t="shared" si="123"/>
        <v>4.9670808308894643E-2</v>
      </c>
      <c r="V300" s="88">
        <f>Input!Z73</f>
        <v>69</v>
      </c>
      <c r="W300" s="53">
        <f t="shared" si="124"/>
        <v>3.4272857733137303</v>
      </c>
    </row>
    <row r="301" spans="1:23" x14ac:dyDescent="0.3">
      <c r="A301" s="53" t="s">
        <v>1131</v>
      </c>
      <c r="B301" s="53" t="s">
        <v>954</v>
      </c>
      <c r="C301" s="53">
        <v>12090106</v>
      </c>
      <c r="D301" s="53">
        <v>38106</v>
      </c>
      <c r="E301" s="53">
        <v>3902</v>
      </c>
      <c r="F301" s="53">
        <f t="shared" si="119"/>
        <v>0.10239857240329607</v>
      </c>
      <c r="H301" s="53">
        <f t="shared" ref="H301:I303" si="138">H300</f>
        <v>7111</v>
      </c>
      <c r="I301" s="53">
        <f t="shared" si="138"/>
        <v>686</v>
      </c>
      <c r="J301" s="53">
        <f t="shared" si="121"/>
        <v>7797</v>
      </c>
      <c r="K301" s="53">
        <f t="shared" si="122"/>
        <v>798.40166902849944</v>
      </c>
      <c r="P301" s="53" t="s">
        <v>724</v>
      </c>
      <c r="Q301" s="87" t="s">
        <v>1182</v>
      </c>
      <c r="R301" s="53">
        <v>608942.92806754401</v>
      </c>
      <c r="S301" s="51">
        <v>212112.63827637397</v>
      </c>
      <c r="T301" s="53">
        <f t="shared" si="123"/>
        <v>0.34832925796429715</v>
      </c>
      <c r="V301" s="88">
        <f>V300</f>
        <v>69</v>
      </c>
      <c r="W301" s="53">
        <f t="shared" si="124"/>
        <v>24.034718799536503</v>
      </c>
    </row>
    <row r="302" spans="1:23" x14ac:dyDescent="0.3">
      <c r="A302" s="53" t="s">
        <v>1131</v>
      </c>
      <c r="B302" s="53" t="s">
        <v>954</v>
      </c>
      <c r="C302" s="53">
        <v>12090107</v>
      </c>
      <c r="D302" s="53">
        <v>38106</v>
      </c>
      <c r="E302" s="53">
        <v>30352</v>
      </c>
      <c r="F302" s="53">
        <f t="shared" si="119"/>
        <v>0.79651498451687397</v>
      </c>
      <c r="H302" s="53">
        <f t="shared" si="138"/>
        <v>7111</v>
      </c>
      <c r="I302" s="53">
        <f t="shared" si="138"/>
        <v>686</v>
      </c>
      <c r="J302" s="53">
        <f t="shared" si="121"/>
        <v>7797</v>
      </c>
      <c r="K302" s="53">
        <f t="shared" si="122"/>
        <v>6210.4273342780662</v>
      </c>
      <c r="P302" s="53" t="s">
        <v>724</v>
      </c>
      <c r="Q302" s="87" t="s">
        <v>1187</v>
      </c>
      <c r="R302" s="53">
        <v>608942.92806754401</v>
      </c>
      <c r="S302" s="51">
        <v>8441.1420450700007</v>
      </c>
      <c r="T302" s="53">
        <f t="shared" si="123"/>
        <v>1.3861959234599581E-2</v>
      </c>
      <c r="V302" s="88">
        <f t="shared" ref="V302:V303" si="139">V301</f>
        <v>69</v>
      </c>
      <c r="W302" s="53">
        <f t="shared" si="124"/>
        <v>0.95647518718737112</v>
      </c>
    </row>
    <row r="303" spans="1:23" x14ac:dyDescent="0.3">
      <c r="A303" s="53" t="s">
        <v>1131</v>
      </c>
      <c r="B303" s="53" t="s">
        <v>954</v>
      </c>
      <c r="C303" s="53">
        <v>12090108</v>
      </c>
      <c r="D303" s="53">
        <v>38106</v>
      </c>
      <c r="E303" s="53">
        <v>3767</v>
      </c>
      <c r="F303" s="53">
        <f t="shared" si="119"/>
        <v>9.8855823229937537E-2</v>
      </c>
      <c r="H303" s="53">
        <f t="shared" si="138"/>
        <v>7111</v>
      </c>
      <c r="I303" s="53">
        <f t="shared" si="138"/>
        <v>686</v>
      </c>
      <c r="J303" s="53">
        <f t="shared" si="121"/>
        <v>7797</v>
      </c>
      <c r="K303" s="53">
        <f t="shared" si="122"/>
        <v>770.77885372382298</v>
      </c>
      <c r="P303" s="53" t="s">
        <v>724</v>
      </c>
      <c r="Q303" s="87" t="s">
        <v>1186</v>
      </c>
      <c r="R303" s="53">
        <v>608942.92806754401</v>
      </c>
      <c r="S303" s="51">
        <v>358142.460295</v>
      </c>
      <c r="T303" s="53">
        <f t="shared" si="123"/>
        <v>0.58813797449220862</v>
      </c>
      <c r="V303" s="88">
        <f t="shared" si="139"/>
        <v>69</v>
      </c>
      <c r="W303" s="53">
        <f t="shared" si="124"/>
        <v>40.581520239962394</v>
      </c>
    </row>
    <row r="304" spans="1:23" x14ac:dyDescent="0.3">
      <c r="A304" s="53" t="s">
        <v>1131</v>
      </c>
      <c r="B304" s="53" t="s">
        <v>966</v>
      </c>
      <c r="C304" s="53">
        <v>12080008</v>
      </c>
      <c r="D304" s="53">
        <v>3320</v>
      </c>
      <c r="E304" s="53">
        <v>3168</v>
      </c>
      <c r="F304" s="53">
        <f t="shared" si="119"/>
        <v>0.95421686746987955</v>
      </c>
      <c r="H304" s="53">
        <f>Input!W81</f>
        <v>755</v>
      </c>
      <c r="I304" s="53">
        <f>Input!X81</f>
        <v>0</v>
      </c>
      <c r="J304" s="53">
        <f t="shared" si="121"/>
        <v>755</v>
      </c>
      <c r="K304" s="53">
        <f t="shared" si="122"/>
        <v>720.43373493975901</v>
      </c>
      <c r="P304" s="53" t="s">
        <v>992</v>
      </c>
      <c r="Q304" s="87" t="s">
        <v>1171</v>
      </c>
      <c r="R304" s="53">
        <v>697476.20092877699</v>
      </c>
      <c r="S304" s="51">
        <v>125646.365361</v>
      </c>
      <c r="T304" s="53">
        <f t="shared" si="123"/>
        <v>0.18014430484321345</v>
      </c>
      <c r="V304" s="88">
        <f>Input!Z74</f>
        <v>970</v>
      </c>
      <c r="W304" s="53">
        <f t="shared" si="124"/>
        <v>174.73997569791703</v>
      </c>
    </row>
    <row r="305" spans="1:23" x14ac:dyDescent="0.3">
      <c r="A305" s="53" t="s">
        <v>1131</v>
      </c>
      <c r="B305" s="53" t="s">
        <v>966</v>
      </c>
      <c r="C305" s="53">
        <v>12090101</v>
      </c>
      <c r="D305" s="53">
        <v>3320</v>
      </c>
      <c r="E305" s="53">
        <v>111</v>
      </c>
      <c r="F305" s="53">
        <f t="shared" si="119"/>
        <v>3.3433734939759034E-2</v>
      </c>
      <c r="H305" s="53">
        <f t="shared" ref="H305:I307" si="140">H304</f>
        <v>755</v>
      </c>
      <c r="I305" s="53">
        <f t="shared" si="140"/>
        <v>0</v>
      </c>
      <c r="J305" s="53">
        <f t="shared" si="121"/>
        <v>755</v>
      </c>
      <c r="K305" s="53">
        <f t="shared" si="122"/>
        <v>25.242469879518072</v>
      </c>
      <c r="P305" s="53" t="s">
        <v>992</v>
      </c>
      <c r="Q305" s="87" t="s">
        <v>1264</v>
      </c>
      <c r="R305" s="53">
        <v>697476.20092877699</v>
      </c>
      <c r="S305" s="51">
        <v>177264.38196200001</v>
      </c>
      <c r="T305" s="53">
        <f t="shared" si="123"/>
        <v>0.25415115487230999</v>
      </c>
      <c r="V305" s="88">
        <f>V304</f>
        <v>970</v>
      </c>
      <c r="W305" s="53">
        <f t="shared" si="124"/>
        <v>246.52662022614069</v>
      </c>
    </row>
    <row r="306" spans="1:23" x14ac:dyDescent="0.3">
      <c r="A306" s="53" t="s">
        <v>1131</v>
      </c>
      <c r="B306" s="53" t="s">
        <v>966</v>
      </c>
      <c r="C306" s="53">
        <v>12090104</v>
      </c>
      <c r="D306" s="53">
        <v>3320</v>
      </c>
      <c r="E306" s="53">
        <v>40</v>
      </c>
      <c r="F306" s="53">
        <f t="shared" si="119"/>
        <v>1.2048192771084338E-2</v>
      </c>
      <c r="H306" s="53">
        <f t="shared" si="140"/>
        <v>755</v>
      </c>
      <c r="I306" s="53">
        <f t="shared" si="140"/>
        <v>0</v>
      </c>
      <c r="J306" s="53">
        <f t="shared" si="121"/>
        <v>755</v>
      </c>
      <c r="K306" s="53">
        <f t="shared" si="122"/>
        <v>9.0963855421686759</v>
      </c>
      <c r="P306" s="53" t="s">
        <v>992</v>
      </c>
      <c r="Q306" s="87" t="s">
        <v>1266</v>
      </c>
      <c r="R306" s="53">
        <v>697476.20092877699</v>
      </c>
      <c r="S306" s="51">
        <v>280161.14620277705</v>
      </c>
      <c r="T306" s="53">
        <f t="shared" si="123"/>
        <v>0.40167843122060276</v>
      </c>
      <c r="V306" s="88">
        <f t="shared" ref="V306:V307" si="141">V305</f>
        <v>970</v>
      </c>
      <c r="W306" s="53">
        <f t="shared" si="124"/>
        <v>389.62807828398468</v>
      </c>
    </row>
    <row r="307" spans="1:23" x14ac:dyDescent="0.3">
      <c r="A307" s="53" t="s">
        <v>1131</v>
      </c>
      <c r="B307" s="53" t="s">
        <v>966</v>
      </c>
      <c r="C307" s="53">
        <v>12090105</v>
      </c>
      <c r="D307" s="53">
        <v>3320</v>
      </c>
      <c r="E307" s="53">
        <v>1</v>
      </c>
      <c r="F307" s="53">
        <f t="shared" si="119"/>
        <v>3.0120481927710846E-4</v>
      </c>
      <c r="H307" s="53">
        <f t="shared" si="140"/>
        <v>755</v>
      </c>
      <c r="I307" s="53">
        <f t="shared" si="140"/>
        <v>0</v>
      </c>
      <c r="J307" s="53">
        <f t="shared" si="121"/>
        <v>755</v>
      </c>
      <c r="K307" s="53">
        <f t="shared" si="122"/>
        <v>0.22740963855421689</v>
      </c>
      <c r="P307" s="53" t="s">
        <v>992</v>
      </c>
      <c r="Q307" s="87" t="s">
        <v>1238</v>
      </c>
      <c r="R307" s="53">
        <v>697476.20092877699</v>
      </c>
      <c r="S307" s="51">
        <v>114404.307403</v>
      </c>
      <c r="T307" s="53">
        <f t="shared" si="123"/>
        <v>0.16402610906387391</v>
      </c>
      <c r="V307" s="88">
        <f t="shared" si="141"/>
        <v>970</v>
      </c>
      <c r="W307" s="53">
        <f t="shared" si="124"/>
        <v>159.10532579195768</v>
      </c>
    </row>
    <row r="308" spans="1:23" x14ac:dyDescent="0.3">
      <c r="A308" s="53" t="s">
        <v>1131</v>
      </c>
      <c r="B308" s="53" t="s">
        <v>967</v>
      </c>
      <c r="C308" s="53">
        <v>12090101</v>
      </c>
      <c r="D308" s="53">
        <v>8895</v>
      </c>
      <c r="E308" s="53">
        <v>63</v>
      </c>
      <c r="F308" s="53">
        <f t="shared" si="119"/>
        <v>7.0826306913996627E-3</v>
      </c>
      <c r="H308" s="53">
        <f>Input!W82</f>
        <v>1814</v>
      </c>
      <c r="I308" s="53">
        <f>Input!X82</f>
        <v>6</v>
      </c>
      <c r="J308" s="53">
        <f t="shared" si="121"/>
        <v>1820</v>
      </c>
      <c r="K308" s="53">
        <f t="shared" si="122"/>
        <v>12.890387858347387</v>
      </c>
      <c r="P308" s="53" t="s">
        <v>993</v>
      </c>
      <c r="Q308" s="87" t="s">
        <v>1264</v>
      </c>
      <c r="R308" s="53">
        <v>495252.80762927484</v>
      </c>
      <c r="S308" s="51">
        <v>0.12894867482899999</v>
      </c>
      <c r="T308" s="53">
        <f t="shared" si="123"/>
        <v>2.60369396886944E-7</v>
      </c>
      <c r="V308" s="88">
        <f>Input!Z75</f>
        <v>246</v>
      </c>
      <c r="W308" s="53">
        <f t="shared" si="124"/>
        <v>6.4050871634188219E-5</v>
      </c>
    </row>
    <row r="309" spans="1:23" x14ac:dyDescent="0.3">
      <c r="A309" s="53" t="s">
        <v>1131</v>
      </c>
      <c r="B309" s="53" t="s">
        <v>967</v>
      </c>
      <c r="C309" s="53">
        <v>12090106</v>
      </c>
      <c r="D309" s="53">
        <v>8895</v>
      </c>
      <c r="E309" s="53">
        <v>2720</v>
      </c>
      <c r="F309" s="53">
        <f t="shared" si="119"/>
        <v>0.30578976953344578</v>
      </c>
      <c r="H309" s="53">
        <f t="shared" ref="H309:I311" si="142">H308</f>
        <v>1814</v>
      </c>
      <c r="I309" s="53">
        <f t="shared" si="142"/>
        <v>6</v>
      </c>
      <c r="J309" s="53">
        <f t="shared" si="121"/>
        <v>1820</v>
      </c>
      <c r="K309" s="53">
        <f t="shared" si="122"/>
        <v>556.53738055087126</v>
      </c>
      <c r="P309" s="53" t="s">
        <v>993</v>
      </c>
      <c r="Q309" s="87" t="s">
        <v>1259</v>
      </c>
      <c r="R309" s="53">
        <v>495252.80762927484</v>
      </c>
      <c r="S309" s="51">
        <v>482538.76272300002</v>
      </c>
      <c r="T309" s="53">
        <f t="shared" si="123"/>
        <v>0.97432817197516619</v>
      </c>
      <c r="V309" s="88">
        <f>V308</f>
        <v>246</v>
      </c>
      <c r="W309" s="53">
        <f t="shared" si="124"/>
        <v>239.68473030589089</v>
      </c>
    </row>
    <row r="310" spans="1:23" x14ac:dyDescent="0.3">
      <c r="A310" s="53" t="s">
        <v>1131</v>
      </c>
      <c r="B310" s="53" t="s">
        <v>967</v>
      </c>
      <c r="C310" s="53">
        <v>12090107</v>
      </c>
      <c r="D310" s="53">
        <v>8895</v>
      </c>
      <c r="E310" s="53">
        <v>222</v>
      </c>
      <c r="F310" s="53">
        <f t="shared" si="119"/>
        <v>2.4957841483979764E-2</v>
      </c>
      <c r="H310" s="53">
        <f t="shared" si="142"/>
        <v>1814</v>
      </c>
      <c r="I310" s="53">
        <f t="shared" si="142"/>
        <v>6</v>
      </c>
      <c r="J310" s="53">
        <f t="shared" si="121"/>
        <v>1820</v>
      </c>
      <c r="K310" s="53">
        <f t="shared" si="122"/>
        <v>45.423271500843171</v>
      </c>
      <c r="P310" s="53" t="s">
        <v>993</v>
      </c>
      <c r="Q310" s="87" t="s">
        <v>1262</v>
      </c>
      <c r="R310" s="53">
        <v>495252.80762927484</v>
      </c>
      <c r="S310" s="51">
        <v>12713.9159576</v>
      </c>
      <c r="T310" s="53">
        <f t="shared" si="123"/>
        <v>2.5671567655436888E-2</v>
      </c>
      <c r="V310" s="88">
        <f>V309</f>
        <v>246</v>
      </c>
      <c r="W310" s="53">
        <f t="shared" si="124"/>
        <v>6.3152056432374746</v>
      </c>
    </row>
    <row r="311" spans="1:23" x14ac:dyDescent="0.3">
      <c r="A311" s="53" t="s">
        <v>1131</v>
      </c>
      <c r="B311" s="53" t="s">
        <v>967</v>
      </c>
      <c r="C311" s="53">
        <v>12090108</v>
      </c>
      <c r="D311" s="53">
        <v>8895</v>
      </c>
      <c r="E311" s="53">
        <v>5890</v>
      </c>
      <c r="F311" s="53">
        <f t="shared" si="119"/>
        <v>0.66216975829117486</v>
      </c>
      <c r="H311" s="53">
        <f t="shared" si="142"/>
        <v>1814</v>
      </c>
      <c r="I311" s="53">
        <f t="shared" si="142"/>
        <v>6</v>
      </c>
      <c r="J311" s="53">
        <f t="shared" si="121"/>
        <v>1820</v>
      </c>
      <c r="K311" s="53">
        <f t="shared" si="122"/>
        <v>1205.1489600899383</v>
      </c>
      <c r="P311" s="53" t="s">
        <v>892</v>
      </c>
      <c r="Q311" s="87" t="s">
        <v>1188</v>
      </c>
      <c r="R311" s="53">
        <v>571977.76509840298</v>
      </c>
      <c r="S311" s="51">
        <v>411726.364099</v>
      </c>
      <c r="T311" s="53">
        <f t="shared" si="123"/>
        <v>0.7198293171906196</v>
      </c>
      <c r="V311" s="88">
        <f>Input!Z76</f>
        <v>16</v>
      </c>
      <c r="W311" s="53">
        <f t="shared" si="124"/>
        <v>11.517269075049914</v>
      </c>
    </row>
    <row r="312" spans="1:23" x14ac:dyDescent="0.3">
      <c r="A312" s="53" t="s">
        <v>1131</v>
      </c>
      <c r="B312" s="53" t="s">
        <v>972</v>
      </c>
      <c r="C312" s="53">
        <v>12090101</v>
      </c>
      <c r="D312" s="53">
        <v>4087</v>
      </c>
      <c r="E312" s="53">
        <v>59</v>
      </c>
      <c r="F312" s="53">
        <f t="shared" si="119"/>
        <v>1.4436016638120872E-2</v>
      </c>
      <c r="H312" s="53">
        <f>Input!W83</f>
        <v>884</v>
      </c>
      <c r="I312" s="53">
        <f>Input!X83</f>
        <v>0</v>
      </c>
      <c r="J312" s="53">
        <f t="shared" si="121"/>
        <v>884</v>
      </c>
      <c r="K312" s="53">
        <f t="shared" si="122"/>
        <v>12.761438708098851</v>
      </c>
      <c r="P312" s="53" t="s">
        <v>892</v>
      </c>
      <c r="Q312" s="87" t="s">
        <v>1189</v>
      </c>
      <c r="R312" s="53">
        <v>571977.76509840298</v>
      </c>
      <c r="S312" s="51">
        <v>132119.35847899999</v>
      </c>
      <c r="T312" s="53">
        <f t="shared" si="123"/>
        <v>0.23098687840823706</v>
      </c>
      <c r="V312" s="88">
        <f>V311</f>
        <v>16</v>
      </c>
      <c r="W312" s="53">
        <f t="shared" si="124"/>
        <v>3.695790054531793</v>
      </c>
    </row>
    <row r="313" spans="1:23" x14ac:dyDescent="0.3">
      <c r="A313" s="53" t="s">
        <v>1131</v>
      </c>
      <c r="B313" s="53" t="s">
        <v>972</v>
      </c>
      <c r="C313" s="53">
        <v>12090105</v>
      </c>
      <c r="D313" s="53">
        <v>4087</v>
      </c>
      <c r="E313" s="53">
        <v>794</v>
      </c>
      <c r="F313" s="53">
        <f t="shared" si="119"/>
        <v>0.19427452899437239</v>
      </c>
      <c r="H313" s="53">
        <f t="shared" ref="H313:I315" si="143">H312</f>
        <v>884</v>
      </c>
      <c r="I313" s="53">
        <f t="shared" si="143"/>
        <v>0</v>
      </c>
      <c r="J313" s="53">
        <f t="shared" si="121"/>
        <v>884</v>
      </c>
      <c r="K313" s="53">
        <f t="shared" si="122"/>
        <v>171.7386836310252</v>
      </c>
      <c r="P313" s="53" t="s">
        <v>892</v>
      </c>
      <c r="Q313" s="87" t="s">
        <v>1183</v>
      </c>
      <c r="R313" s="53">
        <v>571977.76509840298</v>
      </c>
      <c r="S313" s="51">
        <v>28132.042520402931</v>
      </c>
      <c r="T313" s="53">
        <f t="shared" si="123"/>
        <v>4.9183804401143283E-2</v>
      </c>
      <c r="V313" s="88">
        <f>V312</f>
        <v>16</v>
      </c>
      <c r="W313" s="53">
        <f t="shared" si="124"/>
        <v>0.78694087041829253</v>
      </c>
    </row>
    <row r="314" spans="1:23" x14ac:dyDescent="0.3">
      <c r="A314" s="53" t="s">
        <v>1131</v>
      </c>
      <c r="B314" s="53" t="s">
        <v>972</v>
      </c>
      <c r="C314" s="53">
        <v>12090106</v>
      </c>
      <c r="D314" s="53">
        <v>4087</v>
      </c>
      <c r="E314" s="53">
        <v>222</v>
      </c>
      <c r="F314" s="53">
        <f t="shared" si="119"/>
        <v>5.4318571079031076E-2</v>
      </c>
      <c r="H314" s="53">
        <f t="shared" si="143"/>
        <v>884</v>
      </c>
      <c r="I314" s="53">
        <f t="shared" si="143"/>
        <v>0</v>
      </c>
      <c r="J314" s="53">
        <f t="shared" si="121"/>
        <v>884</v>
      </c>
      <c r="K314" s="53">
        <f t="shared" si="122"/>
        <v>48.017616833863471</v>
      </c>
      <c r="P314" s="53" t="s">
        <v>730</v>
      </c>
      <c r="Q314" s="87" t="s">
        <v>1267</v>
      </c>
      <c r="R314" s="53">
        <v>614156.62170708703</v>
      </c>
      <c r="S314" s="51">
        <v>346.30628657800003</v>
      </c>
      <c r="T314" s="53">
        <f t="shared" si="123"/>
        <v>5.6387291830448702E-4</v>
      </c>
      <c r="V314" s="89">
        <f>Input!Z77</f>
        <v>3091</v>
      </c>
      <c r="W314" s="53">
        <f t="shared" si="124"/>
        <v>1.7429311904791693</v>
      </c>
    </row>
    <row r="315" spans="1:23" x14ac:dyDescent="0.3">
      <c r="A315" s="53" t="s">
        <v>1131</v>
      </c>
      <c r="B315" s="53" t="s">
        <v>972</v>
      </c>
      <c r="C315" s="53">
        <v>12090110</v>
      </c>
      <c r="D315" s="53">
        <v>4087</v>
      </c>
      <c r="E315" s="53">
        <v>3012</v>
      </c>
      <c r="F315" s="53">
        <f t="shared" si="119"/>
        <v>0.73697088328847571</v>
      </c>
      <c r="H315" s="53">
        <f t="shared" si="143"/>
        <v>884</v>
      </c>
      <c r="I315" s="53">
        <f t="shared" si="143"/>
        <v>0</v>
      </c>
      <c r="J315" s="53">
        <f t="shared" si="121"/>
        <v>884</v>
      </c>
      <c r="K315" s="53">
        <f t="shared" si="122"/>
        <v>651.48226082701251</v>
      </c>
      <c r="P315" s="53" t="s">
        <v>730</v>
      </c>
      <c r="Q315" s="87" t="s">
        <v>1278</v>
      </c>
      <c r="R315" s="53">
        <v>614156.62170708703</v>
      </c>
      <c r="S315" s="51">
        <v>278.56621806200002</v>
      </c>
      <c r="T315" s="53">
        <f t="shared" si="123"/>
        <v>4.5357520902031089E-4</v>
      </c>
      <c r="V315" s="88">
        <f>V314</f>
        <v>3091</v>
      </c>
      <c r="W315" s="53">
        <f t="shared" si="124"/>
        <v>1.4020009710817809</v>
      </c>
    </row>
    <row r="316" spans="1:23" x14ac:dyDescent="0.3">
      <c r="A316" s="53" t="s">
        <v>1131</v>
      </c>
      <c r="B316" s="53" t="s">
        <v>976</v>
      </c>
      <c r="C316" s="53">
        <v>13070007</v>
      </c>
      <c r="D316" s="53">
        <v>4375</v>
      </c>
      <c r="E316" s="53">
        <v>4375</v>
      </c>
      <c r="F316" s="53">
        <f t="shared" si="119"/>
        <v>1</v>
      </c>
      <c r="H316" s="53">
        <f>Input!W84</f>
        <v>1453</v>
      </c>
      <c r="I316" s="53">
        <f>Input!X84</f>
        <v>0</v>
      </c>
      <c r="J316" s="53">
        <f t="shared" si="121"/>
        <v>1453</v>
      </c>
      <c r="K316" s="53">
        <f t="shared" si="122"/>
        <v>1453</v>
      </c>
      <c r="P316" s="53" t="s">
        <v>730</v>
      </c>
      <c r="Q316" s="87" t="s">
        <v>1276</v>
      </c>
      <c r="R316" s="53">
        <v>614156.62170708703</v>
      </c>
      <c r="S316" s="51">
        <v>453249.27963900001</v>
      </c>
      <c r="T316" s="53">
        <f t="shared" si="123"/>
        <v>0.7380027563313819</v>
      </c>
      <c r="V316" s="88">
        <f t="shared" ref="V316:V319" si="144">V315</f>
        <v>3091</v>
      </c>
      <c r="W316" s="53">
        <f t="shared" si="124"/>
        <v>2281.1665198203013</v>
      </c>
    </row>
    <row r="317" spans="1:23" x14ac:dyDescent="0.3">
      <c r="A317" s="53" t="s">
        <v>1131</v>
      </c>
      <c r="B317" s="53" t="s">
        <v>977</v>
      </c>
      <c r="C317" s="53">
        <v>12090102</v>
      </c>
      <c r="D317" s="53">
        <v>3719</v>
      </c>
      <c r="E317" s="53">
        <v>5</v>
      </c>
      <c r="F317" s="53">
        <f t="shared" si="119"/>
        <v>1.3444474321054048E-3</v>
      </c>
      <c r="H317" s="53">
        <f>Input!W85</f>
        <v>1865</v>
      </c>
      <c r="I317" s="53">
        <f>Input!X85</f>
        <v>0</v>
      </c>
      <c r="J317" s="53">
        <f t="shared" si="121"/>
        <v>1865</v>
      </c>
      <c r="K317" s="53">
        <f t="shared" si="122"/>
        <v>2.5073944608765797</v>
      </c>
      <c r="P317" s="53" t="s">
        <v>730</v>
      </c>
      <c r="Q317" s="87" t="s">
        <v>1312</v>
      </c>
      <c r="R317" s="53">
        <v>614156.62170708703</v>
      </c>
      <c r="S317" s="51">
        <v>863.37578964700003</v>
      </c>
      <c r="T317" s="53">
        <f t="shared" si="123"/>
        <v>1.4057908994731549E-3</v>
      </c>
      <c r="V317" s="88">
        <f t="shared" si="144"/>
        <v>3091</v>
      </c>
      <c r="W317" s="53">
        <f t="shared" si="124"/>
        <v>4.3452996702715216</v>
      </c>
    </row>
    <row r="318" spans="1:23" x14ac:dyDescent="0.3">
      <c r="A318" s="53" t="s">
        <v>1131</v>
      </c>
      <c r="B318" s="53" t="s">
        <v>977</v>
      </c>
      <c r="C318" s="53">
        <v>13040301</v>
      </c>
      <c r="D318" s="53">
        <v>3719</v>
      </c>
      <c r="E318" s="53">
        <v>3540</v>
      </c>
      <c r="F318" s="53">
        <f t="shared" si="119"/>
        <v>0.95186878193062652</v>
      </c>
      <c r="H318" s="53">
        <f t="shared" ref="H318:I321" si="145">H317</f>
        <v>1865</v>
      </c>
      <c r="I318" s="53">
        <f t="shared" si="145"/>
        <v>0</v>
      </c>
      <c r="J318" s="53">
        <f t="shared" si="121"/>
        <v>1865</v>
      </c>
      <c r="K318" s="53">
        <f t="shared" si="122"/>
        <v>1775.2352783006183</v>
      </c>
      <c r="P318" s="53" t="s">
        <v>730</v>
      </c>
      <c r="Q318" s="87" t="s">
        <v>1311</v>
      </c>
      <c r="R318" s="53">
        <v>614156.62170708703</v>
      </c>
      <c r="S318" s="51">
        <v>113967.039636</v>
      </c>
      <c r="T318" s="53">
        <f t="shared" si="123"/>
        <v>0.18556673592351969</v>
      </c>
      <c r="V318" s="88">
        <f t="shared" si="144"/>
        <v>3091</v>
      </c>
      <c r="W318" s="53">
        <f t="shared" si="124"/>
        <v>573.58678073959936</v>
      </c>
    </row>
    <row r="319" spans="1:23" x14ac:dyDescent="0.3">
      <c r="A319" s="53" t="s">
        <v>1131</v>
      </c>
      <c r="B319" s="53" t="s">
        <v>977</v>
      </c>
      <c r="C319" s="53">
        <v>13070008</v>
      </c>
      <c r="D319" s="53">
        <v>3719</v>
      </c>
      <c r="E319" s="53">
        <v>78</v>
      </c>
      <c r="F319" s="53">
        <f t="shared" si="119"/>
        <v>2.0973379940844313E-2</v>
      </c>
      <c r="H319" s="53">
        <f t="shared" si="145"/>
        <v>1865</v>
      </c>
      <c r="I319" s="53">
        <f t="shared" si="145"/>
        <v>0</v>
      </c>
      <c r="J319" s="53">
        <f t="shared" si="121"/>
        <v>1865</v>
      </c>
      <c r="K319" s="53">
        <f t="shared" si="122"/>
        <v>39.11535358967464</v>
      </c>
      <c r="P319" s="53" t="s">
        <v>730</v>
      </c>
      <c r="Q319" s="87" t="s">
        <v>1308</v>
      </c>
      <c r="R319" s="53">
        <v>614156.62170708703</v>
      </c>
      <c r="S319" s="51">
        <v>45452.054137799998</v>
      </c>
      <c r="T319" s="53">
        <f t="shared" si="123"/>
        <v>7.4007268718300476E-2</v>
      </c>
      <c r="V319" s="88">
        <f t="shared" si="144"/>
        <v>3091</v>
      </c>
      <c r="W319" s="53">
        <f t="shared" si="124"/>
        <v>228.75646760826677</v>
      </c>
    </row>
    <row r="320" spans="1:23" x14ac:dyDescent="0.3">
      <c r="A320" s="53" t="s">
        <v>1131</v>
      </c>
      <c r="B320" s="53" t="s">
        <v>977</v>
      </c>
      <c r="C320" s="53">
        <v>13070011</v>
      </c>
      <c r="D320" s="53">
        <v>3719</v>
      </c>
      <c r="E320" s="53">
        <v>88</v>
      </c>
      <c r="F320" s="53">
        <f t="shared" si="119"/>
        <v>2.3662274805055124E-2</v>
      </c>
      <c r="H320" s="53">
        <f t="shared" si="145"/>
        <v>1865</v>
      </c>
      <c r="I320" s="53">
        <f t="shared" si="145"/>
        <v>0</v>
      </c>
      <c r="J320" s="53">
        <f t="shared" si="121"/>
        <v>1865</v>
      </c>
      <c r="K320" s="53">
        <f t="shared" si="122"/>
        <v>44.130142511427806</v>
      </c>
      <c r="P320" s="53" t="s">
        <v>994</v>
      </c>
      <c r="Q320" s="87" t="s">
        <v>1235</v>
      </c>
      <c r="R320" s="53">
        <v>577050.18725800002</v>
      </c>
      <c r="S320" s="51">
        <v>121579.253568</v>
      </c>
      <c r="T320" s="53">
        <f t="shared" si="123"/>
        <v>0.21069095245547806</v>
      </c>
      <c r="V320" s="88">
        <f>Input!Z78</f>
        <v>34</v>
      </c>
      <c r="W320" s="53">
        <f t="shared" si="124"/>
        <v>7.1634923834862541</v>
      </c>
    </row>
    <row r="321" spans="1:23" x14ac:dyDescent="0.3">
      <c r="A321" s="53" t="s">
        <v>1131</v>
      </c>
      <c r="B321" s="53" t="s">
        <v>977</v>
      </c>
      <c r="C321" s="53">
        <v>13070012</v>
      </c>
      <c r="D321" s="53">
        <v>3719</v>
      </c>
      <c r="E321" s="53">
        <v>8</v>
      </c>
      <c r="F321" s="53">
        <f t="shared" si="119"/>
        <v>2.1511158913686476E-3</v>
      </c>
      <c r="H321" s="53">
        <f t="shared" si="145"/>
        <v>1865</v>
      </c>
      <c r="I321" s="53">
        <f t="shared" si="145"/>
        <v>0</v>
      </c>
      <c r="J321" s="53">
        <f t="shared" si="121"/>
        <v>1865</v>
      </c>
      <c r="K321" s="53">
        <f t="shared" si="122"/>
        <v>4.0118311374025275</v>
      </c>
      <c r="P321" s="53" t="s">
        <v>994</v>
      </c>
      <c r="Q321" s="87" t="s">
        <v>1257</v>
      </c>
      <c r="R321" s="53">
        <v>577050.18725800002</v>
      </c>
      <c r="S321" s="51">
        <v>396130.07905100001</v>
      </c>
      <c r="T321" s="53">
        <f t="shared" si="123"/>
        <v>0.68647422320979101</v>
      </c>
      <c r="V321" s="88">
        <f>V320</f>
        <v>34</v>
      </c>
      <c r="W321" s="53">
        <f t="shared" si="124"/>
        <v>23.340123589132894</v>
      </c>
    </row>
    <row r="322" spans="1:23" x14ac:dyDescent="0.3">
      <c r="A322" s="53" t="s">
        <v>1131</v>
      </c>
      <c r="B322" s="53" t="s">
        <v>812</v>
      </c>
      <c r="C322" s="53">
        <v>12080005</v>
      </c>
      <c r="D322" s="53">
        <v>137130</v>
      </c>
      <c r="E322" s="53">
        <v>135326</v>
      </c>
      <c r="F322" s="53">
        <f t="shared" si="119"/>
        <v>0.98684460001458474</v>
      </c>
      <c r="H322" s="53">
        <f>Input!W86</f>
        <v>32271</v>
      </c>
      <c r="I322" s="53">
        <f>Input!X86</f>
        <v>3125</v>
      </c>
      <c r="J322" s="53">
        <f t="shared" si="121"/>
        <v>35396</v>
      </c>
      <c r="K322" s="53">
        <f t="shared" si="122"/>
        <v>34930.351462116239</v>
      </c>
      <c r="P322" s="53" t="s">
        <v>994</v>
      </c>
      <c r="Q322" s="87" t="s">
        <v>1269</v>
      </c>
      <c r="R322" s="53">
        <v>577050.18725800002</v>
      </c>
      <c r="S322" s="51">
        <v>59340.854638999997</v>
      </c>
      <c r="T322" s="53">
        <f t="shared" si="123"/>
        <v>0.10283482433473089</v>
      </c>
      <c r="V322" s="88">
        <f>V321</f>
        <v>34</v>
      </c>
      <c r="W322" s="53">
        <f t="shared" si="124"/>
        <v>3.49638402738085</v>
      </c>
    </row>
    <row r="323" spans="1:23" x14ac:dyDescent="0.3">
      <c r="A323" s="53" t="s">
        <v>1131</v>
      </c>
      <c r="B323" s="53" t="s">
        <v>812</v>
      </c>
      <c r="C323" s="53">
        <v>13070007</v>
      </c>
      <c r="D323" s="53">
        <v>137130</v>
      </c>
      <c r="E323" s="53">
        <v>1804</v>
      </c>
      <c r="F323" s="53">
        <f t="shared" ref="F323:F386" si="146">E323/D323</f>
        <v>1.31553999854153E-2</v>
      </c>
      <c r="H323" s="53">
        <f>H322</f>
        <v>32271</v>
      </c>
      <c r="I323" s="53">
        <f>I322</f>
        <v>3125</v>
      </c>
      <c r="J323" s="53">
        <f t="shared" ref="J323:J386" si="147">SUM(H323:I323)</f>
        <v>35396</v>
      </c>
      <c r="K323" s="53">
        <f t="shared" ref="K323:K386" si="148">J323*F323</f>
        <v>465.64853788375996</v>
      </c>
      <c r="P323" s="53" t="s">
        <v>995</v>
      </c>
      <c r="Q323" s="87" t="s">
        <v>1147</v>
      </c>
      <c r="R323" s="53">
        <v>635223.62872230005</v>
      </c>
      <c r="S323" s="51">
        <v>219945.92267999999</v>
      </c>
      <c r="T323" s="53">
        <f t="shared" ref="T323:T386" si="149">S323/R323</f>
        <v>0.34624959263937188</v>
      </c>
      <c r="V323" s="88">
        <f>Input!Z79</f>
        <v>366</v>
      </c>
      <c r="W323" s="53">
        <f t="shared" ref="W323:W386" si="150">V323*T323</f>
        <v>126.72735090601012</v>
      </c>
    </row>
    <row r="324" spans="1:23" x14ac:dyDescent="0.3">
      <c r="A324" s="53" t="s">
        <v>1131</v>
      </c>
      <c r="B324" s="53" t="s">
        <v>1001</v>
      </c>
      <c r="C324" s="53">
        <v>12080004</v>
      </c>
      <c r="D324" s="53">
        <v>1226</v>
      </c>
      <c r="E324" s="53">
        <v>187</v>
      </c>
      <c r="F324" s="53">
        <f t="shared" si="146"/>
        <v>0.15252854812398042</v>
      </c>
      <c r="H324" s="53">
        <f>Input!W87</f>
        <v>203</v>
      </c>
      <c r="I324" s="53">
        <f>Input!X87</f>
        <v>0</v>
      </c>
      <c r="J324" s="53">
        <f t="shared" si="147"/>
        <v>203</v>
      </c>
      <c r="K324" s="53">
        <f t="shared" si="148"/>
        <v>30.963295269168025</v>
      </c>
      <c r="P324" s="53" t="s">
        <v>995</v>
      </c>
      <c r="Q324" s="87" t="s">
        <v>1176</v>
      </c>
      <c r="R324" s="53">
        <v>635223.62872230005</v>
      </c>
      <c r="S324" s="51">
        <v>154442.92367799999</v>
      </c>
      <c r="T324" s="53">
        <f t="shared" si="149"/>
        <v>0.24313157869874771</v>
      </c>
      <c r="V324" s="88">
        <f>V323</f>
        <v>366</v>
      </c>
      <c r="W324" s="53">
        <f t="shared" si="150"/>
        <v>88.986157803741662</v>
      </c>
    </row>
    <row r="325" spans="1:23" x14ac:dyDescent="0.3">
      <c r="A325" s="53" t="s">
        <v>1131</v>
      </c>
      <c r="B325" s="53" t="s">
        <v>1001</v>
      </c>
      <c r="C325" s="53">
        <v>12080005</v>
      </c>
      <c r="D325" s="53">
        <v>1226</v>
      </c>
      <c r="E325" s="53">
        <v>86</v>
      </c>
      <c r="F325" s="53">
        <f t="shared" si="146"/>
        <v>7.01468189233279E-2</v>
      </c>
      <c r="H325" s="53">
        <f t="shared" ref="H325:I327" si="151">H324</f>
        <v>203</v>
      </c>
      <c r="I325" s="53">
        <f t="shared" si="151"/>
        <v>0</v>
      </c>
      <c r="J325" s="53">
        <f t="shared" si="147"/>
        <v>203</v>
      </c>
      <c r="K325" s="53">
        <f t="shared" si="148"/>
        <v>14.239804241435564</v>
      </c>
      <c r="P325" s="53" t="s">
        <v>995</v>
      </c>
      <c r="Q325" s="87" t="s">
        <v>1343</v>
      </c>
      <c r="R325" s="53">
        <v>635223.62872230005</v>
      </c>
      <c r="S325" s="51">
        <v>46165.824181000004</v>
      </c>
      <c r="T325" s="53">
        <f t="shared" si="149"/>
        <v>7.2676490756269183E-2</v>
      </c>
      <c r="V325" s="88">
        <f t="shared" ref="V325:V327" si="152">V324</f>
        <v>366</v>
      </c>
      <c r="W325" s="53">
        <f t="shared" si="150"/>
        <v>26.59959561679452</v>
      </c>
    </row>
    <row r="326" spans="1:23" x14ac:dyDescent="0.3">
      <c r="A326" s="53" t="s">
        <v>1131</v>
      </c>
      <c r="B326" s="53" t="s">
        <v>1001</v>
      </c>
      <c r="C326" s="53">
        <v>12090103</v>
      </c>
      <c r="D326" s="53">
        <v>1226</v>
      </c>
      <c r="E326" s="53">
        <v>367</v>
      </c>
      <c r="F326" s="53">
        <f t="shared" si="146"/>
        <v>0.29934747145187601</v>
      </c>
      <c r="H326" s="53">
        <f t="shared" si="151"/>
        <v>203</v>
      </c>
      <c r="I326" s="53">
        <f t="shared" si="151"/>
        <v>0</v>
      </c>
      <c r="J326" s="53">
        <f t="shared" si="147"/>
        <v>203</v>
      </c>
      <c r="K326" s="53">
        <f t="shared" si="148"/>
        <v>60.76753670473083</v>
      </c>
      <c r="P326" s="53" t="s">
        <v>995</v>
      </c>
      <c r="Q326" s="87" t="s">
        <v>1274</v>
      </c>
      <c r="R326" s="53">
        <v>635223.62872230005</v>
      </c>
      <c r="S326" s="51">
        <v>180106.577964</v>
      </c>
      <c r="T326" s="53">
        <f t="shared" si="149"/>
        <v>0.28353255423805557</v>
      </c>
      <c r="V326" s="88">
        <f t="shared" si="152"/>
        <v>366</v>
      </c>
      <c r="W326" s="53">
        <f t="shared" si="150"/>
        <v>103.77291485112833</v>
      </c>
    </row>
    <row r="327" spans="1:23" x14ac:dyDescent="0.3">
      <c r="A327" s="53" t="s">
        <v>1131</v>
      </c>
      <c r="B327" s="53" t="s">
        <v>1001</v>
      </c>
      <c r="C327" s="53">
        <v>12090104</v>
      </c>
      <c r="D327" s="53">
        <v>1226</v>
      </c>
      <c r="E327" s="53">
        <v>586</v>
      </c>
      <c r="F327" s="53">
        <f t="shared" si="146"/>
        <v>0.47797716150081565</v>
      </c>
      <c r="H327" s="53">
        <f t="shared" si="151"/>
        <v>203</v>
      </c>
      <c r="I327" s="53">
        <f t="shared" si="151"/>
        <v>0</v>
      </c>
      <c r="J327" s="53">
        <f t="shared" si="147"/>
        <v>203</v>
      </c>
      <c r="K327" s="53">
        <f t="shared" si="148"/>
        <v>97.029363784665577</v>
      </c>
      <c r="P327" s="53" t="s">
        <v>995</v>
      </c>
      <c r="Q327" s="87" t="s">
        <v>1178</v>
      </c>
      <c r="R327" s="53">
        <v>635223.62872230005</v>
      </c>
      <c r="S327" s="51">
        <v>34562.380219300001</v>
      </c>
      <c r="T327" s="53">
        <f t="shared" si="149"/>
        <v>5.4409783667555597E-2</v>
      </c>
      <c r="V327" s="88">
        <f t="shared" si="152"/>
        <v>366</v>
      </c>
      <c r="W327" s="53">
        <f t="shared" si="150"/>
        <v>19.91398082232535</v>
      </c>
    </row>
    <row r="328" spans="1:23" x14ac:dyDescent="0.3">
      <c r="A328" s="53" t="s">
        <v>1131</v>
      </c>
      <c r="B328" s="53" t="s">
        <v>663</v>
      </c>
      <c r="C328" s="53">
        <v>12080002</v>
      </c>
      <c r="D328" s="53">
        <v>35012</v>
      </c>
      <c r="E328" s="53">
        <v>266</v>
      </c>
      <c r="F328" s="53">
        <f t="shared" si="146"/>
        <v>7.5973951787958417E-3</v>
      </c>
      <c r="H328" s="53">
        <f>Input!W88</f>
        <v>7310</v>
      </c>
      <c r="I328" s="53">
        <f>Input!X88</f>
        <v>1832</v>
      </c>
      <c r="J328" s="53">
        <f t="shared" si="147"/>
        <v>9142</v>
      </c>
      <c r="K328" s="53">
        <f t="shared" si="148"/>
        <v>69.455386724551587</v>
      </c>
      <c r="P328" s="53" t="s">
        <v>996</v>
      </c>
      <c r="Q328" s="87" t="s">
        <v>1148</v>
      </c>
      <c r="R328" s="53">
        <v>452807.45144975971</v>
      </c>
      <c r="S328" s="51">
        <v>166608.817668</v>
      </c>
      <c r="T328" s="53">
        <f t="shared" si="149"/>
        <v>0.36794628077467872</v>
      </c>
      <c r="V328" s="88">
        <f>Input!Z80</f>
        <v>10</v>
      </c>
      <c r="W328" s="53">
        <f t="shared" si="150"/>
        <v>3.6794628077467872</v>
      </c>
    </row>
    <row r="329" spans="1:23" x14ac:dyDescent="0.3">
      <c r="A329" s="53" t="s">
        <v>1131</v>
      </c>
      <c r="B329" s="53" t="s">
        <v>663</v>
      </c>
      <c r="C329" s="53">
        <v>12080004</v>
      </c>
      <c r="D329" s="53">
        <v>35012</v>
      </c>
      <c r="E329" s="53">
        <v>1381</v>
      </c>
      <c r="F329" s="53">
        <f t="shared" si="146"/>
        <v>3.9443619330515253E-2</v>
      </c>
      <c r="H329" s="53">
        <f t="shared" ref="H329:I332" si="153">H328</f>
        <v>7310</v>
      </c>
      <c r="I329" s="53">
        <f t="shared" si="153"/>
        <v>1832</v>
      </c>
      <c r="J329" s="53">
        <f t="shared" si="147"/>
        <v>9142</v>
      </c>
      <c r="K329" s="53">
        <f t="shared" si="148"/>
        <v>360.59356791957043</v>
      </c>
      <c r="P329" s="53" t="s">
        <v>996</v>
      </c>
      <c r="Q329" s="87" t="s">
        <v>1172</v>
      </c>
      <c r="R329" s="53">
        <v>452807.45144975971</v>
      </c>
      <c r="S329" s="51">
        <v>164885.3114906261</v>
      </c>
      <c r="T329" s="53">
        <f t="shared" si="149"/>
        <v>0.3641400135150395</v>
      </c>
      <c r="V329" s="88">
        <f>V328</f>
        <v>10</v>
      </c>
      <c r="W329" s="53">
        <f t="shared" si="150"/>
        <v>3.6414001351503948</v>
      </c>
    </row>
    <row r="330" spans="1:23" x14ac:dyDescent="0.3">
      <c r="A330" s="53" t="s">
        <v>1131</v>
      </c>
      <c r="B330" s="53" t="s">
        <v>663</v>
      </c>
      <c r="C330" s="53">
        <v>12080006</v>
      </c>
      <c r="D330" s="53">
        <v>35012</v>
      </c>
      <c r="E330" s="53">
        <v>255</v>
      </c>
      <c r="F330" s="53">
        <f t="shared" si="146"/>
        <v>7.2832171826802241E-3</v>
      </c>
      <c r="H330" s="53">
        <f t="shared" si="153"/>
        <v>7310</v>
      </c>
      <c r="I330" s="53">
        <f t="shared" si="153"/>
        <v>1832</v>
      </c>
      <c r="J330" s="53">
        <f t="shared" si="147"/>
        <v>9142</v>
      </c>
      <c r="K330" s="53">
        <f t="shared" si="148"/>
        <v>66.583171484062603</v>
      </c>
      <c r="P330" s="53" t="s">
        <v>996</v>
      </c>
      <c r="Q330" s="87" t="s">
        <v>1173</v>
      </c>
      <c r="R330" s="53">
        <v>452807.45144975971</v>
      </c>
      <c r="S330" s="51">
        <v>121313.32229113363</v>
      </c>
      <c r="T330" s="53">
        <f t="shared" si="149"/>
        <v>0.26791370571028178</v>
      </c>
      <c r="V330" s="88">
        <f>V329</f>
        <v>10</v>
      </c>
      <c r="W330" s="53">
        <f t="shared" si="150"/>
        <v>2.6791370571028179</v>
      </c>
    </row>
    <row r="331" spans="1:23" x14ac:dyDescent="0.3">
      <c r="A331" s="53" t="s">
        <v>1131</v>
      </c>
      <c r="B331" s="53" t="s">
        <v>663</v>
      </c>
      <c r="C331" s="53">
        <v>12080007</v>
      </c>
      <c r="D331" s="53">
        <v>35012</v>
      </c>
      <c r="E331" s="53">
        <v>32853</v>
      </c>
      <c r="F331" s="53">
        <f t="shared" si="146"/>
        <v>0.93833542785330748</v>
      </c>
      <c r="H331" s="53">
        <f t="shared" si="153"/>
        <v>7310</v>
      </c>
      <c r="I331" s="53">
        <f t="shared" si="153"/>
        <v>1832</v>
      </c>
      <c r="J331" s="53">
        <f t="shared" si="147"/>
        <v>9142</v>
      </c>
      <c r="K331" s="53">
        <f t="shared" si="148"/>
        <v>8578.2624814349365</v>
      </c>
      <c r="P331" s="53" t="s">
        <v>675</v>
      </c>
      <c r="Q331" s="87" t="s">
        <v>1288</v>
      </c>
      <c r="R331" s="53">
        <v>566668.18750340003</v>
      </c>
      <c r="S331" s="51">
        <v>48362.433210700001</v>
      </c>
      <c r="T331" s="53">
        <f t="shared" si="149"/>
        <v>8.5345241319744677E-2</v>
      </c>
      <c r="V331" s="88">
        <f>Input!Z81</f>
        <v>75</v>
      </c>
      <c r="W331" s="53">
        <f t="shared" si="150"/>
        <v>6.400893098980851</v>
      </c>
    </row>
    <row r="332" spans="1:23" x14ac:dyDescent="0.3">
      <c r="A332" s="53" t="s">
        <v>1131</v>
      </c>
      <c r="B332" s="53" t="s">
        <v>663</v>
      </c>
      <c r="C332" s="53">
        <v>12090104</v>
      </c>
      <c r="D332" s="53">
        <v>35012</v>
      </c>
      <c r="E332" s="53">
        <v>257</v>
      </c>
      <c r="F332" s="53">
        <f t="shared" si="146"/>
        <v>7.3403404547012453E-3</v>
      </c>
      <c r="H332" s="53">
        <f t="shared" si="153"/>
        <v>7310</v>
      </c>
      <c r="I332" s="53">
        <f t="shared" si="153"/>
        <v>1832</v>
      </c>
      <c r="J332" s="53">
        <f t="shared" si="147"/>
        <v>9142</v>
      </c>
      <c r="K332" s="53">
        <f t="shared" si="148"/>
        <v>67.105392436878788</v>
      </c>
      <c r="P332" s="53" t="s">
        <v>675</v>
      </c>
      <c r="Q332" s="87" t="s">
        <v>1281</v>
      </c>
      <c r="R332" s="53">
        <v>566668.18750340003</v>
      </c>
      <c r="S332" s="51">
        <v>14524.285522</v>
      </c>
      <c r="T332" s="53">
        <f t="shared" si="149"/>
        <v>2.5631023308349835E-2</v>
      </c>
      <c r="V332" s="88">
        <f>V331</f>
        <v>75</v>
      </c>
      <c r="W332" s="53">
        <f t="shared" si="150"/>
        <v>1.9223267481262376</v>
      </c>
    </row>
    <row r="333" spans="1:23" x14ac:dyDescent="0.3">
      <c r="A333" s="53" t="s">
        <v>1131</v>
      </c>
      <c r="B333" s="53" t="s">
        <v>1021</v>
      </c>
      <c r="C333" s="53">
        <v>12090102</v>
      </c>
      <c r="D333" s="53">
        <v>1599</v>
      </c>
      <c r="E333" s="53">
        <v>1486</v>
      </c>
      <c r="F333" s="53">
        <f t="shared" si="146"/>
        <v>0.9293308317698562</v>
      </c>
      <c r="H333" s="53">
        <f>Input!W89</f>
        <v>227</v>
      </c>
      <c r="I333" s="53">
        <f>Input!X89</f>
        <v>0</v>
      </c>
      <c r="J333" s="53">
        <f t="shared" si="147"/>
        <v>227</v>
      </c>
      <c r="K333" s="53">
        <f t="shared" si="148"/>
        <v>210.95809881175737</v>
      </c>
      <c r="P333" s="53" t="s">
        <v>675</v>
      </c>
      <c r="Q333" s="87" t="s">
        <v>1282</v>
      </c>
      <c r="R333" s="53">
        <v>566668.18750340003</v>
      </c>
      <c r="S333" s="51">
        <v>75962.227607699999</v>
      </c>
      <c r="T333" s="53">
        <f t="shared" si="149"/>
        <v>0.1340506301269016</v>
      </c>
      <c r="V333" s="88">
        <f t="shared" ref="V333:V335" si="154">V332</f>
        <v>75</v>
      </c>
      <c r="W333" s="53">
        <f t="shared" si="150"/>
        <v>10.053797259517621</v>
      </c>
    </row>
    <row r="334" spans="1:23" x14ac:dyDescent="0.3">
      <c r="A334" s="53" t="s">
        <v>1131</v>
      </c>
      <c r="B334" s="53" t="s">
        <v>1021</v>
      </c>
      <c r="C334" s="53">
        <v>12090103</v>
      </c>
      <c r="D334" s="53">
        <v>1599</v>
      </c>
      <c r="E334" s="53">
        <v>113</v>
      </c>
      <c r="F334" s="53">
        <f t="shared" si="146"/>
        <v>7.0669168230143839E-2</v>
      </c>
      <c r="H334" s="53">
        <f>H333</f>
        <v>227</v>
      </c>
      <c r="I334" s="53">
        <f>I333</f>
        <v>0</v>
      </c>
      <c r="J334" s="53">
        <f t="shared" si="147"/>
        <v>227</v>
      </c>
      <c r="K334" s="53">
        <f t="shared" si="148"/>
        <v>16.041901188242651</v>
      </c>
      <c r="P334" s="53" t="s">
        <v>675</v>
      </c>
      <c r="Q334" s="87" t="s">
        <v>1278</v>
      </c>
      <c r="R334" s="53">
        <v>566668.18750340003</v>
      </c>
      <c r="S334" s="51">
        <v>315011.723299</v>
      </c>
      <c r="T334" s="53">
        <f t="shared" si="149"/>
        <v>0.55590154917088919</v>
      </c>
      <c r="V334" s="88">
        <f t="shared" si="154"/>
        <v>75</v>
      </c>
      <c r="W334" s="53">
        <f t="shared" si="150"/>
        <v>41.692616187816689</v>
      </c>
    </row>
    <row r="335" spans="1:23" x14ac:dyDescent="0.3">
      <c r="A335" s="53" t="s">
        <v>1131</v>
      </c>
      <c r="B335" s="53" t="s">
        <v>1034</v>
      </c>
      <c r="C335" s="53">
        <v>12090109</v>
      </c>
      <c r="D335" s="53">
        <v>4607</v>
      </c>
      <c r="E335" s="53">
        <v>20</v>
      </c>
      <c r="F335" s="53">
        <f t="shared" si="146"/>
        <v>4.3412198827870634E-3</v>
      </c>
      <c r="H335" s="53">
        <f>Input!W90</f>
        <v>1129</v>
      </c>
      <c r="I335" s="53">
        <f>Input!X90</f>
        <v>823</v>
      </c>
      <c r="J335" s="53">
        <f t="shared" si="147"/>
        <v>1952</v>
      </c>
      <c r="K335" s="53">
        <f t="shared" si="148"/>
        <v>8.4740612112003486</v>
      </c>
      <c r="P335" s="53" t="s">
        <v>675</v>
      </c>
      <c r="Q335" s="87" t="s">
        <v>1280</v>
      </c>
      <c r="R335" s="53">
        <v>566668.18750340003</v>
      </c>
      <c r="S335" s="51">
        <v>112807.51786399999</v>
      </c>
      <c r="T335" s="53">
        <f t="shared" si="149"/>
        <v>0.19907155607411461</v>
      </c>
      <c r="V335" s="88">
        <f t="shared" si="154"/>
        <v>75</v>
      </c>
      <c r="W335" s="53">
        <f t="shared" si="150"/>
        <v>14.930366705558596</v>
      </c>
    </row>
    <row r="336" spans="1:23" x14ac:dyDescent="0.3">
      <c r="A336" s="53" t="s">
        <v>1131</v>
      </c>
      <c r="B336" s="53" t="s">
        <v>1034</v>
      </c>
      <c r="C336" s="53">
        <v>12090202</v>
      </c>
      <c r="D336" s="53">
        <v>4607</v>
      </c>
      <c r="E336" s="53">
        <v>1509</v>
      </c>
      <c r="F336" s="53">
        <f t="shared" si="146"/>
        <v>0.32754504015628394</v>
      </c>
      <c r="H336" s="53">
        <f t="shared" ref="H336:I339" si="155">H335</f>
        <v>1129</v>
      </c>
      <c r="I336" s="53">
        <f t="shared" si="155"/>
        <v>823</v>
      </c>
      <c r="J336" s="53">
        <f t="shared" si="147"/>
        <v>1952</v>
      </c>
      <c r="K336" s="53">
        <f t="shared" si="148"/>
        <v>639.36791838506622</v>
      </c>
      <c r="P336" s="53" t="s">
        <v>997</v>
      </c>
      <c r="Q336" s="87" t="s">
        <v>1189</v>
      </c>
      <c r="R336" s="53">
        <v>188695.64855061899</v>
      </c>
      <c r="S336" s="51">
        <v>69.651250365999999</v>
      </c>
      <c r="T336" s="53">
        <f t="shared" si="149"/>
        <v>3.6911953667715628E-4</v>
      </c>
      <c r="V336" s="88">
        <f>Input!Z82</f>
        <v>0</v>
      </c>
      <c r="W336" s="53">
        <f t="shared" si="150"/>
        <v>0</v>
      </c>
    </row>
    <row r="337" spans="1:23" x14ac:dyDescent="0.3">
      <c r="A337" s="53" t="s">
        <v>1131</v>
      </c>
      <c r="B337" s="53" t="s">
        <v>1034</v>
      </c>
      <c r="C337" s="53">
        <v>12090203</v>
      </c>
      <c r="D337" s="53">
        <v>4607</v>
      </c>
      <c r="E337" s="53">
        <v>1626</v>
      </c>
      <c r="F337" s="53">
        <f t="shared" si="146"/>
        <v>0.35294117647058826</v>
      </c>
      <c r="H337" s="53">
        <f t="shared" si="155"/>
        <v>1129</v>
      </c>
      <c r="I337" s="53">
        <f t="shared" si="155"/>
        <v>823</v>
      </c>
      <c r="J337" s="53">
        <f t="shared" si="147"/>
        <v>1952</v>
      </c>
      <c r="K337" s="53">
        <f t="shared" si="148"/>
        <v>688.94117647058829</v>
      </c>
      <c r="P337" s="53" t="s">
        <v>997</v>
      </c>
      <c r="Q337" s="87" t="s">
        <v>1196</v>
      </c>
      <c r="R337" s="53">
        <v>188695.64855061899</v>
      </c>
      <c r="S337" s="51">
        <v>14707.957696699999</v>
      </c>
      <c r="T337" s="53">
        <f t="shared" si="149"/>
        <v>7.7945399428511364E-2</v>
      </c>
      <c r="V337" s="88">
        <f>V336</f>
        <v>0</v>
      </c>
      <c r="W337" s="53">
        <f t="shared" si="150"/>
        <v>0</v>
      </c>
    </row>
    <row r="338" spans="1:23" x14ac:dyDescent="0.3">
      <c r="A338" s="53" t="s">
        <v>1131</v>
      </c>
      <c r="B338" s="53" t="s">
        <v>1034</v>
      </c>
      <c r="C338" s="53">
        <v>12090204</v>
      </c>
      <c r="D338" s="53">
        <v>4607</v>
      </c>
      <c r="E338" s="53">
        <v>1448</v>
      </c>
      <c r="F338" s="53">
        <f t="shared" si="146"/>
        <v>0.31430431951378335</v>
      </c>
      <c r="H338" s="53">
        <f t="shared" si="155"/>
        <v>1129</v>
      </c>
      <c r="I338" s="53">
        <f t="shared" si="155"/>
        <v>823</v>
      </c>
      <c r="J338" s="53">
        <f t="shared" si="147"/>
        <v>1952</v>
      </c>
      <c r="K338" s="53">
        <f t="shared" si="148"/>
        <v>613.52203169090512</v>
      </c>
      <c r="P338" s="53" t="s">
        <v>997</v>
      </c>
      <c r="Q338" s="87" t="s">
        <v>1199</v>
      </c>
      <c r="R338" s="53">
        <v>188695.64855061899</v>
      </c>
      <c r="S338" s="51">
        <v>98801.640961700003</v>
      </c>
      <c r="T338" s="53">
        <f t="shared" si="149"/>
        <v>0.52360317644100696</v>
      </c>
      <c r="V338" s="88">
        <f t="shared" ref="V338:V340" si="156">V337</f>
        <v>0</v>
      </c>
      <c r="W338" s="53">
        <f t="shared" si="150"/>
        <v>0</v>
      </c>
    </row>
    <row r="339" spans="1:23" x14ac:dyDescent="0.3">
      <c r="A339" s="53" t="s">
        <v>1131</v>
      </c>
      <c r="B339" s="53" t="s">
        <v>1034</v>
      </c>
      <c r="C339" s="53">
        <v>12090206</v>
      </c>
      <c r="D339" s="53">
        <v>4607</v>
      </c>
      <c r="E339" s="53">
        <v>4</v>
      </c>
      <c r="F339" s="53">
        <f t="shared" si="146"/>
        <v>8.6824397655741261E-4</v>
      </c>
      <c r="H339" s="53">
        <f t="shared" si="155"/>
        <v>1129</v>
      </c>
      <c r="I339" s="53">
        <f t="shared" si="155"/>
        <v>823</v>
      </c>
      <c r="J339" s="53">
        <f t="shared" si="147"/>
        <v>1952</v>
      </c>
      <c r="K339" s="53">
        <f t="shared" si="148"/>
        <v>1.6948122422400693</v>
      </c>
      <c r="P339" s="53" t="s">
        <v>997</v>
      </c>
      <c r="Q339" s="87" t="s">
        <v>1197</v>
      </c>
      <c r="R339" s="53">
        <v>188695.64855061899</v>
      </c>
      <c r="S339" s="51">
        <v>74794.271639600003</v>
      </c>
      <c r="T339" s="53">
        <f t="shared" si="149"/>
        <v>0.39637517989470694</v>
      </c>
      <c r="V339" s="88">
        <f t="shared" si="156"/>
        <v>0</v>
      </c>
      <c r="W339" s="53">
        <f t="shared" si="150"/>
        <v>0</v>
      </c>
    </row>
    <row r="340" spans="1:23" x14ac:dyDescent="0.3">
      <c r="A340" s="53" t="s">
        <v>1131</v>
      </c>
      <c r="B340" s="53" t="s">
        <v>1048</v>
      </c>
      <c r="C340" s="53">
        <v>13070001</v>
      </c>
      <c r="D340" s="53">
        <v>82</v>
      </c>
      <c r="E340" s="53">
        <v>80</v>
      </c>
      <c r="F340" s="53">
        <f t="shared" si="146"/>
        <v>0.97560975609756095</v>
      </c>
      <c r="H340" s="53">
        <f>Input!W91</f>
        <v>10</v>
      </c>
      <c r="I340" s="53">
        <f>Input!X91</f>
        <v>0</v>
      </c>
      <c r="J340" s="53">
        <f t="shared" si="147"/>
        <v>10</v>
      </c>
      <c r="K340" s="53">
        <f t="shared" si="148"/>
        <v>9.7560975609756095</v>
      </c>
      <c r="P340" s="53" t="s">
        <v>997</v>
      </c>
      <c r="Q340" s="87" t="s">
        <v>1202</v>
      </c>
      <c r="R340" s="53">
        <v>188695.64855061899</v>
      </c>
      <c r="S340" s="51">
        <v>322.127002253</v>
      </c>
      <c r="T340" s="53">
        <f t="shared" si="149"/>
        <v>1.7071246990975897E-3</v>
      </c>
      <c r="V340" s="88">
        <f t="shared" si="156"/>
        <v>0</v>
      </c>
      <c r="W340" s="53">
        <f t="shared" si="150"/>
        <v>0</v>
      </c>
    </row>
    <row r="341" spans="1:23" x14ac:dyDescent="0.3">
      <c r="A341" s="53" t="s">
        <v>1131</v>
      </c>
      <c r="B341" s="53" t="s">
        <v>1048</v>
      </c>
      <c r="C341" s="53">
        <v>13070007</v>
      </c>
      <c r="D341" s="53">
        <v>82</v>
      </c>
      <c r="E341" s="53">
        <v>2</v>
      </c>
      <c r="F341" s="53">
        <f t="shared" si="146"/>
        <v>2.4390243902439025E-2</v>
      </c>
      <c r="H341" s="53">
        <f>H340</f>
        <v>10</v>
      </c>
      <c r="I341" s="53">
        <f>I340</f>
        <v>0</v>
      </c>
      <c r="J341" s="53">
        <f t="shared" si="147"/>
        <v>10</v>
      </c>
      <c r="K341" s="53">
        <f t="shared" si="148"/>
        <v>0.24390243902439024</v>
      </c>
      <c r="P341" s="53" t="s">
        <v>658</v>
      </c>
      <c r="Q341" s="87" t="s">
        <v>1182</v>
      </c>
      <c r="R341" s="53">
        <v>570535.98168373655</v>
      </c>
      <c r="S341" s="51">
        <v>2613.5757931365151</v>
      </c>
      <c r="T341" s="53">
        <f t="shared" si="149"/>
        <v>4.5809131711964319E-3</v>
      </c>
      <c r="V341" s="89">
        <f>Input!Z83</f>
        <v>4947</v>
      </c>
      <c r="W341" s="53">
        <f t="shared" si="150"/>
        <v>22.661777457908748</v>
      </c>
    </row>
    <row r="342" spans="1:23" x14ac:dyDescent="0.3">
      <c r="A342" s="53" t="s">
        <v>1131</v>
      </c>
      <c r="B342" s="53" t="s">
        <v>1056</v>
      </c>
      <c r="C342" s="53">
        <v>12090106</v>
      </c>
      <c r="D342" s="53">
        <v>8283</v>
      </c>
      <c r="E342" s="53">
        <v>663</v>
      </c>
      <c r="F342" s="53">
        <f t="shared" si="146"/>
        <v>8.0043462513582034E-2</v>
      </c>
      <c r="H342" s="53">
        <f>Input!W92</f>
        <v>2236</v>
      </c>
      <c r="I342" s="53">
        <f>Input!X92</f>
        <v>1004</v>
      </c>
      <c r="J342" s="53">
        <f t="shared" si="147"/>
        <v>3240</v>
      </c>
      <c r="K342" s="53">
        <f t="shared" si="148"/>
        <v>259.3408185440058</v>
      </c>
      <c r="P342" s="53" t="s">
        <v>658</v>
      </c>
      <c r="Q342" s="87" t="s">
        <v>1187</v>
      </c>
      <c r="R342" s="53">
        <v>570535.98168373655</v>
      </c>
      <c r="S342" s="51">
        <v>10114.872697700001</v>
      </c>
      <c r="T342" s="53">
        <f t="shared" si="149"/>
        <v>1.7728720049959876E-2</v>
      </c>
      <c r="V342" s="88">
        <f>V341</f>
        <v>4947</v>
      </c>
      <c r="W342" s="53">
        <f t="shared" si="150"/>
        <v>87.703978087151512</v>
      </c>
    </row>
    <row r="343" spans="1:23" x14ac:dyDescent="0.3">
      <c r="A343" s="53" t="s">
        <v>1131</v>
      </c>
      <c r="B343" s="53" t="s">
        <v>1056</v>
      </c>
      <c r="C343" s="53">
        <v>12090109</v>
      </c>
      <c r="D343" s="53">
        <v>8283</v>
      </c>
      <c r="E343" s="53">
        <v>321</v>
      </c>
      <c r="F343" s="53">
        <f t="shared" si="146"/>
        <v>3.8754074610648316E-2</v>
      </c>
      <c r="H343" s="53">
        <f>H342</f>
        <v>2236</v>
      </c>
      <c r="I343" s="53">
        <f>I342</f>
        <v>1004</v>
      </c>
      <c r="J343" s="53">
        <f t="shared" si="147"/>
        <v>3240</v>
      </c>
      <c r="K343" s="53">
        <f t="shared" si="148"/>
        <v>125.56320173850054</v>
      </c>
      <c r="P343" s="53" t="s">
        <v>658</v>
      </c>
      <c r="Q343" s="87" t="s">
        <v>1190</v>
      </c>
      <c r="R343" s="53">
        <v>570535.98168373655</v>
      </c>
      <c r="S343" s="51">
        <v>491592.596334</v>
      </c>
      <c r="T343" s="53">
        <f t="shared" si="149"/>
        <v>0.8616329418580001</v>
      </c>
      <c r="V343" s="88">
        <f t="shared" ref="V343:V344" si="157">V342</f>
        <v>4947</v>
      </c>
      <c r="W343" s="53">
        <f t="shared" si="150"/>
        <v>4262.4981633715261</v>
      </c>
    </row>
    <row r="344" spans="1:23" x14ac:dyDescent="0.3">
      <c r="A344" s="53" t="s">
        <v>1131</v>
      </c>
      <c r="B344" s="53" t="s">
        <v>1056</v>
      </c>
      <c r="C344" s="53">
        <v>12090110</v>
      </c>
      <c r="D344" s="53">
        <v>8283</v>
      </c>
      <c r="E344" s="53">
        <v>7299</v>
      </c>
      <c r="F344" s="53">
        <f t="shared" si="146"/>
        <v>0.88120246287576964</v>
      </c>
      <c r="H344" s="53">
        <f>H343</f>
        <v>2236</v>
      </c>
      <c r="I344" s="53">
        <f>I343</f>
        <v>1004</v>
      </c>
      <c r="J344" s="53">
        <f t="shared" si="147"/>
        <v>3240</v>
      </c>
      <c r="K344" s="53">
        <f t="shared" si="148"/>
        <v>2855.0959797174937</v>
      </c>
      <c r="P344" s="53" t="s">
        <v>658</v>
      </c>
      <c r="Q344" s="87" t="s">
        <v>1191</v>
      </c>
      <c r="R344" s="53">
        <v>570535.98168373655</v>
      </c>
      <c r="S344" s="51">
        <v>66214.936858899993</v>
      </c>
      <c r="T344" s="53">
        <f t="shared" si="149"/>
        <v>0.11605742492084349</v>
      </c>
      <c r="V344" s="88">
        <f t="shared" si="157"/>
        <v>4947</v>
      </c>
      <c r="W344" s="53">
        <f t="shared" si="150"/>
        <v>574.13608108341271</v>
      </c>
    </row>
    <row r="345" spans="1:23" x14ac:dyDescent="0.3">
      <c r="A345" s="53" t="s">
        <v>1131</v>
      </c>
      <c r="B345" s="53" t="s">
        <v>1053</v>
      </c>
      <c r="C345" s="53">
        <v>12080004</v>
      </c>
      <c r="D345" s="53">
        <v>4799</v>
      </c>
      <c r="E345" s="53">
        <v>3944</v>
      </c>
      <c r="F345" s="53">
        <f t="shared" si="146"/>
        <v>0.82183788289226922</v>
      </c>
      <c r="H345" s="53">
        <f>Input!W93</f>
        <v>858</v>
      </c>
      <c r="I345" s="53">
        <f>Input!X93</f>
        <v>42</v>
      </c>
      <c r="J345" s="53">
        <f t="shared" si="147"/>
        <v>900</v>
      </c>
      <c r="K345" s="53">
        <f t="shared" si="148"/>
        <v>739.65409460304227</v>
      </c>
      <c r="P345" s="53" t="s">
        <v>830</v>
      </c>
      <c r="Q345" s="87" t="s">
        <v>1300</v>
      </c>
      <c r="R345" s="53">
        <v>726042.26023030002</v>
      </c>
      <c r="S345" s="51">
        <v>266376.61498299998</v>
      </c>
      <c r="T345" s="53">
        <f t="shared" si="149"/>
        <v>0.36688858152486264</v>
      </c>
      <c r="V345" s="89">
        <f>Input!Z84</f>
        <v>1132</v>
      </c>
      <c r="W345" s="53">
        <f t="shared" si="150"/>
        <v>415.3178742861445</v>
      </c>
    </row>
    <row r="346" spans="1:23" x14ac:dyDescent="0.3">
      <c r="A346" s="53" t="s">
        <v>1131</v>
      </c>
      <c r="B346" s="53" t="s">
        <v>1053</v>
      </c>
      <c r="C346" s="53">
        <v>12080005</v>
      </c>
      <c r="D346" s="53">
        <v>4799</v>
      </c>
      <c r="E346" s="53">
        <v>7</v>
      </c>
      <c r="F346" s="53">
        <f t="shared" si="146"/>
        <v>1.4586372160866848E-3</v>
      </c>
      <c r="H346" s="53">
        <f>H345</f>
        <v>858</v>
      </c>
      <c r="I346" s="53">
        <f>I345</f>
        <v>42</v>
      </c>
      <c r="J346" s="53">
        <f t="shared" si="147"/>
        <v>900</v>
      </c>
      <c r="K346" s="53">
        <f t="shared" si="148"/>
        <v>1.3127734944780163</v>
      </c>
      <c r="P346" s="53" t="s">
        <v>830</v>
      </c>
      <c r="Q346" s="87" t="s">
        <v>1301</v>
      </c>
      <c r="R346" s="53">
        <v>726042.26023030002</v>
      </c>
      <c r="S346" s="51">
        <v>70178.565444699998</v>
      </c>
      <c r="T346" s="53">
        <f t="shared" si="149"/>
        <v>9.6659064201633962E-2</v>
      </c>
      <c r="V346" s="88">
        <f>V345</f>
        <v>1132</v>
      </c>
      <c r="W346" s="53">
        <f t="shared" si="150"/>
        <v>109.41806067624965</v>
      </c>
    </row>
    <row r="347" spans="1:23" x14ac:dyDescent="0.3">
      <c r="A347" s="53" t="s">
        <v>1131</v>
      </c>
      <c r="B347" s="53" t="s">
        <v>1053</v>
      </c>
      <c r="C347" s="53">
        <v>12080006</v>
      </c>
      <c r="D347" s="53">
        <v>4799</v>
      </c>
      <c r="E347" s="53">
        <v>848</v>
      </c>
      <c r="F347" s="53">
        <f t="shared" si="146"/>
        <v>0.17670347989164409</v>
      </c>
      <c r="H347" s="53">
        <f>H346</f>
        <v>858</v>
      </c>
      <c r="I347" s="53">
        <f>I346</f>
        <v>42</v>
      </c>
      <c r="J347" s="53">
        <f t="shared" si="147"/>
        <v>900</v>
      </c>
      <c r="K347" s="53">
        <f t="shared" si="148"/>
        <v>159.03313190247968</v>
      </c>
      <c r="P347" s="53" t="s">
        <v>830</v>
      </c>
      <c r="Q347" s="87" t="s">
        <v>1314</v>
      </c>
      <c r="R347" s="53">
        <v>726042.26023030002</v>
      </c>
      <c r="S347" s="51">
        <v>146072.001231</v>
      </c>
      <c r="T347" s="53">
        <f t="shared" si="149"/>
        <v>0.20118939245308678</v>
      </c>
      <c r="V347" s="88">
        <f t="shared" ref="V347:V349" si="158">V346</f>
        <v>1132</v>
      </c>
      <c r="W347" s="53">
        <f t="shared" si="150"/>
        <v>227.74639225689424</v>
      </c>
    </row>
    <row r="348" spans="1:23" x14ac:dyDescent="0.3">
      <c r="A348" s="53" t="s">
        <v>1131</v>
      </c>
      <c r="B348" s="53" t="s">
        <v>1054</v>
      </c>
      <c r="C348" s="53">
        <v>12090109</v>
      </c>
      <c r="D348" s="53">
        <v>4012</v>
      </c>
      <c r="E348" s="53">
        <v>376</v>
      </c>
      <c r="F348" s="53">
        <f t="shared" si="146"/>
        <v>9.3718843469591223E-2</v>
      </c>
      <c r="H348" s="53">
        <f>Input!W94</f>
        <v>916</v>
      </c>
      <c r="I348" s="53">
        <f>Input!X94</f>
        <v>0</v>
      </c>
      <c r="J348" s="53">
        <f t="shared" si="147"/>
        <v>916</v>
      </c>
      <c r="K348" s="53">
        <f t="shared" si="148"/>
        <v>85.846460618145557</v>
      </c>
      <c r="P348" s="53" t="s">
        <v>830</v>
      </c>
      <c r="Q348" s="87" t="s">
        <v>1315</v>
      </c>
      <c r="R348" s="53">
        <v>726042.26023030002</v>
      </c>
      <c r="S348" s="51">
        <v>227919.01439</v>
      </c>
      <c r="T348" s="53">
        <f t="shared" si="149"/>
        <v>0.313919763179769</v>
      </c>
      <c r="V348" s="88">
        <f t="shared" si="158"/>
        <v>1132</v>
      </c>
      <c r="W348" s="53">
        <f t="shared" si="150"/>
        <v>355.35717191949851</v>
      </c>
    </row>
    <row r="349" spans="1:23" x14ac:dyDescent="0.3">
      <c r="A349" s="53" t="s">
        <v>1131</v>
      </c>
      <c r="B349" s="53" t="s">
        <v>1054</v>
      </c>
      <c r="C349" s="53">
        <v>12090204</v>
      </c>
      <c r="D349" s="53">
        <v>4012</v>
      </c>
      <c r="E349" s="53">
        <v>3636</v>
      </c>
      <c r="F349" s="53">
        <f t="shared" si="146"/>
        <v>0.90628115653040875</v>
      </c>
      <c r="H349" s="53">
        <f>H348</f>
        <v>916</v>
      </c>
      <c r="I349" s="53">
        <f>I348</f>
        <v>0</v>
      </c>
      <c r="J349" s="53">
        <f t="shared" si="147"/>
        <v>916</v>
      </c>
      <c r="K349" s="53">
        <f t="shared" si="148"/>
        <v>830.15353938185444</v>
      </c>
      <c r="P349" s="53" t="s">
        <v>830</v>
      </c>
      <c r="Q349" s="87" t="s">
        <v>1316</v>
      </c>
      <c r="R349" s="53">
        <v>726042.26023030002</v>
      </c>
      <c r="S349" s="51">
        <v>15496.064181600001</v>
      </c>
      <c r="T349" s="53">
        <f t="shared" si="149"/>
        <v>2.1343198640647532E-2</v>
      </c>
      <c r="V349" s="88">
        <f t="shared" si="158"/>
        <v>1132</v>
      </c>
      <c r="W349" s="53">
        <f t="shared" si="150"/>
        <v>24.160500861213006</v>
      </c>
    </row>
    <row r="350" spans="1:23" x14ac:dyDescent="0.3">
      <c r="A350" s="53" t="s">
        <v>1131</v>
      </c>
      <c r="B350" s="53" t="s">
        <v>1058</v>
      </c>
      <c r="C350" s="53">
        <v>12090109</v>
      </c>
      <c r="D350" s="53">
        <v>2242</v>
      </c>
      <c r="E350" s="53">
        <v>2075</v>
      </c>
      <c r="F350" s="53">
        <f t="shared" si="146"/>
        <v>0.92551293487957176</v>
      </c>
      <c r="H350" s="53">
        <f>Input!W95</f>
        <v>446</v>
      </c>
      <c r="I350" s="53">
        <f>Input!X95</f>
        <v>0</v>
      </c>
      <c r="J350" s="53">
        <f t="shared" si="147"/>
        <v>446</v>
      </c>
      <c r="K350" s="53">
        <f t="shared" si="148"/>
        <v>412.77876895628901</v>
      </c>
      <c r="P350" s="53" t="s">
        <v>998</v>
      </c>
      <c r="Q350" s="87" t="s">
        <v>1236</v>
      </c>
      <c r="R350" s="53">
        <v>950212.02112238528</v>
      </c>
      <c r="S350" s="51">
        <v>12.9638815753</v>
      </c>
      <c r="T350" s="53">
        <f t="shared" si="149"/>
        <v>1.3643146252756447E-5</v>
      </c>
      <c r="V350" s="89">
        <f>Input!Z85</f>
        <v>1039</v>
      </c>
      <c r="W350" s="53">
        <f t="shared" si="150"/>
        <v>1.4175228956613948E-2</v>
      </c>
    </row>
    <row r="351" spans="1:23" x14ac:dyDescent="0.3">
      <c r="A351" s="53" t="s">
        <v>1131</v>
      </c>
      <c r="B351" s="53" t="s">
        <v>1058</v>
      </c>
      <c r="C351" s="53">
        <v>12090110</v>
      </c>
      <c r="D351" s="53">
        <v>2242</v>
      </c>
      <c r="E351" s="53">
        <v>18</v>
      </c>
      <c r="F351" s="53">
        <f t="shared" si="146"/>
        <v>8.0285459411239962E-3</v>
      </c>
      <c r="H351" s="53">
        <f>H350</f>
        <v>446</v>
      </c>
      <c r="I351" s="53">
        <f>I350</f>
        <v>0</v>
      </c>
      <c r="J351" s="53">
        <f t="shared" si="147"/>
        <v>446</v>
      </c>
      <c r="K351" s="53">
        <f t="shared" si="148"/>
        <v>3.5807314897413023</v>
      </c>
      <c r="P351" s="53" t="s">
        <v>998</v>
      </c>
      <c r="Q351" s="87" t="s">
        <v>1232</v>
      </c>
      <c r="R351" s="53">
        <v>950212.02112238528</v>
      </c>
      <c r="S351" s="51">
        <v>589317.47216100001</v>
      </c>
      <c r="T351" s="53">
        <f t="shared" si="149"/>
        <v>0.62019576585118485</v>
      </c>
      <c r="V351" s="88">
        <f>V350</f>
        <v>1039</v>
      </c>
      <c r="W351" s="53">
        <f t="shared" si="150"/>
        <v>644.38340071938103</v>
      </c>
    </row>
    <row r="352" spans="1:23" x14ac:dyDescent="0.3">
      <c r="A352" s="53" t="s">
        <v>1131</v>
      </c>
      <c r="B352" s="53" t="s">
        <v>1058</v>
      </c>
      <c r="C352" s="53">
        <v>12090204</v>
      </c>
      <c r="D352" s="53">
        <v>2242</v>
      </c>
      <c r="E352" s="53">
        <v>149</v>
      </c>
      <c r="F352" s="53">
        <f t="shared" si="146"/>
        <v>6.645851917930419E-2</v>
      </c>
      <c r="H352" s="53">
        <f>H351</f>
        <v>446</v>
      </c>
      <c r="I352" s="53">
        <f>I351</f>
        <v>0</v>
      </c>
      <c r="J352" s="53">
        <f t="shared" si="147"/>
        <v>446</v>
      </c>
      <c r="K352" s="53">
        <f t="shared" si="148"/>
        <v>29.640499553969669</v>
      </c>
      <c r="P352" s="53" t="s">
        <v>998</v>
      </c>
      <c r="Q352" s="87" t="s">
        <v>1233</v>
      </c>
      <c r="R352" s="53">
        <v>950212.02112238528</v>
      </c>
      <c r="S352" s="51">
        <v>352037.47206100001</v>
      </c>
      <c r="T352" s="53">
        <f t="shared" si="149"/>
        <v>0.37048307560366922</v>
      </c>
      <c r="V352" s="88">
        <f t="shared" ref="V352:V353" si="159">V351</f>
        <v>1039</v>
      </c>
      <c r="W352" s="53">
        <f t="shared" si="150"/>
        <v>384.93191555221233</v>
      </c>
    </row>
    <row r="353" spans="1:23" x14ac:dyDescent="0.3">
      <c r="A353" s="53" t="s">
        <v>1131</v>
      </c>
      <c r="B353" s="53" t="s">
        <v>1059</v>
      </c>
      <c r="C353" s="53">
        <v>12080004</v>
      </c>
      <c r="D353" s="53">
        <v>136872</v>
      </c>
      <c r="E353" s="53">
        <v>2280</v>
      </c>
      <c r="F353" s="53">
        <f t="shared" si="146"/>
        <v>1.6657899351218655E-2</v>
      </c>
      <c r="H353" s="53">
        <f>Input!W96</f>
        <v>35301</v>
      </c>
      <c r="I353" s="53">
        <f>Input!X96</f>
        <v>198</v>
      </c>
      <c r="J353" s="53">
        <f t="shared" si="147"/>
        <v>35499</v>
      </c>
      <c r="K353" s="53">
        <f t="shared" si="148"/>
        <v>591.33876906891101</v>
      </c>
      <c r="P353" s="53" t="s">
        <v>998</v>
      </c>
      <c r="Q353" s="87" t="s">
        <v>1237</v>
      </c>
      <c r="R353" s="53">
        <v>950212.02112238528</v>
      </c>
      <c r="S353" s="51">
        <v>8844.1130188099996</v>
      </c>
      <c r="T353" s="53">
        <f t="shared" si="149"/>
        <v>9.3075153988931656E-3</v>
      </c>
      <c r="V353" s="88">
        <f t="shared" si="159"/>
        <v>1039</v>
      </c>
      <c r="W353" s="53">
        <f t="shared" si="150"/>
        <v>9.6705084994499995</v>
      </c>
    </row>
    <row r="354" spans="1:23" x14ac:dyDescent="0.3">
      <c r="A354" s="53" t="s">
        <v>1131</v>
      </c>
      <c r="B354" s="53" t="s">
        <v>1059</v>
      </c>
      <c r="C354" s="53">
        <v>12080005</v>
      </c>
      <c r="D354" s="53">
        <v>136872</v>
      </c>
      <c r="E354" s="53">
        <v>134530</v>
      </c>
      <c r="F354" s="53">
        <f t="shared" si="146"/>
        <v>0.98288912268396755</v>
      </c>
      <c r="H354" s="53">
        <f t="shared" ref="H354:I356" si="160">H353</f>
        <v>35301</v>
      </c>
      <c r="I354" s="53">
        <f t="shared" si="160"/>
        <v>198</v>
      </c>
      <c r="J354" s="53">
        <f t="shared" si="147"/>
        <v>35499</v>
      </c>
      <c r="K354" s="53">
        <f t="shared" si="148"/>
        <v>34891.580966158166</v>
      </c>
      <c r="P354" s="53" t="s">
        <v>751</v>
      </c>
      <c r="Q354" s="87" t="s">
        <v>1286</v>
      </c>
      <c r="R354" s="53">
        <v>230115.3973751</v>
      </c>
      <c r="S354" s="51">
        <v>31491.9551541</v>
      </c>
      <c r="T354" s="53">
        <f t="shared" si="149"/>
        <v>0.13685288126446613</v>
      </c>
      <c r="V354" s="88">
        <f>Input!Z86</f>
        <v>407</v>
      </c>
      <c r="W354" s="53">
        <f t="shared" si="150"/>
        <v>55.699122674637714</v>
      </c>
    </row>
    <row r="355" spans="1:23" x14ac:dyDescent="0.3">
      <c r="A355" s="53" t="s">
        <v>1131</v>
      </c>
      <c r="B355" s="53" t="s">
        <v>1059</v>
      </c>
      <c r="C355" s="53">
        <v>12090103</v>
      </c>
      <c r="D355" s="53">
        <v>136872</v>
      </c>
      <c r="E355" s="53">
        <v>14</v>
      </c>
      <c r="F355" s="53">
        <f t="shared" si="146"/>
        <v>1.0228534689344789E-4</v>
      </c>
      <c r="H355" s="53">
        <f t="shared" si="160"/>
        <v>35301</v>
      </c>
      <c r="I355" s="53">
        <f t="shared" si="160"/>
        <v>198</v>
      </c>
      <c r="J355" s="53">
        <f t="shared" si="147"/>
        <v>35499</v>
      </c>
      <c r="K355" s="53">
        <f t="shared" si="148"/>
        <v>3.6310275293705065</v>
      </c>
      <c r="P355" s="53" t="s">
        <v>751</v>
      </c>
      <c r="Q355" s="87" t="s">
        <v>1281</v>
      </c>
      <c r="R355" s="53">
        <v>230115.3973751</v>
      </c>
      <c r="S355" s="51">
        <v>198623.442221</v>
      </c>
      <c r="T355" s="53">
        <f t="shared" si="149"/>
        <v>0.86314711873553385</v>
      </c>
      <c r="V355" s="88">
        <f>V354</f>
        <v>407</v>
      </c>
      <c r="W355" s="53">
        <f t="shared" si="150"/>
        <v>351.30087732536225</v>
      </c>
    </row>
    <row r="356" spans="1:23" x14ac:dyDescent="0.3">
      <c r="A356" s="53" t="s">
        <v>1131</v>
      </c>
      <c r="B356" s="53" t="s">
        <v>1059</v>
      </c>
      <c r="C356" s="53">
        <v>13070007</v>
      </c>
      <c r="D356" s="53">
        <v>136872</v>
      </c>
      <c r="E356" s="53">
        <v>48</v>
      </c>
      <c r="F356" s="53">
        <f t="shared" si="146"/>
        <v>3.506926179203928E-4</v>
      </c>
      <c r="H356" s="53">
        <f t="shared" si="160"/>
        <v>35301</v>
      </c>
      <c r="I356" s="53">
        <f t="shared" si="160"/>
        <v>198</v>
      </c>
      <c r="J356" s="53">
        <f t="shared" si="147"/>
        <v>35499</v>
      </c>
      <c r="K356" s="53">
        <f t="shared" si="148"/>
        <v>12.449237243556023</v>
      </c>
      <c r="P356" s="53" t="s">
        <v>999</v>
      </c>
      <c r="Q356" s="87" t="s">
        <v>1273</v>
      </c>
      <c r="R356" s="53">
        <v>573439.23674092989</v>
      </c>
      <c r="S356" s="51">
        <v>172927.466369</v>
      </c>
      <c r="T356" s="53">
        <f t="shared" si="149"/>
        <v>0.3015619708058549</v>
      </c>
      <c r="V356" s="88">
        <f>Input!Z87</f>
        <v>113</v>
      </c>
      <c r="W356" s="53">
        <f t="shared" si="150"/>
        <v>34.076502701061607</v>
      </c>
    </row>
    <row r="357" spans="1:23" x14ac:dyDescent="0.3">
      <c r="A357" s="53" t="s">
        <v>1131</v>
      </c>
      <c r="B357" s="53" t="s">
        <v>801</v>
      </c>
      <c r="C357" s="53">
        <v>12060102</v>
      </c>
      <c r="D357" s="53">
        <v>9403</v>
      </c>
      <c r="E357" s="53">
        <v>7</v>
      </c>
      <c r="F357" s="53">
        <f t="shared" si="146"/>
        <v>7.4444326278847177E-4</v>
      </c>
      <c r="H357" s="53">
        <f>Input!W97</f>
        <v>1621</v>
      </c>
      <c r="I357" s="53">
        <f>Input!X97</f>
        <v>0</v>
      </c>
      <c r="J357" s="53">
        <f t="shared" si="147"/>
        <v>1621</v>
      </c>
      <c r="K357" s="53">
        <f t="shared" si="148"/>
        <v>1.2067425289801128</v>
      </c>
      <c r="P357" s="53" t="s">
        <v>999</v>
      </c>
      <c r="Q357" s="87" t="s">
        <v>1235</v>
      </c>
      <c r="R357" s="53">
        <v>573439.23674092989</v>
      </c>
      <c r="S357" s="51">
        <v>245074.360747</v>
      </c>
      <c r="T357" s="53">
        <f t="shared" si="149"/>
        <v>0.42737633744745029</v>
      </c>
      <c r="V357" s="88">
        <f>V356</f>
        <v>113</v>
      </c>
      <c r="W357" s="53">
        <f t="shared" si="150"/>
        <v>48.293526131561883</v>
      </c>
    </row>
    <row r="358" spans="1:23" x14ac:dyDescent="0.3">
      <c r="A358" s="53" t="s">
        <v>1131</v>
      </c>
      <c r="B358" s="53" t="s">
        <v>801</v>
      </c>
      <c r="C358" s="53">
        <v>12080002</v>
      </c>
      <c r="D358" s="53">
        <v>9403</v>
      </c>
      <c r="E358" s="53">
        <v>9332</v>
      </c>
      <c r="F358" s="53">
        <f t="shared" si="146"/>
        <v>0.99244921833457411</v>
      </c>
      <c r="H358" s="53">
        <f t="shared" ref="H358:I360" si="161">H357</f>
        <v>1621</v>
      </c>
      <c r="I358" s="53">
        <f t="shared" si="161"/>
        <v>0</v>
      </c>
      <c r="J358" s="53">
        <f t="shared" si="147"/>
        <v>1621</v>
      </c>
      <c r="K358" s="53">
        <f t="shared" si="148"/>
        <v>1608.7601829203447</v>
      </c>
      <c r="P358" s="53" t="s">
        <v>999</v>
      </c>
      <c r="Q358" s="87" t="s">
        <v>1274</v>
      </c>
      <c r="R358" s="53">
        <v>573439.23674092989</v>
      </c>
      <c r="S358" s="51">
        <v>16328.4314123</v>
      </c>
      <c r="T358" s="53">
        <f t="shared" si="149"/>
        <v>2.8474562544936053E-2</v>
      </c>
      <c r="V358" s="88">
        <f t="shared" ref="V358:V360" si="162">V357</f>
        <v>113</v>
      </c>
      <c r="W358" s="53">
        <f t="shared" si="150"/>
        <v>3.2176255675777741</v>
      </c>
    </row>
    <row r="359" spans="1:23" x14ac:dyDescent="0.3">
      <c r="A359" s="53" t="s">
        <v>1131</v>
      </c>
      <c r="B359" s="53" t="s">
        <v>801</v>
      </c>
      <c r="C359" s="53">
        <v>12080007</v>
      </c>
      <c r="D359" s="53">
        <v>9403</v>
      </c>
      <c r="E359" s="53">
        <v>23</v>
      </c>
      <c r="F359" s="53">
        <f t="shared" si="146"/>
        <v>2.4460278634478357E-3</v>
      </c>
      <c r="H359" s="53">
        <f t="shared" si="161"/>
        <v>1621</v>
      </c>
      <c r="I359" s="53">
        <f t="shared" si="161"/>
        <v>0</v>
      </c>
      <c r="J359" s="53">
        <f t="shared" si="147"/>
        <v>1621</v>
      </c>
      <c r="K359" s="53">
        <f t="shared" si="148"/>
        <v>3.9650111666489418</v>
      </c>
      <c r="P359" s="53" t="s">
        <v>999</v>
      </c>
      <c r="Q359" s="87" t="s">
        <v>1178</v>
      </c>
      <c r="R359" s="53">
        <v>573439.23674092989</v>
      </c>
      <c r="S359" s="51">
        <v>133549.315871</v>
      </c>
      <c r="T359" s="53">
        <f t="shared" si="149"/>
        <v>0.23289183459089896</v>
      </c>
      <c r="V359" s="88">
        <f t="shared" si="162"/>
        <v>113</v>
      </c>
      <c r="W359" s="53">
        <f t="shared" si="150"/>
        <v>26.316777308771581</v>
      </c>
    </row>
    <row r="360" spans="1:23" x14ac:dyDescent="0.3">
      <c r="A360" s="53" t="s">
        <v>1131</v>
      </c>
      <c r="B360" s="53" t="s">
        <v>801</v>
      </c>
      <c r="C360" s="53">
        <v>12080008</v>
      </c>
      <c r="D360" s="53">
        <v>9403</v>
      </c>
      <c r="E360" s="53">
        <v>41</v>
      </c>
      <c r="F360" s="53">
        <f t="shared" si="146"/>
        <v>4.3603105391896201E-3</v>
      </c>
      <c r="H360" s="53">
        <f t="shared" si="161"/>
        <v>1621</v>
      </c>
      <c r="I360" s="53">
        <f t="shared" si="161"/>
        <v>0</v>
      </c>
      <c r="J360" s="53">
        <f t="shared" si="147"/>
        <v>1621</v>
      </c>
      <c r="K360" s="53">
        <f t="shared" si="148"/>
        <v>7.0680633840263738</v>
      </c>
      <c r="P360" s="53" t="s">
        <v>999</v>
      </c>
      <c r="Q360" s="87" t="s">
        <v>1236</v>
      </c>
      <c r="R360" s="53">
        <v>573439.23674092989</v>
      </c>
      <c r="S360" s="51">
        <v>5559.6623416299999</v>
      </c>
      <c r="T360" s="53">
        <f t="shared" si="149"/>
        <v>9.6952946108599843E-3</v>
      </c>
      <c r="V360" s="88">
        <f t="shared" si="162"/>
        <v>113</v>
      </c>
      <c r="W360" s="53">
        <f t="shared" si="150"/>
        <v>1.0955682910271782</v>
      </c>
    </row>
    <row r="361" spans="1:23" x14ac:dyDescent="0.3">
      <c r="A361" s="53" t="s">
        <v>1131</v>
      </c>
      <c r="B361" s="53" t="s">
        <v>1069</v>
      </c>
      <c r="C361" s="53">
        <v>12080008</v>
      </c>
      <c r="D361" s="53">
        <v>3</v>
      </c>
      <c r="E361" s="53">
        <v>3</v>
      </c>
      <c r="F361" s="53">
        <f t="shared" si="146"/>
        <v>1</v>
      </c>
      <c r="H361" s="53">
        <f>Input!W98</f>
        <v>0</v>
      </c>
      <c r="I361" s="53">
        <f>Input!X98</f>
        <v>0</v>
      </c>
      <c r="J361" s="53">
        <f t="shared" si="147"/>
        <v>0</v>
      </c>
      <c r="K361" s="53">
        <f t="shared" si="148"/>
        <v>0</v>
      </c>
      <c r="P361" s="53" t="s">
        <v>1000</v>
      </c>
      <c r="Q361" s="87" t="s">
        <v>1275</v>
      </c>
      <c r="R361" s="53">
        <v>679001.55389694555</v>
      </c>
      <c r="S361" s="51">
        <v>95271.395029299994</v>
      </c>
      <c r="T361" s="53">
        <f t="shared" si="149"/>
        <v>0.14031101178269126</v>
      </c>
      <c r="V361" s="88">
        <f>Input!Z88</f>
        <v>4</v>
      </c>
      <c r="W361" s="53">
        <f t="shared" si="150"/>
        <v>0.56124404713076503</v>
      </c>
    </row>
    <row r="362" spans="1:23" x14ac:dyDescent="0.3">
      <c r="A362" s="53" t="s">
        <v>1131</v>
      </c>
      <c r="B362" s="53" t="s">
        <v>903</v>
      </c>
      <c r="C362" s="53">
        <v>13040208</v>
      </c>
      <c r="D362" s="53">
        <v>15507</v>
      </c>
      <c r="E362" s="53">
        <v>2</v>
      </c>
      <c r="F362" s="53">
        <f t="shared" si="146"/>
        <v>1.2897401173663506E-4</v>
      </c>
      <c r="H362" s="53">
        <f>Input!W99</f>
        <v>5071</v>
      </c>
      <c r="I362" s="53">
        <f>Input!X99</f>
        <v>2</v>
      </c>
      <c r="J362" s="53">
        <f t="shared" si="147"/>
        <v>5073</v>
      </c>
      <c r="K362" s="53">
        <f t="shared" si="148"/>
        <v>0.65428516153994964</v>
      </c>
      <c r="P362" s="53" t="s">
        <v>1000</v>
      </c>
      <c r="Q362" s="87" t="s">
        <v>1255</v>
      </c>
      <c r="R362" s="53">
        <v>679001.55389694555</v>
      </c>
      <c r="S362" s="51">
        <v>136425.69542999999</v>
      </c>
      <c r="T362" s="53">
        <f t="shared" si="149"/>
        <v>0.20092103566924355</v>
      </c>
      <c r="V362" s="88">
        <f>V361</f>
        <v>4</v>
      </c>
      <c r="W362" s="53">
        <f t="shared" si="150"/>
        <v>0.80368414267697419</v>
      </c>
    </row>
    <row r="363" spans="1:23" x14ac:dyDescent="0.3">
      <c r="A363" s="53" t="s">
        <v>1131</v>
      </c>
      <c r="B363" s="53" t="s">
        <v>903</v>
      </c>
      <c r="C363" s="53">
        <v>13040210</v>
      </c>
      <c r="D363" s="53">
        <v>15507</v>
      </c>
      <c r="E363" s="53">
        <v>7</v>
      </c>
      <c r="F363" s="53">
        <f t="shared" si="146"/>
        <v>4.5140904107822275E-4</v>
      </c>
      <c r="H363" s="53">
        <f t="shared" ref="H363:I368" si="163">H362</f>
        <v>5071</v>
      </c>
      <c r="I363" s="53">
        <f t="shared" si="163"/>
        <v>2</v>
      </c>
      <c r="J363" s="53">
        <f t="shared" si="147"/>
        <v>5073</v>
      </c>
      <c r="K363" s="53">
        <f t="shared" si="148"/>
        <v>2.289998065389824</v>
      </c>
      <c r="P363" s="53" t="s">
        <v>1000</v>
      </c>
      <c r="Q363" s="87" t="s">
        <v>1256</v>
      </c>
      <c r="R363" s="53">
        <v>679001.55389694555</v>
      </c>
      <c r="S363" s="51">
        <v>426941.63485199999</v>
      </c>
      <c r="T363" s="53">
        <f t="shared" si="149"/>
        <v>0.62877858290851341</v>
      </c>
      <c r="V363" s="88">
        <f t="shared" ref="V363:V365" si="164">V362</f>
        <v>4</v>
      </c>
      <c r="W363" s="53">
        <f t="shared" si="150"/>
        <v>2.5151143316340536</v>
      </c>
    </row>
    <row r="364" spans="1:23" x14ac:dyDescent="0.3">
      <c r="A364" s="53" t="s">
        <v>1131</v>
      </c>
      <c r="B364" s="53" t="s">
        <v>903</v>
      </c>
      <c r="C364" s="53">
        <v>13040211</v>
      </c>
      <c r="D364" s="53">
        <v>15507</v>
      </c>
      <c r="E364" s="53">
        <v>13</v>
      </c>
      <c r="F364" s="53">
        <f t="shared" si="146"/>
        <v>8.3833107628812794E-4</v>
      </c>
      <c r="H364" s="53">
        <f t="shared" si="163"/>
        <v>5071</v>
      </c>
      <c r="I364" s="53">
        <f t="shared" si="163"/>
        <v>2</v>
      </c>
      <c r="J364" s="53">
        <f t="shared" si="147"/>
        <v>5073</v>
      </c>
      <c r="K364" s="53">
        <f t="shared" si="148"/>
        <v>4.2528535500096734</v>
      </c>
      <c r="P364" s="53" t="s">
        <v>1000</v>
      </c>
      <c r="Q364" s="87" t="s">
        <v>1297</v>
      </c>
      <c r="R364" s="53">
        <v>679001.55389694555</v>
      </c>
      <c r="S364" s="51">
        <v>20263.353271799999</v>
      </c>
      <c r="T364" s="53">
        <f t="shared" si="149"/>
        <v>2.9842867303475185E-2</v>
      </c>
      <c r="V364" s="88">
        <f t="shared" si="164"/>
        <v>4</v>
      </c>
      <c r="W364" s="53">
        <f t="shared" si="150"/>
        <v>0.11937146921390074</v>
      </c>
    </row>
    <row r="365" spans="1:23" x14ac:dyDescent="0.3">
      <c r="A365" s="53" t="s">
        <v>1131</v>
      </c>
      <c r="B365" s="53" t="s">
        <v>903</v>
      </c>
      <c r="C365" s="53">
        <v>13070005</v>
      </c>
      <c r="D365" s="53">
        <v>15507</v>
      </c>
      <c r="E365" s="53">
        <v>4</v>
      </c>
      <c r="F365" s="53">
        <f t="shared" si="146"/>
        <v>2.5794802347327013E-4</v>
      </c>
      <c r="H365" s="53">
        <f t="shared" si="163"/>
        <v>5071</v>
      </c>
      <c r="I365" s="53">
        <f t="shared" si="163"/>
        <v>2</v>
      </c>
      <c r="J365" s="53">
        <f t="shared" si="147"/>
        <v>5073</v>
      </c>
      <c r="K365" s="53">
        <f t="shared" si="148"/>
        <v>1.3085703230798993</v>
      </c>
      <c r="P365" s="53" t="s">
        <v>1000</v>
      </c>
      <c r="Q365" s="87" t="s">
        <v>1309</v>
      </c>
      <c r="R365" s="53">
        <v>679001.55389694555</v>
      </c>
      <c r="S365" s="51">
        <v>99.475313845499997</v>
      </c>
      <c r="T365" s="53">
        <f t="shared" si="149"/>
        <v>1.4650233607653527E-4</v>
      </c>
      <c r="V365" s="88">
        <f t="shared" si="164"/>
        <v>4</v>
      </c>
      <c r="W365" s="53">
        <f t="shared" si="150"/>
        <v>5.8600934430614107E-4</v>
      </c>
    </row>
    <row r="366" spans="1:23" x14ac:dyDescent="0.3">
      <c r="A366" s="53" t="s">
        <v>1131</v>
      </c>
      <c r="B366" s="53" t="s">
        <v>903</v>
      </c>
      <c r="C366" s="53">
        <v>13070006</v>
      </c>
      <c r="D366" s="53">
        <v>15507</v>
      </c>
      <c r="E366" s="53">
        <v>40</v>
      </c>
      <c r="F366" s="53">
        <f t="shared" si="146"/>
        <v>2.5794802347327015E-3</v>
      </c>
      <c r="H366" s="53">
        <f t="shared" si="163"/>
        <v>5071</v>
      </c>
      <c r="I366" s="53">
        <f t="shared" si="163"/>
        <v>2</v>
      </c>
      <c r="J366" s="53">
        <f t="shared" si="147"/>
        <v>5073</v>
      </c>
      <c r="K366" s="53">
        <f t="shared" si="148"/>
        <v>13.085703230798995</v>
      </c>
      <c r="P366" s="53" t="s">
        <v>1001</v>
      </c>
      <c r="Q366" s="87" t="s">
        <v>1233</v>
      </c>
      <c r="R366" s="53">
        <v>576598.60739843664</v>
      </c>
      <c r="S366" s="51">
        <v>165900.38641499999</v>
      </c>
      <c r="T366" s="53">
        <f t="shared" si="149"/>
        <v>0.28772248889661434</v>
      </c>
      <c r="V366" s="89">
        <f>Input!Z89</f>
        <v>1545</v>
      </c>
      <c r="W366" s="53">
        <f t="shared" si="150"/>
        <v>444.53124534526916</v>
      </c>
    </row>
    <row r="367" spans="1:23" x14ac:dyDescent="0.3">
      <c r="A367" s="53" t="s">
        <v>1131</v>
      </c>
      <c r="B367" s="53" t="s">
        <v>903</v>
      </c>
      <c r="C367" s="53">
        <v>13070007</v>
      </c>
      <c r="D367" s="53">
        <v>15507</v>
      </c>
      <c r="E367" s="53">
        <v>13658</v>
      </c>
      <c r="F367" s="53">
        <f t="shared" si="146"/>
        <v>0.88076352614948084</v>
      </c>
      <c r="H367" s="53">
        <f t="shared" si="163"/>
        <v>5071</v>
      </c>
      <c r="I367" s="53">
        <f t="shared" si="163"/>
        <v>2</v>
      </c>
      <c r="J367" s="53">
        <f t="shared" si="147"/>
        <v>5073</v>
      </c>
      <c r="K367" s="53">
        <f t="shared" si="148"/>
        <v>4468.113368156316</v>
      </c>
      <c r="P367" s="53" t="s">
        <v>1001</v>
      </c>
      <c r="Q367" s="87" t="s">
        <v>1234</v>
      </c>
      <c r="R367" s="53">
        <v>576598.60739843664</v>
      </c>
      <c r="S367" s="51">
        <v>71513.955839699993</v>
      </c>
      <c r="T367" s="53">
        <f t="shared" si="149"/>
        <v>0.12402727811356468</v>
      </c>
      <c r="V367" s="88">
        <f>V366</f>
        <v>1545</v>
      </c>
      <c r="W367" s="53">
        <f t="shared" si="150"/>
        <v>191.62214468545741</v>
      </c>
    </row>
    <row r="368" spans="1:23" x14ac:dyDescent="0.3">
      <c r="A368" s="53" t="s">
        <v>1131</v>
      </c>
      <c r="B368" s="53" t="s">
        <v>903</v>
      </c>
      <c r="C368" s="53">
        <v>13070008</v>
      </c>
      <c r="D368" s="53">
        <v>15507</v>
      </c>
      <c r="E368" s="53">
        <v>1626</v>
      </c>
      <c r="F368" s="53">
        <f t="shared" si="146"/>
        <v>0.1048558715418843</v>
      </c>
      <c r="H368" s="53">
        <f t="shared" si="163"/>
        <v>5071</v>
      </c>
      <c r="I368" s="53">
        <f t="shared" si="163"/>
        <v>2</v>
      </c>
      <c r="J368" s="53">
        <f t="shared" si="147"/>
        <v>5073</v>
      </c>
      <c r="K368" s="53">
        <f t="shared" si="148"/>
        <v>531.93383633197902</v>
      </c>
      <c r="P368" s="53" t="s">
        <v>1001</v>
      </c>
      <c r="Q368" s="87" t="s">
        <v>1237</v>
      </c>
      <c r="R368" s="53">
        <v>576598.60739843664</v>
      </c>
      <c r="S368" s="51">
        <v>90.244357764</v>
      </c>
      <c r="T368" s="53">
        <f t="shared" si="149"/>
        <v>1.5651157773546279E-4</v>
      </c>
      <c r="V368" s="88">
        <f t="shared" ref="V368:V371" si="165">V367</f>
        <v>1545</v>
      </c>
      <c r="W368" s="53">
        <f t="shared" si="150"/>
        <v>0.24181038760129001</v>
      </c>
    </row>
    <row r="369" spans="1:23" x14ac:dyDescent="0.3">
      <c r="A369" s="53" t="s">
        <v>1131</v>
      </c>
      <c r="B369" s="53" t="s">
        <v>903</v>
      </c>
      <c r="C369" s="53">
        <v>13070009</v>
      </c>
      <c r="D369" s="53">
        <v>15507</v>
      </c>
      <c r="E369" s="53">
        <v>135</v>
      </c>
      <c r="F369" s="53">
        <f t="shared" si="146"/>
        <v>8.7057457922228663E-3</v>
      </c>
      <c r="H369" s="53">
        <f t="shared" ref="H369:I370" si="166">H368</f>
        <v>5071</v>
      </c>
      <c r="I369" s="53">
        <f t="shared" si="166"/>
        <v>2</v>
      </c>
      <c r="J369" s="53">
        <f t="shared" si="147"/>
        <v>5073</v>
      </c>
      <c r="K369" s="53">
        <f t="shared" si="148"/>
        <v>44.164248403946601</v>
      </c>
      <c r="P369" s="53" t="s">
        <v>1001</v>
      </c>
      <c r="Q369" s="87" t="s">
        <v>1252</v>
      </c>
      <c r="R369" s="53">
        <v>576598.60739843664</v>
      </c>
      <c r="S369" s="51">
        <v>76.132488972700003</v>
      </c>
      <c r="T369" s="53">
        <f t="shared" si="149"/>
        <v>1.3203724045780002E-4</v>
      </c>
      <c r="V369" s="88">
        <f t="shared" si="165"/>
        <v>1545</v>
      </c>
      <c r="W369" s="53">
        <f t="shared" si="150"/>
        <v>0.20399753650730101</v>
      </c>
    </row>
    <row r="370" spans="1:23" x14ac:dyDescent="0.3">
      <c r="A370" s="53" t="s">
        <v>1131</v>
      </c>
      <c r="B370" s="53" t="s">
        <v>903</v>
      </c>
      <c r="C370" s="53">
        <v>13070010</v>
      </c>
      <c r="D370" s="53">
        <v>15507</v>
      </c>
      <c r="E370" s="53">
        <v>22</v>
      </c>
      <c r="F370" s="53">
        <f t="shared" si="146"/>
        <v>1.4187141291029859E-3</v>
      </c>
      <c r="H370" s="53">
        <f t="shared" si="166"/>
        <v>5071</v>
      </c>
      <c r="I370" s="53">
        <f t="shared" si="166"/>
        <v>2</v>
      </c>
      <c r="J370" s="53">
        <f t="shared" si="147"/>
        <v>5073</v>
      </c>
      <c r="K370" s="53">
        <f t="shared" si="148"/>
        <v>7.1971367769394474</v>
      </c>
      <c r="P370" s="53" t="s">
        <v>1001</v>
      </c>
      <c r="Q370" s="87" t="s">
        <v>1249</v>
      </c>
      <c r="R370" s="53">
        <v>576598.60739843664</v>
      </c>
      <c r="S370" s="51">
        <v>127389.907989</v>
      </c>
      <c r="T370" s="53">
        <f t="shared" si="149"/>
        <v>0.2209334298668745</v>
      </c>
      <c r="V370" s="88">
        <f t="shared" si="165"/>
        <v>1545</v>
      </c>
      <c r="W370" s="53">
        <f t="shared" si="150"/>
        <v>341.34214914432113</v>
      </c>
    </row>
    <row r="371" spans="1:23" x14ac:dyDescent="0.3">
      <c r="A371" s="53" t="s">
        <v>1131</v>
      </c>
      <c r="B371" s="53" t="s">
        <v>1081</v>
      </c>
      <c r="C371" s="53">
        <v>12090103</v>
      </c>
      <c r="D371" s="53">
        <v>3367</v>
      </c>
      <c r="E371" s="53">
        <v>3366</v>
      </c>
      <c r="F371" s="53">
        <f t="shared" si="146"/>
        <v>0.9997029997029997</v>
      </c>
      <c r="H371" s="53">
        <f>Input!W100</f>
        <v>1167</v>
      </c>
      <c r="I371" s="53">
        <f>Input!X100</f>
        <v>0</v>
      </c>
      <c r="J371" s="53">
        <f t="shared" si="147"/>
        <v>1167</v>
      </c>
      <c r="K371" s="53">
        <f t="shared" si="148"/>
        <v>1166.6534006534007</v>
      </c>
      <c r="P371" s="53" t="s">
        <v>1001</v>
      </c>
      <c r="Q371" s="87" t="s">
        <v>1244</v>
      </c>
      <c r="R371" s="53">
        <v>576598.60739843664</v>
      </c>
      <c r="S371" s="51">
        <v>211627.980308</v>
      </c>
      <c r="T371" s="53">
        <f t="shared" si="149"/>
        <v>0.36702825430475328</v>
      </c>
      <c r="V371" s="88">
        <f t="shared" si="165"/>
        <v>1545</v>
      </c>
      <c r="W371" s="53">
        <f t="shared" si="150"/>
        <v>567.05865290084387</v>
      </c>
    </row>
    <row r="372" spans="1:23" x14ac:dyDescent="0.3">
      <c r="A372" s="53" t="s">
        <v>1131</v>
      </c>
      <c r="B372" s="53" t="s">
        <v>1081</v>
      </c>
      <c r="C372" s="53">
        <v>13070011</v>
      </c>
      <c r="D372" s="53">
        <v>3367</v>
      </c>
      <c r="E372" s="53">
        <v>1</v>
      </c>
      <c r="F372" s="53">
        <f t="shared" si="146"/>
        <v>2.9700029700029698E-4</v>
      </c>
      <c r="H372" s="53">
        <f>H371</f>
        <v>1167</v>
      </c>
      <c r="I372" s="53">
        <f>I371</f>
        <v>0</v>
      </c>
      <c r="J372" s="53">
        <f t="shared" si="147"/>
        <v>1167</v>
      </c>
      <c r="K372" s="53">
        <f t="shared" si="148"/>
        <v>0.34659934659934655</v>
      </c>
      <c r="P372" s="53" t="s">
        <v>695</v>
      </c>
      <c r="Q372" s="87" t="s">
        <v>1319</v>
      </c>
      <c r="R372" s="53">
        <v>549849.88349747006</v>
      </c>
      <c r="S372" s="51">
        <v>125390.472202</v>
      </c>
      <c r="T372" s="53">
        <f t="shared" si="149"/>
        <v>0.22804491910486499</v>
      </c>
      <c r="V372" s="88">
        <f>Input!Z90</f>
        <v>72</v>
      </c>
      <c r="W372" s="53">
        <f t="shared" si="150"/>
        <v>16.41923417555028</v>
      </c>
    </row>
    <row r="373" spans="1:23" x14ac:dyDescent="0.3">
      <c r="A373" s="53" t="s">
        <v>1131</v>
      </c>
      <c r="B373" s="53" t="s">
        <v>1084</v>
      </c>
      <c r="C373" s="53">
        <v>13070001</v>
      </c>
      <c r="D373" s="53">
        <v>13783</v>
      </c>
      <c r="E373" s="53">
        <v>12463</v>
      </c>
      <c r="F373" s="53">
        <f t="shared" si="146"/>
        <v>0.90422984836392661</v>
      </c>
      <c r="H373" s="53">
        <f>Input!W101</f>
        <v>4272</v>
      </c>
      <c r="I373" s="53">
        <f>Input!X101</f>
        <v>756</v>
      </c>
      <c r="J373" s="53">
        <f t="shared" si="147"/>
        <v>5028</v>
      </c>
      <c r="K373" s="53">
        <f t="shared" si="148"/>
        <v>4546.4676775738226</v>
      </c>
      <c r="P373" s="53" t="s">
        <v>695</v>
      </c>
      <c r="Q373" s="87" t="s">
        <v>1318</v>
      </c>
      <c r="R373" s="53">
        <v>549849.88349747006</v>
      </c>
      <c r="S373" s="51">
        <v>216173.789414</v>
      </c>
      <c r="T373" s="53">
        <f t="shared" si="149"/>
        <v>0.39315055963814649</v>
      </c>
      <c r="V373" s="88">
        <f>V372</f>
        <v>72</v>
      </c>
      <c r="W373" s="53">
        <f t="shared" si="150"/>
        <v>28.306840293946546</v>
      </c>
    </row>
    <row r="374" spans="1:23" x14ac:dyDescent="0.3">
      <c r="A374" s="53" t="s">
        <v>1131</v>
      </c>
      <c r="B374" s="53" t="s">
        <v>1084</v>
      </c>
      <c r="C374" s="53">
        <v>13070003</v>
      </c>
      <c r="D374" s="53">
        <v>13783</v>
      </c>
      <c r="E374" s="53">
        <v>1157</v>
      </c>
      <c r="F374" s="53">
        <f t="shared" si="146"/>
        <v>8.3943988971921929E-2</v>
      </c>
      <c r="H374" s="53">
        <f t="shared" ref="H374:I377" si="167">H373</f>
        <v>4272</v>
      </c>
      <c r="I374" s="53">
        <f t="shared" si="167"/>
        <v>756</v>
      </c>
      <c r="J374" s="53">
        <f t="shared" si="147"/>
        <v>5028</v>
      </c>
      <c r="K374" s="53">
        <f t="shared" si="148"/>
        <v>422.07037655082348</v>
      </c>
      <c r="P374" s="53" t="s">
        <v>695</v>
      </c>
      <c r="Q374" s="87" t="s">
        <v>1323</v>
      </c>
      <c r="R374" s="53">
        <v>549849.88349747006</v>
      </c>
      <c r="S374" s="51">
        <v>8165.7494344699999</v>
      </c>
      <c r="T374" s="53">
        <f t="shared" si="149"/>
        <v>1.485087053675364E-2</v>
      </c>
      <c r="V374" s="88">
        <f t="shared" ref="V374:V375" si="168">V373</f>
        <v>72</v>
      </c>
      <c r="W374" s="53">
        <f t="shared" si="150"/>
        <v>1.069262678646262</v>
      </c>
    </row>
    <row r="375" spans="1:23" x14ac:dyDescent="0.3">
      <c r="A375" s="53" t="s">
        <v>1131</v>
      </c>
      <c r="B375" s="53" t="s">
        <v>1084</v>
      </c>
      <c r="C375" s="53">
        <v>13070004</v>
      </c>
      <c r="D375" s="53">
        <v>13783</v>
      </c>
      <c r="E375" s="53">
        <v>159</v>
      </c>
      <c r="F375" s="53">
        <f t="shared" si="146"/>
        <v>1.1535950083436117E-2</v>
      </c>
      <c r="H375" s="53">
        <f t="shared" si="167"/>
        <v>4272</v>
      </c>
      <c r="I375" s="53">
        <f t="shared" si="167"/>
        <v>756</v>
      </c>
      <c r="J375" s="53">
        <f t="shared" si="147"/>
        <v>5028</v>
      </c>
      <c r="K375" s="53">
        <f t="shared" si="148"/>
        <v>58.0027570195168</v>
      </c>
      <c r="P375" s="53" t="s">
        <v>695</v>
      </c>
      <c r="Q375" s="87" t="s">
        <v>1327</v>
      </c>
      <c r="R375" s="53">
        <v>549849.88349747006</v>
      </c>
      <c r="S375" s="51">
        <v>200119.872447</v>
      </c>
      <c r="T375" s="53">
        <f t="shared" si="149"/>
        <v>0.36395365072023478</v>
      </c>
      <c r="V375" s="88">
        <f t="shared" si="168"/>
        <v>72</v>
      </c>
      <c r="W375" s="53">
        <f t="shared" si="150"/>
        <v>26.204662851856902</v>
      </c>
    </row>
    <row r="376" spans="1:23" x14ac:dyDescent="0.3">
      <c r="A376" s="53" t="s">
        <v>1131</v>
      </c>
      <c r="B376" s="53" t="s">
        <v>1084</v>
      </c>
      <c r="C376" s="53">
        <v>13070005</v>
      </c>
      <c r="D376" s="53">
        <v>13783</v>
      </c>
      <c r="E376" s="53">
        <v>3</v>
      </c>
      <c r="F376" s="53">
        <f t="shared" si="146"/>
        <v>2.1765943553653052E-4</v>
      </c>
      <c r="H376" s="53">
        <f t="shared" si="167"/>
        <v>4272</v>
      </c>
      <c r="I376" s="53">
        <f t="shared" si="167"/>
        <v>756</v>
      </c>
      <c r="J376" s="53">
        <f t="shared" si="147"/>
        <v>5028</v>
      </c>
      <c r="K376" s="53">
        <f t="shared" si="148"/>
        <v>1.0943916418776753</v>
      </c>
      <c r="P376" s="53" t="s">
        <v>1002</v>
      </c>
      <c r="Q376" s="87" t="s">
        <v>1312</v>
      </c>
      <c r="R376" s="53">
        <v>684454.8395384535</v>
      </c>
      <c r="S376" s="51">
        <v>6448.0038805599997</v>
      </c>
      <c r="T376" s="53">
        <f t="shared" si="149"/>
        <v>9.4206418131370998E-3</v>
      </c>
      <c r="V376" s="88">
        <f>Input!Z91</f>
        <v>741</v>
      </c>
      <c r="W376" s="53">
        <f t="shared" si="150"/>
        <v>6.9806955835345912</v>
      </c>
    </row>
    <row r="377" spans="1:23" x14ac:dyDescent="0.3">
      <c r="A377" s="53" t="s">
        <v>1131</v>
      </c>
      <c r="B377" s="53" t="s">
        <v>1084</v>
      </c>
      <c r="C377" s="53">
        <v>13070006</v>
      </c>
      <c r="D377" s="53">
        <v>13783</v>
      </c>
      <c r="E377" s="53">
        <v>1</v>
      </c>
      <c r="F377" s="53">
        <f t="shared" si="146"/>
        <v>7.2553145178843497E-5</v>
      </c>
      <c r="H377" s="53">
        <f t="shared" si="167"/>
        <v>4272</v>
      </c>
      <c r="I377" s="53">
        <f t="shared" si="167"/>
        <v>756</v>
      </c>
      <c r="J377" s="53">
        <f t="shared" si="147"/>
        <v>5028</v>
      </c>
      <c r="K377" s="53">
        <f t="shared" si="148"/>
        <v>0.3647972139592251</v>
      </c>
      <c r="P377" s="53" t="s">
        <v>1002</v>
      </c>
      <c r="Q377" s="87" t="s">
        <v>1308</v>
      </c>
      <c r="R377" s="53">
        <v>684454.8395384535</v>
      </c>
      <c r="S377" s="51">
        <v>607882.72678699996</v>
      </c>
      <c r="T377" s="53">
        <f t="shared" si="149"/>
        <v>0.88812685902975252</v>
      </c>
      <c r="V377" s="88">
        <f>V376</f>
        <v>741</v>
      </c>
      <c r="W377" s="53">
        <f t="shared" si="150"/>
        <v>658.10200254104666</v>
      </c>
    </row>
    <row r="378" spans="1:23" x14ac:dyDescent="0.3">
      <c r="A378" s="53" t="s">
        <v>1131</v>
      </c>
      <c r="B378" s="53" t="s">
        <v>1088</v>
      </c>
      <c r="C378" s="53">
        <v>12080008</v>
      </c>
      <c r="D378" s="53">
        <v>10501</v>
      </c>
      <c r="E378" s="53">
        <v>145</v>
      </c>
      <c r="F378" s="53">
        <f t="shared" si="146"/>
        <v>1.3808208742024569E-2</v>
      </c>
      <c r="H378" s="53">
        <f>Input!W102</f>
        <v>2174</v>
      </c>
      <c r="I378" s="53">
        <f>Input!X102</f>
        <v>76</v>
      </c>
      <c r="J378" s="53">
        <f t="shared" si="147"/>
        <v>2250</v>
      </c>
      <c r="K378" s="53">
        <f t="shared" si="148"/>
        <v>31.068469669555281</v>
      </c>
      <c r="P378" s="53" t="s">
        <v>1002</v>
      </c>
      <c r="Q378" s="87" t="s">
        <v>1309</v>
      </c>
      <c r="R378" s="53">
        <v>684454.8395384535</v>
      </c>
      <c r="S378" s="51">
        <v>70102.981255999999</v>
      </c>
      <c r="T378" s="53">
        <f t="shared" si="149"/>
        <v>0.10242163135740606</v>
      </c>
      <c r="V378" s="88">
        <f t="shared" ref="V378:V379" si="169">V377</f>
        <v>741</v>
      </c>
      <c r="W378" s="53">
        <f t="shared" si="150"/>
        <v>75.894428835837886</v>
      </c>
    </row>
    <row r="379" spans="1:23" x14ac:dyDescent="0.3">
      <c r="A379" s="53" t="s">
        <v>1131</v>
      </c>
      <c r="B379" s="53" t="s">
        <v>1088</v>
      </c>
      <c r="C379" s="53">
        <v>12090101</v>
      </c>
      <c r="D379" s="53">
        <v>10501</v>
      </c>
      <c r="E379" s="53">
        <v>8901</v>
      </c>
      <c r="F379" s="53">
        <f t="shared" si="146"/>
        <v>0.84763355870869439</v>
      </c>
      <c r="H379" s="53">
        <f t="shared" ref="H379:I381" si="170">H378</f>
        <v>2174</v>
      </c>
      <c r="I379" s="53">
        <f t="shared" si="170"/>
        <v>76</v>
      </c>
      <c r="J379" s="53">
        <f t="shared" si="147"/>
        <v>2250</v>
      </c>
      <c r="K379" s="53">
        <f t="shared" si="148"/>
        <v>1907.1755070945624</v>
      </c>
      <c r="P379" s="53" t="s">
        <v>1002</v>
      </c>
      <c r="Q379" s="87" t="s">
        <v>1319</v>
      </c>
      <c r="R379" s="53">
        <v>684454.8395384535</v>
      </c>
      <c r="S379" s="51">
        <v>21.127614893499999</v>
      </c>
      <c r="T379" s="53">
        <f t="shared" si="149"/>
        <v>3.086779970428279E-5</v>
      </c>
      <c r="V379" s="88">
        <f t="shared" si="169"/>
        <v>741</v>
      </c>
      <c r="W379" s="53">
        <f t="shared" si="150"/>
        <v>2.2873039580873548E-2</v>
      </c>
    </row>
    <row r="380" spans="1:23" x14ac:dyDescent="0.3">
      <c r="A380" s="53" t="s">
        <v>1131</v>
      </c>
      <c r="B380" s="53" t="s">
        <v>1088</v>
      </c>
      <c r="C380" s="53">
        <v>12090105</v>
      </c>
      <c r="D380" s="53">
        <v>10501</v>
      </c>
      <c r="E380" s="53">
        <v>1398</v>
      </c>
      <c r="F380" s="53">
        <f t="shared" si="146"/>
        <v>0.13313017807827826</v>
      </c>
      <c r="H380" s="53">
        <f t="shared" si="170"/>
        <v>2174</v>
      </c>
      <c r="I380" s="53">
        <f t="shared" si="170"/>
        <v>76</v>
      </c>
      <c r="J380" s="53">
        <f t="shared" si="147"/>
        <v>2250</v>
      </c>
      <c r="K380" s="53">
        <f t="shared" si="148"/>
        <v>299.54290067612607</v>
      </c>
      <c r="P380" s="53" t="s">
        <v>820</v>
      </c>
      <c r="Q380" s="87" t="s">
        <v>1144</v>
      </c>
      <c r="R380" s="53">
        <v>594784.94871090993</v>
      </c>
      <c r="S380" s="51">
        <v>86412.607567800005</v>
      </c>
      <c r="T380" s="53">
        <f t="shared" si="149"/>
        <v>0.14528378324818725</v>
      </c>
      <c r="V380" s="88">
        <f>Input!Z92</f>
        <v>15</v>
      </c>
      <c r="W380" s="53">
        <f t="shared" si="150"/>
        <v>2.1792567487228087</v>
      </c>
    </row>
    <row r="381" spans="1:23" x14ac:dyDescent="0.3">
      <c r="A381" s="53" t="s">
        <v>1131</v>
      </c>
      <c r="B381" s="53" t="s">
        <v>1088</v>
      </c>
      <c r="C381" s="53">
        <v>12090108</v>
      </c>
      <c r="D381" s="53">
        <v>10501</v>
      </c>
      <c r="E381" s="53">
        <v>57</v>
      </c>
      <c r="F381" s="53">
        <f t="shared" si="146"/>
        <v>5.4280544710027618E-3</v>
      </c>
      <c r="H381" s="53">
        <f t="shared" si="170"/>
        <v>2174</v>
      </c>
      <c r="I381" s="53">
        <f t="shared" si="170"/>
        <v>76</v>
      </c>
      <c r="J381" s="53">
        <f t="shared" si="147"/>
        <v>2250</v>
      </c>
      <c r="K381" s="53">
        <f t="shared" si="148"/>
        <v>12.213122559756215</v>
      </c>
      <c r="P381" s="53" t="s">
        <v>820</v>
      </c>
      <c r="Q381" s="87" t="s">
        <v>1141</v>
      </c>
      <c r="R381" s="53">
        <v>594784.94871090993</v>
      </c>
      <c r="S381" s="51">
        <v>15851.3927444</v>
      </c>
      <c r="T381" s="53">
        <f t="shared" si="149"/>
        <v>2.6650628565425303E-2</v>
      </c>
      <c r="V381" s="88">
        <f>V380</f>
        <v>15</v>
      </c>
      <c r="W381" s="53">
        <f t="shared" si="150"/>
        <v>0.39975942848137952</v>
      </c>
    </row>
    <row r="382" spans="1:23" x14ac:dyDescent="0.3">
      <c r="A382" s="53" t="s">
        <v>1131</v>
      </c>
      <c r="B382" s="53" t="s">
        <v>1091</v>
      </c>
      <c r="C382" s="53">
        <v>12090102</v>
      </c>
      <c r="D382" s="53">
        <v>3461</v>
      </c>
      <c r="E382" s="53">
        <v>2906</v>
      </c>
      <c r="F382" s="53">
        <f t="shared" si="146"/>
        <v>0.83964172204565157</v>
      </c>
      <c r="H382" s="53">
        <f>Input!W103</f>
        <v>795</v>
      </c>
      <c r="I382" s="53">
        <f>Input!X103</f>
        <v>0</v>
      </c>
      <c r="J382" s="53">
        <f t="shared" si="147"/>
        <v>795</v>
      </c>
      <c r="K382" s="53">
        <f t="shared" si="148"/>
        <v>667.51516902629305</v>
      </c>
      <c r="P382" s="53" t="s">
        <v>820</v>
      </c>
      <c r="Q382" s="87" t="s">
        <v>1142</v>
      </c>
      <c r="R382" s="53">
        <v>594784.94871090993</v>
      </c>
      <c r="S382" s="51">
        <v>435058.76840100001</v>
      </c>
      <c r="T382" s="53">
        <f t="shared" si="149"/>
        <v>0.73145557792595817</v>
      </c>
      <c r="V382" s="88">
        <f t="shared" ref="V382:V385" si="171">V381</f>
        <v>15</v>
      </c>
      <c r="W382" s="53">
        <f t="shared" si="150"/>
        <v>10.971833668889373</v>
      </c>
    </row>
    <row r="383" spans="1:23" x14ac:dyDescent="0.3">
      <c r="A383" s="53" t="s">
        <v>1131</v>
      </c>
      <c r="B383" s="53" t="s">
        <v>1091</v>
      </c>
      <c r="C383" s="53">
        <v>12090105</v>
      </c>
      <c r="D383" s="53">
        <v>3461</v>
      </c>
      <c r="E383" s="53">
        <v>12</v>
      </c>
      <c r="F383" s="53">
        <f t="shared" si="146"/>
        <v>3.4672060098237503E-3</v>
      </c>
      <c r="H383" s="53">
        <f t="shared" ref="H383:I385" si="172">H382</f>
        <v>795</v>
      </c>
      <c r="I383" s="53">
        <f t="shared" si="172"/>
        <v>0</v>
      </c>
      <c r="J383" s="53">
        <f t="shared" si="147"/>
        <v>795</v>
      </c>
      <c r="K383" s="53">
        <f t="shared" si="148"/>
        <v>2.7564287778098815</v>
      </c>
      <c r="P383" s="53" t="s">
        <v>820</v>
      </c>
      <c r="Q383" s="87" t="s">
        <v>1157</v>
      </c>
      <c r="R383" s="53">
        <v>594784.94871090993</v>
      </c>
      <c r="S383" s="51">
        <v>38000.5831492</v>
      </c>
      <c r="T383" s="53">
        <f t="shared" si="149"/>
        <v>6.3889617972948828E-2</v>
      </c>
      <c r="V383" s="88">
        <f t="shared" si="171"/>
        <v>15</v>
      </c>
      <c r="W383" s="53">
        <f t="shared" si="150"/>
        <v>0.95834426959423247</v>
      </c>
    </row>
    <row r="384" spans="1:23" x14ac:dyDescent="0.3">
      <c r="A384" s="53" t="s">
        <v>1131</v>
      </c>
      <c r="B384" s="53" t="s">
        <v>1091</v>
      </c>
      <c r="C384" s="53">
        <v>12090109</v>
      </c>
      <c r="D384" s="53">
        <v>3461</v>
      </c>
      <c r="E384" s="53">
        <v>341</v>
      </c>
      <c r="F384" s="53">
        <f t="shared" si="146"/>
        <v>9.8526437445824899E-2</v>
      </c>
      <c r="H384" s="53">
        <f t="shared" si="172"/>
        <v>795</v>
      </c>
      <c r="I384" s="53">
        <f t="shared" si="172"/>
        <v>0</v>
      </c>
      <c r="J384" s="53">
        <f t="shared" si="147"/>
        <v>795</v>
      </c>
      <c r="K384" s="53">
        <f t="shared" si="148"/>
        <v>78.328517769430789</v>
      </c>
      <c r="P384" s="53" t="s">
        <v>820</v>
      </c>
      <c r="Q384" s="87" t="s">
        <v>1150</v>
      </c>
      <c r="R384" s="53">
        <v>594784.94871090993</v>
      </c>
      <c r="S384" s="51">
        <v>15294.650562299999</v>
      </c>
      <c r="T384" s="53">
        <f t="shared" si="149"/>
        <v>2.571458910560602E-2</v>
      </c>
      <c r="V384" s="88">
        <f t="shared" si="171"/>
        <v>15</v>
      </c>
      <c r="W384" s="53">
        <f t="shared" si="150"/>
        <v>0.38571883658409029</v>
      </c>
    </row>
    <row r="385" spans="1:23" x14ac:dyDescent="0.3">
      <c r="A385" s="53" t="s">
        <v>1131</v>
      </c>
      <c r="B385" s="53" t="s">
        <v>1091</v>
      </c>
      <c r="C385" s="53">
        <v>13040301</v>
      </c>
      <c r="D385" s="53">
        <v>3461</v>
      </c>
      <c r="E385" s="53">
        <v>202</v>
      </c>
      <c r="F385" s="53">
        <f t="shared" si="146"/>
        <v>5.8364634498699795E-2</v>
      </c>
      <c r="H385" s="53">
        <f t="shared" si="172"/>
        <v>795</v>
      </c>
      <c r="I385" s="53">
        <f t="shared" si="172"/>
        <v>0</v>
      </c>
      <c r="J385" s="53">
        <f t="shared" si="147"/>
        <v>795</v>
      </c>
      <c r="K385" s="53">
        <f t="shared" si="148"/>
        <v>46.399884426466336</v>
      </c>
      <c r="P385" s="53" t="s">
        <v>820</v>
      </c>
      <c r="Q385" s="87" t="s">
        <v>1158</v>
      </c>
      <c r="R385" s="53">
        <v>594784.94871090993</v>
      </c>
      <c r="S385" s="51">
        <v>4166.9462862099999</v>
      </c>
      <c r="T385" s="53">
        <f t="shared" si="149"/>
        <v>7.0058031818745767E-3</v>
      </c>
      <c r="V385" s="88">
        <f t="shared" si="171"/>
        <v>15</v>
      </c>
      <c r="W385" s="53">
        <f t="shared" si="150"/>
        <v>0.10508704772811865</v>
      </c>
    </row>
    <row r="386" spans="1:23" x14ac:dyDescent="0.3">
      <c r="A386" s="53" t="s">
        <v>1131</v>
      </c>
      <c r="B386" s="53" t="s">
        <v>1092</v>
      </c>
      <c r="C386" s="53">
        <v>12050004</v>
      </c>
      <c r="D386" s="53">
        <v>16921</v>
      </c>
      <c r="E386" s="53">
        <v>1486</v>
      </c>
      <c r="F386" s="53">
        <f t="shared" si="146"/>
        <v>8.7819868802080259E-2</v>
      </c>
      <c r="H386" s="53">
        <f>Input!W104</f>
        <v>3721</v>
      </c>
      <c r="I386" s="53">
        <f>Input!X104</f>
        <v>0</v>
      </c>
      <c r="J386" s="53">
        <f t="shared" si="147"/>
        <v>3721</v>
      </c>
      <c r="K386" s="53">
        <f t="shared" si="148"/>
        <v>326.77773181254065</v>
      </c>
      <c r="P386" s="53" t="s">
        <v>1003</v>
      </c>
      <c r="Q386" s="87" t="s">
        <v>1184</v>
      </c>
      <c r="R386" s="53">
        <v>625047.56972100004</v>
      </c>
      <c r="S386" s="51">
        <v>198484.30970099999</v>
      </c>
      <c r="T386" s="53">
        <f t="shared" si="149"/>
        <v>0.31755072624247882</v>
      </c>
      <c r="V386" s="88">
        <f>Input!Z93</f>
        <v>87</v>
      </c>
      <c r="W386" s="53">
        <f t="shared" si="150"/>
        <v>27.626913183095656</v>
      </c>
    </row>
    <row r="387" spans="1:23" x14ac:dyDescent="0.3">
      <c r="A387" s="53" t="s">
        <v>1131</v>
      </c>
      <c r="B387" s="53" t="s">
        <v>1092</v>
      </c>
      <c r="C387" s="53">
        <v>12060102</v>
      </c>
      <c r="D387" s="53">
        <v>16921</v>
      </c>
      <c r="E387" s="53">
        <v>473</v>
      </c>
      <c r="F387" s="53">
        <f t="shared" ref="F387:F450" si="173">E387/D387</f>
        <v>2.7953430648306837E-2</v>
      </c>
      <c r="H387" s="53">
        <f>H386</f>
        <v>3721</v>
      </c>
      <c r="I387" s="53">
        <f>I386</f>
        <v>0</v>
      </c>
      <c r="J387" s="53">
        <f t="shared" ref="J387:J450" si="174">SUM(H387:I387)</f>
        <v>3721</v>
      </c>
      <c r="K387" s="53">
        <f t="shared" ref="K387:K450" si="175">J387*F387</f>
        <v>104.01471544234974</v>
      </c>
      <c r="P387" s="53" t="s">
        <v>1003</v>
      </c>
      <c r="Q387" s="87" t="s">
        <v>1188</v>
      </c>
      <c r="R387" s="53">
        <v>625047.56972100004</v>
      </c>
      <c r="S387" s="51">
        <v>206651.94707200001</v>
      </c>
      <c r="T387" s="53">
        <f t="shared" ref="T387:T450" si="176">S387/R387</f>
        <v>0.33061795146926565</v>
      </c>
      <c r="V387" s="88">
        <f>V386</f>
        <v>87</v>
      </c>
      <c r="W387" s="53">
        <f t="shared" ref="W387:W450" si="177">V387*T387</f>
        <v>28.763761777826112</v>
      </c>
    </row>
    <row r="388" spans="1:23" x14ac:dyDescent="0.3">
      <c r="A388" s="53" t="s">
        <v>1131</v>
      </c>
      <c r="B388" s="53" t="s">
        <v>1092</v>
      </c>
      <c r="C388" s="53">
        <v>12080002</v>
      </c>
      <c r="D388" s="53">
        <v>16921</v>
      </c>
      <c r="E388" s="53">
        <v>14962</v>
      </c>
      <c r="F388" s="53">
        <f t="shared" si="173"/>
        <v>0.88422670054961294</v>
      </c>
      <c r="H388" s="53">
        <f>H387</f>
        <v>3721</v>
      </c>
      <c r="I388" s="53">
        <f>I387</f>
        <v>0</v>
      </c>
      <c r="J388" s="53">
        <f t="shared" si="174"/>
        <v>3721</v>
      </c>
      <c r="K388" s="53">
        <f t="shared" si="175"/>
        <v>3290.2075527451098</v>
      </c>
      <c r="P388" s="53" t="s">
        <v>1003</v>
      </c>
      <c r="Q388" s="87" t="s">
        <v>1179</v>
      </c>
      <c r="R388" s="53">
        <v>625047.56972100004</v>
      </c>
      <c r="S388" s="51">
        <v>119844.07588</v>
      </c>
      <c r="T388" s="53">
        <f t="shared" si="176"/>
        <v>0.19173592808863224</v>
      </c>
      <c r="V388" s="88">
        <f t="shared" ref="V388:V389" si="178">V387</f>
        <v>87</v>
      </c>
      <c r="W388" s="53">
        <f t="shared" si="177"/>
        <v>16.681025743711004</v>
      </c>
    </row>
    <row r="389" spans="1:23" x14ac:dyDescent="0.3">
      <c r="A389" s="53" t="s">
        <v>1131</v>
      </c>
      <c r="B389" s="53" t="s">
        <v>1099</v>
      </c>
      <c r="C389" s="53">
        <v>12080007</v>
      </c>
      <c r="D389" s="53">
        <v>1143</v>
      </c>
      <c r="E389" s="53">
        <v>5</v>
      </c>
      <c r="F389" s="53">
        <f t="shared" si="173"/>
        <v>4.3744531933508314E-3</v>
      </c>
      <c r="H389" s="53">
        <f>Input!W105</f>
        <v>387</v>
      </c>
      <c r="I389" s="53">
        <f>Input!X105</f>
        <v>0</v>
      </c>
      <c r="J389" s="53">
        <f t="shared" si="174"/>
        <v>387</v>
      </c>
      <c r="K389" s="53">
        <f t="shared" si="175"/>
        <v>1.6929133858267718</v>
      </c>
      <c r="P389" s="53" t="s">
        <v>1003</v>
      </c>
      <c r="Q389" s="87" t="s">
        <v>1183</v>
      </c>
      <c r="R389" s="53">
        <v>625047.56972100004</v>
      </c>
      <c r="S389" s="51">
        <v>100067.237068</v>
      </c>
      <c r="T389" s="53">
        <f t="shared" si="176"/>
        <v>0.16009539419962326</v>
      </c>
      <c r="V389" s="88">
        <f t="shared" si="178"/>
        <v>87</v>
      </c>
      <c r="W389" s="53">
        <f t="shared" si="177"/>
        <v>13.928299295367225</v>
      </c>
    </row>
    <row r="390" spans="1:23" x14ac:dyDescent="0.3">
      <c r="A390" s="53" t="s">
        <v>1131</v>
      </c>
      <c r="B390" s="53" t="s">
        <v>1099</v>
      </c>
      <c r="C390" s="53">
        <v>12080008</v>
      </c>
      <c r="D390" s="53">
        <v>1143</v>
      </c>
      <c r="E390" s="53">
        <v>8</v>
      </c>
      <c r="F390" s="53">
        <f t="shared" si="173"/>
        <v>6.99912510936133E-3</v>
      </c>
      <c r="H390" s="53">
        <f t="shared" ref="H390:I392" si="179">H389</f>
        <v>387</v>
      </c>
      <c r="I390" s="53">
        <f t="shared" si="179"/>
        <v>0</v>
      </c>
      <c r="J390" s="53">
        <f t="shared" si="174"/>
        <v>387</v>
      </c>
      <c r="K390" s="53">
        <f t="shared" si="175"/>
        <v>2.7086614173228347</v>
      </c>
      <c r="P390" s="53" t="s">
        <v>1004</v>
      </c>
      <c r="Q390" s="87" t="s">
        <v>1198</v>
      </c>
      <c r="R390" s="53">
        <v>176570.60560450002</v>
      </c>
      <c r="S390" s="51">
        <v>18392.139124500001</v>
      </c>
      <c r="T390" s="53">
        <f t="shared" si="176"/>
        <v>0.10416308570463025</v>
      </c>
      <c r="V390" s="88">
        <f>Input!Z94</f>
        <v>603</v>
      </c>
      <c r="W390" s="53">
        <f t="shared" si="177"/>
        <v>62.810340679892036</v>
      </c>
    </row>
    <row r="391" spans="1:23" x14ac:dyDescent="0.3">
      <c r="A391" s="53" t="s">
        <v>1131</v>
      </c>
      <c r="B391" s="53" t="s">
        <v>1099</v>
      </c>
      <c r="C391" s="53">
        <v>12090103</v>
      </c>
      <c r="D391" s="53">
        <v>1143</v>
      </c>
      <c r="E391" s="53">
        <v>4</v>
      </c>
      <c r="F391" s="53">
        <f t="shared" si="173"/>
        <v>3.499562554680665E-3</v>
      </c>
      <c r="H391" s="53">
        <f t="shared" si="179"/>
        <v>387</v>
      </c>
      <c r="I391" s="53">
        <f t="shared" si="179"/>
        <v>0</v>
      </c>
      <c r="J391" s="53">
        <f t="shared" si="174"/>
        <v>387</v>
      </c>
      <c r="K391" s="53">
        <f t="shared" si="175"/>
        <v>1.3543307086614174</v>
      </c>
      <c r="P391" s="53" t="s">
        <v>1004</v>
      </c>
      <c r="Q391" s="87" t="s">
        <v>1202</v>
      </c>
      <c r="R391" s="53">
        <v>176570.60560450002</v>
      </c>
      <c r="S391" s="51">
        <v>158178.46648</v>
      </c>
      <c r="T391" s="53">
        <f t="shared" si="176"/>
        <v>0.89583691429536971</v>
      </c>
      <c r="V391" s="88">
        <f>V390</f>
        <v>603</v>
      </c>
      <c r="W391" s="53">
        <f t="shared" si="177"/>
        <v>540.18965932010792</v>
      </c>
    </row>
    <row r="392" spans="1:23" x14ac:dyDescent="0.3">
      <c r="A392" s="53" t="s">
        <v>1131</v>
      </c>
      <c r="B392" s="53" t="s">
        <v>1099</v>
      </c>
      <c r="C392" s="53">
        <v>12090104</v>
      </c>
      <c r="D392" s="53">
        <v>1143</v>
      </c>
      <c r="E392" s="53">
        <v>1126</v>
      </c>
      <c r="F392" s="53">
        <f t="shared" si="173"/>
        <v>0.98512685914260723</v>
      </c>
      <c r="H392" s="53">
        <f t="shared" si="179"/>
        <v>387</v>
      </c>
      <c r="I392" s="53">
        <f t="shared" si="179"/>
        <v>0</v>
      </c>
      <c r="J392" s="53">
        <f t="shared" si="174"/>
        <v>387</v>
      </c>
      <c r="K392" s="53">
        <f t="shared" si="175"/>
        <v>381.24409448818898</v>
      </c>
      <c r="P392" s="53" t="s">
        <v>747</v>
      </c>
      <c r="Q392" s="87" t="s">
        <v>1270</v>
      </c>
      <c r="R392" s="53">
        <v>512588.93102730002</v>
      </c>
      <c r="S392" s="51">
        <v>88832.969857599994</v>
      </c>
      <c r="T392" s="53">
        <f t="shared" si="176"/>
        <v>0.17330255196803857</v>
      </c>
      <c r="V392" s="88">
        <f>Input!Z95</f>
        <v>480</v>
      </c>
      <c r="W392" s="53">
        <f t="shared" si="177"/>
        <v>83.185224944658515</v>
      </c>
    </row>
    <row r="393" spans="1:23" x14ac:dyDescent="0.3">
      <c r="A393" s="53" t="s">
        <v>1131</v>
      </c>
      <c r="B393" s="53" t="s">
        <v>1101</v>
      </c>
      <c r="C393" s="53">
        <v>12090109</v>
      </c>
      <c r="D393" s="53">
        <v>4128</v>
      </c>
      <c r="E393" s="53">
        <v>41</v>
      </c>
      <c r="F393" s="53">
        <f t="shared" si="173"/>
        <v>9.9321705426356592E-3</v>
      </c>
      <c r="H393" s="53">
        <f>Input!W106</f>
        <v>1539</v>
      </c>
      <c r="I393" s="53">
        <f>Input!X106</f>
        <v>0</v>
      </c>
      <c r="J393" s="53">
        <f t="shared" si="174"/>
        <v>1539</v>
      </c>
      <c r="K393" s="53">
        <f t="shared" si="175"/>
        <v>15.28561046511628</v>
      </c>
      <c r="P393" s="53" t="s">
        <v>747</v>
      </c>
      <c r="Q393" s="87" t="s">
        <v>1271</v>
      </c>
      <c r="R393" s="53">
        <v>512588.93102730002</v>
      </c>
      <c r="S393" s="51">
        <v>103727.43051599999</v>
      </c>
      <c r="T393" s="53">
        <f t="shared" si="176"/>
        <v>0.20235987208720191</v>
      </c>
      <c r="V393" s="88">
        <f>V392</f>
        <v>480</v>
      </c>
      <c r="W393" s="53">
        <f t="shared" si="177"/>
        <v>97.132738601856914</v>
      </c>
    </row>
    <row r="394" spans="1:23" x14ac:dyDescent="0.3">
      <c r="A394" s="53" t="s">
        <v>1131</v>
      </c>
      <c r="B394" s="53" t="s">
        <v>1101</v>
      </c>
      <c r="C394" s="53">
        <v>12090202</v>
      </c>
      <c r="D394" s="53">
        <v>4128</v>
      </c>
      <c r="E394" s="53">
        <v>134</v>
      </c>
      <c r="F394" s="53">
        <f t="shared" si="173"/>
        <v>3.2461240310077522E-2</v>
      </c>
      <c r="H394" s="53">
        <f t="shared" ref="H394:I396" si="180">H393</f>
        <v>1539</v>
      </c>
      <c r="I394" s="53">
        <f t="shared" si="180"/>
        <v>0</v>
      </c>
      <c r="J394" s="53">
        <f t="shared" si="174"/>
        <v>1539</v>
      </c>
      <c r="K394" s="53">
        <f t="shared" si="175"/>
        <v>49.957848837209305</v>
      </c>
      <c r="P394" s="53" t="s">
        <v>747</v>
      </c>
      <c r="Q394" s="87" t="s">
        <v>1272</v>
      </c>
      <c r="R394" s="53">
        <v>512588.93102730002</v>
      </c>
      <c r="S394" s="51">
        <v>27942.236618899999</v>
      </c>
      <c r="T394" s="53">
        <f t="shared" si="176"/>
        <v>5.4511978171085052E-2</v>
      </c>
      <c r="V394" s="88">
        <f t="shared" ref="V394:V396" si="181">V393</f>
        <v>480</v>
      </c>
      <c r="W394" s="53">
        <f t="shared" si="177"/>
        <v>26.165749522120826</v>
      </c>
    </row>
    <row r="395" spans="1:23" x14ac:dyDescent="0.3">
      <c r="A395" s="53" t="s">
        <v>1131</v>
      </c>
      <c r="B395" s="53" t="s">
        <v>1101</v>
      </c>
      <c r="C395" s="53">
        <v>12090203</v>
      </c>
      <c r="D395" s="53">
        <v>4128</v>
      </c>
      <c r="E395" s="53">
        <v>4</v>
      </c>
      <c r="F395" s="53">
        <f t="shared" si="173"/>
        <v>9.6899224806201549E-4</v>
      </c>
      <c r="H395" s="53">
        <f t="shared" si="180"/>
        <v>1539</v>
      </c>
      <c r="I395" s="53">
        <f t="shared" si="180"/>
        <v>0</v>
      </c>
      <c r="J395" s="53">
        <f t="shared" si="174"/>
        <v>1539</v>
      </c>
      <c r="K395" s="53">
        <f t="shared" si="175"/>
        <v>1.4912790697674418</v>
      </c>
      <c r="P395" s="53" t="s">
        <v>747</v>
      </c>
      <c r="Q395" s="87" t="s">
        <v>1259</v>
      </c>
      <c r="R395" s="53">
        <v>512588.93102730002</v>
      </c>
      <c r="S395" s="51">
        <v>85412.578732800001</v>
      </c>
      <c r="T395" s="53">
        <f t="shared" si="176"/>
        <v>0.16662977595247955</v>
      </c>
      <c r="V395" s="88">
        <f t="shared" si="181"/>
        <v>480</v>
      </c>
      <c r="W395" s="53">
        <f t="shared" si="177"/>
        <v>79.982292457190184</v>
      </c>
    </row>
    <row r="396" spans="1:23" x14ac:dyDescent="0.3">
      <c r="A396" s="53" t="s">
        <v>1131</v>
      </c>
      <c r="B396" s="53" t="s">
        <v>1101</v>
      </c>
      <c r="C396" s="53">
        <v>13040301</v>
      </c>
      <c r="D396" s="53">
        <v>4128</v>
      </c>
      <c r="E396" s="53">
        <v>3949</v>
      </c>
      <c r="F396" s="53">
        <f t="shared" si="173"/>
        <v>0.95663759689922478</v>
      </c>
      <c r="H396" s="53">
        <f t="shared" si="180"/>
        <v>1539</v>
      </c>
      <c r="I396" s="53">
        <f t="shared" si="180"/>
        <v>0</v>
      </c>
      <c r="J396" s="53">
        <f t="shared" si="174"/>
        <v>1539</v>
      </c>
      <c r="K396" s="53">
        <f t="shared" si="175"/>
        <v>1472.265261627907</v>
      </c>
      <c r="P396" s="53" t="s">
        <v>747</v>
      </c>
      <c r="Q396" s="87" t="s">
        <v>1191</v>
      </c>
      <c r="R396" s="53">
        <v>512588.93102730002</v>
      </c>
      <c r="S396" s="51">
        <v>206673.715302</v>
      </c>
      <c r="T396" s="53">
        <f t="shared" si="176"/>
        <v>0.40319582182119484</v>
      </c>
      <c r="V396" s="88">
        <f t="shared" si="181"/>
        <v>480</v>
      </c>
      <c r="W396" s="53">
        <f t="shared" si="177"/>
        <v>193.53399447417354</v>
      </c>
    </row>
    <row r="397" spans="1:23" x14ac:dyDescent="0.3">
      <c r="A397" s="53" t="s">
        <v>1131</v>
      </c>
      <c r="B397" s="53" t="s">
        <v>1107</v>
      </c>
      <c r="C397" s="53">
        <v>12090101</v>
      </c>
      <c r="D397" s="53">
        <v>110224</v>
      </c>
      <c r="E397" s="53">
        <v>30</v>
      </c>
      <c r="F397" s="53">
        <f t="shared" si="173"/>
        <v>2.7217302946726664E-4</v>
      </c>
      <c r="H397" s="53">
        <f>Input!W107</f>
        <v>24648</v>
      </c>
      <c r="I397" s="53">
        <f>Input!X107</f>
        <v>2737</v>
      </c>
      <c r="J397" s="53">
        <f t="shared" si="174"/>
        <v>27385</v>
      </c>
      <c r="K397" s="53">
        <f t="shared" si="175"/>
        <v>7.4534584119610967</v>
      </c>
      <c r="P397" s="53" t="s">
        <v>696</v>
      </c>
      <c r="Q397" s="87" t="s">
        <v>1308</v>
      </c>
      <c r="R397" s="53">
        <v>457394.84041390003</v>
      </c>
      <c r="S397" s="51">
        <v>241727.44907100001</v>
      </c>
      <c r="T397" s="53">
        <f t="shared" si="176"/>
        <v>0.52848748545623958</v>
      </c>
      <c r="V397" s="88">
        <f>Input!Z96</f>
        <v>550</v>
      </c>
      <c r="W397" s="53">
        <f t="shared" si="177"/>
        <v>290.66811700093177</v>
      </c>
    </row>
    <row r="398" spans="1:23" x14ac:dyDescent="0.3">
      <c r="A398" s="53" t="s">
        <v>1131</v>
      </c>
      <c r="B398" s="53" t="s">
        <v>1107</v>
      </c>
      <c r="C398" s="53">
        <v>12090102</v>
      </c>
      <c r="D398" s="53">
        <v>110224</v>
      </c>
      <c r="E398" s="53">
        <v>46003</v>
      </c>
      <c r="F398" s="53">
        <f t="shared" si="173"/>
        <v>0.41735919581942227</v>
      </c>
      <c r="H398" s="53">
        <f t="shared" ref="H398:I401" si="182">H397</f>
        <v>24648</v>
      </c>
      <c r="I398" s="53">
        <f t="shared" si="182"/>
        <v>2737</v>
      </c>
      <c r="J398" s="53">
        <f t="shared" si="174"/>
        <v>27385</v>
      </c>
      <c r="K398" s="53">
        <f t="shared" si="175"/>
        <v>11429.38157751488</v>
      </c>
      <c r="P398" s="53" t="s">
        <v>696</v>
      </c>
      <c r="Q398" s="87" t="s">
        <v>1309</v>
      </c>
      <c r="R398" s="53">
        <v>457394.84041390003</v>
      </c>
      <c r="S398" s="51">
        <v>105186.23044299999</v>
      </c>
      <c r="T398" s="53">
        <f t="shared" si="176"/>
        <v>0.22996811758483365</v>
      </c>
      <c r="V398" s="88">
        <f>V397</f>
        <v>550</v>
      </c>
      <c r="W398" s="53">
        <f t="shared" si="177"/>
        <v>126.48246467165851</v>
      </c>
    </row>
    <row r="399" spans="1:23" x14ac:dyDescent="0.3">
      <c r="A399" s="53" t="s">
        <v>1131</v>
      </c>
      <c r="B399" s="53" t="s">
        <v>1107</v>
      </c>
      <c r="C399" s="53">
        <v>12090103</v>
      </c>
      <c r="D399" s="53">
        <v>110224</v>
      </c>
      <c r="E399" s="53">
        <v>200</v>
      </c>
      <c r="F399" s="53">
        <f t="shared" si="173"/>
        <v>1.814486863115111E-3</v>
      </c>
      <c r="H399" s="53">
        <f t="shared" si="182"/>
        <v>24648</v>
      </c>
      <c r="I399" s="53">
        <f t="shared" si="182"/>
        <v>2737</v>
      </c>
      <c r="J399" s="53">
        <f t="shared" si="174"/>
        <v>27385</v>
      </c>
      <c r="K399" s="53">
        <f t="shared" si="175"/>
        <v>49.689722746407313</v>
      </c>
      <c r="P399" s="53" t="s">
        <v>696</v>
      </c>
      <c r="Q399" s="87" t="s">
        <v>1318</v>
      </c>
      <c r="R399" s="53">
        <v>457394.84041390003</v>
      </c>
      <c r="S399" s="51">
        <v>11809.242340000001</v>
      </c>
      <c r="T399" s="53">
        <f t="shared" si="176"/>
        <v>2.5818486123091657E-2</v>
      </c>
      <c r="V399" s="88">
        <f t="shared" ref="V399:V400" si="183">V398</f>
        <v>550</v>
      </c>
      <c r="W399" s="53">
        <f t="shared" si="177"/>
        <v>14.200167367700411</v>
      </c>
    </row>
    <row r="400" spans="1:23" x14ac:dyDescent="0.3">
      <c r="A400" s="53" t="s">
        <v>1131</v>
      </c>
      <c r="B400" s="53" t="s">
        <v>1107</v>
      </c>
      <c r="C400" s="53">
        <v>12090104</v>
      </c>
      <c r="D400" s="53">
        <v>110224</v>
      </c>
      <c r="E400" s="53">
        <v>41555</v>
      </c>
      <c r="F400" s="53">
        <f t="shared" si="173"/>
        <v>0.3770050079837422</v>
      </c>
      <c r="H400" s="53">
        <f t="shared" si="182"/>
        <v>24648</v>
      </c>
      <c r="I400" s="53">
        <f t="shared" si="182"/>
        <v>2737</v>
      </c>
      <c r="J400" s="53">
        <f t="shared" si="174"/>
        <v>27385</v>
      </c>
      <c r="K400" s="53">
        <f t="shared" si="175"/>
        <v>10324.28214363478</v>
      </c>
      <c r="P400" s="53" t="s">
        <v>696</v>
      </c>
      <c r="Q400" s="87" t="s">
        <v>1299</v>
      </c>
      <c r="R400" s="53">
        <v>457394.84041390003</v>
      </c>
      <c r="S400" s="51">
        <v>98671.918559900005</v>
      </c>
      <c r="T400" s="53">
        <f t="shared" si="176"/>
        <v>0.21572591083583506</v>
      </c>
      <c r="V400" s="88">
        <f t="shared" si="183"/>
        <v>550</v>
      </c>
      <c r="W400" s="53">
        <f t="shared" si="177"/>
        <v>118.64925095970928</v>
      </c>
    </row>
    <row r="401" spans="1:23" x14ac:dyDescent="0.3">
      <c r="A401" s="53" t="s">
        <v>1131</v>
      </c>
      <c r="B401" s="53" t="s">
        <v>1107</v>
      </c>
      <c r="C401" s="53">
        <v>12090105</v>
      </c>
      <c r="D401" s="53">
        <v>110224</v>
      </c>
      <c r="E401" s="53">
        <v>22436</v>
      </c>
      <c r="F401" s="53">
        <f t="shared" si="173"/>
        <v>0.20354913630425317</v>
      </c>
      <c r="H401" s="53">
        <f t="shared" si="182"/>
        <v>24648</v>
      </c>
      <c r="I401" s="53">
        <f t="shared" si="182"/>
        <v>2737</v>
      </c>
      <c r="J401" s="53">
        <f t="shared" si="174"/>
        <v>27385</v>
      </c>
      <c r="K401" s="53">
        <f t="shared" si="175"/>
        <v>5574.193097691973</v>
      </c>
      <c r="P401" s="53" t="s">
        <v>1005</v>
      </c>
      <c r="Q401" s="87" t="s">
        <v>1166</v>
      </c>
      <c r="R401" s="53">
        <v>643101.81513568992</v>
      </c>
      <c r="S401" s="51">
        <v>2787.0928139900002</v>
      </c>
      <c r="T401" s="53">
        <f t="shared" si="176"/>
        <v>4.3338282498890839E-3</v>
      </c>
      <c r="V401" s="88">
        <f>Input!Z97</f>
        <v>51</v>
      </c>
      <c r="W401" s="53">
        <f t="shared" si="177"/>
        <v>0.22102524074434327</v>
      </c>
    </row>
    <row r="402" spans="1:23" x14ac:dyDescent="0.3">
      <c r="A402" s="53" t="s">
        <v>1131</v>
      </c>
      <c r="B402" s="53" t="s">
        <v>1110</v>
      </c>
      <c r="C402" s="53">
        <v>12090103</v>
      </c>
      <c r="D402" s="53">
        <v>3355</v>
      </c>
      <c r="E402" s="53">
        <v>223</v>
      </c>
      <c r="F402" s="53">
        <f t="shared" si="173"/>
        <v>6.6467958271236957E-2</v>
      </c>
      <c r="H402" s="53">
        <f>Input!W108</f>
        <v>1024</v>
      </c>
      <c r="I402" s="53">
        <f>Input!X108</f>
        <v>0</v>
      </c>
      <c r="J402" s="53">
        <f t="shared" si="174"/>
        <v>1024</v>
      </c>
      <c r="K402" s="53">
        <f t="shared" si="175"/>
        <v>68.063189269746644</v>
      </c>
      <c r="P402" s="53" t="s">
        <v>1005</v>
      </c>
      <c r="Q402" s="87" t="s">
        <v>1147</v>
      </c>
      <c r="R402" s="53">
        <v>643101.81513568992</v>
      </c>
      <c r="S402" s="51">
        <v>1733.1855599999999</v>
      </c>
      <c r="T402" s="53">
        <f t="shared" si="176"/>
        <v>2.6950406906164773E-3</v>
      </c>
      <c r="V402" s="88">
        <f>V401</f>
        <v>51</v>
      </c>
      <c r="W402" s="53">
        <f t="shared" si="177"/>
        <v>0.13744707522144034</v>
      </c>
    </row>
    <row r="403" spans="1:23" x14ac:dyDescent="0.3">
      <c r="A403" s="53" t="s">
        <v>1131</v>
      </c>
      <c r="B403" s="53" t="s">
        <v>1110</v>
      </c>
      <c r="C403" s="53">
        <v>13070007</v>
      </c>
      <c r="D403" s="53">
        <v>3355</v>
      </c>
      <c r="E403" s="53">
        <v>9</v>
      </c>
      <c r="F403" s="53">
        <f t="shared" si="173"/>
        <v>2.6825633383010432E-3</v>
      </c>
      <c r="H403" s="53">
        <f>H402</f>
        <v>1024</v>
      </c>
      <c r="I403" s="53">
        <f>I402</f>
        <v>0</v>
      </c>
      <c r="J403" s="53">
        <f t="shared" si="174"/>
        <v>1024</v>
      </c>
      <c r="K403" s="53">
        <f t="shared" si="175"/>
        <v>2.7469448584202683</v>
      </c>
      <c r="P403" s="53" t="s">
        <v>1005</v>
      </c>
      <c r="Q403" s="87" t="s">
        <v>1341</v>
      </c>
      <c r="R403" s="53">
        <v>643101.81513568992</v>
      </c>
      <c r="S403" s="51">
        <v>11224.9439017</v>
      </c>
      <c r="T403" s="53">
        <f t="shared" si="176"/>
        <v>1.7454380686721616E-2</v>
      </c>
      <c r="V403" s="88">
        <f t="shared" ref="V403:V407" si="184">V402</f>
        <v>51</v>
      </c>
      <c r="W403" s="53">
        <f t="shared" si="177"/>
        <v>0.89017341502280245</v>
      </c>
    </row>
    <row r="404" spans="1:23" x14ac:dyDescent="0.3">
      <c r="A404" s="53" t="s">
        <v>1131</v>
      </c>
      <c r="B404" s="53" t="s">
        <v>1110</v>
      </c>
      <c r="C404" s="53">
        <v>13070008</v>
      </c>
      <c r="D404" s="53">
        <v>3355</v>
      </c>
      <c r="E404" s="53">
        <v>3123</v>
      </c>
      <c r="F404" s="53">
        <f t="shared" si="173"/>
        <v>0.93084947839046195</v>
      </c>
      <c r="H404" s="53">
        <f>H403</f>
        <v>1024</v>
      </c>
      <c r="I404" s="53">
        <f>I403</f>
        <v>0</v>
      </c>
      <c r="J404" s="53">
        <f t="shared" si="174"/>
        <v>1024</v>
      </c>
      <c r="K404" s="53">
        <f t="shared" si="175"/>
        <v>953.18986587183304</v>
      </c>
      <c r="P404" s="53" t="s">
        <v>1005</v>
      </c>
      <c r="Q404" s="87" t="s">
        <v>1342</v>
      </c>
      <c r="R404" s="53">
        <v>643101.81513568992</v>
      </c>
      <c r="S404" s="51">
        <v>59023.419840499999</v>
      </c>
      <c r="T404" s="53">
        <f t="shared" si="176"/>
        <v>9.1779277326478198E-2</v>
      </c>
      <c r="V404" s="88">
        <f t="shared" si="184"/>
        <v>51</v>
      </c>
      <c r="W404" s="53">
        <f t="shared" si="177"/>
        <v>4.6807431436503881</v>
      </c>
    </row>
    <row r="405" spans="1:23" x14ac:dyDescent="0.3">
      <c r="A405" s="53" t="s">
        <v>1131</v>
      </c>
      <c r="B405" s="53" t="s">
        <v>832</v>
      </c>
      <c r="C405" s="53">
        <v>13070001</v>
      </c>
      <c r="D405" s="53">
        <v>10658</v>
      </c>
      <c r="E405" s="53">
        <v>433</v>
      </c>
      <c r="F405" s="53">
        <f t="shared" si="173"/>
        <v>4.0626759241884032E-2</v>
      </c>
      <c r="H405" s="53">
        <f>Input!W109</f>
        <v>3522</v>
      </c>
      <c r="I405" s="53">
        <f>Input!X109</f>
        <v>7</v>
      </c>
      <c r="J405" s="53">
        <f t="shared" si="174"/>
        <v>3529</v>
      </c>
      <c r="K405" s="53">
        <f t="shared" si="175"/>
        <v>143.37183336460876</v>
      </c>
      <c r="P405" s="53" t="s">
        <v>1005</v>
      </c>
      <c r="Q405" s="87" t="s">
        <v>1273</v>
      </c>
      <c r="R405" s="53">
        <v>643101.81513568992</v>
      </c>
      <c r="S405" s="51">
        <v>43222.651821500003</v>
      </c>
      <c r="T405" s="53">
        <f t="shared" si="176"/>
        <v>6.7209656082809113E-2</v>
      </c>
      <c r="V405" s="88">
        <f t="shared" si="184"/>
        <v>51</v>
      </c>
      <c r="W405" s="53">
        <f t="shared" si="177"/>
        <v>3.4276924602232648</v>
      </c>
    </row>
    <row r="406" spans="1:23" x14ac:dyDescent="0.3">
      <c r="A406" s="53" t="s">
        <v>1131</v>
      </c>
      <c r="B406" s="53" t="s">
        <v>832</v>
      </c>
      <c r="C406" s="53">
        <v>13070007</v>
      </c>
      <c r="D406" s="53">
        <v>10658</v>
      </c>
      <c r="E406" s="53">
        <v>10225</v>
      </c>
      <c r="F406" s="53">
        <f t="shared" si="173"/>
        <v>0.95937324075811592</v>
      </c>
      <c r="H406" s="53">
        <f>H405</f>
        <v>3522</v>
      </c>
      <c r="I406" s="53">
        <f>I405</f>
        <v>7</v>
      </c>
      <c r="J406" s="53">
        <f t="shared" si="174"/>
        <v>3529</v>
      </c>
      <c r="K406" s="53">
        <f t="shared" si="175"/>
        <v>3385.6281666353912</v>
      </c>
      <c r="P406" s="53" t="s">
        <v>1005</v>
      </c>
      <c r="Q406" s="87" t="s">
        <v>1343</v>
      </c>
      <c r="R406" s="53">
        <v>643101.81513568992</v>
      </c>
      <c r="S406" s="51">
        <v>196623.752614</v>
      </c>
      <c r="T406" s="53">
        <f t="shared" si="176"/>
        <v>0.30574280461720321</v>
      </c>
      <c r="V406" s="88">
        <f t="shared" si="184"/>
        <v>51</v>
      </c>
      <c r="W406" s="53">
        <f t="shared" si="177"/>
        <v>15.592883035477364</v>
      </c>
    </row>
    <row r="407" spans="1:23" x14ac:dyDescent="0.3">
      <c r="A407" s="53" t="s">
        <v>1131</v>
      </c>
      <c r="B407" s="53" t="s">
        <v>1121</v>
      </c>
      <c r="C407" s="53">
        <v>13070007</v>
      </c>
      <c r="D407" s="53">
        <v>7110</v>
      </c>
      <c r="E407" s="53">
        <v>7110</v>
      </c>
      <c r="F407" s="53">
        <f t="shared" si="173"/>
        <v>1</v>
      </c>
      <c r="H407" s="53">
        <f>Input!W110</f>
        <v>2444</v>
      </c>
      <c r="I407" s="53">
        <f>Input!X110</f>
        <v>0</v>
      </c>
      <c r="J407" s="53">
        <f t="shared" si="174"/>
        <v>2444</v>
      </c>
      <c r="K407" s="53">
        <f t="shared" si="175"/>
        <v>2444</v>
      </c>
      <c r="P407" s="53" t="s">
        <v>1005</v>
      </c>
      <c r="Q407" s="87" t="s">
        <v>1274</v>
      </c>
      <c r="R407" s="53">
        <v>643101.81513568992</v>
      </c>
      <c r="S407" s="51">
        <v>328486.768584</v>
      </c>
      <c r="T407" s="53">
        <f t="shared" si="176"/>
        <v>0.51078501234628237</v>
      </c>
      <c r="V407" s="88">
        <f t="shared" si="184"/>
        <v>51</v>
      </c>
      <c r="W407" s="53">
        <f t="shared" si="177"/>
        <v>26.0500356296604</v>
      </c>
    </row>
    <row r="408" spans="1:23" x14ac:dyDescent="0.3">
      <c r="A408" s="53" t="s">
        <v>1132</v>
      </c>
      <c r="B408" s="53" t="s">
        <v>947</v>
      </c>
      <c r="C408" s="53">
        <v>12070101</v>
      </c>
      <c r="D408" s="53">
        <v>310235</v>
      </c>
      <c r="E408" s="53">
        <v>436</v>
      </c>
      <c r="F408" s="53">
        <f t="shared" si="173"/>
        <v>1.4053862394636323E-3</v>
      </c>
      <c r="H408" s="53">
        <f>Input!W111</f>
        <v>76412</v>
      </c>
      <c r="I408" s="53">
        <f>Input!X111</f>
        <v>1180</v>
      </c>
      <c r="J408" s="53">
        <f t="shared" si="174"/>
        <v>77592</v>
      </c>
      <c r="K408" s="53">
        <f t="shared" si="175"/>
        <v>109.04672909246216</v>
      </c>
      <c r="P408" s="53" t="s">
        <v>1006</v>
      </c>
      <c r="Q408" s="87" t="s">
        <v>1140</v>
      </c>
      <c r="R408" s="53">
        <v>578428.70547459996</v>
      </c>
      <c r="S408" s="51">
        <v>37314.5659486</v>
      </c>
      <c r="T408" s="53">
        <f t="shared" si="176"/>
        <v>6.4510225020702333E-2</v>
      </c>
      <c r="V408" s="88">
        <f>Input!Z98</f>
        <v>0</v>
      </c>
      <c r="W408" s="53">
        <f t="shared" si="177"/>
        <v>0</v>
      </c>
    </row>
    <row r="409" spans="1:23" x14ac:dyDescent="0.3">
      <c r="A409" s="53" t="s">
        <v>1132</v>
      </c>
      <c r="B409" s="53" t="s">
        <v>947</v>
      </c>
      <c r="C409" s="53">
        <v>12070201</v>
      </c>
      <c r="D409" s="53">
        <v>310235</v>
      </c>
      <c r="E409" s="53">
        <v>215958</v>
      </c>
      <c r="F409" s="53">
        <f t="shared" si="173"/>
        <v>0.69611101261946584</v>
      </c>
      <c r="H409" s="53">
        <f t="shared" ref="H409:I413" si="185">H408</f>
        <v>76412</v>
      </c>
      <c r="I409" s="53">
        <f t="shared" si="185"/>
        <v>1180</v>
      </c>
      <c r="J409" s="53">
        <f t="shared" si="174"/>
        <v>77592</v>
      </c>
      <c r="K409" s="53">
        <f t="shared" si="175"/>
        <v>54012.645691169593</v>
      </c>
      <c r="P409" s="53" t="s">
        <v>1006</v>
      </c>
      <c r="Q409" s="87" t="s">
        <v>1145</v>
      </c>
      <c r="R409" s="53">
        <v>578428.70547459996</v>
      </c>
      <c r="S409" s="51">
        <v>360385.421455</v>
      </c>
      <c r="T409" s="53">
        <f t="shared" si="176"/>
        <v>0.62304207596216077</v>
      </c>
      <c r="V409" s="88">
        <f>V408</f>
        <v>0</v>
      </c>
      <c r="W409" s="53">
        <f t="shared" si="177"/>
        <v>0</v>
      </c>
    </row>
    <row r="410" spans="1:23" x14ac:dyDescent="0.3">
      <c r="A410" s="53" t="s">
        <v>1132</v>
      </c>
      <c r="B410" s="53" t="s">
        <v>947</v>
      </c>
      <c r="C410" s="53">
        <v>12070202</v>
      </c>
      <c r="D410" s="53">
        <v>310235</v>
      </c>
      <c r="E410" s="53">
        <v>2287</v>
      </c>
      <c r="F410" s="53">
        <f t="shared" si="173"/>
        <v>7.3718310313149711E-3</v>
      </c>
      <c r="H410" s="53">
        <f t="shared" si="185"/>
        <v>76412</v>
      </c>
      <c r="I410" s="53">
        <f t="shared" si="185"/>
        <v>1180</v>
      </c>
      <c r="J410" s="53">
        <f t="shared" si="174"/>
        <v>77592</v>
      </c>
      <c r="K410" s="53">
        <f t="shared" si="175"/>
        <v>571.99511338179127</v>
      </c>
      <c r="P410" s="53" t="s">
        <v>1006</v>
      </c>
      <c r="Q410" s="87" t="s">
        <v>1147</v>
      </c>
      <c r="R410" s="53">
        <v>578428.70547459996</v>
      </c>
      <c r="S410" s="51">
        <v>180728.71807100001</v>
      </c>
      <c r="T410" s="53">
        <f t="shared" si="176"/>
        <v>0.31244769901713704</v>
      </c>
      <c r="V410" s="88">
        <f t="shared" ref="V410" si="186">V409</f>
        <v>0</v>
      </c>
      <c r="W410" s="53">
        <f t="shared" si="177"/>
        <v>0</v>
      </c>
    </row>
    <row r="411" spans="1:23" x14ac:dyDescent="0.3">
      <c r="A411" s="53" t="s">
        <v>1132</v>
      </c>
      <c r="B411" s="53" t="s">
        <v>947</v>
      </c>
      <c r="C411" s="53">
        <v>12070203</v>
      </c>
      <c r="D411" s="53">
        <v>310235</v>
      </c>
      <c r="E411" s="53">
        <v>58236</v>
      </c>
      <c r="F411" s="53">
        <f t="shared" si="173"/>
        <v>0.18771576385643141</v>
      </c>
      <c r="H411" s="53">
        <f t="shared" si="185"/>
        <v>76412</v>
      </c>
      <c r="I411" s="53">
        <f t="shared" si="185"/>
        <v>1180</v>
      </c>
      <c r="J411" s="53">
        <f t="shared" si="174"/>
        <v>77592</v>
      </c>
      <c r="K411" s="53">
        <f t="shared" si="175"/>
        <v>14565.241549148226</v>
      </c>
      <c r="P411" s="53" t="s">
        <v>1007</v>
      </c>
      <c r="Q411" s="87" t="s">
        <v>1265</v>
      </c>
      <c r="R411" s="53">
        <v>535209.24099870014</v>
      </c>
      <c r="S411" s="51">
        <v>1365.8996187642811</v>
      </c>
      <c r="T411" s="53">
        <f t="shared" si="176"/>
        <v>2.5520852670920125E-3</v>
      </c>
      <c r="V411" s="88">
        <f>Input!Z99</f>
        <v>526</v>
      </c>
      <c r="W411" s="53">
        <f t="shared" si="177"/>
        <v>1.3423968504903985</v>
      </c>
    </row>
    <row r="412" spans="1:23" x14ac:dyDescent="0.3">
      <c r="A412" s="53" t="s">
        <v>1132</v>
      </c>
      <c r="B412" s="53" t="s">
        <v>947</v>
      </c>
      <c r="C412" s="53">
        <v>12070204</v>
      </c>
      <c r="D412" s="53">
        <v>310235</v>
      </c>
      <c r="E412" s="53">
        <v>33279</v>
      </c>
      <c r="F412" s="53">
        <f t="shared" si="173"/>
        <v>0.10727029509887666</v>
      </c>
      <c r="H412" s="53">
        <f t="shared" si="185"/>
        <v>76412</v>
      </c>
      <c r="I412" s="53">
        <f t="shared" si="185"/>
        <v>1180</v>
      </c>
      <c r="J412" s="53">
        <f t="shared" si="174"/>
        <v>77592</v>
      </c>
      <c r="K412" s="53">
        <f t="shared" si="175"/>
        <v>8323.3167373120377</v>
      </c>
      <c r="P412" s="53" t="s">
        <v>1007</v>
      </c>
      <c r="Q412" s="87" t="s">
        <v>1266</v>
      </c>
      <c r="R412" s="53">
        <v>535209.24099870014</v>
      </c>
      <c r="S412" s="51">
        <v>117862.33153143589</v>
      </c>
      <c r="T412" s="53">
        <f t="shared" si="176"/>
        <v>0.22021729541049187</v>
      </c>
      <c r="V412" s="88">
        <f>V411</f>
        <v>526</v>
      </c>
      <c r="W412" s="53">
        <f t="shared" si="177"/>
        <v>115.83429738591872</v>
      </c>
    </row>
    <row r="413" spans="1:23" x14ac:dyDescent="0.3">
      <c r="A413" s="53" t="s">
        <v>1132</v>
      </c>
      <c r="B413" s="53" t="s">
        <v>947</v>
      </c>
      <c r="C413" s="53">
        <v>12070205</v>
      </c>
      <c r="D413" s="53">
        <v>310235</v>
      </c>
      <c r="E413" s="53">
        <v>39</v>
      </c>
      <c r="F413" s="53">
        <f t="shared" si="173"/>
        <v>1.2571115444743501E-4</v>
      </c>
      <c r="H413" s="53">
        <f t="shared" si="185"/>
        <v>76412</v>
      </c>
      <c r="I413" s="53">
        <f t="shared" si="185"/>
        <v>1180</v>
      </c>
      <c r="J413" s="53">
        <f t="shared" si="174"/>
        <v>77592</v>
      </c>
      <c r="K413" s="53">
        <f t="shared" si="175"/>
        <v>9.7541798958853771</v>
      </c>
      <c r="P413" s="53" t="s">
        <v>1007</v>
      </c>
      <c r="Q413" s="87" t="s">
        <v>1238</v>
      </c>
      <c r="R413" s="53">
        <v>535209.24099870014</v>
      </c>
      <c r="S413" s="51">
        <v>241359.15224</v>
      </c>
      <c r="T413" s="53">
        <f t="shared" si="176"/>
        <v>0.45096222888383608</v>
      </c>
      <c r="V413" s="88">
        <f t="shared" ref="V413:V415" si="187">V412</f>
        <v>526</v>
      </c>
      <c r="W413" s="53">
        <f t="shared" si="177"/>
        <v>237.20613239289779</v>
      </c>
    </row>
    <row r="414" spans="1:23" x14ac:dyDescent="0.3">
      <c r="A414" s="53" t="s">
        <v>1132</v>
      </c>
      <c r="B414" s="53" t="s">
        <v>668</v>
      </c>
      <c r="C414" s="53">
        <v>12060202</v>
      </c>
      <c r="D414" s="53">
        <v>18212</v>
      </c>
      <c r="E414" s="53">
        <v>6944</v>
      </c>
      <c r="F414" s="53">
        <f t="shared" si="173"/>
        <v>0.38128706347463209</v>
      </c>
      <c r="H414" s="53">
        <f>Input!W112</f>
        <v>3369</v>
      </c>
      <c r="I414" s="53">
        <f>Input!X112</f>
        <v>1285</v>
      </c>
      <c r="J414" s="53">
        <f t="shared" si="174"/>
        <v>4654</v>
      </c>
      <c r="K414" s="53">
        <f t="shared" si="175"/>
        <v>1774.5099934109378</v>
      </c>
      <c r="P414" s="53" t="s">
        <v>1007</v>
      </c>
      <c r="Q414" s="87" t="s">
        <v>1260</v>
      </c>
      <c r="R414" s="53">
        <v>535209.24099870014</v>
      </c>
      <c r="S414" s="51">
        <v>127760.03968</v>
      </c>
      <c r="T414" s="53">
        <f t="shared" si="176"/>
        <v>0.23871045171342678</v>
      </c>
      <c r="V414" s="88">
        <f t="shared" si="187"/>
        <v>526</v>
      </c>
      <c r="W414" s="53">
        <f t="shared" si="177"/>
        <v>125.56169760126248</v>
      </c>
    </row>
    <row r="415" spans="1:23" x14ac:dyDescent="0.3">
      <c r="A415" s="53" t="s">
        <v>1132</v>
      </c>
      <c r="B415" s="53" t="s">
        <v>668</v>
      </c>
      <c r="C415" s="53">
        <v>12060203</v>
      </c>
      <c r="D415" s="53">
        <v>18212</v>
      </c>
      <c r="E415" s="53">
        <v>276</v>
      </c>
      <c r="F415" s="53">
        <f t="shared" si="173"/>
        <v>1.5154842960685262E-2</v>
      </c>
      <c r="H415" s="53">
        <f>H414</f>
        <v>3369</v>
      </c>
      <c r="I415" s="53">
        <f>I414</f>
        <v>1285</v>
      </c>
      <c r="J415" s="53">
        <f t="shared" si="174"/>
        <v>4654</v>
      </c>
      <c r="K415" s="53">
        <f t="shared" si="175"/>
        <v>70.530639139029205</v>
      </c>
      <c r="P415" s="53" t="s">
        <v>1007</v>
      </c>
      <c r="Q415" s="87" t="s">
        <v>1261</v>
      </c>
      <c r="R415" s="53">
        <v>535209.24099870014</v>
      </c>
      <c r="S415" s="51">
        <v>46861.817928500001</v>
      </c>
      <c r="T415" s="53">
        <f t="shared" si="176"/>
        <v>8.7557938725153314E-2</v>
      </c>
      <c r="V415" s="88">
        <f t="shared" si="187"/>
        <v>526</v>
      </c>
      <c r="W415" s="53">
        <f t="shared" si="177"/>
        <v>46.055475769430643</v>
      </c>
    </row>
    <row r="416" spans="1:23" x14ac:dyDescent="0.3">
      <c r="A416" s="53" t="s">
        <v>1132</v>
      </c>
      <c r="B416" s="53" t="s">
        <v>668</v>
      </c>
      <c r="C416" s="53">
        <v>12060204</v>
      </c>
      <c r="D416" s="53">
        <v>18212</v>
      </c>
      <c r="E416" s="53">
        <v>10992</v>
      </c>
      <c r="F416" s="53">
        <f t="shared" si="173"/>
        <v>0.6035580935646826</v>
      </c>
      <c r="H416" s="53">
        <f>H415</f>
        <v>3369</v>
      </c>
      <c r="I416" s="53">
        <f>I415</f>
        <v>1285</v>
      </c>
      <c r="J416" s="53">
        <f t="shared" si="174"/>
        <v>4654</v>
      </c>
      <c r="K416" s="53">
        <f t="shared" si="175"/>
        <v>2808.9593674500329</v>
      </c>
      <c r="P416" s="53" t="s">
        <v>1008</v>
      </c>
      <c r="Q416" s="87" t="s">
        <v>1144</v>
      </c>
      <c r="R416" s="53">
        <v>576615.05498444301</v>
      </c>
      <c r="S416" s="51">
        <v>373.55015264299999</v>
      </c>
      <c r="T416" s="53">
        <f t="shared" si="176"/>
        <v>6.4783281222700352E-4</v>
      </c>
      <c r="V416" s="88">
        <f>Input!Z100</f>
        <v>80</v>
      </c>
      <c r="W416" s="53">
        <f t="shared" si="177"/>
        <v>5.1826624978160284E-2</v>
      </c>
    </row>
    <row r="417" spans="1:23" x14ac:dyDescent="0.3">
      <c r="A417" s="53" t="s">
        <v>1132</v>
      </c>
      <c r="B417" s="53" t="s">
        <v>677</v>
      </c>
      <c r="C417" s="53">
        <v>12070101</v>
      </c>
      <c r="D417" s="53">
        <v>194851</v>
      </c>
      <c r="E417" s="53">
        <v>44550</v>
      </c>
      <c r="F417" s="53">
        <f t="shared" si="173"/>
        <v>0.22863623999876828</v>
      </c>
      <c r="H417" s="53">
        <f>Input!W113</f>
        <v>43776</v>
      </c>
      <c r="I417" s="53">
        <f>Input!X113</f>
        <v>413</v>
      </c>
      <c r="J417" s="53">
        <f t="shared" si="174"/>
        <v>44189</v>
      </c>
      <c r="K417" s="53">
        <f t="shared" si="175"/>
        <v>10103.206809305571</v>
      </c>
      <c r="P417" s="53" t="s">
        <v>1008</v>
      </c>
      <c r="Q417" s="87" t="s">
        <v>1155</v>
      </c>
      <c r="R417" s="53">
        <v>576615.05498444301</v>
      </c>
      <c r="S417" s="51">
        <v>82875.672330000001</v>
      </c>
      <c r="T417" s="53">
        <f t="shared" si="176"/>
        <v>0.14372790237368321</v>
      </c>
      <c r="V417" s="88">
        <f>V416</f>
        <v>80</v>
      </c>
      <c r="W417" s="53">
        <f t="shared" si="177"/>
        <v>11.498232189894658</v>
      </c>
    </row>
    <row r="418" spans="1:23" x14ac:dyDescent="0.3">
      <c r="A418" s="53" t="s">
        <v>1132</v>
      </c>
      <c r="B418" s="53" t="s">
        <v>677</v>
      </c>
      <c r="C418" s="53">
        <v>12070103</v>
      </c>
      <c r="D418" s="53">
        <v>194851</v>
      </c>
      <c r="E418" s="53">
        <v>150301</v>
      </c>
      <c r="F418" s="53">
        <f t="shared" si="173"/>
        <v>0.77136376000123175</v>
      </c>
      <c r="H418" s="53">
        <f>H417</f>
        <v>43776</v>
      </c>
      <c r="I418" s="53">
        <f>I417</f>
        <v>413</v>
      </c>
      <c r="J418" s="53">
        <f t="shared" si="174"/>
        <v>44189</v>
      </c>
      <c r="K418" s="53">
        <f t="shared" si="175"/>
        <v>34085.793190694429</v>
      </c>
      <c r="P418" s="53" t="s">
        <v>1008</v>
      </c>
      <c r="Q418" s="87" t="s">
        <v>1156</v>
      </c>
      <c r="R418" s="53">
        <v>576615.05498444301</v>
      </c>
      <c r="S418" s="51">
        <v>446632.32693600003</v>
      </c>
      <c r="T418" s="53">
        <f t="shared" si="176"/>
        <v>0.77457624991780716</v>
      </c>
      <c r="V418" s="88">
        <f t="shared" ref="V418:V419" si="188">V417</f>
        <v>80</v>
      </c>
      <c r="W418" s="53">
        <f t="shared" si="177"/>
        <v>61.966099993424571</v>
      </c>
    </row>
    <row r="419" spans="1:23" x14ac:dyDescent="0.3">
      <c r="A419" s="53" t="s">
        <v>1132</v>
      </c>
      <c r="B419" s="53" t="s">
        <v>955</v>
      </c>
      <c r="C419" s="53">
        <v>12070101</v>
      </c>
      <c r="D419" s="53">
        <v>17187</v>
      </c>
      <c r="E419" s="53">
        <v>3553</v>
      </c>
      <c r="F419" s="53">
        <f t="shared" si="173"/>
        <v>0.20672601384767555</v>
      </c>
      <c r="H419" s="53">
        <f>Input!W114</f>
        <v>3003</v>
      </c>
      <c r="I419" s="53">
        <f>Input!X114</f>
        <v>270</v>
      </c>
      <c r="J419" s="53">
        <f t="shared" si="174"/>
        <v>3273</v>
      </c>
      <c r="K419" s="53">
        <f t="shared" si="175"/>
        <v>676.61424332344211</v>
      </c>
      <c r="P419" s="53" t="s">
        <v>1008</v>
      </c>
      <c r="Q419" s="87" t="s">
        <v>1159</v>
      </c>
      <c r="R419" s="53">
        <v>576615.05498444301</v>
      </c>
      <c r="S419" s="51">
        <v>46733.505565799998</v>
      </c>
      <c r="T419" s="53">
        <f t="shared" si="176"/>
        <v>8.1048014896282689E-2</v>
      </c>
      <c r="V419" s="88">
        <f t="shared" si="188"/>
        <v>80</v>
      </c>
      <c r="W419" s="53">
        <f t="shared" si="177"/>
        <v>6.4838411917026146</v>
      </c>
    </row>
    <row r="420" spans="1:23" x14ac:dyDescent="0.3">
      <c r="A420" s="53" t="s">
        <v>1132</v>
      </c>
      <c r="B420" s="53" t="s">
        <v>955</v>
      </c>
      <c r="C420" s="53">
        <v>12070102</v>
      </c>
      <c r="D420" s="53">
        <v>17187</v>
      </c>
      <c r="E420" s="53">
        <v>13634</v>
      </c>
      <c r="F420" s="53">
        <f t="shared" si="173"/>
        <v>0.79327398615232447</v>
      </c>
      <c r="H420" s="53">
        <f>H419</f>
        <v>3003</v>
      </c>
      <c r="I420" s="53">
        <f>I419</f>
        <v>270</v>
      </c>
      <c r="J420" s="53">
        <f t="shared" si="174"/>
        <v>3273</v>
      </c>
      <c r="K420" s="53">
        <f t="shared" si="175"/>
        <v>2596.3857566765578</v>
      </c>
      <c r="P420" s="53" t="s">
        <v>1009</v>
      </c>
      <c r="Q420" s="87" t="s">
        <v>1145</v>
      </c>
      <c r="R420" s="53">
        <v>441946.22197819001</v>
      </c>
      <c r="S420" s="51">
        <v>9077.1992611900005</v>
      </c>
      <c r="T420" s="53">
        <f t="shared" si="176"/>
        <v>2.0539148904949706E-2</v>
      </c>
      <c r="V420" s="88">
        <f>Input!Z101</f>
        <v>17</v>
      </c>
      <c r="W420" s="53">
        <f t="shared" si="177"/>
        <v>0.34916553138414497</v>
      </c>
    </row>
    <row r="421" spans="1:23" x14ac:dyDescent="0.3">
      <c r="A421" s="53" t="s">
        <v>1132</v>
      </c>
      <c r="B421" s="53" t="s">
        <v>958</v>
      </c>
      <c r="C421" s="53">
        <v>12060102</v>
      </c>
      <c r="D421" s="53">
        <v>13544</v>
      </c>
      <c r="E421" s="53">
        <v>1769</v>
      </c>
      <c r="F421" s="53">
        <f t="shared" si="173"/>
        <v>0.13061134081512107</v>
      </c>
      <c r="H421" s="53">
        <f>Input!W115</f>
        <v>1351</v>
      </c>
      <c r="I421" s="53">
        <f>Input!X115</f>
        <v>0</v>
      </c>
      <c r="J421" s="53">
        <f t="shared" si="174"/>
        <v>1351</v>
      </c>
      <c r="K421" s="53">
        <f t="shared" si="175"/>
        <v>176.45592144122858</v>
      </c>
      <c r="P421" s="53" t="s">
        <v>1009</v>
      </c>
      <c r="Q421" s="87" t="s">
        <v>1146</v>
      </c>
      <c r="R421" s="53">
        <v>441946.22197819001</v>
      </c>
      <c r="S421" s="51">
        <v>319825.107472</v>
      </c>
      <c r="T421" s="53">
        <f t="shared" si="176"/>
        <v>0.72367426525434431</v>
      </c>
      <c r="V421" s="88">
        <f>V420</f>
        <v>17</v>
      </c>
      <c r="W421" s="53">
        <f t="shared" si="177"/>
        <v>12.302462509323853</v>
      </c>
    </row>
    <row r="422" spans="1:23" x14ac:dyDescent="0.3">
      <c r="A422" s="53" t="s">
        <v>1132</v>
      </c>
      <c r="B422" s="53" t="s">
        <v>958</v>
      </c>
      <c r="C422" s="53">
        <v>12060105</v>
      </c>
      <c r="D422" s="53">
        <v>13544</v>
      </c>
      <c r="E422" s="53">
        <v>2638</v>
      </c>
      <c r="F422" s="53">
        <f t="shared" si="173"/>
        <v>0.19477259303012404</v>
      </c>
      <c r="H422" s="53">
        <f t="shared" ref="H422:I425" si="189">H421</f>
        <v>1351</v>
      </c>
      <c r="I422" s="53">
        <f t="shared" si="189"/>
        <v>0</v>
      </c>
      <c r="J422" s="53">
        <f t="shared" si="174"/>
        <v>1351</v>
      </c>
      <c r="K422" s="53">
        <f t="shared" si="175"/>
        <v>263.13777318369756</v>
      </c>
      <c r="P422" s="53" t="s">
        <v>1009</v>
      </c>
      <c r="Q422" s="87" t="s">
        <v>1148</v>
      </c>
      <c r="R422" s="53">
        <v>441946.22197819001</v>
      </c>
      <c r="S422" s="51">
        <v>113043.915245</v>
      </c>
      <c r="T422" s="53">
        <f t="shared" si="176"/>
        <v>0.25578658584070596</v>
      </c>
      <c r="V422" s="88">
        <f t="shared" ref="V422" si="190">V421</f>
        <v>17</v>
      </c>
      <c r="W422" s="53">
        <f t="shared" si="177"/>
        <v>4.3483719592920016</v>
      </c>
    </row>
    <row r="423" spans="1:23" x14ac:dyDescent="0.3">
      <c r="A423" s="53" t="s">
        <v>1132</v>
      </c>
      <c r="B423" s="53" t="s">
        <v>958</v>
      </c>
      <c r="C423" s="53">
        <v>12070201</v>
      </c>
      <c r="D423" s="53">
        <v>13544</v>
      </c>
      <c r="E423" s="53">
        <v>43</v>
      </c>
      <c r="F423" s="53">
        <f t="shared" si="173"/>
        <v>3.1748375664500885E-3</v>
      </c>
      <c r="H423" s="53">
        <f t="shared" si="189"/>
        <v>1351</v>
      </c>
      <c r="I423" s="53">
        <f t="shared" si="189"/>
        <v>0</v>
      </c>
      <c r="J423" s="53">
        <f t="shared" si="174"/>
        <v>1351</v>
      </c>
      <c r="K423" s="53">
        <f t="shared" si="175"/>
        <v>4.2892055522740691</v>
      </c>
      <c r="P423" s="53" t="s">
        <v>1010</v>
      </c>
      <c r="Q423" s="87" t="s">
        <v>1293</v>
      </c>
      <c r="R423" s="53">
        <v>574230.10221451998</v>
      </c>
      <c r="S423" s="51">
        <v>52997.233657600002</v>
      </c>
      <c r="T423" s="53">
        <f t="shared" si="176"/>
        <v>9.2292677540268306E-2</v>
      </c>
      <c r="V423" s="88">
        <f>Input!Z102</f>
        <v>12</v>
      </c>
      <c r="W423" s="53">
        <f t="shared" si="177"/>
        <v>1.1075121304832196</v>
      </c>
    </row>
    <row r="424" spans="1:23" x14ac:dyDescent="0.3">
      <c r="A424" s="53" t="s">
        <v>1132</v>
      </c>
      <c r="B424" s="53" t="s">
        <v>958</v>
      </c>
      <c r="C424" s="53">
        <v>12090107</v>
      </c>
      <c r="D424" s="53">
        <v>13544</v>
      </c>
      <c r="E424" s="53">
        <v>8986</v>
      </c>
      <c r="F424" s="53">
        <f t="shared" si="173"/>
        <v>0.6634672179562906</v>
      </c>
      <c r="H424" s="53">
        <f t="shared" si="189"/>
        <v>1351</v>
      </c>
      <c r="I424" s="53">
        <f t="shared" si="189"/>
        <v>0</v>
      </c>
      <c r="J424" s="53">
        <f t="shared" si="174"/>
        <v>1351</v>
      </c>
      <c r="K424" s="53">
        <f t="shared" si="175"/>
        <v>896.34421145894862</v>
      </c>
      <c r="P424" s="53" t="s">
        <v>1010</v>
      </c>
      <c r="Q424" s="87" t="s">
        <v>1292</v>
      </c>
      <c r="R424" s="53">
        <v>574230.10221451998</v>
      </c>
      <c r="S424" s="51">
        <v>239812.74985299999</v>
      </c>
      <c r="T424" s="53">
        <f t="shared" si="176"/>
        <v>0.41762483180202753</v>
      </c>
      <c r="V424" s="88">
        <f>V423</f>
        <v>12</v>
      </c>
      <c r="W424" s="53">
        <f t="shared" si="177"/>
        <v>5.0114979816243306</v>
      </c>
    </row>
    <row r="425" spans="1:23" x14ac:dyDescent="0.3">
      <c r="A425" s="53" t="s">
        <v>1132</v>
      </c>
      <c r="B425" s="53" t="s">
        <v>958</v>
      </c>
      <c r="C425" s="53">
        <v>12090108</v>
      </c>
      <c r="D425" s="53">
        <v>13544</v>
      </c>
      <c r="E425" s="53">
        <v>108</v>
      </c>
      <c r="F425" s="53">
        <f t="shared" si="173"/>
        <v>7.9740106320141755E-3</v>
      </c>
      <c r="H425" s="53">
        <f t="shared" si="189"/>
        <v>1351</v>
      </c>
      <c r="I425" s="53">
        <f t="shared" si="189"/>
        <v>0</v>
      </c>
      <c r="J425" s="53">
        <f t="shared" si="174"/>
        <v>1351</v>
      </c>
      <c r="K425" s="53">
        <f t="shared" si="175"/>
        <v>10.772888363851152</v>
      </c>
      <c r="P425" s="53" t="s">
        <v>1010</v>
      </c>
      <c r="Q425" s="87" t="s">
        <v>1290</v>
      </c>
      <c r="R425" s="53">
        <v>574230.10221451998</v>
      </c>
      <c r="S425" s="51">
        <v>277339.88439600001</v>
      </c>
      <c r="T425" s="53">
        <f t="shared" si="176"/>
        <v>0.48297691696488565</v>
      </c>
      <c r="V425" s="88">
        <f t="shared" ref="V425:V426" si="191">V424</f>
        <v>12</v>
      </c>
      <c r="W425" s="53">
        <f t="shared" si="177"/>
        <v>5.7957230035786278</v>
      </c>
    </row>
    <row r="426" spans="1:23" x14ac:dyDescent="0.3">
      <c r="A426" s="53" t="s">
        <v>1132</v>
      </c>
      <c r="B426" s="53" t="s">
        <v>971</v>
      </c>
      <c r="C426" s="53">
        <v>12070201</v>
      </c>
      <c r="D426" s="53">
        <v>13974</v>
      </c>
      <c r="E426" s="53">
        <v>13866</v>
      </c>
      <c r="F426" s="53">
        <f t="shared" si="173"/>
        <v>0.99227136109918423</v>
      </c>
      <c r="H426" s="53">
        <f>Input!W116</f>
        <v>1798</v>
      </c>
      <c r="I426" s="53">
        <f>Input!X116</f>
        <v>37</v>
      </c>
      <c r="J426" s="53">
        <f t="shared" si="174"/>
        <v>1835</v>
      </c>
      <c r="K426" s="53">
        <f t="shared" si="175"/>
        <v>1820.817947617003</v>
      </c>
      <c r="P426" s="53" t="s">
        <v>1010</v>
      </c>
      <c r="Q426" s="87" t="s">
        <v>1270</v>
      </c>
      <c r="R426" s="53">
        <v>574230.10221451998</v>
      </c>
      <c r="S426" s="51">
        <v>4080.23430792</v>
      </c>
      <c r="T426" s="53">
        <f t="shared" si="176"/>
        <v>7.1055736928185495E-3</v>
      </c>
      <c r="V426" s="88">
        <f t="shared" si="191"/>
        <v>12</v>
      </c>
      <c r="W426" s="53">
        <f t="shared" si="177"/>
        <v>8.5266884313822594E-2</v>
      </c>
    </row>
    <row r="427" spans="1:23" x14ac:dyDescent="0.3">
      <c r="A427" s="53" t="s">
        <v>1132</v>
      </c>
      <c r="B427" s="53" t="s">
        <v>971</v>
      </c>
      <c r="C427" s="53">
        <v>12070202</v>
      </c>
      <c r="D427" s="53">
        <v>13974</v>
      </c>
      <c r="E427" s="53">
        <v>6</v>
      </c>
      <c r="F427" s="53">
        <f t="shared" si="173"/>
        <v>4.2936882782310007E-4</v>
      </c>
      <c r="H427" s="53">
        <f>H426</f>
        <v>1798</v>
      </c>
      <c r="I427" s="53">
        <f>I426</f>
        <v>37</v>
      </c>
      <c r="J427" s="53">
        <f t="shared" si="174"/>
        <v>1835</v>
      </c>
      <c r="K427" s="53">
        <f t="shared" si="175"/>
        <v>0.78789179905538864</v>
      </c>
      <c r="P427" s="53" t="s">
        <v>619</v>
      </c>
      <c r="Q427" s="87" t="s">
        <v>1271</v>
      </c>
      <c r="R427" s="53">
        <v>1110655.3524641891</v>
      </c>
      <c r="S427" s="51">
        <v>48017.081475200001</v>
      </c>
      <c r="T427" s="53">
        <f t="shared" si="176"/>
        <v>4.3233106803713187E-2</v>
      </c>
      <c r="V427" s="89">
        <f>Input!Z103</f>
        <v>3252</v>
      </c>
      <c r="W427" s="53">
        <f t="shared" si="177"/>
        <v>140.59406332567528</v>
      </c>
    </row>
    <row r="428" spans="1:23" x14ac:dyDescent="0.3">
      <c r="A428" s="53" t="s">
        <v>1132</v>
      </c>
      <c r="B428" s="53" t="s">
        <v>971</v>
      </c>
      <c r="C428" s="53">
        <v>12090107</v>
      </c>
      <c r="D428" s="53">
        <v>13974</v>
      </c>
      <c r="E428" s="53">
        <v>102</v>
      </c>
      <c r="F428" s="53">
        <f t="shared" si="173"/>
        <v>7.2992700729927005E-3</v>
      </c>
      <c r="H428" s="53">
        <f>H427</f>
        <v>1798</v>
      </c>
      <c r="I428" s="53">
        <f>I427</f>
        <v>37</v>
      </c>
      <c r="J428" s="53">
        <f t="shared" si="174"/>
        <v>1835</v>
      </c>
      <c r="K428" s="53">
        <f t="shared" si="175"/>
        <v>13.394160583941606</v>
      </c>
      <c r="P428" s="53" t="s">
        <v>619</v>
      </c>
      <c r="Q428" s="87" t="s">
        <v>1272</v>
      </c>
      <c r="R428" s="53">
        <v>1110655.3524641891</v>
      </c>
      <c r="S428" s="51">
        <v>236363.05738400001</v>
      </c>
      <c r="T428" s="53">
        <f t="shared" si="176"/>
        <v>0.21281404430238957</v>
      </c>
      <c r="V428" s="88">
        <f>V427</f>
        <v>3252</v>
      </c>
      <c r="W428" s="53">
        <f t="shared" si="177"/>
        <v>692.07127207137091</v>
      </c>
    </row>
    <row r="429" spans="1:23" x14ac:dyDescent="0.3">
      <c r="A429" s="53" t="s">
        <v>1132</v>
      </c>
      <c r="B429" s="53" t="s">
        <v>974</v>
      </c>
      <c r="C429" s="53">
        <v>12060203</v>
      </c>
      <c r="D429" s="53">
        <v>75388</v>
      </c>
      <c r="E429" s="53">
        <v>783</v>
      </c>
      <c r="F429" s="53">
        <f t="shared" si="173"/>
        <v>1.0386268371624131E-2</v>
      </c>
      <c r="H429" s="53">
        <f>Input!W117</f>
        <v>20079</v>
      </c>
      <c r="I429" s="53">
        <f>Input!X117</f>
        <v>11</v>
      </c>
      <c r="J429" s="53">
        <f t="shared" si="174"/>
        <v>20090</v>
      </c>
      <c r="K429" s="53">
        <f t="shared" si="175"/>
        <v>208.66013158592881</v>
      </c>
      <c r="P429" s="53" t="s">
        <v>619</v>
      </c>
      <c r="Q429" s="87" t="s">
        <v>1289</v>
      </c>
      <c r="R429" s="53">
        <v>1110655.3524641891</v>
      </c>
      <c r="S429" s="51">
        <v>25820.939029199999</v>
      </c>
      <c r="T429" s="53">
        <f t="shared" si="176"/>
        <v>2.3248381211967865E-2</v>
      </c>
      <c r="V429" s="88">
        <f t="shared" ref="V429:V433" si="192">V428</f>
        <v>3252</v>
      </c>
      <c r="W429" s="53">
        <f t="shared" si="177"/>
        <v>75.603735701319494</v>
      </c>
    </row>
    <row r="430" spans="1:23" x14ac:dyDescent="0.3">
      <c r="A430" s="53" t="s">
        <v>1132</v>
      </c>
      <c r="B430" s="53" t="s">
        <v>974</v>
      </c>
      <c r="C430" s="53">
        <v>12060204</v>
      </c>
      <c r="D430" s="53">
        <v>75388</v>
      </c>
      <c r="E430" s="53">
        <v>37</v>
      </c>
      <c r="F430" s="53">
        <f t="shared" si="173"/>
        <v>4.9079429086857328E-4</v>
      </c>
      <c r="H430" s="53">
        <f t="shared" ref="H430:I433" si="193">H429</f>
        <v>20079</v>
      </c>
      <c r="I430" s="53">
        <f t="shared" si="193"/>
        <v>11</v>
      </c>
      <c r="J430" s="53">
        <f t="shared" si="174"/>
        <v>20090</v>
      </c>
      <c r="K430" s="53">
        <f t="shared" si="175"/>
        <v>9.8600573035496364</v>
      </c>
      <c r="P430" s="53" t="s">
        <v>619</v>
      </c>
      <c r="Q430" s="87" t="s">
        <v>1288</v>
      </c>
      <c r="R430" s="53">
        <v>1110655.3524641891</v>
      </c>
      <c r="S430" s="51">
        <v>657213.63919100002</v>
      </c>
      <c r="T430" s="53">
        <f t="shared" si="176"/>
        <v>0.59173499477840097</v>
      </c>
      <c r="V430" s="88">
        <f t="shared" si="192"/>
        <v>3252</v>
      </c>
      <c r="W430" s="53">
        <f t="shared" si="177"/>
        <v>1924.3222030193599</v>
      </c>
    </row>
    <row r="431" spans="1:23" x14ac:dyDescent="0.3">
      <c r="A431" s="53" t="s">
        <v>1132</v>
      </c>
      <c r="B431" s="53" t="s">
        <v>974</v>
      </c>
      <c r="C431" s="53">
        <v>12070201</v>
      </c>
      <c r="D431" s="53">
        <v>75388</v>
      </c>
      <c r="E431" s="53">
        <v>25328</v>
      </c>
      <c r="F431" s="53">
        <f t="shared" si="173"/>
        <v>0.33596858916538441</v>
      </c>
      <c r="H431" s="53">
        <f t="shared" si="193"/>
        <v>20079</v>
      </c>
      <c r="I431" s="53">
        <f t="shared" si="193"/>
        <v>11</v>
      </c>
      <c r="J431" s="53">
        <f t="shared" si="174"/>
        <v>20090</v>
      </c>
      <c r="K431" s="53">
        <f t="shared" si="175"/>
        <v>6749.6089563325731</v>
      </c>
      <c r="P431" s="53" t="s">
        <v>619</v>
      </c>
      <c r="Q431" s="87" t="s">
        <v>1287</v>
      </c>
      <c r="R431" s="53">
        <v>1110655.3524641891</v>
      </c>
      <c r="S431" s="51">
        <v>50027.452133699997</v>
      </c>
      <c r="T431" s="53">
        <f t="shared" si="176"/>
        <v>4.5043182858395342E-2</v>
      </c>
      <c r="V431" s="88">
        <f t="shared" si="192"/>
        <v>3252</v>
      </c>
      <c r="W431" s="53">
        <f t="shared" si="177"/>
        <v>146.48043065550166</v>
      </c>
    </row>
    <row r="432" spans="1:23" x14ac:dyDescent="0.3">
      <c r="A432" s="53" t="s">
        <v>1132</v>
      </c>
      <c r="B432" s="53" t="s">
        <v>974</v>
      </c>
      <c r="C432" s="53">
        <v>12070202</v>
      </c>
      <c r="D432" s="53">
        <v>75388</v>
      </c>
      <c r="E432" s="53">
        <v>39752</v>
      </c>
      <c r="F432" s="53">
        <f t="shared" si="173"/>
        <v>0.5272987743407439</v>
      </c>
      <c r="H432" s="53">
        <f t="shared" si="193"/>
        <v>20079</v>
      </c>
      <c r="I432" s="53">
        <f t="shared" si="193"/>
        <v>11</v>
      </c>
      <c r="J432" s="53">
        <f t="shared" si="174"/>
        <v>20090</v>
      </c>
      <c r="K432" s="53">
        <f t="shared" si="175"/>
        <v>10593.432376505545</v>
      </c>
      <c r="P432" s="53" t="s">
        <v>619</v>
      </c>
      <c r="Q432" s="87" t="s">
        <v>1281</v>
      </c>
      <c r="R432" s="53">
        <v>1110655.3524641891</v>
      </c>
      <c r="S432" s="51">
        <v>93212.248571599994</v>
      </c>
      <c r="T432" s="53">
        <f t="shared" si="176"/>
        <v>8.3925448488400861E-2</v>
      </c>
      <c r="V432" s="88">
        <f t="shared" si="192"/>
        <v>3252</v>
      </c>
      <c r="W432" s="53">
        <f t="shared" si="177"/>
        <v>272.92555848427958</v>
      </c>
    </row>
    <row r="433" spans="1:23" x14ac:dyDescent="0.3">
      <c r="A433" s="53" t="s">
        <v>1132</v>
      </c>
      <c r="B433" s="53" t="s">
        <v>974</v>
      </c>
      <c r="C433" s="53">
        <v>12070203</v>
      </c>
      <c r="D433" s="53">
        <v>75388</v>
      </c>
      <c r="E433" s="53">
        <v>9488</v>
      </c>
      <c r="F433" s="53">
        <f t="shared" si="173"/>
        <v>0.12585557383137899</v>
      </c>
      <c r="H433" s="53">
        <f t="shared" si="193"/>
        <v>20079</v>
      </c>
      <c r="I433" s="53">
        <f t="shared" si="193"/>
        <v>11</v>
      </c>
      <c r="J433" s="53">
        <f t="shared" si="174"/>
        <v>20090</v>
      </c>
      <c r="K433" s="53">
        <f t="shared" si="175"/>
        <v>2528.4384782724042</v>
      </c>
      <c r="P433" s="53" t="s">
        <v>619</v>
      </c>
      <c r="Q433" s="87" t="s">
        <v>1278</v>
      </c>
      <c r="R433" s="53">
        <v>1110655.3524641891</v>
      </c>
      <c r="S433" s="51">
        <v>0.93467948882200003</v>
      </c>
      <c r="T433" s="53">
        <f t="shared" si="176"/>
        <v>8.415567320215449E-7</v>
      </c>
      <c r="V433" s="88">
        <f t="shared" si="192"/>
        <v>3252</v>
      </c>
      <c r="W433" s="53">
        <f t="shared" si="177"/>
        <v>2.7367424925340638E-3</v>
      </c>
    </row>
    <row r="434" spans="1:23" x14ac:dyDescent="0.3">
      <c r="A434" s="53" t="s">
        <v>1132</v>
      </c>
      <c r="B434" s="53" t="s">
        <v>989</v>
      </c>
      <c r="C434" s="53">
        <v>12060105</v>
      </c>
      <c r="D434" s="53">
        <v>18583</v>
      </c>
      <c r="E434" s="53">
        <v>1745</v>
      </c>
      <c r="F434" s="53">
        <f t="shared" si="173"/>
        <v>9.3903029650756073E-2</v>
      </c>
      <c r="H434" s="53">
        <f>Input!W118</f>
        <v>2796</v>
      </c>
      <c r="I434" s="53">
        <f>Input!X118</f>
        <v>50</v>
      </c>
      <c r="J434" s="53">
        <f t="shared" si="174"/>
        <v>2846</v>
      </c>
      <c r="K434" s="53">
        <f t="shared" si="175"/>
        <v>267.24802238605179</v>
      </c>
      <c r="P434" s="53" t="s">
        <v>1011</v>
      </c>
      <c r="Q434" s="87" t="s">
        <v>1200</v>
      </c>
      <c r="R434" s="53">
        <v>585506.28302880004</v>
      </c>
      <c r="S434" s="51">
        <v>58850.1015214</v>
      </c>
      <c r="T434" s="53">
        <f t="shared" si="176"/>
        <v>0.10051147737812621</v>
      </c>
      <c r="V434" s="89">
        <f>Input!Z104</f>
        <v>2463</v>
      </c>
      <c r="W434" s="53">
        <f t="shared" si="177"/>
        <v>247.55976878232485</v>
      </c>
    </row>
    <row r="435" spans="1:23" x14ac:dyDescent="0.3">
      <c r="A435" s="53" t="s">
        <v>1132</v>
      </c>
      <c r="B435" s="53" t="s">
        <v>989</v>
      </c>
      <c r="C435" s="53">
        <v>12060201</v>
      </c>
      <c r="D435" s="53">
        <v>18583</v>
      </c>
      <c r="E435" s="53">
        <v>2710</v>
      </c>
      <c r="F435" s="53">
        <f t="shared" si="173"/>
        <v>0.1458322122369908</v>
      </c>
      <c r="H435" s="53">
        <f t="shared" ref="H435:I437" si="194">H434</f>
        <v>2796</v>
      </c>
      <c r="I435" s="53">
        <f t="shared" si="194"/>
        <v>50</v>
      </c>
      <c r="J435" s="53">
        <f t="shared" si="174"/>
        <v>2846</v>
      </c>
      <c r="K435" s="53">
        <f t="shared" si="175"/>
        <v>415.03847602647585</v>
      </c>
      <c r="P435" s="53" t="s">
        <v>1011</v>
      </c>
      <c r="Q435" s="87" t="s">
        <v>1197</v>
      </c>
      <c r="R435" s="53">
        <v>585506.28302880004</v>
      </c>
      <c r="S435" s="51">
        <v>18371.792485400001</v>
      </c>
      <c r="T435" s="53">
        <f t="shared" si="176"/>
        <v>3.1377617999867519E-2</v>
      </c>
      <c r="V435" s="88">
        <f>V434</f>
        <v>2463</v>
      </c>
      <c r="W435" s="53">
        <f t="shared" si="177"/>
        <v>77.283073133673696</v>
      </c>
    </row>
    <row r="436" spans="1:23" x14ac:dyDescent="0.3">
      <c r="A436" s="53" t="s">
        <v>1132</v>
      </c>
      <c r="B436" s="53" t="s">
        <v>989</v>
      </c>
      <c r="C436" s="53">
        <v>12070201</v>
      </c>
      <c r="D436" s="53">
        <v>18583</v>
      </c>
      <c r="E436" s="53">
        <v>13839</v>
      </c>
      <c r="F436" s="53">
        <f t="shared" si="173"/>
        <v>0.74471290964860359</v>
      </c>
      <c r="H436" s="53">
        <f t="shared" si="194"/>
        <v>2796</v>
      </c>
      <c r="I436" s="53">
        <f t="shared" si="194"/>
        <v>50</v>
      </c>
      <c r="J436" s="53">
        <f t="shared" si="174"/>
        <v>2846</v>
      </c>
      <c r="K436" s="53">
        <f t="shared" si="175"/>
        <v>2119.452940859926</v>
      </c>
      <c r="P436" s="53" t="s">
        <v>1011</v>
      </c>
      <c r="Q436" s="87" t="s">
        <v>1201</v>
      </c>
      <c r="R436" s="53">
        <v>585506.28302880004</v>
      </c>
      <c r="S436" s="51">
        <v>115065.461024</v>
      </c>
      <c r="T436" s="53">
        <f t="shared" si="176"/>
        <v>0.19652301667673161</v>
      </c>
      <c r="V436" s="88">
        <f t="shared" ref="V436:V438" si="195">V435</f>
        <v>2463</v>
      </c>
      <c r="W436" s="53">
        <f t="shared" si="177"/>
        <v>484.03619007478994</v>
      </c>
    </row>
    <row r="437" spans="1:23" x14ac:dyDescent="0.3">
      <c r="A437" s="53" t="s">
        <v>1132</v>
      </c>
      <c r="B437" s="53" t="s">
        <v>989</v>
      </c>
      <c r="C437" s="53">
        <v>12090107</v>
      </c>
      <c r="D437" s="53">
        <v>18583</v>
      </c>
      <c r="E437" s="53">
        <v>289</v>
      </c>
      <c r="F437" s="53">
        <f t="shared" si="173"/>
        <v>1.5551848463649572E-2</v>
      </c>
      <c r="H437" s="53">
        <f t="shared" si="194"/>
        <v>2796</v>
      </c>
      <c r="I437" s="53">
        <f t="shared" si="194"/>
        <v>50</v>
      </c>
      <c r="J437" s="53">
        <f t="shared" si="174"/>
        <v>2846</v>
      </c>
      <c r="K437" s="53">
        <f t="shared" si="175"/>
        <v>44.260560727546682</v>
      </c>
      <c r="P437" s="53" t="s">
        <v>1011</v>
      </c>
      <c r="Q437" s="87" t="s">
        <v>1198</v>
      </c>
      <c r="R437" s="53">
        <v>585506.28302880004</v>
      </c>
      <c r="S437" s="51">
        <v>149285.49242</v>
      </c>
      <c r="T437" s="53">
        <f t="shared" si="176"/>
        <v>0.25496821596474123</v>
      </c>
      <c r="V437" s="88">
        <f t="shared" si="195"/>
        <v>2463</v>
      </c>
      <c r="W437" s="53">
        <f t="shared" si="177"/>
        <v>627.98671592115761</v>
      </c>
    </row>
    <row r="438" spans="1:23" x14ac:dyDescent="0.3">
      <c r="A438" s="53" t="s">
        <v>1132</v>
      </c>
      <c r="B438" s="53" t="s">
        <v>992</v>
      </c>
      <c r="C438" s="53">
        <v>12060201</v>
      </c>
      <c r="D438" s="53">
        <v>37890</v>
      </c>
      <c r="E438" s="53">
        <v>1120</v>
      </c>
      <c r="F438" s="53">
        <f t="shared" si="173"/>
        <v>2.9559250461863289E-2</v>
      </c>
      <c r="H438" s="53">
        <f>Input!W119</f>
        <v>5554</v>
      </c>
      <c r="I438" s="53">
        <f>Input!X119</f>
        <v>90</v>
      </c>
      <c r="J438" s="53">
        <f t="shared" si="174"/>
        <v>5644</v>
      </c>
      <c r="K438" s="53">
        <f t="shared" si="175"/>
        <v>166.83240960675641</v>
      </c>
      <c r="P438" s="53" t="s">
        <v>1011</v>
      </c>
      <c r="Q438" s="87" t="s">
        <v>1202</v>
      </c>
      <c r="R438" s="53">
        <v>585506.28302880004</v>
      </c>
      <c r="S438" s="51">
        <v>243933.435578</v>
      </c>
      <c r="T438" s="53">
        <f t="shared" si="176"/>
        <v>0.41661967198053335</v>
      </c>
      <c r="V438" s="88">
        <f t="shared" si="195"/>
        <v>2463</v>
      </c>
      <c r="W438" s="53">
        <f t="shared" si="177"/>
        <v>1026.1342520880537</v>
      </c>
    </row>
    <row r="439" spans="1:23" x14ac:dyDescent="0.3">
      <c r="A439" s="53" t="s">
        <v>1132</v>
      </c>
      <c r="B439" s="53" t="s">
        <v>992</v>
      </c>
      <c r="C439" s="53">
        <v>12060202</v>
      </c>
      <c r="D439" s="53">
        <v>37890</v>
      </c>
      <c r="E439" s="53">
        <v>4050</v>
      </c>
      <c r="F439" s="53">
        <f t="shared" si="173"/>
        <v>0.10688836104513064</v>
      </c>
      <c r="H439" s="53">
        <f t="shared" ref="H439:I441" si="196">H438</f>
        <v>5554</v>
      </c>
      <c r="I439" s="53">
        <f t="shared" si="196"/>
        <v>90</v>
      </c>
      <c r="J439" s="53">
        <f t="shared" si="174"/>
        <v>5644</v>
      </c>
      <c r="K439" s="53">
        <f t="shared" si="175"/>
        <v>603.27790973871731</v>
      </c>
      <c r="P439" s="53" t="s">
        <v>1012</v>
      </c>
      <c r="Q439" s="87" t="s">
        <v>1160</v>
      </c>
      <c r="R439" s="53">
        <v>916943.02240560006</v>
      </c>
      <c r="S439" s="51">
        <v>111168.165681</v>
      </c>
      <c r="T439" s="53">
        <f t="shared" si="176"/>
        <v>0.12123781190825828</v>
      </c>
      <c r="V439" s="88">
        <f>Input!Z105</f>
        <v>0</v>
      </c>
      <c r="W439" s="53">
        <f t="shared" si="177"/>
        <v>0</v>
      </c>
    </row>
    <row r="440" spans="1:23" x14ac:dyDescent="0.3">
      <c r="A440" s="53" t="s">
        <v>1132</v>
      </c>
      <c r="B440" s="53" t="s">
        <v>992</v>
      </c>
      <c r="C440" s="53">
        <v>12060204</v>
      </c>
      <c r="D440" s="53">
        <v>37890</v>
      </c>
      <c r="E440" s="53">
        <v>28063</v>
      </c>
      <c r="F440" s="53">
        <f t="shared" si="173"/>
        <v>0.74064396938506205</v>
      </c>
      <c r="H440" s="53">
        <f t="shared" si="196"/>
        <v>5554</v>
      </c>
      <c r="I440" s="53">
        <f t="shared" si="196"/>
        <v>90</v>
      </c>
      <c r="J440" s="53">
        <f t="shared" si="174"/>
        <v>5644</v>
      </c>
      <c r="K440" s="53">
        <f t="shared" si="175"/>
        <v>4180.1945632092902</v>
      </c>
      <c r="P440" s="53" t="s">
        <v>1012</v>
      </c>
      <c r="Q440" s="87" t="s">
        <v>1151</v>
      </c>
      <c r="R440" s="53">
        <v>916943.02240560006</v>
      </c>
      <c r="S440" s="51">
        <v>342166.32427400001</v>
      </c>
      <c r="T440" s="53">
        <f t="shared" si="176"/>
        <v>0.37315985389836615</v>
      </c>
      <c r="V440" s="88">
        <f>V439</f>
        <v>0</v>
      </c>
      <c r="W440" s="53">
        <f t="shared" si="177"/>
        <v>0</v>
      </c>
    </row>
    <row r="441" spans="1:23" x14ac:dyDescent="0.3">
      <c r="A441" s="53" t="s">
        <v>1132</v>
      </c>
      <c r="B441" s="53" t="s">
        <v>992</v>
      </c>
      <c r="C441" s="53">
        <v>12070201</v>
      </c>
      <c r="D441" s="53">
        <v>37890</v>
      </c>
      <c r="E441" s="53">
        <v>4657</v>
      </c>
      <c r="F441" s="53">
        <f t="shared" si="173"/>
        <v>0.12290841910794405</v>
      </c>
      <c r="H441" s="53">
        <f t="shared" si="196"/>
        <v>5554</v>
      </c>
      <c r="I441" s="53">
        <f t="shared" si="196"/>
        <v>90</v>
      </c>
      <c r="J441" s="53">
        <f t="shared" si="174"/>
        <v>5644</v>
      </c>
      <c r="K441" s="53">
        <f t="shared" si="175"/>
        <v>693.69511744523618</v>
      </c>
      <c r="P441" s="53" t="s">
        <v>1012</v>
      </c>
      <c r="Q441" s="87" t="s">
        <v>1152</v>
      </c>
      <c r="R441" s="53">
        <v>916943.02240560006</v>
      </c>
      <c r="S441" s="51">
        <v>194946.45719700001</v>
      </c>
      <c r="T441" s="53">
        <f t="shared" si="176"/>
        <v>0.21260476652688623</v>
      </c>
      <c r="V441" s="88">
        <f t="shared" ref="V441:V445" si="197">V440</f>
        <v>0</v>
      </c>
      <c r="W441" s="53">
        <f t="shared" si="177"/>
        <v>0</v>
      </c>
    </row>
    <row r="442" spans="1:23" x14ac:dyDescent="0.3">
      <c r="A442" s="53" t="s">
        <v>1132</v>
      </c>
      <c r="B442" s="53" t="s">
        <v>993</v>
      </c>
      <c r="C442" s="53">
        <v>12070101</v>
      </c>
      <c r="D442" s="53">
        <v>17866</v>
      </c>
      <c r="E442" s="53">
        <v>17722</v>
      </c>
      <c r="F442" s="53">
        <f t="shared" si="173"/>
        <v>0.99193999776111053</v>
      </c>
      <c r="H442" s="53">
        <f>Input!W120</f>
        <v>4271</v>
      </c>
      <c r="I442" s="53">
        <f>Input!X120</f>
        <v>2</v>
      </c>
      <c r="J442" s="53">
        <f t="shared" si="174"/>
        <v>4273</v>
      </c>
      <c r="K442" s="53">
        <f t="shared" si="175"/>
        <v>4238.5596104332253</v>
      </c>
      <c r="P442" s="53" t="s">
        <v>1012</v>
      </c>
      <c r="Q442" s="87" t="s">
        <v>1153</v>
      </c>
      <c r="R442" s="53">
        <v>916943.02240560006</v>
      </c>
      <c r="S442" s="51">
        <v>20551.6928577</v>
      </c>
      <c r="T442" s="53">
        <f t="shared" si="176"/>
        <v>2.2413271441645996E-2</v>
      </c>
      <c r="V442" s="88">
        <f t="shared" si="197"/>
        <v>0</v>
      </c>
      <c r="W442" s="53">
        <f t="shared" si="177"/>
        <v>0</v>
      </c>
    </row>
    <row r="443" spans="1:23" x14ac:dyDescent="0.3">
      <c r="A443" s="53" t="s">
        <v>1132</v>
      </c>
      <c r="B443" s="53" t="s">
        <v>993</v>
      </c>
      <c r="C443" s="53">
        <v>12070204</v>
      </c>
      <c r="D443" s="53">
        <v>17866</v>
      </c>
      <c r="E443" s="53">
        <v>144</v>
      </c>
      <c r="F443" s="53">
        <f t="shared" si="173"/>
        <v>8.0600022388895107E-3</v>
      </c>
      <c r="H443" s="53">
        <f>H442</f>
        <v>4271</v>
      </c>
      <c r="I443" s="53">
        <f>I442</f>
        <v>2</v>
      </c>
      <c r="J443" s="53">
        <f t="shared" si="174"/>
        <v>4273</v>
      </c>
      <c r="K443" s="53">
        <f t="shared" si="175"/>
        <v>34.440389566774883</v>
      </c>
      <c r="P443" s="53" t="s">
        <v>1012</v>
      </c>
      <c r="Q443" s="87" t="s">
        <v>1143</v>
      </c>
      <c r="R443" s="53">
        <v>916943.02240560006</v>
      </c>
      <c r="S443" s="51">
        <v>93500.449985200001</v>
      </c>
      <c r="T443" s="53">
        <f t="shared" si="176"/>
        <v>0.10196974915617064</v>
      </c>
      <c r="V443" s="88">
        <f t="shared" si="197"/>
        <v>0</v>
      </c>
      <c r="W443" s="53">
        <f t="shared" si="177"/>
        <v>0</v>
      </c>
    </row>
    <row r="444" spans="1:23" x14ac:dyDescent="0.3">
      <c r="A444" s="53" t="s">
        <v>1132</v>
      </c>
      <c r="B444" s="53" t="s">
        <v>994</v>
      </c>
      <c r="C444" s="53">
        <v>12050004</v>
      </c>
      <c r="D444" s="53">
        <v>3974</v>
      </c>
      <c r="E444" s="53">
        <v>115</v>
      </c>
      <c r="F444" s="53">
        <f t="shared" si="173"/>
        <v>2.8938097634625064E-2</v>
      </c>
      <c r="H444" s="53">
        <f>Input!W121</f>
        <v>592</v>
      </c>
      <c r="I444" s="53">
        <f>Input!X121</f>
        <v>255</v>
      </c>
      <c r="J444" s="53">
        <f t="shared" si="174"/>
        <v>847</v>
      </c>
      <c r="K444" s="53">
        <f t="shared" si="175"/>
        <v>24.510568696527429</v>
      </c>
      <c r="P444" s="53" t="s">
        <v>1012</v>
      </c>
      <c r="Q444" s="87" t="s">
        <v>1155</v>
      </c>
      <c r="R444" s="53">
        <v>916943.02240560006</v>
      </c>
      <c r="S444" s="51">
        <v>6861.5121987000002</v>
      </c>
      <c r="T444" s="53">
        <f t="shared" si="176"/>
        <v>7.4830300586167528E-3</v>
      </c>
      <c r="V444" s="88">
        <f t="shared" si="197"/>
        <v>0</v>
      </c>
      <c r="W444" s="53">
        <f t="shared" si="177"/>
        <v>0</v>
      </c>
    </row>
    <row r="445" spans="1:23" x14ac:dyDescent="0.3">
      <c r="A445" s="53" t="s">
        <v>1132</v>
      </c>
      <c r="B445" s="53" t="s">
        <v>994</v>
      </c>
      <c r="C445" s="53">
        <v>12060102</v>
      </c>
      <c r="D445" s="53">
        <v>3974</v>
      </c>
      <c r="E445" s="53">
        <v>3684</v>
      </c>
      <c r="F445" s="53">
        <f t="shared" si="173"/>
        <v>0.92702566683442378</v>
      </c>
      <c r="H445" s="53">
        <f>H444</f>
        <v>592</v>
      </c>
      <c r="I445" s="53">
        <f>I444</f>
        <v>255</v>
      </c>
      <c r="J445" s="53">
        <f t="shared" si="174"/>
        <v>847</v>
      </c>
      <c r="K445" s="53">
        <f t="shared" si="175"/>
        <v>785.19073980875692</v>
      </c>
      <c r="P445" s="53" t="s">
        <v>1012</v>
      </c>
      <c r="Q445" s="87" t="s">
        <v>1156</v>
      </c>
      <c r="R445" s="53">
        <v>916943.02240560006</v>
      </c>
      <c r="S445" s="51">
        <v>147748.420212</v>
      </c>
      <c r="T445" s="53">
        <f t="shared" si="176"/>
        <v>0.16113151701005587</v>
      </c>
      <c r="V445" s="88">
        <f t="shared" si="197"/>
        <v>0</v>
      </c>
      <c r="W445" s="53">
        <f t="shared" si="177"/>
        <v>0</v>
      </c>
    </row>
    <row r="446" spans="1:23" x14ac:dyDescent="0.3">
      <c r="A446" s="53" t="s">
        <v>1132</v>
      </c>
      <c r="B446" s="53" t="s">
        <v>994</v>
      </c>
      <c r="C446" s="53">
        <v>12060103</v>
      </c>
      <c r="D446" s="53">
        <v>3974</v>
      </c>
      <c r="E446" s="53">
        <v>175</v>
      </c>
      <c r="F446" s="53">
        <f t="shared" si="173"/>
        <v>4.4036235530951186E-2</v>
      </c>
      <c r="H446" s="53">
        <f>H445</f>
        <v>592</v>
      </c>
      <c r="I446" s="53">
        <f>I445</f>
        <v>255</v>
      </c>
      <c r="J446" s="53">
        <f t="shared" si="174"/>
        <v>847</v>
      </c>
      <c r="K446" s="53">
        <f t="shared" si="175"/>
        <v>37.298691494715655</v>
      </c>
      <c r="P446" s="53" t="s">
        <v>1013</v>
      </c>
      <c r="Q446" s="87" t="s">
        <v>1235</v>
      </c>
      <c r="R446" s="53">
        <v>582570.98167158302</v>
      </c>
      <c r="S446" s="51">
        <v>34788.2969772</v>
      </c>
      <c r="T446" s="53">
        <f t="shared" si="176"/>
        <v>5.9715121541723926E-2</v>
      </c>
      <c r="V446" s="88">
        <f>Input!Z106</f>
        <v>16</v>
      </c>
      <c r="W446" s="53">
        <f t="shared" si="177"/>
        <v>0.95544194466758281</v>
      </c>
    </row>
    <row r="447" spans="1:23" x14ac:dyDescent="0.3">
      <c r="A447" s="53" t="s">
        <v>1132</v>
      </c>
      <c r="B447" s="53" t="s">
        <v>747</v>
      </c>
      <c r="C447" s="53">
        <v>12030202</v>
      </c>
      <c r="D447" s="53">
        <v>26604</v>
      </c>
      <c r="E447" s="53">
        <v>2931</v>
      </c>
      <c r="F447" s="53">
        <f t="shared" si="173"/>
        <v>0.11017140279657195</v>
      </c>
      <c r="H447" s="53">
        <f>Input!W122</f>
        <v>3855</v>
      </c>
      <c r="I447" s="53">
        <f>Input!X122</f>
        <v>336</v>
      </c>
      <c r="J447" s="53">
        <f t="shared" si="174"/>
        <v>4191</v>
      </c>
      <c r="K447" s="53">
        <f t="shared" si="175"/>
        <v>461.72834912043305</v>
      </c>
      <c r="P447" s="53" t="s">
        <v>1013</v>
      </c>
      <c r="Q447" s="87" t="s">
        <v>1170</v>
      </c>
      <c r="R447" s="53">
        <v>582570.98167158302</v>
      </c>
      <c r="S447" s="51">
        <v>242392.40701795308</v>
      </c>
      <c r="T447" s="53">
        <f t="shared" si="176"/>
        <v>0.41607360243459346</v>
      </c>
      <c r="V447" s="88">
        <f>V446</f>
        <v>16</v>
      </c>
      <c r="W447" s="53">
        <f t="shared" si="177"/>
        <v>6.6571776389534953</v>
      </c>
    </row>
    <row r="448" spans="1:23" x14ac:dyDescent="0.3">
      <c r="A448" s="53" t="s">
        <v>1132</v>
      </c>
      <c r="B448" s="53" t="s">
        <v>747</v>
      </c>
      <c r="C448" s="53">
        <v>12040101</v>
      </c>
      <c r="D448" s="53">
        <v>26604</v>
      </c>
      <c r="E448" s="53">
        <v>2721</v>
      </c>
      <c r="F448" s="53">
        <f t="shared" si="173"/>
        <v>0.10227785295444294</v>
      </c>
      <c r="H448" s="53">
        <f t="shared" ref="H448:I451" si="198">H447</f>
        <v>3855</v>
      </c>
      <c r="I448" s="53">
        <f t="shared" si="198"/>
        <v>336</v>
      </c>
      <c r="J448" s="53">
        <f t="shared" si="174"/>
        <v>4191</v>
      </c>
      <c r="K448" s="53">
        <f t="shared" si="175"/>
        <v>428.64648173207036</v>
      </c>
      <c r="P448" s="53" t="s">
        <v>1013</v>
      </c>
      <c r="Q448" s="87" t="s">
        <v>1257</v>
      </c>
      <c r="R448" s="53">
        <v>582570.98167158302</v>
      </c>
      <c r="S448" s="51">
        <v>6759.8334754300004</v>
      </c>
      <c r="T448" s="53">
        <f t="shared" si="176"/>
        <v>1.1603450374465734E-2</v>
      </c>
      <c r="V448" s="88">
        <f t="shared" ref="V448:V449" si="199">V447</f>
        <v>16</v>
      </c>
      <c r="W448" s="53">
        <f t="shared" si="177"/>
        <v>0.18565520599145174</v>
      </c>
    </row>
    <row r="449" spans="1:23" x14ac:dyDescent="0.3">
      <c r="A449" s="53" t="s">
        <v>1132</v>
      </c>
      <c r="B449" s="53" t="s">
        <v>747</v>
      </c>
      <c r="C449" s="53">
        <v>12040102</v>
      </c>
      <c r="D449" s="53">
        <v>26604</v>
      </c>
      <c r="E449" s="53">
        <v>2835</v>
      </c>
      <c r="F449" s="53">
        <f t="shared" si="173"/>
        <v>0.10656292286874154</v>
      </c>
      <c r="H449" s="53">
        <f t="shared" si="198"/>
        <v>3855</v>
      </c>
      <c r="I449" s="53">
        <f t="shared" si="198"/>
        <v>336</v>
      </c>
      <c r="J449" s="53">
        <f t="shared" si="174"/>
        <v>4191</v>
      </c>
      <c r="K449" s="53">
        <f t="shared" si="175"/>
        <v>446.60520974289579</v>
      </c>
      <c r="P449" s="53" t="s">
        <v>1013</v>
      </c>
      <c r="Q449" s="87" t="s">
        <v>1269</v>
      </c>
      <c r="R449" s="53">
        <v>582570.98167158302</v>
      </c>
      <c r="S449" s="51">
        <v>298630.44420099998</v>
      </c>
      <c r="T449" s="53">
        <f t="shared" si="176"/>
        <v>0.51260782564921692</v>
      </c>
      <c r="V449" s="88">
        <f t="shared" si="199"/>
        <v>16</v>
      </c>
      <c r="W449" s="53">
        <f t="shared" si="177"/>
        <v>8.2017252103874707</v>
      </c>
    </row>
    <row r="450" spans="1:23" x14ac:dyDescent="0.3">
      <c r="A450" s="53" t="s">
        <v>1132</v>
      </c>
      <c r="B450" s="53" t="s">
        <v>747</v>
      </c>
      <c r="C450" s="53">
        <v>12070101</v>
      </c>
      <c r="D450" s="53">
        <v>26604</v>
      </c>
      <c r="E450" s="53">
        <v>9017</v>
      </c>
      <c r="F450" s="53">
        <f t="shared" si="173"/>
        <v>0.33893399488798676</v>
      </c>
      <c r="H450" s="53">
        <f t="shared" si="198"/>
        <v>3855</v>
      </c>
      <c r="I450" s="53">
        <f t="shared" si="198"/>
        <v>336</v>
      </c>
      <c r="J450" s="53">
        <f t="shared" si="174"/>
        <v>4191</v>
      </c>
      <c r="K450" s="53">
        <f t="shared" si="175"/>
        <v>1420.4723725755525</v>
      </c>
      <c r="P450" s="53" t="s">
        <v>762</v>
      </c>
      <c r="Q450" s="87" t="s">
        <v>1279</v>
      </c>
      <c r="R450" s="53">
        <v>434827.22693633754</v>
      </c>
      <c r="S450" s="51">
        <v>167567.01179495</v>
      </c>
      <c r="T450" s="53">
        <f t="shared" si="176"/>
        <v>0.38536458026231935</v>
      </c>
      <c r="V450" s="89">
        <f>Input!Z107</f>
        <v>1075</v>
      </c>
      <c r="W450" s="53">
        <f t="shared" si="177"/>
        <v>414.26692378199328</v>
      </c>
    </row>
    <row r="451" spans="1:23" x14ac:dyDescent="0.3">
      <c r="A451" s="53" t="s">
        <v>1132</v>
      </c>
      <c r="B451" s="53" t="s">
        <v>747</v>
      </c>
      <c r="C451" s="53">
        <v>12070103</v>
      </c>
      <c r="D451" s="53">
        <v>26604</v>
      </c>
      <c r="E451" s="53">
        <v>9100</v>
      </c>
      <c r="F451" s="53">
        <f t="shared" ref="F451:F514" si="200">E451/D451</f>
        <v>0.3420538264922568</v>
      </c>
      <c r="H451" s="53">
        <f t="shared" si="198"/>
        <v>3855</v>
      </c>
      <c r="I451" s="53">
        <f t="shared" si="198"/>
        <v>336</v>
      </c>
      <c r="J451" s="53">
        <f t="shared" ref="J451:J514" si="201">SUM(H451:I451)</f>
        <v>4191</v>
      </c>
      <c r="K451" s="53">
        <f t="shared" ref="K451:K514" si="202">J451*F451</f>
        <v>1433.5475868290482</v>
      </c>
      <c r="P451" s="53" t="s">
        <v>762</v>
      </c>
      <c r="Q451" s="87" t="s">
        <v>1256</v>
      </c>
      <c r="R451" s="53">
        <v>434827.22693633754</v>
      </c>
      <c r="S451" s="51">
        <v>25223.460198699999</v>
      </c>
      <c r="T451" s="53">
        <f t="shared" ref="T451:T514" si="203">S451/R451</f>
        <v>5.8008005562156142E-2</v>
      </c>
      <c r="V451" s="88">
        <f>V450</f>
        <v>1075</v>
      </c>
      <c r="W451" s="53">
        <f t="shared" ref="W451:W514" si="204">V451*T451</f>
        <v>62.358605979317851</v>
      </c>
    </row>
    <row r="452" spans="1:23" x14ac:dyDescent="0.3">
      <c r="A452" s="53" t="s">
        <v>1132</v>
      </c>
      <c r="B452" s="53" t="s">
        <v>1007</v>
      </c>
      <c r="C452" s="53">
        <v>12060204</v>
      </c>
      <c r="D452" s="53">
        <v>8517</v>
      </c>
      <c r="E452" s="53">
        <v>2359</v>
      </c>
      <c r="F452" s="53">
        <f t="shared" si="200"/>
        <v>0.27697546084301983</v>
      </c>
      <c r="H452" s="53">
        <f>Input!W123</f>
        <v>1207</v>
      </c>
      <c r="I452" s="53">
        <f>Input!X123</f>
        <v>6</v>
      </c>
      <c r="J452" s="53">
        <f t="shared" si="201"/>
        <v>1213</v>
      </c>
      <c r="K452" s="53">
        <f t="shared" si="202"/>
        <v>335.97123400258306</v>
      </c>
      <c r="P452" s="53" t="s">
        <v>762</v>
      </c>
      <c r="Q452" s="87" t="s">
        <v>1276</v>
      </c>
      <c r="R452" s="53">
        <v>434827.22693633754</v>
      </c>
      <c r="S452" s="51">
        <v>0.20323530954380001</v>
      </c>
      <c r="T452" s="53">
        <f t="shared" si="203"/>
        <v>4.6739324714262984E-7</v>
      </c>
      <c r="V452" s="88">
        <f t="shared" ref="V452:V453" si="205">V451</f>
        <v>1075</v>
      </c>
      <c r="W452" s="53">
        <f t="shared" si="204"/>
        <v>5.024477406783271E-4</v>
      </c>
    </row>
    <row r="453" spans="1:23" x14ac:dyDescent="0.3">
      <c r="A453" s="53" t="s">
        <v>1132</v>
      </c>
      <c r="B453" s="53" t="s">
        <v>1007</v>
      </c>
      <c r="C453" s="53">
        <v>12070201</v>
      </c>
      <c r="D453" s="53">
        <v>8517</v>
      </c>
      <c r="E453" s="53">
        <v>5139</v>
      </c>
      <c r="F453" s="53">
        <f t="shared" si="200"/>
        <v>0.60338147234941886</v>
      </c>
      <c r="H453" s="53">
        <f t="shared" ref="H453:I455" si="206">H452</f>
        <v>1207</v>
      </c>
      <c r="I453" s="53">
        <f t="shared" si="206"/>
        <v>6</v>
      </c>
      <c r="J453" s="53">
        <f t="shared" si="201"/>
        <v>1213</v>
      </c>
      <c r="K453" s="53">
        <f t="shared" si="202"/>
        <v>731.90172595984507</v>
      </c>
      <c r="P453" s="53" t="s">
        <v>762</v>
      </c>
      <c r="Q453" s="87" t="s">
        <v>1309</v>
      </c>
      <c r="R453" s="53">
        <v>434827.22693633754</v>
      </c>
      <c r="S453" s="51">
        <v>242036.55170737801</v>
      </c>
      <c r="T453" s="53">
        <f t="shared" si="203"/>
        <v>0.55662694678227742</v>
      </c>
      <c r="V453" s="88">
        <f t="shared" si="205"/>
        <v>1075</v>
      </c>
      <c r="W453" s="53">
        <f t="shared" si="204"/>
        <v>598.3739677909482</v>
      </c>
    </row>
    <row r="454" spans="1:23" x14ac:dyDescent="0.3">
      <c r="A454" s="53" t="s">
        <v>1132</v>
      </c>
      <c r="B454" s="53" t="s">
        <v>1007</v>
      </c>
      <c r="C454" s="53">
        <v>12070202</v>
      </c>
      <c r="D454" s="53">
        <v>8517</v>
      </c>
      <c r="E454" s="53">
        <v>833</v>
      </c>
      <c r="F454" s="53">
        <f t="shared" si="200"/>
        <v>9.7804391217564873E-2</v>
      </c>
      <c r="H454" s="53">
        <f t="shared" si="206"/>
        <v>1207</v>
      </c>
      <c r="I454" s="53">
        <f t="shared" si="206"/>
        <v>6</v>
      </c>
      <c r="J454" s="53">
        <f t="shared" si="201"/>
        <v>1213</v>
      </c>
      <c r="K454" s="53">
        <f t="shared" si="202"/>
        <v>118.63672654690619</v>
      </c>
      <c r="P454" s="53" t="s">
        <v>1014</v>
      </c>
      <c r="Q454" s="87" t="s">
        <v>1144</v>
      </c>
      <c r="R454" s="53">
        <v>583804.70479745697</v>
      </c>
      <c r="S454" s="51">
        <v>335295.47079400002</v>
      </c>
      <c r="T454" s="53">
        <f t="shared" si="203"/>
        <v>0.57432814096680873</v>
      </c>
      <c r="V454" s="88">
        <f>Input!Z108</f>
        <v>69</v>
      </c>
      <c r="W454" s="53">
        <f t="shared" si="204"/>
        <v>39.628641726709802</v>
      </c>
    </row>
    <row r="455" spans="1:23" x14ac:dyDescent="0.3">
      <c r="A455" s="53" t="s">
        <v>1132</v>
      </c>
      <c r="B455" s="53" t="s">
        <v>1007</v>
      </c>
      <c r="C455" s="53">
        <v>12070203</v>
      </c>
      <c r="D455" s="53">
        <v>8517</v>
      </c>
      <c r="E455" s="53">
        <v>186</v>
      </c>
      <c r="F455" s="53">
        <f t="shared" si="200"/>
        <v>2.1838675589996477E-2</v>
      </c>
      <c r="H455" s="53">
        <f t="shared" si="206"/>
        <v>1207</v>
      </c>
      <c r="I455" s="53">
        <f t="shared" si="206"/>
        <v>6</v>
      </c>
      <c r="J455" s="53">
        <f t="shared" si="201"/>
        <v>1213</v>
      </c>
      <c r="K455" s="53">
        <f t="shared" si="202"/>
        <v>26.490313490665727</v>
      </c>
      <c r="P455" s="53" t="s">
        <v>1014</v>
      </c>
      <c r="Q455" s="87" t="s">
        <v>1161</v>
      </c>
      <c r="R455" s="53">
        <v>583804.70479745697</v>
      </c>
      <c r="S455" s="51">
        <v>15132.0461196</v>
      </c>
      <c r="T455" s="53">
        <f t="shared" si="203"/>
        <v>2.5919705674262862E-2</v>
      </c>
      <c r="V455" s="88">
        <f>V454</f>
        <v>69</v>
      </c>
      <c r="W455" s="53">
        <f t="shared" si="204"/>
        <v>1.7884596915241375</v>
      </c>
    </row>
    <row r="456" spans="1:23" x14ac:dyDescent="0.3">
      <c r="A456" s="53" t="s">
        <v>1132</v>
      </c>
      <c r="B456" s="53" t="s">
        <v>1013</v>
      </c>
      <c r="C456" s="53">
        <v>12050004</v>
      </c>
      <c r="D456" s="53">
        <v>5899</v>
      </c>
      <c r="E456" s="53">
        <v>107</v>
      </c>
      <c r="F456" s="53">
        <f t="shared" si="200"/>
        <v>1.8138667570774706E-2</v>
      </c>
      <c r="H456" s="53">
        <f>Input!W124</f>
        <v>801</v>
      </c>
      <c r="I456" s="53">
        <f>Input!X124</f>
        <v>0</v>
      </c>
      <c r="J456" s="53">
        <f t="shared" si="201"/>
        <v>801</v>
      </c>
      <c r="K456" s="53">
        <f t="shared" si="202"/>
        <v>14.52907272419054</v>
      </c>
      <c r="P456" s="53" t="s">
        <v>1014</v>
      </c>
      <c r="Q456" s="87" t="s">
        <v>1162</v>
      </c>
      <c r="R456" s="53">
        <v>583804.70479745697</v>
      </c>
      <c r="S456" s="51">
        <v>236.60894430499999</v>
      </c>
      <c r="T456" s="53">
        <f t="shared" si="203"/>
        <v>4.0528783403191005E-4</v>
      </c>
      <c r="V456" s="88">
        <f t="shared" ref="V456:V458" si="207">V455</f>
        <v>69</v>
      </c>
      <c r="W456" s="53">
        <f t="shared" si="204"/>
        <v>2.7964860548201794E-2</v>
      </c>
    </row>
    <row r="457" spans="1:23" x14ac:dyDescent="0.3">
      <c r="A457" s="53" t="s">
        <v>1132</v>
      </c>
      <c r="B457" s="53" t="s">
        <v>1013</v>
      </c>
      <c r="C457" s="53">
        <v>12060101</v>
      </c>
      <c r="D457" s="53">
        <v>5899</v>
      </c>
      <c r="E457" s="53">
        <v>1599</v>
      </c>
      <c r="F457" s="53">
        <f t="shared" si="200"/>
        <v>0.27106289201559586</v>
      </c>
      <c r="H457" s="53">
        <f>H456</f>
        <v>801</v>
      </c>
      <c r="I457" s="53">
        <f>I456</f>
        <v>0</v>
      </c>
      <c r="J457" s="53">
        <f t="shared" si="201"/>
        <v>801</v>
      </c>
      <c r="K457" s="53">
        <f t="shared" si="202"/>
        <v>217.12137650449228</v>
      </c>
      <c r="P457" s="53" t="s">
        <v>1014</v>
      </c>
      <c r="Q457" s="87" t="s">
        <v>1157</v>
      </c>
      <c r="R457" s="53">
        <v>583804.70479745697</v>
      </c>
      <c r="S457" s="51">
        <v>113.206798552</v>
      </c>
      <c r="T457" s="53">
        <f t="shared" si="203"/>
        <v>1.9391210386232762E-4</v>
      </c>
      <c r="V457" s="88">
        <f t="shared" si="207"/>
        <v>69</v>
      </c>
      <c r="W457" s="53">
        <f t="shared" si="204"/>
        <v>1.3379935166500606E-2</v>
      </c>
    </row>
    <row r="458" spans="1:23" x14ac:dyDescent="0.3">
      <c r="A458" s="53" t="s">
        <v>1132</v>
      </c>
      <c r="B458" s="53" t="s">
        <v>1013</v>
      </c>
      <c r="C458" s="53">
        <v>12060103</v>
      </c>
      <c r="D458" s="53">
        <v>5899</v>
      </c>
      <c r="E458" s="53">
        <v>4193</v>
      </c>
      <c r="F458" s="53">
        <f t="shared" si="200"/>
        <v>0.71079844041362938</v>
      </c>
      <c r="H458" s="53">
        <f>H457</f>
        <v>801</v>
      </c>
      <c r="I458" s="53">
        <f>I457</f>
        <v>0</v>
      </c>
      <c r="J458" s="53">
        <f t="shared" si="201"/>
        <v>801</v>
      </c>
      <c r="K458" s="53">
        <f t="shared" si="202"/>
        <v>569.34955077131713</v>
      </c>
      <c r="P458" s="53" t="s">
        <v>1014</v>
      </c>
      <c r="Q458" s="87" t="s">
        <v>1158</v>
      </c>
      <c r="R458" s="53">
        <v>583804.70479745697</v>
      </c>
      <c r="S458" s="51">
        <v>233027.372141</v>
      </c>
      <c r="T458" s="53">
        <f t="shared" si="203"/>
        <v>0.39915295342103424</v>
      </c>
      <c r="V458" s="88">
        <f t="shared" si="207"/>
        <v>69</v>
      </c>
      <c r="W458" s="53">
        <f t="shared" si="204"/>
        <v>27.541553786051363</v>
      </c>
    </row>
    <row r="459" spans="1:23" x14ac:dyDescent="0.3">
      <c r="A459" s="53" t="s">
        <v>1132</v>
      </c>
      <c r="B459" s="53" t="s">
        <v>1015</v>
      </c>
      <c r="C459" s="53">
        <v>12030108</v>
      </c>
      <c r="D459" s="53">
        <v>35089</v>
      </c>
      <c r="E459" s="53">
        <v>4843</v>
      </c>
      <c r="F459" s="53">
        <f t="shared" si="200"/>
        <v>0.13802046225312775</v>
      </c>
      <c r="H459" s="53">
        <f>Input!W125</f>
        <v>5206</v>
      </c>
      <c r="I459" s="53">
        <f>Input!X125</f>
        <v>108</v>
      </c>
      <c r="J459" s="53">
        <f t="shared" si="201"/>
        <v>5314</v>
      </c>
      <c r="K459" s="53">
        <f t="shared" si="202"/>
        <v>733.44073641312082</v>
      </c>
      <c r="P459" s="53" t="s">
        <v>888</v>
      </c>
      <c r="Q459" s="87" t="s">
        <v>1192</v>
      </c>
      <c r="R459" s="53">
        <v>607049.81146485754</v>
      </c>
      <c r="S459" s="51">
        <v>240097.67319524175</v>
      </c>
      <c r="T459" s="53">
        <f t="shared" si="203"/>
        <v>0.3955156045858374</v>
      </c>
      <c r="V459" s="88">
        <f>Input!Z109</f>
        <v>578</v>
      </c>
      <c r="W459" s="53">
        <f t="shared" si="204"/>
        <v>228.60801945061402</v>
      </c>
    </row>
    <row r="460" spans="1:23" x14ac:dyDescent="0.3">
      <c r="A460" s="53" t="s">
        <v>1132</v>
      </c>
      <c r="B460" s="53" t="s">
        <v>1015</v>
      </c>
      <c r="C460" s="53">
        <v>12030109</v>
      </c>
      <c r="D460" s="53">
        <v>35089</v>
      </c>
      <c r="E460" s="53">
        <v>1044</v>
      </c>
      <c r="F460" s="53">
        <f t="shared" si="200"/>
        <v>2.9752914018638318E-2</v>
      </c>
      <c r="H460" s="53">
        <f t="shared" ref="H460:I462" si="208">H459</f>
        <v>5206</v>
      </c>
      <c r="I460" s="53">
        <f t="shared" si="208"/>
        <v>108</v>
      </c>
      <c r="J460" s="53">
        <f t="shared" si="201"/>
        <v>5314</v>
      </c>
      <c r="K460" s="53">
        <f t="shared" si="202"/>
        <v>158.10698509504402</v>
      </c>
      <c r="P460" s="53" t="s">
        <v>888</v>
      </c>
      <c r="Q460" s="87" t="s">
        <v>1182</v>
      </c>
      <c r="R460" s="53">
        <v>607049.81146485754</v>
      </c>
      <c r="S460" s="51">
        <v>110355.54169659206</v>
      </c>
      <c r="T460" s="53">
        <f t="shared" si="203"/>
        <v>0.18178992829319182</v>
      </c>
      <c r="V460" s="88">
        <f>V459</f>
        <v>578</v>
      </c>
      <c r="W460" s="53">
        <f t="shared" si="204"/>
        <v>105.07457855346487</v>
      </c>
    </row>
    <row r="461" spans="1:23" x14ac:dyDescent="0.3">
      <c r="A461" s="53" t="s">
        <v>1132</v>
      </c>
      <c r="B461" s="53" t="s">
        <v>1015</v>
      </c>
      <c r="C461" s="53">
        <v>12060202</v>
      </c>
      <c r="D461" s="53">
        <v>35089</v>
      </c>
      <c r="E461" s="53">
        <v>28667</v>
      </c>
      <c r="F461" s="53">
        <f t="shared" si="200"/>
        <v>0.81697968024167122</v>
      </c>
      <c r="H461" s="53">
        <f t="shared" si="208"/>
        <v>5206</v>
      </c>
      <c r="I461" s="53">
        <f t="shared" si="208"/>
        <v>108</v>
      </c>
      <c r="J461" s="53">
        <f t="shared" si="201"/>
        <v>5314</v>
      </c>
      <c r="K461" s="53">
        <f t="shared" si="202"/>
        <v>4341.4300208042405</v>
      </c>
      <c r="P461" s="53" t="s">
        <v>888</v>
      </c>
      <c r="Q461" s="87" t="s">
        <v>1193</v>
      </c>
      <c r="R461" s="53">
        <v>607049.81146485754</v>
      </c>
      <c r="S461" s="51">
        <v>178428.91042235229</v>
      </c>
      <c r="T461" s="53">
        <f t="shared" si="203"/>
        <v>0.29392795624429846</v>
      </c>
      <c r="V461" s="88">
        <f t="shared" ref="V461:V462" si="209">V460</f>
        <v>578</v>
      </c>
      <c r="W461" s="53">
        <f t="shared" si="204"/>
        <v>169.89035870920452</v>
      </c>
    </row>
    <row r="462" spans="1:23" x14ac:dyDescent="0.3">
      <c r="A462" s="53" t="s">
        <v>1132</v>
      </c>
      <c r="B462" s="53" t="s">
        <v>1015</v>
      </c>
      <c r="C462" s="53">
        <v>12070103</v>
      </c>
      <c r="D462" s="53">
        <v>35089</v>
      </c>
      <c r="E462" s="53">
        <v>535</v>
      </c>
      <c r="F462" s="53">
        <f t="shared" si="200"/>
        <v>1.524694348656274E-2</v>
      </c>
      <c r="H462" s="53">
        <f t="shared" si="208"/>
        <v>5206</v>
      </c>
      <c r="I462" s="53">
        <f t="shared" si="208"/>
        <v>108</v>
      </c>
      <c r="J462" s="53">
        <f t="shared" si="201"/>
        <v>5314</v>
      </c>
      <c r="K462" s="53">
        <f t="shared" si="202"/>
        <v>81.022257687594404</v>
      </c>
      <c r="P462" s="53" t="s">
        <v>888</v>
      </c>
      <c r="Q462" s="87" t="s">
        <v>1190</v>
      </c>
      <c r="R462" s="53">
        <v>607049.81146485754</v>
      </c>
      <c r="S462" s="51">
        <v>78167.686150671478</v>
      </c>
      <c r="T462" s="53">
        <f t="shared" si="203"/>
        <v>0.12876651087667235</v>
      </c>
      <c r="V462" s="88">
        <f t="shared" si="209"/>
        <v>578</v>
      </c>
      <c r="W462" s="53">
        <f t="shared" si="204"/>
        <v>74.427043286716611</v>
      </c>
    </row>
    <row r="463" spans="1:23" x14ac:dyDescent="0.3">
      <c r="A463" s="53" t="s">
        <v>1132</v>
      </c>
      <c r="B463" s="53" t="s">
        <v>712</v>
      </c>
      <c r="C463" s="53">
        <v>12030102</v>
      </c>
      <c r="D463" s="53">
        <v>51182</v>
      </c>
      <c r="E463" s="53">
        <v>6</v>
      </c>
      <c r="F463" s="53">
        <f t="shared" si="200"/>
        <v>1.1722871321949122E-4</v>
      </c>
      <c r="H463" s="53">
        <f>Input!W126</f>
        <v>12801</v>
      </c>
      <c r="I463" s="53">
        <f>Input!X126</f>
        <v>30</v>
      </c>
      <c r="J463" s="53">
        <f t="shared" si="201"/>
        <v>12831</v>
      </c>
      <c r="K463" s="53">
        <f t="shared" si="202"/>
        <v>1.5041616193192919</v>
      </c>
      <c r="P463" s="53" t="s">
        <v>682</v>
      </c>
      <c r="Q463" s="87" t="s">
        <v>1331</v>
      </c>
      <c r="R463" s="53">
        <v>1007419.6134385</v>
      </c>
      <c r="S463" s="51">
        <v>255410.461816</v>
      </c>
      <c r="T463" s="53">
        <f t="shared" si="203"/>
        <v>0.25352937188133479</v>
      </c>
      <c r="V463" s="89">
        <f>Input!Z110</f>
        <v>3201</v>
      </c>
      <c r="W463" s="53">
        <f t="shared" si="204"/>
        <v>811.54751939215259</v>
      </c>
    </row>
    <row r="464" spans="1:23" x14ac:dyDescent="0.3">
      <c r="A464" s="53" t="s">
        <v>1132</v>
      </c>
      <c r="B464" s="53" t="s">
        <v>712</v>
      </c>
      <c r="C464" s="53">
        <v>12060201</v>
      </c>
      <c r="D464" s="53">
        <v>51182</v>
      </c>
      <c r="E464" s="53">
        <v>48073</v>
      </c>
      <c r="F464" s="53">
        <f t="shared" si="200"/>
        <v>0.93925598843343361</v>
      </c>
      <c r="H464" s="53">
        <f>H463</f>
        <v>12801</v>
      </c>
      <c r="I464" s="53">
        <f>I463</f>
        <v>30</v>
      </c>
      <c r="J464" s="53">
        <f t="shared" si="201"/>
        <v>12831</v>
      </c>
      <c r="K464" s="53">
        <f t="shared" si="202"/>
        <v>12051.593587589387</v>
      </c>
      <c r="P464" s="53" t="s">
        <v>682</v>
      </c>
      <c r="Q464" s="87" t="s">
        <v>1332</v>
      </c>
      <c r="R464" s="53">
        <v>1007419.6134385</v>
      </c>
      <c r="S464" s="51">
        <v>670539.15098200005</v>
      </c>
      <c r="T464" s="53">
        <f t="shared" si="203"/>
        <v>0.6656006514438727</v>
      </c>
      <c r="V464" s="88">
        <f>V463</f>
        <v>3201</v>
      </c>
      <c r="W464" s="53">
        <f t="shared" si="204"/>
        <v>2130.5876852718366</v>
      </c>
    </row>
    <row r="465" spans="1:23" x14ac:dyDescent="0.3">
      <c r="A465" s="53" t="s">
        <v>1132</v>
      </c>
      <c r="B465" s="53" t="s">
        <v>712</v>
      </c>
      <c r="C465" s="53">
        <v>12060202</v>
      </c>
      <c r="D465" s="53">
        <v>51182</v>
      </c>
      <c r="E465" s="53">
        <v>3103</v>
      </c>
      <c r="F465" s="53">
        <f t="shared" si="200"/>
        <v>6.0626782853346876E-2</v>
      </c>
      <c r="H465" s="53">
        <f>H464</f>
        <v>12801</v>
      </c>
      <c r="I465" s="53">
        <f>I464</f>
        <v>30</v>
      </c>
      <c r="J465" s="53">
        <f t="shared" si="201"/>
        <v>12831</v>
      </c>
      <c r="K465" s="53">
        <f t="shared" si="202"/>
        <v>777.9022507912938</v>
      </c>
      <c r="P465" s="53" t="s">
        <v>682</v>
      </c>
      <c r="Q465" s="87" t="s">
        <v>1334</v>
      </c>
      <c r="R465" s="53">
        <v>1007419.6134385</v>
      </c>
      <c r="S465" s="51">
        <v>60200.2017825</v>
      </c>
      <c r="T465" s="53">
        <f t="shared" si="203"/>
        <v>5.9756829209455374E-2</v>
      </c>
      <c r="V465" s="88">
        <f t="shared" ref="V465:V466" si="210">V464</f>
        <v>3201</v>
      </c>
      <c r="W465" s="53">
        <f t="shared" si="204"/>
        <v>191.28161029946665</v>
      </c>
    </row>
    <row r="466" spans="1:23" x14ac:dyDescent="0.3">
      <c r="A466" s="53" t="s">
        <v>1132</v>
      </c>
      <c r="B466" s="53" t="s">
        <v>777</v>
      </c>
      <c r="C466" s="53">
        <v>12030102</v>
      </c>
      <c r="D466" s="53">
        <v>150921</v>
      </c>
      <c r="E466" s="53">
        <v>75511</v>
      </c>
      <c r="F466" s="53">
        <f t="shared" si="200"/>
        <v>0.50033461214807751</v>
      </c>
      <c r="H466" s="53">
        <f>Input!W127</f>
        <v>40146</v>
      </c>
      <c r="I466" s="53">
        <f>Input!X127</f>
        <v>2903</v>
      </c>
      <c r="J466" s="53">
        <f t="shared" si="201"/>
        <v>43049</v>
      </c>
      <c r="K466" s="53">
        <f t="shared" si="202"/>
        <v>21538.904718362588</v>
      </c>
      <c r="P466" s="53" t="s">
        <v>682</v>
      </c>
      <c r="Q466" s="87" t="s">
        <v>1333</v>
      </c>
      <c r="R466" s="53">
        <v>1007419.6134385</v>
      </c>
      <c r="S466" s="51">
        <v>21269.798857999998</v>
      </c>
      <c r="T466" s="53">
        <f t="shared" si="203"/>
        <v>2.111314746533715E-2</v>
      </c>
      <c r="V466" s="88">
        <f t="shared" si="210"/>
        <v>3201</v>
      </c>
      <c r="W466" s="53">
        <f t="shared" si="204"/>
        <v>67.583185036544222</v>
      </c>
    </row>
    <row r="467" spans="1:23" x14ac:dyDescent="0.3">
      <c r="A467" s="53" t="s">
        <v>1132</v>
      </c>
      <c r="B467" s="53" t="s">
        <v>777</v>
      </c>
      <c r="C467" s="53">
        <v>12030109</v>
      </c>
      <c r="D467" s="53">
        <v>150921</v>
      </c>
      <c r="E467" s="53">
        <v>22218</v>
      </c>
      <c r="F467" s="53">
        <f t="shared" si="200"/>
        <v>0.14721609318782675</v>
      </c>
      <c r="H467" s="53">
        <f t="shared" ref="H467:I469" si="211">H466</f>
        <v>40146</v>
      </c>
      <c r="I467" s="53">
        <f t="shared" si="211"/>
        <v>2903</v>
      </c>
      <c r="J467" s="53">
        <f t="shared" si="201"/>
        <v>43049</v>
      </c>
      <c r="K467" s="53">
        <f t="shared" si="202"/>
        <v>6337.5055956427532</v>
      </c>
      <c r="P467" s="53" t="s">
        <v>1015</v>
      </c>
      <c r="Q467" s="87" t="s">
        <v>1187</v>
      </c>
      <c r="R467" s="53">
        <v>630923.19370911969</v>
      </c>
      <c r="S467" s="51">
        <v>168740.524531</v>
      </c>
      <c r="T467" s="53">
        <f t="shared" si="203"/>
        <v>0.26745018444954488</v>
      </c>
      <c r="V467" s="88">
        <f>Input!Z111</f>
        <v>808</v>
      </c>
      <c r="W467" s="53">
        <f t="shared" si="204"/>
        <v>216.09974903523226</v>
      </c>
    </row>
    <row r="468" spans="1:23" x14ac:dyDescent="0.3">
      <c r="A468" s="53" t="s">
        <v>1132</v>
      </c>
      <c r="B468" s="53" t="s">
        <v>777</v>
      </c>
      <c r="C468" s="53">
        <v>12060201</v>
      </c>
      <c r="D468" s="53">
        <v>150921</v>
      </c>
      <c r="E468" s="53">
        <v>603</v>
      </c>
      <c r="F468" s="53">
        <f t="shared" si="200"/>
        <v>3.9954678275389115E-3</v>
      </c>
      <c r="H468" s="53">
        <f t="shared" si="211"/>
        <v>40146</v>
      </c>
      <c r="I468" s="53">
        <f t="shared" si="211"/>
        <v>2903</v>
      </c>
      <c r="J468" s="53">
        <f t="shared" si="201"/>
        <v>43049</v>
      </c>
      <c r="K468" s="53">
        <f t="shared" si="202"/>
        <v>172.00089450772259</v>
      </c>
      <c r="P468" s="53" t="s">
        <v>1015</v>
      </c>
      <c r="Q468" s="87" t="s">
        <v>1186</v>
      </c>
      <c r="R468" s="53">
        <v>630923.19370911969</v>
      </c>
      <c r="S468" s="51">
        <v>37125.748060400001</v>
      </c>
      <c r="T468" s="53">
        <f t="shared" si="203"/>
        <v>5.8843530291131485E-2</v>
      </c>
      <c r="V468" s="88">
        <f>V467</f>
        <v>808</v>
      </c>
      <c r="W468" s="53">
        <f t="shared" si="204"/>
        <v>47.545572475234238</v>
      </c>
    </row>
    <row r="469" spans="1:23" x14ac:dyDescent="0.3">
      <c r="A469" s="53" t="s">
        <v>1132</v>
      </c>
      <c r="B469" s="53" t="s">
        <v>777</v>
      </c>
      <c r="C469" s="53">
        <v>12060202</v>
      </c>
      <c r="D469" s="53">
        <v>150921</v>
      </c>
      <c r="E469" s="53">
        <v>52589</v>
      </c>
      <c r="F469" s="53">
        <f t="shared" si="200"/>
        <v>0.3484538268365569</v>
      </c>
      <c r="H469" s="53">
        <f t="shared" si="211"/>
        <v>40146</v>
      </c>
      <c r="I469" s="53">
        <f t="shared" si="211"/>
        <v>2903</v>
      </c>
      <c r="J469" s="53">
        <f t="shared" si="201"/>
        <v>43049</v>
      </c>
      <c r="K469" s="53">
        <f t="shared" si="202"/>
        <v>15000.588791486938</v>
      </c>
      <c r="P469" s="53" t="s">
        <v>1015</v>
      </c>
      <c r="Q469" s="87" t="s">
        <v>1264</v>
      </c>
      <c r="R469" s="53">
        <v>630923.19370911969</v>
      </c>
      <c r="S469" s="51">
        <v>412790.05433301971</v>
      </c>
      <c r="T469" s="53">
        <f t="shared" si="203"/>
        <v>0.65426355925556934</v>
      </c>
      <c r="V469" s="88">
        <f t="shared" ref="V469:V470" si="212">V468</f>
        <v>808</v>
      </c>
      <c r="W469" s="53">
        <f t="shared" si="204"/>
        <v>528.64495587850001</v>
      </c>
    </row>
    <row r="470" spans="1:23" x14ac:dyDescent="0.3">
      <c r="A470" s="53" t="s">
        <v>1132</v>
      </c>
      <c r="B470" s="53" t="s">
        <v>1028</v>
      </c>
      <c r="C470" s="53">
        <v>12060102</v>
      </c>
      <c r="D470" s="53">
        <v>20202</v>
      </c>
      <c r="E470" s="53">
        <v>11339</v>
      </c>
      <c r="F470" s="53">
        <f t="shared" si="200"/>
        <v>0.56128106128106126</v>
      </c>
      <c r="H470" s="53">
        <f>Input!W128</f>
        <v>3066</v>
      </c>
      <c r="I470" s="53">
        <f>Input!X128</f>
        <v>0</v>
      </c>
      <c r="J470" s="53">
        <f t="shared" si="201"/>
        <v>3066</v>
      </c>
      <c r="K470" s="53">
        <f t="shared" si="202"/>
        <v>1720.8877338877337</v>
      </c>
      <c r="P470" s="53" t="s">
        <v>1015</v>
      </c>
      <c r="Q470" s="87" t="s">
        <v>1191</v>
      </c>
      <c r="R470" s="53">
        <v>630923.19370911969</v>
      </c>
      <c r="S470" s="51">
        <v>12266.8667847</v>
      </c>
      <c r="T470" s="53">
        <f t="shared" si="203"/>
        <v>1.9442726003754279E-2</v>
      </c>
      <c r="V470" s="88">
        <f t="shared" si="212"/>
        <v>808</v>
      </c>
      <c r="W470" s="53">
        <f t="shared" si="204"/>
        <v>15.709722611033458</v>
      </c>
    </row>
    <row r="471" spans="1:23" x14ac:dyDescent="0.3">
      <c r="A471" s="53" t="s">
        <v>1132</v>
      </c>
      <c r="B471" s="53" t="s">
        <v>1028</v>
      </c>
      <c r="C471" s="53">
        <v>12060103</v>
      </c>
      <c r="D471" s="53">
        <v>20202</v>
      </c>
      <c r="E471" s="53">
        <v>8863</v>
      </c>
      <c r="F471" s="53">
        <f t="shared" si="200"/>
        <v>0.43871893871893874</v>
      </c>
      <c r="H471" s="53">
        <f>H470</f>
        <v>3066</v>
      </c>
      <c r="I471" s="53">
        <f>I470</f>
        <v>0</v>
      </c>
      <c r="J471" s="53">
        <f t="shared" si="201"/>
        <v>3066</v>
      </c>
      <c r="K471" s="53">
        <f t="shared" si="202"/>
        <v>1345.1122661122663</v>
      </c>
      <c r="P471" s="53" t="s">
        <v>1016</v>
      </c>
      <c r="Q471" s="87" t="s">
        <v>1341</v>
      </c>
      <c r="R471" s="53">
        <v>581503.90723849996</v>
      </c>
      <c r="S471" s="51">
        <v>259843.134716</v>
      </c>
      <c r="T471" s="53">
        <f t="shared" si="203"/>
        <v>0.44684675628400733</v>
      </c>
      <c r="V471" s="88">
        <f>Input!Z112</f>
        <v>13</v>
      </c>
      <c r="W471" s="53">
        <f t="shared" si="204"/>
        <v>5.809007831692095</v>
      </c>
    </row>
    <row r="472" spans="1:23" x14ac:dyDescent="0.3">
      <c r="A472" s="53" t="s">
        <v>1132</v>
      </c>
      <c r="B472" s="53" t="s">
        <v>1032</v>
      </c>
      <c r="C472" s="53">
        <v>12050004</v>
      </c>
      <c r="D472" s="53">
        <v>808</v>
      </c>
      <c r="E472" s="53">
        <v>56</v>
      </c>
      <c r="F472" s="53">
        <f t="shared" si="200"/>
        <v>6.9306930693069313E-2</v>
      </c>
      <c r="H472" s="53">
        <f>Input!W129</f>
        <v>131</v>
      </c>
      <c r="I472" s="53">
        <f>Input!X129</f>
        <v>0</v>
      </c>
      <c r="J472" s="53">
        <f t="shared" si="201"/>
        <v>131</v>
      </c>
      <c r="K472" s="53">
        <f t="shared" si="202"/>
        <v>9.0792079207920793</v>
      </c>
      <c r="P472" s="53" t="s">
        <v>1016</v>
      </c>
      <c r="Q472" s="87" t="s">
        <v>1273</v>
      </c>
      <c r="R472" s="53">
        <v>581503.90723849996</v>
      </c>
      <c r="S472" s="51">
        <v>51660.182109399997</v>
      </c>
      <c r="T472" s="53">
        <f t="shared" si="203"/>
        <v>8.8838925184060571E-2</v>
      </c>
      <c r="V472" s="88">
        <f>V471</f>
        <v>13</v>
      </c>
      <c r="W472" s="53">
        <f t="shared" si="204"/>
        <v>1.1549060273927874</v>
      </c>
    </row>
    <row r="473" spans="1:23" x14ac:dyDescent="0.3">
      <c r="A473" s="53" t="s">
        <v>1132</v>
      </c>
      <c r="B473" s="53" t="s">
        <v>1032</v>
      </c>
      <c r="C473" s="53">
        <v>12050007</v>
      </c>
      <c r="D473" s="53">
        <v>808</v>
      </c>
      <c r="E473" s="53">
        <v>752</v>
      </c>
      <c r="F473" s="53">
        <f t="shared" si="200"/>
        <v>0.93069306930693074</v>
      </c>
      <c r="H473" s="53">
        <f>H472</f>
        <v>131</v>
      </c>
      <c r="I473" s="53">
        <f>I472</f>
        <v>0</v>
      </c>
      <c r="J473" s="53">
        <f t="shared" si="201"/>
        <v>131</v>
      </c>
      <c r="K473" s="53">
        <f t="shared" si="202"/>
        <v>121.92079207920793</v>
      </c>
      <c r="P473" s="53" t="s">
        <v>1016</v>
      </c>
      <c r="Q473" s="87" t="s">
        <v>1235</v>
      </c>
      <c r="R473" s="53">
        <v>581503.90723849996</v>
      </c>
      <c r="S473" s="51">
        <v>208916.80183800001</v>
      </c>
      <c r="T473" s="53">
        <f t="shared" si="203"/>
        <v>0.35926981613954001</v>
      </c>
      <c r="V473" s="88">
        <f t="shared" ref="V473:V474" si="213">V472</f>
        <v>13</v>
      </c>
      <c r="W473" s="53">
        <f t="shared" si="204"/>
        <v>4.6705076098140204</v>
      </c>
    </row>
    <row r="474" spans="1:23" x14ac:dyDescent="0.3">
      <c r="A474" s="53" t="s">
        <v>1132</v>
      </c>
      <c r="B474" s="53" t="s">
        <v>1038</v>
      </c>
      <c r="C474" s="53">
        <v>11130204</v>
      </c>
      <c r="D474" s="53">
        <v>3719</v>
      </c>
      <c r="E474" s="53">
        <v>76</v>
      </c>
      <c r="F474" s="53">
        <f t="shared" si="200"/>
        <v>2.0435600968002152E-2</v>
      </c>
      <c r="H474" s="53">
        <f>Input!W130</f>
        <v>700</v>
      </c>
      <c r="I474" s="53">
        <f>Input!X130</f>
        <v>0</v>
      </c>
      <c r="J474" s="53">
        <f t="shared" si="201"/>
        <v>700</v>
      </c>
      <c r="K474" s="53">
        <f t="shared" si="202"/>
        <v>14.304920677601507</v>
      </c>
      <c r="P474" s="53" t="s">
        <v>1016</v>
      </c>
      <c r="Q474" s="87" t="s">
        <v>1344</v>
      </c>
      <c r="R474" s="53">
        <v>581503.90723849996</v>
      </c>
      <c r="S474" s="51">
        <v>61083.788575099999</v>
      </c>
      <c r="T474" s="53">
        <f t="shared" si="203"/>
        <v>0.10504450239239216</v>
      </c>
      <c r="V474" s="88">
        <f t="shared" si="213"/>
        <v>13</v>
      </c>
      <c r="W474" s="53">
        <f t="shared" si="204"/>
        <v>1.3655785311010979</v>
      </c>
    </row>
    <row r="475" spans="1:23" x14ac:dyDescent="0.3">
      <c r="A475" s="53" t="s">
        <v>1132</v>
      </c>
      <c r="B475" s="53" t="s">
        <v>1038</v>
      </c>
      <c r="C475" s="53">
        <v>11130205</v>
      </c>
      <c r="D475" s="53">
        <v>3719</v>
      </c>
      <c r="E475" s="53">
        <v>23</v>
      </c>
      <c r="F475" s="53">
        <f t="shared" si="200"/>
        <v>6.1844581876848619E-3</v>
      </c>
      <c r="H475" s="53">
        <f t="shared" ref="H475:I477" si="214">H474</f>
        <v>700</v>
      </c>
      <c r="I475" s="53">
        <f t="shared" si="214"/>
        <v>0</v>
      </c>
      <c r="J475" s="53">
        <f t="shared" si="201"/>
        <v>700</v>
      </c>
      <c r="K475" s="53">
        <f t="shared" si="202"/>
        <v>4.3291207313794029</v>
      </c>
      <c r="P475" s="53" t="s">
        <v>712</v>
      </c>
      <c r="Q475" s="87" t="s">
        <v>1185</v>
      </c>
      <c r="R475" s="53">
        <v>279492.16498246999</v>
      </c>
      <c r="S475" s="51">
        <v>1434.17138387</v>
      </c>
      <c r="T475" s="53">
        <f t="shared" si="203"/>
        <v>5.1313473633865644E-3</v>
      </c>
      <c r="V475" s="89">
        <f>Input!Z113</f>
        <v>1724</v>
      </c>
      <c r="W475" s="53">
        <f t="shared" si="204"/>
        <v>8.8464428544784379</v>
      </c>
    </row>
    <row r="476" spans="1:23" x14ac:dyDescent="0.3">
      <c r="A476" s="53" t="s">
        <v>1132</v>
      </c>
      <c r="B476" s="53" t="s">
        <v>1038</v>
      </c>
      <c r="C476" s="53">
        <v>11130206</v>
      </c>
      <c r="D476" s="53">
        <v>3719</v>
      </c>
      <c r="E476" s="53">
        <v>25</v>
      </c>
      <c r="F476" s="53">
        <f t="shared" si="200"/>
        <v>6.7222371605270238E-3</v>
      </c>
      <c r="H476" s="53">
        <f t="shared" si="214"/>
        <v>700</v>
      </c>
      <c r="I476" s="53">
        <f t="shared" si="214"/>
        <v>0</v>
      </c>
      <c r="J476" s="53">
        <f t="shared" si="201"/>
        <v>700</v>
      </c>
      <c r="K476" s="53">
        <f t="shared" si="202"/>
        <v>4.7055660123689167</v>
      </c>
      <c r="P476" s="53" t="s">
        <v>712</v>
      </c>
      <c r="Q476" s="87" t="s">
        <v>1171</v>
      </c>
      <c r="R476" s="53">
        <v>279492.16498246999</v>
      </c>
      <c r="S476" s="51">
        <v>201468.85923199999</v>
      </c>
      <c r="T476" s="53">
        <f t="shared" si="203"/>
        <v>0.72083902332158867</v>
      </c>
      <c r="V476" s="88">
        <f>V475</f>
        <v>1724</v>
      </c>
      <c r="W476" s="53">
        <f t="shared" si="204"/>
        <v>1242.726476206419</v>
      </c>
    </row>
    <row r="477" spans="1:23" x14ac:dyDescent="0.3">
      <c r="A477" s="53" t="s">
        <v>1132</v>
      </c>
      <c r="B477" s="53" t="s">
        <v>1038</v>
      </c>
      <c r="C477" s="53">
        <v>12060101</v>
      </c>
      <c r="D477" s="53">
        <v>3719</v>
      </c>
      <c r="E477" s="53">
        <v>3595</v>
      </c>
      <c r="F477" s="53">
        <f t="shared" si="200"/>
        <v>0.96665770368378601</v>
      </c>
      <c r="H477" s="53">
        <f t="shared" si="214"/>
        <v>700</v>
      </c>
      <c r="I477" s="53">
        <f t="shared" si="214"/>
        <v>0</v>
      </c>
      <c r="J477" s="53">
        <f t="shared" si="201"/>
        <v>700</v>
      </c>
      <c r="K477" s="53">
        <f t="shared" si="202"/>
        <v>676.6603925786502</v>
      </c>
      <c r="P477" s="53" t="s">
        <v>712</v>
      </c>
      <c r="Q477" s="87" t="s">
        <v>1264</v>
      </c>
      <c r="R477" s="53">
        <v>279492.16498246999</v>
      </c>
      <c r="S477" s="51">
        <v>76589.134366600003</v>
      </c>
      <c r="T477" s="53">
        <f t="shared" si="203"/>
        <v>0.27402962931502478</v>
      </c>
      <c r="V477" s="88">
        <f t="shared" ref="V477" si="215">V476</f>
        <v>1724</v>
      </c>
      <c r="W477" s="53">
        <f t="shared" si="204"/>
        <v>472.42708093910272</v>
      </c>
    </row>
    <row r="478" spans="1:23" x14ac:dyDescent="0.3">
      <c r="A478" s="53" t="s">
        <v>1132</v>
      </c>
      <c r="B478" s="53" t="s">
        <v>1041</v>
      </c>
      <c r="C478" s="53">
        <v>12070202</v>
      </c>
      <c r="D478" s="53">
        <v>19677</v>
      </c>
      <c r="E478" s="53">
        <v>46</v>
      </c>
      <c r="F478" s="53">
        <f t="shared" si="200"/>
        <v>2.3377547390354219E-3</v>
      </c>
      <c r="H478" s="53">
        <f>Input!W131</f>
        <v>5422</v>
      </c>
      <c r="I478" s="53">
        <f>Input!X131</f>
        <v>153</v>
      </c>
      <c r="J478" s="53">
        <f t="shared" si="201"/>
        <v>5575</v>
      </c>
      <c r="K478" s="53">
        <f t="shared" si="202"/>
        <v>13.032982670122477</v>
      </c>
      <c r="P478" s="53" t="s">
        <v>1017</v>
      </c>
      <c r="Q478" s="87" t="s">
        <v>1189</v>
      </c>
      <c r="R478" s="53">
        <v>507330.88770741364</v>
      </c>
      <c r="S478" s="51">
        <v>84810.790540700007</v>
      </c>
      <c r="T478" s="53">
        <f t="shared" si="203"/>
        <v>0.16717056381871989</v>
      </c>
      <c r="V478" s="89">
        <f>Input!Z114</f>
        <v>1088</v>
      </c>
      <c r="W478" s="53">
        <f t="shared" si="204"/>
        <v>181.88157343476723</v>
      </c>
    </row>
    <row r="479" spans="1:23" x14ac:dyDescent="0.3">
      <c r="A479" s="53" t="s">
        <v>1132</v>
      </c>
      <c r="B479" s="53" t="s">
        <v>1041</v>
      </c>
      <c r="C479" s="53">
        <v>12070203</v>
      </c>
      <c r="D479" s="53">
        <v>19677</v>
      </c>
      <c r="E479" s="53">
        <v>18311</v>
      </c>
      <c r="F479" s="53">
        <f t="shared" si="200"/>
        <v>0.93057884840168725</v>
      </c>
      <c r="H479" s="53">
        <f>H478</f>
        <v>5422</v>
      </c>
      <c r="I479" s="53">
        <f>I478</f>
        <v>153</v>
      </c>
      <c r="J479" s="53">
        <f t="shared" si="201"/>
        <v>5575</v>
      </c>
      <c r="K479" s="53">
        <f t="shared" si="202"/>
        <v>5187.9770798394065</v>
      </c>
      <c r="P479" s="53" t="s">
        <v>1017</v>
      </c>
      <c r="Q479" s="87" t="s">
        <v>1196</v>
      </c>
      <c r="R479" s="53">
        <v>507330.88770741364</v>
      </c>
      <c r="S479" s="51">
        <v>273.91247052400001</v>
      </c>
      <c r="T479" s="53">
        <f t="shared" si="203"/>
        <v>5.3990891775146561E-4</v>
      </c>
      <c r="V479" s="88">
        <f>V478</f>
        <v>1088</v>
      </c>
      <c r="W479" s="53">
        <f t="shared" si="204"/>
        <v>0.58742090251359458</v>
      </c>
    </row>
    <row r="480" spans="1:23" x14ac:dyDescent="0.3">
      <c r="A480" s="53" t="s">
        <v>1132</v>
      </c>
      <c r="B480" s="53" t="s">
        <v>1041</v>
      </c>
      <c r="C480" s="53">
        <v>12090201</v>
      </c>
      <c r="D480" s="53">
        <v>19677</v>
      </c>
      <c r="E480" s="53">
        <v>1320</v>
      </c>
      <c r="F480" s="53">
        <f t="shared" si="200"/>
        <v>6.7083396859277333E-2</v>
      </c>
      <c r="H480" s="53">
        <f>H479</f>
        <v>5422</v>
      </c>
      <c r="I480" s="53">
        <f>I479</f>
        <v>153</v>
      </c>
      <c r="J480" s="53">
        <f t="shared" si="201"/>
        <v>5575</v>
      </c>
      <c r="K480" s="53">
        <f t="shared" si="202"/>
        <v>373.98993749047111</v>
      </c>
      <c r="P480" s="53" t="s">
        <v>1017</v>
      </c>
      <c r="Q480" s="87" t="s">
        <v>1199</v>
      </c>
      <c r="R480" s="53">
        <v>507330.88770741364</v>
      </c>
      <c r="S480" s="51">
        <v>253750.09799000001</v>
      </c>
      <c r="T480" s="53">
        <f t="shared" si="203"/>
        <v>0.5001668617826045</v>
      </c>
      <c r="V480" s="88">
        <f t="shared" ref="V480:V483" si="216">V479</f>
        <v>1088</v>
      </c>
      <c r="W480" s="53">
        <f t="shared" si="204"/>
        <v>544.1815456194737</v>
      </c>
    </row>
    <row r="481" spans="1:23" x14ac:dyDescent="0.3">
      <c r="A481" s="53" t="s">
        <v>1132</v>
      </c>
      <c r="B481" s="53" t="s">
        <v>1043</v>
      </c>
      <c r="C481" s="53">
        <v>12070102</v>
      </c>
      <c r="D481" s="53">
        <v>16612</v>
      </c>
      <c r="E481" s="53">
        <v>12065</v>
      </c>
      <c r="F481" s="53">
        <f t="shared" si="200"/>
        <v>0.72628220563448109</v>
      </c>
      <c r="H481" s="53">
        <f>Input!W132</f>
        <v>3572</v>
      </c>
      <c r="I481" s="53">
        <f>Input!X132</f>
        <v>15</v>
      </c>
      <c r="J481" s="53">
        <f t="shared" si="201"/>
        <v>3587</v>
      </c>
      <c r="K481" s="53">
        <f t="shared" si="202"/>
        <v>2605.1742716108838</v>
      </c>
      <c r="P481" s="53" t="s">
        <v>1017</v>
      </c>
      <c r="Q481" s="87" t="s">
        <v>1197</v>
      </c>
      <c r="R481" s="53">
        <v>507330.88770741364</v>
      </c>
      <c r="S481" s="51">
        <v>10131.529211999999</v>
      </c>
      <c r="T481" s="53">
        <f t="shared" si="203"/>
        <v>1.9970258971976934E-2</v>
      </c>
      <c r="V481" s="88">
        <f t="shared" si="216"/>
        <v>1088</v>
      </c>
      <c r="W481" s="53">
        <f t="shared" si="204"/>
        <v>21.727641761510903</v>
      </c>
    </row>
    <row r="482" spans="1:23" x14ac:dyDescent="0.3">
      <c r="A482" s="53" t="s">
        <v>1132</v>
      </c>
      <c r="B482" s="53" t="s">
        <v>1043</v>
      </c>
      <c r="C482" s="53">
        <v>12090301</v>
      </c>
      <c r="D482" s="53">
        <v>16612</v>
      </c>
      <c r="E482" s="53">
        <v>4547</v>
      </c>
      <c r="F482" s="53">
        <f t="shared" si="200"/>
        <v>0.27371779436551891</v>
      </c>
      <c r="H482" s="53">
        <f>H481</f>
        <v>3572</v>
      </c>
      <c r="I482" s="53">
        <f>I481</f>
        <v>15</v>
      </c>
      <c r="J482" s="53">
        <f t="shared" si="201"/>
        <v>3587</v>
      </c>
      <c r="K482" s="53">
        <f t="shared" si="202"/>
        <v>981.82572838911631</v>
      </c>
      <c r="P482" s="53" t="s">
        <v>1017</v>
      </c>
      <c r="Q482" s="87" t="s">
        <v>1202</v>
      </c>
      <c r="R482" s="53">
        <v>507330.88770741364</v>
      </c>
      <c r="S482" s="51">
        <v>6069.3862127599996</v>
      </c>
      <c r="T482" s="53">
        <f t="shared" si="203"/>
        <v>1.1963368207654484E-2</v>
      </c>
      <c r="V482" s="88">
        <f t="shared" si="216"/>
        <v>1088</v>
      </c>
      <c r="W482" s="53">
        <f t="shared" si="204"/>
        <v>13.016144609928078</v>
      </c>
    </row>
    <row r="483" spans="1:23" x14ac:dyDescent="0.3">
      <c r="A483" s="53" t="s">
        <v>1132</v>
      </c>
      <c r="B483" s="53" t="s">
        <v>204</v>
      </c>
      <c r="C483" s="53">
        <v>12030108</v>
      </c>
      <c r="D483" s="53">
        <v>23384</v>
      </c>
      <c r="E483" s="53">
        <v>420</v>
      </c>
      <c r="F483" s="53">
        <f t="shared" si="200"/>
        <v>1.7960998973657202E-2</v>
      </c>
      <c r="H483" s="53">
        <f>Input!W133</f>
        <v>3531</v>
      </c>
      <c r="I483" s="53">
        <f>Input!X133</f>
        <v>58</v>
      </c>
      <c r="J483" s="53">
        <f t="shared" si="201"/>
        <v>3589</v>
      </c>
      <c r="K483" s="53">
        <f t="shared" si="202"/>
        <v>64.462025316455694</v>
      </c>
      <c r="P483" s="53" t="s">
        <v>1017</v>
      </c>
      <c r="Q483" s="87" t="s">
        <v>1203</v>
      </c>
      <c r="R483" s="53">
        <v>507330.88770741364</v>
      </c>
      <c r="S483" s="51">
        <v>152295.17128142962</v>
      </c>
      <c r="T483" s="53">
        <f t="shared" si="203"/>
        <v>0.30018903830129268</v>
      </c>
      <c r="V483" s="88">
        <f t="shared" si="216"/>
        <v>1088</v>
      </c>
      <c r="W483" s="53">
        <f t="shared" si="204"/>
        <v>326.60567367180641</v>
      </c>
    </row>
    <row r="484" spans="1:23" x14ac:dyDescent="0.3">
      <c r="A484" s="53" t="s">
        <v>1132</v>
      </c>
      <c r="B484" s="53" t="s">
        <v>204</v>
      </c>
      <c r="C484" s="53">
        <v>12030201</v>
      </c>
      <c r="D484" s="53">
        <v>23384</v>
      </c>
      <c r="E484" s="53">
        <v>3040</v>
      </c>
      <c r="F484" s="53">
        <f t="shared" si="200"/>
        <v>0.13000342114266164</v>
      </c>
      <c r="H484" s="53">
        <f t="shared" ref="H484:I487" si="217">H483</f>
        <v>3531</v>
      </c>
      <c r="I484" s="53">
        <f t="shared" si="217"/>
        <v>58</v>
      </c>
      <c r="J484" s="53">
        <f t="shared" si="201"/>
        <v>3589</v>
      </c>
      <c r="K484" s="53">
        <f t="shared" si="202"/>
        <v>466.58227848101262</v>
      </c>
      <c r="P484" s="53" t="s">
        <v>1018</v>
      </c>
      <c r="Q484" s="87" t="s">
        <v>1192</v>
      </c>
      <c r="R484" s="53">
        <v>791205.7532559</v>
      </c>
      <c r="S484" s="51">
        <v>92146.4284109</v>
      </c>
      <c r="T484" s="53">
        <f t="shared" si="203"/>
        <v>0.11646329419586139</v>
      </c>
      <c r="V484" s="88">
        <f>Input!Z115</f>
        <v>17</v>
      </c>
      <c r="W484" s="53">
        <f t="shared" si="204"/>
        <v>1.9798760013296437</v>
      </c>
    </row>
    <row r="485" spans="1:23" x14ac:dyDescent="0.3">
      <c r="A485" s="53" t="s">
        <v>1132</v>
      </c>
      <c r="B485" s="53" t="s">
        <v>204</v>
      </c>
      <c r="C485" s="53">
        <v>12060202</v>
      </c>
      <c r="D485" s="53">
        <v>23384</v>
      </c>
      <c r="E485" s="53">
        <v>217</v>
      </c>
      <c r="F485" s="53">
        <f t="shared" si="200"/>
        <v>9.2798494697228871E-3</v>
      </c>
      <c r="H485" s="53">
        <f t="shared" si="217"/>
        <v>3531</v>
      </c>
      <c r="I485" s="53">
        <f t="shared" si="217"/>
        <v>58</v>
      </c>
      <c r="J485" s="53">
        <f t="shared" si="201"/>
        <v>3589</v>
      </c>
      <c r="K485" s="53">
        <f t="shared" si="202"/>
        <v>33.305379746835442</v>
      </c>
      <c r="P485" s="53" t="s">
        <v>1018</v>
      </c>
      <c r="Q485" s="87" t="s">
        <v>1291</v>
      </c>
      <c r="R485" s="53">
        <v>791205.7532559</v>
      </c>
      <c r="S485" s="51">
        <v>175976.669497</v>
      </c>
      <c r="T485" s="53">
        <f t="shared" si="203"/>
        <v>0.22241581127644278</v>
      </c>
      <c r="V485" s="88">
        <f>V484</f>
        <v>17</v>
      </c>
      <c r="W485" s="53">
        <f t="shared" si="204"/>
        <v>3.7810687916995271</v>
      </c>
    </row>
    <row r="486" spans="1:23" x14ac:dyDescent="0.3">
      <c r="A486" s="53" t="s">
        <v>1132</v>
      </c>
      <c r="B486" s="53" t="s">
        <v>204</v>
      </c>
      <c r="C486" s="53">
        <v>12070101</v>
      </c>
      <c r="D486" s="53">
        <v>23384</v>
      </c>
      <c r="E486" s="53">
        <v>1026</v>
      </c>
      <c r="F486" s="53">
        <f t="shared" si="200"/>
        <v>4.3876154635648305E-2</v>
      </c>
      <c r="H486" s="53">
        <f t="shared" si="217"/>
        <v>3531</v>
      </c>
      <c r="I486" s="53">
        <f t="shared" si="217"/>
        <v>58</v>
      </c>
      <c r="J486" s="53">
        <f t="shared" si="201"/>
        <v>3589</v>
      </c>
      <c r="K486" s="53">
        <f t="shared" si="202"/>
        <v>157.47151898734177</v>
      </c>
      <c r="P486" s="53" t="s">
        <v>1018</v>
      </c>
      <c r="Q486" s="87" t="s">
        <v>1190</v>
      </c>
      <c r="R486" s="53">
        <v>791205.7532559</v>
      </c>
      <c r="S486" s="51">
        <v>170191.740907</v>
      </c>
      <c r="T486" s="53">
        <f t="shared" si="203"/>
        <v>0.21510427623490094</v>
      </c>
      <c r="V486" s="88">
        <f t="shared" ref="V486:V487" si="218">V485</f>
        <v>17</v>
      </c>
      <c r="W486" s="53">
        <f t="shared" si="204"/>
        <v>3.656772695993316</v>
      </c>
    </row>
    <row r="487" spans="1:23" x14ac:dyDescent="0.3">
      <c r="A487" s="53" t="s">
        <v>1132</v>
      </c>
      <c r="B487" s="53" t="s">
        <v>204</v>
      </c>
      <c r="C487" s="53">
        <v>12070103</v>
      </c>
      <c r="D487" s="53">
        <v>23384</v>
      </c>
      <c r="E487" s="53">
        <v>18681</v>
      </c>
      <c r="F487" s="53">
        <f t="shared" si="200"/>
        <v>0.79887957577830992</v>
      </c>
      <c r="H487" s="53">
        <f t="shared" si="217"/>
        <v>3531</v>
      </c>
      <c r="I487" s="53">
        <f t="shared" si="217"/>
        <v>58</v>
      </c>
      <c r="J487" s="53">
        <f t="shared" si="201"/>
        <v>3589</v>
      </c>
      <c r="K487" s="53">
        <f t="shared" si="202"/>
        <v>2867.1787974683543</v>
      </c>
      <c r="P487" s="53" t="s">
        <v>1018</v>
      </c>
      <c r="Q487" s="87" t="s">
        <v>1270</v>
      </c>
      <c r="R487" s="53">
        <v>791205.7532559</v>
      </c>
      <c r="S487" s="51">
        <v>352890.91444099997</v>
      </c>
      <c r="T487" s="53">
        <f t="shared" si="203"/>
        <v>0.44601661829279482</v>
      </c>
      <c r="V487" s="88">
        <f t="shared" si="218"/>
        <v>17</v>
      </c>
      <c r="W487" s="53">
        <f t="shared" si="204"/>
        <v>7.582282510977512</v>
      </c>
    </row>
    <row r="488" spans="1:23" x14ac:dyDescent="0.3">
      <c r="A488" s="53" t="s">
        <v>1132</v>
      </c>
      <c r="B488" s="53" t="s">
        <v>863</v>
      </c>
      <c r="C488" s="53">
        <v>12060202</v>
      </c>
      <c r="D488" s="53">
        <v>234906</v>
      </c>
      <c r="E488" s="53">
        <v>165374</v>
      </c>
      <c r="F488" s="53">
        <f t="shared" si="200"/>
        <v>0.70400074923586453</v>
      </c>
      <c r="H488" s="53">
        <f>Input!W134</f>
        <v>52122</v>
      </c>
      <c r="I488" s="53">
        <f>Input!X134</f>
        <v>4577</v>
      </c>
      <c r="J488" s="53">
        <f t="shared" si="201"/>
        <v>56699</v>
      </c>
      <c r="K488" s="53">
        <f t="shared" si="202"/>
        <v>39916.138480924281</v>
      </c>
      <c r="P488" s="53" t="s">
        <v>663</v>
      </c>
      <c r="Q488" s="87" t="s">
        <v>1236</v>
      </c>
      <c r="R488" s="53">
        <v>578689.57307749998</v>
      </c>
      <c r="S488" s="51">
        <v>169218.50498999999</v>
      </c>
      <c r="T488" s="53">
        <f t="shared" si="203"/>
        <v>0.2924167167728417</v>
      </c>
      <c r="V488" s="89">
        <f>Input!Z116</f>
        <v>1155</v>
      </c>
      <c r="W488" s="53">
        <f t="shared" si="204"/>
        <v>337.74130787263215</v>
      </c>
    </row>
    <row r="489" spans="1:23" x14ac:dyDescent="0.3">
      <c r="A489" s="53" t="s">
        <v>1132</v>
      </c>
      <c r="B489" s="53" t="s">
        <v>863</v>
      </c>
      <c r="C489" s="53">
        <v>12060203</v>
      </c>
      <c r="D489" s="53">
        <v>234906</v>
      </c>
      <c r="E489" s="53">
        <v>43578</v>
      </c>
      <c r="F489" s="53">
        <f t="shared" si="200"/>
        <v>0.18551250287348983</v>
      </c>
      <c r="H489" s="53">
        <f t="shared" ref="H489:I493" si="219">H488</f>
        <v>52122</v>
      </c>
      <c r="I489" s="53">
        <f t="shared" si="219"/>
        <v>4577</v>
      </c>
      <c r="J489" s="53">
        <f t="shared" si="201"/>
        <v>56699</v>
      </c>
      <c r="K489" s="53">
        <f t="shared" si="202"/>
        <v>10518.373400424</v>
      </c>
      <c r="P489" s="53" t="s">
        <v>663</v>
      </c>
      <c r="Q489" s="87" t="s">
        <v>1233</v>
      </c>
      <c r="R489" s="53">
        <v>578689.57307749998</v>
      </c>
      <c r="S489" s="51">
        <v>67356.680646399996</v>
      </c>
      <c r="T489" s="53">
        <f t="shared" si="203"/>
        <v>0.1163951862622888</v>
      </c>
      <c r="V489" s="88">
        <f>V488</f>
        <v>1155</v>
      </c>
      <c r="W489" s="53">
        <f t="shared" si="204"/>
        <v>134.43644013294357</v>
      </c>
    </row>
    <row r="490" spans="1:23" x14ac:dyDescent="0.3">
      <c r="A490" s="53" t="s">
        <v>1132</v>
      </c>
      <c r="B490" s="53" t="s">
        <v>863</v>
      </c>
      <c r="C490" s="53">
        <v>12060204</v>
      </c>
      <c r="D490" s="53">
        <v>234906</v>
      </c>
      <c r="E490" s="53">
        <v>7552</v>
      </c>
      <c r="F490" s="53">
        <f t="shared" si="200"/>
        <v>3.2149029824695835E-2</v>
      </c>
      <c r="H490" s="53">
        <f t="shared" si="219"/>
        <v>52122</v>
      </c>
      <c r="I490" s="53">
        <f t="shared" si="219"/>
        <v>4577</v>
      </c>
      <c r="J490" s="53">
        <f t="shared" si="201"/>
        <v>56699</v>
      </c>
      <c r="K490" s="53">
        <f t="shared" si="202"/>
        <v>1822.8178420304291</v>
      </c>
      <c r="P490" s="53" t="s">
        <v>663</v>
      </c>
      <c r="Q490" s="87" t="s">
        <v>1237</v>
      </c>
      <c r="R490" s="53">
        <v>578689.57307749998</v>
      </c>
      <c r="S490" s="51">
        <v>112352.584854</v>
      </c>
      <c r="T490" s="53">
        <f t="shared" si="203"/>
        <v>0.1941500073286328</v>
      </c>
      <c r="V490" s="88">
        <f t="shared" ref="V490:V492" si="220">V489</f>
        <v>1155</v>
      </c>
      <c r="W490" s="53">
        <f t="shared" si="204"/>
        <v>224.24325846457089</v>
      </c>
    </row>
    <row r="491" spans="1:23" x14ac:dyDescent="0.3">
      <c r="A491" s="53" t="s">
        <v>1132</v>
      </c>
      <c r="B491" s="53" t="s">
        <v>863</v>
      </c>
      <c r="C491" s="53">
        <v>12070101</v>
      </c>
      <c r="D491" s="53">
        <v>234906</v>
      </c>
      <c r="E491" s="53">
        <v>16327</v>
      </c>
      <c r="F491" s="53">
        <f t="shared" si="200"/>
        <v>6.9504397503682327E-2</v>
      </c>
      <c r="H491" s="53">
        <f t="shared" si="219"/>
        <v>52122</v>
      </c>
      <c r="I491" s="53">
        <f t="shared" si="219"/>
        <v>4577</v>
      </c>
      <c r="J491" s="53">
        <f t="shared" si="201"/>
        <v>56699</v>
      </c>
      <c r="K491" s="53">
        <f t="shared" si="202"/>
        <v>3940.8298340612841</v>
      </c>
      <c r="P491" s="53" t="s">
        <v>663</v>
      </c>
      <c r="Q491" s="87" t="s">
        <v>1252</v>
      </c>
      <c r="R491" s="53">
        <v>578689.57307749998</v>
      </c>
      <c r="S491" s="51">
        <v>213203.18667900001</v>
      </c>
      <c r="T491" s="53">
        <f t="shared" si="203"/>
        <v>0.36842410265865833</v>
      </c>
      <c r="V491" s="88">
        <f t="shared" si="220"/>
        <v>1155</v>
      </c>
      <c r="W491" s="53">
        <f t="shared" si="204"/>
        <v>425.52983857075037</v>
      </c>
    </row>
    <row r="492" spans="1:23" x14ac:dyDescent="0.3">
      <c r="A492" s="53" t="s">
        <v>1132</v>
      </c>
      <c r="B492" s="53" t="s">
        <v>863</v>
      </c>
      <c r="C492" s="53">
        <v>12070201</v>
      </c>
      <c r="D492" s="53">
        <v>234906</v>
      </c>
      <c r="E492" s="53">
        <v>891</v>
      </c>
      <c r="F492" s="53">
        <f t="shared" si="200"/>
        <v>3.793006564327859E-3</v>
      </c>
      <c r="H492" s="53">
        <f t="shared" si="219"/>
        <v>52122</v>
      </c>
      <c r="I492" s="53">
        <f t="shared" si="219"/>
        <v>4577</v>
      </c>
      <c r="J492" s="53">
        <f t="shared" si="201"/>
        <v>56699</v>
      </c>
      <c r="K492" s="53">
        <f t="shared" si="202"/>
        <v>215.05967919082528</v>
      </c>
      <c r="P492" s="53" t="s">
        <v>663</v>
      </c>
      <c r="Q492" s="87" t="s">
        <v>1244</v>
      </c>
      <c r="R492" s="53">
        <v>578689.57307749998</v>
      </c>
      <c r="S492" s="51">
        <v>16558.615908100001</v>
      </c>
      <c r="T492" s="53">
        <f t="shared" si="203"/>
        <v>2.8613986977578422E-2</v>
      </c>
      <c r="V492" s="88">
        <f t="shared" si="220"/>
        <v>1155</v>
      </c>
      <c r="W492" s="53">
        <f t="shared" si="204"/>
        <v>33.049154959103078</v>
      </c>
    </row>
    <row r="493" spans="1:23" x14ac:dyDescent="0.3">
      <c r="A493" s="53" t="s">
        <v>1132</v>
      </c>
      <c r="B493" s="53" t="s">
        <v>863</v>
      </c>
      <c r="C493" s="53">
        <v>12070204</v>
      </c>
      <c r="D493" s="53">
        <v>234906</v>
      </c>
      <c r="E493" s="53">
        <v>1184</v>
      </c>
      <c r="F493" s="53">
        <f t="shared" si="200"/>
        <v>5.040313997939601E-3</v>
      </c>
      <c r="H493" s="53">
        <f t="shared" si="219"/>
        <v>52122</v>
      </c>
      <c r="I493" s="53">
        <f t="shared" si="219"/>
        <v>4577</v>
      </c>
      <c r="J493" s="53">
        <f t="shared" si="201"/>
        <v>56699</v>
      </c>
      <c r="K493" s="53">
        <f t="shared" si="202"/>
        <v>285.78076336917746</v>
      </c>
      <c r="P493" s="53" t="s">
        <v>1019</v>
      </c>
      <c r="Q493" s="87" t="s">
        <v>1224</v>
      </c>
      <c r="R493" s="53">
        <v>2915394.7485816004</v>
      </c>
      <c r="S493" s="51">
        <v>616449.73283800005</v>
      </c>
      <c r="T493" s="53">
        <f t="shared" si="203"/>
        <v>0.21144640297438813</v>
      </c>
      <c r="V493" s="88">
        <f>Input!Z117</f>
        <v>451</v>
      </c>
      <c r="W493" s="53">
        <f t="shared" si="204"/>
        <v>95.36232774144905</v>
      </c>
    </row>
    <row r="494" spans="1:23" x14ac:dyDescent="0.3">
      <c r="A494" s="53" t="s">
        <v>1132</v>
      </c>
      <c r="B494" s="53" t="s">
        <v>858</v>
      </c>
      <c r="C494" s="53">
        <v>12070101</v>
      </c>
      <c r="D494" s="53">
        <v>24757</v>
      </c>
      <c r="E494" s="53">
        <v>1792</v>
      </c>
      <c r="F494" s="53">
        <f t="shared" si="200"/>
        <v>7.2383568283717739E-2</v>
      </c>
      <c r="H494" s="53">
        <f>Input!W135</f>
        <v>5464</v>
      </c>
      <c r="I494" s="53">
        <f>Input!X135</f>
        <v>8250</v>
      </c>
      <c r="J494" s="53">
        <f t="shared" si="201"/>
        <v>13714</v>
      </c>
      <c r="K494" s="53">
        <f t="shared" si="202"/>
        <v>992.66825544290509</v>
      </c>
      <c r="P494" s="53" t="s">
        <v>1019</v>
      </c>
      <c r="Q494" s="87" t="s">
        <v>1217</v>
      </c>
      <c r="R494" s="53">
        <v>2915394.7485816004</v>
      </c>
      <c r="S494" s="51">
        <v>556402.83830800001</v>
      </c>
      <c r="T494" s="53">
        <f t="shared" si="203"/>
        <v>0.19084991443395494</v>
      </c>
      <c r="V494" s="88">
        <f>V493</f>
        <v>451</v>
      </c>
      <c r="W494" s="53">
        <f t="shared" si="204"/>
        <v>86.073311409713682</v>
      </c>
    </row>
    <row r="495" spans="1:23" x14ac:dyDescent="0.3">
      <c r="A495" s="53" t="s">
        <v>1132</v>
      </c>
      <c r="B495" s="53" t="s">
        <v>858</v>
      </c>
      <c r="C495" s="53">
        <v>12070102</v>
      </c>
      <c r="D495" s="53">
        <v>24757</v>
      </c>
      <c r="E495" s="53">
        <v>7320</v>
      </c>
      <c r="F495" s="53">
        <f t="shared" si="200"/>
        <v>0.29567395080179343</v>
      </c>
      <c r="H495" s="53">
        <f t="shared" ref="H495:I497" si="221">H494</f>
        <v>5464</v>
      </c>
      <c r="I495" s="53">
        <f t="shared" si="221"/>
        <v>8250</v>
      </c>
      <c r="J495" s="53">
        <f t="shared" si="201"/>
        <v>13714</v>
      </c>
      <c r="K495" s="53">
        <f t="shared" si="202"/>
        <v>4054.8725612957951</v>
      </c>
      <c r="P495" s="53" t="s">
        <v>1019</v>
      </c>
      <c r="Q495" s="87" t="s">
        <v>1225</v>
      </c>
      <c r="R495" s="53">
        <v>2915394.7485816004</v>
      </c>
      <c r="S495" s="51">
        <v>18452.1667156</v>
      </c>
      <c r="T495" s="53">
        <f t="shared" si="203"/>
        <v>6.3292172439349285E-3</v>
      </c>
      <c r="V495" s="88">
        <f t="shared" ref="V495:V496" si="222">V494</f>
        <v>451</v>
      </c>
      <c r="W495" s="53">
        <f t="shared" si="204"/>
        <v>2.8544769770146527</v>
      </c>
    </row>
    <row r="496" spans="1:23" x14ac:dyDescent="0.3">
      <c r="A496" s="53" t="s">
        <v>1132</v>
      </c>
      <c r="B496" s="53" t="s">
        <v>858</v>
      </c>
      <c r="C496" s="53">
        <v>12070204</v>
      </c>
      <c r="D496" s="53">
        <v>24757</v>
      </c>
      <c r="E496" s="53">
        <v>11969</v>
      </c>
      <c r="F496" s="53">
        <f t="shared" si="200"/>
        <v>0.48345922365391608</v>
      </c>
      <c r="H496" s="53">
        <f t="shared" si="221"/>
        <v>5464</v>
      </c>
      <c r="I496" s="53">
        <f t="shared" si="221"/>
        <v>8250</v>
      </c>
      <c r="J496" s="53">
        <f t="shared" si="201"/>
        <v>13714</v>
      </c>
      <c r="K496" s="53">
        <f t="shared" si="202"/>
        <v>6630.159793189805</v>
      </c>
      <c r="P496" s="53" t="s">
        <v>1019</v>
      </c>
      <c r="Q496" s="87" t="s">
        <v>1218</v>
      </c>
      <c r="R496" s="53">
        <v>2915394.7485816004</v>
      </c>
      <c r="S496" s="51">
        <v>1724090.0107199999</v>
      </c>
      <c r="T496" s="53">
        <f t="shared" si="203"/>
        <v>0.59137446534772187</v>
      </c>
      <c r="V496" s="88">
        <f t="shared" si="222"/>
        <v>451</v>
      </c>
      <c r="W496" s="53">
        <f t="shared" si="204"/>
        <v>266.70988387182257</v>
      </c>
    </row>
    <row r="497" spans="1:23" x14ac:dyDescent="0.3">
      <c r="A497" s="53" t="s">
        <v>1132</v>
      </c>
      <c r="B497" s="53" t="s">
        <v>858</v>
      </c>
      <c r="C497" s="53">
        <v>12070205</v>
      </c>
      <c r="D497" s="53">
        <v>24757</v>
      </c>
      <c r="E497" s="53">
        <v>3676</v>
      </c>
      <c r="F497" s="53">
        <f t="shared" si="200"/>
        <v>0.14848325726057277</v>
      </c>
      <c r="H497" s="53">
        <f t="shared" si="221"/>
        <v>5464</v>
      </c>
      <c r="I497" s="53">
        <f t="shared" si="221"/>
        <v>8250</v>
      </c>
      <c r="J497" s="53">
        <f t="shared" si="201"/>
        <v>13714</v>
      </c>
      <c r="K497" s="53">
        <f t="shared" si="202"/>
        <v>2036.2993900714948</v>
      </c>
      <c r="P497" s="53" t="s">
        <v>838</v>
      </c>
      <c r="Q497" s="87" t="s">
        <v>1189</v>
      </c>
      <c r="R497" s="53">
        <v>564403.68832681514</v>
      </c>
      <c r="S497" s="51">
        <v>150793.89854200001</v>
      </c>
      <c r="T497" s="53">
        <f t="shared" si="203"/>
        <v>0.26717383614028323</v>
      </c>
      <c r="V497" s="88">
        <f>Input!Z118</f>
        <v>118</v>
      </c>
      <c r="W497" s="53">
        <f t="shared" si="204"/>
        <v>31.526512664553422</v>
      </c>
    </row>
    <row r="498" spans="1:23" x14ac:dyDescent="0.3">
      <c r="A498" s="53" t="s">
        <v>1132</v>
      </c>
      <c r="B498" s="53" t="s">
        <v>1069</v>
      </c>
      <c r="C498" s="53">
        <v>12060102</v>
      </c>
      <c r="D498" s="53">
        <v>15213</v>
      </c>
      <c r="E498" s="53">
        <v>14434</v>
      </c>
      <c r="F498" s="53">
        <f t="shared" si="200"/>
        <v>0.94879379478077963</v>
      </c>
      <c r="H498" s="53">
        <f>Input!W136</f>
        <v>3582</v>
      </c>
      <c r="I498" s="53">
        <f>Input!X136</f>
        <v>1038</v>
      </c>
      <c r="J498" s="53">
        <f t="shared" si="201"/>
        <v>4620</v>
      </c>
      <c r="K498" s="53">
        <f t="shared" si="202"/>
        <v>4383.4273318872019</v>
      </c>
      <c r="P498" s="53" t="s">
        <v>838</v>
      </c>
      <c r="Q498" s="87" t="s">
        <v>1181</v>
      </c>
      <c r="R498" s="53">
        <v>564403.68832681514</v>
      </c>
      <c r="S498" s="51">
        <v>369612.07597891864</v>
      </c>
      <c r="T498" s="53">
        <f t="shared" si="203"/>
        <v>0.65487182954923673</v>
      </c>
      <c r="V498" s="88">
        <f>V497</f>
        <v>118</v>
      </c>
      <c r="W498" s="53">
        <f t="shared" si="204"/>
        <v>77.274875886809937</v>
      </c>
    </row>
    <row r="499" spans="1:23" x14ac:dyDescent="0.3">
      <c r="A499" s="53" t="s">
        <v>1132</v>
      </c>
      <c r="B499" s="53" t="s">
        <v>1069</v>
      </c>
      <c r="C499" s="53">
        <v>12080002</v>
      </c>
      <c r="D499" s="53">
        <v>15213</v>
      </c>
      <c r="E499" s="53">
        <v>153</v>
      </c>
      <c r="F499" s="53">
        <f t="shared" si="200"/>
        <v>1.0057187931374483E-2</v>
      </c>
      <c r="H499" s="53">
        <f t="shared" ref="H499:I501" si="223">H498</f>
        <v>3582</v>
      </c>
      <c r="I499" s="53">
        <f t="shared" si="223"/>
        <v>1038</v>
      </c>
      <c r="J499" s="53">
        <f t="shared" si="201"/>
        <v>4620</v>
      </c>
      <c r="K499" s="53">
        <f t="shared" si="202"/>
        <v>46.464208242950114</v>
      </c>
      <c r="P499" s="53" t="s">
        <v>838</v>
      </c>
      <c r="Q499" s="87" t="s">
        <v>1203</v>
      </c>
      <c r="R499" s="53">
        <v>564403.68832681514</v>
      </c>
      <c r="S499" s="51">
        <v>25116.301148562561</v>
      </c>
      <c r="T499" s="53">
        <f t="shared" si="203"/>
        <v>4.4500597122283672E-2</v>
      </c>
      <c r="V499" s="88">
        <f t="shared" ref="V499:V501" si="224">V498</f>
        <v>118</v>
      </c>
      <c r="W499" s="53">
        <f t="shared" si="204"/>
        <v>5.2510704604294736</v>
      </c>
    </row>
    <row r="500" spans="1:23" x14ac:dyDescent="0.3">
      <c r="A500" s="53" t="s">
        <v>1132</v>
      </c>
      <c r="B500" s="53" t="s">
        <v>1069</v>
      </c>
      <c r="C500" s="53">
        <v>12080008</v>
      </c>
      <c r="D500" s="53">
        <v>15213</v>
      </c>
      <c r="E500" s="53">
        <v>537</v>
      </c>
      <c r="F500" s="53">
        <f t="shared" si="200"/>
        <v>3.5298757641490833E-2</v>
      </c>
      <c r="H500" s="53">
        <f t="shared" si="223"/>
        <v>3582</v>
      </c>
      <c r="I500" s="53">
        <f t="shared" si="223"/>
        <v>1038</v>
      </c>
      <c r="J500" s="53">
        <f t="shared" si="201"/>
        <v>4620</v>
      </c>
      <c r="K500" s="53">
        <f t="shared" si="202"/>
        <v>163.08026030368765</v>
      </c>
      <c r="P500" s="53" t="s">
        <v>838</v>
      </c>
      <c r="Q500" s="87" t="s">
        <v>1183</v>
      </c>
      <c r="R500" s="53">
        <v>564403.68832681514</v>
      </c>
      <c r="S500" s="51">
        <v>18750.978928837885</v>
      </c>
      <c r="T500" s="53">
        <f t="shared" si="203"/>
        <v>3.3222637124192968E-2</v>
      </c>
      <c r="V500" s="88">
        <f t="shared" si="224"/>
        <v>118</v>
      </c>
      <c r="W500" s="53">
        <f t="shared" si="204"/>
        <v>3.9202711806547703</v>
      </c>
    </row>
    <row r="501" spans="1:23" x14ac:dyDescent="0.3">
      <c r="A501" s="53" t="s">
        <v>1132</v>
      </c>
      <c r="B501" s="53" t="s">
        <v>1069</v>
      </c>
      <c r="C501" s="53">
        <v>12090101</v>
      </c>
      <c r="D501" s="53">
        <v>15213</v>
      </c>
      <c r="E501" s="53">
        <v>89</v>
      </c>
      <c r="F501" s="53">
        <f t="shared" si="200"/>
        <v>5.850259646355091E-3</v>
      </c>
      <c r="H501" s="53">
        <f t="shared" si="223"/>
        <v>3582</v>
      </c>
      <c r="I501" s="53">
        <f t="shared" si="223"/>
        <v>1038</v>
      </c>
      <c r="J501" s="53">
        <f t="shared" si="201"/>
        <v>4620</v>
      </c>
      <c r="K501" s="53">
        <f t="shared" si="202"/>
        <v>27.02819956616052</v>
      </c>
      <c r="P501" s="53" t="s">
        <v>838</v>
      </c>
      <c r="Q501" s="87" t="s">
        <v>1193</v>
      </c>
      <c r="R501" s="53">
        <v>564403.68832681514</v>
      </c>
      <c r="S501" s="51">
        <v>130.43372849599999</v>
      </c>
      <c r="T501" s="53">
        <f t="shared" si="203"/>
        <v>2.3110006400325469E-4</v>
      </c>
      <c r="V501" s="88">
        <f t="shared" si="224"/>
        <v>118</v>
      </c>
      <c r="W501" s="53">
        <f t="shared" si="204"/>
        <v>2.7269807552384052E-2</v>
      </c>
    </row>
    <row r="502" spans="1:23" x14ac:dyDescent="0.3">
      <c r="A502" s="53" t="s">
        <v>1132</v>
      </c>
      <c r="B502" s="53" t="s">
        <v>1073</v>
      </c>
      <c r="C502" s="53">
        <v>12060201</v>
      </c>
      <c r="D502" s="53">
        <v>28111</v>
      </c>
      <c r="E502" s="53">
        <v>28111</v>
      </c>
      <c r="F502" s="53">
        <f t="shared" si="200"/>
        <v>1</v>
      </c>
      <c r="H502" s="53">
        <f>Input!W137</f>
        <v>5407</v>
      </c>
      <c r="I502" s="53">
        <f>Input!X137</f>
        <v>36</v>
      </c>
      <c r="J502" s="53">
        <f t="shared" si="201"/>
        <v>5443</v>
      </c>
      <c r="K502" s="53">
        <f t="shared" si="202"/>
        <v>5443</v>
      </c>
      <c r="P502" s="53" t="s">
        <v>1020</v>
      </c>
      <c r="Q502" s="87" t="s">
        <v>1143</v>
      </c>
      <c r="R502" s="53">
        <v>572766.11044389999</v>
      </c>
      <c r="S502" s="51">
        <v>25909.775982700001</v>
      </c>
      <c r="T502" s="53">
        <f t="shared" si="203"/>
        <v>4.5236223844702758E-2</v>
      </c>
      <c r="V502" s="88">
        <f>Input!Z119</f>
        <v>65</v>
      </c>
      <c r="W502" s="53">
        <f t="shared" si="204"/>
        <v>2.9403545499056793</v>
      </c>
    </row>
    <row r="503" spans="1:23" x14ac:dyDescent="0.3">
      <c r="A503" s="53" t="s">
        <v>1132</v>
      </c>
      <c r="B503" s="53" t="s">
        <v>808</v>
      </c>
      <c r="C503" s="53">
        <v>12060201</v>
      </c>
      <c r="D503" s="53">
        <v>48</v>
      </c>
      <c r="E503" s="53">
        <v>48</v>
      </c>
      <c r="F503" s="53">
        <f t="shared" si="200"/>
        <v>1</v>
      </c>
      <c r="H503" s="53">
        <f>Input!W138</f>
        <v>0</v>
      </c>
      <c r="I503" s="53">
        <f>Input!X138</f>
        <v>0</v>
      </c>
      <c r="J503" s="53">
        <f t="shared" si="201"/>
        <v>0</v>
      </c>
      <c r="K503" s="53">
        <f t="shared" si="202"/>
        <v>0</v>
      </c>
      <c r="P503" s="53" t="s">
        <v>1020</v>
      </c>
      <c r="Q503" s="87" t="s">
        <v>1144</v>
      </c>
      <c r="R503" s="53">
        <v>572766.11044389999</v>
      </c>
      <c r="S503" s="51">
        <v>417356.30904099997</v>
      </c>
      <c r="T503" s="53">
        <f t="shared" si="203"/>
        <v>0.72866795264395845</v>
      </c>
      <c r="V503" s="88">
        <f t="shared" ref="V503:V505" si="225">V502</f>
        <v>65</v>
      </c>
      <c r="W503" s="53">
        <f t="shared" si="204"/>
        <v>47.363416921857301</v>
      </c>
    </row>
    <row r="504" spans="1:23" x14ac:dyDescent="0.3">
      <c r="A504" s="53" t="s">
        <v>1132</v>
      </c>
      <c r="B504" s="53" t="s">
        <v>810</v>
      </c>
      <c r="C504" s="53">
        <v>12070101</v>
      </c>
      <c r="D504" s="53">
        <v>16622</v>
      </c>
      <c r="E504" s="53">
        <v>12779</v>
      </c>
      <c r="F504" s="53">
        <f t="shared" si="200"/>
        <v>0.76880038503188541</v>
      </c>
      <c r="H504" s="53">
        <f>Input!W139</f>
        <v>3026</v>
      </c>
      <c r="I504" s="53">
        <f>Input!X139</f>
        <v>117</v>
      </c>
      <c r="J504" s="53">
        <f t="shared" si="201"/>
        <v>3143</v>
      </c>
      <c r="K504" s="53">
        <f t="shared" si="202"/>
        <v>2416.3396101552157</v>
      </c>
      <c r="P504" s="53" t="s">
        <v>1020</v>
      </c>
      <c r="Q504" s="87" t="s">
        <v>1156</v>
      </c>
      <c r="R504" s="53">
        <v>572766.11044389999</v>
      </c>
      <c r="S504" s="51">
        <v>109781.02852000001</v>
      </c>
      <c r="T504" s="53">
        <f t="shared" si="203"/>
        <v>0.19166816352824806</v>
      </c>
      <c r="V504" s="88">
        <f t="shared" si="225"/>
        <v>65</v>
      </c>
      <c r="W504" s="53">
        <f t="shared" si="204"/>
        <v>12.458430629336124</v>
      </c>
    </row>
    <row r="505" spans="1:23" x14ac:dyDescent="0.3">
      <c r="A505" s="53" t="s">
        <v>1132</v>
      </c>
      <c r="B505" s="53" t="s">
        <v>810</v>
      </c>
      <c r="C505" s="53">
        <v>12070103</v>
      </c>
      <c r="D505" s="53">
        <v>16622</v>
      </c>
      <c r="E505" s="53">
        <v>3843</v>
      </c>
      <c r="F505" s="53">
        <f t="shared" si="200"/>
        <v>0.23119961496811456</v>
      </c>
      <c r="H505" s="53">
        <f>H504</f>
        <v>3026</v>
      </c>
      <c r="I505" s="53">
        <f>I504</f>
        <v>117</v>
      </c>
      <c r="J505" s="53">
        <f t="shared" si="201"/>
        <v>3143</v>
      </c>
      <c r="K505" s="53">
        <f t="shared" si="202"/>
        <v>726.66038984478405</v>
      </c>
      <c r="P505" s="53" t="s">
        <v>1020</v>
      </c>
      <c r="Q505" s="87" t="s">
        <v>1159</v>
      </c>
      <c r="R505" s="53">
        <v>572766.11044389999</v>
      </c>
      <c r="S505" s="51">
        <v>19718.9969002</v>
      </c>
      <c r="T505" s="53">
        <f t="shared" si="203"/>
        <v>3.4427659983090761E-2</v>
      </c>
      <c r="V505" s="88">
        <f t="shared" si="225"/>
        <v>65</v>
      </c>
      <c r="W505" s="53">
        <f t="shared" si="204"/>
        <v>2.2377978989008995</v>
      </c>
    </row>
    <row r="506" spans="1:23" x14ac:dyDescent="0.3">
      <c r="A506" s="53" t="s">
        <v>1132</v>
      </c>
      <c r="B506" s="53" t="s">
        <v>1093</v>
      </c>
      <c r="C506" s="53">
        <v>12060102</v>
      </c>
      <c r="D506" s="53">
        <v>3378</v>
      </c>
      <c r="E506" s="53">
        <v>402</v>
      </c>
      <c r="F506" s="53">
        <f t="shared" si="200"/>
        <v>0.11900532859680284</v>
      </c>
      <c r="H506" s="53">
        <f>Input!W140</f>
        <v>975</v>
      </c>
      <c r="I506" s="53">
        <f>Input!X140</f>
        <v>0</v>
      </c>
      <c r="J506" s="53">
        <f t="shared" si="201"/>
        <v>975</v>
      </c>
      <c r="K506" s="53">
        <f t="shared" si="202"/>
        <v>116.03019538188276</v>
      </c>
      <c r="P506" s="53" t="s">
        <v>1021</v>
      </c>
      <c r="Q506" s="87" t="s">
        <v>1248</v>
      </c>
      <c r="R506" s="53">
        <v>672982.77474000002</v>
      </c>
      <c r="S506" s="51">
        <v>273487.113212</v>
      </c>
      <c r="T506" s="53">
        <f t="shared" si="203"/>
        <v>0.40638055456569289</v>
      </c>
      <c r="V506" s="89">
        <f>Input!Z120</f>
        <v>1123</v>
      </c>
      <c r="W506" s="53">
        <f t="shared" si="204"/>
        <v>456.36536277727311</v>
      </c>
    </row>
    <row r="507" spans="1:23" x14ac:dyDescent="0.3">
      <c r="A507" s="53" t="s">
        <v>1132</v>
      </c>
      <c r="B507" s="53" t="s">
        <v>1093</v>
      </c>
      <c r="C507" s="53">
        <v>12060103</v>
      </c>
      <c r="D507" s="53">
        <v>3378</v>
      </c>
      <c r="E507" s="53">
        <v>3</v>
      </c>
      <c r="F507" s="53">
        <f t="shared" si="200"/>
        <v>8.8809946714031975E-4</v>
      </c>
      <c r="H507" s="53">
        <f t="shared" ref="H507:I509" si="226">H506</f>
        <v>975</v>
      </c>
      <c r="I507" s="53">
        <f t="shared" si="226"/>
        <v>0</v>
      </c>
      <c r="J507" s="53">
        <f t="shared" si="201"/>
        <v>975</v>
      </c>
      <c r="K507" s="53">
        <f t="shared" si="202"/>
        <v>0.86589698046181174</v>
      </c>
      <c r="P507" s="53" t="s">
        <v>1021</v>
      </c>
      <c r="Q507" s="87" t="s">
        <v>1249</v>
      </c>
      <c r="R507" s="53">
        <v>672982.77474000002</v>
      </c>
      <c r="S507" s="51">
        <v>399495.66152800003</v>
      </c>
      <c r="T507" s="53">
        <f t="shared" si="203"/>
        <v>0.59361944543430711</v>
      </c>
      <c r="V507" s="88">
        <f>V506</f>
        <v>1123</v>
      </c>
      <c r="W507" s="53">
        <f t="shared" si="204"/>
        <v>666.63463722272684</v>
      </c>
    </row>
    <row r="508" spans="1:23" x14ac:dyDescent="0.3">
      <c r="A508" s="53" t="s">
        <v>1132</v>
      </c>
      <c r="B508" s="53" t="s">
        <v>1093</v>
      </c>
      <c r="C508" s="53">
        <v>12060104</v>
      </c>
      <c r="D508" s="53">
        <v>3378</v>
      </c>
      <c r="E508" s="53">
        <v>52</v>
      </c>
      <c r="F508" s="53">
        <f t="shared" si="200"/>
        <v>1.5393724097098875E-2</v>
      </c>
      <c r="H508" s="53">
        <f t="shared" si="226"/>
        <v>975</v>
      </c>
      <c r="I508" s="53">
        <f t="shared" si="226"/>
        <v>0</v>
      </c>
      <c r="J508" s="53">
        <f t="shared" si="201"/>
        <v>975</v>
      </c>
      <c r="K508" s="53">
        <f t="shared" si="202"/>
        <v>15.008880994671403</v>
      </c>
      <c r="P508" s="53" t="s">
        <v>773</v>
      </c>
      <c r="Q508" s="87" t="s">
        <v>1169</v>
      </c>
      <c r="R508" s="53">
        <v>588788.33264328772</v>
      </c>
      <c r="S508" s="51">
        <v>421877.89045472047</v>
      </c>
      <c r="T508" s="53">
        <f t="shared" si="203"/>
        <v>0.71651876755226318</v>
      </c>
      <c r="V508" s="89">
        <f>Input!Z121</f>
        <v>1821</v>
      </c>
      <c r="W508" s="53">
        <f t="shared" si="204"/>
        <v>1304.7806757126712</v>
      </c>
    </row>
    <row r="509" spans="1:23" x14ac:dyDescent="0.3">
      <c r="A509" s="53" t="s">
        <v>1132</v>
      </c>
      <c r="B509" s="53" t="s">
        <v>1093</v>
      </c>
      <c r="C509" s="53">
        <v>12060105</v>
      </c>
      <c r="D509" s="53">
        <v>3378</v>
      </c>
      <c r="E509" s="53">
        <v>2921</v>
      </c>
      <c r="F509" s="53">
        <f t="shared" si="200"/>
        <v>0.86471284783895797</v>
      </c>
      <c r="H509" s="53">
        <f t="shared" si="226"/>
        <v>975</v>
      </c>
      <c r="I509" s="53">
        <f t="shared" si="226"/>
        <v>0</v>
      </c>
      <c r="J509" s="53">
        <f t="shared" si="201"/>
        <v>975</v>
      </c>
      <c r="K509" s="53">
        <f t="shared" si="202"/>
        <v>843.09502664298407</v>
      </c>
      <c r="P509" s="53" t="s">
        <v>773</v>
      </c>
      <c r="Q509" s="87" t="s">
        <v>1171</v>
      </c>
      <c r="R509" s="53">
        <v>588788.33264328772</v>
      </c>
      <c r="S509" s="51">
        <v>166910.44218856728</v>
      </c>
      <c r="T509" s="53">
        <f t="shared" si="203"/>
        <v>0.28348123244773688</v>
      </c>
      <c r="V509" s="88">
        <f>V508</f>
        <v>1821</v>
      </c>
      <c r="W509" s="53">
        <f t="shared" si="204"/>
        <v>516.21932428732885</v>
      </c>
    </row>
    <row r="510" spans="1:23" x14ac:dyDescent="0.3">
      <c r="A510" s="53" t="s">
        <v>1132</v>
      </c>
      <c r="B510" s="53" t="s">
        <v>699</v>
      </c>
      <c r="C510" s="53">
        <v>12060201</v>
      </c>
      <c r="D510" s="53">
        <v>8490</v>
      </c>
      <c r="E510" s="53">
        <v>479</v>
      </c>
      <c r="F510" s="53">
        <f t="shared" si="200"/>
        <v>5.6419316843345113E-2</v>
      </c>
      <c r="H510" s="53">
        <f>Input!W141</f>
        <v>1332</v>
      </c>
      <c r="I510" s="53">
        <f>Input!X141</f>
        <v>8</v>
      </c>
      <c r="J510" s="53">
        <f t="shared" si="201"/>
        <v>1340</v>
      </c>
      <c r="K510" s="53">
        <f t="shared" si="202"/>
        <v>75.601884570082447</v>
      </c>
      <c r="P510" s="53" t="s">
        <v>1022</v>
      </c>
      <c r="Q510" s="87" t="s">
        <v>1312</v>
      </c>
      <c r="R510" s="53">
        <v>542495.10584019998</v>
      </c>
      <c r="S510" s="51">
        <v>101751.04191299999</v>
      </c>
      <c r="T510" s="53">
        <f t="shared" si="203"/>
        <v>0.18756121634574208</v>
      </c>
      <c r="V510" s="88">
        <f>Input!Z122</f>
        <v>73</v>
      </c>
      <c r="W510" s="53">
        <f t="shared" si="204"/>
        <v>13.691968793239171</v>
      </c>
    </row>
    <row r="511" spans="1:23" x14ac:dyDescent="0.3">
      <c r="A511" s="53" t="s">
        <v>1132</v>
      </c>
      <c r="B511" s="53" t="s">
        <v>699</v>
      </c>
      <c r="C511" s="53">
        <v>12060202</v>
      </c>
      <c r="D511" s="53">
        <v>8490</v>
      </c>
      <c r="E511" s="53">
        <v>7945</v>
      </c>
      <c r="F511" s="53">
        <f t="shared" si="200"/>
        <v>0.93580683156654887</v>
      </c>
      <c r="H511" s="53">
        <f>H510</f>
        <v>1332</v>
      </c>
      <c r="I511" s="53">
        <f>I510</f>
        <v>8</v>
      </c>
      <c r="J511" s="53">
        <f t="shared" si="201"/>
        <v>1340</v>
      </c>
      <c r="K511" s="53">
        <f t="shared" si="202"/>
        <v>1253.9811542991754</v>
      </c>
      <c r="P511" s="53" t="s">
        <v>1022</v>
      </c>
      <c r="Q511" s="87" t="s">
        <v>1311</v>
      </c>
      <c r="R511" s="53">
        <v>542495.10584019998</v>
      </c>
      <c r="S511" s="51">
        <v>177606.68300799999</v>
      </c>
      <c r="T511" s="53">
        <f t="shared" si="203"/>
        <v>0.32738854433152564</v>
      </c>
      <c r="V511" s="88">
        <f>V510</f>
        <v>73</v>
      </c>
      <c r="W511" s="53">
        <f t="shared" si="204"/>
        <v>23.899363736201373</v>
      </c>
    </row>
    <row r="512" spans="1:23" x14ac:dyDescent="0.3">
      <c r="A512" s="53" t="s">
        <v>1132</v>
      </c>
      <c r="B512" s="53" t="s">
        <v>699</v>
      </c>
      <c r="C512" s="53">
        <v>12060204</v>
      </c>
      <c r="D512" s="53">
        <v>8490</v>
      </c>
      <c r="E512" s="53">
        <v>66</v>
      </c>
      <c r="F512" s="53">
        <f t="shared" si="200"/>
        <v>7.7738515901060075E-3</v>
      </c>
      <c r="H512" s="53">
        <f>H511</f>
        <v>1332</v>
      </c>
      <c r="I512" s="53">
        <f>I511</f>
        <v>8</v>
      </c>
      <c r="J512" s="53">
        <f t="shared" si="201"/>
        <v>1340</v>
      </c>
      <c r="K512" s="53">
        <f t="shared" si="202"/>
        <v>10.416961130742051</v>
      </c>
      <c r="P512" s="53" t="s">
        <v>1022</v>
      </c>
      <c r="Q512" s="87" t="s">
        <v>1313</v>
      </c>
      <c r="R512" s="53">
        <v>542495.10584019998</v>
      </c>
      <c r="S512" s="51">
        <v>178650.766233</v>
      </c>
      <c r="T512" s="53">
        <f t="shared" si="203"/>
        <v>0.32931313906751492</v>
      </c>
      <c r="V512" s="88">
        <f t="shared" ref="V512:V513" si="227">V511</f>
        <v>73</v>
      </c>
      <c r="W512" s="53">
        <f t="shared" si="204"/>
        <v>24.039859151928589</v>
      </c>
    </row>
    <row r="513" spans="1:23" x14ac:dyDescent="0.3">
      <c r="A513" s="53" t="s">
        <v>1132</v>
      </c>
      <c r="B513" s="53" t="s">
        <v>1098</v>
      </c>
      <c r="C513" s="53">
        <v>12060104</v>
      </c>
      <c r="D513" s="53">
        <v>9630</v>
      </c>
      <c r="E513" s="53">
        <v>578</v>
      </c>
      <c r="F513" s="53">
        <f t="shared" si="200"/>
        <v>6.0020768431983389E-2</v>
      </c>
      <c r="H513" s="53">
        <f>Input!W142</f>
        <v>1764</v>
      </c>
      <c r="I513" s="53">
        <f>Input!X142</f>
        <v>9</v>
      </c>
      <c r="J513" s="53">
        <f t="shared" si="201"/>
        <v>1773</v>
      </c>
      <c r="K513" s="53">
        <f t="shared" si="202"/>
        <v>106.41682242990655</v>
      </c>
      <c r="P513" s="53" t="s">
        <v>1022</v>
      </c>
      <c r="Q513" s="87" t="s">
        <v>1320</v>
      </c>
      <c r="R513" s="53">
        <v>542495.10584019998</v>
      </c>
      <c r="S513" s="51">
        <v>84486.614686200002</v>
      </c>
      <c r="T513" s="53">
        <f t="shared" si="203"/>
        <v>0.15573710025521742</v>
      </c>
      <c r="V513" s="88">
        <f t="shared" si="227"/>
        <v>73</v>
      </c>
      <c r="W513" s="53">
        <f t="shared" si="204"/>
        <v>11.368808318630872</v>
      </c>
    </row>
    <row r="514" spans="1:23" x14ac:dyDescent="0.3">
      <c r="A514" s="53" t="s">
        <v>1132</v>
      </c>
      <c r="B514" s="53" t="s">
        <v>1098</v>
      </c>
      <c r="C514" s="53">
        <v>12060105</v>
      </c>
      <c r="D514" s="53">
        <v>9630</v>
      </c>
      <c r="E514" s="53">
        <v>8493</v>
      </c>
      <c r="F514" s="53">
        <f t="shared" si="200"/>
        <v>0.88193146417445478</v>
      </c>
      <c r="H514" s="53">
        <f t="shared" ref="H514:I516" si="228">H513</f>
        <v>1764</v>
      </c>
      <c r="I514" s="53">
        <f t="shared" si="228"/>
        <v>9</v>
      </c>
      <c r="J514" s="53">
        <f t="shared" si="201"/>
        <v>1773</v>
      </c>
      <c r="K514" s="53">
        <f t="shared" si="202"/>
        <v>1563.6644859813084</v>
      </c>
      <c r="P514" s="53" t="s">
        <v>1023</v>
      </c>
      <c r="Q514" s="87" t="s">
        <v>1295</v>
      </c>
      <c r="R514" s="53">
        <v>620627.31628705061</v>
      </c>
      <c r="S514" s="51">
        <v>224886.71385599999</v>
      </c>
      <c r="T514" s="53">
        <f t="shared" si="203"/>
        <v>0.36235387639944949</v>
      </c>
      <c r="V514" s="88">
        <f>Input!Z123</f>
        <v>13</v>
      </c>
      <c r="W514" s="53">
        <f t="shared" si="204"/>
        <v>4.7106003931928431</v>
      </c>
    </row>
    <row r="515" spans="1:23" x14ac:dyDescent="0.3">
      <c r="A515" s="53" t="s">
        <v>1132</v>
      </c>
      <c r="B515" s="53" t="s">
        <v>1098</v>
      </c>
      <c r="C515" s="53">
        <v>12060201</v>
      </c>
      <c r="D515" s="53">
        <v>9630</v>
      </c>
      <c r="E515" s="53">
        <v>524</v>
      </c>
      <c r="F515" s="53">
        <f t="shared" ref="F515:F578" si="229">E515/D515</f>
        <v>5.4413291796469365E-2</v>
      </c>
      <c r="H515" s="53">
        <f t="shared" si="228"/>
        <v>1764</v>
      </c>
      <c r="I515" s="53">
        <f t="shared" si="228"/>
        <v>9</v>
      </c>
      <c r="J515" s="53">
        <f t="shared" ref="J515:J578" si="230">SUM(H515:I515)</f>
        <v>1773</v>
      </c>
      <c r="K515" s="53">
        <f t="shared" ref="K515:K578" si="231">J515*F515</f>
        <v>96.47476635514019</v>
      </c>
      <c r="P515" s="53" t="s">
        <v>1023</v>
      </c>
      <c r="Q515" s="87" t="s">
        <v>1291</v>
      </c>
      <c r="R515" s="53">
        <v>620627.31628705061</v>
      </c>
      <c r="S515" s="51">
        <v>31.140128050600001</v>
      </c>
      <c r="T515" s="53">
        <f t="shared" ref="T515:T578" si="232">S515/R515</f>
        <v>5.0175245648061625E-5</v>
      </c>
      <c r="V515" s="88">
        <f>V514</f>
        <v>13</v>
      </c>
      <c r="W515" s="53">
        <f t="shared" ref="W515:W578" si="233">V515*T515</f>
        <v>6.5227819342480108E-4</v>
      </c>
    </row>
    <row r="516" spans="1:23" x14ac:dyDescent="0.3">
      <c r="A516" s="53" t="s">
        <v>1132</v>
      </c>
      <c r="B516" s="53" t="s">
        <v>1098</v>
      </c>
      <c r="C516" s="53">
        <v>12070201</v>
      </c>
      <c r="D516" s="53">
        <v>9630</v>
      </c>
      <c r="E516" s="53">
        <v>35</v>
      </c>
      <c r="F516" s="53">
        <f t="shared" si="229"/>
        <v>3.6344755970924196E-3</v>
      </c>
      <c r="H516" s="53">
        <f t="shared" si="228"/>
        <v>1764</v>
      </c>
      <c r="I516" s="53">
        <f t="shared" si="228"/>
        <v>9</v>
      </c>
      <c r="J516" s="53">
        <f t="shared" si="230"/>
        <v>1773</v>
      </c>
      <c r="K516" s="53">
        <f t="shared" si="231"/>
        <v>6.44392523364486</v>
      </c>
      <c r="P516" s="53" t="s">
        <v>1023</v>
      </c>
      <c r="Q516" s="87" t="s">
        <v>1293</v>
      </c>
      <c r="R516" s="53">
        <v>620627.31628705061</v>
      </c>
      <c r="S516" s="51">
        <v>279377.72349300003</v>
      </c>
      <c r="T516" s="53">
        <f t="shared" si="232"/>
        <v>0.45015376565182175</v>
      </c>
      <c r="V516" s="88">
        <f t="shared" ref="V516:V517" si="234">V515</f>
        <v>13</v>
      </c>
      <c r="W516" s="53">
        <f t="shared" si="233"/>
        <v>5.8519989534736823</v>
      </c>
    </row>
    <row r="517" spans="1:23" x14ac:dyDescent="0.3">
      <c r="A517" s="53" t="s">
        <v>1132</v>
      </c>
      <c r="B517" s="53" t="s">
        <v>1100</v>
      </c>
      <c r="C517" s="53">
        <v>12050004</v>
      </c>
      <c r="D517" s="53">
        <v>1490</v>
      </c>
      <c r="E517" s="53">
        <v>599</v>
      </c>
      <c r="F517" s="53">
        <f t="shared" si="229"/>
        <v>0.40201342281879193</v>
      </c>
      <c r="H517" s="53">
        <f>Input!W143</f>
        <v>258</v>
      </c>
      <c r="I517" s="53">
        <f>Input!X143</f>
        <v>0</v>
      </c>
      <c r="J517" s="53">
        <f t="shared" si="230"/>
        <v>258</v>
      </c>
      <c r="K517" s="53">
        <f t="shared" si="231"/>
        <v>103.71946308724831</v>
      </c>
      <c r="P517" s="53" t="s">
        <v>1023</v>
      </c>
      <c r="Q517" s="87" t="s">
        <v>1294</v>
      </c>
      <c r="R517" s="53">
        <v>620627.31628705061</v>
      </c>
      <c r="S517" s="51">
        <v>116331.73881</v>
      </c>
      <c r="T517" s="53">
        <f t="shared" si="232"/>
        <v>0.18744218270308072</v>
      </c>
      <c r="V517" s="88">
        <f t="shared" si="234"/>
        <v>13</v>
      </c>
      <c r="W517" s="53">
        <f t="shared" si="233"/>
        <v>2.4367483751400494</v>
      </c>
    </row>
    <row r="518" spans="1:23" x14ac:dyDescent="0.3">
      <c r="A518" s="53" t="s">
        <v>1132</v>
      </c>
      <c r="B518" s="53" t="s">
        <v>1100</v>
      </c>
      <c r="C518" s="53">
        <v>12050007</v>
      </c>
      <c r="D518" s="53">
        <v>1490</v>
      </c>
      <c r="E518" s="53">
        <v>882</v>
      </c>
      <c r="F518" s="53">
        <f t="shared" si="229"/>
        <v>0.59194630872483223</v>
      </c>
      <c r="H518" s="53">
        <f>H517</f>
        <v>258</v>
      </c>
      <c r="I518" s="53">
        <f>I517</f>
        <v>0</v>
      </c>
      <c r="J518" s="53">
        <f t="shared" si="230"/>
        <v>258</v>
      </c>
      <c r="K518" s="53">
        <f t="shared" si="231"/>
        <v>152.72214765100671</v>
      </c>
      <c r="P518" s="53" t="s">
        <v>1024</v>
      </c>
      <c r="Q518" s="87" t="s">
        <v>1217</v>
      </c>
      <c r="R518" s="53">
        <v>1449135.0973586002</v>
      </c>
      <c r="S518" s="51">
        <v>58142.337370900001</v>
      </c>
      <c r="T518" s="53">
        <f t="shared" si="232"/>
        <v>4.0122095915610972E-2</v>
      </c>
      <c r="V518" s="88">
        <f>Input!Z124</f>
        <v>0</v>
      </c>
      <c r="W518" s="53">
        <f t="shared" si="233"/>
        <v>0</v>
      </c>
    </row>
    <row r="519" spans="1:23" x14ac:dyDescent="0.3">
      <c r="A519" s="53" t="s">
        <v>1132</v>
      </c>
      <c r="B519" s="53" t="s">
        <v>1100</v>
      </c>
      <c r="C519" s="53">
        <v>12060101</v>
      </c>
      <c r="D519" s="53">
        <v>1490</v>
      </c>
      <c r="E519" s="53">
        <v>9</v>
      </c>
      <c r="F519" s="53">
        <f t="shared" si="229"/>
        <v>6.0402684563758387E-3</v>
      </c>
      <c r="H519" s="53">
        <f>H518</f>
        <v>258</v>
      </c>
      <c r="I519" s="53">
        <f>I518</f>
        <v>0</v>
      </c>
      <c r="J519" s="53">
        <f t="shared" si="230"/>
        <v>258</v>
      </c>
      <c r="K519" s="53">
        <f t="shared" si="231"/>
        <v>1.5583892617449664</v>
      </c>
      <c r="P519" s="53" t="s">
        <v>1024</v>
      </c>
      <c r="Q519" s="87" t="s">
        <v>1205</v>
      </c>
      <c r="R519" s="53">
        <v>1449135.0973586002</v>
      </c>
      <c r="S519" s="51">
        <v>54789.495314699998</v>
      </c>
      <c r="T519" s="53">
        <f t="shared" si="232"/>
        <v>3.7808410971873582E-2</v>
      </c>
      <c r="V519" s="88">
        <f>V518</f>
        <v>0</v>
      </c>
      <c r="W519" s="53">
        <f t="shared" si="233"/>
        <v>0</v>
      </c>
    </row>
    <row r="520" spans="1:23" x14ac:dyDescent="0.3">
      <c r="A520" s="53" t="s">
        <v>1132</v>
      </c>
      <c r="B520" s="53" t="s">
        <v>761</v>
      </c>
      <c r="C520" s="53">
        <v>12030102</v>
      </c>
      <c r="D520" s="53">
        <v>1</v>
      </c>
      <c r="E520" s="53">
        <v>1</v>
      </c>
      <c r="F520" s="53">
        <f t="shared" si="229"/>
        <v>1</v>
      </c>
      <c r="H520" s="53">
        <f>Input!W144</f>
        <v>0</v>
      </c>
      <c r="I520" s="53">
        <f>Input!X144</f>
        <v>0</v>
      </c>
      <c r="J520" s="53">
        <f t="shared" si="230"/>
        <v>0</v>
      </c>
      <c r="K520" s="53">
        <f t="shared" si="231"/>
        <v>0</v>
      </c>
      <c r="P520" s="53" t="s">
        <v>1024</v>
      </c>
      <c r="Q520" s="87" t="s">
        <v>1218</v>
      </c>
      <c r="R520" s="53">
        <v>1449135.0973586002</v>
      </c>
      <c r="S520" s="51">
        <v>488086.03780500003</v>
      </c>
      <c r="T520" s="53">
        <f t="shared" si="232"/>
        <v>0.33681196369797067</v>
      </c>
      <c r="V520" s="88">
        <f t="shared" ref="V520:V524" si="235">V519</f>
        <v>0</v>
      </c>
      <c r="W520" s="53">
        <f t="shared" si="233"/>
        <v>0</v>
      </c>
    </row>
    <row r="521" spans="1:23" x14ac:dyDescent="0.3">
      <c r="A521" s="53" t="s">
        <v>1132</v>
      </c>
      <c r="B521" s="53" t="s">
        <v>1103</v>
      </c>
      <c r="C521" s="53">
        <v>12060102</v>
      </c>
      <c r="D521" s="53">
        <v>131506</v>
      </c>
      <c r="E521" s="53">
        <v>128771</v>
      </c>
      <c r="F521" s="53">
        <f t="shared" si="229"/>
        <v>0.9792024698492845</v>
      </c>
      <c r="H521" s="53">
        <f>Input!W145</f>
        <v>24374</v>
      </c>
      <c r="I521" s="53">
        <f>Input!X145</f>
        <v>1177</v>
      </c>
      <c r="J521" s="53">
        <f t="shared" si="230"/>
        <v>25551</v>
      </c>
      <c r="K521" s="53">
        <f t="shared" si="231"/>
        <v>25019.602307119068</v>
      </c>
      <c r="P521" s="53" t="s">
        <v>1024</v>
      </c>
      <c r="Q521" s="87" t="s">
        <v>1226</v>
      </c>
      <c r="R521" s="53">
        <v>1449135.0973586002</v>
      </c>
      <c r="S521" s="51">
        <v>263918.27515</v>
      </c>
      <c r="T521" s="53">
        <f t="shared" si="232"/>
        <v>0.18212123606077515</v>
      </c>
      <c r="V521" s="88">
        <f t="shared" si="235"/>
        <v>0</v>
      </c>
      <c r="W521" s="53">
        <f t="shared" si="233"/>
        <v>0</v>
      </c>
    </row>
    <row r="522" spans="1:23" x14ac:dyDescent="0.3">
      <c r="A522" s="53" t="s">
        <v>1132</v>
      </c>
      <c r="B522" s="53" t="s">
        <v>1103</v>
      </c>
      <c r="C522" s="53">
        <v>12090101</v>
      </c>
      <c r="D522" s="53">
        <v>131506</v>
      </c>
      <c r="E522" s="53">
        <v>449</v>
      </c>
      <c r="F522" s="53">
        <f t="shared" si="229"/>
        <v>3.4142928839748757E-3</v>
      </c>
      <c r="H522" s="53">
        <f t="shared" ref="H522:I524" si="236">H521</f>
        <v>24374</v>
      </c>
      <c r="I522" s="53">
        <f t="shared" si="236"/>
        <v>1177</v>
      </c>
      <c r="J522" s="53">
        <f t="shared" si="230"/>
        <v>25551</v>
      </c>
      <c r="K522" s="53">
        <f t="shared" si="231"/>
        <v>87.238597478442045</v>
      </c>
      <c r="P522" s="53" t="s">
        <v>1024</v>
      </c>
      <c r="Q522" s="87" t="s">
        <v>1222</v>
      </c>
      <c r="R522" s="53">
        <v>1449135.0973586002</v>
      </c>
      <c r="S522" s="51">
        <v>174640.67611500001</v>
      </c>
      <c r="T522" s="53">
        <f t="shared" si="232"/>
        <v>0.1205137301783146</v>
      </c>
      <c r="V522" s="88">
        <f t="shared" si="235"/>
        <v>0</v>
      </c>
      <c r="W522" s="53">
        <f t="shared" si="233"/>
        <v>0</v>
      </c>
    </row>
    <row r="523" spans="1:23" x14ac:dyDescent="0.3">
      <c r="A523" s="53" t="s">
        <v>1132</v>
      </c>
      <c r="B523" s="53" t="s">
        <v>1103</v>
      </c>
      <c r="C523" s="53">
        <v>12090107</v>
      </c>
      <c r="D523" s="53">
        <v>131506</v>
      </c>
      <c r="E523" s="53">
        <v>26</v>
      </c>
      <c r="F523" s="53">
        <f t="shared" si="229"/>
        <v>1.9770961020789925E-4</v>
      </c>
      <c r="H523" s="53">
        <f t="shared" si="236"/>
        <v>24374</v>
      </c>
      <c r="I523" s="53">
        <f t="shared" si="236"/>
        <v>1177</v>
      </c>
      <c r="J523" s="53">
        <f t="shared" si="230"/>
        <v>25551</v>
      </c>
      <c r="K523" s="53">
        <f t="shared" si="231"/>
        <v>5.0516782504220341</v>
      </c>
      <c r="P523" s="53" t="s">
        <v>1024</v>
      </c>
      <c r="Q523" s="87" t="s">
        <v>1227</v>
      </c>
      <c r="R523" s="53">
        <v>1449135.0973586002</v>
      </c>
      <c r="S523" s="51">
        <v>296791.73164999997</v>
      </c>
      <c r="T523" s="53">
        <f t="shared" si="232"/>
        <v>0.20480611655253869</v>
      </c>
      <c r="V523" s="88">
        <f t="shared" si="235"/>
        <v>0</v>
      </c>
      <c r="W523" s="53">
        <f t="shared" si="233"/>
        <v>0</v>
      </c>
    </row>
    <row r="524" spans="1:23" x14ac:dyDescent="0.3">
      <c r="A524" s="53" t="s">
        <v>1132</v>
      </c>
      <c r="B524" s="53" t="s">
        <v>1103</v>
      </c>
      <c r="C524" s="53">
        <v>12090108</v>
      </c>
      <c r="D524" s="53">
        <v>131506</v>
      </c>
      <c r="E524" s="53">
        <v>2260</v>
      </c>
      <c r="F524" s="53">
        <f t="shared" si="229"/>
        <v>1.7185527656532782E-2</v>
      </c>
      <c r="H524" s="53">
        <f t="shared" si="236"/>
        <v>24374</v>
      </c>
      <c r="I524" s="53">
        <f t="shared" si="236"/>
        <v>1177</v>
      </c>
      <c r="J524" s="53">
        <f t="shared" si="230"/>
        <v>25551</v>
      </c>
      <c r="K524" s="53">
        <f t="shared" si="231"/>
        <v>439.1074171520691</v>
      </c>
      <c r="P524" s="53" t="s">
        <v>1024</v>
      </c>
      <c r="Q524" s="87" t="s">
        <v>1215</v>
      </c>
      <c r="R524" s="53">
        <v>1449135.0973586002</v>
      </c>
      <c r="S524" s="51">
        <v>112766.543953</v>
      </c>
      <c r="T524" s="53">
        <f t="shared" si="232"/>
        <v>7.7816446622916216E-2</v>
      </c>
      <c r="V524" s="88">
        <f t="shared" si="235"/>
        <v>0</v>
      </c>
      <c r="W524" s="53">
        <f t="shared" si="233"/>
        <v>0</v>
      </c>
    </row>
    <row r="525" spans="1:23" x14ac:dyDescent="0.3">
      <c r="A525" s="53" t="s">
        <v>1132</v>
      </c>
      <c r="B525" s="53" t="s">
        <v>1106</v>
      </c>
      <c r="C525" s="53">
        <v>12060101</v>
      </c>
      <c r="D525" s="53">
        <v>1641</v>
      </c>
      <c r="E525" s="53">
        <v>1138</v>
      </c>
      <c r="F525" s="53">
        <f t="shared" si="229"/>
        <v>0.6934795856185253</v>
      </c>
      <c r="H525" s="53">
        <f>Input!W146</f>
        <v>311</v>
      </c>
      <c r="I525" s="53">
        <f>Input!X146</f>
        <v>0</v>
      </c>
      <c r="J525" s="53">
        <f t="shared" si="230"/>
        <v>311</v>
      </c>
      <c r="K525" s="53">
        <f t="shared" si="231"/>
        <v>215.67215112736136</v>
      </c>
      <c r="P525" s="53" t="s">
        <v>1025</v>
      </c>
      <c r="Q525" s="87" t="s">
        <v>1293</v>
      </c>
      <c r="R525" s="53">
        <v>604254.65621729998</v>
      </c>
      <c r="S525" s="51">
        <v>25041.346403</v>
      </c>
      <c r="T525" s="53">
        <f t="shared" si="232"/>
        <v>4.144171028778091E-2</v>
      </c>
      <c r="V525" s="88">
        <f>Input!Z125</f>
        <v>216</v>
      </c>
      <c r="W525" s="53">
        <f t="shared" si="233"/>
        <v>8.9514094221606761</v>
      </c>
    </row>
    <row r="526" spans="1:23" x14ac:dyDescent="0.3">
      <c r="A526" s="53" t="s">
        <v>1132</v>
      </c>
      <c r="B526" s="53" t="s">
        <v>1106</v>
      </c>
      <c r="C526" s="53">
        <v>12060102</v>
      </c>
      <c r="D526" s="53">
        <v>1641</v>
      </c>
      <c r="E526" s="53">
        <v>3</v>
      </c>
      <c r="F526" s="53">
        <f t="shared" si="229"/>
        <v>1.8281535648994515E-3</v>
      </c>
      <c r="H526" s="53">
        <f>H525</f>
        <v>311</v>
      </c>
      <c r="I526" s="53">
        <f>I525</f>
        <v>0</v>
      </c>
      <c r="J526" s="53">
        <f t="shared" si="230"/>
        <v>311</v>
      </c>
      <c r="K526" s="53">
        <f t="shared" si="231"/>
        <v>0.56855575868372943</v>
      </c>
      <c r="P526" s="53" t="s">
        <v>1025</v>
      </c>
      <c r="Q526" s="87" t="s">
        <v>1290</v>
      </c>
      <c r="R526" s="53">
        <v>604254.65621729998</v>
      </c>
      <c r="S526" s="51">
        <v>46378.564515899998</v>
      </c>
      <c r="T526" s="53">
        <f t="shared" si="232"/>
        <v>7.6753342384210763E-2</v>
      </c>
      <c r="V526" s="88">
        <f>V525</f>
        <v>216</v>
      </c>
      <c r="W526" s="53">
        <f t="shared" si="233"/>
        <v>16.578721954989525</v>
      </c>
    </row>
    <row r="527" spans="1:23" x14ac:dyDescent="0.3">
      <c r="A527" s="53" t="s">
        <v>1132</v>
      </c>
      <c r="B527" s="53" t="s">
        <v>1106</v>
      </c>
      <c r="C527" s="53">
        <v>12060104</v>
      </c>
      <c r="D527" s="53">
        <v>1641</v>
      </c>
      <c r="E527" s="53">
        <v>500</v>
      </c>
      <c r="F527" s="53">
        <f t="shared" si="229"/>
        <v>0.30469226081657524</v>
      </c>
      <c r="H527" s="53">
        <f>H526</f>
        <v>311</v>
      </c>
      <c r="I527" s="53">
        <f>I526</f>
        <v>0</v>
      </c>
      <c r="J527" s="53">
        <f t="shared" si="230"/>
        <v>311</v>
      </c>
      <c r="K527" s="53">
        <f t="shared" si="231"/>
        <v>94.759293113954897</v>
      </c>
      <c r="P527" s="53" t="s">
        <v>1025</v>
      </c>
      <c r="Q527" s="87" t="s">
        <v>1285</v>
      </c>
      <c r="R527" s="53">
        <v>604254.65621729998</v>
      </c>
      <c r="S527" s="51">
        <v>467396.16913699999</v>
      </c>
      <c r="T527" s="53">
        <f t="shared" si="232"/>
        <v>0.77350859331883504</v>
      </c>
      <c r="V527" s="88">
        <f t="shared" ref="V527:V528" si="237">V526</f>
        <v>216</v>
      </c>
      <c r="W527" s="53">
        <f t="shared" si="233"/>
        <v>167.07785615686836</v>
      </c>
    </row>
    <row r="528" spans="1:23" x14ac:dyDescent="0.3">
      <c r="A528" s="53" t="s">
        <v>1132</v>
      </c>
      <c r="B528" s="53" t="s">
        <v>708</v>
      </c>
      <c r="C528" s="53">
        <v>12070205</v>
      </c>
      <c r="D528" s="53">
        <v>641</v>
      </c>
      <c r="E528" s="53">
        <v>641</v>
      </c>
      <c r="F528" s="53">
        <f t="shared" si="229"/>
        <v>1</v>
      </c>
      <c r="H528" s="53">
        <f>Input!W147</f>
        <v>0</v>
      </c>
      <c r="I528" s="53">
        <f>Input!X147</f>
        <v>0</v>
      </c>
      <c r="J528" s="53">
        <f t="shared" si="230"/>
        <v>0</v>
      </c>
      <c r="K528" s="53">
        <f t="shared" si="231"/>
        <v>0</v>
      </c>
      <c r="P528" s="53" t="s">
        <v>1025</v>
      </c>
      <c r="Q528" s="87" t="s">
        <v>1286</v>
      </c>
      <c r="R528" s="53">
        <v>604254.65621729998</v>
      </c>
      <c r="S528" s="51">
        <v>65438.5761614</v>
      </c>
      <c r="T528" s="53">
        <f t="shared" si="232"/>
        <v>0.10829635400917326</v>
      </c>
      <c r="V528" s="88">
        <f t="shared" si="237"/>
        <v>216</v>
      </c>
      <c r="W528" s="53">
        <f t="shared" si="233"/>
        <v>23.392012465981423</v>
      </c>
    </row>
    <row r="529" spans="1:23" x14ac:dyDescent="0.3">
      <c r="A529" s="53" t="s">
        <v>1132</v>
      </c>
      <c r="B529" s="53" t="s">
        <v>1116</v>
      </c>
      <c r="C529" s="53">
        <v>12070101</v>
      </c>
      <c r="D529" s="53">
        <v>33716</v>
      </c>
      <c r="E529" s="53">
        <v>25082</v>
      </c>
      <c r="F529" s="53">
        <f t="shared" si="229"/>
        <v>0.7439198006881006</v>
      </c>
      <c r="H529" s="53">
        <f>Input!W148</f>
        <v>5682</v>
      </c>
      <c r="I529" s="53">
        <f>Input!X148</f>
        <v>504</v>
      </c>
      <c r="J529" s="53">
        <f t="shared" si="230"/>
        <v>6186</v>
      </c>
      <c r="K529" s="53">
        <f t="shared" si="231"/>
        <v>4601.8878870565904</v>
      </c>
      <c r="P529" s="53" t="s">
        <v>1026</v>
      </c>
      <c r="Q529" s="87" t="s">
        <v>1330</v>
      </c>
      <c r="R529" s="53">
        <v>727033.75262369995</v>
      </c>
      <c r="S529" s="51">
        <v>170510.70365700001</v>
      </c>
      <c r="T529" s="53">
        <f t="shared" si="232"/>
        <v>0.23452928153839561</v>
      </c>
      <c r="V529" s="88">
        <f>Input!Z126</f>
        <v>96</v>
      </c>
      <c r="W529" s="53">
        <f t="shared" si="233"/>
        <v>22.51481102768598</v>
      </c>
    </row>
    <row r="530" spans="1:23" x14ac:dyDescent="0.3">
      <c r="A530" s="53" t="s">
        <v>1132</v>
      </c>
      <c r="B530" s="53" t="s">
        <v>1116</v>
      </c>
      <c r="C530" s="53">
        <v>12070102</v>
      </c>
      <c r="D530" s="53">
        <v>33716</v>
      </c>
      <c r="E530" s="53">
        <v>2623</v>
      </c>
      <c r="F530" s="53">
        <f t="shared" si="229"/>
        <v>7.7796891683473715E-2</v>
      </c>
      <c r="H530" s="53">
        <f t="shared" ref="H530:I532" si="238">H529</f>
        <v>5682</v>
      </c>
      <c r="I530" s="53">
        <f t="shared" si="238"/>
        <v>504</v>
      </c>
      <c r="J530" s="53">
        <f t="shared" si="230"/>
        <v>6186</v>
      </c>
      <c r="K530" s="53">
        <f t="shared" si="231"/>
        <v>481.25157195396838</v>
      </c>
      <c r="P530" s="53" t="s">
        <v>1026</v>
      </c>
      <c r="Q530" s="87" t="s">
        <v>1331</v>
      </c>
      <c r="R530" s="53">
        <v>727033.75262369995</v>
      </c>
      <c r="S530" s="51">
        <v>369676.66742399998</v>
      </c>
      <c r="T530" s="53">
        <f t="shared" si="232"/>
        <v>0.50847249675812256</v>
      </c>
      <c r="V530" s="88">
        <f>V529</f>
        <v>96</v>
      </c>
      <c r="W530" s="53">
        <f t="shared" si="233"/>
        <v>48.813359688779769</v>
      </c>
    </row>
    <row r="531" spans="1:23" x14ac:dyDescent="0.3">
      <c r="A531" s="53" t="s">
        <v>1132</v>
      </c>
      <c r="B531" s="53" t="s">
        <v>1116</v>
      </c>
      <c r="C531" s="53">
        <v>12070104</v>
      </c>
      <c r="D531" s="53">
        <v>33716</v>
      </c>
      <c r="E531" s="53">
        <v>5999</v>
      </c>
      <c r="F531" s="53">
        <f t="shared" si="229"/>
        <v>0.17792739352236328</v>
      </c>
      <c r="H531" s="53">
        <f t="shared" si="238"/>
        <v>5682</v>
      </c>
      <c r="I531" s="53">
        <f t="shared" si="238"/>
        <v>504</v>
      </c>
      <c r="J531" s="53">
        <f t="shared" si="230"/>
        <v>6186</v>
      </c>
      <c r="K531" s="53">
        <f t="shared" si="231"/>
        <v>1100.6588563293392</v>
      </c>
      <c r="P531" s="53" t="s">
        <v>1026</v>
      </c>
      <c r="Q531" s="87" t="s">
        <v>1335</v>
      </c>
      <c r="R531" s="53">
        <v>727033.75262369995</v>
      </c>
      <c r="S531" s="51">
        <v>121517.190629</v>
      </c>
      <c r="T531" s="53">
        <f t="shared" si="232"/>
        <v>0.16714105801893242</v>
      </c>
      <c r="V531" s="88">
        <f t="shared" ref="V531:V532" si="239">V530</f>
        <v>96</v>
      </c>
      <c r="W531" s="53">
        <f t="shared" si="233"/>
        <v>16.045541569817512</v>
      </c>
    </row>
    <row r="532" spans="1:23" x14ac:dyDescent="0.3">
      <c r="A532" s="53" t="s">
        <v>1132</v>
      </c>
      <c r="B532" s="53" t="s">
        <v>1116</v>
      </c>
      <c r="C532" s="53">
        <v>12090301</v>
      </c>
      <c r="D532" s="53">
        <v>33716</v>
      </c>
      <c r="E532" s="53">
        <v>12</v>
      </c>
      <c r="F532" s="53">
        <f t="shared" si="229"/>
        <v>3.5591410606240363E-4</v>
      </c>
      <c r="H532" s="53">
        <f t="shared" si="238"/>
        <v>5682</v>
      </c>
      <c r="I532" s="53">
        <f t="shared" si="238"/>
        <v>504</v>
      </c>
      <c r="J532" s="53">
        <f t="shared" si="230"/>
        <v>6186</v>
      </c>
      <c r="K532" s="53">
        <f t="shared" si="231"/>
        <v>2.2016846601020288</v>
      </c>
      <c r="P532" s="53" t="s">
        <v>1026</v>
      </c>
      <c r="Q532" s="87" t="s">
        <v>1334</v>
      </c>
      <c r="R532" s="53">
        <v>727033.75262369995</v>
      </c>
      <c r="S532" s="51">
        <v>65329.190913699997</v>
      </c>
      <c r="T532" s="53">
        <f t="shared" si="232"/>
        <v>8.9857163684549393E-2</v>
      </c>
      <c r="V532" s="88">
        <f t="shared" si="239"/>
        <v>96</v>
      </c>
      <c r="W532" s="53">
        <f t="shared" si="233"/>
        <v>8.6262877137167422</v>
      </c>
    </row>
    <row r="533" spans="1:23" x14ac:dyDescent="0.3">
      <c r="A533" s="53" t="s">
        <v>1132</v>
      </c>
      <c r="B533" s="53" t="s">
        <v>1119</v>
      </c>
      <c r="C533" s="53">
        <v>12070102</v>
      </c>
      <c r="D533" s="53">
        <v>366594</v>
      </c>
      <c r="E533" s="53">
        <v>705</v>
      </c>
      <c r="F533" s="53">
        <f t="shared" si="229"/>
        <v>1.9231083978461187E-3</v>
      </c>
      <c r="H533" s="53">
        <f>Input!W149</f>
        <v>116187</v>
      </c>
      <c r="I533" s="53">
        <f>Input!X149</f>
        <v>2120</v>
      </c>
      <c r="J533" s="53">
        <f t="shared" si="230"/>
        <v>118307</v>
      </c>
      <c r="K533" s="53">
        <f t="shared" si="231"/>
        <v>227.51718522398076</v>
      </c>
      <c r="P533" s="53" t="s">
        <v>1027</v>
      </c>
      <c r="Q533" s="87" t="s">
        <v>1328</v>
      </c>
      <c r="R533" s="53">
        <v>555690.35194560001</v>
      </c>
      <c r="S533" s="51">
        <v>76749.4214832</v>
      </c>
      <c r="T533" s="53">
        <f t="shared" si="232"/>
        <v>0.13811544723510599</v>
      </c>
      <c r="V533" s="88">
        <f>Input!Z127</f>
        <v>73</v>
      </c>
      <c r="W533" s="53">
        <f t="shared" si="233"/>
        <v>10.082427648162737</v>
      </c>
    </row>
    <row r="534" spans="1:23" x14ac:dyDescent="0.3">
      <c r="A534" s="53" t="s">
        <v>1132</v>
      </c>
      <c r="B534" s="53" t="s">
        <v>1119</v>
      </c>
      <c r="C534" s="53">
        <v>12070203</v>
      </c>
      <c r="D534" s="53">
        <v>366594</v>
      </c>
      <c r="E534" s="53">
        <v>3218</v>
      </c>
      <c r="F534" s="53">
        <f t="shared" si="229"/>
        <v>8.7781032968351907E-3</v>
      </c>
      <c r="H534" s="53">
        <f t="shared" ref="H534:I538" si="240">H533</f>
        <v>116187</v>
      </c>
      <c r="I534" s="53">
        <f t="shared" si="240"/>
        <v>2120</v>
      </c>
      <c r="J534" s="53">
        <f t="shared" si="230"/>
        <v>118307</v>
      </c>
      <c r="K534" s="53">
        <f t="shared" si="231"/>
        <v>1038.5110667386809</v>
      </c>
      <c r="P534" s="53" t="s">
        <v>1027</v>
      </c>
      <c r="Q534" s="87" t="s">
        <v>1337</v>
      </c>
      <c r="R534" s="53">
        <v>555690.35194560001</v>
      </c>
      <c r="S534" s="51">
        <v>229950.51719399999</v>
      </c>
      <c r="T534" s="53">
        <f t="shared" si="232"/>
        <v>0.41381052665192086</v>
      </c>
      <c r="V534" s="88">
        <f>V533</f>
        <v>73</v>
      </c>
      <c r="W534" s="53">
        <f t="shared" si="233"/>
        <v>30.208168445590221</v>
      </c>
    </row>
    <row r="535" spans="1:23" x14ac:dyDescent="0.3">
      <c r="A535" s="53" t="s">
        <v>1132</v>
      </c>
      <c r="B535" s="53" t="s">
        <v>1119</v>
      </c>
      <c r="C535" s="53">
        <v>12070204</v>
      </c>
      <c r="D535" s="53">
        <v>366594</v>
      </c>
      <c r="E535" s="53">
        <v>3808</v>
      </c>
      <c r="F535" s="53">
        <f t="shared" si="229"/>
        <v>1.0387513161699318E-2</v>
      </c>
      <c r="H535" s="53">
        <f t="shared" si="240"/>
        <v>116187</v>
      </c>
      <c r="I535" s="53">
        <f t="shared" si="240"/>
        <v>2120</v>
      </c>
      <c r="J535" s="53">
        <f t="shared" si="230"/>
        <v>118307</v>
      </c>
      <c r="K535" s="53">
        <f t="shared" si="231"/>
        <v>1228.9155196211611</v>
      </c>
      <c r="P535" s="53" t="s">
        <v>1027</v>
      </c>
      <c r="Q535" s="87" t="s">
        <v>1336</v>
      </c>
      <c r="R535" s="53">
        <v>555690.35194560001</v>
      </c>
      <c r="S535" s="51">
        <v>241533.039495</v>
      </c>
      <c r="T535" s="53">
        <f t="shared" si="232"/>
        <v>0.43465400946649002</v>
      </c>
      <c r="V535" s="88">
        <f t="shared" ref="V535:V536" si="241">V534</f>
        <v>73</v>
      </c>
      <c r="W535" s="53">
        <f t="shared" si="233"/>
        <v>31.729742691053772</v>
      </c>
    </row>
    <row r="536" spans="1:23" x14ac:dyDescent="0.3">
      <c r="A536" s="53" t="s">
        <v>1132</v>
      </c>
      <c r="B536" s="53" t="s">
        <v>1119</v>
      </c>
      <c r="C536" s="53">
        <v>12070205</v>
      </c>
      <c r="D536" s="53">
        <v>366594</v>
      </c>
      <c r="E536" s="53">
        <v>357216</v>
      </c>
      <c r="F536" s="53">
        <f t="shared" si="229"/>
        <v>0.97441856658865122</v>
      </c>
      <c r="H536" s="53">
        <f t="shared" si="240"/>
        <v>116187</v>
      </c>
      <c r="I536" s="53">
        <f t="shared" si="240"/>
        <v>2120</v>
      </c>
      <c r="J536" s="53">
        <f t="shared" si="230"/>
        <v>118307</v>
      </c>
      <c r="K536" s="53">
        <f t="shared" si="231"/>
        <v>115280.53735740356</v>
      </c>
      <c r="P536" s="53" t="s">
        <v>1027</v>
      </c>
      <c r="Q536" s="87" t="s">
        <v>1330</v>
      </c>
      <c r="R536" s="53">
        <v>555690.35194560001</v>
      </c>
      <c r="S536" s="51">
        <v>7457.3737733999997</v>
      </c>
      <c r="T536" s="53">
        <f t="shared" si="232"/>
        <v>1.3420016646483091E-2</v>
      </c>
      <c r="V536" s="88">
        <f t="shared" si="241"/>
        <v>73</v>
      </c>
      <c r="W536" s="53">
        <f t="shared" si="233"/>
        <v>0.97966121519326566</v>
      </c>
    </row>
    <row r="537" spans="1:23" x14ac:dyDescent="0.3">
      <c r="A537" s="53" t="s">
        <v>1132</v>
      </c>
      <c r="B537" s="53" t="s">
        <v>1119</v>
      </c>
      <c r="C537" s="53">
        <v>12090205</v>
      </c>
      <c r="D537" s="53">
        <v>366594</v>
      </c>
      <c r="E537" s="53">
        <v>551</v>
      </c>
      <c r="F537" s="53">
        <f t="shared" si="229"/>
        <v>1.5030251449832785E-3</v>
      </c>
      <c r="H537" s="53">
        <f t="shared" si="240"/>
        <v>116187</v>
      </c>
      <c r="I537" s="53">
        <f t="shared" si="240"/>
        <v>2120</v>
      </c>
      <c r="J537" s="53">
        <f t="shared" si="230"/>
        <v>118307</v>
      </c>
      <c r="K537" s="53">
        <f t="shared" si="231"/>
        <v>177.81839582753673</v>
      </c>
      <c r="P537" s="53" t="s">
        <v>777</v>
      </c>
      <c r="Q537" s="87" t="s">
        <v>1185</v>
      </c>
      <c r="R537" s="53">
        <v>469493.33456040372</v>
      </c>
      <c r="S537" s="51">
        <v>127525.25161199999</v>
      </c>
      <c r="T537" s="53">
        <f t="shared" si="232"/>
        <v>0.27162313546241185</v>
      </c>
      <c r="V537" s="89">
        <f>Input!Z128</f>
        <v>1000</v>
      </c>
      <c r="W537" s="53">
        <f t="shared" si="233"/>
        <v>271.62313546241182</v>
      </c>
    </row>
    <row r="538" spans="1:23" x14ac:dyDescent="0.3">
      <c r="A538" s="53" t="s">
        <v>1132</v>
      </c>
      <c r="B538" s="53" t="s">
        <v>1119</v>
      </c>
      <c r="C538" s="53">
        <v>12090301</v>
      </c>
      <c r="D538" s="53">
        <v>366594</v>
      </c>
      <c r="E538" s="53">
        <v>1096</v>
      </c>
      <c r="F538" s="53">
        <f t="shared" si="229"/>
        <v>2.989683409984888E-3</v>
      </c>
      <c r="H538" s="53">
        <f t="shared" si="240"/>
        <v>116187</v>
      </c>
      <c r="I538" s="53">
        <f t="shared" si="240"/>
        <v>2120</v>
      </c>
      <c r="J538" s="53">
        <f t="shared" si="230"/>
        <v>118307</v>
      </c>
      <c r="K538" s="53">
        <f t="shared" si="231"/>
        <v>353.70047518508215</v>
      </c>
      <c r="P538" s="53" t="s">
        <v>777</v>
      </c>
      <c r="Q538" s="87" t="s">
        <v>1186</v>
      </c>
      <c r="R538" s="53">
        <v>469493.33456040372</v>
      </c>
      <c r="S538" s="51">
        <v>103268.18438599999</v>
      </c>
      <c r="T538" s="53">
        <f t="shared" si="232"/>
        <v>0.21995665706882106</v>
      </c>
      <c r="V538" s="88">
        <f>V537</f>
        <v>1000</v>
      </c>
      <c r="W538" s="53">
        <f t="shared" si="233"/>
        <v>219.95665706882107</v>
      </c>
    </row>
    <row r="539" spans="1:23" x14ac:dyDescent="0.3">
      <c r="A539" s="53" t="s">
        <v>1132</v>
      </c>
      <c r="B539" s="53" t="s">
        <v>749</v>
      </c>
      <c r="C539" s="53">
        <v>12030101</v>
      </c>
      <c r="D539" s="53">
        <v>14804</v>
      </c>
      <c r="E539" s="53">
        <v>302</v>
      </c>
      <c r="F539" s="53">
        <f t="shared" si="229"/>
        <v>2.0399891921102406E-2</v>
      </c>
      <c r="H539" s="53">
        <f>Input!W150</f>
        <v>2183</v>
      </c>
      <c r="I539" s="53">
        <f>Input!X150</f>
        <v>39</v>
      </c>
      <c r="J539" s="53">
        <f t="shared" si="230"/>
        <v>2222</v>
      </c>
      <c r="K539" s="53">
        <f t="shared" si="231"/>
        <v>45.328559848689544</v>
      </c>
      <c r="P539" s="53" t="s">
        <v>777</v>
      </c>
      <c r="Q539" s="87" t="s">
        <v>1171</v>
      </c>
      <c r="R539" s="53">
        <v>469493.33456040372</v>
      </c>
      <c r="S539" s="51">
        <v>32039.5627389</v>
      </c>
      <c r="T539" s="53">
        <f t="shared" si="232"/>
        <v>6.8242849004234107E-2</v>
      </c>
      <c r="V539" s="88">
        <f t="shared" ref="V539:V540" si="242">V538</f>
        <v>1000</v>
      </c>
      <c r="W539" s="53">
        <f t="shared" si="233"/>
        <v>68.242849004234102</v>
      </c>
    </row>
    <row r="540" spans="1:23" x14ac:dyDescent="0.3">
      <c r="A540" s="53" t="s">
        <v>1132</v>
      </c>
      <c r="B540" s="53" t="s">
        <v>749</v>
      </c>
      <c r="C540" s="53">
        <v>12060101</v>
      </c>
      <c r="D540" s="53">
        <v>14804</v>
      </c>
      <c r="E540" s="53">
        <v>1090</v>
      </c>
      <c r="F540" s="53">
        <f t="shared" si="229"/>
        <v>7.3628748986760334E-2</v>
      </c>
      <c r="H540" s="53">
        <f t="shared" ref="H540:I542" si="243">H539</f>
        <v>2183</v>
      </c>
      <c r="I540" s="53">
        <f t="shared" si="243"/>
        <v>39</v>
      </c>
      <c r="J540" s="53">
        <f t="shared" si="230"/>
        <v>2222</v>
      </c>
      <c r="K540" s="53">
        <f t="shared" si="231"/>
        <v>163.60308024858145</v>
      </c>
      <c r="P540" s="53" t="s">
        <v>777</v>
      </c>
      <c r="Q540" s="87" t="s">
        <v>1264</v>
      </c>
      <c r="R540" s="53">
        <v>469493.33456040372</v>
      </c>
      <c r="S540" s="51">
        <v>206660.33582350376</v>
      </c>
      <c r="T540" s="53">
        <f t="shared" si="232"/>
        <v>0.44017735846453304</v>
      </c>
      <c r="V540" s="88">
        <f t="shared" si="242"/>
        <v>1000</v>
      </c>
      <c r="W540" s="53">
        <f t="shared" si="233"/>
        <v>440.17735846453303</v>
      </c>
    </row>
    <row r="541" spans="1:23" x14ac:dyDescent="0.3">
      <c r="A541" s="53" t="s">
        <v>1132</v>
      </c>
      <c r="B541" s="53" t="s">
        <v>749</v>
      </c>
      <c r="C541" s="53">
        <v>12060104</v>
      </c>
      <c r="D541" s="53">
        <v>14804</v>
      </c>
      <c r="E541" s="53">
        <v>178</v>
      </c>
      <c r="F541" s="53">
        <f t="shared" si="229"/>
        <v>1.2023777357470953E-2</v>
      </c>
      <c r="H541" s="53">
        <f t="shared" si="243"/>
        <v>2183</v>
      </c>
      <c r="I541" s="53">
        <f t="shared" si="243"/>
        <v>39</v>
      </c>
      <c r="J541" s="53">
        <f t="shared" si="230"/>
        <v>2222</v>
      </c>
      <c r="K541" s="53">
        <f t="shared" si="231"/>
        <v>26.716833288300457</v>
      </c>
      <c r="P541" s="53" t="s">
        <v>1028</v>
      </c>
      <c r="Q541" s="87" t="s">
        <v>1235</v>
      </c>
      <c r="R541" s="53">
        <v>599766.74215702398</v>
      </c>
      <c r="S541" s="51">
        <v>892.79457202399999</v>
      </c>
      <c r="T541" s="53">
        <f t="shared" si="232"/>
        <v>1.4885696542844633E-3</v>
      </c>
      <c r="V541" s="88">
        <f>Input!Z129</f>
        <v>134</v>
      </c>
      <c r="W541" s="53">
        <f t="shared" si="233"/>
        <v>0.19946833367411809</v>
      </c>
    </row>
    <row r="542" spans="1:23" x14ac:dyDescent="0.3">
      <c r="A542" s="53" t="s">
        <v>1132</v>
      </c>
      <c r="B542" s="53" t="s">
        <v>749</v>
      </c>
      <c r="C542" s="53">
        <v>12060201</v>
      </c>
      <c r="D542" s="53">
        <v>14804</v>
      </c>
      <c r="E542" s="53">
        <v>13234</v>
      </c>
      <c r="F542" s="53">
        <f t="shared" si="229"/>
        <v>0.89394758173466626</v>
      </c>
      <c r="H542" s="53">
        <f t="shared" si="243"/>
        <v>2183</v>
      </c>
      <c r="I542" s="53">
        <f t="shared" si="243"/>
        <v>39</v>
      </c>
      <c r="J542" s="53">
        <f t="shared" si="230"/>
        <v>2222</v>
      </c>
      <c r="K542" s="53">
        <f t="shared" si="231"/>
        <v>1986.3515266144284</v>
      </c>
      <c r="P542" s="53" t="s">
        <v>1028</v>
      </c>
      <c r="Q542" s="87" t="s">
        <v>1257</v>
      </c>
      <c r="R542" s="53">
        <v>599766.74215702398</v>
      </c>
      <c r="S542" s="51">
        <v>325716.82857299998</v>
      </c>
      <c r="T542" s="53">
        <f t="shared" si="232"/>
        <v>0.54307250749112823</v>
      </c>
      <c r="V542" s="88">
        <f>V541</f>
        <v>134</v>
      </c>
      <c r="W542" s="53">
        <f t="shared" si="233"/>
        <v>72.771716003811179</v>
      </c>
    </row>
    <row r="543" spans="1:23" x14ac:dyDescent="0.3">
      <c r="A543" s="53" t="s">
        <v>1133</v>
      </c>
      <c r="B543" s="53" t="s">
        <v>942</v>
      </c>
      <c r="C543" s="53">
        <v>12070104</v>
      </c>
      <c r="D543" s="53">
        <v>28417</v>
      </c>
      <c r="E543" s="53">
        <v>24044</v>
      </c>
      <c r="F543" s="53">
        <f t="shared" si="229"/>
        <v>0.84611324207340677</v>
      </c>
      <c r="H543" s="53">
        <f>Input!W151</f>
        <v>5027</v>
      </c>
      <c r="I543" s="53">
        <f>Input!X151</f>
        <v>253</v>
      </c>
      <c r="J543" s="53">
        <f t="shared" si="230"/>
        <v>5280</v>
      </c>
      <c r="K543" s="53">
        <f t="shared" si="231"/>
        <v>4467.4779181475878</v>
      </c>
      <c r="P543" s="53" t="s">
        <v>1028</v>
      </c>
      <c r="Q543" s="87" t="s">
        <v>1269</v>
      </c>
      <c r="R543" s="53">
        <v>599766.74215702398</v>
      </c>
      <c r="S543" s="51">
        <v>273157.11901199998</v>
      </c>
      <c r="T543" s="53">
        <f t="shared" si="232"/>
        <v>0.45543892285458726</v>
      </c>
      <c r="V543" s="88">
        <f t="shared" ref="V543" si="244">V542</f>
        <v>134</v>
      </c>
      <c r="W543" s="53">
        <f t="shared" si="233"/>
        <v>61.028815662514695</v>
      </c>
    </row>
    <row r="544" spans="1:23" x14ac:dyDescent="0.3">
      <c r="A544" s="53" t="s">
        <v>1133</v>
      </c>
      <c r="B544" s="53" t="s">
        <v>942</v>
      </c>
      <c r="C544" s="53">
        <v>12090301</v>
      </c>
      <c r="D544" s="53">
        <v>28417</v>
      </c>
      <c r="E544" s="53">
        <v>147</v>
      </c>
      <c r="F544" s="53">
        <f t="shared" si="229"/>
        <v>5.1729598479783225E-3</v>
      </c>
      <c r="H544" s="53">
        <f>H543</f>
        <v>5027</v>
      </c>
      <c r="I544" s="53">
        <f>I543</f>
        <v>253</v>
      </c>
      <c r="J544" s="53">
        <f t="shared" si="230"/>
        <v>5280</v>
      </c>
      <c r="K544" s="53">
        <f t="shared" si="231"/>
        <v>27.313227997325544</v>
      </c>
      <c r="P544" s="53" t="s">
        <v>1029</v>
      </c>
      <c r="Q544" s="87" t="s">
        <v>1308</v>
      </c>
      <c r="R544" s="53">
        <v>482149.84207568009</v>
      </c>
      <c r="S544" s="51">
        <v>29244.992645599999</v>
      </c>
      <c r="T544" s="53">
        <f t="shared" si="232"/>
        <v>6.0655402311652305E-2</v>
      </c>
      <c r="V544" s="89">
        <f>Input!Z130</f>
        <v>1421</v>
      </c>
      <c r="W544" s="53">
        <f t="shared" si="233"/>
        <v>86.191326684857927</v>
      </c>
    </row>
    <row r="545" spans="1:23" x14ac:dyDescent="0.3">
      <c r="A545" s="53" t="s">
        <v>1133</v>
      </c>
      <c r="B545" s="53" t="s">
        <v>942</v>
      </c>
      <c r="C545" s="53">
        <v>12090401</v>
      </c>
      <c r="D545" s="53">
        <v>28417</v>
      </c>
      <c r="E545" s="53">
        <v>4226</v>
      </c>
      <c r="F545" s="53">
        <f t="shared" si="229"/>
        <v>0.1487137980786149</v>
      </c>
      <c r="H545" s="53">
        <f>H544</f>
        <v>5027</v>
      </c>
      <c r="I545" s="53">
        <f>I544</f>
        <v>253</v>
      </c>
      <c r="J545" s="53">
        <f t="shared" si="230"/>
        <v>5280</v>
      </c>
      <c r="K545" s="53">
        <f t="shared" si="231"/>
        <v>785.20885385508666</v>
      </c>
      <c r="P545" s="53" t="s">
        <v>1029</v>
      </c>
      <c r="Q545" s="87" t="s">
        <v>1319</v>
      </c>
      <c r="R545" s="53">
        <v>482149.84207568009</v>
      </c>
      <c r="S545" s="51">
        <v>2721.7648818799998</v>
      </c>
      <c r="T545" s="53">
        <f t="shared" si="232"/>
        <v>5.6450601957322251E-3</v>
      </c>
      <c r="V545" s="88">
        <f>V544</f>
        <v>1421</v>
      </c>
      <c r="W545" s="53">
        <f t="shared" si="233"/>
        <v>8.0216305381354918</v>
      </c>
    </row>
    <row r="546" spans="1:23" x14ac:dyDescent="0.3">
      <c r="A546" s="53" t="s">
        <v>1133</v>
      </c>
      <c r="B546" s="53" t="s">
        <v>642</v>
      </c>
      <c r="C546" s="53">
        <v>12040204</v>
      </c>
      <c r="D546" s="53">
        <v>313166</v>
      </c>
      <c r="E546" s="53">
        <v>178013</v>
      </c>
      <c r="F546" s="53">
        <f t="shared" si="229"/>
        <v>0.56843016163951388</v>
      </c>
      <c r="H546" s="53">
        <f>Input!W152</f>
        <v>59656</v>
      </c>
      <c r="I546" s="53">
        <f>Input!X152</f>
        <v>309841</v>
      </c>
      <c r="J546" s="53">
        <f t="shared" si="230"/>
        <v>369497</v>
      </c>
      <c r="K546" s="53">
        <f t="shared" si="231"/>
        <v>210033.23943531545</v>
      </c>
      <c r="P546" s="53" t="s">
        <v>1029</v>
      </c>
      <c r="Q546" s="87" t="s">
        <v>1318</v>
      </c>
      <c r="R546" s="53">
        <v>482149.84207568009</v>
      </c>
      <c r="S546" s="51">
        <v>354063.15181700001</v>
      </c>
      <c r="T546" s="53">
        <f t="shared" si="232"/>
        <v>0.73434256515099072</v>
      </c>
      <c r="V546" s="88">
        <f t="shared" ref="V546:V550" si="245">V545</f>
        <v>1421</v>
      </c>
      <c r="W546" s="53">
        <f t="shared" si="233"/>
        <v>1043.5007850795578</v>
      </c>
    </row>
    <row r="547" spans="1:23" x14ac:dyDescent="0.3">
      <c r="A547" s="53" t="s">
        <v>1133</v>
      </c>
      <c r="B547" s="53" t="s">
        <v>642</v>
      </c>
      <c r="C547" s="53">
        <v>12040205</v>
      </c>
      <c r="D547" s="53">
        <v>313166</v>
      </c>
      <c r="E547" s="53">
        <v>97532</v>
      </c>
      <c r="F547" s="53">
        <f t="shared" si="229"/>
        <v>0.31143866192370817</v>
      </c>
      <c r="H547" s="53">
        <f t="shared" ref="H547:I550" si="246">H546</f>
        <v>59656</v>
      </c>
      <c r="I547" s="53">
        <f t="shared" si="246"/>
        <v>309841</v>
      </c>
      <c r="J547" s="53">
        <f t="shared" si="230"/>
        <v>369497</v>
      </c>
      <c r="K547" s="53">
        <f t="shared" si="231"/>
        <v>115075.6512648244</v>
      </c>
      <c r="P547" s="53" t="s">
        <v>1029</v>
      </c>
      <c r="Q547" s="87" t="s">
        <v>1299</v>
      </c>
      <c r="R547" s="53">
        <v>482149.84207568009</v>
      </c>
      <c r="S547" s="51">
        <v>29570.738749700002</v>
      </c>
      <c r="T547" s="53">
        <f t="shared" si="232"/>
        <v>6.1331014073128048E-2</v>
      </c>
      <c r="V547" s="88">
        <f t="shared" si="245"/>
        <v>1421</v>
      </c>
      <c r="W547" s="53">
        <f t="shared" si="233"/>
        <v>87.151370997914952</v>
      </c>
    </row>
    <row r="548" spans="1:23" x14ac:dyDescent="0.3">
      <c r="A548" s="53" t="s">
        <v>1133</v>
      </c>
      <c r="B548" s="53" t="s">
        <v>642</v>
      </c>
      <c r="C548" s="53">
        <v>12070104</v>
      </c>
      <c r="D548" s="53">
        <v>313166</v>
      </c>
      <c r="E548" s="53">
        <v>11189</v>
      </c>
      <c r="F548" s="53">
        <f t="shared" si="229"/>
        <v>3.5728655090271615E-2</v>
      </c>
      <c r="H548" s="53">
        <f t="shared" si="246"/>
        <v>59656</v>
      </c>
      <c r="I548" s="53">
        <f t="shared" si="246"/>
        <v>309841</v>
      </c>
      <c r="J548" s="53">
        <f t="shared" si="230"/>
        <v>369497</v>
      </c>
      <c r="K548" s="53">
        <f t="shared" si="231"/>
        <v>13201.63086989009</v>
      </c>
      <c r="P548" s="53" t="s">
        <v>1029</v>
      </c>
      <c r="Q548" s="87" t="s">
        <v>1327</v>
      </c>
      <c r="R548" s="53">
        <v>482149.84207568009</v>
      </c>
      <c r="S548" s="51">
        <v>18046.452218599999</v>
      </c>
      <c r="T548" s="53">
        <f t="shared" si="232"/>
        <v>3.7429136429681459E-2</v>
      </c>
      <c r="V548" s="88">
        <f t="shared" si="245"/>
        <v>1421</v>
      </c>
      <c r="W548" s="53">
        <f t="shared" si="233"/>
        <v>53.186802866577352</v>
      </c>
    </row>
    <row r="549" spans="1:23" x14ac:dyDescent="0.3">
      <c r="A549" s="53" t="s">
        <v>1133</v>
      </c>
      <c r="B549" s="53" t="s">
        <v>642</v>
      </c>
      <c r="C549" s="53">
        <v>12090401</v>
      </c>
      <c r="D549" s="53">
        <v>313166</v>
      </c>
      <c r="E549" s="53">
        <v>22969</v>
      </c>
      <c r="F549" s="53">
        <f t="shared" si="229"/>
        <v>7.3344488226691276E-2</v>
      </c>
      <c r="H549" s="53">
        <f t="shared" si="246"/>
        <v>59656</v>
      </c>
      <c r="I549" s="53">
        <f t="shared" si="246"/>
        <v>309841</v>
      </c>
      <c r="J549" s="53">
        <f t="shared" si="230"/>
        <v>369497</v>
      </c>
      <c r="K549" s="53">
        <f t="shared" si="231"/>
        <v>27100.568366297746</v>
      </c>
      <c r="P549" s="53" t="s">
        <v>1029</v>
      </c>
      <c r="Q549" s="87" t="s">
        <v>1316</v>
      </c>
      <c r="R549" s="53">
        <v>482149.84207568009</v>
      </c>
      <c r="S549" s="51">
        <v>37839.950763100001</v>
      </c>
      <c r="T549" s="53">
        <f t="shared" si="232"/>
        <v>7.8481723856212521E-2</v>
      </c>
      <c r="V549" s="88">
        <f t="shared" si="245"/>
        <v>1421</v>
      </c>
      <c r="W549" s="53">
        <f t="shared" si="233"/>
        <v>111.52252959967799</v>
      </c>
    </row>
    <row r="550" spans="1:23" x14ac:dyDescent="0.3">
      <c r="A550" s="53" t="s">
        <v>1133</v>
      </c>
      <c r="B550" s="53" t="s">
        <v>642</v>
      </c>
      <c r="C550" s="53">
        <v>12090402</v>
      </c>
      <c r="D550" s="53">
        <v>313166</v>
      </c>
      <c r="E550" s="53">
        <v>3463</v>
      </c>
      <c r="F550" s="53">
        <f t="shared" si="229"/>
        <v>1.105803311981505E-2</v>
      </c>
      <c r="H550" s="53">
        <f t="shared" si="246"/>
        <v>59656</v>
      </c>
      <c r="I550" s="53">
        <f t="shared" si="246"/>
        <v>309841</v>
      </c>
      <c r="J550" s="53">
        <f t="shared" si="230"/>
        <v>369497</v>
      </c>
      <c r="K550" s="53">
        <f t="shared" si="231"/>
        <v>4085.9100636723015</v>
      </c>
      <c r="P550" s="53" t="s">
        <v>1029</v>
      </c>
      <c r="Q550" s="87" t="s">
        <v>1328</v>
      </c>
      <c r="R550" s="53">
        <v>482149.84207568009</v>
      </c>
      <c r="S550" s="51">
        <v>10662.7909998</v>
      </c>
      <c r="T550" s="53">
        <f t="shared" si="232"/>
        <v>2.2115097982602527E-2</v>
      </c>
      <c r="V550" s="88">
        <f t="shared" si="245"/>
        <v>1421</v>
      </c>
      <c r="W550" s="53">
        <f t="shared" si="233"/>
        <v>31.425554233278191</v>
      </c>
    </row>
    <row r="551" spans="1:23" x14ac:dyDescent="0.3">
      <c r="A551" s="53" t="s">
        <v>1133</v>
      </c>
      <c r="B551" s="53" t="s">
        <v>655</v>
      </c>
      <c r="C551" s="53">
        <v>12030203</v>
      </c>
      <c r="D551" s="53">
        <v>35096</v>
      </c>
      <c r="E551" s="53">
        <v>14046</v>
      </c>
      <c r="F551" s="53">
        <f t="shared" si="229"/>
        <v>0.4002165488944609</v>
      </c>
      <c r="H551" s="53">
        <f>Input!W153</f>
        <v>6648</v>
      </c>
      <c r="I551" s="53">
        <f>Input!X153</f>
        <v>13987</v>
      </c>
      <c r="J551" s="53">
        <f t="shared" si="230"/>
        <v>20635</v>
      </c>
      <c r="K551" s="53">
        <f t="shared" si="231"/>
        <v>8258.4684864372011</v>
      </c>
      <c r="P551" s="53" t="s">
        <v>737</v>
      </c>
      <c r="Q551" s="87" t="s">
        <v>1181</v>
      </c>
      <c r="R551" s="53">
        <v>516367.98602922505</v>
      </c>
      <c r="S551" s="51">
        <v>26226.558105600001</v>
      </c>
      <c r="T551" s="53">
        <f t="shared" si="232"/>
        <v>5.0790441729893859E-2</v>
      </c>
      <c r="V551" s="88">
        <f>Input!Z131</f>
        <v>386</v>
      </c>
      <c r="W551" s="53">
        <f t="shared" si="233"/>
        <v>19.605110507739031</v>
      </c>
    </row>
    <row r="552" spans="1:23" x14ac:dyDescent="0.3">
      <c r="A552" s="53" t="s">
        <v>1133</v>
      </c>
      <c r="B552" s="53" t="s">
        <v>655</v>
      </c>
      <c r="C552" s="53">
        <v>12040201</v>
      </c>
      <c r="D552" s="53">
        <v>35096</v>
      </c>
      <c r="E552" s="53">
        <v>4068</v>
      </c>
      <c r="F552" s="53">
        <f t="shared" si="229"/>
        <v>0.11591064508775929</v>
      </c>
      <c r="H552" s="53">
        <f t="shared" ref="H552:I554" si="247">H551</f>
        <v>6648</v>
      </c>
      <c r="I552" s="53">
        <f t="shared" si="247"/>
        <v>13987</v>
      </c>
      <c r="J552" s="53">
        <f t="shared" si="230"/>
        <v>20635</v>
      </c>
      <c r="K552" s="53">
        <f t="shared" si="231"/>
        <v>2391.8161613859129</v>
      </c>
      <c r="P552" s="53" t="s">
        <v>737</v>
      </c>
      <c r="Q552" s="87" t="s">
        <v>1182</v>
      </c>
      <c r="R552" s="53">
        <v>516367.98602922505</v>
      </c>
      <c r="S552" s="51">
        <v>87696.741327455355</v>
      </c>
      <c r="T552" s="53">
        <f t="shared" si="232"/>
        <v>0.16983380786602822</v>
      </c>
      <c r="V552" s="88">
        <f>V551</f>
        <v>386</v>
      </c>
      <c r="W552" s="53">
        <f t="shared" si="233"/>
        <v>65.555849836286896</v>
      </c>
    </row>
    <row r="553" spans="1:23" x14ac:dyDescent="0.3">
      <c r="A553" s="53" t="s">
        <v>1133</v>
      </c>
      <c r="B553" s="53" t="s">
        <v>655</v>
      </c>
      <c r="C553" s="53">
        <v>12040202</v>
      </c>
      <c r="D553" s="53">
        <v>35096</v>
      </c>
      <c r="E553" s="53">
        <v>6380</v>
      </c>
      <c r="F553" s="53">
        <f t="shared" si="229"/>
        <v>0.18178709824481423</v>
      </c>
      <c r="H553" s="53">
        <f t="shared" si="247"/>
        <v>6648</v>
      </c>
      <c r="I553" s="53">
        <f t="shared" si="247"/>
        <v>13987</v>
      </c>
      <c r="J553" s="53">
        <f t="shared" si="230"/>
        <v>20635</v>
      </c>
      <c r="K553" s="53">
        <f t="shared" si="231"/>
        <v>3751.1767722817417</v>
      </c>
      <c r="P553" s="53" t="s">
        <v>737</v>
      </c>
      <c r="Q553" s="87" t="s">
        <v>1183</v>
      </c>
      <c r="R553" s="53">
        <v>516367.98602922505</v>
      </c>
      <c r="S553" s="51">
        <v>66807.680980100005</v>
      </c>
      <c r="T553" s="53">
        <f t="shared" si="232"/>
        <v>0.1293799824691666</v>
      </c>
      <c r="V553" s="88">
        <f t="shared" ref="V553:V554" si="248">V552</f>
        <v>386</v>
      </c>
      <c r="W553" s="53">
        <f t="shared" si="233"/>
        <v>49.940673233098309</v>
      </c>
    </row>
    <row r="554" spans="1:23" x14ac:dyDescent="0.3">
      <c r="A554" s="53" t="s">
        <v>1133</v>
      </c>
      <c r="B554" s="53" t="s">
        <v>655</v>
      </c>
      <c r="C554" s="53">
        <v>12040203</v>
      </c>
      <c r="D554" s="53">
        <v>35096</v>
      </c>
      <c r="E554" s="53">
        <v>10602</v>
      </c>
      <c r="F554" s="53">
        <f t="shared" si="229"/>
        <v>0.30208570777296556</v>
      </c>
      <c r="H554" s="53">
        <f t="shared" si="247"/>
        <v>6648</v>
      </c>
      <c r="I554" s="53">
        <f t="shared" si="247"/>
        <v>13987</v>
      </c>
      <c r="J554" s="53">
        <f t="shared" si="230"/>
        <v>20635</v>
      </c>
      <c r="K554" s="53">
        <f t="shared" si="231"/>
        <v>6233.5385798951447</v>
      </c>
      <c r="P554" s="53" t="s">
        <v>737</v>
      </c>
      <c r="Q554" s="87" t="s">
        <v>1193</v>
      </c>
      <c r="R554" s="53">
        <v>516367.98602922505</v>
      </c>
      <c r="S554" s="51">
        <v>335637.00561606965</v>
      </c>
      <c r="T554" s="53">
        <f t="shared" si="232"/>
        <v>0.64999576793491121</v>
      </c>
      <c r="V554" s="88">
        <f t="shared" si="248"/>
        <v>386</v>
      </c>
      <c r="W554" s="53">
        <f t="shared" si="233"/>
        <v>250.89836642287574</v>
      </c>
    </row>
    <row r="555" spans="1:23" x14ac:dyDescent="0.3">
      <c r="A555" s="53" t="s">
        <v>1133</v>
      </c>
      <c r="B555" s="53" t="s">
        <v>675</v>
      </c>
      <c r="C555" s="53">
        <v>12040104</v>
      </c>
      <c r="D555" s="53">
        <v>585332</v>
      </c>
      <c r="E555" s="53">
        <v>203489</v>
      </c>
      <c r="F555" s="53">
        <f t="shared" si="229"/>
        <v>0.34764714726001655</v>
      </c>
      <c r="H555" s="53">
        <f>Input!W154</f>
        <v>174552</v>
      </c>
      <c r="I555" s="53">
        <f>Input!X154</f>
        <v>7468</v>
      </c>
      <c r="J555" s="53">
        <f t="shared" si="230"/>
        <v>182020</v>
      </c>
      <c r="K555" s="53">
        <f t="shared" si="231"/>
        <v>63278.733744268211</v>
      </c>
      <c r="P555" s="53" t="s">
        <v>1030</v>
      </c>
      <c r="Q555" s="87" t="s">
        <v>1256</v>
      </c>
      <c r="R555" s="53">
        <v>424153.42483250005</v>
      </c>
      <c r="S555" s="51">
        <v>19179.3774099</v>
      </c>
      <c r="T555" s="53">
        <f t="shared" si="232"/>
        <v>4.5218018497608536E-2</v>
      </c>
      <c r="V555" s="88">
        <f>Input!Z132</f>
        <v>0</v>
      </c>
      <c r="W555" s="53">
        <f t="shared" si="233"/>
        <v>0</v>
      </c>
    </row>
    <row r="556" spans="1:23" x14ac:dyDescent="0.3">
      <c r="A556" s="53" t="s">
        <v>1133</v>
      </c>
      <c r="B556" s="53" t="s">
        <v>675</v>
      </c>
      <c r="C556" s="53">
        <v>12040204</v>
      </c>
      <c r="D556" s="53">
        <v>585332</v>
      </c>
      <c r="E556" s="53">
        <v>21753</v>
      </c>
      <c r="F556" s="53">
        <f t="shared" si="229"/>
        <v>3.716352429048813E-2</v>
      </c>
      <c r="H556" s="53">
        <f t="shared" ref="H556:I559" si="249">H555</f>
        <v>174552</v>
      </c>
      <c r="I556" s="53">
        <f t="shared" si="249"/>
        <v>7468</v>
      </c>
      <c r="J556" s="53">
        <f t="shared" si="230"/>
        <v>182020</v>
      </c>
      <c r="K556" s="53">
        <f t="shared" si="231"/>
        <v>6764.5046913546494</v>
      </c>
      <c r="P556" s="53" t="s">
        <v>1030</v>
      </c>
      <c r="Q556" s="87" t="s">
        <v>1297</v>
      </c>
      <c r="R556" s="53">
        <v>424153.42483250005</v>
      </c>
      <c r="S556" s="51">
        <v>283672.03891300003</v>
      </c>
      <c r="T556" s="53">
        <f t="shared" si="232"/>
        <v>0.66879582317418107</v>
      </c>
      <c r="V556" s="88">
        <f t="shared" ref="V556:V559" si="250">V555</f>
        <v>0</v>
      </c>
      <c r="W556" s="53">
        <f t="shared" si="233"/>
        <v>0</v>
      </c>
    </row>
    <row r="557" spans="1:23" x14ac:dyDescent="0.3">
      <c r="A557" s="53" t="s">
        <v>1133</v>
      </c>
      <c r="B557" s="53" t="s">
        <v>675</v>
      </c>
      <c r="C557" s="53">
        <v>12040205</v>
      </c>
      <c r="D557" s="53">
        <v>585332</v>
      </c>
      <c r="E557" s="53">
        <v>151955</v>
      </c>
      <c r="F557" s="53">
        <f t="shared" si="229"/>
        <v>0.25960480547791681</v>
      </c>
      <c r="H557" s="53">
        <f t="shared" si="249"/>
        <v>174552</v>
      </c>
      <c r="I557" s="53">
        <f t="shared" si="249"/>
        <v>7468</v>
      </c>
      <c r="J557" s="53">
        <f t="shared" si="230"/>
        <v>182020</v>
      </c>
      <c r="K557" s="53">
        <f t="shared" si="231"/>
        <v>47253.266693090416</v>
      </c>
      <c r="P557" s="53" t="s">
        <v>1030</v>
      </c>
      <c r="Q557" s="87" t="s">
        <v>1309</v>
      </c>
      <c r="R557" s="53">
        <v>424153.42483250005</v>
      </c>
      <c r="S557" s="51">
        <v>39272.727829199997</v>
      </c>
      <c r="T557" s="53">
        <f t="shared" si="232"/>
        <v>9.2590853992771505E-2</v>
      </c>
      <c r="V557" s="88">
        <f t="shared" si="250"/>
        <v>0</v>
      </c>
      <c r="W557" s="53">
        <f t="shared" si="233"/>
        <v>0</v>
      </c>
    </row>
    <row r="558" spans="1:23" x14ac:dyDescent="0.3">
      <c r="A558" s="53" t="s">
        <v>1133</v>
      </c>
      <c r="B558" s="53" t="s">
        <v>675</v>
      </c>
      <c r="C558" s="53">
        <v>12070104</v>
      </c>
      <c r="D558" s="53">
        <v>585332</v>
      </c>
      <c r="E558" s="53">
        <v>199387</v>
      </c>
      <c r="F558" s="53">
        <f t="shared" si="229"/>
        <v>0.34063915863134087</v>
      </c>
      <c r="H558" s="53">
        <f t="shared" si="249"/>
        <v>174552</v>
      </c>
      <c r="I558" s="53">
        <f t="shared" si="249"/>
        <v>7468</v>
      </c>
      <c r="J558" s="53">
        <f t="shared" si="230"/>
        <v>182020</v>
      </c>
      <c r="K558" s="53">
        <f t="shared" si="231"/>
        <v>62003.139654076665</v>
      </c>
      <c r="P558" s="53" t="s">
        <v>1030</v>
      </c>
      <c r="Q558" s="87" t="s">
        <v>1298</v>
      </c>
      <c r="R558" s="53">
        <v>424153.42483250005</v>
      </c>
      <c r="S558" s="51">
        <v>12411.8145601</v>
      </c>
      <c r="T558" s="53">
        <f t="shared" si="232"/>
        <v>2.9262558860632747E-2</v>
      </c>
      <c r="V558" s="88">
        <f t="shared" si="250"/>
        <v>0</v>
      </c>
      <c r="W558" s="53">
        <f t="shared" si="233"/>
        <v>0</v>
      </c>
    </row>
    <row r="559" spans="1:23" x14ac:dyDescent="0.3">
      <c r="A559" s="53" t="s">
        <v>1133</v>
      </c>
      <c r="B559" s="53" t="s">
        <v>675</v>
      </c>
      <c r="C559" s="53">
        <v>12090401</v>
      </c>
      <c r="D559" s="53">
        <v>585332</v>
      </c>
      <c r="E559" s="53">
        <v>8748</v>
      </c>
      <c r="F559" s="53">
        <f t="shared" si="229"/>
        <v>1.4945364340237677E-2</v>
      </c>
      <c r="H559" s="53">
        <f t="shared" si="249"/>
        <v>174552</v>
      </c>
      <c r="I559" s="53">
        <f t="shared" si="249"/>
        <v>7468</v>
      </c>
      <c r="J559" s="53">
        <f t="shared" si="230"/>
        <v>182020</v>
      </c>
      <c r="K559" s="53">
        <f t="shared" si="231"/>
        <v>2720.3552172100622</v>
      </c>
      <c r="P559" s="53" t="s">
        <v>1030</v>
      </c>
      <c r="Q559" s="87" t="s">
        <v>1299</v>
      </c>
      <c r="R559" s="53">
        <v>424153.42483250005</v>
      </c>
      <c r="S559" s="51">
        <v>69617.4661203</v>
      </c>
      <c r="T559" s="53">
        <f t="shared" si="232"/>
        <v>0.16413274547480602</v>
      </c>
      <c r="V559" s="88">
        <f t="shared" si="250"/>
        <v>0</v>
      </c>
      <c r="W559" s="53">
        <f t="shared" si="233"/>
        <v>0</v>
      </c>
    </row>
    <row r="560" spans="1:23" x14ac:dyDescent="0.3">
      <c r="A560" s="53" t="s">
        <v>1133</v>
      </c>
      <c r="B560" s="53" t="s">
        <v>658</v>
      </c>
      <c r="C560" s="53">
        <v>12030201</v>
      </c>
      <c r="D560" s="53">
        <v>37</v>
      </c>
      <c r="E560" s="53">
        <v>37</v>
      </c>
      <c r="F560" s="53">
        <f t="shared" si="229"/>
        <v>1</v>
      </c>
      <c r="H560" s="53">
        <f>Input!W155</f>
        <v>0</v>
      </c>
      <c r="I560" s="53">
        <f>Input!X155</f>
        <v>0</v>
      </c>
      <c r="J560" s="53">
        <f t="shared" si="230"/>
        <v>0</v>
      </c>
      <c r="K560" s="53">
        <f t="shared" si="231"/>
        <v>0</v>
      </c>
      <c r="P560" s="53" t="s">
        <v>1031</v>
      </c>
      <c r="Q560" s="87" t="s">
        <v>1338</v>
      </c>
      <c r="R560" s="53">
        <v>867430.86909285502</v>
      </c>
      <c r="S560" s="51">
        <v>119.386920825</v>
      </c>
      <c r="T560" s="53">
        <f t="shared" si="232"/>
        <v>1.376327786787815E-4</v>
      </c>
      <c r="V560" s="88">
        <f>Input!Z133</f>
        <v>122</v>
      </c>
      <c r="W560" s="53">
        <f t="shared" si="233"/>
        <v>1.6791198998811343E-2</v>
      </c>
    </row>
    <row r="561" spans="1:23" x14ac:dyDescent="0.3">
      <c r="A561" s="53" t="s">
        <v>1133</v>
      </c>
      <c r="B561" s="53" t="s">
        <v>751</v>
      </c>
      <c r="C561" s="53">
        <v>12040202</v>
      </c>
      <c r="D561" s="53">
        <v>291309</v>
      </c>
      <c r="E561" s="53">
        <v>2417</v>
      </c>
      <c r="F561" s="53">
        <f t="shared" si="229"/>
        <v>8.2970316742702766E-3</v>
      </c>
      <c r="H561" s="53">
        <f>Input!W156</f>
        <v>47818</v>
      </c>
      <c r="I561" s="53">
        <f>Input!X156</f>
        <v>47046</v>
      </c>
      <c r="J561" s="53">
        <f>SUM(H561:I561)</f>
        <v>94864</v>
      </c>
      <c r="K561" s="53">
        <f t="shared" si="231"/>
        <v>787.08961274797548</v>
      </c>
      <c r="P561" s="53" t="s">
        <v>1031</v>
      </c>
      <c r="Q561" s="87" t="s">
        <v>1336</v>
      </c>
      <c r="R561" s="53">
        <v>867430.86909285502</v>
      </c>
      <c r="S561" s="51">
        <v>75282.160987199997</v>
      </c>
      <c r="T561" s="53">
        <f t="shared" si="232"/>
        <v>8.6787505113726057E-2</v>
      </c>
      <c r="V561" s="88">
        <f>V560</f>
        <v>122</v>
      </c>
      <c r="W561" s="53">
        <f t="shared" si="233"/>
        <v>10.588075623874579</v>
      </c>
    </row>
    <row r="562" spans="1:23" x14ac:dyDescent="0.3">
      <c r="A562" s="53" t="s">
        <v>1133</v>
      </c>
      <c r="B562" s="53" t="s">
        <v>751</v>
      </c>
      <c r="C562" s="53">
        <v>12040204</v>
      </c>
      <c r="D562" s="53">
        <v>291309</v>
      </c>
      <c r="E562" s="53">
        <v>288892</v>
      </c>
      <c r="F562" s="53">
        <f t="shared" si="229"/>
        <v>0.99170296832572968</v>
      </c>
      <c r="H562" s="53">
        <f>H561</f>
        <v>47818</v>
      </c>
      <c r="I562" s="53">
        <f>I561</f>
        <v>47046</v>
      </c>
      <c r="J562" s="53">
        <f t="shared" si="230"/>
        <v>94864</v>
      </c>
      <c r="K562" s="53">
        <f t="shared" si="231"/>
        <v>94076.910387252021</v>
      </c>
      <c r="P562" s="53" t="s">
        <v>1031</v>
      </c>
      <c r="Q562" s="87" t="s">
        <v>1330</v>
      </c>
      <c r="R562" s="53">
        <v>867430.86909285502</v>
      </c>
      <c r="S562" s="51">
        <v>35916.189186600001</v>
      </c>
      <c r="T562" s="53">
        <f t="shared" si="232"/>
        <v>4.140524676526737E-2</v>
      </c>
      <c r="V562" s="88">
        <f t="shared" ref="V562:V564" si="251">V561</f>
        <v>122</v>
      </c>
      <c r="W562" s="53">
        <f t="shared" si="233"/>
        <v>5.0514401053626194</v>
      </c>
    </row>
    <row r="563" spans="1:23" x14ac:dyDescent="0.3">
      <c r="A563" s="53" t="s">
        <v>1133</v>
      </c>
      <c r="B563" s="53" t="s">
        <v>619</v>
      </c>
      <c r="C563" s="53">
        <v>12040101</v>
      </c>
      <c r="D563" s="53">
        <v>4092459</v>
      </c>
      <c r="E563" s="53">
        <v>109810</v>
      </c>
      <c r="F563" s="53">
        <f t="shared" si="229"/>
        <v>2.6832278588496548E-2</v>
      </c>
      <c r="H563" s="53">
        <f>Input!W157</f>
        <v>868320</v>
      </c>
      <c r="I563" s="53">
        <f>Input!X157</f>
        <v>449218</v>
      </c>
      <c r="J563" s="53">
        <f t="shared" si="230"/>
        <v>1317538</v>
      </c>
      <c r="K563" s="53">
        <f t="shared" si="231"/>
        <v>35352.546666930568</v>
      </c>
      <c r="P563" s="53" t="s">
        <v>1031</v>
      </c>
      <c r="Q563" s="87" t="s">
        <v>1331</v>
      </c>
      <c r="R563" s="53">
        <v>867430.86909285502</v>
      </c>
      <c r="S563" s="51">
        <v>752328.46715899999</v>
      </c>
      <c r="T563" s="53">
        <f t="shared" si="232"/>
        <v>0.86730654161036802</v>
      </c>
      <c r="V563" s="88">
        <f t="shared" si="251"/>
        <v>122</v>
      </c>
      <c r="W563" s="53">
        <f t="shared" si="233"/>
        <v>105.8113980764649</v>
      </c>
    </row>
    <row r="564" spans="1:23" x14ac:dyDescent="0.3">
      <c r="A564" s="53" t="s">
        <v>1133</v>
      </c>
      <c r="B564" s="53" t="s">
        <v>619</v>
      </c>
      <c r="C564" s="53">
        <v>12040102</v>
      </c>
      <c r="D564" s="53">
        <v>4092459</v>
      </c>
      <c r="E564" s="53">
        <v>450197</v>
      </c>
      <c r="F564" s="53">
        <f t="shared" si="229"/>
        <v>0.11000647776801185</v>
      </c>
      <c r="H564" s="53">
        <f t="shared" ref="H564:I568" si="252">H563</f>
        <v>868320</v>
      </c>
      <c r="I564" s="53">
        <f t="shared" si="252"/>
        <v>449218</v>
      </c>
      <c r="J564" s="53">
        <f t="shared" si="230"/>
        <v>1317538</v>
      </c>
      <c r="K564" s="53">
        <f t="shared" si="231"/>
        <v>144937.71470551079</v>
      </c>
      <c r="P564" s="53" t="s">
        <v>1031</v>
      </c>
      <c r="Q564" s="87" t="s">
        <v>1332</v>
      </c>
      <c r="R564" s="53">
        <v>867430.86909285502</v>
      </c>
      <c r="S564" s="51">
        <v>3784.6648392299999</v>
      </c>
      <c r="T564" s="53">
        <f t="shared" si="232"/>
        <v>4.3630737319596893E-3</v>
      </c>
      <c r="V564" s="88">
        <f t="shared" si="251"/>
        <v>122</v>
      </c>
      <c r="W564" s="53">
        <f t="shared" si="233"/>
        <v>0.53229499529908209</v>
      </c>
    </row>
    <row r="565" spans="1:23" x14ac:dyDescent="0.3">
      <c r="A565" s="53" t="s">
        <v>1133</v>
      </c>
      <c r="B565" s="53" t="s">
        <v>619</v>
      </c>
      <c r="C565" s="53">
        <v>12040103</v>
      </c>
      <c r="D565" s="53">
        <v>4092459</v>
      </c>
      <c r="E565" s="53">
        <v>27160</v>
      </c>
      <c r="F565" s="53">
        <f t="shared" si="229"/>
        <v>6.6365967258315848E-3</v>
      </c>
      <c r="H565" s="53">
        <f t="shared" si="252"/>
        <v>868320</v>
      </c>
      <c r="I565" s="53">
        <f t="shared" si="252"/>
        <v>449218</v>
      </c>
      <c r="J565" s="53">
        <f t="shared" si="230"/>
        <v>1317538</v>
      </c>
      <c r="K565" s="53">
        <f t="shared" si="231"/>
        <v>8743.9683769586936</v>
      </c>
      <c r="P565" s="53" t="s">
        <v>1032</v>
      </c>
      <c r="Q565" s="87" t="s">
        <v>1273</v>
      </c>
      <c r="R565" s="53">
        <v>575784.16752170003</v>
      </c>
      <c r="S565" s="51">
        <v>11047.134628899999</v>
      </c>
      <c r="T565" s="53">
        <f t="shared" si="232"/>
        <v>1.9186242436031654E-2</v>
      </c>
      <c r="V565" s="88">
        <f>Input!Z134</f>
        <v>13</v>
      </c>
      <c r="W565" s="53">
        <f t="shared" si="233"/>
        <v>0.2494211516684115</v>
      </c>
    </row>
    <row r="566" spans="1:23" x14ac:dyDescent="0.3">
      <c r="A566" s="53" t="s">
        <v>1133</v>
      </c>
      <c r="B566" s="53" t="s">
        <v>619</v>
      </c>
      <c r="C566" s="53">
        <v>12040104</v>
      </c>
      <c r="D566" s="53">
        <v>4092459</v>
      </c>
      <c r="E566" s="53">
        <v>3166860</v>
      </c>
      <c r="F566" s="53">
        <f t="shared" si="229"/>
        <v>0.77382815563943341</v>
      </c>
      <c r="H566" s="53">
        <f t="shared" si="252"/>
        <v>868320</v>
      </c>
      <c r="I566" s="53">
        <f t="shared" si="252"/>
        <v>449218</v>
      </c>
      <c r="J566" s="53">
        <f t="shared" si="230"/>
        <v>1317538</v>
      </c>
      <c r="K566" s="53">
        <f t="shared" si="231"/>
        <v>1019548.0005248678</v>
      </c>
      <c r="P566" s="53" t="s">
        <v>1032</v>
      </c>
      <c r="Q566" s="87" t="s">
        <v>1235</v>
      </c>
      <c r="R566" s="53">
        <v>575784.16752170003</v>
      </c>
      <c r="S566" s="51">
        <v>175110.33749000001</v>
      </c>
      <c r="T566" s="53">
        <f t="shared" si="232"/>
        <v>0.30412496099660552</v>
      </c>
      <c r="V566" s="88">
        <f>V565</f>
        <v>13</v>
      </c>
      <c r="W566" s="53">
        <f t="shared" si="233"/>
        <v>3.9536244929558717</v>
      </c>
    </row>
    <row r="567" spans="1:23" x14ac:dyDescent="0.3">
      <c r="A567" s="53" t="s">
        <v>1133</v>
      </c>
      <c r="B567" s="53" t="s">
        <v>619</v>
      </c>
      <c r="C567" s="53">
        <v>12040203</v>
      </c>
      <c r="D567" s="53">
        <v>4092459</v>
      </c>
      <c r="E567" s="53">
        <v>33492</v>
      </c>
      <c r="F567" s="53">
        <f t="shared" si="229"/>
        <v>8.1838327518980649E-3</v>
      </c>
      <c r="H567" s="53">
        <f t="shared" si="252"/>
        <v>868320</v>
      </c>
      <c r="I567" s="53">
        <f t="shared" si="252"/>
        <v>449218</v>
      </c>
      <c r="J567" s="53">
        <f t="shared" si="230"/>
        <v>1317538</v>
      </c>
      <c r="K567" s="53">
        <f t="shared" si="231"/>
        <v>10782.510636270272</v>
      </c>
      <c r="P567" s="53" t="s">
        <v>1032</v>
      </c>
      <c r="Q567" s="87" t="s">
        <v>1274</v>
      </c>
      <c r="R567" s="53">
        <v>575784.16752170003</v>
      </c>
      <c r="S567" s="51">
        <v>19735.5076458</v>
      </c>
      <c r="T567" s="53">
        <f t="shared" si="232"/>
        <v>3.4275877592720043E-2</v>
      </c>
      <c r="V567" s="88">
        <f t="shared" ref="V567:V568" si="253">V566</f>
        <v>13</v>
      </c>
      <c r="W567" s="53">
        <f t="shared" si="233"/>
        <v>0.44558640870536054</v>
      </c>
    </row>
    <row r="568" spans="1:23" x14ac:dyDescent="0.3">
      <c r="A568" s="53" t="s">
        <v>1133</v>
      </c>
      <c r="B568" s="53" t="s">
        <v>619</v>
      </c>
      <c r="C568" s="53">
        <v>12040204</v>
      </c>
      <c r="D568" s="53">
        <v>4092459</v>
      </c>
      <c r="E568" s="53">
        <v>304940</v>
      </c>
      <c r="F568" s="53">
        <f t="shared" si="229"/>
        <v>7.4512658526328546E-2</v>
      </c>
      <c r="H568" s="53">
        <f t="shared" si="252"/>
        <v>868320</v>
      </c>
      <c r="I568" s="53">
        <f t="shared" si="252"/>
        <v>449218</v>
      </c>
      <c r="J568" s="53">
        <f t="shared" si="230"/>
        <v>1317538</v>
      </c>
      <c r="K568" s="53">
        <f t="shared" si="231"/>
        <v>98173.259089461862</v>
      </c>
      <c r="P568" s="53" t="s">
        <v>1032</v>
      </c>
      <c r="Q568" s="87" t="s">
        <v>1178</v>
      </c>
      <c r="R568" s="53">
        <v>575784.16752170003</v>
      </c>
      <c r="S568" s="51">
        <v>369891.18775699998</v>
      </c>
      <c r="T568" s="53">
        <f t="shared" si="232"/>
        <v>0.6424129189746427</v>
      </c>
      <c r="V568" s="88">
        <f t="shared" si="253"/>
        <v>13</v>
      </c>
      <c r="W568" s="53">
        <f t="shared" si="233"/>
        <v>8.3513679466703543</v>
      </c>
    </row>
    <row r="569" spans="1:23" x14ac:dyDescent="0.3">
      <c r="A569" s="53" t="s">
        <v>1133</v>
      </c>
      <c r="B569" s="53" t="s">
        <v>1044</v>
      </c>
      <c r="C569" s="53">
        <v>12030201</v>
      </c>
      <c r="D569" s="53">
        <v>16801</v>
      </c>
      <c r="E569" s="53">
        <v>5995</v>
      </c>
      <c r="F569" s="53">
        <f t="shared" si="229"/>
        <v>0.35682399857151359</v>
      </c>
      <c r="H569" s="53">
        <f>Input!W158</f>
        <v>2489</v>
      </c>
      <c r="I569" s="53">
        <f>Input!X158</f>
        <v>967</v>
      </c>
      <c r="J569" s="53">
        <f t="shared" si="230"/>
        <v>3456</v>
      </c>
      <c r="K569" s="53">
        <f t="shared" si="231"/>
        <v>1233.1837390631511</v>
      </c>
      <c r="P569" s="53" t="s">
        <v>1033</v>
      </c>
      <c r="Q569" s="87" t="s">
        <v>1254</v>
      </c>
      <c r="R569" s="53">
        <v>708650.08415002003</v>
      </c>
      <c r="S569" s="51">
        <v>8165.3214734200001</v>
      </c>
      <c r="T569" s="53">
        <f t="shared" si="232"/>
        <v>1.1522360126738396E-2</v>
      </c>
      <c r="V569" s="88">
        <f>Input!Z135</f>
        <v>80</v>
      </c>
      <c r="W569" s="53">
        <f t="shared" si="233"/>
        <v>0.92178881013907166</v>
      </c>
    </row>
    <row r="570" spans="1:23" x14ac:dyDescent="0.3">
      <c r="A570" s="53" t="s">
        <v>1133</v>
      </c>
      <c r="B570" s="53" t="s">
        <v>1044</v>
      </c>
      <c r="C570" s="53">
        <v>12030202</v>
      </c>
      <c r="D570" s="53">
        <v>16801</v>
      </c>
      <c r="E570" s="53">
        <v>6016</v>
      </c>
      <c r="F570" s="53">
        <f t="shared" si="229"/>
        <v>0.35807392417118028</v>
      </c>
      <c r="H570" s="53">
        <f>H569</f>
        <v>2489</v>
      </c>
      <c r="I570" s="53">
        <f>I569</f>
        <v>967</v>
      </c>
      <c r="J570" s="53">
        <f t="shared" si="230"/>
        <v>3456</v>
      </c>
      <c r="K570" s="53">
        <f t="shared" si="231"/>
        <v>1237.503481935599</v>
      </c>
      <c r="P570" s="53" t="s">
        <v>1033</v>
      </c>
      <c r="Q570" s="87" t="s">
        <v>1255</v>
      </c>
      <c r="R570" s="53">
        <v>708650.08415002003</v>
      </c>
      <c r="S570" s="51">
        <v>134671.508153</v>
      </c>
      <c r="T570" s="53">
        <f t="shared" si="232"/>
        <v>0.19003950068605407</v>
      </c>
      <c r="V570" s="88">
        <f>V569</f>
        <v>80</v>
      </c>
      <c r="W570" s="53">
        <f t="shared" si="233"/>
        <v>15.203160054884325</v>
      </c>
    </row>
    <row r="571" spans="1:23" ht="14.4" customHeight="1" x14ac:dyDescent="0.3">
      <c r="A571" s="53" t="s">
        <v>1133</v>
      </c>
      <c r="B571" s="53" t="s">
        <v>1044</v>
      </c>
      <c r="C571" s="53">
        <v>12070103</v>
      </c>
      <c r="D571" s="53">
        <v>16801</v>
      </c>
      <c r="E571" s="53">
        <v>4790</v>
      </c>
      <c r="F571" s="53">
        <f t="shared" si="229"/>
        <v>0.28510207725730613</v>
      </c>
      <c r="H571" s="53">
        <f>H570</f>
        <v>2489</v>
      </c>
      <c r="I571" s="53">
        <f>I570</f>
        <v>967</v>
      </c>
      <c r="J571" s="53">
        <f t="shared" si="230"/>
        <v>3456</v>
      </c>
      <c r="K571" s="53">
        <f t="shared" si="231"/>
        <v>985.31277900124996</v>
      </c>
      <c r="P571" s="53" t="s">
        <v>1033</v>
      </c>
      <c r="Q571" s="87" t="s">
        <v>1256</v>
      </c>
      <c r="R571" s="53">
        <v>708650.08415002003</v>
      </c>
      <c r="S571" s="51">
        <v>22134.367972299999</v>
      </c>
      <c r="T571" s="53">
        <f t="shared" si="232"/>
        <v>3.1234552097526021E-2</v>
      </c>
      <c r="V571" s="88">
        <f t="shared" ref="V571:V574" si="254">V570</f>
        <v>80</v>
      </c>
      <c r="W571" s="53">
        <f t="shared" si="233"/>
        <v>2.4987641678020815</v>
      </c>
    </row>
    <row r="572" spans="1:23" ht="14.4" customHeight="1" x14ac:dyDescent="0.3">
      <c r="A572" s="53" t="s">
        <v>1133</v>
      </c>
      <c r="B572" s="53" t="s">
        <v>1045</v>
      </c>
      <c r="C572" s="53">
        <v>12020007</v>
      </c>
      <c r="D572" s="53">
        <v>75643</v>
      </c>
      <c r="E572" s="53">
        <v>4085</v>
      </c>
      <c r="F572" s="53">
        <f t="shared" si="229"/>
        <v>5.4003675158309429E-2</v>
      </c>
      <c r="H572" s="53">
        <f>Input!W159</f>
        <v>12980</v>
      </c>
      <c r="I572" s="53">
        <f>Input!X159</f>
        <v>537</v>
      </c>
      <c r="J572" s="53">
        <f t="shared" si="230"/>
        <v>13517</v>
      </c>
      <c r="K572" s="53">
        <f t="shared" si="231"/>
        <v>729.96767711486859</v>
      </c>
      <c r="P572" s="53" t="s">
        <v>1033</v>
      </c>
      <c r="Q572" s="87" t="s">
        <v>1297</v>
      </c>
      <c r="R572" s="53">
        <v>708650.08415002003</v>
      </c>
      <c r="S572" s="51">
        <v>494493.13638899999</v>
      </c>
      <c r="T572" s="53">
        <f t="shared" si="232"/>
        <v>0.69779591853448031</v>
      </c>
      <c r="V572" s="88">
        <f t="shared" si="254"/>
        <v>80</v>
      </c>
      <c r="W572" s="53">
        <f t="shared" si="233"/>
        <v>55.823673482758423</v>
      </c>
    </row>
    <row r="573" spans="1:23" ht="14.4" customHeight="1" x14ac:dyDescent="0.3">
      <c r="A573" s="53" t="s">
        <v>1133</v>
      </c>
      <c r="B573" s="53" t="s">
        <v>1045</v>
      </c>
      <c r="C573" s="53">
        <v>12030202</v>
      </c>
      <c r="D573" s="53">
        <v>75643</v>
      </c>
      <c r="E573" s="53">
        <v>1375</v>
      </c>
      <c r="F573" s="53">
        <f t="shared" si="229"/>
        <v>1.8177491638353846E-2</v>
      </c>
      <c r="H573" s="53">
        <f t="shared" ref="H573:I578" si="255">H572</f>
        <v>12980</v>
      </c>
      <c r="I573" s="53">
        <f t="shared" si="255"/>
        <v>537</v>
      </c>
      <c r="J573" s="53">
        <f t="shared" si="230"/>
        <v>13517</v>
      </c>
      <c r="K573" s="53">
        <f t="shared" si="231"/>
        <v>245.70515447562894</v>
      </c>
      <c r="P573" s="53" t="s">
        <v>1033</v>
      </c>
      <c r="Q573" s="87" t="s">
        <v>1298</v>
      </c>
      <c r="R573" s="53">
        <v>708650.08415002003</v>
      </c>
      <c r="S573" s="51">
        <v>38501.628993400001</v>
      </c>
      <c r="T573" s="53">
        <f t="shared" si="232"/>
        <v>5.4330945348832094E-2</v>
      </c>
      <c r="V573" s="88">
        <f t="shared" si="254"/>
        <v>80</v>
      </c>
      <c r="W573" s="53">
        <f t="shared" si="233"/>
        <v>4.3464756279065675</v>
      </c>
    </row>
    <row r="574" spans="1:23" ht="14.4" customHeight="1" x14ac:dyDescent="0.3">
      <c r="A574" s="53" t="s">
        <v>1133</v>
      </c>
      <c r="B574" s="53" t="s">
        <v>1045</v>
      </c>
      <c r="C574" s="53">
        <v>12030203</v>
      </c>
      <c r="D574" s="53">
        <v>75643</v>
      </c>
      <c r="E574" s="53">
        <v>45871</v>
      </c>
      <c r="F574" s="53">
        <f t="shared" si="229"/>
        <v>0.60641434104940317</v>
      </c>
      <c r="H574" s="53">
        <f t="shared" si="255"/>
        <v>12980</v>
      </c>
      <c r="I574" s="53">
        <f t="shared" si="255"/>
        <v>537</v>
      </c>
      <c r="J574" s="53">
        <f t="shared" si="230"/>
        <v>13517</v>
      </c>
      <c r="K574" s="53">
        <f t="shared" si="231"/>
        <v>8196.9026479647819</v>
      </c>
      <c r="P574" s="53" t="s">
        <v>1033</v>
      </c>
      <c r="Q574" s="87" t="s">
        <v>1300</v>
      </c>
      <c r="R574" s="53">
        <v>708650.08415002003</v>
      </c>
      <c r="S574" s="51">
        <v>10684.121168899999</v>
      </c>
      <c r="T574" s="53">
        <f t="shared" si="232"/>
        <v>1.5076723206369068E-2</v>
      </c>
      <c r="V574" s="88">
        <f t="shared" si="254"/>
        <v>80</v>
      </c>
      <c r="W574" s="53">
        <f t="shared" si="233"/>
        <v>1.2061378565095255</v>
      </c>
    </row>
    <row r="575" spans="1:23" ht="14.4" customHeight="1" x14ac:dyDescent="0.3">
      <c r="A575" s="53" t="s">
        <v>1133</v>
      </c>
      <c r="B575" s="53" t="s">
        <v>1045</v>
      </c>
      <c r="C575" s="53">
        <v>12040103</v>
      </c>
      <c r="D575" s="53">
        <v>75643</v>
      </c>
      <c r="E575" s="53">
        <v>21185</v>
      </c>
      <c r="F575" s="53">
        <f t="shared" si="229"/>
        <v>0.28006557116983727</v>
      </c>
      <c r="H575" s="53">
        <f t="shared" si="255"/>
        <v>12980</v>
      </c>
      <c r="I575" s="53">
        <f t="shared" si="255"/>
        <v>537</v>
      </c>
      <c r="J575" s="53">
        <f t="shared" si="230"/>
        <v>13517</v>
      </c>
      <c r="K575" s="53">
        <f t="shared" si="231"/>
        <v>3785.6463255026902</v>
      </c>
      <c r="P575" s="53" t="s">
        <v>1034</v>
      </c>
      <c r="Q575" s="87" t="s">
        <v>1246</v>
      </c>
      <c r="R575" s="53">
        <v>800468.00711645</v>
      </c>
      <c r="S575" s="51">
        <v>5798.8985399100002</v>
      </c>
      <c r="T575" s="53">
        <f t="shared" si="232"/>
        <v>7.2443851451347158E-3</v>
      </c>
      <c r="V575" s="88">
        <f>Input!Z136</f>
        <v>19</v>
      </c>
      <c r="W575" s="53">
        <f t="shared" si="233"/>
        <v>0.13764331775755961</v>
      </c>
    </row>
    <row r="576" spans="1:23" ht="14.4" customHeight="1" x14ac:dyDescent="0.3">
      <c r="A576" s="53" t="s">
        <v>1133</v>
      </c>
      <c r="B576" s="53" t="s">
        <v>1045</v>
      </c>
      <c r="C576" s="53">
        <v>12040201</v>
      </c>
      <c r="D576" s="53">
        <v>75643</v>
      </c>
      <c r="E576" s="53">
        <v>15</v>
      </c>
      <c r="F576" s="53">
        <f t="shared" si="229"/>
        <v>1.9829990878204195E-4</v>
      </c>
      <c r="H576" s="53">
        <f t="shared" si="255"/>
        <v>12980</v>
      </c>
      <c r="I576" s="53">
        <f t="shared" si="255"/>
        <v>537</v>
      </c>
      <c r="J576" s="53">
        <f t="shared" si="230"/>
        <v>13517</v>
      </c>
      <c r="K576" s="53">
        <f t="shared" si="231"/>
        <v>2.6804198670068611</v>
      </c>
      <c r="P576" s="53" t="s">
        <v>1034</v>
      </c>
      <c r="Q576" s="87" t="s">
        <v>1253</v>
      </c>
      <c r="R576" s="53">
        <v>800468.00711645</v>
      </c>
      <c r="S576" s="51">
        <v>254773.554481</v>
      </c>
      <c r="T576" s="53">
        <f t="shared" si="232"/>
        <v>0.31828074603353412</v>
      </c>
      <c r="V576" s="88">
        <f>V575</f>
        <v>19</v>
      </c>
      <c r="W576" s="53">
        <f t="shared" si="233"/>
        <v>6.0473341746371485</v>
      </c>
    </row>
    <row r="577" spans="1:23" ht="14.4" customHeight="1" x14ac:dyDescent="0.3">
      <c r="A577" s="53" t="s">
        <v>1133</v>
      </c>
      <c r="B577" s="53" t="s">
        <v>1045</v>
      </c>
      <c r="C577" s="53">
        <v>12040202</v>
      </c>
      <c r="D577" s="53">
        <v>75643</v>
      </c>
      <c r="E577" s="53">
        <v>49</v>
      </c>
      <c r="F577" s="53">
        <f t="shared" si="229"/>
        <v>6.4777970202133702E-4</v>
      </c>
      <c r="H577" s="53">
        <f t="shared" si="255"/>
        <v>12980</v>
      </c>
      <c r="I577" s="53">
        <f t="shared" si="255"/>
        <v>537</v>
      </c>
      <c r="J577" s="53">
        <f t="shared" si="230"/>
        <v>13517</v>
      </c>
      <c r="K577" s="53">
        <f t="shared" si="231"/>
        <v>8.7560382322224122</v>
      </c>
      <c r="P577" s="53" t="s">
        <v>1034</v>
      </c>
      <c r="Q577" s="87" t="s">
        <v>1254</v>
      </c>
      <c r="R577" s="53">
        <v>800468.00711645</v>
      </c>
      <c r="S577" s="51">
        <v>133766.48433000001</v>
      </c>
      <c r="T577" s="53">
        <f t="shared" si="232"/>
        <v>0.16711034437450042</v>
      </c>
      <c r="V577" s="88">
        <f t="shared" ref="V577:V579" si="256">V576</f>
        <v>19</v>
      </c>
      <c r="W577" s="53">
        <f t="shared" si="233"/>
        <v>3.175096543115508</v>
      </c>
    </row>
    <row r="578" spans="1:23" ht="14.4" customHeight="1" x14ac:dyDescent="0.3">
      <c r="A578" s="53" t="s">
        <v>1133</v>
      </c>
      <c r="B578" s="53" t="s">
        <v>1045</v>
      </c>
      <c r="C578" s="53">
        <v>12040203</v>
      </c>
      <c r="D578" s="53">
        <v>75643</v>
      </c>
      <c r="E578" s="53">
        <v>3063</v>
      </c>
      <c r="F578" s="53">
        <f t="shared" si="229"/>
        <v>4.0492841373292968E-2</v>
      </c>
      <c r="H578" s="53">
        <f t="shared" si="255"/>
        <v>12980</v>
      </c>
      <c r="I578" s="53">
        <f t="shared" si="255"/>
        <v>537</v>
      </c>
      <c r="J578" s="53">
        <f t="shared" si="230"/>
        <v>13517</v>
      </c>
      <c r="K578" s="53">
        <f t="shared" si="231"/>
        <v>547.34173684280108</v>
      </c>
      <c r="P578" s="53" t="s">
        <v>1034</v>
      </c>
      <c r="Q578" s="87" t="s">
        <v>1255</v>
      </c>
      <c r="R578" s="53">
        <v>800468.00711645</v>
      </c>
      <c r="S578" s="51">
        <v>402442.52870899998</v>
      </c>
      <c r="T578" s="53">
        <f t="shared" si="232"/>
        <v>0.5027590423741366</v>
      </c>
      <c r="V578" s="88">
        <f t="shared" si="256"/>
        <v>19</v>
      </c>
      <c r="W578" s="53">
        <f t="shared" si="233"/>
        <v>9.5524218051085956</v>
      </c>
    </row>
    <row r="579" spans="1:23" ht="14.4" customHeight="1" x14ac:dyDescent="0.3">
      <c r="A579" s="53" t="s">
        <v>1133</v>
      </c>
      <c r="B579" s="53" t="s">
        <v>1051</v>
      </c>
      <c r="C579" s="53">
        <v>12030202</v>
      </c>
      <c r="D579" s="53">
        <v>13664</v>
      </c>
      <c r="E579" s="53">
        <v>12546</v>
      </c>
      <c r="F579" s="53">
        <f t="shared" ref="F579:F642" si="257">E579/D579</f>
        <v>0.91817915690866514</v>
      </c>
      <c r="H579" s="53">
        <f>Input!W160</f>
        <v>1921</v>
      </c>
      <c r="I579" s="53">
        <f>Input!X160</f>
        <v>316</v>
      </c>
      <c r="J579" s="53">
        <f t="shared" ref="J579:J642" si="258">SUM(H579:I579)</f>
        <v>2237</v>
      </c>
      <c r="K579" s="53">
        <f t="shared" ref="K579:K642" si="259">J579*F579</f>
        <v>2053.9667740046839</v>
      </c>
      <c r="P579" s="53" t="s">
        <v>1034</v>
      </c>
      <c r="Q579" s="87" t="s">
        <v>1256</v>
      </c>
      <c r="R579" s="53">
        <v>800468.00711645</v>
      </c>
      <c r="S579" s="51">
        <v>3686.5410565400002</v>
      </c>
      <c r="T579" s="53">
        <f t="shared" ref="T579:T642" si="260">S579/R579</f>
        <v>4.6054820726941208E-3</v>
      </c>
      <c r="V579" s="88">
        <f t="shared" si="256"/>
        <v>19</v>
      </c>
      <c r="W579" s="53">
        <f t="shared" ref="W579:W642" si="261">V579*T579</f>
        <v>8.7504159381188301E-2</v>
      </c>
    </row>
    <row r="580" spans="1:23" ht="14.4" customHeight="1" x14ac:dyDescent="0.3">
      <c r="A580" s="53" t="s">
        <v>1133</v>
      </c>
      <c r="B580" s="53" t="s">
        <v>1051</v>
      </c>
      <c r="C580" s="53">
        <v>12070103</v>
      </c>
      <c r="D580" s="53">
        <v>13664</v>
      </c>
      <c r="E580" s="53">
        <v>1118</v>
      </c>
      <c r="F580" s="53">
        <f t="shared" si="257"/>
        <v>8.1820843091334888E-2</v>
      </c>
      <c r="H580" s="53">
        <f>H579</f>
        <v>1921</v>
      </c>
      <c r="I580" s="53">
        <f>I579</f>
        <v>316</v>
      </c>
      <c r="J580" s="53">
        <f t="shared" si="258"/>
        <v>2237</v>
      </c>
      <c r="K580" s="53">
        <f t="shared" si="259"/>
        <v>183.03322599531614</v>
      </c>
      <c r="P580" s="53" t="s">
        <v>1035</v>
      </c>
      <c r="Q580" s="87" t="s">
        <v>1172</v>
      </c>
      <c r="R580" s="53">
        <v>583716.86493347283</v>
      </c>
      <c r="S580" s="51">
        <v>135941.45798689386</v>
      </c>
      <c r="T580" s="53">
        <f t="shared" si="260"/>
        <v>0.23288937865858533</v>
      </c>
      <c r="V580" s="88">
        <f>Input!Z137</f>
        <v>357</v>
      </c>
      <c r="W580" s="53">
        <f t="shared" si="261"/>
        <v>83.141508181114958</v>
      </c>
    </row>
    <row r="581" spans="1:23" ht="14.4" customHeight="1" x14ac:dyDescent="0.3">
      <c r="A581" s="53" t="s">
        <v>1133</v>
      </c>
      <c r="B581" s="53" t="s">
        <v>1062</v>
      </c>
      <c r="C581" s="53">
        <v>12040101</v>
      </c>
      <c r="D581" s="53">
        <v>455746</v>
      </c>
      <c r="E581" s="53">
        <v>195471</v>
      </c>
      <c r="F581" s="53">
        <f t="shared" si="257"/>
        <v>0.42890338039170944</v>
      </c>
      <c r="H581" s="53">
        <f>Input!W161</f>
        <v>122197</v>
      </c>
      <c r="I581" s="53">
        <f>Input!X161</f>
        <v>2608</v>
      </c>
      <c r="J581" s="53">
        <f t="shared" si="258"/>
        <v>124805</v>
      </c>
      <c r="K581" s="53">
        <f t="shared" si="259"/>
        <v>53529.286389787296</v>
      </c>
      <c r="P581" s="53" t="s">
        <v>1035</v>
      </c>
      <c r="Q581" s="87" t="s">
        <v>1177</v>
      </c>
      <c r="R581" s="53">
        <v>583716.86493347283</v>
      </c>
      <c r="S581" s="51">
        <v>232695.26513801719</v>
      </c>
      <c r="T581" s="53">
        <f t="shared" si="260"/>
        <v>0.39864406721319906</v>
      </c>
      <c r="V581" s="88">
        <f>V580</f>
        <v>357</v>
      </c>
      <c r="W581" s="53">
        <f t="shared" si="261"/>
        <v>142.31593199511207</v>
      </c>
    </row>
    <row r="582" spans="1:23" ht="14.4" customHeight="1" x14ac:dyDescent="0.3">
      <c r="A582" s="53" t="s">
        <v>1133</v>
      </c>
      <c r="B582" s="53" t="s">
        <v>1062</v>
      </c>
      <c r="C582" s="53">
        <v>12040102</v>
      </c>
      <c r="D582" s="53">
        <v>455746</v>
      </c>
      <c r="E582" s="53">
        <v>181350</v>
      </c>
      <c r="F582" s="53">
        <f t="shared" si="257"/>
        <v>0.39791901629416387</v>
      </c>
      <c r="H582" s="53">
        <f>H581</f>
        <v>122197</v>
      </c>
      <c r="I582" s="53">
        <f>I581</f>
        <v>2608</v>
      </c>
      <c r="J582" s="53">
        <f t="shared" si="258"/>
        <v>124805</v>
      </c>
      <c r="K582" s="53">
        <f t="shared" si="259"/>
        <v>49662.282828593125</v>
      </c>
      <c r="P582" s="53" t="s">
        <v>1035</v>
      </c>
      <c r="Q582" s="87" t="s">
        <v>1178</v>
      </c>
      <c r="R582" s="53">
        <v>583716.86493347283</v>
      </c>
      <c r="S582" s="51">
        <v>32290.500890620908</v>
      </c>
      <c r="T582" s="53">
        <f t="shared" si="260"/>
        <v>5.5318773245143615E-2</v>
      </c>
      <c r="V582" s="88">
        <f t="shared" ref="V582:V583" si="262">V581</f>
        <v>357</v>
      </c>
      <c r="W582" s="53">
        <f t="shared" si="261"/>
        <v>19.748802048516271</v>
      </c>
    </row>
    <row r="583" spans="1:23" ht="14.4" customHeight="1" x14ac:dyDescent="0.3">
      <c r="A583" s="53" t="s">
        <v>1133</v>
      </c>
      <c r="B583" s="53" t="s">
        <v>1062</v>
      </c>
      <c r="C583" s="53">
        <v>12040103</v>
      </c>
      <c r="D583" s="53">
        <v>455746</v>
      </c>
      <c r="E583" s="53">
        <v>78925</v>
      </c>
      <c r="F583" s="53">
        <f t="shared" si="257"/>
        <v>0.17317760331412674</v>
      </c>
      <c r="H583" s="53">
        <f>H582</f>
        <v>122197</v>
      </c>
      <c r="I583" s="53">
        <f>I582</f>
        <v>2608</v>
      </c>
      <c r="J583" s="53">
        <f t="shared" si="258"/>
        <v>124805</v>
      </c>
      <c r="K583" s="53">
        <f t="shared" si="259"/>
        <v>21613.430781619587</v>
      </c>
      <c r="P583" s="53" t="s">
        <v>1035</v>
      </c>
      <c r="Q583" s="87" t="s">
        <v>1170</v>
      </c>
      <c r="R583" s="53">
        <v>583716.86493347283</v>
      </c>
      <c r="S583" s="51">
        <v>182789.64091794088</v>
      </c>
      <c r="T583" s="53">
        <f t="shared" si="260"/>
        <v>0.31314778088307199</v>
      </c>
      <c r="V583" s="88">
        <f t="shared" si="262"/>
        <v>357</v>
      </c>
      <c r="W583" s="53">
        <f t="shared" si="261"/>
        <v>111.79375777525669</v>
      </c>
    </row>
    <row r="584" spans="1:23" ht="14.4" customHeight="1" x14ac:dyDescent="0.3">
      <c r="A584" s="53" t="s">
        <v>1133</v>
      </c>
      <c r="B584" s="53" t="s">
        <v>1076</v>
      </c>
      <c r="C584" s="53">
        <v>12020002</v>
      </c>
      <c r="D584" s="53">
        <v>37476</v>
      </c>
      <c r="E584" s="53">
        <v>28</v>
      </c>
      <c r="F584" s="53">
        <f t="shared" si="257"/>
        <v>7.4714483936385949E-4</v>
      </c>
      <c r="H584" s="53">
        <f>Input!W162</f>
        <v>6046</v>
      </c>
      <c r="I584" s="53">
        <f>Input!X162</f>
        <v>0</v>
      </c>
      <c r="J584" s="53">
        <f t="shared" si="258"/>
        <v>6046</v>
      </c>
      <c r="K584" s="53">
        <f t="shared" si="259"/>
        <v>4.5172376987938945</v>
      </c>
      <c r="P584" s="53" t="s">
        <v>1036</v>
      </c>
      <c r="Q584" s="87" t="s">
        <v>1302</v>
      </c>
      <c r="R584" s="53">
        <v>873222.86632766505</v>
      </c>
      <c r="S584" s="51">
        <v>280.267749665</v>
      </c>
      <c r="T584" s="53">
        <f t="shared" si="260"/>
        <v>3.2095786822860557E-4</v>
      </c>
      <c r="V584" s="88">
        <f>Input!Z138</f>
        <v>0</v>
      </c>
      <c r="W584" s="53">
        <f t="shared" si="261"/>
        <v>0</v>
      </c>
    </row>
    <row r="585" spans="1:23" ht="14.4" customHeight="1" x14ac:dyDescent="0.3">
      <c r="A585" s="53" t="s">
        <v>1133</v>
      </c>
      <c r="B585" s="53" t="s">
        <v>1076</v>
      </c>
      <c r="C585" s="53">
        <v>12020007</v>
      </c>
      <c r="D585" s="53">
        <v>37476</v>
      </c>
      <c r="E585" s="53">
        <v>93</v>
      </c>
      <c r="F585" s="53">
        <f t="shared" si="257"/>
        <v>2.4815882164585337E-3</v>
      </c>
      <c r="H585" s="53">
        <f>H584</f>
        <v>6046</v>
      </c>
      <c r="I585" s="53">
        <f>I584</f>
        <v>0</v>
      </c>
      <c r="J585" s="53">
        <f t="shared" si="258"/>
        <v>6046</v>
      </c>
      <c r="K585" s="53">
        <f t="shared" si="259"/>
        <v>15.003682356708294</v>
      </c>
      <c r="P585" s="53" t="s">
        <v>1036</v>
      </c>
      <c r="Q585" s="87" t="s">
        <v>1303</v>
      </c>
      <c r="R585" s="53">
        <v>873222.86632766505</v>
      </c>
      <c r="S585" s="51">
        <v>180263.45722800001</v>
      </c>
      <c r="T585" s="53">
        <f t="shared" si="260"/>
        <v>0.20643465051035276</v>
      </c>
      <c r="V585" s="88">
        <f>V584</f>
        <v>0</v>
      </c>
      <c r="W585" s="53">
        <f t="shared" si="261"/>
        <v>0</v>
      </c>
    </row>
    <row r="586" spans="1:23" ht="14.4" customHeight="1" x14ac:dyDescent="0.3">
      <c r="A586" s="53" t="s">
        <v>1133</v>
      </c>
      <c r="B586" s="53" t="s">
        <v>1076</v>
      </c>
      <c r="C586" s="53">
        <v>12030202</v>
      </c>
      <c r="D586" s="53">
        <v>37476</v>
      </c>
      <c r="E586" s="53">
        <v>37355</v>
      </c>
      <c r="F586" s="53">
        <f t="shared" si="257"/>
        <v>0.99677126694417761</v>
      </c>
      <c r="H586" s="53">
        <f>H585</f>
        <v>6046</v>
      </c>
      <c r="I586" s="53">
        <f>I585</f>
        <v>0</v>
      </c>
      <c r="J586" s="53">
        <f t="shared" si="258"/>
        <v>6046</v>
      </c>
      <c r="K586" s="53">
        <f t="shared" si="259"/>
        <v>6026.4790799444982</v>
      </c>
      <c r="P586" s="53" t="s">
        <v>1036</v>
      </c>
      <c r="Q586" s="87" t="s">
        <v>1306</v>
      </c>
      <c r="R586" s="53">
        <v>873222.86632766505</v>
      </c>
      <c r="S586" s="51">
        <v>210066.1796</v>
      </c>
      <c r="T586" s="53">
        <f t="shared" si="260"/>
        <v>0.24056422214804385</v>
      </c>
      <c r="V586" s="88">
        <f t="shared" ref="V586:V587" si="263">V585</f>
        <v>0</v>
      </c>
      <c r="W586" s="53">
        <f t="shared" si="261"/>
        <v>0</v>
      </c>
    </row>
    <row r="587" spans="1:23" ht="14.4" customHeight="1" x14ac:dyDescent="0.3">
      <c r="A587" s="53" t="s">
        <v>1133</v>
      </c>
      <c r="B587" s="53" t="s">
        <v>623</v>
      </c>
      <c r="C587" s="53">
        <v>12030202</v>
      </c>
      <c r="D587" s="53">
        <v>26384</v>
      </c>
      <c r="E587" s="53">
        <v>15130</v>
      </c>
      <c r="F587" s="53">
        <f t="shared" si="257"/>
        <v>0.57345360824742264</v>
      </c>
      <c r="H587" s="53">
        <f>Input!W163</f>
        <v>3964</v>
      </c>
      <c r="I587" s="53">
        <f>Input!X163</f>
        <v>56</v>
      </c>
      <c r="J587" s="53">
        <f t="shared" si="258"/>
        <v>4020</v>
      </c>
      <c r="K587" s="53">
        <f t="shared" si="259"/>
        <v>2305.283505154639</v>
      </c>
      <c r="P587" s="53" t="s">
        <v>1036</v>
      </c>
      <c r="Q587" s="87" t="s">
        <v>1305</v>
      </c>
      <c r="R587" s="53">
        <v>873222.86632766505</v>
      </c>
      <c r="S587" s="51">
        <v>482612.96175000002</v>
      </c>
      <c r="T587" s="53">
        <f t="shared" si="260"/>
        <v>0.55268016947337484</v>
      </c>
      <c r="V587" s="88">
        <f t="shared" si="263"/>
        <v>0</v>
      </c>
      <c r="W587" s="53">
        <f t="shared" si="261"/>
        <v>0</v>
      </c>
    </row>
    <row r="588" spans="1:23" ht="14.4" customHeight="1" x14ac:dyDescent="0.3">
      <c r="A588" s="53" t="s">
        <v>1133</v>
      </c>
      <c r="B588" s="53" t="s">
        <v>623</v>
      </c>
      <c r="C588" s="53">
        <v>12030203</v>
      </c>
      <c r="D588" s="53">
        <v>26384</v>
      </c>
      <c r="E588" s="53">
        <v>92</v>
      </c>
      <c r="F588" s="53">
        <f t="shared" si="257"/>
        <v>3.4869617950272895E-3</v>
      </c>
      <c r="H588" s="53">
        <f>H587</f>
        <v>3964</v>
      </c>
      <c r="I588" s="53">
        <f>I587</f>
        <v>56</v>
      </c>
      <c r="J588" s="53">
        <f t="shared" si="258"/>
        <v>4020</v>
      </c>
      <c r="K588" s="53">
        <f t="shared" si="259"/>
        <v>14.017586416009703</v>
      </c>
      <c r="P588" s="53" t="s">
        <v>1037</v>
      </c>
      <c r="Q588" s="87" t="s">
        <v>1338</v>
      </c>
      <c r="R588" s="53">
        <v>541155.27857910004</v>
      </c>
      <c r="S588" s="51">
        <v>64503.197322100001</v>
      </c>
      <c r="T588" s="53">
        <f t="shared" si="260"/>
        <v>0.11919535829247509</v>
      </c>
      <c r="V588" s="88">
        <f>Input!Z139</f>
        <v>360</v>
      </c>
      <c r="W588" s="53">
        <f t="shared" si="261"/>
        <v>42.910328985291031</v>
      </c>
    </row>
    <row r="589" spans="1:23" ht="14.4" customHeight="1" x14ac:dyDescent="0.3">
      <c r="A589" s="53" t="s">
        <v>1133</v>
      </c>
      <c r="B589" s="53" t="s">
        <v>623</v>
      </c>
      <c r="C589" s="53">
        <v>12040103</v>
      </c>
      <c r="D589" s="53">
        <v>26384</v>
      </c>
      <c r="E589" s="53">
        <v>11162</v>
      </c>
      <c r="F589" s="53">
        <f t="shared" si="257"/>
        <v>0.42305942995755003</v>
      </c>
      <c r="H589" s="53">
        <f>H588</f>
        <v>3964</v>
      </c>
      <c r="I589" s="53">
        <f>I588</f>
        <v>56</v>
      </c>
      <c r="J589" s="53">
        <f t="shared" si="258"/>
        <v>4020</v>
      </c>
      <c r="K589" s="53">
        <f t="shared" si="259"/>
        <v>1700.6989084293511</v>
      </c>
      <c r="P589" s="53" t="s">
        <v>1037</v>
      </c>
      <c r="Q589" s="87" t="s">
        <v>1337</v>
      </c>
      <c r="R589" s="53">
        <v>541155.27857910004</v>
      </c>
      <c r="S589" s="51">
        <v>128365.29623399999</v>
      </c>
      <c r="T589" s="53">
        <f t="shared" si="260"/>
        <v>0.23720603182703132</v>
      </c>
      <c r="V589" s="88">
        <f>V588</f>
        <v>360</v>
      </c>
      <c r="W589" s="53">
        <f t="shared" si="261"/>
        <v>85.394171457731275</v>
      </c>
    </row>
    <row r="590" spans="1:23" ht="14.4" customHeight="1" x14ac:dyDescent="0.3">
      <c r="A590" s="53" t="s">
        <v>1133</v>
      </c>
      <c r="B590" s="53" t="s">
        <v>660</v>
      </c>
      <c r="C590" s="53">
        <v>12030202</v>
      </c>
      <c r="D590" s="53">
        <v>11272</v>
      </c>
      <c r="E590" s="53">
        <v>11272</v>
      </c>
      <c r="F590" s="53">
        <f t="shared" si="257"/>
        <v>1</v>
      </c>
      <c r="H590" s="53">
        <f>Input!W164</f>
        <v>1255</v>
      </c>
      <c r="I590" s="53">
        <f>Input!X164</f>
        <v>0</v>
      </c>
      <c r="J590" s="53">
        <f t="shared" si="258"/>
        <v>1255</v>
      </c>
      <c r="K590" s="53">
        <f t="shared" si="259"/>
        <v>1255</v>
      </c>
      <c r="P590" s="53" t="s">
        <v>1037</v>
      </c>
      <c r="Q590" s="87" t="s">
        <v>1336</v>
      </c>
      <c r="R590" s="53">
        <v>541155.27857910004</v>
      </c>
      <c r="S590" s="51">
        <v>348286.78502299997</v>
      </c>
      <c r="T590" s="53">
        <f t="shared" si="260"/>
        <v>0.64359860988049344</v>
      </c>
      <c r="V590" s="88">
        <f t="shared" ref="V590" si="264">V589</f>
        <v>360</v>
      </c>
      <c r="W590" s="53">
        <f t="shared" si="261"/>
        <v>231.69549955697764</v>
      </c>
    </row>
    <row r="591" spans="1:23" ht="14.4" customHeight="1" x14ac:dyDescent="0.3">
      <c r="A591" s="53" t="s">
        <v>1133</v>
      </c>
      <c r="B591" s="53" t="s">
        <v>1114</v>
      </c>
      <c r="C591" s="53">
        <v>12030202</v>
      </c>
      <c r="D591" s="53">
        <v>67861</v>
      </c>
      <c r="E591" s="53">
        <v>36963</v>
      </c>
      <c r="F591" s="53">
        <f t="shared" si="257"/>
        <v>0.54468693358482778</v>
      </c>
      <c r="H591" s="53">
        <f>Input!W165</f>
        <v>17244</v>
      </c>
      <c r="I591" s="53">
        <f>Input!X165</f>
        <v>4188</v>
      </c>
      <c r="J591" s="53">
        <f t="shared" si="258"/>
        <v>21432</v>
      </c>
      <c r="K591" s="53">
        <f t="shared" si="259"/>
        <v>11673.730360590029</v>
      </c>
      <c r="P591" s="53" t="s">
        <v>1038</v>
      </c>
      <c r="Q591" s="87" t="s">
        <v>1172</v>
      </c>
      <c r="R591" s="53">
        <v>547365.04109750781</v>
      </c>
      <c r="S591" s="51">
        <v>102628.25136129685</v>
      </c>
      <c r="T591" s="53">
        <f t="shared" si="260"/>
        <v>0.18749507852295341</v>
      </c>
      <c r="V591" s="88">
        <f>Input!Z140</f>
        <v>12</v>
      </c>
      <c r="W591" s="53">
        <f t="shared" si="261"/>
        <v>2.2499409422754408</v>
      </c>
    </row>
    <row r="592" spans="1:23" ht="14.4" customHeight="1" x14ac:dyDescent="0.3">
      <c r="A592" s="53" t="s">
        <v>1133</v>
      </c>
      <c r="B592" s="53" t="s">
        <v>1114</v>
      </c>
      <c r="C592" s="53">
        <v>12040101</v>
      </c>
      <c r="D592" s="53">
        <v>67861</v>
      </c>
      <c r="E592" s="53">
        <v>22651</v>
      </c>
      <c r="F592" s="53">
        <f t="shared" si="257"/>
        <v>0.3337852374707122</v>
      </c>
      <c r="H592" s="53">
        <f>H591</f>
        <v>17244</v>
      </c>
      <c r="I592" s="53">
        <f>I591</f>
        <v>4188</v>
      </c>
      <c r="J592" s="53">
        <f t="shared" si="258"/>
        <v>21432</v>
      </c>
      <c r="K592" s="53">
        <f t="shared" si="259"/>
        <v>7153.6852094723035</v>
      </c>
      <c r="P592" s="53" t="s">
        <v>1038</v>
      </c>
      <c r="Q592" s="87" t="s">
        <v>1177</v>
      </c>
      <c r="R592" s="53">
        <v>547365.04109750781</v>
      </c>
      <c r="S592" s="51">
        <v>154296.50029325701</v>
      </c>
      <c r="T592" s="53">
        <f t="shared" si="260"/>
        <v>0.28188957771925111</v>
      </c>
      <c r="V592" s="88">
        <f>V591</f>
        <v>12</v>
      </c>
      <c r="W592" s="53">
        <f t="shared" si="261"/>
        <v>3.382674932631013</v>
      </c>
    </row>
    <row r="593" spans="1:23" ht="14.4" customHeight="1" x14ac:dyDescent="0.3">
      <c r="A593" s="53" t="s">
        <v>1133</v>
      </c>
      <c r="B593" s="53" t="s">
        <v>1114</v>
      </c>
      <c r="C593" s="53">
        <v>12040103</v>
      </c>
      <c r="D593" s="53">
        <v>67861</v>
      </c>
      <c r="E593" s="53">
        <v>8247</v>
      </c>
      <c r="F593" s="53">
        <f t="shared" si="257"/>
        <v>0.12152782894446</v>
      </c>
      <c r="H593" s="53">
        <f>H592</f>
        <v>17244</v>
      </c>
      <c r="I593" s="53">
        <f>I592</f>
        <v>4188</v>
      </c>
      <c r="J593" s="53">
        <f t="shared" si="258"/>
        <v>21432</v>
      </c>
      <c r="K593" s="53">
        <f t="shared" si="259"/>
        <v>2604.5844299376668</v>
      </c>
      <c r="P593" s="53" t="s">
        <v>1038</v>
      </c>
      <c r="Q593" s="87" t="s">
        <v>1167</v>
      </c>
      <c r="R593" s="53">
        <v>547365.04109750781</v>
      </c>
      <c r="S593" s="51">
        <v>13003.404742951276</v>
      </c>
      <c r="T593" s="53">
        <f t="shared" si="260"/>
        <v>2.375636689708659E-2</v>
      </c>
      <c r="V593" s="88">
        <f t="shared" ref="V593:V594" si="265">V592</f>
        <v>12</v>
      </c>
      <c r="W593" s="53">
        <f t="shared" si="261"/>
        <v>0.28507640276503909</v>
      </c>
    </row>
    <row r="594" spans="1:23" ht="14.4" customHeight="1" x14ac:dyDescent="0.3">
      <c r="A594" s="53" t="s">
        <v>1133</v>
      </c>
      <c r="B594" s="53" t="s">
        <v>1115</v>
      </c>
      <c r="C594" s="53">
        <v>12040102</v>
      </c>
      <c r="D594" s="53">
        <v>43205</v>
      </c>
      <c r="E594" s="53">
        <v>13507</v>
      </c>
      <c r="F594" s="53">
        <f t="shared" si="257"/>
        <v>0.31262585348917948</v>
      </c>
      <c r="H594" s="53">
        <f>Input!W166</f>
        <v>8469</v>
      </c>
      <c r="I594" s="53">
        <f>Input!X166</f>
        <v>112</v>
      </c>
      <c r="J594" s="53">
        <f t="shared" si="258"/>
        <v>8581</v>
      </c>
      <c r="K594" s="53">
        <f t="shared" si="259"/>
        <v>2682.6424487906493</v>
      </c>
      <c r="P594" s="53" t="s">
        <v>1038</v>
      </c>
      <c r="Q594" s="87" t="s">
        <v>1170</v>
      </c>
      <c r="R594" s="53">
        <v>547365.04109750781</v>
      </c>
      <c r="S594" s="51">
        <v>277436.88470000267</v>
      </c>
      <c r="T594" s="53">
        <f t="shared" si="260"/>
        <v>0.50685897686070891</v>
      </c>
      <c r="V594" s="88">
        <f t="shared" si="265"/>
        <v>12</v>
      </c>
      <c r="W594" s="53">
        <f t="shared" si="261"/>
        <v>6.0823077223285065</v>
      </c>
    </row>
    <row r="595" spans="1:23" ht="14.4" customHeight="1" x14ac:dyDescent="0.3">
      <c r="A595" s="53" t="s">
        <v>1133</v>
      </c>
      <c r="B595" s="53" t="s">
        <v>1115</v>
      </c>
      <c r="C595" s="53">
        <v>12040104</v>
      </c>
      <c r="D595" s="53">
        <v>43205</v>
      </c>
      <c r="E595" s="53">
        <v>2978</v>
      </c>
      <c r="F595" s="53">
        <f t="shared" si="257"/>
        <v>6.8927207499132045E-2</v>
      </c>
      <c r="H595" s="53">
        <f t="shared" ref="H595:I597" si="266">H594</f>
        <v>8469</v>
      </c>
      <c r="I595" s="53">
        <f t="shared" si="266"/>
        <v>112</v>
      </c>
      <c r="J595" s="53">
        <f t="shared" si="258"/>
        <v>8581</v>
      </c>
      <c r="K595" s="53">
        <f t="shared" si="259"/>
        <v>591.46436755005209</v>
      </c>
      <c r="P595" s="53" t="s">
        <v>1039</v>
      </c>
      <c r="Q595" s="87" t="s">
        <v>1324</v>
      </c>
      <c r="R595" s="53">
        <v>953359.60215299996</v>
      </c>
      <c r="S595" s="51">
        <v>90331.008757000003</v>
      </c>
      <c r="T595" s="53">
        <f t="shared" si="260"/>
        <v>9.4750195574684337E-2</v>
      </c>
      <c r="V595" s="89">
        <f>Input!Z141</f>
        <v>5557</v>
      </c>
      <c r="W595" s="53">
        <f t="shared" si="261"/>
        <v>526.5268368085209</v>
      </c>
    </row>
    <row r="596" spans="1:23" ht="14.4" customHeight="1" x14ac:dyDescent="0.3">
      <c r="A596" s="53" t="s">
        <v>1133</v>
      </c>
      <c r="B596" s="53" t="s">
        <v>1115</v>
      </c>
      <c r="C596" s="53">
        <v>12070101</v>
      </c>
      <c r="D596" s="53">
        <v>43205</v>
      </c>
      <c r="E596" s="53">
        <v>1331</v>
      </c>
      <c r="F596" s="53">
        <f t="shared" si="257"/>
        <v>3.0806619604212476E-2</v>
      </c>
      <c r="H596" s="53">
        <f t="shared" si="266"/>
        <v>8469</v>
      </c>
      <c r="I596" s="53">
        <f t="shared" si="266"/>
        <v>112</v>
      </c>
      <c r="J596" s="53">
        <f t="shared" si="258"/>
        <v>8581</v>
      </c>
      <c r="K596" s="53">
        <f t="shared" si="259"/>
        <v>264.35160282374727</v>
      </c>
      <c r="P596" s="53" t="s">
        <v>1039</v>
      </c>
      <c r="Q596" s="87" t="s">
        <v>1325</v>
      </c>
      <c r="R596" s="53">
        <v>953359.60215299996</v>
      </c>
      <c r="S596" s="51">
        <v>556932.04068199999</v>
      </c>
      <c r="T596" s="53">
        <f t="shared" si="260"/>
        <v>0.58417835140514029</v>
      </c>
      <c r="V596" s="88">
        <f t="shared" ref="V596:V597" si="267">V595</f>
        <v>5557</v>
      </c>
      <c r="W596" s="53">
        <f t="shared" si="261"/>
        <v>3246.2790987583644</v>
      </c>
    </row>
    <row r="597" spans="1:23" ht="14.4" customHeight="1" x14ac:dyDescent="0.3">
      <c r="A597" s="53" t="s">
        <v>1133</v>
      </c>
      <c r="B597" s="53" t="s">
        <v>1115</v>
      </c>
      <c r="C597" s="53">
        <v>12070104</v>
      </c>
      <c r="D597" s="53">
        <v>43205</v>
      </c>
      <c r="E597" s="53">
        <v>25389</v>
      </c>
      <c r="F597" s="53">
        <f t="shared" si="257"/>
        <v>0.58764031940747596</v>
      </c>
      <c r="H597" s="53">
        <f t="shared" si="266"/>
        <v>8469</v>
      </c>
      <c r="I597" s="53">
        <f t="shared" si="266"/>
        <v>112</v>
      </c>
      <c r="J597" s="53">
        <f t="shared" si="258"/>
        <v>8581</v>
      </c>
      <c r="K597" s="53">
        <f t="shared" si="259"/>
        <v>5042.541580835551</v>
      </c>
      <c r="P597" s="53" t="s">
        <v>1039</v>
      </c>
      <c r="Q597" s="87" t="s">
        <v>1314</v>
      </c>
      <c r="R597" s="53">
        <v>953359.60215299996</v>
      </c>
      <c r="S597" s="51">
        <v>306096.55271399999</v>
      </c>
      <c r="T597" s="53">
        <f t="shared" si="260"/>
        <v>0.32107145302017537</v>
      </c>
      <c r="V597" s="88">
        <f t="shared" si="267"/>
        <v>5557</v>
      </c>
      <c r="W597" s="53">
        <f t="shared" si="261"/>
        <v>1784.1940644331146</v>
      </c>
    </row>
    <row r="598" spans="1:23" ht="14.4" customHeight="1" x14ac:dyDescent="0.3">
      <c r="A598" s="53" t="s">
        <v>1133</v>
      </c>
      <c r="B598" s="53" t="s">
        <v>1116</v>
      </c>
      <c r="C598" s="53">
        <v>12070104</v>
      </c>
      <c r="D598" s="53">
        <v>2</v>
      </c>
      <c r="E598" s="53">
        <v>2</v>
      </c>
      <c r="F598" s="53">
        <f t="shared" si="257"/>
        <v>1</v>
      </c>
      <c r="H598" s="53">
        <f>Input!W167</f>
        <v>0</v>
      </c>
      <c r="I598" s="53">
        <f>Input!X167</f>
        <v>0</v>
      </c>
      <c r="J598" s="53">
        <f t="shared" si="258"/>
        <v>0</v>
      </c>
      <c r="K598" s="53">
        <f t="shared" si="259"/>
        <v>0</v>
      </c>
      <c r="P598" s="53" t="s">
        <v>782</v>
      </c>
      <c r="Q598" s="87" t="s">
        <v>1188</v>
      </c>
      <c r="R598" s="53">
        <v>595677.04315579997</v>
      </c>
      <c r="S598" s="51">
        <v>287756.07747000002</v>
      </c>
      <c r="T598" s="53">
        <f t="shared" si="260"/>
        <v>0.48307397569917282</v>
      </c>
      <c r="V598" s="88">
        <f>Input!Z142</f>
        <v>0</v>
      </c>
      <c r="W598" s="53">
        <f t="shared" si="261"/>
        <v>0</v>
      </c>
    </row>
    <row r="599" spans="1:23" x14ac:dyDescent="0.3">
      <c r="A599" s="53" t="s">
        <v>50</v>
      </c>
      <c r="B599" s="53" t="s">
        <v>937</v>
      </c>
      <c r="C599" s="53">
        <v>12020001</v>
      </c>
      <c r="D599" s="53">
        <v>58458</v>
      </c>
      <c r="E599" s="53">
        <v>19993</v>
      </c>
      <c r="F599" s="53">
        <f t="shared" si="257"/>
        <v>0.34200622669266822</v>
      </c>
      <c r="H599" s="53">
        <f>Input!W168</f>
        <v>11616</v>
      </c>
      <c r="I599" s="53">
        <f>Input!X168</f>
        <v>0</v>
      </c>
      <c r="J599" s="53">
        <f t="shared" si="258"/>
        <v>11616</v>
      </c>
      <c r="K599" s="53">
        <f t="shared" si="259"/>
        <v>3972.7443292620342</v>
      </c>
      <c r="P599" s="53" t="s">
        <v>782</v>
      </c>
      <c r="Q599" s="87" t="s">
        <v>1194</v>
      </c>
      <c r="R599" s="53">
        <v>595677.04315579997</v>
      </c>
      <c r="S599" s="51">
        <v>31472.311144700001</v>
      </c>
      <c r="T599" s="53">
        <f t="shared" si="260"/>
        <v>5.2834520830221728E-2</v>
      </c>
      <c r="V599" s="88">
        <f t="shared" ref="V599:V601" si="268">V598</f>
        <v>0</v>
      </c>
      <c r="W599" s="53">
        <f t="shared" si="261"/>
        <v>0</v>
      </c>
    </row>
    <row r="600" spans="1:23" x14ac:dyDescent="0.3">
      <c r="A600" s="53" t="s">
        <v>50</v>
      </c>
      <c r="B600" s="53" t="s">
        <v>937</v>
      </c>
      <c r="C600" s="53">
        <v>12030105</v>
      </c>
      <c r="D600" s="53">
        <v>58458</v>
      </c>
      <c r="E600" s="53">
        <v>61</v>
      </c>
      <c r="F600" s="53">
        <f t="shared" si="257"/>
        <v>1.0434842108864484E-3</v>
      </c>
      <c r="H600" s="53">
        <f>H599</f>
        <v>11616</v>
      </c>
      <c r="I600" s="53">
        <f>I599</f>
        <v>0</v>
      </c>
      <c r="J600" s="53">
        <f t="shared" si="258"/>
        <v>11616</v>
      </c>
      <c r="K600" s="53">
        <f t="shared" si="259"/>
        <v>12.121112593656985</v>
      </c>
      <c r="P600" s="53" t="s">
        <v>782</v>
      </c>
      <c r="Q600" s="87" t="s">
        <v>1189</v>
      </c>
      <c r="R600" s="53">
        <v>595677.04315579997</v>
      </c>
      <c r="S600" s="51">
        <v>189066.26041700001</v>
      </c>
      <c r="T600" s="53">
        <f t="shared" si="260"/>
        <v>0.31739725844621736</v>
      </c>
      <c r="V600" s="88">
        <f t="shared" si="268"/>
        <v>0</v>
      </c>
      <c r="W600" s="53">
        <f t="shared" si="261"/>
        <v>0</v>
      </c>
    </row>
    <row r="601" spans="1:23" x14ac:dyDescent="0.3">
      <c r="A601" s="53" t="s">
        <v>50</v>
      </c>
      <c r="B601" s="53" t="s">
        <v>937</v>
      </c>
      <c r="C601" s="53">
        <v>12030201</v>
      </c>
      <c r="D601" s="53">
        <v>58458</v>
      </c>
      <c r="E601" s="53">
        <v>38404</v>
      </c>
      <c r="F601" s="53">
        <f t="shared" si="257"/>
        <v>0.65695028909644526</v>
      </c>
      <c r="H601" s="53">
        <f>H600</f>
        <v>11616</v>
      </c>
      <c r="I601" s="53">
        <f>I600</f>
        <v>0</v>
      </c>
      <c r="J601" s="53">
        <f t="shared" si="258"/>
        <v>11616</v>
      </c>
      <c r="K601" s="53">
        <f t="shared" si="259"/>
        <v>7631.1345581443084</v>
      </c>
      <c r="P601" s="53" t="s">
        <v>782</v>
      </c>
      <c r="Q601" s="87" t="s">
        <v>1196</v>
      </c>
      <c r="R601" s="53">
        <v>595677.04315579997</v>
      </c>
      <c r="S601" s="51">
        <v>87382.394124099999</v>
      </c>
      <c r="T601" s="53">
        <f t="shared" si="260"/>
        <v>0.14669424502438821</v>
      </c>
      <c r="V601" s="88">
        <f t="shared" si="268"/>
        <v>0</v>
      </c>
      <c r="W601" s="53">
        <f t="shared" si="261"/>
        <v>0</v>
      </c>
    </row>
    <row r="602" spans="1:23" x14ac:dyDescent="0.3">
      <c r="A602" s="53" t="s">
        <v>50</v>
      </c>
      <c r="B602" s="53" t="s">
        <v>939</v>
      </c>
      <c r="C602" s="53">
        <v>12020002</v>
      </c>
      <c r="D602" s="53">
        <v>86771</v>
      </c>
      <c r="E602" s="53">
        <v>64836</v>
      </c>
      <c r="F602" s="53">
        <f t="shared" si="257"/>
        <v>0.74720816862776729</v>
      </c>
      <c r="H602" s="53">
        <f>Input!W169</f>
        <v>17080</v>
      </c>
      <c r="I602" s="53">
        <f>Input!X169</f>
        <v>25980</v>
      </c>
      <c r="J602" s="53">
        <f t="shared" si="258"/>
        <v>43060</v>
      </c>
      <c r="K602" s="53">
        <f t="shared" si="259"/>
        <v>32174.78374111166</v>
      </c>
      <c r="P602" s="53" t="s">
        <v>1040</v>
      </c>
      <c r="Q602" s="87" t="s">
        <v>1341</v>
      </c>
      <c r="R602" s="53">
        <v>651353.50394570001</v>
      </c>
      <c r="S602" s="51">
        <v>273438.60720600002</v>
      </c>
      <c r="T602" s="53">
        <f t="shared" si="260"/>
        <v>0.41980062370063675</v>
      </c>
      <c r="V602" s="88">
        <f>Input!Z143</f>
        <v>26</v>
      </c>
      <c r="W602" s="53">
        <f t="shared" si="261"/>
        <v>10.914816216216556</v>
      </c>
    </row>
    <row r="603" spans="1:23" x14ac:dyDescent="0.3">
      <c r="A603" s="53" t="s">
        <v>50</v>
      </c>
      <c r="B603" s="53" t="s">
        <v>939</v>
      </c>
      <c r="C603" s="53">
        <v>12020003</v>
      </c>
      <c r="D603" s="53">
        <v>86771</v>
      </c>
      <c r="E603" s="53">
        <v>278</v>
      </c>
      <c r="F603" s="53">
        <f t="shared" si="257"/>
        <v>3.2038353827891809E-3</v>
      </c>
      <c r="H603" s="53">
        <f t="shared" ref="H603:I605" si="269">H602</f>
        <v>17080</v>
      </c>
      <c r="I603" s="53">
        <f t="shared" si="269"/>
        <v>25980</v>
      </c>
      <c r="J603" s="53">
        <f t="shared" si="258"/>
        <v>43060</v>
      </c>
      <c r="K603" s="53">
        <f t="shared" si="259"/>
        <v>137.95715158290213</v>
      </c>
      <c r="P603" s="53" t="s">
        <v>1040</v>
      </c>
      <c r="Q603" s="87" t="s">
        <v>1342</v>
      </c>
      <c r="R603" s="53">
        <v>651353.50394570001</v>
      </c>
      <c r="S603" s="51">
        <v>236835.907397</v>
      </c>
      <c r="T603" s="53">
        <f t="shared" si="260"/>
        <v>0.36360579310976393</v>
      </c>
      <c r="V603" s="88">
        <f t="shared" ref="V603:V605" si="270">V602</f>
        <v>26</v>
      </c>
      <c r="W603" s="53">
        <f t="shared" si="261"/>
        <v>9.453750620853862</v>
      </c>
    </row>
    <row r="604" spans="1:23" x14ac:dyDescent="0.3">
      <c r="A604" s="53" t="s">
        <v>50</v>
      </c>
      <c r="B604" s="53" t="s">
        <v>939</v>
      </c>
      <c r="C604" s="53">
        <v>12020004</v>
      </c>
      <c r="D604" s="53">
        <v>86771</v>
      </c>
      <c r="E604" s="53">
        <v>2656</v>
      </c>
      <c r="F604" s="53">
        <f t="shared" si="257"/>
        <v>3.0609304952115338E-2</v>
      </c>
      <c r="H604" s="53">
        <f t="shared" si="269"/>
        <v>17080</v>
      </c>
      <c r="I604" s="53">
        <f t="shared" si="269"/>
        <v>25980</v>
      </c>
      <c r="J604" s="53">
        <f t="shared" si="258"/>
        <v>43060</v>
      </c>
      <c r="K604" s="53">
        <f t="shared" si="259"/>
        <v>1318.0366712380865</v>
      </c>
      <c r="P604" s="53" t="s">
        <v>1040</v>
      </c>
      <c r="Q604" s="87" t="s">
        <v>1343</v>
      </c>
      <c r="R604" s="53">
        <v>651353.50394570001</v>
      </c>
      <c r="S604" s="51">
        <v>17271.7694577</v>
      </c>
      <c r="T604" s="53">
        <f t="shared" si="260"/>
        <v>2.6516736845772552E-2</v>
      </c>
      <c r="V604" s="88">
        <f t="shared" si="270"/>
        <v>26</v>
      </c>
      <c r="W604" s="53">
        <f t="shared" si="261"/>
        <v>0.68943515799008637</v>
      </c>
    </row>
    <row r="605" spans="1:23" x14ac:dyDescent="0.3">
      <c r="A605" s="53" t="s">
        <v>50</v>
      </c>
      <c r="B605" s="53" t="s">
        <v>939</v>
      </c>
      <c r="C605" s="53">
        <v>12020005</v>
      </c>
      <c r="D605" s="53">
        <v>86771</v>
      </c>
      <c r="E605" s="53">
        <v>19001</v>
      </c>
      <c r="F605" s="53">
        <f t="shared" si="257"/>
        <v>0.21897869103732814</v>
      </c>
      <c r="H605" s="53">
        <f t="shared" si="269"/>
        <v>17080</v>
      </c>
      <c r="I605" s="53">
        <f t="shared" si="269"/>
        <v>25980</v>
      </c>
      <c r="J605" s="53">
        <f t="shared" si="258"/>
        <v>43060</v>
      </c>
      <c r="K605" s="53">
        <f t="shared" si="259"/>
        <v>9429.2224360673499</v>
      </c>
      <c r="P605" s="53" t="s">
        <v>1040</v>
      </c>
      <c r="Q605" s="87" t="s">
        <v>1274</v>
      </c>
      <c r="R605" s="53">
        <v>651353.50394570001</v>
      </c>
      <c r="S605" s="51">
        <v>123807.219885</v>
      </c>
      <c r="T605" s="53">
        <f t="shared" si="260"/>
        <v>0.19007684634382679</v>
      </c>
      <c r="V605" s="88">
        <f t="shared" si="270"/>
        <v>26</v>
      </c>
      <c r="W605" s="53">
        <f t="shared" si="261"/>
        <v>4.9419980049394967</v>
      </c>
    </row>
    <row r="606" spans="1:23" x14ac:dyDescent="0.3">
      <c r="A606" s="53" t="s">
        <v>50</v>
      </c>
      <c r="B606" s="53" t="s">
        <v>875</v>
      </c>
      <c r="C606" s="53">
        <v>12020001</v>
      </c>
      <c r="D606" s="53">
        <v>50845</v>
      </c>
      <c r="E606" s="53">
        <v>24105</v>
      </c>
      <c r="F606" s="53">
        <f t="shared" si="257"/>
        <v>0.47408791424918872</v>
      </c>
      <c r="H606" s="53">
        <f>Input!W170</f>
        <v>8913</v>
      </c>
      <c r="I606" s="53">
        <f>Input!X170</f>
        <v>839</v>
      </c>
      <c r="J606" s="53">
        <f t="shared" si="258"/>
        <v>9752</v>
      </c>
      <c r="K606" s="53">
        <f t="shared" si="259"/>
        <v>4623.3053397580888</v>
      </c>
      <c r="P606" s="53" t="s">
        <v>1041</v>
      </c>
      <c r="Q606" s="87" t="s">
        <v>1260</v>
      </c>
      <c r="R606" s="53">
        <v>456719.26980551</v>
      </c>
      <c r="S606" s="51">
        <v>7866.6307301099996</v>
      </c>
      <c r="T606" s="53">
        <f t="shared" si="260"/>
        <v>1.7224214632896785E-2</v>
      </c>
      <c r="V606" s="88">
        <f>Input!Z144</f>
        <v>222</v>
      </c>
      <c r="W606" s="53">
        <f t="shared" si="261"/>
        <v>3.8237756485030863</v>
      </c>
    </row>
    <row r="607" spans="1:23" x14ac:dyDescent="0.3">
      <c r="A607" s="53" t="s">
        <v>50</v>
      </c>
      <c r="B607" s="53" t="s">
        <v>875</v>
      </c>
      <c r="C607" s="53">
        <v>12020002</v>
      </c>
      <c r="D607" s="53">
        <v>50845</v>
      </c>
      <c r="E607" s="53">
        <v>3888</v>
      </c>
      <c r="F607" s="53">
        <f t="shared" si="257"/>
        <v>7.6467695938637031E-2</v>
      </c>
      <c r="H607" s="53">
        <f>H606</f>
        <v>8913</v>
      </c>
      <c r="I607" s="53">
        <f>I606</f>
        <v>839</v>
      </c>
      <c r="J607" s="53">
        <f t="shared" si="258"/>
        <v>9752</v>
      </c>
      <c r="K607" s="53">
        <f t="shared" si="259"/>
        <v>745.71297079358828</v>
      </c>
      <c r="P607" s="53" t="s">
        <v>1041</v>
      </c>
      <c r="Q607" s="87" t="s">
        <v>1261</v>
      </c>
      <c r="R607" s="53">
        <v>456719.26980551</v>
      </c>
      <c r="S607" s="51">
        <v>351469.57086500002</v>
      </c>
      <c r="T607" s="53">
        <f t="shared" si="260"/>
        <v>0.76955275176952864</v>
      </c>
      <c r="V607" s="88">
        <f>V606</f>
        <v>222</v>
      </c>
      <c r="W607" s="53">
        <f t="shared" si="261"/>
        <v>170.84071089283535</v>
      </c>
    </row>
    <row r="608" spans="1:23" x14ac:dyDescent="0.3">
      <c r="A608" s="53" t="s">
        <v>50</v>
      </c>
      <c r="B608" s="53" t="s">
        <v>875</v>
      </c>
      <c r="C608" s="53">
        <v>12020004</v>
      </c>
      <c r="D608" s="53">
        <v>50845</v>
      </c>
      <c r="E608" s="53">
        <v>22852</v>
      </c>
      <c r="F608" s="53">
        <f t="shared" si="257"/>
        <v>0.44944438981217427</v>
      </c>
      <c r="H608" s="53">
        <f>H607</f>
        <v>8913</v>
      </c>
      <c r="I608" s="53">
        <f>I607</f>
        <v>839</v>
      </c>
      <c r="J608" s="53">
        <f t="shared" si="258"/>
        <v>9752</v>
      </c>
      <c r="K608" s="53">
        <f t="shared" si="259"/>
        <v>4382.9816894483238</v>
      </c>
      <c r="P608" s="53" t="s">
        <v>1041</v>
      </c>
      <c r="Q608" s="87" t="s">
        <v>1275</v>
      </c>
      <c r="R608" s="53">
        <v>456719.26980551</v>
      </c>
      <c r="S608" s="51">
        <v>97383.068210400001</v>
      </c>
      <c r="T608" s="53">
        <f t="shared" si="260"/>
        <v>0.21322303359757461</v>
      </c>
      <c r="V608" s="88">
        <f>V607</f>
        <v>222</v>
      </c>
      <c r="W608" s="53">
        <f t="shared" si="261"/>
        <v>47.335513458661566</v>
      </c>
    </row>
    <row r="609" spans="1:23" x14ac:dyDescent="0.3">
      <c r="A609" s="53" t="s">
        <v>50</v>
      </c>
      <c r="B609" s="53" t="s">
        <v>1004</v>
      </c>
      <c r="C609" s="53">
        <v>12010002</v>
      </c>
      <c r="D609" s="53">
        <v>31</v>
      </c>
      <c r="E609" s="53">
        <v>31</v>
      </c>
      <c r="F609" s="53">
        <f t="shared" si="257"/>
        <v>1</v>
      </c>
      <c r="H609" s="53">
        <f>Input!W171</f>
        <v>0</v>
      </c>
      <c r="I609" s="53">
        <f>Input!X171</f>
        <v>0</v>
      </c>
      <c r="J609" s="53">
        <f t="shared" si="258"/>
        <v>0</v>
      </c>
      <c r="K609" s="53">
        <f t="shared" si="259"/>
        <v>0</v>
      </c>
      <c r="P609" s="53" t="s">
        <v>1042</v>
      </c>
      <c r="Q609" s="87" t="s">
        <v>1312</v>
      </c>
      <c r="R609" s="53">
        <v>620937.98430682009</v>
      </c>
      <c r="S609" s="51">
        <v>378238.40404300002</v>
      </c>
      <c r="T609" s="53">
        <f t="shared" si="260"/>
        <v>0.60914038696673367</v>
      </c>
      <c r="V609" s="89">
        <f>Input!Z145</f>
        <v>1860</v>
      </c>
      <c r="W609" s="53">
        <f t="shared" si="261"/>
        <v>1133.0011197581246</v>
      </c>
    </row>
    <row r="610" spans="1:23" x14ac:dyDescent="0.3">
      <c r="A610" s="53" t="s">
        <v>50</v>
      </c>
      <c r="B610" s="53" t="s">
        <v>1010</v>
      </c>
      <c r="C610" s="53">
        <v>12020003</v>
      </c>
      <c r="D610" s="53">
        <v>54635</v>
      </c>
      <c r="E610" s="53">
        <v>6777</v>
      </c>
      <c r="F610" s="53">
        <f t="shared" si="257"/>
        <v>0.12404136542509381</v>
      </c>
      <c r="H610" s="53">
        <f>Input!W172</f>
        <v>8357</v>
      </c>
      <c r="I610" s="53">
        <f>Input!X172</f>
        <v>182</v>
      </c>
      <c r="J610" s="53">
        <f t="shared" si="258"/>
        <v>8539</v>
      </c>
      <c r="K610" s="53">
        <f t="shared" si="259"/>
        <v>1059.189219364876</v>
      </c>
      <c r="P610" s="53" t="s">
        <v>1042</v>
      </c>
      <c r="Q610" s="87" t="s">
        <v>1311</v>
      </c>
      <c r="R610" s="53">
        <v>620937.98430682009</v>
      </c>
      <c r="S610" s="51">
        <v>233835.56141299999</v>
      </c>
      <c r="T610" s="53">
        <f t="shared" si="260"/>
        <v>0.37658440508199981</v>
      </c>
      <c r="V610" s="88">
        <f t="shared" ref="V610:V612" si="271">V609</f>
        <v>1860</v>
      </c>
      <c r="W610" s="53">
        <f t="shared" si="261"/>
        <v>700.44699345251968</v>
      </c>
    </row>
    <row r="611" spans="1:23" x14ac:dyDescent="0.3">
      <c r="A611" s="53" t="s">
        <v>50</v>
      </c>
      <c r="B611" s="53" t="s">
        <v>1010</v>
      </c>
      <c r="C611" s="53">
        <v>12020006</v>
      </c>
      <c r="D611" s="53">
        <v>54635</v>
      </c>
      <c r="E611" s="53">
        <v>22949</v>
      </c>
      <c r="F611" s="53">
        <f t="shared" si="257"/>
        <v>0.4200420975565114</v>
      </c>
      <c r="H611" s="53">
        <f t="shared" ref="H611:I613" si="272">H610</f>
        <v>8357</v>
      </c>
      <c r="I611" s="53">
        <f t="shared" si="272"/>
        <v>182</v>
      </c>
      <c r="J611" s="53">
        <f t="shared" si="258"/>
        <v>8539</v>
      </c>
      <c r="K611" s="53">
        <f t="shared" si="259"/>
        <v>3586.7394710350509</v>
      </c>
      <c r="P611" s="53" t="s">
        <v>1042</v>
      </c>
      <c r="Q611" s="87" t="s">
        <v>1308</v>
      </c>
      <c r="R611" s="53">
        <v>620937.98430682009</v>
      </c>
      <c r="S611" s="51">
        <v>5413.1820586399999</v>
      </c>
      <c r="T611" s="53">
        <f t="shared" si="260"/>
        <v>8.7177499129530121E-3</v>
      </c>
      <c r="V611" s="88">
        <f t="shared" si="271"/>
        <v>1860</v>
      </c>
      <c r="W611" s="53">
        <f t="shared" si="261"/>
        <v>16.215014838092603</v>
      </c>
    </row>
    <row r="612" spans="1:23" x14ac:dyDescent="0.3">
      <c r="A612" s="53" t="s">
        <v>50</v>
      </c>
      <c r="B612" s="53" t="s">
        <v>1010</v>
      </c>
      <c r="C612" s="53">
        <v>12020007</v>
      </c>
      <c r="D612" s="53">
        <v>54635</v>
      </c>
      <c r="E612" s="53">
        <v>24646</v>
      </c>
      <c r="F612" s="53">
        <f t="shared" si="257"/>
        <v>0.45110277294774415</v>
      </c>
      <c r="H612" s="53">
        <f t="shared" si="272"/>
        <v>8357</v>
      </c>
      <c r="I612" s="53">
        <f t="shared" si="272"/>
        <v>182</v>
      </c>
      <c r="J612" s="53">
        <f t="shared" si="258"/>
        <v>8539</v>
      </c>
      <c r="K612" s="53">
        <f t="shared" si="259"/>
        <v>3851.9665782007874</v>
      </c>
      <c r="P612" s="53" t="s">
        <v>1042</v>
      </c>
      <c r="Q612" s="87" t="s">
        <v>1320</v>
      </c>
      <c r="R612" s="53">
        <v>620937.98430682009</v>
      </c>
      <c r="S612" s="51">
        <v>3450.83679218</v>
      </c>
      <c r="T612" s="53">
        <f t="shared" si="260"/>
        <v>5.5574580383133078E-3</v>
      </c>
      <c r="V612" s="88">
        <f t="shared" si="271"/>
        <v>1860</v>
      </c>
      <c r="W612" s="53">
        <f t="shared" si="261"/>
        <v>10.336871951262752</v>
      </c>
    </row>
    <row r="613" spans="1:23" x14ac:dyDescent="0.3">
      <c r="A613" s="53" t="s">
        <v>50</v>
      </c>
      <c r="B613" s="53" t="s">
        <v>1010</v>
      </c>
      <c r="C613" s="53">
        <v>12030202</v>
      </c>
      <c r="D613" s="53">
        <v>54635</v>
      </c>
      <c r="E613" s="53">
        <v>263</v>
      </c>
      <c r="F613" s="53">
        <f t="shared" si="257"/>
        <v>4.8137640706506814E-3</v>
      </c>
      <c r="H613" s="53">
        <f t="shared" si="272"/>
        <v>8357</v>
      </c>
      <c r="I613" s="53">
        <f t="shared" si="272"/>
        <v>182</v>
      </c>
      <c r="J613" s="53">
        <f t="shared" si="258"/>
        <v>8539</v>
      </c>
      <c r="K613" s="53">
        <f t="shared" si="259"/>
        <v>41.104731399286166</v>
      </c>
      <c r="P613" s="53" t="s">
        <v>1043</v>
      </c>
      <c r="Q613" s="87" t="s">
        <v>1267</v>
      </c>
      <c r="R613" s="53">
        <v>405693.62735990004</v>
      </c>
      <c r="S613" s="51">
        <v>340336.00476500002</v>
      </c>
      <c r="T613" s="53">
        <f t="shared" si="260"/>
        <v>0.83889906523742408</v>
      </c>
      <c r="V613" s="89">
        <f>Input!Z146</f>
        <v>7144</v>
      </c>
      <c r="W613" s="53">
        <f t="shared" si="261"/>
        <v>5993.0949220561579</v>
      </c>
    </row>
    <row r="614" spans="1:23" x14ac:dyDescent="0.3">
      <c r="A614" s="53" t="s">
        <v>50</v>
      </c>
      <c r="B614" s="53" t="s">
        <v>888</v>
      </c>
      <c r="C614" s="53">
        <v>12020001</v>
      </c>
      <c r="D614" s="53">
        <v>22791</v>
      </c>
      <c r="E614" s="53">
        <v>22692</v>
      </c>
      <c r="F614" s="53">
        <f t="shared" si="257"/>
        <v>0.9956561800710807</v>
      </c>
      <c r="H614" s="53">
        <f>Input!W173</f>
        <v>4684</v>
      </c>
      <c r="I614" s="53">
        <f>Input!X173</f>
        <v>16</v>
      </c>
      <c r="J614" s="53">
        <f t="shared" si="258"/>
        <v>4700</v>
      </c>
      <c r="K614" s="53">
        <f t="shared" si="259"/>
        <v>4679.5840463340792</v>
      </c>
      <c r="P614" s="53" t="s">
        <v>1043</v>
      </c>
      <c r="Q614" s="87" t="s">
        <v>1276</v>
      </c>
      <c r="R614" s="53">
        <v>405693.62735990004</v>
      </c>
      <c r="S614" s="51">
        <v>65357.6225949</v>
      </c>
      <c r="T614" s="53">
        <f t="shared" si="260"/>
        <v>0.16110093476257581</v>
      </c>
      <c r="V614" s="88">
        <f>V613</f>
        <v>7144</v>
      </c>
      <c r="W614" s="53">
        <f t="shared" si="261"/>
        <v>1150.9050779438417</v>
      </c>
    </row>
    <row r="615" spans="1:23" x14ac:dyDescent="0.3">
      <c r="A615" s="53" t="s">
        <v>50</v>
      </c>
      <c r="B615" s="53" t="s">
        <v>888</v>
      </c>
      <c r="C615" s="53">
        <v>12030107</v>
      </c>
      <c r="D615" s="53">
        <v>22791</v>
      </c>
      <c r="E615" s="53">
        <v>99</v>
      </c>
      <c r="F615" s="53">
        <f t="shared" si="257"/>
        <v>4.34381992891931E-3</v>
      </c>
      <c r="H615" s="53">
        <f>H614</f>
        <v>4684</v>
      </c>
      <c r="I615" s="53">
        <f>I614</f>
        <v>16</v>
      </c>
      <c r="J615" s="53">
        <f t="shared" si="258"/>
        <v>4700</v>
      </c>
      <c r="K615" s="53">
        <f t="shared" si="259"/>
        <v>20.415953665920757</v>
      </c>
      <c r="P615" s="53" t="s">
        <v>1044</v>
      </c>
      <c r="Q615" s="87" t="s">
        <v>1190</v>
      </c>
      <c r="R615" s="53">
        <v>691110.40899500006</v>
      </c>
      <c r="S615" s="51">
        <v>208887.055869</v>
      </c>
      <c r="T615" s="53">
        <f t="shared" si="260"/>
        <v>0.30224845864029121</v>
      </c>
      <c r="V615" s="89">
        <f>Input!Z147</f>
        <v>3262</v>
      </c>
      <c r="W615" s="53">
        <f t="shared" si="261"/>
        <v>985.93447208462987</v>
      </c>
    </row>
    <row r="616" spans="1:23" x14ac:dyDescent="0.3">
      <c r="A616" s="53" t="s">
        <v>50</v>
      </c>
      <c r="B616" s="53" t="s">
        <v>1018</v>
      </c>
      <c r="C616" s="53">
        <v>12020001</v>
      </c>
      <c r="D616" s="53">
        <v>23732</v>
      </c>
      <c r="E616" s="53">
        <v>2987</v>
      </c>
      <c r="F616" s="53">
        <f t="shared" si="257"/>
        <v>0.1258638125737401</v>
      </c>
      <c r="H616" s="53">
        <f>Input!W174</f>
        <v>3080</v>
      </c>
      <c r="I616" s="53">
        <f>Input!X174</f>
        <v>209</v>
      </c>
      <c r="J616" s="53">
        <f t="shared" si="258"/>
        <v>3289</v>
      </c>
      <c r="K616" s="53">
        <f t="shared" si="259"/>
        <v>413.96607955503117</v>
      </c>
      <c r="P616" s="53" t="s">
        <v>1044</v>
      </c>
      <c r="Q616" s="87" t="s">
        <v>1270</v>
      </c>
      <c r="R616" s="53">
        <v>691110.40899500006</v>
      </c>
      <c r="S616" s="51">
        <v>309473.42684299999</v>
      </c>
      <c r="T616" s="53">
        <f t="shared" si="260"/>
        <v>0.44779158700999816</v>
      </c>
      <c r="V616" s="88">
        <f t="shared" ref="V616:V617" si="273">V615</f>
        <v>3262</v>
      </c>
      <c r="W616" s="53">
        <f t="shared" si="261"/>
        <v>1460.696156826614</v>
      </c>
    </row>
    <row r="617" spans="1:23" x14ac:dyDescent="0.3">
      <c r="A617" s="53" t="s">
        <v>50</v>
      </c>
      <c r="B617" s="53" t="s">
        <v>1018</v>
      </c>
      <c r="C617" s="53">
        <v>12020002</v>
      </c>
      <c r="D617" s="53">
        <v>23732</v>
      </c>
      <c r="E617" s="53">
        <v>1991</v>
      </c>
      <c r="F617" s="53">
        <f t="shared" si="257"/>
        <v>8.389516264958706E-2</v>
      </c>
      <c r="H617" s="53">
        <f t="shared" ref="H617:I619" si="274">H616</f>
        <v>3080</v>
      </c>
      <c r="I617" s="53">
        <f t="shared" si="274"/>
        <v>209</v>
      </c>
      <c r="J617" s="53">
        <f t="shared" si="258"/>
        <v>3289</v>
      </c>
      <c r="K617" s="53">
        <f t="shared" si="259"/>
        <v>275.93118995449186</v>
      </c>
      <c r="P617" s="53" t="s">
        <v>1044</v>
      </c>
      <c r="Q617" s="87" t="s">
        <v>1191</v>
      </c>
      <c r="R617" s="53">
        <v>691110.40899500006</v>
      </c>
      <c r="S617" s="51">
        <v>172749.92628300001</v>
      </c>
      <c r="T617" s="53">
        <f t="shared" si="260"/>
        <v>0.24995995434971055</v>
      </c>
      <c r="V617" s="88">
        <f t="shared" si="273"/>
        <v>3262</v>
      </c>
      <c r="W617" s="53">
        <f t="shared" si="261"/>
        <v>815.36937108875577</v>
      </c>
    </row>
    <row r="618" spans="1:23" x14ac:dyDescent="0.3">
      <c r="A618" s="53" t="s">
        <v>50</v>
      </c>
      <c r="B618" s="53" t="s">
        <v>1018</v>
      </c>
      <c r="C618" s="53">
        <v>12030201</v>
      </c>
      <c r="D618" s="53">
        <v>23732</v>
      </c>
      <c r="E618" s="53">
        <v>9192</v>
      </c>
      <c r="F618" s="53">
        <f t="shared" si="257"/>
        <v>0.38732513062531604</v>
      </c>
      <c r="H618" s="53">
        <f t="shared" si="274"/>
        <v>3080</v>
      </c>
      <c r="I618" s="53">
        <f t="shared" si="274"/>
        <v>209</v>
      </c>
      <c r="J618" s="53">
        <f t="shared" si="258"/>
        <v>3289</v>
      </c>
      <c r="K618" s="53">
        <f t="shared" si="259"/>
        <v>1273.9123546266644</v>
      </c>
      <c r="P618" s="53" t="s">
        <v>1045</v>
      </c>
      <c r="Q618" s="87" t="s">
        <v>1290</v>
      </c>
      <c r="R618" s="53">
        <v>752826.72922831995</v>
      </c>
      <c r="S618" s="51">
        <v>117273.07265099999</v>
      </c>
      <c r="T618" s="53">
        <f t="shared" si="260"/>
        <v>0.15577697775318097</v>
      </c>
      <c r="V618" s="88">
        <f>Input!Z148</f>
        <v>457</v>
      </c>
      <c r="W618" s="53">
        <f t="shared" si="261"/>
        <v>71.1900788332037</v>
      </c>
    </row>
    <row r="619" spans="1:23" x14ac:dyDescent="0.3">
      <c r="A619" s="53" t="s">
        <v>50</v>
      </c>
      <c r="B619" s="53" t="s">
        <v>1018</v>
      </c>
      <c r="C619" s="53">
        <v>12030202</v>
      </c>
      <c r="D619" s="53">
        <v>23732</v>
      </c>
      <c r="E619" s="53">
        <v>9562</v>
      </c>
      <c r="F619" s="53">
        <f t="shared" si="257"/>
        <v>0.40291589415135681</v>
      </c>
      <c r="H619" s="53">
        <f t="shared" si="274"/>
        <v>3080</v>
      </c>
      <c r="I619" s="53">
        <f t="shared" si="274"/>
        <v>209</v>
      </c>
      <c r="J619" s="53">
        <f t="shared" si="258"/>
        <v>3289</v>
      </c>
      <c r="K619" s="53">
        <f t="shared" si="259"/>
        <v>1325.1903758638125</v>
      </c>
      <c r="P619" s="53" t="s">
        <v>1045</v>
      </c>
      <c r="Q619" s="87" t="s">
        <v>1270</v>
      </c>
      <c r="R619" s="53">
        <v>752826.72922831995</v>
      </c>
      <c r="S619" s="51">
        <v>15498.0840228</v>
      </c>
      <c r="T619" s="53">
        <f t="shared" si="260"/>
        <v>2.058652199914077E-2</v>
      </c>
      <c r="V619" s="88">
        <f t="shared" ref="V619:V624" si="275">V618</f>
        <v>457</v>
      </c>
      <c r="W619" s="53">
        <f t="shared" si="261"/>
        <v>9.4080405536073322</v>
      </c>
    </row>
    <row r="620" spans="1:23" x14ac:dyDescent="0.3">
      <c r="A620" s="53" t="s">
        <v>50</v>
      </c>
      <c r="B620" s="53" t="s">
        <v>1023</v>
      </c>
      <c r="C620" s="53">
        <v>12010005</v>
      </c>
      <c r="D620" s="53">
        <v>35710</v>
      </c>
      <c r="E620" s="53">
        <v>14045</v>
      </c>
      <c r="F620" s="53">
        <f t="shared" si="257"/>
        <v>0.39330719686362364</v>
      </c>
      <c r="H620" s="53">
        <f>Input!W175</f>
        <v>5578</v>
      </c>
      <c r="I620" s="53">
        <f>Input!X175</f>
        <v>70162</v>
      </c>
      <c r="J620" s="53">
        <f t="shared" si="258"/>
        <v>75740</v>
      </c>
      <c r="K620" s="53">
        <f t="shared" si="259"/>
        <v>29789.087090450856</v>
      </c>
      <c r="P620" s="53" t="s">
        <v>1045</v>
      </c>
      <c r="Q620" s="87" t="s">
        <v>1284</v>
      </c>
      <c r="R620" s="53">
        <v>752826.72922831995</v>
      </c>
      <c r="S620" s="51">
        <v>403238.11876099999</v>
      </c>
      <c r="T620" s="53">
        <f t="shared" si="260"/>
        <v>0.53563204268044062</v>
      </c>
      <c r="V620" s="88">
        <f t="shared" si="275"/>
        <v>457</v>
      </c>
      <c r="W620" s="53">
        <f t="shared" si="261"/>
        <v>244.78384350496137</v>
      </c>
    </row>
    <row r="621" spans="1:23" x14ac:dyDescent="0.3">
      <c r="A621" s="53" t="s">
        <v>50</v>
      </c>
      <c r="B621" s="53" t="s">
        <v>1023</v>
      </c>
      <c r="C621" s="53">
        <v>12020003</v>
      </c>
      <c r="D621" s="53">
        <v>35710</v>
      </c>
      <c r="E621" s="53">
        <v>17176</v>
      </c>
      <c r="F621" s="53">
        <f t="shared" si="257"/>
        <v>0.48098571828619435</v>
      </c>
      <c r="H621" s="53">
        <f>H620</f>
        <v>5578</v>
      </c>
      <c r="I621" s="53">
        <f>I620</f>
        <v>70162</v>
      </c>
      <c r="J621" s="53">
        <f t="shared" si="258"/>
        <v>75740</v>
      </c>
      <c r="K621" s="53">
        <f t="shared" si="259"/>
        <v>36429.858302996363</v>
      </c>
      <c r="P621" s="53" t="s">
        <v>1045</v>
      </c>
      <c r="Q621" s="87" t="s">
        <v>1289</v>
      </c>
      <c r="R621" s="53">
        <v>752826.72922831995</v>
      </c>
      <c r="S621" s="51">
        <v>131185.05691799999</v>
      </c>
      <c r="T621" s="53">
        <f t="shared" si="260"/>
        <v>0.17425664077107139</v>
      </c>
      <c r="V621" s="88">
        <f t="shared" si="275"/>
        <v>457</v>
      </c>
      <c r="W621" s="53">
        <f t="shared" si="261"/>
        <v>79.635284832379625</v>
      </c>
    </row>
    <row r="622" spans="1:23" x14ac:dyDescent="0.3">
      <c r="A622" s="53" t="s">
        <v>50</v>
      </c>
      <c r="B622" s="53" t="s">
        <v>1023</v>
      </c>
      <c r="C622" s="53">
        <v>12020005</v>
      </c>
      <c r="D622" s="53">
        <v>35710</v>
      </c>
      <c r="E622" s="53">
        <v>4489</v>
      </c>
      <c r="F622" s="53">
        <f t="shared" si="257"/>
        <v>0.12570708485018203</v>
      </c>
      <c r="H622" s="53">
        <f>H621</f>
        <v>5578</v>
      </c>
      <c r="I622" s="53">
        <f>I621</f>
        <v>70162</v>
      </c>
      <c r="J622" s="53">
        <f t="shared" si="258"/>
        <v>75740</v>
      </c>
      <c r="K622" s="53">
        <f t="shared" si="259"/>
        <v>9521.0546065527869</v>
      </c>
      <c r="P622" s="53" t="s">
        <v>1045</v>
      </c>
      <c r="Q622" s="87" t="s">
        <v>1285</v>
      </c>
      <c r="R622" s="53">
        <v>752826.72922831995</v>
      </c>
      <c r="S622" s="51">
        <v>3155.5328254199999</v>
      </c>
      <c r="T622" s="53">
        <f t="shared" si="260"/>
        <v>4.1915791548136948E-3</v>
      </c>
      <c r="V622" s="88">
        <f t="shared" si="275"/>
        <v>457</v>
      </c>
      <c r="W622" s="53">
        <f t="shared" si="261"/>
        <v>1.9155516737498586</v>
      </c>
    </row>
    <row r="623" spans="1:23" x14ac:dyDescent="0.3">
      <c r="A623" s="53" t="s">
        <v>50</v>
      </c>
      <c r="B623" s="53" t="s">
        <v>1025</v>
      </c>
      <c r="C623" s="53">
        <v>12020003</v>
      </c>
      <c r="D623" s="53">
        <v>252273</v>
      </c>
      <c r="E623" s="53">
        <v>20384</v>
      </c>
      <c r="F623" s="53">
        <f t="shared" si="257"/>
        <v>8.0801354088626209E-2</v>
      </c>
      <c r="H623" s="53">
        <f>Input!W176</f>
        <v>50617</v>
      </c>
      <c r="I623" s="53">
        <f>Input!X176</f>
        <v>603321</v>
      </c>
      <c r="J623" s="53">
        <f t="shared" si="258"/>
        <v>653938</v>
      </c>
      <c r="K623" s="53">
        <f t="shared" si="259"/>
        <v>52839.075890008047</v>
      </c>
      <c r="P623" s="53" t="s">
        <v>1045</v>
      </c>
      <c r="Q623" s="87" t="s">
        <v>1286</v>
      </c>
      <c r="R623" s="53">
        <v>752826.72922831995</v>
      </c>
      <c r="S623" s="51">
        <v>30804.830458600001</v>
      </c>
      <c r="T623" s="53">
        <f t="shared" si="260"/>
        <v>4.0918885133337773E-2</v>
      </c>
      <c r="V623" s="88">
        <f t="shared" si="275"/>
        <v>457</v>
      </c>
      <c r="W623" s="53">
        <f t="shared" si="261"/>
        <v>18.699930505935363</v>
      </c>
    </row>
    <row r="624" spans="1:23" x14ac:dyDescent="0.3">
      <c r="A624" s="53" t="s">
        <v>50</v>
      </c>
      <c r="B624" s="53" t="s">
        <v>1025</v>
      </c>
      <c r="C624" s="53">
        <v>12020007</v>
      </c>
      <c r="D624" s="53">
        <v>252273</v>
      </c>
      <c r="E624" s="53">
        <v>13916</v>
      </c>
      <c r="F624" s="53">
        <f t="shared" si="257"/>
        <v>5.5162462887427509E-2</v>
      </c>
      <c r="H624" s="53">
        <f t="shared" ref="H624:I626" si="276">H623</f>
        <v>50617</v>
      </c>
      <c r="I624" s="53">
        <f t="shared" si="276"/>
        <v>603321</v>
      </c>
      <c r="J624" s="53">
        <f t="shared" si="258"/>
        <v>653938</v>
      </c>
      <c r="K624" s="53">
        <f t="shared" si="259"/>
        <v>36072.830655678568</v>
      </c>
      <c r="P624" s="53" t="s">
        <v>1045</v>
      </c>
      <c r="Q624" s="87" t="s">
        <v>1287</v>
      </c>
      <c r="R624" s="53">
        <v>752826.72922831995</v>
      </c>
      <c r="S624" s="51">
        <v>51672.033591500003</v>
      </c>
      <c r="T624" s="53">
        <f t="shared" si="260"/>
        <v>6.8637352508014796E-2</v>
      </c>
      <c r="V624" s="88">
        <f t="shared" si="275"/>
        <v>457</v>
      </c>
      <c r="W624" s="53">
        <f t="shared" si="261"/>
        <v>31.367270096162763</v>
      </c>
    </row>
    <row r="625" spans="1:23" x14ac:dyDescent="0.3">
      <c r="A625" s="53" t="s">
        <v>50</v>
      </c>
      <c r="B625" s="53" t="s">
        <v>1025</v>
      </c>
      <c r="C625" s="53">
        <v>12040201</v>
      </c>
      <c r="D625" s="53">
        <v>252273</v>
      </c>
      <c r="E625" s="53">
        <v>217972</v>
      </c>
      <c r="F625" s="53">
        <f t="shared" si="257"/>
        <v>0.86403221906426764</v>
      </c>
      <c r="H625" s="53">
        <f t="shared" si="276"/>
        <v>50617</v>
      </c>
      <c r="I625" s="53">
        <f t="shared" si="276"/>
        <v>603321</v>
      </c>
      <c r="J625" s="53">
        <f t="shared" si="258"/>
        <v>653938</v>
      </c>
      <c r="K625" s="53">
        <f t="shared" si="259"/>
        <v>565023.50127044902</v>
      </c>
      <c r="P625" s="53" t="s">
        <v>204</v>
      </c>
      <c r="Q625" s="87" t="s">
        <v>1187</v>
      </c>
      <c r="R625" s="53">
        <v>597037.00241660001</v>
      </c>
      <c r="S625" s="51">
        <v>39727.6457151</v>
      </c>
      <c r="T625" s="53">
        <f t="shared" si="260"/>
        <v>6.6541345937180071E-2</v>
      </c>
      <c r="V625" s="89">
        <f>Input!Z149</f>
        <v>9802</v>
      </c>
      <c r="W625" s="53">
        <f t="shared" si="261"/>
        <v>652.23827287623908</v>
      </c>
    </row>
    <row r="626" spans="1:23" x14ac:dyDescent="0.3">
      <c r="A626" s="53" t="s">
        <v>50</v>
      </c>
      <c r="B626" s="53" t="s">
        <v>1025</v>
      </c>
      <c r="C626" s="53">
        <v>12040202</v>
      </c>
      <c r="D626" s="53">
        <v>252273</v>
      </c>
      <c r="E626" s="53">
        <v>1</v>
      </c>
      <c r="F626" s="53">
        <f t="shared" si="257"/>
        <v>3.9639596786021491E-6</v>
      </c>
      <c r="H626" s="53">
        <f t="shared" si="276"/>
        <v>50617</v>
      </c>
      <c r="I626" s="53">
        <f t="shared" si="276"/>
        <v>603321</v>
      </c>
      <c r="J626" s="53">
        <f t="shared" si="258"/>
        <v>653938</v>
      </c>
      <c r="K626" s="53">
        <f t="shared" si="259"/>
        <v>2.5921838643057322</v>
      </c>
      <c r="P626" s="53" t="s">
        <v>204</v>
      </c>
      <c r="Q626" s="87" t="s">
        <v>1190</v>
      </c>
      <c r="R626" s="53">
        <v>597037.00241660001</v>
      </c>
      <c r="S626" s="51">
        <v>21865.958484399998</v>
      </c>
      <c r="T626" s="53">
        <f t="shared" si="260"/>
        <v>3.6624126136058796E-2</v>
      </c>
      <c r="V626" s="88">
        <f t="shared" ref="V626:V629" si="277">V625</f>
        <v>9802</v>
      </c>
      <c r="W626" s="53">
        <f t="shared" si="261"/>
        <v>358.98968438564833</v>
      </c>
    </row>
    <row r="627" spans="1:23" x14ac:dyDescent="0.3">
      <c r="A627" s="53" t="s">
        <v>50</v>
      </c>
      <c r="B627" s="53" t="s">
        <v>1066</v>
      </c>
      <c r="C627" s="53">
        <v>12020004</v>
      </c>
      <c r="D627" s="53">
        <v>64524</v>
      </c>
      <c r="E627" s="53">
        <v>12222</v>
      </c>
      <c r="F627" s="53">
        <f t="shared" si="257"/>
        <v>0.18941789101729589</v>
      </c>
      <c r="H627" s="53">
        <f>Input!W177</f>
        <v>14670</v>
      </c>
      <c r="I627" s="53">
        <f>Input!X177</f>
        <v>2786</v>
      </c>
      <c r="J627" s="53">
        <f t="shared" si="258"/>
        <v>17456</v>
      </c>
      <c r="K627" s="53">
        <f t="shared" si="259"/>
        <v>3306.4787055979173</v>
      </c>
      <c r="P627" s="53" t="s">
        <v>204</v>
      </c>
      <c r="Q627" s="87" t="s">
        <v>1264</v>
      </c>
      <c r="R627" s="53">
        <v>597037.00241660001</v>
      </c>
      <c r="S627" s="51">
        <v>11793.310742199999</v>
      </c>
      <c r="T627" s="53">
        <f t="shared" si="260"/>
        <v>1.9753065043648453E-2</v>
      </c>
      <c r="V627" s="88">
        <f t="shared" si="277"/>
        <v>9802</v>
      </c>
      <c r="W627" s="53">
        <f t="shared" si="261"/>
        <v>193.61954355784215</v>
      </c>
    </row>
    <row r="628" spans="1:23" x14ac:dyDescent="0.3">
      <c r="A628" s="53" t="s">
        <v>50</v>
      </c>
      <c r="B628" s="53" t="s">
        <v>1066</v>
      </c>
      <c r="C628" s="53">
        <v>12020005</v>
      </c>
      <c r="D628" s="53">
        <v>64524</v>
      </c>
      <c r="E628" s="53">
        <v>52302</v>
      </c>
      <c r="F628" s="53">
        <f t="shared" si="257"/>
        <v>0.81058210898270411</v>
      </c>
      <c r="H628" s="53">
        <f>H627</f>
        <v>14670</v>
      </c>
      <c r="I628" s="53">
        <f>I627</f>
        <v>2786</v>
      </c>
      <c r="J628" s="53">
        <f t="shared" si="258"/>
        <v>17456</v>
      </c>
      <c r="K628" s="53">
        <f t="shared" si="259"/>
        <v>14149.521294402082</v>
      </c>
      <c r="P628" s="53" t="s">
        <v>204</v>
      </c>
      <c r="Q628" s="87" t="s">
        <v>1259</v>
      </c>
      <c r="R628" s="53">
        <v>597037.00241660001</v>
      </c>
      <c r="S628" s="51">
        <v>92544.145939900001</v>
      </c>
      <c r="T628" s="53">
        <f t="shared" si="260"/>
        <v>0.15500571248568046</v>
      </c>
      <c r="V628" s="88">
        <f t="shared" si="277"/>
        <v>9802</v>
      </c>
      <c r="W628" s="53">
        <f t="shared" si="261"/>
        <v>1519.3659937846398</v>
      </c>
    </row>
    <row r="629" spans="1:23" x14ac:dyDescent="0.3">
      <c r="A629" s="53" t="s">
        <v>50</v>
      </c>
      <c r="B629" s="53" t="s">
        <v>1068</v>
      </c>
      <c r="C629" s="53">
        <v>12010004</v>
      </c>
      <c r="D629" s="53">
        <v>14445</v>
      </c>
      <c r="E629" s="53">
        <v>551</v>
      </c>
      <c r="F629" s="53">
        <f t="shared" si="257"/>
        <v>3.8144686742817582E-2</v>
      </c>
      <c r="H629" s="53">
        <f>Input!W178</f>
        <v>1882</v>
      </c>
      <c r="I629" s="53">
        <f>Input!X178</f>
        <v>899</v>
      </c>
      <c r="J629" s="53">
        <f t="shared" si="258"/>
        <v>2781</v>
      </c>
      <c r="K629" s="53">
        <f t="shared" si="259"/>
        <v>106.0803738317757</v>
      </c>
      <c r="P629" s="53" t="s">
        <v>204</v>
      </c>
      <c r="Q629" s="87" t="s">
        <v>1191</v>
      </c>
      <c r="R629" s="53">
        <v>597037.00241660001</v>
      </c>
      <c r="S629" s="51">
        <v>431105.94153499999</v>
      </c>
      <c r="T629" s="53">
        <f t="shared" si="260"/>
        <v>0.72207575039743221</v>
      </c>
      <c r="V629" s="88">
        <f t="shared" si="277"/>
        <v>9802</v>
      </c>
      <c r="W629" s="53">
        <f t="shared" si="261"/>
        <v>7077.7865053956302</v>
      </c>
    </row>
    <row r="630" spans="1:23" x14ac:dyDescent="0.3">
      <c r="A630" s="53" t="s">
        <v>50</v>
      </c>
      <c r="B630" s="53" t="s">
        <v>1068</v>
      </c>
      <c r="C630" s="53">
        <v>12010005</v>
      </c>
      <c r="D630" s="53">
        <v>14445</v>
      </c>
      <c r="E630" s="53">
        <v>13894</v>
      </c>
      <c r="F630" s="53">
        <f t="shared" si="257"/>
        <v>0.96185531325718243</v>
      </c>
      <c r="H630" s="53">
        <f>H629</f>
        <v>1882</v>
      </c>
      <c r="I630" s="53">
        <f>I629</f>
        <v>899</v>
      </c>
      <c r="J630" s="53">
        <f t="shared" si="258"/>
        <v>2781</v>
      </c>
      <c r="K630" s="53">
        <f t="shared" si="259"/>
        <v>2674.9196261682246</v>
      </c>
      <c r="P630" s="53" t="s">
        <v>1046</v>
      </c>
      <c r="Q630" s="87" t="s">
        <v>1144</v>
      </c>
      <c r="R630" s="53">
        <v>585943.64879270003</v>
      </c>
      <c r="S630" s="51">
        <v>31818.417769700001</v>
      </c>
      <c r="T630" s="53">
        <f t="shared" si="260"/>
        <v>5.4302863142658593E-2</v>
      </c>
      <c r="V630" s="88">
        <f>Input!Z150</f>
        <v>65</v>
      </c>
      <c r="W630" s="53">
        <f t="shared" si="261"/>
        <v>3.5296861042728085</v>
      </c>
    </row>
    <row r="631" spans="1:23" x14ac:dyDescent="0.3">
      <c r="A631" s="53" t="s">
        <v>50</v>
      </c>
      <c r="B631" s="53" t="s">
        <v>1072</v>
      </c>
      <c r="C631" s="53">
        <v>12010005</v>
      </c>
      <c r="D631" s="53">
        <v>81837</v>
      </c>
      <c r="E631" s="53">
        <v>52696</v>
      </c>
      <c r="F631" s="53">
        <f t="shared" si="257"/>
        <v>0.6439141219741682</v>
      </c>
      <c r="H631" s="53">
        <f>Input!W179</f>
        <v>12622</v>
      </c>
      <c r="I631" s="53">
        <f>Input!X179</f>
        <v>70439</v>
      </c>
      <c r="J631" s="53">
        <f t="shared" si="258"/>
        <v>83061</v>
      </c>
      <c r="K631" s="53">
        <f t="shared" si="259"/>
        <v>53484.150885296382</v>
      </c>
      <c r="P631" s="53" t="s">
        <v>1046</v>
      </c>
      <c r="Q631" s="87" t="s">
        <v>1161</v>
      </c>
      <c r="R631" s="53">
        <v>585943.64879270003</v>
      </c>
      <c r="S631" s="51">
        <v>12052.7035798</v>
      </c>
      <c r="T631" s="53">
        <f t="shared" si="260"/>
        <v>2.0569731585339028E-2</v>
      </c>
      <c r="V631" s="88">
        <f t="shared" ref="V631:V634" si="278">V630</f>
        <v>65</v>
      </c>
      <c r="W631" s="53">
        <f t="shared" si="261"/>
        <v>1.3370325530470368</v>
      </c>
    </row>
    <row r="632" spans="1:23" x14ac:dyDescent="0.3">
      <c r="A632" s="53" t="s">
        <v>50</v>
      </c>
      <c r="B632" s="53" t="s">
        <v>1072</v>
      </c>
      <c r="C632" s="53">
        <v>12020003</v>
      </c>
      <c r="D632" s="53">
        <v>81837</v>
      </c>
      <c r="E632" s="53">
        <v>26300</v>
      </c>
      <c r="F632" s="53">
        <f t="shared" si="257"/>
        <v>0.32137052922272324</v>
      </c>
      <c r="H632" s="53">
        <f>H631</f>
        <v>12622</v>
      </c>
      <c r="I632" s="53">
        <f>I631</f>
        <v>70439</v>
      </c>
      <c r="J632" s="53">
        <f t="shared" si="258"/>
        <v>83061</v>
      </c>
      <c r="K632" s="53">
        <f t="shared" si="259"/>
        <v>26693.357527768614</v>
      </c>
      <c r="P632" s="53" t="s">
        <v>1046</v>
      </c>
      <c r="Q632" s="87" t="s">
        <v>1163</v>
      </c>
      <c r="R632" s="53">
        <v>585943.64879270003</v>
      </c>
      <c r="S632" s="51">
        <v>98709.386222200003</v>
      </c>
      <c r="T632" s="53">
        <f t="shared" si="260"/>
        <v>0.16846225131987433</v>
      </c>
      <c r="V632" s="88">
        <f t="shared" si="278"/>
        <v>65</v>
      </c>
      <c r="W632" s="53">
        <f t="shared" si="261"/>
        <v>10.950046335791832</v>
      </c>
    </row>
    <row r="633" spans="1:23" x14ac:dyDescent="0.3">
      <c r="A633" s="53" t="s">
        <v>50</v>
      </c>
      <c r="B633" s="53" t="s">
        <v>1072</v>
      </c>
      <c r="C633" s="53">
        <v>12040201</v>
      </c>
      <c r="D633" s="53">
        <v>81837</v>
      </c>
      <c r="E633" s="53">
        <v>2841</v>
      </c>
      <c r="F633" s="53">
        <f t="shared" si="257"/>
        <v>3.4715348803108621E-2</v>
      </c>
      <c r="H633" s="53">
        <f>H632</f>
        <v>12622</v>
      </c>
      <c r="I633" s="53">
        <f>I632</f>
        <v>70439</v>
      </c>
      <c r="J633" s="53">
        <f t="shared" si="258"/>
        <v>83061</v>
      </c>
      <c r="K633" s="53">
        <f t="shared" si="259"/>
        <v>2883.4915869350052</v>
      </c>
      <c r="P633" s="53" t="s">
        <v>1046</v>
      </c>
      <c r="Q633" s="87" t="s">
        <v>1159</v>
      </c>
      <c r="R633" s="53">
        <v>585943.64879270003</v>
      </c>
      <c r="S633" s="51">
        <v>165212.66654100001</v>
      </c>
      <c r="T633" s="53">
        <f t="shared" si="260"/>
        <v>0.28195999202553063</v>
      </c>
      <c r="V633" s="88">
        <f t="shared" si="278"/>
        <v>65</v>
      </c>
      <c r="W633" s="53">
        <f t="shared" si="261"/>
        <v>18.327399481659491</v>
      </c>
    </row>
    <row r="634" spans="1:23" x14ac:dyDescent="0.3">
      <c r="A634" s="53" t="s">
        <v>50</v>
      </c>
      <c r="B634" s="53" t="s">
        <v>1074</v>
      </c>
      <c r="C634" s="53">
        <v>12010002</v>
      </c>
      <c r="D634" s="53">
        <v>23796</v>
      </c>
      <c r="E634" s="53">
        <v>23789</v>
      </c>
      <c r="F634" s="53">
        <f t="shared" si="257"/>
        <v>0.99970583291309467</v>
      </c>
      <c r="H634" s="53">
        <f>Input!W180</f>
        <v>4224</v>
      </c>
      <c r="I634" s="53">
        <f>Input!X180</f>
        <v>1500</v>
      </c>
      <c r="J634" s="53">
        <f t="shared" si="258"/>
        <v>5724</v>
      </c>
      <c r="K634" s="53">
        <f t="shared" si="259"/>
        <v>5722.3161875945543</v>
      </c>
      <c r="P634" s="53" t="s">
        <v>1046</v>
      </c>
      <c r="Q634" s="87" t="s">
        <v>1162</v>
      </c>
      <c r="R634" s="53">
        <v>585943.64879270003</v>
      </c>
      <c r="S634" s="51">
        <v>278150.47467999998</v>
      </c>
      <c r="T634" s="53">
        <f t="shared" si="260"/>
        <v>0.4747051619265974</v>
      </c>
      <c r="V634" s="88">
        <f t="shared" si="278"/>
        <v>65</v>
      </c>
      <c r="W634" s="53">
        <f t="shared" si="261"/>
        <v>30.85583552522883</v>
      </c>
    </row>
    <row r="635" spans="1:23" x14ac:dyDescent="0.3">
      <c r="A635" s="53" t="s">
        <v>50</v>
      </c>
      <c r="B635" s="53" t="s">
        <v>1074</v>
      </c>
      <c r="C635" s="53">
        <v>12010004</v>
      </c>
      <c r="D635" s="53">
        <v>23796</v>
      </c>
      <c r="E635" s="53">
        <v>7</v>
      </c>
      <c r="F635" s="53">
        <f t="shared" si="257"/>
        <v>2.9416708690536226E-4</v>
      </c>
      <c r="H635" s="53">
        <f>H634</f>
        <v>4224</v>
      </c>
      <c r="I635" s="53">
        <f>I634</f>
        <v>1500</v>
      </c>
      <c r="J635" s="53">
        <f t="shared" si="258"/>
        <v>5724</v>
      </c>
      <c r="K635" s="53">
        <f t="shared" si="259"/>
        <v>1.6838124054462935</v>
      </c>
      <c r="P635" s="53" t="s">
        <v>1047</v>
      </c>
      <c r="Q635" s="87" t="s">
        <v>1329</v>
      </c>
      <c r="R635" s="53">
        <v>690448.66709057009</v>
      </c>
      <c r="S635" s="51">
        <v>2917.0809336699999</v>
      </c>
      <c r="T635" s="53">
        <f t="shared" si="260"/>
        <v>4.2249063148489642E-3</v>
      </c>
      <c r="V635" s="88">
        <f>Input!Z151</f>
        <v>958</v>
      </c>
      <c r="W635" s="53">
        <f t="shared" si="261"/>
        <v>4.047460249625308</v>
      </c>
    </row>
    <row r="636" spans="1:23" x14ac:dyDescent="0.3">
      <c r="A636" s="53" t="s">
        <v>50</v>
      </c>
      <c r="B636" s="53" t="s">
        <v>1076</v>
      </c>
      <c r="C636" s="53">
        <v>12020002</v>
      </c>
      <c r="D636" s="53">
        <v>7937</v>
      </c>
      <c r="E636" s="53">
        <v>4858</v>
      </c>
      <c r="F636" s="53">
        <f t="shared" si="257"/>
        <v>0.61207005165679729</v>
      </c>
      <c r="H636" s="53">
        <f>Input!W181</f>
        <v>1838</v>
      </c>
      <c r="I636" s="53">
        <f>Input!X181</f>
        <v>825</v>
      </c>
      <c r="J636" s="53">
        <f t="shared" si="258"/>
        <v>2663</v>
      </c>
      <c r="K636" s="53">
        <f t="shared" si="259"/>
        <v>1629.9425475620512</v>
      </c>
      <c r="P636" s="53" t="s">
        <v>1047</v>
      </c>
      <c r="Q636" s="87" t="s">
        <v>1325</v>
      </c>
      <c r="R636" s="53">
        <v>690448.66709057009</v>
      </c>
      <c r="S636" s="51">
        <v>52795.416602199999</v>
      </c>
      <c r="T636" s="53">
        <f t="shared" si="260"/>
        <v>7.6465375513969272E-2</v>
      </c>
      <c r="V636" s="88">
        <f t="shared" ref="V636:V639" si="279">V635</f>
        <v>958</v>
      </c>
      <c r="W636" s="53">
        <f t="shared" si="261"/>
        <v>73.253829742382564</v>
      </c>
    </row>
    <row r="637" spans="1:23" x14ac:dyDescent="0.3">
      <c r="A637" s="53" t="s">
        <v>50</v>
      </c>
      <c r="B637" s="53" t="s">
        <v>1076</v>
      </c>
      <c r="C637" s="53">
        <v>12020006</v>
      </c>
      <c r="D637" s="53">
        <v>7937</v>
      </c>
      <c r="E637" s="53">
        <v>2841</v>
      </c>
      <c r="F637" s="53">
        <f t="shared" si="257"/>
        <v>0.35794380748393601</v>
      </c>
      <c r="H637" s="53">
        <f t="shared" ref="H637:I639" si="280">H636</f>
        <v>1838</v>
      </c>
      <c r="I637" s="53">
        <f t="shared" si="280"/>
        <v>825</v>
      </c>
      <c r="J637" s="53">
        <f t="shared" si="258"/>
        <v>2663</v>
      </c>
      <c r="K637" s="53">
        <f t="shared" si="259"/>
        <v>953.20435932972157</v>
      </c>
      <c r="P637" s="53" t="s">
        <v>1047</v>
      </c>
      <c r="Q637" s="87" t="s">
        <v>1314</v>
      </c>
      <c r="R637" s="53">
        <v>690448.66709057009</v>
      </c>
      <c r="S637" s="51">
        <v>43282.992416699999</v>
      </c>
      <c r="T637" s="53">
        <f t="shared" si="260"/>
        <v>6.2688211998564586E-2</v>
      </c>
      <c r="V637" s="88">
        <f t="shared" si="279"/>
        <v>958</v>
      </c>
      <c r="W637" s="53">
        <f t="shared" si="261"/>
        <v>60.055307094624872</v>
      </c>
    </row>
    <row r="638" spans="1:23" x14ac:dyDescent="0.3">
      <c r="A638" s="53" t="s">
        <v>50</v>
      </c>
      <c r="B638" s="53" t="s">
        <v>1076</v>
      </c>
      <c r="C638" s="53">
        <v>12020007</v>
      </c>
      <c r="D638" s="53">
        <v>7937</v>
      </c>
      <c r="E638" s="53">
        <v>99</v>
      </c>
      <c r="F638" s="53">
        <f t="shared" si="257"/>
        <v>1.2473226659947084E-2</v>
      </c>
      <c r="H638" s="53">
        <f t="shared" si="280"/>
        <v>1838</v>
      </c>
      <c r="I638" s="53">
        <f t="shared" si="280"/>
        <v>825</v>
      </c>
      <c r="J638" s="53">
        <f t="shared" si="258"/>
        <v>2663</v>
      </c>
      <c r="K638" s="53">
        <f t="shared" si="259"/>
        <v>33.216202595439086</v>
      </c>
      <c r="P638" s="53" t="s">
        <v>1047</v>
      </c>
      <c r="Q638" s="87" t="s">
        <v>1316</v>
      </c>
      <c r="R638" s="53">
        <v>690448.66709057009</v>
      </c>
      <c r="S638" s="51">
        <v>105476.37354099999</v>
      </c>
      <c r="T638" s="53">
        <f t="shared" si="260"/>
        <v>0.15276497525219215</v>
      </c>
      <c r="V638" s="88">
        <f t="shared" si="279"/>
        <v>958</v>
      </c>
      <c r="W638" s="53">
        <f t="shared" si="261"/>
        <v>146.3488462916001</v>
      </c>
    </row>
    <row r="639" spans="1:23" x14ac:dyDescent="0.3">
      <c r="A639" s="53" t="s">
        <v>50</v>
      </c>
      <c r="B639" s="53" t="s">
        <v>1076</v>
      </c>
      <c r="C639" s="53">
        <v>12030202</v>
      </c>
      <c r="D639" s="53">
        <v>7937</v>
      </c>
      <c r="E639" s="53">
        <v>139</v>
      </c>
      <c r="F639" s="53">
        <f t="shared" si="257"/>
        <v>1.7512914199319642E-2</v>
      </c>
      <c r="H639" s="53">
        <f t="shared" si="280"/>
        <v>1838</v>
      </c>
      <c r="I639" s="53">
        <f t="shared" si="280"/>
        <v>825</v>
      </c>
      <c r="J639" s="53">
        <f t="shared" si="258"/>
        <v>2663</v>
      </c>
      <c r="K639" s="53">
        <f t="shared" si="259"/>
        <v>46.636890512788206</v>
      </c>
      <c r="P639" s="53" t="s">
        <v>1047</v>
      </c>
      <c r="Q639" s="87" t="s">
        <v>1328</v>
      </c>
      <c r="R639" s="53">
        <v>690448.66709057009</v>
      </c>
      <c r="S639" s="51">
        <v>485976.80359700002</v>
      </c>
      <c r="T639" s="53">
        <f t="shared" si="260"/>
        <v>0.70385653092042488</v>
      </c>
      <c r="V639" s="88">
        <f t="shared" si="279"/>
        <v>958</v>
      </c>
      <c r="W639" s="53">
        <f t="shared" si="261"/>
        <v>674.29455662176701</v>
      </c>
    </row>
    <row r="640" spans="1:23" x14ac:dyDescent="0.3">
      <c r="A640" s="53" t="s">
        <v>50</v>
      </c>
      <c r="B640" s="53" t="s">
        <v>795</v>
      </c>
      <c r="C640" s="53">
        <v>12010002</v>
      </c>
      <c r="D640" s="53">
        <v>53330</v>
      </c>
      <c r="E640" s="53">
        <v>24337</v>
      </c>
      <c r="F640" s="53">
        <f t="shared" si="257"/>
        <v>0.45634727170448153</v>
      </c>
      <c r="H640" s="53">
        <f>Input!W182</f>
        <v>6957</v>
      </c>
      <c r="I640" s="53">
        <f>Input!X182</f>
        <v>97</v>
      </c>
      <c r="J640" s="53">
        <f t="shared" si="258"/>
        <v>7054</v>
      </c>
      <c r="K640" s="53">
        <f t="shared" si="259"/>
        <v>3219.0736546034127</v>
      </c>
      <c r="P640" s="53" t="s">
        <v>884</v>
      </c>
      <c r="Q640" s="87" t="s">
        <v>1275</v>
      </c>
      <c r="R640" s="53">
        <v>618118.69561977987</v>
      </c>
      <c r="S640" s="51">
        <v>196191.04998000001</v>
      </c>
      <c r="T640" s="53">
        <f t="shared" si="260"/>
        <v>0.31740028471923454</v>
      </c>
      <c r="V640" s="88">
        <f>Input!Z152</f>
        <v>0</v>
      </c>
      <c r="W640" s="53">
        <f t="shared" si="261"/>
        <v>0</v>
      </c>
    </row>
    <row r="641" spans="1:23" x14ac:dyDescent="0.3">
      <c r="A641" s="53" t="s">
        <v>50</v>
      </c>
      <c r="B641" s="53" t="s">
        <v>795</v>
      </c>
      <c r="C641" s="53">
        <v>12020004</v>
      </c>
      <c r="D641" s="53">
        <v>53330</v>
      </c>
      <c r="E641" s="53">
        <v>27942</v>
      </c>
      <c r="F641" s="53">
        <f t="shared" si="257"/>
        <v>0.52394524657791108</v>
      </c>
      <c r="H641" s="53">
        <f>H640</f>
        <v>6957</v>
      </c>
      <c r="I641" s="53">
        <f>I640</f>
        <v>97</v>
      </c>
      <c r="J641" s="53">
        <f t="shared" si="258"/>
        <v>7054</v>
      </c>
      <c r="K641" s="53">
        <f t="shared" si="259"/>
        <v>3695.909769360585</v>
      </c>
      <c r="P641" s="53" t="s">
        <v>884</v>
      </c>
      <c r="Q641" s="87" t="s">
        <v>1255</v>
      </c>
      <c r="R641" s="53">
        <v>618118.69561977987</v>
      </c>
      <c r="S641" s="51">
        <v>421503.06822199997</v>
      </c>
      <c r="T641" s="53">
        <f t="shared" si="260"/>
        <v>0.68191282873164694</v>
      </c>
      <c r="V641" s="88">
        <f t="shared" ref="V641:V642" si="281">V640</f>
        <v>0</v>
      </c>
      <c r="W641" s="53">
        <f t="shared" si="261"/>
        <v>0</v>
      </c>
    </row>
    <row r="642" spans="1:23" x14ac:dyDescent="0.3">
      <c r="A642" s="53" t="s">
        <v>50</v>
      </c>
      <c r="B642" s="53" t="s">
        <v>795</v>
      </c>
      <c r="C642" s="53">
        <v>12020005</v>
      </c>
      <c r="D642" s="53">
        <v>53330</v>
      </c>
      <c r="E642" s="53">
        <v>1051</v>
      </c>
      <c r="F642" s="53">
        <f t="shared" si="257"/>
        <v>1.9707481717607351E-2</v>
      </c>
      <c r="H642" s="53">
        <f>H641</f>
        <v>6957</v>
      </c>
      <c r="I642" s="53">
        <f>I641</f>
        <v>97</v>
      </c>
      <c r="J642" s="53">
        <f t="shared" si="258"/>
        <v>7054</v>
      </c>
      <c r="K642" s="53">
        <f t="shared" si="259"/>
        <v>139.01657603600225</v>
      </c>
      <c r="P642" s="53" t="s">
        <v>884</v>
      </c>
      <c r="Q642" s="87" t="s">
        <v>1279</v>
      </c>
      <c r="R642" s="53">
        <v>618118.69561977987</v>
      </c>
      <c r="S642" s="51">
        <v>424.57741778000002</v>
      </c>
      <c r="T642" s="53">
        <f t="shared" si="260"/>
        <v>6.8688654911866335E-4</v>
      </c>
      <c r="V642" s="88">
        <f t="shared" si="281"/>
        <v>0</v>
      </c>
      <c r="W642" s="53">
        <f t="shared" si="261"/>
        <v>0</v>
      </c>
    </row>
    <row r="643" spans="1:23" x14ac:dyDescent="0.3">
      <c r="A643" s="53" t="s">
        <v>50</v>
      </c>
      <c r="B643" s="53" t="s">
        <v>211</v>
      </c>
      <c r="C643" s="53">
        <v>12010004</v>
      </c>
      <c r="D643" s="53">
        <v>10834</v>
      </c>
      <c r="E643" s="53">
        <v>8481</v>
      </c>
      <c r="F643" s="53">
        <f t="shared" ref="F643:F706" si="282">E643/D643</f>
        <v>0.78281336533136425</v>
      </c>
      <c r="H643" s="53">
        <f>Input!W183</f>
        <v>1749</v>
      </c>
      <c r="I643" s="53">
        <f>Input!X183</f>
        <v>490</v>
      </c>
      <c r="J643" s="53">
        <f t="shared" ref="J643:J706" si="283">SUM(H643:I643)</f>
        <v>2239</v>
      </c>
      <c r="K643" s="53">
        <f t="shared" ref="K643:K706" si="284">J643*F643</f>
        <v>1752.7191249769246</v>
      </c>
      <c r="P643" s="53" t="s">
        <v>1048</v>
      </c>
      <c r="Q643" s="87" t="s">
        <v>1220</v>
      </c>
      <c r="R643" s="53">
        <v>433057.08714899997</v>
      </c>
      <c r="S643" s="51">
        <v>322198.32676099997</v>
      </c>
      <c r="T643" s="53">
        <f t="shared" ref="T643:T706" si="285">S643/R643</f>
        <v>0.74400889933973691</v>
      </c>
      <c r="V643" s="88">
        <f>Input!Z153</f>
        <v>186</v>
      </c>
      <c r="W643" s="53">
        <f t="shared" ref="W643:W706" si="286">V643*T643</f>
        <v>138.38565527719106</v>
      </c>
    </row>
    <row r="644" spans="1:23" x14ac:dyDescent="0.3">
      <c r="A644" s="53" t="s">
        <v>50</v>
      </c>
      <c r="B644" s="53" t="s">
        <v>211</v>
      </c>
      <c r="C644" s="53">
        <v>12020005</v>
      </c>
      <c r="D644" s="53">
        <v>10834</v>
      </c>
      <c r="E644" s="53">
        <v>2353</v>
      </c>
      <c r="F644" s="53">
        <f t="shared" si="282"/>
        <v>0.21718663466863578</v>
      </c>
      <c r="H644" s="53">
        <f>H643</f>
        <v>1749</v>
      </c>
      <c r="I644" s="53">
        <f>I643</f>
        <v>490</v>
      </c>
      <c r="J644" s="53">
        <f t="shared" si="283"/>
        <v>2239</v>
      </c>
      <c r="K644" s="53">
        <f t="shared" si="284"/>
        <v>486.28087502307551</v>
      </c>
      <c r="P644" s="53" t="s">
        <v>1048</v>
      </c>
      <c r="Q644" s="87" t="s">
        <v>1216</v>
      </c>
      <c r="R644" s="53">
        <v>433057.08714899997</v>
      </c>
      <c r="S644" s="51">
        <v>110858.760388</v>
      </c>
      <c r="T644" s="53">
        <f t="shared" si="285"/>
        <v>0.25599110066026315</v>
      </c>
      <c r="V644" s="88">
        <f>V643</f>
        <v>186</v>
      </c>
      <c r="W644" s="53">
        <f t="shared" si="286"/>
        <v>47.614344722808944</v>
      </c>
    </row>
    <row r="645" spans="1:23" x14ac:dyDescent="0.3">
      <c r="A645" s="53" t="s">
        <v>50</v>
      </c>
      <c r="B645" s="53" t="s">
        <v>1089</v>
      </c>
      <c r="C645" s="53">
        <v>12010004</v>
      </c>
      <c r="D645" s="53">
        <v>8865</v>
      </c>
      <c r="E645" s="53">
        <v>719</v>
      </c>
      <c r="F645" s="53">
        <f t="shared" si="282"/>
        <v>8.1105470953186695E-2</v>
      </c>
      <c r="H645" s="53">
        <f>Input!W184</f>
        <v>1631</v>
      </c>
      <c r="I645" s="53">
        <f>Input!X184</f>
        <v>8</v>
      </c>
      <c r="J645" s="53">
        <f t="shared" si="283"/>
        <v>1639</v>
      </c>
      <c r="K645" s="53">
        <f t="shared" si="284"/>
        <v>132.93186689227301</v>
      </c>
      <c r="P645" s="53" t="s">
        <v>1049</v>
      </c>
      <c r="Q645" s="87" t="s">
        <v>1341</v>
      </c>
      <c r="R645" s="53">
        <v>576479.03267969005</v>
      </c>
      <c r="S645" s="51">
        <v>86306.700575299998</v>
      </c>
      <c r="T645" s="53">
        <f t="shared" si="285"/>
        <v>0.14971351199733005</v>
      </c>
      <c r="V645" s="89">
        <f>Input!Z154</f>
        <v>1020</v>
      </c>
      <c r="W645" s="53">
        <f t="shared" si="286"/>
        <v>152.70778223727666</v>
      </c>
    </row>
    <row r="646" spans="1:23" x14ac:dyDescent="0.3">
      <c r="A646" s="53" t="s">
        <v>50</v>
      </c>
      <c r="B646" s="53" t="s">
        <v>1089</v>
      </c>
      <c r="C646" s="53">
        <v>12020005</v>
      </c>
      <c r="D646" s="53">
        <v>8865</v>
      </c>
      <c r="E646" s="53">
        <v>8146</v>
      </c>
      <c r="F646" s="53">
        <f t="shared" si="282"/>
        <v>0.91889452904681335</v>
      </c>
      <c r="H646" s="53">
        <f>H645</f>
        <v>1631</v>
      </c>
      <c r="I646" s="53">
        <f>I645</f>
        <v>8</v>
      </c>
      <c r="J646" s="53">
        <f t="shared" si="283"/>
        <v>1639</v>
      </c>
      <c r="K646" s="53">
        <f t="shared" si="284"/>
        <v>1506.0681331077271</v>
      </c>
      <c r="P646" s="53" t="s">
        <v>1049</v>
      </c>
      <c r="Q646" s="87" t="s">
        <v>1342</v>
      </c>
      <c r="R646" s="53">
        <v>576479.03267969005</v>
      </c>
      <c r="S646" s="51">
        <v>59218.837878300001</v>
      </c>
      <c r="T646" s="53">
        <f t="shared" si="285"/>
        <v>0.10272505073259769</v>
      </c>
      <c r="V646" s="88">
        <f t="shared" ref="V646:V650" si="287">V645</f>
        <v>1020</v>
      </c>
      <c r="W646" s="53">
        <f t="shared" si="286"/>
        <v>104.77955174724964</v>
      </c>
    </row>
    <row r="647" spans="1:23" x14ac:dyDescent="0.3">
      <c r="A647" s="53" t="s">
        <v>50</v>
      </c>
      <c r="B647" s="53" t="s">
        <v>1094</v>
      </c>
      <c r="C647" s="53">
        <v>12010002</v>
      </c>
      <c r="D647" s="53">
        <v>25448</v>
      </c>
      <c r="E647" s="53">
        <v>890</v>
      </c>
      <c r="F647" s="53">
        <f t="shared" si="282"/>
        <v>3.4973278843131089E-2</v>
      </c>
      <c r="H647" s="53">
        <f>Input!W185</f>
        <v>4549</v>
      </c>
      <c r="I647" s="53">
        <f>Input!X185</f>
        <v>1637</v>
      </c>
      <c r="J647" s="53">
        <f t="shared" si="283"/>
        <v>6186</v>
      </c>
      <c r="K647" s="53">
        <f t="shared" si="284"/>
        <v>216.34470292360891</v>
      </c>
      <c r="P647" s="53" t="s">
        <v>1049</v>
      </c>
      <c r="Q647" s="87" t="s">
        <v>1273</v>
      </c>
      <c r="R647" s="53">
        <v>576479.03267969005</v>
      </c>
      <c r="S647" s="51">
        <v>382918.077085</v>
      </c>
      <c r="T647" s="53">
        <f t="shared" si="285"/>
        <v>0.66423591384590974</v>
      </c>
      <c r="V647" s="88">
        <f t="shared" si="287"/>
        <v>1020</v>
      </c>
      <c r="W647" s="53">
        <f t="shared" si="286"/>
        <v>677.52063212282792</v>
      </c>
    </row>
    <row r="648" spans="1:23" x14ac:dyDescent="0.3">
      <c r="A648" s="53" t="s">
        <v>50</v>
      </c>
      <c r="B648" s="53" t="s">
        <v>1094</v>
      </c>
      <c r="C648" s="53">
        <v>12010004</v>
      </c>
      <c r="D648" s="53">
        <v>25448</v>
      </c>
      <c r="E648" s="53">
        <v>21836</v>
      </c>
      <c r="F648" s="53">
        <f t="shared" si="282"/>
        <v>0.85806350204338255</v>
      </c>
      <c r="H648" s="53">
        <f>H647</f>
        <v>4549</v>
      </c>
      <c r="I648" s="53">
        <f>I647</f>
        <v>1637</v>
      </c>
      <c r="J648" s="53">
        <f t="shared" si="283"/>
        <v>6186</v>
      </c>
      <c r="K648" s="53">
        <f t="shared" si="284"/>
        <v>5307.9808236403642</v>
      </c>
      <c r="P648" s="53" t="s">
        <v>1049</v>
      </c>
      <c r="Q648" s="87" t="s">
        <v>1235</v>
      </c>
      <c r="R648" s="53">
        <v>576479.03267969005</v>
      </c>
      <c r="S648" s="51">
        <v>15634.897917099999</v>
      </c>
      <c r="T648" s="53">
        <f t="shared" si="285"/>
        <v>2.7121364404917119E-2</v>
      </c>
      <c r="V648" s="88">
        <f t="shared" si="287"/>
        <v>1020</v>
      </c>
      <c r="W648" s="53">
        <f t="shared" si="286"/>
        <v>27.663791693015462</v>
      </c>
    </row>
    <row r="649" spans="1:23" x14ac:dyDescent="0.3">
      <c r="A649" s="53" t="s">
        <v>50</v>
      </c>
      <c r="B649" s="53" t="s">
        <v>1094</v>
      </c>
      <c r="C649" s="53">
        <v>12020005</v>
      </c>
      <c r="D649" s="53">
        <v>25448</v>
      </c>
      <c r="E649" s="53">
        <v>2722</v>
      </c>
      <c r="F649" s="53">
        <f t="shared" si="282"/>
        <v>0.10696321911348633</v>
      </c>
      <c r="H649" s="53">
        <f>H648</f>
        <v>4549</v>
      </c>
      <c r="I649" s="53">
        <f>I648</f>
        <v>1637</v>
      </c>
      <c r="J649" s="53">
        <f t="shared" si="283"/>
        <v>6186</v>
      </c>
      <c r="K649" s="53">
        <f t="shared" si="284"/>
        <v>661.67447343602646</v>
      </c>
      <c r="P649" s="53" t="s">
        <v>1049</v>
      </c>
      <c r="Q649" s="87" t="s">
        <v>1274</v>
      </c>
      <c r="R649" s="53">
        <v>576479.03267969005</v>
      </c>
      <c r="S649" s="51">
        <v>27107.840953399998</v>
      </c>
      <c r="T649" s="53">
        <f t="shared" si="285"/>
        <v>4.7023116916139376E-2</v>
      </c>
      <c r="V649" s="88">
        <f t="shared" si="287"/>
        <v>1020</v>
      </c>
      <c r="W649" s="53">
        <f t="shared" si="286"/>
        <v>47.963579254462161</v>
      </c>
    </row>
    <row r="650" spans="1:23" x14ac:dyDescent="0.3">
      <c r="A650" s="53" t="s">
        <v>50</v>
      </c>
      <c r="B650" s="53" t="s">
        <v>1096</v>
      </c>
      <c r="C650" s="53">
        <v>12010002</v>
      </c>
      <c r="D650" s="53">
        <v>170528</v>
      </c>
      <c r="E650" s="53">
        <v>1096</v>
      </c>
      <c r="F650" s="53">
        <f t="shared" si="282"/>
        <v>6.4270970163257651E-3</v>
      </c>
      <c r="H650" s="53">
        <f>Input!W186</f>
        <v>38726</v>
      </c>
      <c r="I650" s="53">
        <f>Input!X186</f>
        <v>4697</v>
      </c>
      <c r="J650" s="53">
        <f t="shared" si="283"/>
        <v>43423</v>
      </c>
      <c r="K650" s="53">
        <f t="shared" si="284"/>
        <v>279.0838337399137</v>
      </c>
      <c r="P650" s="53" t="s">
        <v>1049</v>
      </c>
      <c r="Q650" s="87" t="s">
        <v>1178</v>
      </c>
      <c r="R650" s="53">
        <v>576479.03267969005</v>
      </c>
      <c r="S650" s="51">
        <v>5292.6782705899996</v>
      </c>
      <c r="T650" s="53">
        <f t="shared" si="285"/>
        <v>9.1810421031059061E-3</v>
      </c>
      <c r="V650" s="88">
        <f t="shared" si="287"/>
        <v>1020</v>
      </c>
      <c r="W650" s="53">
        <f t="shared" si="286"/>
        <v>9.3646629451680248</v>
      </c>
    </row>
    <row r="651" spans="1:23" x14ac:dyDescent="0.3">
      <c r="A651" s="53" t="s">
        <v>50</v>
      </c>
      <c r="B651" s="53" t="s">
        <v>1096</v>
      </c>
      <c r="C651" s="53">
        <v>12020001</v>
      </c>
      <c r="D651" s="53">
        <v>170528</v>
      </c>
      <c r="E651" s="53">
        <v>78461</v>
      </c>
      <c r="F651" s="53">
        <f t="shared" si="282"/>
        <v>0.46010625820979545</v>
      </c>
      <c r="H651" s="53">
        <f>H650</f>
        <v>38726</v>
      </c>
      <c r="I651" s="53">
        <f>I650</f>
        <v>4697</v>
      </c>
      <c r="J651" s="53">
        <f t="shared" si="283"/>
        <v>43423</v>
      </c>
      <c r="K651" s="53">
        <f t="shared" si="284"/>
        <v>19979.194050243947</v>
      </c>
      <c r="P651" s="53" t="s">
        <v>1050</v>
      </c>
      <c r="Q651" s="87" t="s">
        <v>1273</v>
      </c>
      <c r="R651" s="53">
        <v>571754.11017720005</v>
      </c>
      <c r="S651" s="51">
        <v>43882.328319300002</v>
      </c>
      <c r="T651" s="53">
        <f t="shared" si="285"/>
        <v>7.6750350435958972E-2</v>
      </c>
      <c r="V651" s="88">
        <f>Input!Z155</f>
        <v>150</v>
      </c>
      <c r="W651" s="53">
        <f t="shared" si="286"/>
        <v>11.512552565393845</v>
      </c>
    </row>
    <row r="652" spans="1:23" x14ac:dyDescent="0.3">
      <c r="A652" s="53" t="s">
        <v>50</v>
      </c>
      <c r="B652" s="53" t="s">
        <v>1096</v>
      </c>
      <c r="C652" s="53">
        <v>12020004</v>
      </c>
      <c r="D652" s="53">
        <v>170528</v>
      </c>
      <c r="E652" s="53">
        <v>90971</v>
      </c>
      <c r="F652" s="53">
        <f t="shared" si="282"/>
        <v>0.53346664477387873</v>
      </c>
      <c r="H652" s="53">
        <f>H651</f>
        <v>38726</v>
      </c>
      <c r="I652" s="53">
        <f>I651</f>
        <v>4697</v>
      </c>
      <c r="J652" s="53">
        <f t="shared" si="283"/>
        <v>43423</v>
      </c>
      <c r="K652" s="53">
        <f t="shared" si="284"/>
        <v>23164.722116016135</v>
      </c>
      <c r="P652" s="53" t="s">
        <v>1050</v>
      </c>
      <c r="Q652" s="87" t="s">
        <v>1235</v>
      </c>
      <c r="R652" s="53">
        <v>571754.11017720005</v>
      </c>
      <c r="S652" s="51">
        <v>388511.12475399999</v>
      </c>
      <c r="T652" s="53">
        <f t="shared" si="285"/>
        <v>0.67950735786331518</v>
      </c>
      <c r="V652" s="88">
        <f t="shared" ref="V652:V654" si="288">V651</f>
        <v>150</v>
      </c>
      <c r="W652" s="53">
        <f t="shared" si="286"/>
        <v>101.92610367949727</v>
      </c>
    </row>
    <row r="653" spans="1:23" x14ac:dyDescent="0.3">
      <c r="A653" s="53" t="s">
        <v>50</v>
      </c>
      <c r="B653" s="53" t="s">
        <v>660</v>
      </c>
      <c r="C653" s="53">
        <v>12020002</v>
      </c>
      <c r="D653" s="53">
        <v>3313</v>
      </c>
      <c r="E653" s="53">
        <v>2820</v>
      </c>
      <c r="F653" s="53">
        <f t="shared" si="282"/>
        <v>0.8511922728644733</v>
      </c>
      <c r="H653" s="53">
        <f>Input!W187</f>
        <v>745</v>
      </c>
      <c r="I653" s="53">
        <f>Input!X187</f>
        <v>0</v>
      </c>
      <c r="J653" s="53">
        <f t="shared" si="283"/>
        <v>745</v>
      </c>
      <c r="K653" s="53">
        <f t="shared" si="284"/>
        <v>634.13824328403257</v>
      </c>
      <c r="P653" s="53" t="s">
        <v>1050</v>
      </c>
      <c r="Q653" s="87" t="s">
        <v>1344</v>
      </c>
      <c r="R653" s="53">
        <v>571754.11017720005</v>
      </c>
      <c r="S653" s="51">
        <v>22328.971500899999</v>
      </c>
      <c r="T653" s="53">
        <f t="shared" si="285"/>
        <v>3.9053451655957007E-2</v>
      </c>
      <c r="V653" s="88">
        <f t="shared" si="288"/>
        <v>150</v>
      </c>
      <c r="W653" s="53">
        <f t="shared" si="286"/>
        <v>5.8580177483935509</v>
      </c>
    </row>
    <row r="654" spans="1:23" x14ac:dyDescent="0.3">
      <c r="A654" s="53" t="s">
        <v>50</v>
      </c>
      <c r="B654" s="53" t="s">
        <v>660</v>
      </c>
      <c r="C654" s="53">
        <v>12030202</v>
      </c>
      <c r="D654" s="53">
        <v>3313</v>
      </c>
      <c r="E654" s="53">
        <v>493</v>
      </c>
      <c r="F654" s="53">
        <f t="shared" si="282"/>
        <v>0.1488077271355267</v>
      </c>
      <c r="H654" s="53">
        <f>H653</f>
        <v>745</v>
      </c>
      <c r="I654" s="53">
        <f>I653</f>
        <v>0</v>
      </c>
      <c r="J654" s="53">
        <f t="shared" si="283"/>
        <v>745</v>
      </c>
      <c r="K654" s="53">
        <f t="shared" si="284"/>
        <v>110.86175671596739</v>
      </c>
      <c r="P654" s="53" t="s">
        <v>1050</v>
      </c>
      <c r="Q654" s="87" t="s">
        <v>1236</v>
      </c>
      <c r="R654" s="53">
        <v>571754.11017720005</v>
      </c>
      <c r="S654" s="51">
        <v>117031.68560300001</v>
      </c>
      <c r="T654" s="53">
        <f t="shared" si="285"/>
        <v>0.20468884004476878</v>
      </c>
      <c r="V654" s="88">
        <f t="shared" si="288"/>
        <v>150</v>
      </c>
      <c r="W654" s="53">
        <f t="shared" si="286"/>
        <v>30.703326006715319</v>
      </c>
    </row>
    <row r="655" spans="1:23" x14ac:dyDescent="0.3">
      <c r="A655" s="53" t="s">
        <v>50</v>
      </c>
      <c r="B655" s="53" t="s">
        <v>1108</v>
      </c>
      <c r="C655" s="53">
        <v>12020002</v>
      </c>
      <c r="D655" s="53">
        <v>21766</v>
      </c>
      <c r="E655" s="53">
        <v>755</v>
      </c>
      <c r="F655" s="53">
        <f t="shared" si="282"/>
        <v>3.4687126711384728E-2</v>
      </c>
      <c r="H655" s="53">
        <f>Input!W188</f>
        <v>3243</v>
      </c>
      <c r="I655" s="53">
        <f>Input!X188</f>
        <v>53</v>
      </c>
      <c r="J655" s="53">
        <f t="shared" si="283"/>
        <v>3296</v>
      </c>
      <c r="K655" s="53">
        <f t="shared" si="284"/>
        <v>114.32876964072406</v>
      </c>
      <c r="P655" s="53" t="s">
        <v>1051</v>
      </c>
      <c r="Q655" s="87" t="s">
        <v>1270</v>
      </c>
      <c r="R655" s="53">
        <v>302046.8911445</v>
      </c>
      <c r="S655" s="51">
        <v>257417.03519900001</v>
      </c>
      <c r="T655" s="53">
        <f t="shared" si="285"/>
        <v>0.85224196224503113</v>
      </c>
      <c r="V655" s="89">
        <f>Input!Z156</f>
        <v>1089</v>
      </c>
      <c r="W655" s="53">
        <f t="shared" si="286"/>
        <v>928.09149688483888</v>
      </c>
    </row>
    <row r="656" spans="1:23" x14ac:dyDescent="0.3">
      <c r="A656" s="53" t="s">
        <v>50</v>
      </c>
      <c r="B656" s="53" t="s">
        <v>1108</v>
      </c>
      <c r="C656" s="53">
        <v>12020003</v>
      </c>
      <c r="D656" s="53">
        <v>21766</v>
      </c>
      <c r="E656" s="53">
        <v>5643</v>
      </c>
      <c r="F656" s="53">
        <f t="shared" si="282"/>
        <v>0.25925755765873382</v>
      </c>
      <c r="H656" s="53">
        <f>H655</f>
        <v>3243</v>
      </c>
      <c r="I656" s="53">
        <f>I655</f>
        <v>53</v>
      </c>
      <c r="J656" s="53">
        <f t="shared" si="283"/>
        <v>3296</v>
      </c>
      <c r="K656" s="53">
        <f t="shared" si="284"/>
        <v>854.51291004318671</v>
      </c>
      <c r="P656" s="53" t="s">
        <v>1051</v>
      </c>
      <c r="Q656" s="87" t="s">
        <v>1191</v>
      </c>
      <c r="R656" s="53">
        <v>302046.8911445</v>
      </c>
      <c r="S656" s="51">
        <v>44629.8559455</v>
      </c>
      <c r="T656" s="53">
        <f t="shared" si="285"/>
        <v>0.14775803775496885</v>
      </c>
      <c r="V656" s="88">
        <f>V655</f>
        <v>1089</v>
      </c>
      <c r="W656" s="53">
        <f t="shared" si="286"/>
        <v>160.90850311516107</v>
      </c>
    </row>
    <row r="657" spans="1:23" x14ac:dyDescent="0.3">
      <c r="A657" s="53" t="s">
        <v>50</v>
      </c>
      <c r="B657" s="53" t="s">
        <v>1108</v>
      </c>
      <c r="C657" s="53">
        <v>12020006</v>
      </c>
      <c r="D657" s="53">
        <v>21766</v>
      </c>
      <c r="E657" s="53">
        <v>15368</v>
      </c>
      <c r="F657" s="53">
        <f t="shared" si="282"/>
        <v>0.70605531562988144</v>
      </c>
      <c r="H657" s="53">
        <f>H656</f>
        <v>3243</v>
      </c>
      <c r="I657" s="53">
        <f>I656</f>
        <v>53</v>
      </c>
      <c r="J657" s="53">
        <f t="shared" si="283"/>
        <v>3296</v>
      </c>
      <c r="K657" s="53">
        <f t="shared" si="284"/>
        <v>2327.1583203160894</v>
      </c>
      <c r="P657" s="53" t="s">
        <v>1052</v>
      </c>
      <c r="Q657" s="87" t="s">
        <v>1197</v>
      </c>
      <c r="R657" s="53">
        <v>268972.34626309999</v>
      </c>
      <c r="S657" s="51">
        <v>66927.712597100006</v>
      </c>
      <c r="T657" s="53">
        <f t="shared" si="285"/>
        <v>0.24882748552757725</v>
      </c>
      <c r="V657" s="88">
        <f>Input!Z157</f>
        <v>918</v>
      </c>
      <c r="W657" s="53">
        <f t="shared" si="286"/>
        <v>228.42363171431592</v>
      </c>
    </row>
    <row r="658" spans="1:23" x14ac:dyDescent="0.3">
      <c r="A658" s="53" t="s">
        <v>1134</v>
      </c>
      <c r="B658" s="53" t="s">
        <v>944</v>
      </c>
      <c r="C658" s="53">
        <v>12100201</v>
      </c>
      <c r="D658" s="53">
        <v>20485</v>
      </c>
      <c r="E658" s="53">
        <v>17</v>
      </c>
      <c r="F658" s="53">
        <f t="shared" si="282"/>
        <v>8.2987551867219915E-4</v>
      </c>
      <c r="H658" s="53">
        <f>Input!W189</f>
        <v>4971</v>
      </c>
      <c r="I658" s="53">
        <f>Input!X189</f>
        <v>0</v>
      </c>
      <c r="J658" s="53">
        <f t="shared" si="283"/>
        <v>4971</v>
      </c>
      <c r="K658" s="53">
        <f t="shared" si="284"/>
        <v>4.1253112033195016</v>
      </c>
      <c r="P658" s="53" t="s">
        <v>1052</v>
      </c>
      <c r="Q658" s="87" t="s">
        <v>1201</v>
      </c>
      <c r="R658" s="53">
        <v>268972.34626309999</v>
      </c>
      <c r="S658" s="51">
        <v>192652.048946</v>
      </c>
      <c r="T658" s="53">
        <f t="shared" si="285"/>
        <v>0.71625225277826154</v>
      </c>
      <c r="V658" s="88">
        <f>V657</f>
        <v>918</v>
      </c>
      <c r="W658" s="53">
        <f t="shared" si="286"/>
        <v>657.51956805044415</v>
      </c>
    </row>
    <row r="659" spans="1:23" x14ac:dyDescent="0.3">
      <c r="A659" s="53" t="s">
        <v>1134</v>
      </c>
      <c r="B659" s="53" t="s">
        <v>944</v>
      </c>
      <c r="C659" s="53">
        <v>12100302</v>
      </c>
      <c r="D659" s="53">
        <v>20485</v>
      </c>
      <c r="E659" s="53">
        <v>19189</v>
      </c>
      <c r="F659" s="53">
        <f t="shared" si="282"/>
        <v>0.93673419575299</v>
      </c>
      <c r="H659" s="53">
        <f t="shared" ref="H659:I661" si="289">H658</f>
        <v>4971</v>
      </c>
      <c r="I659" s="53">
        <f t="shared" si="289"/>
        <v>0</v>
      </c>
      <c r="J659" s="53">
        <f t="shared" si="283"/>
        <v>4971</v>
      </c>
      <c r="K659" s="53">
        <f t="shared" si="284"/>
        <v>4656.5056870881135</v>
      </c>
      <c r="P659" s="53" t="s">
        <v>1052</v>
      </c>
      <c r="Q659" s="87" t="s">
        <v>1198</v>
      </c>
      <c r="R659" s="53">
        <v>268972.34626309999</v>
      </c>
      <c r="S659" s="51">
        <v>9392.5847200000007</v>
      </c>
      <c r="T659" s="53">
        <f t="shared" si="285"/>
        <v>3.492026169416123E-2</v>
      </c>
      <c r="V659" s="88">
        <f t="shared" ref="V659" si="290">V658</f>
        <v>918</v>
      </c>
      <c r="W659" s="53">
        <f t="shared" si="286"/>
        <v>32.056800235240011</v>
      </c>
    </row>
    <row r="660" spans="1:23" x14ac:dyDescent="0.3">
      <c r="A660" s="53" t="s">
        <v>1134</v>
      </c>
      <c r="B660" s="53" t="s">
        <v>944</v>
      </c>
      <c r="C660" s="53">
        <v>12110106</v>
      </c>
      <c r="D660" s="53">
        <v>20485</v>
      </c>
      <c r="E660" s="53">
        <v>594</v>
      </c>
      <c r="F660" s="53">
        <f t="shared" si="282"/>
        <v>2.8996826946546254E-2</v>
      </c>
      <c r="H660" s="53">
        <f t="shared" si="289"/>
        <v>4971</v>
      </c>
      <c r="I660" s="53">
        <f t="shared" si="289"/>
        <v>0</v>
      </c>
      <c r="J660" s="53">
        <f t="shared" si="283"/>
        <v>4971</v>
      </c>
      <c r="K660" s="53">
        <f t="shared" si="284"/>
        <v>144.14322675128142</v>
      </c>
      <c r="P660" s="53" t="s">
        <v>1053</v>
      </c>
      <c r="Q660" s="87" t="s">
        <v>1236</v>
      </c>
      <c r="R660" s="53">
        <v>585971.9565912307</v>
      </c>
      <c r="S660" s="51">
        <v>47.907065630699996</v>
      </c>
      <c r="T660" s="53">
        <f t="shared" si="285"/>
        <v>8.1756584238927292E-5</v>
      </c>
      <c r="V660" s="89">
        <f>Input!Z158</f>
        <v>1164</v>
      </c>
      <c r="W660" s="53">
        <f t="shared" si="286"/>
        <v>9.5164664054111364E-2</v>
      </c>
    </row>
    <row r="661" spans="1:23" x14ac:dyDescent="0.3">
      <c r="A661" s="53" t="s">
        <v>1134</v>
      </c>
      <c r="B661" s="53" t="s">
        <v>944</v>
      </c>
      <c r="C661" s="53">
        <v>12110107</v>
      </c>
      <c r="D661" s="53">
        <v>20485</v>
      </c>
      <c r="E661" s="53">
        <v>685</v>
      </c>
      <c r="F661" s="53">
        <f t="shared" si="282"/>
        <v>3.3439101781791554E-2</v>
      </c>
      <c r="H661" s="53">
        <f t="shared" si="289"/>
        <v>4971</v>
      </c>
      <c r="I661" s="53">
        <f t="shared" si="289"/>
        <v>0</v>
      </c>
      <c r="J661" s="53">
        <f t="shared" si="283"/>
        <v>4971</v>
      </c>
      <c r="K661" s="53">
        <f t="shared" si="284"/>
        <v>166.22577495728581</v>
      </c>
      <c r="P661" s="53" t="s">
        <v>1053</v>
      </c>
      <c r="Q661" s="87" t="s">
        <v>1233</v>
      </c>
      <c r="R661" s="53">
        <v>585971.9565912307</v>
      </c>
      <c r="S661" s="51">
        <v>320063.769371</v>
      </c>
      <c r="T661" s="53">
        <f t="shared" si="285"/>
        <v>0.54621004601125289</v>
      </c>
      <c r="V661" s="88">
        <f>V660</f>
        <v>1164</v>
      </c>
      <c r="W661" s="53">
        <f t="shared" si="286"/>
        <v>635.78849355709838</v>
      </c>
    </row>
    <row r="662" spans="1:23" x14ac:dyDescent="0.3">
      <c r="A662" s="53" t="s">
        <v>1134</v>
      </c>
      <c r="B662" s="53" t="s">
        <v>990</v>
      </c>
      <c r="C662" s="53">
        <v>12090203</v>
      </c>
      <c r="D662" s="53">
        <v>2002</v>
      </c>
      <c r="E662" s="53">
        <v>1237</v>
      </c>
      <c r="F662" s="53">
        <f t="shared" si="282"/>
        <v>0.61788211788211789</v>
      </c>
      <c r="H662" s="53">
        <f>Input!W190</f>
        <v>437</v>
      </c>
      <c r="I662" s="53">
        <f>Input!X190</f>
        <v>0</v>
      </c>
      <c r="J662" s="53">
        <f t="shared" si="283"/>
        <v>437</v>
      </c>
      <c r="K662" s="53">
        <f t="shared" si="284"/>
        <v>270.0144855144855</v>
      </c>
      <c r="P662" s="53" t="s">
        <v>1053</v>
      </c>
      <c r="Q662" s="87" t="s">
        <v>1234</v>
      </c>
      <c r="R662" s="53">
        <v>585971.9565912307</v>
      </c>
      <c r="S662" s="51">
        <v>23013.919328600001</v>
      </c>
      <c r="T662" s="53">
        <f t="shared" si="285"/>
        <v>3.9274779398110901E-2</v>
      </c>
      <c r="V662" s="88">
        <f t="shared" ref="V662:V663" si="291">V661</f>
        <v>1164</v>
      </c>
      <c r="W662" s="53">
        <f t="shared" si="286"/>
        <v>45.715843219401087</v>
      </c>
    </row>
    <row r="663" spans="1:23" x14ac:dyDescent="0.3">
      <c r="A663" s="53" t="s">
        <v>1134</v>
      </c>
      <c r="B663" s="53" t="s">
        <v>990</v>
      </c>
      <c r="C663" s="53">
        <v>12110101</v>
      </c>
      <c r="D663" s="53">
        <v>2002</v>
      </c>
      <c r="E663" s="53">
        <v>539</v>
      </c>
      <c r="F663" s="53">
        <f t="shared" si="282"/>
        <v>0.26923076923076922</v>
      </c>
      <c r="H663" s="53">
        <f t="shared" ref="H663:I667" si="292">H662</f>
        <v>437</v>
      </c>
      <c r="I663" s="53">
        <f t="shared" si="292"/>
        <v>0</v>
      </c>
      <c r="J663" s="53">
        <f t="shared" si="283"/>
        <v>437</v>
      </c>
      <c r="K663" s="53">
        <f t="shared" si="284"/>
        <v>117.65384615384615</v>
      </c>
      <c r="P663" s="53" t="s">
        <v>1053</v>
      </c>
      <c r="Q663" s="87" t="s">
        <v>1237</v>
      </c>
      <c r="R663" s="53">
        <v>585971.9565912307</v>
      </c>
      <c r="S663" s="51">
        <v>242846.36082599999</v>
      </c>
      <c r="T663" s="53">
        <f t="shared" si="285"/>
        <v>0.41443341800639727</v>
      </c>
      <c r="V663" s="88">
        <f t="shared" si="291"/>
        <v>1164</v>
      </c>
      <c r="W663" s="53">
        <f t="shared" si="286"/>
        <v>482.40049855944642</v>
      </c>
    </row>
    <row r="664" spans="1:23" x14ac:dyDescent="0.3">
      <c r="A664" s="53" t="s">
        <v>1134</v>
      </c>
      <c r="B664" s="53" t="s">
        <v>990</v>
      </c>
      <c r="C664" s="53">
        <v>12110102</v>
      </c>
      <c r="D664" s="53">
        <v>2002</v>
      </c>
      <c r="E664" s="53">
        <v>122</v>
      </c>
      <c r="F664" s="53">
        <f t="shared" si="282"/>
        <v>6.0939060939060936E-2</v>
      </c>
      <c r="H664" s="53">
        <f t="shared" si="292"/>
        <v>437</v>
      </c>
      <c r="I664" s="53">
        <f t="shared" si="292"/>
        <v>0</v>
      </c>
      <c r="J664" s="53">
        <f t="shared" si="283"/>
        <v>437</v>
      </c>
      <c r="K664" s="53">
        <f t="shared" si="284"/>
        <v>26.630369630369628</v>
      </c>
      <c r="P664" s="53" t="s">
        <v>1054</v>
      </c>
      <c r="Q664" s="87" t="s">
        <v>1246</v>
      </c>
      <c r="R664" s="53">
        <v>596560.13423600001</v>
      </c>
      <c r="S664" s="51">
        <v>102409.75404</v>
      </c>
      <c r="T664" s="53">
        <f t="shared" si="285"/>
        <v>0.17166710975609134</v>
      </c>
      <c r="V664" s="88">
        <f>Input!Z159</f>
        <v>941</v>
      </c>
      <c r="W664" s="53">
        <f t="shared" si="286"/>
        <v>161.53875028048196</v>
      </c>
    </row>
    <row r="665" spans="1:23" x14ac:dyDescent="0.3">
      <c r="A665" s="53" t="s">
        <v>1134</v>
      </c>
      <c r="B665" s="53" t="s">
        <v>990</v>
      </c>
      <c r="C665" s="53">
        <v>13040301</v>
      </c>
      <c r="D665" s="53">
        <v>2002</v>
      </c>
      <c r="E665" s="53">
        <v>15</v>
      </c>
      <c r="F665" s="53">
        <f t="shared" si="282"/>
        <v>7.4925074925074929E-3</v>
      </c>
      <c r="H665" s="53">
        <f t="shared" si="292"/>
        <v>437</v>
      </c>
      <c r="I665" s="53">
        <f t="shared" si="292"/>
        <v>0</v>
      </c>
      <c r="J665" s="53">
        <f t="shared" si="283"/>
        <v>437</v>
      </c>
      <c r="K665" s="53">
        <f t="shared" si="284"/>
        <v>3.2742257742257745</v>
      </c>
      <c r="P665" s="53" t="s">
        <v>1054</v>
      </c>
      <c r="Q665" s="87" t="s">
        <v>1255</v>
      </c>
      <c r="R665" s="53">
        <v>596560.13423600001</v>
      </c>
      <c r="S665" s="51">
        <v>494150.38019599998</v>
      </c>
      <c r="T665" s="53">
        <f t="shared" si="285"/>
        <v>0.82833289024390866</v>
      </c>
      <c r="V665" s="88">
        <f>V664</f>
        <v>941</v>
      </c>
      <c r="W665" s="53">
        <f t="shared" si="286"/>
        <v>779.46124971951804</v>
      </c>
    </row>
    <row r="666" spans="1:23" x14ac:dyDescent="0.3">
      <c r="A666" s="53" t="s">
        <v>1134</v>
      </c>
      <c r="B666" s="53" t="s">
        <v>990</v>
      </c>
      <c r="C666" s="53">
        <v>13040303</v>
      </c>
      <c r="D666" s="53">
        <v>2002</v>
      </c>
      <c r="E666" s="53">
        <v>63</v>
      </c>
      <c r="F666" s="53">
        <f t="shared" si="282"/>
        <v>3.1468531468531472E-2</v>
      </c>
      <c r="H666" s="53">
        <f t="shared" si="292"/>
        <v>437</v>
      </c>
      <c r="I666" s="53">
        <f t="shared" si="292"/>
        <v>0</v>
      </c>
      <c r="J666" s="53">
        <f t="shared" si="283"/>
        <v>437</v>
      </c>
      <c r="K666" s="53">
        <f t="shared" si="284"/>
        <v>13.751748251748253</v>
      </c>
      <c r="P666" s="53" t="s">
        <v>873</v>
      </c>
      <c r="Q666" s="87" t="s">
        <v>1310</v>
      </c>
      <c r="R666" s="53">
        <v>704555.14897561038</v>
      </c>
      <c r="S666" s="51">
        <v>85206.3952116</v>
      </c>
      <c r="T666" s="53">
        <f t="shared" si="285"/>
        <v>0.1209364452668979</v>
      </c>
      <c r="V666" s="88">
        <f>Input!Z160</f>
        <v>99</v>
      </c>
      <c r="W666" s="53">
        <f t="shared" si="286"/>
        <v>11.972708081422892</v>
      </c>
    </row>
    <row r="667" spans="1:23" x14ac:dyDescent="0.3">
      <c r="A667" s="53" t="s">
        <v>1134</v>
      </c>
      <c r="B667" s="53" t="s">
        <v>990</v>
      </c>
      <c r="C667" s="53">
        <v>13080001</v>
      </c>
      <c r="D667" s="53">
        <v>2002</v>
      </c>
      <c r="E667" s="53">
        <v>26</v>
      </c>
      <c r="F667" s="53">
        <f t="shared" si="282"/>
        <v>1.2987012987012988E-2</v>
      </c>
      <c r="H667" s="53">
        <f t="shared" si="292"/>
        <v>437</v>
      </c>
      <c r="I667" s="53">
        <f t="shared" si="292"/>
        <v>0</v>
      </c>
      <c r="J667" s="53">
        <f t="shared" si="283"/>
        <v>437</v>
      </c>
      <c r="K667" s="53">
        <f t="shared" si="284"/>
        <v>5.675324675324676</v>
      </c>
      <c r="P667" s="53" t="s">
        <v>873</v>
      </c>
      <c r="Q667" s="87" t="s">
        <v>1280</v>
      </c>
      <c r="R667" s="53">
        <v>704555.14897561038</v>
      </c>
      <c r="S667" s="51">
        <v>39.994658010400002</v>
      </c>
      <c r="T667" s="53">
        <f t="shared" si="285"/>
        <v>5.6765830281065054E-5</v>
      </c>
      <c r="V667" s="88">
        <f>V666</f>
        <v>99</v>
      </c>
      <c r="W667" s="53">
        <f t="shared" si="286"/>
        <v>5.6198171978254401E-3</v>
      </c>
    </row>
    <row r="668" spans="1:23" x14ac:dyDescent="0.3">
      <c r="A668" s="53" t="s">
        <v>1134</v>
      </c>
      <c r="B668" s="53" t="s">
        <v>1033</v>
      </c>
      <c r="C668" s="53">
        <v>12090204</v>
      </c>
      <c r="D668" s="53">
        <v>49625</v>
      </c>
      <c r="E668" s="53">
        <v>393</v>
      </c>
      <c r="F668" s="53">
        <f t="shared" si="282"/>
        <v>7.9193954659949623E-3</v>
      </c>
      <c r="H668" s="53">
        <f>Input!W191</f>
        <v>8159</v>
      </c>
      <c r="I668" s="53">
        <f>Input!X191</f>
        <v>36</v>
      </c>
      <c r="J668" s="53">
        <f t="shared" si="283"/>
        <v>8195</v>
      </c>
      <c r="K668" s="53">
        <f t="shared" si="284"/>
        <v>64.899445843828715</v>
      </c>
      <c r="P668" s="53" t="s">
        <v>873</v>
      </c>
      <c r="Q668" s="87" t="s">
        <v>1283</v>
      </c>
      <c r="R668" s="53">
        <v>704555.14897561038</v>
      </c>
      <c r="S668" s="51">
        <v>335485.71411100001</v>
      </c>
      <c r="T668" s="53">
        <f t="shared" si="285"/>
        <v>0.47616671966528135</v>
      </c>
      <c r="V668" s="88">
        <f t="shared" ref="V668:V669" si="293">V667</f>
        <v>99</v>
      </c>
      <c r="W668" s="53">
        <f t="shared" si="286"/>
        <v>47.140505246862851</v>
      </c>
    </row>
    <row r="669" spans="1:23" x14ac:dyDescent="0.3">
      <c r="A669" s="53" t="s">
        <v>1134</v>
      </c>
      <c r="B669" s="53" t="s">
        <v>1033</v>
      </c>
      <c r="C669" s="53">
        <v>12090206</v>
      </c>
      <c r="D669" s="53">
        <v>49625</v>
      </c>
      <c r="E669" s="53">
        <v>263</v>
      </c>
      <c r="F669" s="53">
        <f t="shared" si="282"/>
        <v>5.2997481108312339E-3</v>
      </c>
      <c r="H669" s="53">
        <f t="shared" ref="H669:I672" si="294">H668</f>
        <v>8159</v>
      </c>
      <c r="I669" s="53">
        <f t="shared" si="294"/>
        <v>36</v>
      </c>
      <c r="J669" s="53">
        <f t="shared" si="283"/>
        <v>8195</v>
      </c>
      <c r="K669" s="53">
        <f t="shared" si="284"/>
        <v>43.431435768261963</v>
      </c>
      <c r="P669" s="53" t="s">
        <v>873</v>
      </c>
      <c r="Q669" s="87" t="s">
        <v>1313</v>
      </c>
      <c r="R669" s="53">
        <v>704555.14897561038</v>
      </c>
      <c r="S669" s="51">
        <v>283823.044995</v>
      </c>
      <c r="T669" s="53">
        <f t="shared" si="285"/>
        <v>0.40284006923753973</v>
      </c>
      <c r="V669" s="88">
        <f t="shared" si="293"/>
        <v>99</v>
      </c>
      <c r="W669" s="53">
        <f t="shared" si="286"/>
        <v>39.881166854516437</v>
      </c>
    </row>
    <row r="670" spans="1:23" x14ac:dyDescent="0.3">
      <c r="A670" s="53" t="s">
        <v>1134</v>
      </c>
      <c r="B670" s="53" t="s">
        <v>1033</v>
      </c>
      <c r="C670" s="53">
        <v>12100201</v>
      </c>
      <c r="D670" s="53">
        <v>49625</v>
      </c>
      <c r="E670" s="53">
        <v>48727</v>
      </c>
      <c r="F670" s="53">
        <f t="shared" si="282"/>
        <v>0.981904282115869</v>
      </c>
      <c r="H670" s="53">
        <f t="shared" si="294"/>
        <v>8159</v>
      </c>
      <c r="I670" s="53">
        <f t="shared" si="294"/>
        <v>36</v>
      </c>
      <c r="J670" s="53">
        <f t="shared" si="283"/>
        <v>8195</v>
      </c>
      <c r="K670" s="53">
        <f t="shared" si="284"/>
        <v>8046.7055919395461</v>
      </c>
      <c r="P670" s="53" t="s">
        <v>1055</v>
      </c>
      <c r="Q670" s="87" t="s">
        <v>1306</v>
      </c>
      <c r="R670" s="53">
        <v>820058.49269999994</v>
      </c>
      <c r="S670" s="51">
        <v>333396.47843299998</v>
      </c>
      <c r="T670" s="53">
        <f t="shared" si="285"/>
        <v>0.40655207085937178</v>
      </c>
      <c r="V670" s="89">
        <f>Input!Z161</f>
        <v>3706</v>
      </c>
      <c r="W670" s="53">
        <f t="shared" si="286"/>
        <v>1506.6819746048318</v>
      </c>
    </row>
    <row r="671" spans="1:23" x14ac:dyDescent="0.3">
      <c r="A671" s="53" t="s">
        <v>1134</v>
      </c>
      <c r="B671" s="53" t="s">
        <v>1033</v>
      </c>
      <c r="C671" s="53">
        <v>12100302</v>
      </c>
      <c r="D671" s="53">
        <v>49625</v>
      </c>
      <c r="E671" s="53">
        <v>234</v>
      </c>
      <c r="F671" s="53">
        <f t="shared" si="282"/>
        <v>4.7153652392947099E-3</v>
      </c>
      <c r="H671" s="53">
        <f t="shared" si="294"/>
        <v>8159</v>
      </c>
      <c r="I671" s="53">
        <f t="shared" si="294"/>
        <v>36</v>
      </c>
      <c r="J671" s="53">
        <f t="shared" si="283"/>
        <v>8195</v>
      </c>
      <c r="K671" s="53">
        <f t="shared" si="284"/>
        <v>38.642418136020147</v>
      </c>
      <c r="P671" s="53" t="s">
        <v>1055</v>
      </c>
      <c r="Q671" s="87" t="s">
        <v>1305</v>
      </c>
      <c r="R671" s="53">
        <v>820058.49269999994</v>
      </c>
      <c r="S671" s="51">
        <v>206810.595677</v>
      </c>
      <c r="T671" s="53">
        <f t="shared" si="285"/>
        <v>0.25219005414612178</v>
      </c>
      <c r="V671" s="88">
        <f>V670</f>
        <v>3706</v>
      </c>
      <c r="W671" s="53">
        <f t="shared" si="286"/>
        <v>934.61634066552733</v>
      </c>
    </row>
    <row r="672" spans="1:23" x14ac:dyDescent="0.3">
      <c r="A672" s="53" t="s">
        <v>1134</v>
      </c>
      <c r="B672" s="53" t="s">
        <v>1033</v>
      </c>
      <c r="C672" s="53">
        <v>12110106</v>
      </c>
      <c r="D672" s="53">
        <v>49625</v>
      </c>
      <c r="E672" s="53">
        <v>8</v>
      </c>
      <c r="F672" s="53">
        <f t="shared" si="282"/>
        <v>1.6120906801007557E-4</v>
      </c>
      <c r="H672" s="53">
        <f t="shared" si="294"/>
        <v>8159</v>
      </c>
      <c r="I672" s="53">
        <f t="shared" si="294"/>
        <v>36</v>
      </c>
      <c r="J672" s="53">
        <f t="shared" si="283"/>
        <v>8195</v>
      </c>
      <c r="K672" s="53">
        <f t="shared" si="284"/>
        <v>1.3211083123425693</v>
      </c>
      <c r="P672" s="53" t="s">
        <v>1055</v>
      </c>
      <c r="Q672" s="87" t="s">
        <v>1326</v>
      </c>
      <c r="R672" s="53">
        <v>820058.49269999994</v>
      </c>
      <c r="S672" s="51">
        <v>279851.41859000002</v>
      </c>
      <c r="T672" s="53">
        <f t="shared" si="285"/>
        <v>0.34125787499450649</v>
      </c>
      <c r="V672" s="88">
        <f t="shared" ref="V672" si="295">V671</f>
        <v>3706</v>
      </c>
      <c r="W672" s="53">
        <f t="shared" si="286"/>
        <v>1264.7016847296411</v>
      </c>
    </row>
    <row r="673" spans="1:23" x14ac:dyDescent="0.3">
      <c r="A673" s="53" t="s">
        <v>1134</v>
      </c>
      <c r="B673" s="53" t="s">
        <v>1036</v>
      </c>
      <c r="C673" s="53">
        <v>12110102</v>
      </c>
      <c r="D673" s="53">
        <v>3598</v>
      </c>
      <c r="E673" s="53">
        <v>67</v>
      </c>
      <c r="F673" s="53">
        <f t="shared" si="282"/>
        <v>1.8621456364647026E-2</v>
      </c>
      <c r="H673" s="53">
        <f>Input!W192</f>
        <v>1304</v>
      </c>
      <c r="I673" s="53">
        <f>Input!X192</f>
        <v>0</v>
      </c>
      <c r="J673" s="53">
        <f t="shared" si="283"/>
        <v>1304</v>
      </c>
      <c r="K673" s="53">
        <f t="shared" si="284"/>
        <v>24.282379099499721</v>
      </c>
      <c r="P673" s="53" t="s">
        <v>1056</v>
      </c>
      <c r="Q673" s="87" t="s">
        <v>1239</v>
      </c>
      <c r="R673" s="53">
        <v>686972.04417899996</v>
      </c>
      <c r="S673" s="51">
        <v>274846.39611199999</v>
      </c>
      <c r="T673" s="53">
        <f t="shared" si="285"/>
        <v>0.40008381482316185</v>
      </c>
      <c r="V673" s="89">
        <f>Input!Z162</f>
        <v>8310</v>
      </c>
      <c r="W673" s="53">
        <f t="shared" si="286"/>
        <v>3324.696501180475</v>
      </c>
    </row>
    <row r="674" spans="1:23" x14ac:dyDescent="0.3">
      <c r="A674" s="53" t="s">
        <v>1134</v>
      </c>
      <c r="B674" s="53" t="s">
        <v>1036</v>
      </c>
      <c r="C674" s="53">
        <v>12110104</v>
      </c>
      <c r="D674" s="53">
        <v>3598</v>
      </c>
      <c r="E674" s="53">
        <v>23</v>
      </c>
      <c r="F674" s="53">
        <f t="shared" si="282"/>
        <v>6.3924402445803222E-3</v>
      </c>
      <c r="H674" s="53">
        <f>H673</f>
        <v>1304</v>
      </c>
      <c r="I674" s="53">
        <f>I673</f>
        <v>0</v>
      </c>
      <c r="J674" s="53">
        <f t="shared" si="283"/>
        <v>1304</v>
      </c>
      <c r="K674" s="53">
        <f t="shared" si="284"/>
        <v>8.335742078932741</v>
      </c>
      <c r="P674" s="53" t="s">
        <v>1056</v>
      </c>
      <c r="Q674" s="87" t="s">
        <v>1246</v>
      </c>
      <c r="R674" s="53">
        <v>686972.04417899996</v>
      </c>
      <c r="S674" s="51">
        <v>161728.57132300001</v>
      </c>
      <c r="T674" s="53">
        <f t="shared" si="285"/>
        <v>0.23542234752257171</v>
      </c>
      <c r="V674" s="88">
        <f>V673</f>
        <v>8310</v>
      </c>
      <c r="W674" s="53">
        <f t="shared" si="286"/>
        <v>1956.3597079125709</v>
      </c>
    </row>
    <row r="675" spans="1:23" x14ac:dyDescent="0.3">
      <c r="A675" s="53" t="s">
        <v>1134</v>
      </c>
      <c r="B675" s="53" t="s">
        <v>1036</v>
      </c>
      <c r="C675" s="53">
        <v>13080001</v>
      </c>
      <c r="D675" s="53">
        <v>3598</v>
      </c>
      <c r="E675" s="53">
        <v>3508</v>
      </c>
      <c r="F675" s="53">
        <f t="shared" si="282"/>
        <v>0.97498610339077263</v>
      </c>
      <c r="H675" s="53">
        <f>H674</f>
        <v>1304</v>
      </c>
      <c r="I675" s="53">
        <f>I674</f>
        <v>0</v>
      </c>
      <c r="J675" s="53">
        <f t="shared" si="283"/>
        <v>1304</v>
      </c>
      <c r="K675" s="53">
        <f t="shared" si="284"/>
        <v>1271.3818788215674</v>
      </c>
      <c r="P675" s="53" t="s">
        <v>1056</v>
      </c>
      <c r="Q675" s="87" t="s">
        <v>1247</v>
      </c>
      <c r="R675" s="53">
        <v>686972.04417899996</v>
      </c>
      <c r="S675" s="51">
        <v>250397.07674399999</v>
      </c>
      <c r="T675" s="53">
        <f t="shared" si="285"/>
        <v>0.36449383765426646</v>
      </c>
      <c r="V675" s="88">
        <f t="shared" ref="V675" si="296">V674</f>
        <v>8310</v>
      </c>
      <c r="W675" s="53">
        <f t="shared" si="286"/>
        <v>3028.9437909069543</v>
      </c>
    </row>
    <row r="676" spans="1:23" x14ac:dyDescent="0.3">
      <c r="A676" s="53" t="s">
        <v>1134</v>
      </c>
      <c r="B676" s="53" t="s">
        <v>1082</v>
      </c>
      <c r="C676" s="53">
        <v>12090203</v>
      </c>
      <c r="D676" s="53">
        <v>3309</v>
      </c>
      <c r="E676" s="53">
        <v>45</v>
      </c>
      <c r="F676" s="53">
        <f t="shared" si="282"/>
        <v>1.3599274705349048E-2</v>
      </c>
      <c r="H676" s="53">
        <f>Input!W193</f>
        <v>577</v>
      </c>
      <c r="I676" s="53">
        <f>Input!X193</f>
        <v>0</v>
      </c>
      <c r="J676" s="53">
        <f t="shared" si="283"/>
        <v>577</v>
      </c>
      <c r="K676" s="53">
        <f t="shared" si="284"/>
        <v>7.8467815049864003</v>
      </c>
      <c r="P676" s="53" t="s">
        <v>863</v>
      </c>
      <c r="Q676" s="87" t="s">
        <v>1264</v>
      </c>
      <c r="R676" s="53">
        <v>678539.22614573385</v>
      </c>
      <c r="S676" s="51">
        <v>328928.13747984369</v>
      </c>
      <c r="T676" s="53">
        <f t="shared" si="285"/>
        <v>0.48475920743482243</v>
      </c>
      <c r="V676" s="89">
        <f>Input!Z163</f>
        <v>3420</v>
      </c>
      <c r="W676" s="53">
        <f t="shared" si="286"/>
        <v>1657.8764894270928</v>
      </c>
    </row>
    <row r="677" spans="1:23" x14ac:dyDescent="0.3">
      <c r="A677" s="53" t="s">
        <v>1134</v>
      </c>
      <c r="B677" s="53" t="s">
        <v>1082</v>
      </c>
      <c r="C677" s="53">
        <v>12100201</v>
      </c>
      <c r="D677" s="53">
        <v>3309</v>
      </c>
      <c r="E677" s="53">
        <v>2</v>
      </c>
      <c r="F677" s="53">
        <f t="shared" si="282"/>
        <v>6.0441220912662436E-4</v>
      </c>
      <c r="H677" s="53">
        <f t="shared" ref="H677:I679" si="297">H676</f>
        <v>577</v>
      </c>
      <c r="I677" s="53">
        <f t="shared" si="297"/>
        <v>0</v>
      </c>
      <c r="J677" s="53">
        <f t="shared" si="283"/>
        <v>577</v>
      </c>
      <c r="K677" s="53">
        <f t="shared" si="284"/>
        <v>0.34874584466606223</v>
      </c>
      <c r="P677" s="53" t="s">
        <v>863</v>
      </c>
      <c r="Q677" s="87" t="s">
        <v>1265</v>
      </c>
      <c r="R677" s="53">
        <v>678539.22614573385</v>
      </c>
      <c r="S677" s="51">
        <v>183940.99360414353</v>
      </c>
      <c r="T677" s="53">
        <f t="shared" si="285"/>
        <v>0.27108380255180331</v>
      </c>
      <c r="V677" s="88">
        <f>V676</f>
        <v>3420</v>
      </c>
      <c r="W677" s="53">
        <f t="shared" si="286"/>
        <v>927.10660472716734</v>
      </c>
    </row>
    <row r="678" spans="1:23" x14ac:dyDescent="0.3">
      <c r="A678" s="53" t="s">
        <v>1134</v>
      </c>
      <c r="B678" s="53" t="s">
        <v>1082</v>
      </c>
      <c r="C678" s="53">
        <v>12110101</v>
      </c>
      <c r="D678" s="53">
        <v>3309</v>
      </c>
      <c r="E678" s="53">
        <v>1210</v>
      </c>
      <c r="F678" s="53">
        <f t="shared" si="282"/>
        <v>0.36566938652160774</v>
      </c>
      <c r="H678" s="53">
        <f t="shared" si="297"/>
        <v>577</v>
      </c>
      <c r="I678" s="53">
        <f t="shared" si="297"/>
        <v>0</v>
      </c>
      <c r="J678" s="53">
        <f t="shared" si="283"/>
        <v>577</v>
      </c>
      <c r="K678" s="53">
        <f t="shared" si="284"/>
        <v>210.99123602296766</v>
      </c>
      <c r="P678" s="53" t="s">
        <v>863</v>
      </c>
      <c r="Q678" s="87" t="s">
        <v>1266</v>
      </c>
      <c r="R678" s="53">
        <v>678539.22614573385</v>
      </c>
      <c r="S678" s="51">
        <v>45828.924466516743</v>
      </c>
      <c r="T678" s="53">
        <f t="shared" si="285"/>
        <v>6.754056759081721E-2</v>
      </c>
      <c r="V678" s="88">
        <f t="shared" ref="V678:V681" si="298">V677</f>
        <v>3420</v>
      </c>
      <c r="W678" s="53">
        <f t="shared" si="286"/>
        <v>230.98874116059486</v>
      </c>
    </row>
    <row r="679" spans="1:23" x14ac:dyDescent="0.3">
      <c r="A679" s="53" t="s">
        <v>1134</v>
      </c>
      <c r="B679" s="53" t="s">
        <v>1082</v>
      </c>
      <c r="C679" s="53">
        <v>12110106</v>
      </c>
      <c r="D679" s="53">
        <v>3309</v>
      </c>
      <c r="E679" s="53">
        <v>2052</v>
      </c>
      <c r="F679" s="53">
        <f t="shared" si="282"/>
        <v>0.62012692656391655</v>
      </c>
      <c r="H679" s="53">
        <f t="shared" si="297"/>
        <v>577</v>
      </c>
      <c r="I679" s="53">
        <f t="shared" si="297"/>
        <v>0</v>
      </c>
      <c r="J679" s="53">
        <f t="shared" si="283"/>
        <v>577</v>
      </c>
      <c r="K679" s="53">
        <f t="shared" si="284"/>
        <v>357.81323662737987</v>
      </c>
      <c r="P679" s="53" t="s">
        <v>863</v>
      </c>
      <c r="Q679" s="87" t="s">
        <v>1259</v>
      </c>
      <c r="R679" s="53">
        <v>678539.22614573385</v>
      </c>
      <c r="S679" s="51">
        <v>102241.78441599999</v>
      </c>
      <c r="T679" s="53">
        <f t="shared" si="285"/>
        <v>0.15067925401565646</v>
      </c>
      <c r="V679" s="88">
        <f t="shared" si="298"/>
        <v>3420</v>
      </c>
      <c r="W679" s="53">
        <f t="shared" si="286"/>
        <v>515.32304873354508</v>
      </c>
    </row>
    <row r="680" spans="1:23" x14ac:dyDescent="0.3">
      <c r="A680" s="53" t="s">
        <v>1134</v>
      </c>
      <c r="B680" s="53" t="s">
        <v>1112</v>
      </c>
      <c r="C680" s="53">
        <v>13040210</v>
      </c>
      <c r="D680" s="53">
        <v>48879</v>
      </c>
      <c r="E680" s="53">
        <v>2</v>
      </c>
      <c r="F680" s="53">
        <f t="shared" si="282"/>
        <v>4.0917367376582993E-5</v>
      </c>
      <c r="H680" s="53">
        <f>Input!W194</f>
        <v>19823</v>
      </c>
      <c r="I680" s="53">
        <f>Input!X194</f>
        <v>0</v>
      </c>
      <c r="J680" s="53">
        <f t="shared" si="283"/>
        <v>19823</v>
      </c>
      <c r="K680" s="53">
        <f t="shared" si="284"/>
        <v>0.81110497350600463</v>
      </c>
      <c r="P680" s="53" t="s">
        <v>863</v>
      </c>
      <c r="Q680" s="87" t="s">
        <v>1238</v>
      </c>
      <c r="R680" s="53">
        <v>678539.22614573385</v>
      </c>
      <c r="S680" s="51">
        <v>9489.12759095</v>
      </c>
      <c r="T680" s="53">
        <f t="shared" si="285"/>
        <v>1.3984641160468391E-2</v>
      </c>
      <c r="V680" s="88">
        <f t="shared" si="298"/>
        <v>3420</v>
      </c>
      <c r="W680" s="53">
        <f t="shared" si="286"/>
        <v>47.827472768801897</v>
      </c>
    </row>
    <row r="681" spans="1:23" x14ac:dyDescent="0.3">
      <c r="A681" s="53" t="s">
        <v>1134</v>
      </c>
      <c r="B681" s="53" t="s">
        <v>1112</v>
      </c>
      <c r="C681" s="53">
        <v>13040212</v>
      </c>
      <c r="D681" s="53">
        <v>48879</v>
      </c>
      <c r="E681" s="53">
        <v>374</v>
      </c>
      <c r="F681" s="53">
        <f t="shared" si="282"/>
        <v>7.6515476994210192E-3</v>
      </c>
      <c r="H681" s="53">
        <f t="shared" ref="H681:I687" si="299">H680</f>
        <v>19823</v>
      </c>
      <c r="I681" s="53">
        <f t="shared" si="299"/>
        <v>0</v>
      </c>
      <c r="J681" s="53">
        <f t="shared" si="283"/>
        <v>19823</v>
      </c>
      <c r="K681" s="53">
        <f t="shared" si="284"/>
        <v>151.67663004562286</v>
      </c>
      <c r="P681" s="53" t="s">
        <v>863</v>
      </c>
      <c r="Q681" s="87" t="s">
        <v>1262</v>
      </c>
      <c r="R681" s="53">
        <v>678539.22614573385</v>
      </c>
      <c r="S681" s="51">
        <v>8110.2585882800004</v>
      </c>
      <c r="T681" s="53">
        <f t="shared" si="285"/>
        <v>1.1952527246432343E-2</v>
      </c>
      <c r="V681" s="88">
        <f t="shared" si="298"/>
        <v>3420</v>
      </c>
      <c r="W681" s="53">
        <f t="shared" si="286"/>
        <v>40.877643182798614</v>
      </c>
    </row>
    <row r="682" spans="1:23" x14ac:dyDescent="0.3">
      <c r="A682" s="53" t="s">
        <v>1134</v>
      </c>
      <c r="B682" s="53" t="s">
        <v>1112</v>
      </c>
      <c r="C682" s="53">
        <v>13040301</v>
      </c>
      <c r="D682" s="53">
        <v>48879</v>
      </c>
      <c r="E682" s="53">
        <v>23</v>
      </c>
      <c r="F682" s="53">
        <f t="shared" si="282"/>
        <v>4.7054972483070437E-4</v>
      </c>
      <c r="H682" s="53">
        <f t="shared" si="299"/>
        <v>19823</v>
      </c>
      <c r="I682" s="53">
        <f t="shared" si="299"/>
        <v>0</v>
      </c>
      <c r="J682" s="53">
        <f t="shared" si="283"/>
        <v>19823</v>
      </c>
      <c r="K682" s="53">
        <f t="shared" si="284"/>
        <v>9.3277071953190518</v>
      </c>
      <c r="P682" s="53" t="s">
        <v>1057</v>
      </c>
      <c r="Q682" s="87" t="s">
        <v>1325</v>
      </c>
      <c r="R682" s="53">
        <v>731354.85211717011</v>
      </c>
      <c r="S682" s="51">
        <v>405794.58132300002</v>
      </c>
      <c r="T682" s="53">
        <f t="shared" si="285"/>
        <v>0.55485320176420705</v>
      </c>
      <c r="V682" s="89">
        <f>Input!Z164</f>
        <v>3704</v>
      </c>
      <c r="W682" s="53">
        <f t="shared" si="286"/>
        <v>2055.176259334623</v>
      </c>
    </row>
    <row r="683" spans="1:23" x14ac:dyDescent="0.3">
      <c r="A683" s="53" t="s">
        <v>1134</v>
      </c>
      <c r="B683" s="53" t="s">
        <v>1112</v>
      </c>
      <c r="C683" s="53">
        <v>13040302</v>
      </c>
      <c r="D683" s="53">
        <v>48879</v>
      </c>
      <c r="E683" s="53">
        <v>918</v>
      </c>
      <c r="F683" s="53">
        <f t="shared" si="282"/>
        <v>1.8781071625851593E-2</v>
      </c>
      <c r="H683" s="53">
        <f t="shared" si="299"/>
        <v>19823</v>
      </c>
      <c r="I683" s="53">
        <f t="shared" si="299"/>
        <v>0</v>
      </c>
      <c r="J683" s="53">
        <f t="shared" si="283"/>
        <v>19823</v>
      </c>
      <c r="K683" s="53">
        <f t="shared" si="284"/>
        <v>372.2971828392561</v>
      </c>
      <c r="P683" s="53" t="s">
        <v>1057</v>
      </c>
      <c r="Q683" s="87" t="s">
        <v>1314</v>
      </c>
      <c r="R683" s="53">
        <v>731354.85211717011</v>
      </c>
      <c r="S683" s="51">
        <v>243177.35875700001</v>
      </c>
      <c r="T683" s="53">
        <f t="shared" si="285"/>
        <v>0.33250255748360119</v>
      </c>
      <c r="V683" s="88">
        <f>V682</f>
        <v>3704</v>
      </c>
      <c r="W683" s="53">
        <f t="shared" si="286"/>
        <v>1231.5894729192589</v>
      </c>
    </row>
    <row r="684" spans="1:23" x14ac:dyDescent="0.3">
      <c r="A684" s="53" t="s">
        <v>1134</v>
      </c>
      <c r="B684" s="53" t="s">
        <v>1112</v>
      </c>
      <c r="C684" s="53">
        <v>13040303</v>
      </c>
      <c r="D684" s="53">
        <v>48879</v>
      </c>
      <c r="E684" s="53">
        <v>29</v>
      </c>
      <c r="F684" s="53">
        <f t="shared" si="282"/>
        <v>5.9330182696045331E-4</v>
      </c>
      <c r="H684" s="53">
        <f t="shared" si="299"/>
        <v>19823</v>
      </c>
      <c r="I684" s="53">
        <f t="shared" si="299"/>
        <v>0</v>
      </c>
      <c r="J684" s="53">
        <f t="shared" si="283"/>
        <v>19823</v>
      </c>
      <c r="K684" s="53">
        <f t="shared" si="284"/>
        <v>11.761022115837067</v>
      </c>
      <c r="P684" s="53" t="s">
        <v>1057</v>
      </c>
      <c r="Q684" s="87" t="s">
        <v>1315</v>
      </c>
      <c r="R684" s="53">
        <v>731354.85211717011</v>
      </c>
      <c r="S684" s="51">
        <v>55473.566647</v>
      </c>
      <c r="T684" s="53">
        <f t="shared" si="285"/>
        <v>7.5850411720673999E-2</v>
      </c>
      <c r="V684" s="88">
        <f t="shared" ref="V684:V686" si="300">V683</f>
        <v>3704</v>
      </c>
      <c r="W684" s="53">
        <f t="shared" si="286"/>
        <v>280.94992501337651</v>
      </c>
    </row>
    <row r="685" spans="1:23" x14ac:dyDescent="0.3">
      <c r="A685" s="53" t="s">
        <v>1134</v>
      </c>
      <c r="B685" s="53" t="s">
        <v>1112</v>
      </c>
      <c r="C685" s="53">
        <v>13070011</v>
      </c>
      <c r="D685" s="53">
        <v>48879</v>
      </c>
      <c r="E685" s="53">
        <v>21</v>
      </c>
      <c r="F685" s="53">
        <f t="shared" si="282"/>
        <v>4.2963235745412142E-4</v>
      </c>
      <c r="H685" s="53">
        <f t="shared" si="299"/>
        <v>19823</v>
      </c>
      <c r="I685" s="53">
        <f t="shared" si="299"/>
        <v>0</v>
      </c>
      <c r="J685" s="53">
        <f t="shared" si="283"/>
        <v>19823</v>
      </c>
      <c r="K685" s="53">
        <f t="shared" si="284"/>
        <v>8.5166022218130486</v>
      </c>
      <c r="P685" s="53" t="s">
        <v>1057</v>
      </c>
      <c r="Q685" s="87" t="s">
        <v>1316</v>
      </c>
      <c r="R685" s="53">
        <v>731354.85211717011</v>
      </c>
      <c r="S685" s="51">
        <v>5863.1013835699996</v>
      </c>
      <c r="T685" s="53">
        <f t="shared" si="285"/>
        <v>8.0167669177241933E-3</v>
      </c>
      <c r="V685" s="88">
        <f t="shared" si="300"/>
        <v>3704</v>
      </c>
      <c r="W685" s="53">
        <f t="shared" si="286"/>
        <v>29.69410466325041</v>
      </c>
    </row>
    <row r="686" spans="1:23" x14ac:dyDescent="0.3">
      <c r="A686" s="53" t="s">
        <v>1134</v>
      </c>
      <c r="B686" s="53" t="s">
        <v>1112</v>
      </c>
      <c r="C686" s="53">
        <v>13070012</v>
      </c>
      <c r="D686" s="53">
        <v>48879</v>
      </c>
      <c r="E686" s="53">
        <v>62</v>
      </c>
      <c r="F686" s="53">
        <f t="shared" si="282"/>
        <v>1.2684383886740727E-3</v>
      </c>
      <c r="H686" s="53">
        <f t="shared" si="299"/>
        <v>19823</v>
      </c>
      <c r="I686" s="53">
        <f t="shared" si="299"/>
        <v>0</v>
      </c>
      <c r="J686" s="53">
        <f t="shared" si="283"/>
        <v>19823</v>
      </c>
      <c r="K686" s="53">
        <f t="shared" si="284"/>
        <v>25.144254178686143</v>
      </c>
      <c r="P686" s="53" t="s">
        <v>1057</v>
      </c>
      <c r="Q686" s="87" t="s">
        <v>1328</v>
      </c>
      <c r="R686" s="53">
        <v>731354.85211717011</v>
      </c>
      <c r="S686" s="51">
        <v>21046.244006600002</v>
      </c>
      <c r="T686" s="53">
        <f t="shared" si="285"/>
        <v>2.8777062113793415E-2</v>
      </c>
      <c r="V686" s="88">
        <f t="shared" si="300"/>
        <v>3704</v>
      </c>
      <c r="W686" s="53">
        <f t="shared" si="286"/>
        <v>106.59023806949081</v>
      </c>
    </row>
    <row r="687" spans="1:23" x14ac:dyDescent="0.3">
      <c r="A687" s="53" t="s">
        <v>1134</v>
      </c>
      <c r="B687" s="53" t="s">
        <v>1112</v>
      </c>
      <c r="C687" s="53">
        <v>13080001</v>
      </c>
      <c r="D687" s="53">
        <v>48879</v>
      </c>
      <c r="E687" s="53">
        <v>47450</v>
      </c>
      <c r="F687" s="53">
        <f t="shared" si="282"/>
        <v>0.97076454100943144</v>
      </c>
      <c r="H687" s="53">
        <f t="shared" si="299"/>
        <v>19823</v>
      </c>
      <c r="I687" s="53">
        <f t="shared" si="299"/>
        <v>0</v>
      </c>
      <c r="J687" s="53">
        <f t="shared" si="283"/>
        <v>19823</v>
      </c>
      <c r="K687" s="53">
        <f t="shared" si="284"/>
        <v>19243.465496429959</v>
      </c>
      <c r="P687" s="53" t="s">
        <v>792</v>
      </c>
      <c r="Q687" s="87" t="s">
        <v>1298</v>
      </c>
      <c r="R687" s="53">
        <v>854047.50043320004</v>
      </c>
      <c r="S687" s="51">
        <v>125577.96414700001</v>
      </c>
      <c r="T687" s="53">
        <f t="shared" si="285"/>
        <v>0.14703861797300838</v>
      </c>
      <c r="V687" s="89">
        <f>Input!Z165</f>
        <v>2056</v>
      </c>
      <c r="W687" s="53">
        <f t="shared" si="286"/>
        <v>302.31139855250524</v>
      </c>
    </row>
    <row r="688" spans="1:23" ht="14.4" customHeight="1" x14ac:dyDescent="0.3">
      <c r="A688" s="53" t="s">
        <v>1135</v>
      </c>
      <c r="B688" s="53" t="s">
        <v>646</v>
      </c>
      <c r="C688" s="53">
        <v>12070102</v>
      </c>
      <c r="D688" s="53">
        <v>74171</v>
      </c>
      <c r="E688" s="53">
        <v>969</v>
      </c>
      <c r="F688" s="53">
        <f t="shared" si="282"/>
        <v>1.3064405225762091E-2</v>
      </c>
      <c r="H688" s="53">
        <f>Input!W195</f>
        <v>22964</v>
      </c>
      <c r="I688" s="53">
        <f>Input!X195</f>
        <v>130</v>
      </c>
      <c r="J688" s="53">
        <f t="shared" si="283"/>
        <v>23094</v>
      </c>
      <c r="K688" s="53">
        <f t="shared" si="284"/>
        <v>301.7093742837497</v>
      </c>
      <c r="P688" s="53" t="s">
        <v>792</v>
      </c>
      <c r="Q688" s="87" t="s">
        <v>1300</v>
      </c>
      <c r="R688" s="53">
        <v>854047.50043320004</v>
      </c>
      <c r="S688" s="51">
        <v>60084.072120999997</v>
      </c>
      <c r="T688" s="53">
        <f t="shared" si="285"/>
        <v>7.0352143283041568E-2</v>
      </c>
      <c r="V688" s="88">
        <f>V687</f>
        <v>2056</v>
      </c>
      <c r="W688" s="53">
        <f t="shared" si="286"/>
        <v>144.64400658993347</v>
      </c>
    </row>
    <row r="689" spans="1:23" x14ac:dyDescent="0.3">
      <c r="A689" s="53" t="s">
        <v>1135</v>
      </c>
      <c r="B689" s="53" t="s">
        <v>646</v>
      </c>
      <c r="C689" s="53">
        <v>12070205</v>
      </c>
      <c r="D689" s="53">
        <v>74171</v>
      </c>
      <c r="E689" s="53">
        <v>11</v>
      </c>
      <c r="F689" s="53">
        <f t="shared" si="282"/>
        <v>1.4830594167531785E-4</v>
      </c>
      <c r="H689" s="53">
        <f t="shared" ref="H689:I691" si="301">H688</f>
        <v>22964</v>
      </c>
      <c r="I689" s="53">
        <f t="shared" si="301"/>
        <v>130</v>
      </c>
      <c r="J689" s="53">
        <f t="shared" si="283"/>
        <v>23094</v>
      </c>
      <c r="K689" s="53">
        <f t="shared" si="284"/>
        <v>3.4249774170497904</v>
      </c>
      <c r="P689" s="53" t="s">
        <v>792</v>
      </c>
      <c r="Q689" s="87" t="s">
        <v>1301</v>
      </c>
      <c r="R689" s="53">
        <v>854047.50043320004</v>
      </c>
      <c r="S689" s="51">
        <v>537850.95117500005</v>
      </c>
      <c r="T689" s="53">
        <f t="shared" si="285"/>
        <v>0.62976702221151049</v>
      </c>
      <c r="V689" s="88">
        <f t="shared" ref="V689:V691" si="302">V688</f>
        <v>2056</v>
      </c>
      <c r="W689" s="53">
        <f t="shared" si="286"/>
        <v>1294.8009976668657</v>
      </c>
    </row>
    <row r="690" spans="1:23" x14ac:dyDescent="0.3">
      <c r="A690" s="53" t="s">
        <v>1135</v>
      </c>
      <c r="B690" s="53" t="s">
        <v>646</v>
      </c>
      <c r="C690" s="53">
        <v>12090301</v>
      </c>
      <c r="D690" s="53">
        <v>74171</v>
      </c>
      <c r="E690" s="53">
        <v>72971</v>
      </c>
      <c r="F690" s="53">
        <f t="shared" si="282"/>
        <v>0.98382116999905622</v>
      </c>
      <c r="H690" s="53">
        <f t="shared" si="301"/>
        <v>22964</v>
      </c>
      <c r="I690" s="53">
        <f t="shared" si="301"/>
        <v>130</v>
      </c>
      <c r="J690" s="53">
        <f t="shared" si="283"/>
        <v>23094</v>
      </c>
      <c r="K690" s="53">
        <f t="shared" si="284"/>
        <v>22720.366099958206</v>
      </c>
      <c r="P690" s="53" t="s">
        <v>792</v>
      </c>
      <c r="Q690" s="87" t="s">
        <v>1315</v>
      </c>
      <c r="R690" s="53">
        <v>854047.50043320004</v>
      </c>
      <c r="S690" s="51">
        <v>112153.27204500001</v>
      </c>
      <c r="T690" s="53">
        <f t="shared" si="285"/>
        <v>0.13131971229716416</v>
      </c>
      <c r="V690" s="88">
        <f t="shared" si="302"/>
        <v>2056</v>
      </c>
      <c r="W690" s="53">
        <f t="shared" si="286"/>
        <v>269.9933284829695</v>
      </c>
    </row>
    <row r="691" spans="1:23" x14ac:dyDescent="0.3">
      <c r="A691" s="53" t="s">
        <v>1135</v>
      </c>
      <c r="B691" s="53" t="s">
        <v>646</v>
      </c>
      <c r="C691" s="53">
        <v>12100202</v>
      </c>
      <c r="D691" s="53">
        <v>74171</v>
      </c>
      <c r="E691" s="53">
        <v>220</v>
      </c>
      <c r="F691" s="53">
        <f t="shared" si="282"/>
        <v>2.966118833506357E-3</v>
      </c>
      <c r="H691" s="53">
        <f t="shared" si="301"/>
        <v>22964</v>
      </c>
      <c r="I691" s="53">
        <f t="shared" si="301"/>
        <v>130</v>
      </c>
      <c r="J691" s="53">
        <f t="shared" si="283"/>
        <v>23094</v>
      </c>
      <c r="K691" s="53">
        <f t="shared" si="284"/>
        <v>68.499548340995815</v>
      </c>
      <c r="P691" s="53" t="s">
        <v>792</v>
      </c>
      <c r="Q691" s="87" t="s">
        <v>1316</v>
      </c>
      <c r="R691" s="53">
        <v>854047.50043320004</v>
      </c>
      <c r="S691" s="51">
        <v>18381.240945199999</v>
      </c>
      <c r="T691" s="53">
        <f t="shared" si="285"/>
        <v>2.1522504235275495E-2</v>
      </c>
      <c r="V691" s="88">
        <f t="shared" si="302"/>
        <v>2056</v>
      </c>
      <c r="W691" s="53">
        <f t="shared" si="286"/>
        <v>44.25026870772642</v>
      </c>
    </row>
    <row r="692" spans="1:23" x14ac:dyDescent="0.3">
      <c r="A692" s="53" t="s">
        <v>1135</v>
      </c>
      <c r="B692" s="53" t="s">
        <v>948</v>
      </c>
      <c r="C692" s="53">
        <v>12090201</v>
      </c>
      <c r="D692" s="53">
        <v>10497</v>
      </c>
      <c r="E692" s="53">
        <v>149</v>
      </c>
      <c r="F692" s="53">
        <f t="shared" si="282"/>
        <v>1.4194531770982186E-2</v>
      </c>
      <c r="H692" s="53">
        <f>Input!W196</f>
        <v>1947</v>
      </c>
      <c r="I692" s="53">
        <f>Input!X196</f>
        <v>2</v>
      </c>
      <c r="J692" s="53">
        <f t="shared" si="283"/>
        <v>1949</v>
      </c>
      <c r="K692" s="53">
        <f t="shared" si="284"/>
        <v>27.66514242164428</v>
      </c>
      <c r="P692" s="53" t="s">
        <v>1058</v>
      </c>
      <c r="Q692" s="87" t="s">
        <v>1245</v>
      </c>
      <c r="R692" s="53">
        <v>577476.80814697803</v>
      </c>
      <c r="S692" s="51">
        <v>664.03672337800003</v>
      </c>
      <c r="T692" s="53">
        <f t="shared" si="285"/>
        <v>1.1498933186750435E-3</v>
      </c>
      <c r="V692" s="88">
        <f>Input!Z166</f>
        <v>59</v>
      </c>
      <c r="W692" s="53">
        <f t="shared" si="286"/>
        <v>6.7843705801827567E-2</v>
      </c>
    </row>
    <row r="693" spans="1:23" x14ac:dyDescent="0.3">
      <c r="A693" s="53" t="s">
        <v>1135</v>
      </c>
      <c r="B693" s="53" t="s">
        <v>948</v>
      </c>
      <c r="C693" s="53">
        <v>12090205</v>
      </c>
      <c r="D693" s="53">
        <v>10497</v>
      </c>
      <c r="E693" s="53">
        <v>310</v>
      </c>
      <c r="F693" s="53">
        <f t="shared" si="282"/>
        <v>2.9532247308754884E-2</v>
      </c>
      <c r="H693" s="53">
        <f t="shared" ref="H693:I696" si="303">H692</f>
        <v>1947</v>
      </c>
      <c r="I693" s="53">
        <f t="shared" si="303"/>
        <v>2</v>
      </c>
      <c r="J693" s="53">
        <f t="shared" si="283"/>
        <v>1949</v>
      </c>
      <c r="K693" s="53">
        <f t="shared" si="284"/>
        <v>57.55835000476327</v>
      </c>
      <c r="P693" s="53" t="s">
        <v>1058</v>
      </c>
      <c r="Q693" s="87" t="s">
        <v>1246</v>
      </c>
      <c r="R693" s="53">
        <v>577476.80814697803</v>
      </c>
      <c r="S693" s="51">
        <v>480505.262147</v>
      </c>
      <c r="T693" s="53">
        <f t="shared" si="285"/>
        <v>0.83207715940811067</v>
      </c>
      <c r="V693" s="88">
        <f>V692</f>
        <v>59</v>
      </c>
      <c r="W693" s="53">
        <f t="shared" si="286"/>
        <v>49.092552405078528</v>
      </c>
    </row>
    <row r="694" spans="1:23" x14ac:dyDescent="0.3">
      <c r="A694" s="53" t="s">
        <v>1135</v>
      </c>
      <c r="B694" s="53" t="s">
        <v>948</v>
      </c>
      <c r="C694" s="53">
        <v>12090206</v>
      </c>
      <c r="D694" s="53">
        <v>10497</v>
      </c>
      <c r="E694" s="53">
        <v>4860</v>
      </c>
      <c r="F694" s="53">
        <f t="shared" si="282"/>
        <v>0.46298942555015721</v>
      </c>
      <c r="H694" s="53">
        <f t="shared" si="303"/>
        <v>1947</v>
      </c>
      <c r="I694" s="53">
        <f t="shared" si="303"/>
        <v>2</v>
      </c>
      <c r="J694" s="53">
        <f t="shared" si="283"/>
        <v>1949</v>
      </c>
      <c r="K694" s="53">
        <f t="shared" si="284"/>
        <v>902.3663903972564</v>
      </c>
      <c r="P694" s="53" t="s">
        <v>1058</v>
      </c>
      <c r="Q694" s="87" t="s">
        <v>1247</v>
      </c>
      <c r="R694" s="53">
        <v>577476.80814697803</v>
      </c>
      <c r="S694" s="51">
        <v>35196.862214100001</v>
      </c>
      <c r="T694" s="53">
        <f t="shared" si="285"/>
        <v>6.0949395226867327E-2</v>
      </c>
      <c r="V694" s="88">
        <f t="shared" ref="V694:V696" si="304">V693</f>
        <v>59</v>
      </c>
      <c r="W694" s="53">
        <f t="shared" si="286"/>
        <v>3.5960143183851723</v>
      </c>
    </row>
    <row r="695" spans="1:23" x14ac:dyDescent="0.3">
      <c r="A695" s="53" t="s">
        <v>1135</v>
      </c>
      <c r="B695" s="53" t="s">
        <v>948</v>
      </c>
      <c r="C695" s="53">
        <v>12100201</v>
      </c>
      <c r="D695" s="53">
        <v>10497</v>
      </c>
      <c r="E695" s="53">
        <v>386</v>
      </c>
      <c r="F695" s="53">
        <f t="shared" si="282"/>
        <v>3.677241116509479E-2</v>
      </c>
      <c r="H695" s="53">
        <f t="shared" si="303"/>
        <v>1947</v>
      </c>
      <c r="I695" s="53">
        <f t="shared" si="303"/>
        <v>2</v>
      </c>
      <c r="J695" s="53">
        <f t="shared" si="283"/>
        <v>1949</v>
      </c>
      <c r="K695" s="53">
        <f t="shared" si="284"/>
        <v>71.66942936076974</v>
      </c>
      <c r="P695" s="53" t="s">
        <v>1058</v>
      </c>
      <c r="Q695" s="87" t="s">
        <v>1253</v>
      </c>
      <c r="R695" s="53">
        <v>577476.80814697803</v>
      </c>
      <c r="S695" s="51">
        <v>6099.5091794</v>
      </c>
      <c r="T695" s="53">
        <f t="shared" si="285"/>
        <v>1.0562344830733995E-2</v>
      </c>
      <c r="V695" s="88">
        <f t="shared" si="304"/>
        <v>59</v>
      </c>
      <c r="W695" s="53">
        <f t="shared" si="286"/>
        <v>0.62317834501330571</v>
      </c>
    </row>
    <row r="696" spans="1:23" x14ac:dyDescent="0.3">
      <c r="A696" s="53" t="s">
        <v>1135</v>
      </c>
      <c r="B696" s="53" t="s">
        <v>948</v>
      </c>
      <c r="C696" s="53">
        <v>12100203</v>
      </c>
      <c r="D696" s="53">
        <v>10497</v>
      </c>
      <c r="E696" s="53">
        <v>4792</v>
      </c>
      <c r="F696" s="53">
        <f t="shared" si="282"/>
        <v>0.45651138420501097</v>
      </c>
      <c r="H696" s="53">
        <f t="shared" si="303"/>
        <v>1947</v>
      </c>
      <c r="I696" s="53">
        <f t="shared" si="303"/>
        <v>2</v>
      </c>
      <c r="J696" s="53">
        <f t="shared" si="283"/>
        <v>1949</v>
      </c>
      <c r="K696" s="53">
        <f t="shared" si="284"/>
        <v>889.74068781556639</v>
      </c>
      <c r="P696" s="53" t="s">
        <v>1058</v>
      </c>
      <c r="Q696" s="87" t="s">
        <v>1255</v>
      </c>
      <c r="R696" s="53">
        <v>577476.80814697803</v>
      </c>
      <c r="S696" s="51">
        <v>55011.137883099997</v>
      </c>
      <c r="T696" s="53">
        <f t="shared" si="285"/>
        <v>9.5261207215612875E-2</v>
      </c>
      <c r="V696" s="88">
        <f t="shared" si="304"/>
        <v>59</v>
      </c>
      <c r="W696" s="53">
        <f t="shared" si="286"/>
        <v>5.6204112257211598</v>
      </c>
    </row>
    <row r="697" spans="1:23" x14ac:dyDescent="0.3">
      <c r="A697" s="53" t="s">
        <v>1135</v>
      </c>
      <c r="B697" s="53" t="s">
        <v>956</v>
      </c>
      <c r="C697" s="53">
        <v>12070203</v>
      </c>
      <c r="D697" s="53">
        <v>42750</v>
      </c>
      <c r="E697" s="53">
        <v>2130</v>
      </c>
      <c r="F697" s="53">
        <f t="shared" si="282"/>
        <v>4.9824561403508771E-2</v>
      </c>
      <c r="H697" s="53">
        <f>Input!W197</f>
        <v>14166</v>
      </c>
      <c r="I697" s="53">
        <f>Input!X197</f>
        <v>1248</v>
      </c>
      <c r="J697" s="53">
        <f t="shared" si="283"/>
        <v>15414</v>
      </c>
      <c r="K697" s="53">
        <f t="shared" si="284"/>
        <v>767.99578947368423</v>
      </c>
      <c r="P697" s="53" t="s">
        <v>1059</v>
      </c>
      <c r="Q697" s="87" t="s">
        <v>1233</v>
      </c>
      <c r="R697" s="53">
        <v>577270.92632751993</v>
      </c>
      <c r="S697" s="51">
        <v>40629.383538499998</v>
      </c>
      <c r="T697" s="53">
        <f t="shared" si="285"/>
        <v>7.0381828852833214E-2</v>
      </c>
      <c r="V697" s="89">
        <f>Input!Z167</f>
        <v>1553</v>
      </c>
      <c r="W697" s="53">
        <f t="shared" si="286"/>
        <v>109.30298020844998</v>
      </c>
    </row>
    <row r="698" spans="1:23" x14ac:dyDescent="0.3">
      <c r="A698" s="53" t="s">
        <v>1135</v>
      </c>
      <c r="B698" s="53" t="s">
        <v>956</v>
      </c>
      <c r="C698" s="53">
        <v>12070205</v>
      </c>
      <c r="D698" s="53">
        <v>42750</v>
      </c>
      <c r="E698" s="53">
        <v>6419</v>
      </c>
      <c r="F698" s="53">
        <f t="shared" si="282"/>
        <v>0.15015204678362573</v>
      </c>
      <c r="H698" s="53">
        <f t="shared" ref="H698:I701" si="305">H697</f>
        <v>14166</v>
      </c>
      <c r="I698" s="53">
        <f t="shared" si="305"/>
        <v>1248</v>
      </c>
      <c r="J698" s="53">
        <f t="shared" si="283"/>
        <v>15414</v>
      </c>
      <c r="K698" s="53">
        <f t="shared" si="284"/>
        <v>2314.4436491228071</v>
      </c>
      <c r="P698" s="53" t="s">
        <v>1059</v>
      </c>
      <c r="Q698" s="87" t="s">
        <v>1234</v>
      </c>
      <c r="R698" s="53">
        <v>577270.92632751993</v>
      </c>
      <c r="S698" s="51">
        <v>489708.68909200002</v>
      </c>
      <c r="T698" s="53">
        <f t="shared" si="285"/>
        <v>0.84831691110346918</v>
      </c>
      <c r="V698" s="88">
        <f>V697</f>
        <v>1553</v>
      </c>
      <c r="W698" s="53">
        <f t="shared" si="286"/>
        <v>1317.4361629436876</v>
      </c>
    </row>
    <row r="699" spans="1:23" x14ac:dyDescent="0.3">
      <c r="A699" s="53" t="s">
        <v>1135</v>
      </c>
      <c r="B699" s="53" t="s">
        <v>956</v>
      </c>
      <c r="C699" s="53">
        <v>12090201</v>
      </c>
      <c r="D699" s="53">
        <v>42750</v>
      </c>
      <c r="E699" s="53">
        <v>11262</v>
      </c>
      <c r="F699" s="53">
        <f t="shared" si="282"/>
        <v>0.26343859649122808</v>
      </c>
      <c r="H699" s="53">
        <f t="shared" si="305"/>
        <v>14166</v>
      </c>
      <c r="I699" s="53">
        <f t="shared" si="305"/>
        <v>1248</v>
      </c>
      <c r="J699" s="53">
        <f t="shared" si="283"/>
        <v>15414</v>
      </c>
      <c r="K699" s="53">
        <f t="shared" si="284"/>
        <v>4060.6425263157898</v>
      </c>
      <c r="P699" s="53" t="s">
        <v>1059</v>
      </c>
      <c r="Q699" s="87" t="s">
        <v>1249</v>
      </c>
      <c r="R699" s="53">
        <v>577270.92632751993</v>
      </c>
      <c r="S699" s="51">
        <v>42292.952968600002</v>
      </c>
      <c r="T699" s="53">
        <f t="shared" si="285"/>
        <v>7.3263611659189487E-2</v>
      </c>
      <c r="V699" s="88">
        <f t="shared" ref="V699:V700" si="306">V698</f>
        <v>1553</v>
      </c>
      <c r="W699" s="53">
        <f t="shared" si="286"/>
        <v>113.77838890672128</v>
      </c>
    </row>
    <row r="700" spans="1:23" x14ac:dyDescent="0.3">
      <c r="A700" s="53" t="s">
        <v>1135</v>
      </c>
      <c r="B700" s="53" t="s">
        <v>956</v>
      </c>
      <c r="C700" s="53">
        <v>12090205</v>
      </c>
      <c r="D700" s="53">
        <v>42750</v>
      </c>
      <c r="E700" s="53">
        <v>22927</v>
      </c>
      <c r="F700" s="53">
        <f t="shared" si="282"/>
        <v>0.53630409356725151</v>
      </c>
      <c r="H700" s="53">
        <f t="shared" si="305"/>
        <v>14166</v>
      </c>
      <c r="I700" s="53">
        <f t="shared" si="305"/>
        <v>1248</v>
      </c>
      <c r="J700" s="53">
        <f t="shared" si="283"/>
        <v>15414</v>
      </c>
      <c r="K700" s="53">
        <f t="shared" si="284"/>
        <v>8266.5912982456139</v>
      </c>
      <c r="P700" s="53" t="s">
        <v>1059</v>
      </c>
      <c r="Q700" s="87" t="s">
        <v>1216</v>
      </c>
      <c r="R700" s="53">
        <v>577270.92632751993</v>
      </c>
      <c r="S700" s="51">
        <v>4639.9007284199997</v>
      </c>
      <c r="T700" s="53">
        <f t="shared" si="285"/>
        <v>8.0376483845082981E-3</v>
      </c>
      <c r="V700" s="88">
        <f t="shared" si="306"/>
        <v>1553</v>
      </c>
      <c r="W700" s="53">
        <f t="shared" si="286"/>
        <v>12.482467941141387</v>
      </c>
    </row>
    <row r="701" spans="1:23" x14ac:dyDescent="0.3">
      <c r="A701" s="53" t="s">
        <v>1135</v>
      </c>
      <c r="B701" s="53" t="s">
        <v>956</v>
      </c>
      <c r="C701" s="53">
        <v>12090206</v>
      </c>
      <c r="D701" s="53">
        <v>42750</v>
      </c>
      <c r="E701" s="53">
        <v>12</v>
      </c>
      <c r="F701" s="53">
        <f t="shared" si="282"/>
        <v>2.8070175438596489E-4</v>
      </c>
      <c r="H701" s="53">
        <f t="shared" si="305"/>
        <v>14166</v>
      </c>
      <c r="I701" s="53">
        <f t="shared" si="305"/>
        <v>1248</v>
      </c>
      <c r="J701" s="53">
        <f t="shared" si="283"/>
        <v>15414</v>
      </c>
      <c r="K701" s="53">
        <f t="shared" si="284"/>
        <v>4.3267368421052632</v>
      </c>
      <c r="P701" s="53" t="s">
        <v>858</v>
      </c>
      <c r="Q701" s="87" t="s">
        <v>1259</v>
      </c>
      <c r="R701" s="53">
        <v>654143.80292679986</v>
      </c>
      <c r="S701" s="51">
        <v>131792.626644</v>
      </c>
      <c r="T701" s="53">
        <f t="shared" si="285"/>
        <v>0.20147347732154222</v>
      </c>
      <c r="V701" s="88">
        <f>Input!Z168</f>
        <v>14</v>
      </c>
      <c r="W701" s="53">
        <f t="shared" si="286"/>
        <v>2.8206286825015909</v>
      </c>
    </row>
    <row r="702" spans="1:23" x14ac:dyDescent="0.3">
      <c r="A702" s="53" t="s">
        <v>1135</v>
      </c>
      <c r="B702" s="53" t="s">
        <v>957</v>
      </c>
      <c r="C702" s="53">
        <v>12090301</v>
      </c>
      <c r="D702" s="53">
        <v>25</v>
      </c>
      <c r="E702" s="53">
        <v>16</v>
      </c>
      <c r="F702" s="53">
        <f t="shared" si="282"/>
        <v>0.64</v>
      </c>
      <c r="H702" s="53">
        <f>Input!W198</f>
        <v>0</v>
      </c>
      <c r="I702" s="53">
        <f>Input!X198</f>
        <v>0</v>
      </c>
      <c r="J702" s="53">
        <f t="shared" si="283"/>
        <v>0</v>
      </c>
      <c r="K702" s="53">
        <f t="shared" si="284"/>
        <v>0</v>
      </c>
      <c r="P702" s="53" t="s">
        <v>858</v>
      </c>
      <c r="Q702" s="87" t="s">
        <v>1267</v>
      </c>
      <c r="R702" s="53">
        <v>654143.80292679986</v>
      </c>
      <c r="S702" s="51">
        <v>83227.435503800007</v>
      </c>
      <c r="T702" s="53">
        <f t="shared" si="285"/>
        <v>0.12723109984596664</v>
      </c>
      <c r="V702" s="88">
        <f>V701</f>
        <v>14</v>
      </c>
      <c r="W702" s="53">
        <f t="shared" si="286"/>
        <v>1.7812353978435329</v>
      </c>
    </row>
    <row r="703" spans="1:23" x14ac:dyDescent="0.3">
      <c r="A703" s="53" t="s">
        <v>1135</v>
      </c>
      <c r="B703" s="53" t="s">
        <v>957</v>
      </c>
      <c r="C703" s="53">
        <v>12100203</v>
      </c>
      <c r="D703" s="53">
        <v>25</v>
      </c>
      <c r="E703" s="53">
        <v>9</v>
      </c>
      <c r="F703" s="53">
        <f t="shared" si="282"/>
        <v>0.36</v>
      </c>
      <c r="H703" s="53">
        <f>H702</f>
        <v>0</v>
      </c>
      <c r="I703" s="53">
        <f>I702</f>
        <v>0</v>
      </c>
      <c r="J703" s="53">
        <f t="shared" si="283"/>
        <v>0</v>
      </c>
      <c r="K703" s="53">
        <f t="shared" si="284"/>
        <v>0</v>
      </c>
      <c r="P703" s="53" t="s">
        <v>858</v>
      </c>
      <c r="Q703" s="87" t="s">
        <v>1262</v>
      </c>
      <c r="R703" s="53">
        <v>654143.80292679986</v>
      </c>
      <c r="S703" s="51">
        <v>333414.80492099997</v>
      </c>
      <c r="T703" s="53">
        <f t="shared" si="285"/>
        <v>0.50969649705343123</v>
      </c>
      <c r="V703" s="88">
        <f t="shared" ref="V703:V704" si="307">V702</f>
        <v>14</v>
      </c>
      <c r="W703" s="53">
        <f t="shared" si="286"/>
        <v>7.1357509587480372</v>
      </c>
    </row>
    <row r="704" spans="1:23" x14ac:dyDescent="0.3">
      <c r="A704" s="53" t="s">
        <v>1135</v>
      </c>
      <c r="B704" s="53" t="s">
        <v>969</v>
      </c>
      <c r="C704" s="53">
        <v>12090301</v>
      </c>
      <c r="D704" s="53">
        <v>20874</v>
      </c>
      <c r="E704" s="53">
        <v>6470</v>
      </c>
      <c r="F704" s="53">
        <f t="shared" si="282"/>
        <v>0.30995496790265403</v>
      </c>
      <c r="H704" s="53">
        <f>Input!W199</f>
        <v>3328</v>
      </c>
      <c r="I704" s="53">
        <f>Input!X199</f>
        <v>205</v>
      </c>
      <c r="J704" s="53">
        <f t="shared" si="283"/>
        <v>3533</v>
      </c>
      <c r="K704" s="53">
        <f t="shared" si="284"/>
        <v>1095.0709016000767</v>
      </c>
      <c r="P704" s="53" t="s">
        <v>858</v>
      </c>
      <c r="Q704" s="87" t="s">
        <v>1263</v>
      </c>
      <c r="R704" s="53">
        <v>654143.80292679986</v>
      </c>
      <c r="S704" s="51">
        <v>105708.935858</v>
      </c>
      <c r="T704" s="53">
        <f t="shared" si="285"/>
        <v>0.16159892577906002</v>
      </c>
      <c r="V704" s="88">
        <f t="shared" si="307"/>
        <v>14</v>
      </c>
      <c r="W704" s="53">
        <f t="shared" si="286"/>
        <v>2.2623849609068403</v>
      </c>
    </row>
    <row r="705" spans="1:23" x14ac:dyDescent="0.3">
      <c r="A705" s="53" t="s">
        <v>1135</v>
      </c>
      <c r="B705" s="53" t="s">
        <v>969</v>
      </c>
      <c r="C705" s="53">
        <v>12090302</v>
      </c>
      <c r="D705" s="53">
        <v>20874</v>
      </c>
      <c r="E705" s="53">
        <v>9692</v>
      </c>
      <c r="F705" s="53">
        <f t="shared" si="282"/>
        <v>0.46430966752898345</v>
      </c>
      <c r="H705" s="53">
        <f t="shared" ref="H705:I707" si="308">H704</f>
        <v>3328</v>
      </c>
      <c r="I705" s="53">
        <f t="shared" si="308"/>
        <v>205</v>
      </c>
      <c r="J705" s="53">
        <f t="shared" si="283"/>
        <v>3533</v>
      </c>
      <c r="K705" s="53">
        <f t="shared" si="284"/>
        <v>1640.4060553798986</v>
      </c>
      <c r="P705" s="53" t="s">
        <v>1060</v>
      </c>
      <c r="Q705" s="87" t="s">
        <v>1238</v>
      </c>
      <c r="R705" s="53">
        <v>479725.03029379999</v>
      </c>
      <c r="S705" s="51">
        <v>21692.0035536</v>
      </c>
      <c r="T705" s="53">
        <f t="shared" si="285"/>
        <v>4.5217577119782713E-2</v>
      </c>
      <c r="V705" s="88">
        <f>Input!Z169</f>
        <v>0</v>
      </c>
      <c r="W705" s="53">
        <f t="shared" si="286"/>
        <v>0</v>
      </c>
    </row>
    <row r="706" spans="1:23" x14ac:dyDescent="0.3">
      <c r="A706" s="53" t="s">
        <v>1135</v>
      </c>
      <c r="B706" s="53" t="s">
        <v>969</v>
      </c>
      <c r="C706" s="53">
        <v>12090401</v>
      </c>
      <c r="D706" s="53">
        <v>20874</v>
      </c>
      <c r="E706" s="53">
        <v>1630</v>
      </c>
      <c r="F706" s="53">
        <f t="shared" si="282"/>
        <v>7.8087573057391974E-2</v>
      </c>
      <c r="H706" s="53">
        <f t="shared" si="308"/>
        <v>3328</v>
      </c>
      <c r="I706" s="53">
        <f t="shared" si="308"/>
        <v>205</v>
      </c>
      <c r="J706" s="53">
        <f t="shared" si="283"/>
        <v>3533</v>
      </c>
      <c r="K706" s="53">
        <f t="shared" si="284"/>
        <v>275.88339561176582</v>
      </c>
      <c r="P706" s="53" t="s">
        <v>1060</v>
      </c>
      <c r="Q706" s="87" t="s">
        <v>1260</v>
      </c>
      <c r="R706" s="53">
        <v>479725.03029379999</v>
      </c>
      <c r="S706" s="51">
        <v>24531.635849300001</v>
      </c>
      <c r="T706" s="53">
        <f t="shared" si="285"/>
        <v>5.1136868623002617E-2</v>
      </c>
      <c r="V706" s="88">
        <f>V705</f>
        <v>0</v>
      </c>
      <c r="W706" s="53">
        <f t="shared" si="286"/>
        <v>0</v>
      </c>
    </row>
    <row r="707" spans="1:23" x14ac:dyDescent="0.3">
      <c r="A707" s="53" t="s">
        <v>1135</v>
      </c>
      <c r="B707" s="53" t="s">
        <v>969</v>
      </c>
      <c r="C707" s="53">
        <v>12100102</v>
      </c>
      <c r="D707" s="53">
        <v>20874</v>
      </c>
      <c r="E707" s="53">
        <v>3082</v>
      </c>
      <c r="F707" s="53">
        <f t="shared" ref="F707:F770" si="309">E707/D707</f>
        <v>0.14764779151097057</v>
      </c>
      <c r="H707" s="53">
        <f t="shared" si="308"/>
        <v>3328</v>
      </c>
      <c r="I707" s="53">
        <f t="shared" si="308"/>
        <v>205</v>
      </c>
      <c r="J707" s="53">
        <f t="shared" ref="J707:J770" si="310">SUM(H707:I707)</f>
        <v>3533</v>
      </c>
      <c r="K707" s="53">
        <f t="shared" ref="K707:K770" si="311">J707*F707</f>
        <v>521.63964740825907</v>
      </c>
      <c r="P707" s="53" t="s">
        <v>1060</v>
      </c>
      <c r="Q707" s="87" t="s">
        <v>1261</v>
      </c>
      <c r="R707" s="53">
        <v>479725.03029379999</v>
      </c>
      <c r="S707" s="51">
        <v>139262.037407</v>
      </c>
      <c r="T707" s="53">
        <f t="shared" ref="T707:T770" si="312">S707/R707</f>
        <v>0.29029554143070496</v>
      </c>
      <c r="V707" s="88">
        <f t="shared" ref="V707:V710" si="313">V706</f>
        <v>0</v>
      </c>
      <c r="W707" s="53">
        <f t="shared" ref="W707:W770" si="314">V707*T707</f>
        <v>0</v>
      </c>
    </row>
    <row r="708" spans="1:23" x14ac:dyDescent="0.3">
      <c r="A708" s="53" t="s">
        <v>1135</v>
      </c>
      <c r="B708" s="53" t="s">
        <v>730</v>
      </c>
      <c r="C708" s="53">
        <v>12070102</v>
      </c>
      <c r="D708" s="53">
        <v>24541</v>
      </c>
      <c r="E708" s="53">
        <v>12</v>
      </c>
      <c r="F708" s="53">
        <f t="shared" si="309"/>
        <v>4.8897762927346074E-4</v>
      </c>
      <c r="H708" s="53">
        <f>Input!W200</f>
        <v>4879</v>
      </c>
      <c r="I708" s="53">
        <f>Input!X200</f>
        <v>254</v>
      </c>
      <c r="J708" s="53">
        <f t="shared" si="310"/>
        <v>5133</v>
      </c>
      <c r="K708" s="53">
        <f t="shared" si="311"/>
        <v>2.5099221710606741</v>
      </c>
      <c r="P708" s="53" t="s">
        <v>1060</v>
      </c>
      <c r="Q708" s="87" t="s">
        <v>1239</v>
      </c>
      <c r="R708" s="53">
        <v>479725.03029379999</v>
      </c>
      <c r="S708" s="51">
        <v>106295.23633</v>
      </c>
      <c r="T708" s="53">
        <f t="shared" si="312"/>
        <v>0.22157533924152586</v>
      </c>
      <c r="V708" s="88">
        <f t="shared" si="313"/>
        <v>0</v>
      </c>
      <c r="W708" s="53">
        <f t="shared" si="314"/>
        <v>0</v>
      </c>
    </row>
    <row r="709" spans="1:23" x14ac:dyDescent="0.3">
      <c r="A709" s="53" t="s">
        <v>1135</v>
      </c>
      <c r="B709" s="53" t="s">
        <v>730</v>
      </c>
      <c r="C709" s="53">
        <v>12070104</v>
      </c>
      <c r="D709" s="53">
        <v>24541</v>
      </c>
      <c r="E709" s="53">
        <v>9</v>
      </c>
      <c r="F709" s="53">
        <f t="shared" si="309"/>
        <v>3.6673322195509558E-4</v>
      </c>
      <c r="H709" s="53">
        <f t="shared" ref="H709:I713" si="315">H708</f>
        <v>4879</v>
      </c>
      <c r="I709" s="53">
        <f t="shared" si="315"/>
        <v>254</v>
      </c>
      <c r="J709" s="53">
        <f t="shared" si="310"/>
        <v>5133</v>
      </c>
      <c r="K709" s="53">
        <f t="shared" si="311"/>
        <v>1.8824416282955057</v>
      </c>
      <c r="P709" s="53" t="s">
        <v>1060</v>
      </c>
      <c r="Q709" s="87" t="s">
        <v>1240</v>
      </c>
      <c r="R709" s="53">
        <v>479725.03029379999</v>
      </c>
      <c r="S709" s="51">
        <v>162356.24979100001</v>
      </c>
      <c r="T709" s="53">
        <f t="shared" si="312"/>
        <v>0.33843606136533566</v>
      </c>
      <c r="V709" s="88">
        <f t="shared" si="313"/>
        <v>0</v>
      </c>
      <c r="W709" s="53">
        <f t="shared" si="314"/>
        <v>0</v>
      </c>
    </row>
    <row r="710" spans="1:23" x14ac:dyDescent="0.3">
      <c r="A710" s="53" t="s">
        <v>1135</v>
      </c>
      <c r="B710" s="53" t="s">
        <v>730</v>
      </c>
      <c r="C710" s="53">
        <v>12090301</v>
      </c>
      <c r="D710" s="53">
        <v>24541</v>
      </c>
      <c r="E710" s="53">
        <v>16731</v>
      </c>
      <c r="F710" s="53">
        <f t="shared" si="309"/>
        <v>0.6817570596145226</v>
      </c>
      <c r="H710" s="53">
        <f t="shared" si="315"/>
        <v>4879</v>
      </c>
      <c r="I710" s="53">
        <f t="shared" si="315"/>
        <v>254</v>
      </c>
      <c r="J710" s="53">
        <f t="shared" si="310"/>
        <v>5133</v>
      </c>
      <c r="K710" s="53">
        <f t="shared" si="311"/>
        <v>3499.4589870013447</v>
      </c>
      <c r="P710" s="53" t="s">
        <v>1060</v>
      </c>
      <c r="Q710" s="87" t="s">
        <v>1275</v>
      </c>
      <c r="R710" s="53">
        <v>479725.03029379999</v>
      </c>
      <c r="S710" s="51">
        <v>25587.8673629</v>
      </c>
      <c r="T710" s="53">
        <f t="shared" si="312"/>
        <v>5.3338612219648238E-2</v>
      </c>
      <c r="V710" s="88">
        <f t="shared" si="313"/>
        <v>0</v>
      </c>
      <c r="W710" s="53">
        <f t="shared" si="314"/>
        <v>0</v>
      </c>
    </row>
    <row r="711" spans="1:23" x14ac:dyDescent="0.3">
      <c r="A711" s="53" t="s">
        <v>1135</v>
      </c>
      <c r="B711" s="53" t="s">
        <v>730</v>
      </c>
      <c r="C711" s="53">
        <v>12100101</v>
      </c>
      <c r="D711" s="53">
        <v>24541</v>
      </c>
      <c r="E711" s="53">
        <v>17</v>
      </c>
      <c r="F711" s="53">
        <f t="shared" si="309"/>
        <v>6.9271830813740268E-4</v>
      </c>
      <c r="H711" s="53">
        <f t="shared" si="315"/>
        <v>4879</v>
      </c>
      <c r="I711" s="53">
        <f t="shared" si="315"/>
        <v>254</v>
      </c>
      <c r="J711" s="53">
        <f t="shared" si="310"/>
        <v>5133</v>
      </c>
      <c r="K711" s="53">
        <f t="shared" si="311"/>
        <v>3.5557230756692881</v>
      </c>
      <c r="P711" s="53" t="s">
        <v>801</v>
      </c>
      <c r="Q711" s="87" t="s">
        <v>1257</v>
      </c>
      <c r="R711" s="53">
        <v>586035.84400132997</v>
      </c>
      <c r="S711" s="51">
        <v>5139.0686453300004</v>
      </c>
      <c r="T711" s="53">
        <f t="shared" si="312"/>
        <v>8.7692053275129321E-3</v>
      </c>
      <c r="V711" s="88">
        <f>Input!Z170</f>
        <v>339</v>
      </c>
      <c r="W711" s="53">
        <f t="shared" si="314"/>
        <v>2.9727606060268839</v>
      </c>
    </row>
    <row r="712" spans="1:23" x14ac:dyDescent="0.3">
      <c r="A712" s="53" t="s">
        <v>1135</v>
      </c>
      <c r="B712" s="53" t="s">
        <v>730</v>
      </c>
      <c r="C712" s="53">
        <v>12100102</v>
      </c>
      <c r="D712" s="53">
        <v>24541</v>
      </c>
      <c r="E712" s="53">
        <v>6051</v>
      </c>
      <c r="F712" s="53">
        <f t="shared" si="309"/>
        <v>0.24656696956114257</v>
      </c>
      <c r="H712" s="53">
        <f t="shared" si="315"/>
        <v>4879</v>
      </c>
      <c r="I712" s="53">
        <f t="shared" si="315"/>
        <v>254</v>
      </c>
      <c r="J712" s="53">
        <f t="shared" si="310"/>
        <v>5133</v>
      </c>
      <c r="K712" s="53">
        <f t="shared" si="311"/>
        <v>1265.6282547573448</v>
      </c>
      <c r="P712" s="53" t="s">
        <v>801</v>
      </c>
      <c r="Q712" s="87" t="s">
        <v>1236</v>
      </c>
      <c r="R712" s="53">
        <v>586035.84400132997</v>
      </c>
      <c r="S712" s="51">
        <v>366471.89777799998</v>
      </c>
      <c r="T712" s="53">
        <f t="shared" si="312"/>
        <v>0.62534041480433455</v>
      </c>
      <c r="V712" s="88">
        <f>V711</f>
        <v>339</v>
      </c>
      <c r="W712" s="53">
        <f t="shared" si="314"/>
        <v>211.99040061866941</v>
      </c>
    </row>
    <row r="713" spans="1:23" x14ac:dyDescent="0.3">
      <c r="A713" s="53" t="s">
        <v>1135</v>
      </c>
      <c r="B713" s="53" t="s">
        <v>730</v>
      </c>
      <c r="C713" s="53">
        <v>12100202</v>
      </c>
      <c r="D713" s="53">
        <v>24541</v>
      </c>
      <c r="E713" s="53">
        <v>1721</v>
      </c>
      <c r="F713" s="53">
        <f t="shared" si="309"/>
        <v>7.0127541664968832E-2</v>
      </c>
      <c r="H713" s="53">
        <f t="shared" si="315"/>
        <v>4879</v>
      </c>
      <c r="I713" s="53">
        <f t="shared" si="315"/>
        <v>254</v>
      </c>
      <c r="J713" s="53">
        <f t="shared" si="310"/>
        <v>5133</v>
      </c>
      <c r="K713" s="53">
        <f t="shared" si="311"/>
        <v>359.96467136628502</v>
      </c>
      <c r="P713" s="53" t="s">
        <v>801</v>
      </c>
      <c r="Q713" s="87" t="s">
        <v>1252</v>
      </c>
      <c r="R713" s="53">
        <v>586035.84400132997</v>
      </c>
      <c r="S713" s="51">
        <v>113017.93994</v>
      </c>
      <c r="T713" s="53">
        <f t="shared" si="312"/>
        <v>0.19285158253859896</v>
      </c>
      <c r="V713" s="88">
        <f t="shared" ref="V713:V714" si="316">V712</f>
        <v>339</v>
      </c>
      <c r="W713" s="53">
        <f t="shared" si="314"/>
        <v>65.37668648058505</v>
      </c>
    </row>
    <row r="714" spans="1:23" x14ac:dyDescent="0.3">
      <c r="A714" s="53" t="s">
        <v>1135</v>
      </c>
      <c r="B714" s="53" t="s">
        <v>675</v>
      </c>
      <c r="C714" s="53">
        <v>12090401</v>
      </c>
      <c r="D714" s="53">
        <v>43</v>
      </c>
      <c r="E714" s="53">
        <v>43</v>
      </c>
      <c r="F714" s="53">
        <f t="shared" si="309"/>
        <v>1</v>
      </c>
      <c r="H714" s="53">
        <f>Input!W201</f>
        <v>0</v>
      </c>
      <c r="I714" s="53">
        <f>Input!X201</f>
        <v>0</v>
      </c>
      <c r="J714" s="53">
        <f t="shared" si="310"/>
        <v>0</v>
      </c>
      <c r="K714" s="53">
        <f t="shared" si="311"/>
        <v>0</v>
      </c>
      <c r="P714" s="53" t="s">
        <v>801</v>
      </c>
      <c r="Q714" s="87" t="s">
        <v>1242</v>
      </c>
      <c r="R714" s="53">
        <v>586035.84400132997</v>
      </c>
      <c r="S714" s="51">
        <v>101406.937638</v>
      </c>
      <c r="T714" s="53">
        <f t="shared" si="312"/>
        <v>0.17303879732955357</v>
      </c>
      <c r="V714" s="88">
        <f t="shared" si="316"/>
        <v>339</v>
      </c>
      <c r="W714" s="53">
        <f t="shared" si="314"/>
        <v>58.660152294718664</v>
      </c>
    </row>
    <row r="715" spans="1:23" x14ac:dyDescent="0.3">
      <c r="A715" s="53" t="s">
        <v>1135</v>
      </c>
      <c r="B715" s="53" t="s">
        <v>1000</v>
      </c>
      <c r="C715" s="53">
        <v>12090201</v>
      </c>
      <c r="D715" s="53">
        <v>24837</v>
      </c>
      <c r="E715" s="53">
        <v>696</v>
      </c>
      <c r="F715" s="53">
        <f t="shared" si="309"/>
        <v>2.8022708056528567E-2</v>
      </c>
      <c r="H715" s="53">
        <f>Input!W202</f>
        <v>5646</v>
      </c>
      <c r="I715" s="53">
        <f>Input!X202</f>
        <v>566</v>
      </c>
      <c r="J715" s="53">
        <f t="shared" si="310"/>
        <v>6212</v>
      </c>
      <c r="K715" s="53">
        <f t="shared" si="311"/>
        <v>174.07706244715547</v>
      </c>
      <c r="P715" s="53" t="s">
        <v>1061</v>
      </c>
      <c r="Q715" s="87" t="s">
        <v>1175</v>
      </c>
      <c r="R715" s="53">
        <v>597318.57376422791</v>
      </c>
      <c r="S715" s="51">
        <v>338041.60252012161</v>
      </c>
      <c r="T715" s="53">
        <f t="shared" si="312"/>
        <v>0.56593184502839944</v>
      </c>
      <c r="V715" s="89">
        <f>Input!Z171</f>
        <v>2673</v>
      </c>
      <c r="W715" s="53">
        <f t="shared" si="314"/>
        <v>1512.7358217609117</v>
      </c>
    </row>
    <row r="716" spans="1:23" x14ac:dyDescent="0.3">
      <c r="A716" s="53" t="s">
        <v>1135</v>
      </c>
      <c r="B716" s="53" t="s">
        <v>1000</v>
      </c>
      <c r="C716" s="53">
        <v>12090204</v>
      </c>
      <c r="D716" s="53">
        <v>24837</v>
      </c>
      <c r="E716" s="53">
        <v>602</v>
      </c>
      <c r="F716" s="53">
        <f t="shared" si="309"/>
        <v>2.4238031968434191E-2</v>
      </c>
      <c r="H716" s="53">
        <f t="shared" ref="H716:I718" si="317">H715</f>
        <v>5646</v>
      </c>
      <c r="I716" s="53">
        <f t="shared" si="317"/>
        <v>566</v>
      </c>
      <c r="J716" s="53">
        <f t="shared" si="310"/>
        <v>6212</v>
      </c>
      <c r="K716" s="53">
        <f t="shared" si="311"/>
        <v>150.56665458791321</v>
      </c>
      <c r="P716" s="53" t="s">
        <v>1061</v>
      </c>
      <c r="Q716" s="87" t="s">
        <v>1168</v>
      </c>
      <c r="R716" s="53">
        <v>597318.57376422791</v>
      </c>
      <c r="S716" s="51">
        <v>118.22958856005249</v>
      </c>
      <c r="T716" s="53">
        <f t="shared" si="312"/>
        <v>1.9793388947372624E-4</v>
      </c>
      <c r="V716" s="88">
        <f>V715</f>
        <v>2673</v>
      </c>
      <c r="W716" s="53">
        <f t="shared" si="314"/>
        <v>0.52907728656327024</v>
      </c>
    </row>
    <row r="717" spans="1:23" x14ac:dyDescent="0.3">
      <c r="A717" s="53" t="s">
        <v>1135</v>
      </c>
      <c r="B717" s="53" t="s">
        <v>1000</v>
      </c>
      <c r="C717" s="53">
        <v>12090206</v>
      </c>
      <c r="D717" s="53">
        <v>24837</v>
      </c>
      <c r="E717" s="53">
        <v>23057</v>
      </c>
      <c r="F717" s="53">
        <f t="shared" si="309"/>
        <v>0.92833272939565969</v>
      </c>
      <c r="H717" s="53">
        <f t="shared" si="317"/>
        <v>5646</v>
      </c>
      <c r="I717" s="53">
        <f t="shared" si="317"/>
        <v>566</v>
      </c>
      <c r="J717" s="53">
        <f t="shared" si="310"/>
        <v>6212</v>
      </c>
      <c r="K717" s="53">
        <f t="shared" si="311"/>
        <v>5766.8029150058383</v>
      </c>
      <c r="P717" s="53" t="s">
        <v>1061</v>
      </c>
      <c r="Q717" s="87" t="s">
        <v>1169</v>
      </c>
      <c r="R717" s="53">
        <v>597318.57376422791</v>
      </c>
      <c r="S717" s="51">
        <v>93722.175091930971</v>
      </c>
      <c r="T717" s="53">
        <f t="shared" si="312"/>
        <v>0.15690483974289532</v>
      </c>
      <c r="V717" s="88">
        <f t="shared" ref="V717:V719" si="318">V716</f>
        <v>2673</v>
      </c>
      <c r="W717" s="53">
        <f t="shared" si="314"/>
        <v>419.40663663275916</v>
      </c>
    </row>
    <row r="718" spans="1:23" x14ac:dyDescent="0.3">
      <c r="A718" s="53" t="s">
        <v>1135</v>
      </c>
      <c r="B718" s="53" t="s">
        <v>1000</v>
      </c>
      <c r="C718" s="53">
        <v>12100201</v>
      </c>
      <c r="D718" s="53">
        <v>24837</v>
      </c>
      <c r="E718" s="53">
        <v>482</v>
      </c>
      <c r="F718" s="53">
        <f t="shared" si="309"/>
        <v>1.9406530579377541E-2</v>
      </c>
      <c r="H718" s="53">
        <f t="shared" si="317"/>
        <v>5646</v>
      </c>
      <c r="I718" s="53">
        <f t="shared" si="317"/>
        <v>566</v>
      </c>
      <c r="J718" s="53">
        <f t="shared" si="310"/>
        <v>6212</v>
      </c>
      <c r="K718" s="53">
        <f t="shared" si="311"/>
        <v>120.55336795909328</v>
      </c>
      <c r="P718" s="53" t="s">
        <v>1061</v>
      </c>
      <c r="Q718" s="87" t="s">
        <v>1179</v>
      </c>
      <c r="R718" s="53">
        <v>597318.57376422791</v>
      </c>
      <c r="S718" s="51">
        <v>64629.930841768699</v>
      </c>
      <c r="T718" s="53">
        <f t="shared" si="312"/>
        <v>0.10820010239172516</v>
      </c>
      <c r="V718" s="88">
        <f t="shared" si="318"/>
        <v>2673</v>
      </c>
      <c r="W718" s="53">
        <f t="shared" si="314"/>
        <v>289.21887369308138</v>
      </c>
    </row>
    <row r="719" spans="1:23" x14ac:dyDescent="0.3">
      <c r="A719" s="53" t="s">
        <v>1135</v>
      </c>
      <c r="B719" s="53" t="s">
        <v>762</v>
      </c>
      <c r="C719" s="53">
        <v>12090205</v>
      </c>
      <c r="D719" s="53">
        <v>40268</v>
      </c>
      <c r="E719" s="53">
        <v>37510</v>
      </c>
      <c r="F719" s="53">
        <f t="shared" si="309"/>
        <v>0.93150889043409157</v>
      </c>
      <c r="H719" s="53">
        <f>Input!W203</f>
        <v>13446</v>
      </c>
      <c r="I719" s="53">
        <f>Input!X203</f>
        <v>928</v>
      </c>
      <c r="J719" s="53">
        <f t="shared" si="310"/>
        <v>14374</v>
      </c>
      <c r="K719" s="53">
        <f t="shared" si="311"/>
        <v>13389.508791099632</v>
      </c>
      <c r="P719" s="53" t="s">
        <v>1061</v>
      </c>
      <c r="Q719" s="87" t="s">
        <v>1180</v>
      </c>
      <c r="R719" s="53">
        <v>597318.57376422791</v>
      </c>
      <c r="S719" s="51">
        <v>100806.63572184663</v>
      </c>
      <c r="T719" s="53">
        <f t="shared" si="312"/>
        <v>0.16876527894750645</v>
      </c>
      <c r="V719" s="88">
        <f t="shared" si="318"/>
        <v>2673</v>
      </c>
      <c r="W719" s="53">
        <f t="shared" si="314"/>
        <v>451.10959062668474</v>
      </c>
    </row>
    <row r="720" spans="1:23" x14ac:dyDescent="0.3">
      <c r="A720" s="53" t="s">
        <v>1135</v>
      </c>
      <c r="B720" s="53" t="s">
        <v>762</v>
      </c>
      <c r="C720" s="53">
        <v>12090206</v>
      </c>
      <c r="D720" s="53">
        <v>40268</v>
      </c>
      <c r="E720" s="53">
        <v>2225</v>
      </c>
      <c r="F720" s="53">
        <f t="shared" si="309"/>
        <v>5.5254792887652726E-2</v>
      </c>
      <c r="H720" s="53">
        <f>H719</f>
        <v>13446</v>
      </c>
      <c r="I720" s="53">
        <f>I719</f>
        <v>928</v>
      </c>
      <c r="J720" s="53">
        <f t="shared" si="310"/>
        <v>14374</v>
      </c>
      <c r="K720" s="53">
        <f t="shared" si="311"/>
        <v>794.23239296712029</v>
      </c>
      <c r="P720" s="53" t="s">
        <v>1062</v>
      </c>
      <c r="Q720" s="87" t="s">
        <v>1271</v>
      </c>
      <c r="R720" s="53">
        <v>689030.19047899998</v>
      </c>
      <c r="S720" s="51">
        <v>375783.03216800001</v>
      </c>
      <c r="T720" s="53">
        <f t="shared" si="312"/>
        <v>0.54537963264971479</v>
      </c>
      <c r="V720" s="89">
        <f>Input!Z172</f>
        <v>1363</v>
      </c>
      <c r="W720" s="53">
        <f t="shared" si="314"/>
        <v>743.35243930156128</v>
      </c>
    </row>
    <row r="721" spans="1:23" x14ac:dyDescent="0.3">
      <c r="A721" s="53" t="s">
        <v>1135</v>
      </c>
      <c r="B721" s="53" t="s">
        <v>762</v>
      </c>
      <c r="C721" s="53">
        <v>12100203</v>
      </c>
      <c r="D721" s="53">
        <v>40268</v>
      </c>
      <c r="E721" s="53">
        <v>533</v>
      </c>
      <c r="F721" s="53">
        <f t="shared" si="309"/>
        <v>1.3236316678255687E-2</v>
      </c>
      <c r="H721" s="53">
        <f>H720</f>
        <v>13446</v>
      </c>
      <c r="I721" s="53">
        <f>I720</f>
        <v>928</v>
      </c>
      <c r="J721" s="53">
        <f t="shared" si="310"/>
        <v>14374</v>
      </c>
      <c r="K721" s="53">
        <f t="shared" si="311"/>
        <v>190.25881593324726</v>
      </c>
      <c r="P721" s="53" t="s">
        <v>1062</v>
      </c>
      <c r="Q721" s="87" t="s">
        <v>1272</v>
      </c>
      <c r="R721" s="53">
        <v>689030.19047899998</v>
      </c>
      <c r="S721" s="51">
        <v>126857.127957</v>
      </c>
      <c r="T721" s="53">
        <f t="shared" si="312"/>
        <v>0.18410968011258183</v>
      </c>
      <c r="V721" s="88">
        <f>V720</f>
        <v>1363</v>
      </c>
      <c r="W721" s="53">
        <f t="shared" si="314"/>
        <v>250.94149399344903</v>
      </c>
    </row>
    <row r="722" spans="1:23" x14ac:dyDescent="0.3">
      <c r="A722" s="53" t="s">
        <v>1135</v>
      </c>
      <c r="B722" s="53" t="s">
        <v>884</v>
      </c>
      <c r="C722" s="53">
        <v>12090201</v>
      </c>
      <c r="D722" s="53">
        <v>19301</v>
      </c>
      <c r="E722" s="53">
        <v>9965</v>
      </c>
      <c r="F722" s="53">
        <f t="shared" si="309"/>
        <v>0.51629449251334125</v>
      </c>
      <c r="H722" s="53">
        <f>Input!W204</f>
        <v>6446</v>
      </c>
      <c r="I722" s="53">
        <f>Input!X204</f>
        <v>3</v>
      </c>
      <c r="J722" s="53">
        <f t="shared" si="310"/>
        <v>6449</v>
      </c>
      <c r="K722" s="53">
        <f t="shared" si="311"/>
        <v>3329.5831822185378</v>
      </c>
      <c r="P722" s="53" t="s">
        <v>1062</v>
      </c>
      <c r="Q722" s="87" t="s">
        <v>1289</v>
      </c>
      <c r="R722" s="53">
        <v>689030.19047899998</v>
      </c>
      <c r="S722" s="51">
        <v>186390.03035399999</v>
      </c>
      <c r="T722" s="53">
        <f t="shared" si="312"/>
        <v>0.27051068723770344</v>
      </c>
      <c r="V722" s="88">
        <f t="shared" ref="V722" si="319">V721</f>
        <v>1363</v>
      </c>
      <c r="W722" s="53">
        <f t="shared" si="314"/>
        <v>368.70606670498978</v>
      </c>
    </row>
    <row r="723" spans="1:23" x14ac:dyDescent="0.3">
      <c r="A723" s="53" t="s">
        <v>1135</v>
      </c>
      <c r="B723" s="53" t="s">
        <v>884</v>
      </c>
      <c r="C723" s="53">
        <v>12090204</v>
      </c>
      <c r="D723" s="53">
        <v>19301</v>
      </c>
      <c r="E723" s="53">
        <v>9336</v>
      </c>
      <c r="F723" s="53">
        <f t="shared" si="309"/>
        <v>0.48370550748665875</v>
      </c>
      <c r="H723" s="53">
        <f>H722</f>
        <v>6446</v>
      </c>
      <c r="I723" s="53">
        <f>I722</f>
        <v>3</v>
      </c>
      <c r="J723" s="53">
        <f t="shared" si="310"/>
        <v>6449</v>
      </c>
      <c r="K723" s="53">
        <f t="shared" si="311"/>
        <v>3119.4168177814622</v>
      </c>
      <c r="P723" s="53" t="s">
        <v>1063</v>
      </c>
      <c r="Q723" s="87" t="s">
        <v>1143</v>
      </c>
      <c r="R723" s="53">
        <v>582149.370016</v>
      </c>
      <c r="S723" s="51">
        <v>314897.70316799998</v>
      </c>
      <c r="T723" s="53">
        <f t="shared" si="312"/>
        <v>0.54092251814915682</v>
      </c>
      <c r="V723" s="88">
        <f>Input!Z173</f>
        <v>12</v>
      </c>
      <c r="W723" s="53">
        <f t="shared" si="314"/>
        <v>6.4910702177898818</v>
      </c>
    </row>
    <row r="724" spans="1:23" x14ac:dyDescent="0.3">
      <c r="A724" s="53" t="s">
        <v>1135</v>
      </c>
      <c r="B724" s="53" t="s">
        <v>873</v>
      </c>
      <c r="C724" s="53">
        <v>12090302</v>
      </c>
      <c r="D724" s="53">
        <v>36702</v>
      </c>
      <c r="E724" s="53">
        <v>3476</v>
      </c>
      <c r="F724" s="53">
        <f t="shared" si="309"/>
        <v>9.470873521878917E-2</v>
      </c>
      <c r="H724" s="53">
        <f>Input!W205</f>
        <v>5906</v>
      </c>
      <c r="I724" s="53">
        <f>Input!X205</f>
        <v>13991</v>
      </c>
      <c r="J724" s="53">
        <f t="shared" si="310"/>
        <v>19897</v>
      </c>
      <c r="K724" s="53">
        <f t="shared" si="311"/>
        <v>1884.4197046482482</v>
      </c>
      <c r="P724" s="53" t="s">
        <v>1063</v>
      </c>
      <c r="Q724" s="87" t="s">
        <v>1156</v>
      </c>
      <c r="R724" s="53">
        <v>582149.370016</v>
      </c>
      <c r="S724" s="51">
        <v>267251.66684800002</v>
      </c>
      <c r="T724" s="53">
        <f t="shared" si="312"/>
        <v>0.45907748185084318</v>
      </c>
      <c r="V724" s="88">
        <f>V723</f>
        <v>12</v>
      </c>
      <c r="W724" s="53">
        <f t="shared" si="314"/>
        <v>5.5089297822101182</v>
      </c>
    </row>
    <row r="725" spans="1:23" x14ac:dyDescent="0.3">
      <c r="A725" s="53" t="s">
        <v>1135</v>
      </c>
      <c r="B725" s="53" t="s">
        <v>873</v>
      </c>
      <c r="C725" s="53">
        <v>12090402</v>
      </c>
      <c r="D725" s="53">
        <v>36702</v>
      </c>
      <c r="E725" s="53">
        <v>22995</v>
      </c>
      <c r="F725" s="53">
        <f t="shared" si="309"/>
        <v>0.62653261402648353</v>
      </c>
      <c r="H725" s="53">
        <f>H724</f>
        <v>5906</v>
      </c>
      <c r="I725" s="53">
        <f>I724</f>
        <v>13991</v>
      </c>
      <c r="J725" s="53">
        <f t="shared" si="310"/>
        <v>19897</v>
      </c>
      <c r="K725" s="53">
        <f t="shared" si="311"/>
        <v>12466.119421284942</v>
      </c>
      <c r="P725" s="53" t="s">
        <v>1064</v>
      </c>
      <c r="Q725" s="87" t="s">
        <v>1196</v>
      </c>
      <c r="R725" s="53">
        <v>165542.0807943026</v>
      </c>
      <c r="S725" s="51">
        <v>13064.074981502601</v>
      </c>
      <c r="T725" s="53">
        <f t="shared" si="312"/>
        <v>7.8916943165258449E-2</v>
      </c>
      <c r="V725" s="88">
        <f>Input!Z174</f>
        <v>0</v>
      </c>
      <c r="W725" s="53">
        <f t="shared" si="314"/>
        <v>0</v>
      </c>
    </row>
    <row r="726" spans="1:23" x14ac:dyDescent="0.3">
      <c r="A726" s="53" t="s">
        <v>1135</v>
      </c>
      <c r="B726" s="53" t="s">
        <v>873</v>
      </c>
      <c r="C726" s="53">
        <v>12100401</v>
      </c>
      <c r="D726" s="53">
        <v>36702</v>
      </c>
      <c r="E726" s="53">
        <v>10231</v>
      </c>
      <c r="F726" s="53">
        <f t="shared" si="309"/>
        <v>0.27875865075472728</v>
      </c>
      <c r="H726" s="53">
        <f>H725</f>
        <v>5906</v>
      </c>
      <c r="I726" s="53">
        <f>I725</f>
        <v>13991</v>
      </c>
      <c r="J726" s="53">
        <f t="shared" si="310"/>
        <v>19897</v>
      </c>
      <c r="K726" s="53">
        <f t="shared" si="311"/>
        <v>5546.4608740668091</v>
      </c>
      <c r="P726" s="53" t="s">
        <v>1064</v>
      </c>
      <c r="Q726" s="87" t="s">
        <v>1199</v>
      </c>
      <c r="R726" s="53">
        <v>165542.0807943026</v>
      </c>
      <c r="S726" s="51">
        <v>34912.2663063</v>
      </c>
      <c r="T726" s="53">
        <f t="shared" si="312"/>
        <v>0.21089662603480797</v>
      </c>
      <c r="V726" s="88">
        <f>V725</f>
        <v>0</v>
      </c>
      <c r="W726" s="53">
        <f t="shared" si="314"/>
        <v>0</v>
      </c>
    </row>
    <row r="727" spans="1:23" x14ac:dyDescent="0.3">
      <c r="A727" s="53" t="s">
        <v>1135</v>
      </c>
      <c r="B727" s="53" t="s">
        <v>1060</v>
      </c>
      <c r="C727" s="53">
        <v>12070201</v>
      </c>
      <c r="D727" s="53">
        <v>4936</v>
      </c>
      <c r="E727" s="53">
        <v>158</v>
      </c>
      <c r="F727" s="53">
        <f t="shared" si="309"/>
        <v>3.20097244732577E-2</v>
      </c>
      <c r="H727" s="53">
        <f>Input!W206</f>
        <v>1093</v>
      </c>
      <c r="I727" s="53">
        <f>Input!X206</f>
        <v>1</v>
      </c>
      <c r="J727" s="53">
        <f t="shared" si="310"/>
        <v>1094</v>
      </c>
      <c r="K727" s="53">
        <f t="shared" si="311"/>
        <v>35.018638573743921</v>
      </c>
      <c r="P727" s="53" t="s">
        <v>1064</v>
      </c>
      <c r="Q727" s="87" t="s">
        <v>1197</v>
      </c>
      <c r="R727" s="53">
        <v>165542.0807943026</v>
      </c>
      <c r="S727" s="51">
        <v>95839.479533000005</v>
      </c>
      <c r="T727" s="53">
        <f t="shared" si="312"/>
        <v>0.57894330597479404</v>
      </c>
      <c r="V727" s="88">
        <f t="shared" ref="V727:V728" si="320">V726</f>
        <v>0</v>
      </c>
      <c r="W727" s="53">
        <f t="shared" si="314"/>
        <v>0</v>
      </c>
    </row>
    <row r="728" spans="1:23" x14ac:dyDescent="0.3">
      <c r="A728" s="53" t="s">
        <v>1135</v>
      </c>
      <c r="B728" s="53" t="s">
        <v>1060</v>
      </c>
      <c r="C728" s="53">
        <v>12070202</v>
      </c>
      <c r="D728" s="53">
        <v>4936</v>
      </c>
      <c r="E728" s="53">
        <v>194</v>
      </c>
      <c r="F728" s="53">
        <f t="shared" si="309"/>
        <v>3.9303079416531606E-2</v>
      </c>
      <c r="H728" s="53">
        <f t="shared" ref="H728:I732" si="321">H727</f>
        <v>1093</v>
      </c>
      <c r="I728" s="53">
        <f t="shared" si="321"/>
        <v>1</v>
      </c>
      <c r="J728" s="53">
        <f t="shared" si="310"/>
        <v>1094</v>
      </c>
      <c r="K728" s="53">
        <f t="shared" si="311"/>
        <v>42.997568881685574</v>
      </c>
      <c r="P728" s="53" t="s">
        <v>1064</v>
      </c>
      <c r="Q728" s="87" t="s">
        <v>1201</v>
      </c>
      <c r="R728" s="53">
        <v>165542.0807943026</v>
      </c>
      <c r="S728" s="51">
        <v>21726.2599735</v>
      </c>
      <c r="T728" s="53">
        <f t="shared" si="312"/>
        <v>0.13124312482513958</v>
      </c>
      <c r="V728" s="88">
        <f t="shared" si="320"/>
        <v>0</v>
      </c>
      <c r="W728" s="53">
        <f t="shared" si="314"/>
        <v>0</v>
      </c>
    </row>
    <row r="729" spans="1:23" x14ac:dyDescent="0.3">
      <c r="A729" s="53" t="s">
        <v>1135</v>
      </c>
      <c r="B729" s="53" t="s">
        <v>1060</v>
      </c>
      <c r="C729" s="53">
        <v>12070203</v>
      </c>
      <c r="D729" s="53">
        <v>4936</v>
      </c>
      <c r="E729" s="53">
        <v>874</v>
      </c>
      <c r="F729" s="53">
        <f t="shared" si="309"/>
        <v>0.17706645056726095</v>
      </c>
      <c r="H729" s="53">
        <f t="shared" si="321"/>
        <v>1093</v>
      </c>
      <c r="I729" s="53">
        <f t="shared" si="321"/>
        <v>1</v>
      </c>
      <c r="J729" s="53">
        <f t="shared" si="310"/>
        <v>1094</v>
      </c>
      <c r="K729" s="53">
        <f t="shared" si="311"/>
        <v>193.71069692058347</v>
      </c>
      <c r="P729" s="53" t="s">
        <v>1065</v>
      </c>
      <c r="Q729" s="87" t="s">
        <v>1147</v>
      </c>
      <c r="R729" s="53">
        <v>633332.16548718</v>
      </c>
      <c r="S729" s="51">
        <v>208308.30191099999</v>
      </c>
      <c r="T729" s="53">
        <f t="shared" si="312"/>
        <v>0.32890845161916316</v>
      </c>
      <c r="V729" s="88">
        <f>Input!Z175</f>
        <v>102</v>
      </c>
      <c r="W729" s="53">
        <f t="shared" si="314"/>
        <v>33.548662065154645</v>
      </c>
    </row>
    <row r="730" spans="1:23" x14ac:dyDescent="0.3">
      <c r="A730" s="53" t="s">
        <v>1135</v>
      </c>
      <c r="B730" s="53" t="s">
        <v>1060</v>
      </c>
      <c r="C730" s="53">
        <v>12090106</v>
      </c>
      <c r="D730" s="53">
        <v>4936</v>
      </c>
      <c r="E730" s="53">
        <v>1739</v>
      </c>
      <c r="F730" s="53">
        <f t="shared" si="309"/>
        <v>0.35230956239870342</v>
      </c>
      <c r="H730" s="53">
        <f t="shared" si="321"/>
        <v>1093</v>
      </c>
      <c r="I730" s="53">
        <f t="shared" si="321"/>
        <v>1</v>
      </c>
      <c r="J730" s="53">
        <f t="shared" si="310"/>
        <v>1094</v>
      </c>
      <c r="K730" s="53">
        <f t="shared" si="311"/>
        <v>385.42666126418152</v>
      </c>
      <c r="P730" s="53" t="s">
        <v>1065</v>
      </c>
      <c r="Q730" s="87" t="s">
        <v>1176</v>
      </c>
      <c r="R730" s="53">
        <v>633332.16548718</v>
      </c>
      <c r="S730" s="51">
        <v>421801.13615600002</v>
      </c>
      <c r="T730" s="53">
        <f t="shared" si="312"/>
        <v>0.66600302201852746</v>
      </c>
      <c r="V730" s="88">
        <f>V729</f>
        <v>102</v>
      </c>
      <c r="W730" s="53">
        <f t="shared" si="314"/>
        <v>67.9323082458898</v>
      </c>
    </row>
    <row r="731" spans="1:23" x14ac:dyDescent="0.3">
      <c r="A731" s="53" t="s">
        <v>1135</v>
      </c>
      <c r="B731" s="53" t="s">
        <v>1060</v>
      </c>
      <c r="C731" s="53">
        <v>12090107</v>
      </c>
      <c r="D731" s="53">
        <v>4936</v>
      </c>
      <c r="E731" s="53">
        <v>1851</v>
      </c>
      <c r="F731" s="53">
        <f t="shared" si="309"/>
        <v>0.375</v>
      </c>
      <c r="H731" s="53">
        <f t="shared" si="321"/>
        <v>1093</v>
      </c>
      <c r="I731" s="53">
        <f t="shared" si="321"/>
        <v>1</v>
      </c>
      <c r="J731" s="53">
        <f t="shared" si="310"/>
        <v>1094</v>
      </c>
      <c r="K731" s="53">
        <f t="shared" si="311"/>
        <v>410.25</v>
      </c>
      <c r="P731" s="53" t="s">
        <v>1065</v>
      </c>
      <c r="Q731" s="87" t="s">
        <v>1172</v>
      </c>
      <c r="R731" s="53">
        <v>633332.16548718</v>
      </c>
      <c r="S731" s="51">
        <v>3222.7274201800001</v>
      </c>
      <c r="T731" s="53">
        <f t="shared" si="312"/>
        <v>5.0885263623093764E-3</v>
      </c>
      <c r="V731" s="88">
        <f t="shared" ref="V731" si="322">V730</f>
        <v>102</v>
      </c>
      <c r="W731" s="53">
        <f t="shared" si="314"/>
        <v>0.51902968895555635</v>
      </c>
    </row>
    <row r="732" spans="1:23" x14ac:dyDescent="0.3">
      <c r="A732" s="53" t="s">
        <v>1135</v>
      </c>
      <c r="B732" s="53" t="s">
        <v>1060</v>
      </c>
      <c r="C732" s="53">
        <v>12090201</v>
      </c>
      <c r="D732" s="53">
        <v>4936</v>
      </c>
      <c r="E732" s="53">
        <v>120</v>
      </c>
      <c r="F732" s="53">
        <f t="shared" si="309"/>
        <v>2.4311183144246355E-2</v>
      </c>
      <c r="H732" s="53">
        <f t="shared" si="321"/>
        <v>1093</v>
      </c>
      <c r="I732" s="53">
        <f t="shared" si="321"/>
        <v>1</v>
      </c>
      <c r="J732" s="53">
        <f t="shared" si="310"/>
        <v>1094</v>
      </c>
      <c r="K732" s="53">
        <f t="shared" si="311"/>
        <v>26.59643435980551</v>
      </c>
      <c r="P732" s="53" t="s">
        <v>1066</v>
      </c>
      <c r="Q732" s="87" t="s">
        <v>1204</v>
      </c>
      <c r="R732" s="53">
        <v>628042.64256599999</v>
      </c>
      <c r="S732" s="51">
        <v>230086.283864</v>
      </c>
      <c r="T732" s="53">
        <f t="shared" si="312"/>
        <v>0.36635455663318373</v>
      </c>
      <c r="V732" s="89">
        <f>Input!Z176</f>
        <v>3597</v>
      </c>
      <c r="W732" s="53">
        <f t="shared" si="314"/>
        <v>1317.7773402095618</v>
      </c>
    </row>
    <row r="733" spans="1:23" x14ac:dyDescent="0.3">
      <c r="A733" s="53" t="s">
        <v>1135</v>
      </c>
      <c r="B733" s="53" t="s">
        <v>1090</v>
      </c>
      <c r="C733" s="53">
        <v>12090106</v>
      </c>
      <c r="D733" s="53">
        <v>6131</v>
      </c>
      <c r="E733" s="53">
        <v>831</v>
      </c>
      <c r="F733" s="53">
        <f t="shared" si="309"/>
        <v>0.13554069482955472</v>
      </c>
      <c r="H733" s="53">
        <f>Input!W207</f>
        <v>1328</v>
      </c>
      <c r="I733" s="53">
        <f>Input!X207</f>
        <v>31</v>
      </c>
      <c r="J733" s="53">
        <f t="shared" si="310"/>
        <v>1359</v>
      </c>
      <c r="K733" s="53">
        <f t="shared" si="311"/>
        <v>184.19980427336486</v>
      </c>
      <c r="P733" s="53" t="s">
        <v>1066</v>
      </c>
      <c r="Q733" s="87" t="s">
        <v>1294</v>
      </c>
      <c r="R733" s="53">
        <v>628042.64256599999</v>
      </c>
      <c r="S733" s="51">
        <v>397956.358702</v>
      </c>
      <c r="T733" s="53">
        <f t="shared" si="312"/>
        <v>0.63364544336681627</v>
      </c>
      <c r="V733" s="88">
        <f>V732</f>
        <v>3597</v>
      </c>
      <c r="W733" s="53">
        <f t="shared" si="314"/>
        <v>2279.2226597904382</v>
      </c>
    </row>
    <row r="734" spans="1:23" x14ac:dyDescent="0.3">
      <c r="A734" s="53" t="s">
        <v>1135</v>
      </c>
      <c r="B734" s="53" t="s">
        <v>1090</v>
      </c>
      <c r="C734" s="53">
        <v>12090109</v>
      </c>
      <c r="D734" s="53">
        <v>6131</v>
      </c>
      <c r="E734" s="53">
        <v>4474</v>
      </c>
      <c r="F734" s="53">
        <f t="shared" si="309"/>
        <v>0.72973413798727782</v>
      </c>
      <c r="H734" s="53">
        <f t="shared" ref="H734:I737" si="323">H733</f>
        <v>1328</v>
      </c>
      <c r="I734" s="53">
        <f t="shared" si="323"/>
        <v>31</v>
      </c>
      <c r="J734" s="53">
        <f t="shared" si="310"/>
        <v>1359</v>
      </c>
      <c r="K734" s="53">
        <f t="shared" si="311"/>
        <v>991.70869352471061</v>
      </c>
      <c r="P734" s="53" t="s">
        <v>1067</v>
      </c>
      <c r="Q734" s="87" t="s">
        <v>1182</v>
      </c>
      <c r="R734" s="53">
        <v>695471.14727982483</v>
      </c>
      <c r="S734" s="51">
        <v>132884.3236215924</v>
      </c>
      <c r="T734" s="53">
        <f t="shared" si="312"/>
        <v>0.19107093679060422</v>
      </c>
      <c r="V734" s="89">
        <f>Input!Z177</f>
        <v>1062</v>
      </c>
      <c r="W734" s="53">
        <f t="shared" si="314"/>
        <v>202.91733487162168</v>
      </c>
    </row>
    <row r="735" spans="1:23" x14ac:dyDescent="0.3">
      <c r="A735" s="53" t="s">
        <v>1135</v>
      </c>
      <c r="B735" s="53" t="s">
        <v>1090</v>
      </c>
      <c r="C735" s="53">
        <v>12090110</v>
      </c>
      <c r="D735" s="53">
        <v>6131</v>
      </c>
      <c r="E735" s="53">
        <v>5</v>
      </c>
      <c r="F735" s="53">
        <f t="shared" si="309"/>
        <v>8.1552764638721255E-4</v>
      </c>
      <c r="H735" s="53">
        <f t="shared" si="323"/>
        <v>1328</v>
      </c>
      <c r="I735" s="53">
        <f t="shared" si="323"/>
        <v>31</v>
      </c>
      <c r="J735" s="53">
        <f t="shared" si="310"/>
        <v>1359</v>
      </c>
      <c r="K735" s="53">
        <f t="shared" si="311"/>
        <v>1.1083020714402219</v>
      </c>
      <c r="P735" s="53" t="s">
        <v>1067</v>
      </c>
      <c r="Q735" s="87" t="s">
        <v>1193</v>
      </c>
      <c r="R735" s="53">
        <v>695471.14727982483</v>
      </c>
      <c r="S735" s="51">
        <v>68.829473932520898</v>
      </c>
      <c r="T735" s="53">
        <f t="shared" si="312"/>
        <v>9.8968122835478556E-5</v>
      </c>
      <c r="V735" s="88">
        <f>V734</f>
        <v>1062</v>
      </c>
      <c r="W735" s="53">
        <f t="shared" si="314"/>
        <v>0.10510414645127823</v>
      </c>
    </row>
    <row r="736" spans="1:23" x14ac:dyDescent="0.3">
      <c r="A736" s="53" t="s">
        <v>1135</v>
      </c>
      <c r="B736" s="53" t="s">
        <v>1090</v>
      </c>
      <c r="C736" s="53">
        <v>12090201</v>
      </c>
      <c r="D736" s="53">
        <v>6131</v>
      </c>
      <c r="E736" s="53">
        <v>790</v>
      </c>
      <c r="F736" s="53">
        <f t="shared" si="309"/>
        <v>0.12885336812917958</v>
      </c>
      <c r="H736" s="53">
        <f t="shared" si="323"/>
        <v>1328</v>
      </c>
      <c r="I736" s="53">
        <f t="shared" si="323"/>
        <v>31</v>
      </c>
      <c r="J736" s="53">
        <f t="shared" si="310"/>
        <v>1359</v>
      </c>
      <c r="K736" s="53">
        <f t="shared" si="311"/>
        <v>175.11172728755506</v>
      </c>
      <c r="P736" s="53" t="s">
        <v>1067</v>
      </c>
      <c r="Q736" s="87" t="s">
        <v>1187</v>
      </c>
      <c r="R736" s="53">
        <v>695471.14727982483</v>
      </c>
      <c r="S736" s="51">
        <v>359590.874595</v>
      </c>
      <c r="T736" s="53">
        <f t="shared" si="312"/>
        <v>0.51704643104384251</v>
      </c>
      <c r="V736" s="88">
        <f t="shared" ref="V736:V738" si="324">V735</f>
        <v>1062</v>
      </c>
      <c r="W736" s="53">
        <f t="shared" si="314"/>
        <v>549.10330976856073</v>
      </c>
    </row>
    <row r="737" spans="1:23" x14ac:dyDescent="0.3">
      <c r="A737" s="53" t="s">
        <v>1135</v>
      </c>
      <c r="B737" s="53" t="s">
        <v>1090</v>
      </c>
      <c r="C737" s="53">
        <v>12090204</v>
      </c>
      <c r="D737" s="53">
        <v>6131</v>
      </c>
      <c r="E737" s="53">
        <v>31</v>
      </c>
      <c r="F737" s="53">
        <f t="shared" si="309"/>
        <v>5.0562714076007173E-3</v>
      </c>
      <c r="H737" s="53">
        <f t="shared" si="323"/>
        <v>1328</v>
      </c>
      <c r="I737" s="53">
        <f t="shared" si="323"/>
        <v>31</v>
      </c>
      <c r="J737" s="53">
        <f t="shared" si="310"/>
        <v>1359</v>
      </c>
      <c r="K737" s="53">
        <f t="shared" si="311"/>
        <v>6.871472842929375</v>
      </c>
      <c r="P737" s="53" t="s">
        <v>1067</v>
      </c>
      <c r="Q737" s="87" t="s">
        <v>1186</v>
      </c>
      <c r="R737" s="53">
        <v>695471.14727982483</v>
      </c>
      <c r="S737" s="51">
        <v>189138.617807</v>
      </c>
      <c r="T737" s="53">
        <f t="shared" si="312"/>
        <v>0.27195753346026236</v>
      </c>
      <c r="V737" s="88">
        <f t="shared" si="324"/>
        <v>1062</v>
      </c>
      <c r="W737" s="53">
        <f t="shared" si="314"/>
        <v>288.81890053479862</v>
      </c>
    </row>
    <row r="738" spans="1:23" x14ac:dyDescent="0.3">
      <c r="A738" s="53" t="s">
        <v>1135</v>
      </c>
      <c r="B738" s="53" t="s">
        <v>708</v>
      </c>
      <c r="C738" s="53">
        <v>12070205</v>
      </c>
      <c r="D738" s="53">
        <v>1023625</v>
      </c>
      <c r="E738" s="53">
        <v>786</v>
      </c>
      <c r="F738" s="53">
        <f t="shared" si="309"/>
        <v>7.6785932348272072E-4</v>
      </c>
      <c r="H738" s="53">
        <f>Input!W208</f>
        <v>274610</v>
      </c>
      <c r="I738" s="53">
        <f>Input!X208</f>
        <v>38508</v>
      </c>
      <c r="J738" s="53">
        <f t="shared" si="310"/>
        <v>313118</v>
      </c>
      <c r="K738" s="53">
        <f t="shared" si="311"/>
        <v>240.43057565026254</v>
      </c>
      <c r="P738" s="53" t="s">
        <v>1067</v>
      </c>
      <c r="Q738" s="87" t="s">
        <v>1190</v>
      </c>
      <c r="R738" s="53">
        <v>695471.14727982483</v>
      </c>
      <c r="S738" s="51">
        <v>13788.5017823</v>
      </c>
      <c r="T738" s="53">
        <f t="shared" si="312"/>
        <v>1.9826130582455574E-2</v>
      </c>
      <c r="V738" s="88">
        <f t="shared" si="324"/>
        <v>1062</v>
      </c>
      <c r="W738" s="53">
        <f t="shared" si="314"/>
        <v>21.05535067856782</v>
      </c>
    </row>
    <row r="739" spans="1:23" x14ac:dyDescent="0.3">
      <c r="A739" s="53" t="s">
        <v>1135</v>
      </c>
      <c r="B739" s="53" t="s">
        <v>708</v>
      </c>
      <c r="C739" s="53">
        <v>12090205</v>
      </c>
      <c r="D739" s="53">
        <v>1023625</v>
      </c>
      <c r="E739" s="53">
        <v>882650</v>
      </c>
      <c r="F739" s="53">
        <f t="shared" si="309"/>
        <v>0.86227866650384666</v>
      </c>
      <c r="H739" s="53">
        <f t="shared" ref="H739:I742" si="325">H738</f>
        <v>274610</v>
      </c>
      <c r="I739" s="53">
        <f t="shared" si="325"/>
        <v>38508</v>
      </c>
      <c r="J739" s="53">
        <f t="shared" si="310"/>
        <v>313118</v>
      </c>
      <c r="K739" s="53">
        <f t="shared" si="311"/>
        <v>269994.97149835149</v>
      </c>
      <c r="P739" s="53" t="s">
        <v>1068</v>
      </c>
      <c r="Q739" s="87" t="s">
        <v>1296</v>
      </c>
      <c r="R739" s="53">
        <v>595158.66918478999</v>
      </c>
      <c r="S739" s="51">
        <v>52336.153741200003</v>
      </c>
      <c r="T739" s="53">
        <f t="shared" si="312"/>
        <v>8.7936472156049911E-2</v>
      </c>
      <c r="V739" s="88">
        <f>Input!Z178</f>
        <v>248</v>
      </c>
      <c r="W739" s="53">
        <f t="shared" si="314"/>
        <v>21.808245094700379</v>
      </c>
    </row>
    <row r="740" spans="1:23" x14ac:dyDescent="0.3">
      <c r="A740" s="53" t="s">
        <v>1135</v>
      </c>
      <c r="B740" s="53" t="s">
        <v>708</v>
      </c>
      <c r="C740" s="53">
        <v>12090206</v>
      </c>
      <c r="D740" s="53">
        <v>1023625</v>
      </c>
      <c r="E740" s="53">
        <v>1192</v>
      </c>
      <c r="F740" s="53">
        <f t="shared" si="309"/>
        <v>1.1644889485895715E-3</v>
      </c>
      <c r="H740" s="53">
        <f t="shared" si="325"/>
        <v>274610</v>
      </c>
      <c r="I740" s="53">
        <f t="shared" si="325"/>
        <v>38508</v>
      </c>
      <c r="J740" s="53">
        <f t="shared" si="310"/>
        <v>313118</v>
      </c>
      <c r="K740" s="53">
        <f t="shared" si="311"/>
        <v>364.62245060446946</v>
      </c>
      <c r="P740" s="53" t="s">
        <v>1068</v>
      </c>
      <c r="Q740" s="87" t="s">
        <v>1295</v>
      </c>
      <c r="R740" s="53">
        <v>595158.66918478999</v>
      </c>
      <c r="S740" s="51">
        <v>538704.51447499997</v>
      </c>
      <c r="T740" s="53">
        <f t="shared" si="312"/>
        <v>0.9051443629526269</v>
      </c>
      <c r="V740" s="88">
        <f>V739</f>
        <v>248</v>
      </c>
      <c r="W740" s="53">
        <f t="shared" si="314"/>
        <v>224.47580201225148</v>
      </c>
    </row>
    <row r="741" spans="1:23" x14ac:dyDescent="0.3">
      <c r="A741" s="53" t="s">
        <v>1135</v>
      </c>
      <c r="B741" s="53" t="s">
        <v>708</v>
      </c>
      <c r="C741" s="53">
        <v>12090301</v>
      </c>
      <c r="D741" s="53">
        <v>1023625</v>
      </c>
      <c r="E741" s="53">
        <v>138902</v>
      </c>
      <c r="F741" s="53">
        <f t="shared" si="309"/>
        <v>0.13569617779948712</v>
      </c>
      <c r="H741" s="53">
        <f t="shared" si="325"/>
        <v>274610</v>
      </c>
      <c r="I741" s="53">
        <f t="shared" si="325"/>
        <v>38508</v>
      </c>
      <c r="J741" s="53">
        <f t="shared" si="310"/>
        <v>313118</v>
      </c>
      <c r="K741" s="53">
        <f t="shared" si="311"/>
        <v>42488.915800219809</v>
      </c>
      <c r="P741" s="53" t="s">
        <v>1068</v>
      </c>
      <c r="Q741" s="87" t="s">
        <v>1294</v>
      </c>
      <c r="R741" s="53">
        <v>595158.66918478999</v>
      </c>
      <c r="S741" s="51">
        <v>4118.0009685900004</v>
      </c>
      <c r="T741" s="53">
        <f t="shared" si="312"/>
        <v>6.919164891323137E-3</v>
      </c>
      <c r="V741" s="88">
        <f t="shared" ref="V741" si="326">V740</f>
        <v>248</v>
      </c>
      <c r="W741" s="53">
        <f t="shared" si="314"/>
        <v>1.715952893048138</v>
      </c>
    </row>
    <row r="742" spans="1:23" x14ac:dyDescent="0.3">
      <c r="A742" s="53" t="s">
        <v>1135</v>
      </c>
      <c r="B742" s="53" t="s">
        <v>708</v>
      </c>
      <c r="C742" s="53">
        <v>12100203</v>
      </c>
      <c r="D742" s="53">
        <v>1023625</v>
      </c>
      <c r="E742" s="53">
        <v>95</v>
      </c>
      <c r="F742" s="53">
        <f t="shared" si="309"/>
        <v>9.2807424593967523E-5</v>
      </c>
      <c r="H742" s="53">
        <f t="shared" si="325"/>
        <v>274610</v>
      </c>
      <c r="I742" s="53">
        <f t="shared" si="325"/>
        <v>38508</v>
      </c>
      <c r="J742" s="53">
        <f t="shared" si="310"/>
        <v>313118</v>
      </c>
      <c r="K742" s="53">
        <f t="shared" si="311"/>
        <v>29.059675174013922</v>
      </c>
      <c r="P742" s="53" t="s">
        <v>1069</v>
      </c>
      <c r="Q742" s="87" t="s">
        <v>1257</v>
      </c>
      <c r="R742" s="53">
        <v>584791.39491769997</v>
      </c>
      <c r="S742" s="51">
        <v>296002.67027900001</v>
      </c>
      <c r="T742" s="53">
        <f t="shared" si="312"/>
        <v>0.50616796493843352</v>
      </c>
      <c r="V742" s="88">
        <f>Input!Z179</f>
        <v>39</v>
      </c>
      <c r="W742" s="53">
        <f t="shared" si="314"/>
        <v>19.740550632598907</v>
      </c>
    </row>
    <row r="743" spans="1:23" x14ac:dyDescent="0.3">
      <c r="A743" s="53" t="s">
        <v>1135</v>
      </c>
      <c r="B743" s="53" t="s">
        <v>805</v>
      </c>
      <c r="C743" s="53">
        <v>12090302</v>
      </c>
      <c r="D743" s="53">
        <v>25575</v>
      </c>
      <c r="E743" s="53">
        <v>7859</v>
      </c>
      <c r="F743" s="53">
        <f t="shared" si="309"/>
        <v>0.30729227761485828</v>
      </c>
      <c r="H743" s="53">
        <f>Input!W209</f>
        <v>3910</v>
      </c>
      <c r="I743" s="53">
        <f>Input!X209</f>
        <v>366</v>
      </c>
      <c r="J743" s="53">
        <f t="shared" si="310"/>
        <v>4276</v>
      </c>
      <c r="K743" s="53">
        <f t="shared" si="311"/>
        <v>1313.9817790811339</v>
      </c>
      <c r="P743" s="53" t="s">
        <v>1069</v>
      </c>
      <c r="Q743" s="87" t="s">
        <v>1236</v>
      </c>
      <c r="R743" s="53">
        <v>584791.39491769997</v>
      </c>
      <c r="S743" s="51">
        <v>39662.643769599999</v>
      </c>
      <c r="T743" s="53">
        <f t="shared" si="312"/>
        <v>6.7823576260354998E-2</v>
      </c>
      <c r="V743" s="88">
        <f>V742</f>
        <v>39</v>
      </c>
      <c r="W743" s="53">
        <f t="shared" si="314"/>
        <v>2.6451194741538449</v>
      </c>
    </row>
    <row r="744" spans="1:23" x14ac:dyDescent="0.3">
      <c r="A744" s="53" t="s">
        <v>1135</v>
      </c>
      <c r="B744" s="53" t="s">
        <v>805</v>
      </c>
      <c r="C744" s="53">
        <v>12090401</v>
      </c>
      <c r="D744" s="53">
        <v>25575</v>
      </c>
      <c r="E744" s="53">
        <v>10845</v>
      </c>
      <c r="F744" s="53">
        <f t="shared" si="309"/>
        <v>0.42404692082111439</v>
      </c>
      <c r="H744" s="53">
        <f t="shared" ref="H744:I747" si="327">H743</f>
        <v>3910</v>
      </c>
      <c r="I744" s="53">
        <f t="shared" si="327"/>
        <v>366</v>
      </c>
      <c r="J744" s="53">
        <f t="shared" si="310"/>
        <v>4276</v>
      </c>
      <c r="K744" s="53">
        <f t="shared" si="311"/>
        <v>1813.2246334310851</v>
      </c>
      <c r="P744" s="53" t="s">
        <v>1069</v>
      </c>
      <c r="Q744" s="87" t="s">
        <v>1242</v>
      </c>
      <c r="R744" s="53">
        <v>584791.39491769997</v>
      </c>
      <c r="S744" s="51">
        <v>206353.229739</v>
      </c>
      <c r="T744" s="53">
        <f t="shared" si="312"/>
        <v>0.35286639224238397</v>
      </c>
      <c r="V744" s="88">
        <f t="shared" ref="V744:V745" si="328">V743</f>
        <v>39</v>
      </c>
      <c r="W744" s="53">
        <f t="shared" si="314"/>
        <v>13.761789297452975</v>
      </c>
    </row>
    <row r="745" spans="1:23" x14ac:dyDescent="0.3">
      <c r="A745" s="53" t="s">
        <v>1135</v>
      </c>
      <c r="B745" s="53" t="s">
        <v>805</v>
      </c>
      <c r="C745" s="53">
        <v>12090402</v>
      </c>
      <c r="D745" s="53">
        <v>25575</v>
      </c>
      <c r="E745" s="53">
        <v>5282</v>
      </c>
      <c r="F745" s="53">
        <f t="shared" si="309"/>
        <v>0.20652981427174977</v>
      </c>
      <c r="H745" s="53">
        <f t="shared" si="327"/>
        <v>3910</v>
      </c>
      <c r="I745" s="53">
        <f t="shared" si="327"/>
        <v>366</v>
      </c>
      <c r="J745" s="53">
        <f t="shared" si="310"/>
        <v>4276</v>
      </c>
      <c r="K745" s="53">
        <f t="shared" si="311"/>
        <v>883.12148582600196</v>
      </c>
      <c r="P745" s="53" t="s">
        <v>1069</v>
      </c>
      <c r="Q745" s="87" t="s">
        <v>1243</v>
      </c>
      <c r="R745" s="53">
        <v>584791.39491769997</v>
      </c>
      <c r="S745" s="51">
        <v>42772.851130100004</v>
      </c>
      <c r="T745" s="53">
        <f t="shared" si="312"/>
        <v>7.3142066558827518E-2</v>
      </c>
      <c r="V745" s="88">
        <f t="shared" si="328"/>
        <v>39</v>
      </c>
      <c r="W745" s="53">
        <f t="shared" si="314"/>
        <v>2.8525405957942733</v>
      </c>
    </row>
    <row r="746" spans="1:23" x14ac:dyDescent="0.3">
      <c r="A746" s="53" t="s">
        <v>1135</v>
      </c>
      <c r="B746" s="53" t="s">
        <v>805</v>
      </c>
      <c r="C746" s="53">
        <v>12100102</v>
      </c>
      <c r="D746" s="53">
        <v>25575</v>
      </c>
      <c r="E746" s="53">
        <v>436</v>
      </c>
      <c r="F746" s="53">
        <f t="shared" si="309"/>
        <v>1.7047898338220919E-2</v>
      </c>
      <c r="H746" s="53">
        <f t="shared" si="327"/>
        <v>3910</v>
      </c>
      <c r="I746" s="53">
        <f t="shared" si="327"/>
        <v>366</v>
      </c>
      <c r="J746" s="53">
        <f t="shared" si="310"/>
        <v>4276</v>
      </c>
      <c r="K746" s="53">
        <f t="shared" si="311"/>
        <v>72.896813294232643</v>
      </c>
      <c r="P746" s="53" t="s">
        <v>636</v>
      </c>
      <c r="Q746" s="87" t="s">
        <v>1323</v>
      </c>
      <c r="R746" s="53">
        <v>520146.273896461</v>
      </c>
      <c r="S746" s="51">
        <v>188.55213847100001</v>
      </c>
      <c r="T746" s="53">
        <f t="shared" si="312"/>
        <v>3.6249829698584504E-4</v>
      </c>
      <c r="V746" s="88">
        <f>Input!Z180</f>
        <v>853</v>
      </c>
      <c r="W746" s="53">
        <f t="shared" si="314"/>
        <v>0.30921104732892579</v>
      </c>
    </row>
    <row r="747" spans="1:23" x14ac:dyDescent="0.3">
      <c r="A747" s="53" t="s">
        <v>1135</v>
      </c>
      <c r="B747" s="53" t="s">
        <v>805</v>
      </c>
      <c r="C747" s="53">
        <v>12100401</v>
      </c>
      <c r="D747" s="53">
        <v>25575</v>
      </c>
      <c r="E747" s="53">
        <v>1153</v>
      </c>
      <c r="F747" s="53">
        <f t="shared" si="309"/>
        <v>4.5083088954056695E-2</v>
      </c>
      <c r="H747" s="53">
        <f t="shared" si="327"/>
        <v>3910</v>
      </c>
      <c r="I747" s="53">
        <f t="shared" si="327"/>
        <v>366</v>
      </c>
      <c r="J747" s="53">
        <f t="shared" si="310"/>
        <v>4276</v>
      </c>
      <c r="K747" s="53">
        <f t="shared" si="311"/>
        <v>192.77528836754644</v>
      </c>
      <c r="P747" s="53" t="s">
        <v>636</v>
      </c>
      <c r="Q747" s="87" t="s">
        <v>1328</v>
      </c>
      <c r="R747" s="53">
        <v>520146.273896461</v>
      </c>
      <c r="S747" s="51">
        <v>45336.5017438</v>
      </c>
      <c r="T747" s="53">
        <f t="shared" si="312"/>
        <v>8.7161062222325114E-2</v>
      </c>
      <c r="V747" s="88">
        <f>V746</f>
        <v>853</v>
      </c>
      <c r="W747" s="53">
        <f t="shared" si="314"/>
        <v>74.348386075643319</v>
      </c>
    </row>
    <row r="748" spans="1:23" x14ac:dyDescent="0.3">
      <c r="A748" s="53" t="s">
        <v>1135</v>
      </c>
      <c r="B748" s="53" t="s">
        <v>1119</v>
      </c>
      <c r="C748" s="53">
        <v>12070205</v>
      </c>
      <c r="D748" s="53">
        <v>56085</v>
      </c>
      <c r="E748" s="53">
        <v>54161</v>
      </c>
      <c r="F748" s="53">
        <f t="shared" si="309"/>
        <v>0.96569492734242668</v>
      </c>
      <c r="H748" s="53">
        <f>Input!W210</f>
        <v>13761</v>
      </c>
      <c r="I748" s="53">
        <f>Input!X210</f>
        <v>0</v>
      </c>
      <c r="J748" s="53">
        <f t="shared" si="310"/>
        <v>13761</v>
      </c>
      <c r="K748" s="53">
        <f t="shared" si="311"/>
        <v>13288.927895159133</v>
      </c>
      <c r="P748" s="53" t="s">
        <v>636</v>
      </c>
      <c r="Q748" s="87" t="s">
        <v>1339</v>
      </c>
      <c r="R748" s="53">
        <v>520146.273896461</v>
      </c>
      <c r="S748" s="51">
        <v>1351.1181659900001</v>
      </c>
      <c r="T748" s="53">
        <f t="shared" si="312"/>
        <v>2.5975734784537746E-3</v>
      </c>
      <c r="V748" s="88">
        <f t="shared" ref="V748:V752" si="329">V747</f>
        <v>853</v>
      </c>
      <c r="W748" s="53">
        <f t="shared" si="314"/>
        <v>2.2157301771210696</v>
      </c>
    </row>
    <row r="749" spans="1:23" x14ac:dyDescent="0.3">
      <c r="A749" s="53" t="s">
        <v>1135</v>
      </c>
      <c r="B749" s="53" t="s">
        <v>1119</v>
      </c>
      <c r="C749" s="53">
        <v>12090205</v>
      </c>
      <c r="D749" s="53">
        <v>56085</v>
      </c>
      <c r="E749" s="53">
        <v>1910</v>
      </c>
      <c r="F749" s="53">
        <f t="shared" si="309"/>
        <v>3.4055451546759381E-2</v>
      </c>
      <c r="H749" s="53">
        <f>H748</f>
        <v>13761</v>
      </c>
      <c r="I749" s="53">
        <f>I748</f>
        <v>0</v>
      </c>
      <c r="J749" s="53">
        <f t="shared" si="310"/>
        <v>13761</v>
      </c>
      <c r="K749" s="53">
        <f t="shared" si="311"/>
        <v>468.63706873495585</v>
      </c>
      <c r="P749" s="53" t="s">
        <v>636</v>
      </c>
      <c r="Q749" s="87" t="s">
        <v>1340</v>
      </c>
      <c r="R749" s="53">
        <v>520146.273896461</v>
      </c>
      <c r="S749" s="51">
        <v>174952.200847</v>
      </c>
      <c r="T749" s="53">
        <f t="shared" si="312"/>
        <v>0.33635192565433147</v>
      </c>
      <c r="V749" s="88">
        <f t="shared" si="329"/>
        <v>853</v>
      </c>
      <c r="W749" s="53">
        <f t="shared" si="314"/>
        <v>286.90819258314474</v>
      </c>
    </row>
    <row r="750" spans="1:23" x14ac:dyDescent="0.3">
      <c r="A750" s="53" t="s">
        <v>1135</v>
      </c>
      <c r="B750" s="53" t="s">
        <v>1119</v>
      </c>
      <c r="C750" s="53">
        <v>12090301</v>
      </c>
      <c r="D750" s="53">
        <v>56085</v>
      </c>
      <c r="E750" s="53">
        <v>14</v>
      </c>
      <c r="F750" s="53">
        <f t="shared" si="309"/>
        <v>2.4962111081394315E-4</v>
      </c>
      <c r="H750" s="53">
        <f>H749</f>
        <v>13761</v>
      </c>
      <c r="I750" s="53">
        <f>I749</f>
        <v>0</v>
      </c>
      <c r="J750" s="53">
        <f t="shared" si="310"/>
        <v>13761</v>
      </c>
      <c r="K750" s="53">
        <f t="shared" si="311"/>
        <v>3.4350361059106715</v>
      </c>
      <c r="P750" s="53" t="s">
        <v>636</v>
      </c>
      <c r="Q750" s="87" t="s">
        <v>1338</v>
      </c>
      <c r="R750" s="53">
        <v>520146.273896461</v>
      </c>
      <c r="S750" s="51">
        <v>25053.8620706</v>
      </c>
      <c r="T750" s="53">
        <f t="shared" si="312"/>
        <v>4.8166954812382562E-2</v>
      </c>
      <c r="V750" s="88">
        <f t="shared" si="329"/>
        <v>853</v>
      </c>
      <c r="W750" s="53">
        <f t="shared" si="314"/>
        <v>41.086412454962328</v>
      </c>
    </row>
    <row r="751" spans="1:23" x14ac:dyDescent="0.3">
      <c r="A751" s="53" t="s">
        <v>1136</v>
      </c>
      <c r="B751" s="53" t="s">
        <v>854</v>
      </c>
      <c r="C751" s="53">
        <v>12100302</v>
      </c>
      <c r="D751" s="53">
        <v>44911</v>
      </c>
      <c r="E751" s="53">
        <v>1954</v>
      </c>
      <c r="F751" s="53">
        <f t="shared" si="309"/>
        <v>4.3508271915566339E-2</v>
      </c>
      <c r="H751" s="53">
        <f>Input!W211</f>
        <v>8335</v>
      </c>
      <c r="I751" s="53">
        <f>Input!X211</f>
        <v>6</v>
      </c>
      <c r="J751" s="53">
        <f t="shared" si="310"/>
        <v>8341</v>
      </c>
      <c r="K751" s="53">
        <f t="shared" si="311"/>
        <v>362.90249604773885</v>
      </c>
      <c r="P751" s="53" t="s">
        <v>636</v>
      </c>
      <c r="Q751" s="87" t="s">
        <v>1337</v>
      </c>
      <c r="R751" s="53">
        <v>520146.273896461</v>
      </c>
      <c r="S751" s="51">
        <v>34628.058752600002</v>
      </c>
      <c r="T751" s="53">
        <f t="shared" si="312"/>
        <v>6.6573693767328565E-2</v>
      </c>
      <c r="V751" s="88">
        <f t="shared" si="329"/>
        <v>853</v>
      </c>
      <c r="W751" s="53">
        <f t="shared" si="314"/>
        <v>56.787360783531263</v>
      </c>
    </row>
    <row r="752" spans="1:23" x14ac:dyDescent="0.3">
      <c r="A752" s="53" t="s">
        <v>1136</v>
      </c>
      <c r="B752" s="53" t="s">
        <v>854</v>
      </c>
      <c r="C752" s="53">
        <v>12110109</v>
      </c>
      <c r="D752" s="53">
        <v>44911</v>
      </c>
      <c r="E752" s="53">
        <v>1912</v>
      </c>
      <c r="F752" s="53">
        <f t="shared" si="309"/>
        <v>4.2573088998240964E-2</v>
      </c>
      <c r="H752" s="53">
        <f>H751</f>
        <v>8335</v>
      </c>
      <c r="I752" s="53">
        <f>I751</f>
        <v>6</v>
      </c>
      <c r="J752" s="53">
        <f t="shared" si="310"/>
        <v>8341</v>
      </c>
      <c r="K752" s="53">
        <f t="shared" si="311"/>
        <v>355.1021353343279</v>
      </c>
      <c r="P752" s="53" t="s">
        <v>636</v>
      </c>
      <c r="Q752" s="87" t="s">
        <v>1336</v>
      </c>
      <c r="R752" s="53">
        <v>520146.273896461</v>
      </c>
      <c r="S752" s="51">
        <v>238635.980178</v>
      </c>
      <c r="T752" s="53">
        <f t="shared" si="312"/>
        <v>0.45878629176819263</v>
      </c>
      <c r="V752" s="88">
        <f t="shared" si="329"/>
        <v>853</v>
      </c>
      <c r="W752" s="53">
        <f t="shared" si="314"/>
        <v>391.34470687826831</v>
      </c>
    </row>
    <row r="753" spans="1:23" x14ac:dyDescent="0.3">
      <c r="A753" s="53" t="s">
        <v>1136</v>
      </c>
      <c r="B753" s="53" t="s">
        <v>854</v>
      </c>
      <c r="C753" s="53">
        <v>12110110</v>
      </c>
      <c r="D753" s="53">
        <v>44911</v>
      </c>
      <c r="E753" s="53">
        <v>41045</v>
      </c>
      <c r="F753" s="53">
        <f t="shared" si="309"/>
        <v>0.91391863908619264</v>
      </c>
      <c r="H753" s="53">
        <f>H752</f>
        <v>8335</v>
      </c>
      <c r="I753" s="53">
        <f>I752</f>
        <v>6</v>
      </c>
      <c r="J753" s="53">
        <f t="shared" si="310"/>
        <v>8341</v>
      </c>
      <c r="K753" s="53">
        <f t="shared" si="311"/>
        <v>7622.9953686179324</v>
      </c>
      <c r="P753" s="53" t="s">
        <v>1070</v>
      </c>
      <c r="Q753" s="87" t="s">
        <v>1144</v>
      </c>
      <c r="R753" s="53">
        <v>574088.12095210003</v>
      </c>
      <c r="S753" s="51">
        <v>48101.128110400001</v>
      </c>
      <c r="T753" s="53">
        <f t="shared" si="312"/>
        <v>8.3787011705844711E-2</v>
      </c>
      <c r="V753" s="88">
        <f>Input!Z181</f>
        <v>80</v>
      </c>
      <c r="W753" s="53">
        <f t="shared" si="314"/>
        <v>6.7029609364675764</v>
      </c>
    </row>
    <row r="754" spans="1:23" x14ac:dyDescent="0.3">
      <c r="A754" s="53" t="s">
        <v>1136</v>
      </c>
      <c r="B754" s="53" t="s">
        <v>630</v>
      </c>
      <c r="C754" s="53">
        <v>12100301</v>
      </c>
      <c r="D754" s="53">
        <v>1714773</v>
      </c>
      <c r="E754" s="53">
        <v>1046913</v>
      </c>
      <c r="F754" s="53">
        <f t="shared" si="309"/>
        <v>0.61052570806748185</v>
      </c>
      <c r="H754" s="53">
        <f>Input!W212</f>
        <v>316423</v>
      </c>
      <c r="I754" s="53">
        <f>Input!X212</f>
        <v>32775</v>
      </c>
      <c r="J754" s="53">
        <f t="shared" si="310"/>
        <v>349198</v>
      </c>
      <c r="K754" s="53">
        <f t="shared" si="311"/>
        <v>213194.35620574854</v>
      </c>
      <c r="P754" s="53" t="s">
        <v>1070</v>
      </c>
      <c r="Q754" s="87" t="s">
        <v>1156</v>
      </c>
      <c r="R754" s="53">
        <v>574088.12095210003</v>
      </c>
      <c r="S754" s="51">
        <v>53511.384820699997</v>
      </c>
      <c r="T754" s="53">
        <f t="shared" si="312"/>
        <v>9.32110992506755E-2</v>
      </c>
      <c r="V754" s="88">
        <f>V753</f>
        <v>80</v>
      </c>
      <c r="W754" s="53">
        <f t="shared" si="314"/>
        <v>7.45688794005404</v>
      </c>
    </row>
    <row r="755" spans="1:23" x14ac:dyDescent="0.3">
      <c r="A755" s="53" t="s">
        <v>1136</v>
      </c>
      <c r="B755" s="53" t="s">
        <v>630</v>
      </c>
      <c r="C755" s="53">
        <v>12100302</v>
      </c>
      <c r="D755" s="53">
        <v>1714773</v>
      </c>
      <c r="E755" s="53">
        <v>531527</v>
      </c>
      <c r="F755" s="53">
        <f t="shared" si="309"/>
        <v>0.30996930789089866</v>
      </c>
      <c r="H755" s="53">
        <f t="shared" ref="H755:I758" si="330">H754</f>
        <v>316423</v>
      </c>
      <c r="I755" s="53">
        <f t="shared" si="330"/>
        <v>32775</v>
      </c>
      <c r="J755" s="53">
        <f t="shared" si="310"/>
        <v>349198</v>
      </c>
      <c r="K755" s="53">
        <f t="shared" si="311"/>
        <v>108240.66237688603</v>
      </c>
      <c r="P755" s="53" t="s">
        <v>1070</v>
      </c>
      <c r="Q755" s="87" t="s">
        <v>1163</v>
      </c>
      <c r="R755" s="53">
        <v>574088.12095210003</v>
      </c>
      <c r="S755" s="51">
        <v>171264.261554</v>
      </c>
      <c r="T755" s="53">
        <f t="shared" si="312"/>
        <v>0.2983239947030531</v>
      </c>
      <c r="V755" s="88">
        <f t="shared" ref="V755:V756" si="331">V754</f>
        <v>80</v>
      </c>
      <c r="W755" s="53">
        <f t="shared" si="314"/>
        <v>23.865919576244249</v>
      </c>
    </row>
    <row r="756" spans="1:23" x14ac:dyDescent="0.3">
      <c r="A756" s="53" t="s">
        <v>1136</v>
      </c>
      <c r="B756" s="53" t="s">
        <v>630</v>
      </c>
      <c r="C756" s="53">
        <v>12100303</v>
      </c>
      <c r="D756" s="53">
        <v>1714773</v>
      </c>
      <c r="E756" s="53">
        <v>94</v>
      </c>
      <c r="F756" s="53">
        <f t="shared" si="309"/>
        <v>5.4817751387501434E-5</v>
      </c>
      <c r="H756" s="53">
        <f t="shared" si="330"/>
        <v>316423</v>
      </c>
      <c r="I756" s="53">
        <f t="shared" si="330"/>
        <v>32775</v>
      </c>
      <c r="J756" s="53">
        <f t="shared" si="310"/>
        <v>349198</v>
      </c>
      <c r="K756" s="53">
        <f t="shared" si="311"/>
        <v>19.142249149012727</v>
      </c>
      <c r="P756" s="53" t="s">
        <v>1070</v>
      </c>
      <c r="Q756" s="87" t="s">
        <v>1159</v>
      </c>
      <c r="R756" s="53">
        <v>574088.12095210003</v>
      </c>
      <c r="S756" s="51">
        <v>301211.34646700002</v>
      </c>
      <c r="T756" s="53">
        <f t="shared" si="312"/>
        <v>0.52467789434042666</v>
      </c>
      <c r="V756" s="88">
        <f t="shared" si="331"/>
        <v>80</v>
      </c>
      <c r="W756" s="53">
        <f t="shared" si="314"/>
        <v>41.974231547234133</v>
      </c>
    </row>
    <row r="757" spans="1:23" x14ac:dyDescent="0.3">
      <c r="A757" s="53" t="s">
        <v>1136</v>
      </c>
      <c r="B757" s="53" t="s">
        <v>630</v>
      </c>
      <c r="C757" s="53">
        <v>12100304</v>
      </c>
      <c r="D757" s="53">
        <v>1714773</v>
      </c>
      <c r="E757" s="53">
        <v>127991</v>
      </c>
      <c r="F757" s="53">
        <f t="shared" si="309"/>
        <v>7.4640200189762723E-2</v>
      </c>
      <c r="H757" s="53">
        <f t="shared" si="330"/>
        <v>316423</v>
      </c>
      <c r="I757" s="53">
        <f t="shared" si="330"/>
        <v>32775</v>
      </c>
      <c r="J757" s="53">
        <f t="shared" si="310"/>
        <v>349198</v>
      </c>
      <c r="K757" s="53">
        <f t="shared" si="311"/>
        <v>26064.208625864765</v>
      </c>
      <c r="P757" s="53" t="s">
        <v>1071</v>
      </c>
      <c r="Q757" s="87" t="s">
        <v>1160</v>
      </c>
      <c r="R757" s="53">
        <v>940366.01055200002</v>
      </c>
      <c r="S757" s="51">
        <v>550556.607969</v>
      </c>
      <c r="T757" s="53">
        <f t="shared" si="312"/>
        <v>0.58547055273278137</v>
      </c>
      <c r="V757" s="88">
        <f>Input!Z182</f>
        <v>551</v>
      </c>
      <c r="W757" s="53">
        <f t="shared" si="314"/>
        <v>322.59427455576252</v>
      </c>
    </row>
    <row r="758" spans="1:23" x14ac:dyDescent="0.3">
      <c r="A758" s="53" t="s">
        <v>1136</v>
      </c>
      <c r="B758" s="53" t="s">
        <v>630</v>
      </c>
      <c r="C758" s="53">
        <v>12110110</v>
      </c>
      <c r="D758" s="53">
        <v>1714773</v>
      </c>
      <c r="E758" s="53">
        <v>8248</v>
      </c>
      <c r="F758" s="53">
        <f t="shared" si="309"/>
        <v>4.809966100469275E-3</v>
      </c>
      <c r="H758" s="53">
        <f t="shared" si="330"/>
        <v>316423</v>
      </c>
      <c r="I758" s="53">
        <f t="shared" si="330"/>
        <v>32775</v>
      </c>
      <c r="J758" s="53">
        <f t="shared" si="310"/>
        <v>349198</v>
      </c>
      <c r="K758" s="53">
        <f t="shared" si="311"/>
        <v>1679.6305423516699</v>
      </c>
      <c r="P758" s="53" t="s">
        <v>1071</v>
      </c>
      <c r="Q758" s="87" t="s">
        <v>1151</v>
      </c>
      <c r="R758" s="53">
        <v>940366.01055200002</v>
      </c>
      <c r="S758" s="51">
        <v>12665.970025799999</v>
      </c>
      <c r="T758" s="53">
        <f t="shared" si="312"/>
        <v>1.3469191659070073E-2</v>
      </c>
      <c r="V758" s="88">
        <f t="shared" ref="V758:V760" si="332">V757</f>
        <v>551</v>
      </c>
      <c r="W758" s="53">
        <f t="shared" si="314"/>
        <v>7.4215246041476099</v>
      </c>
    </row>
    <row r="759" spans="1:23" x14ac:dyDescent="0.3">
      <c r="A759" s="53" t="s">
        <v>1136</v>
      </c>
      <c r="B759" s="53" t="s">
        <v>957</v>
      </c>
      <c r="C759" s="53">
        <v>12090301</v>
      </c>
      <c r="D759" s="53">
        <v>38041</v>
      </c>
      <c r="E759" s="53">
        <v>3800</v>
      </c>
      <c r="F759" s="53">
        <f t="shared" si="309"/>
        <v>9.9892221550432425E-2</v>
      </c>
      <c r="H759" s="53">
        <f>Input!W213</f>
        <v>9222</v>
      </c>
      <c r="I759" s="53">
        <f>Input!X213</f>
        <v>21</v>
      </c>
      <c r="J759" s="53">
        <f t="shared" si="310"/>
        <v>9243</v>
      </c>
      <c r="K759" s="53">
        <f t="shared" si="311"/>
        <v>923.30380379064695</v>
      </c>
      <c r="P759" s="53" t="s">
        <v>1071</v>
      </c>
      <c r="Q759" s="87" t="s">
        <v>1143</v>
      </c>
      <c r="R759" s="53">
        <v>940366.01055200002</v>
      </c>
      <c r="S759" s="51">
        <v>311765.25224499998</v>
      </c>
      <c r="T759" s="53">
        <f t="shared" si="312"/>
        <v>0.33153607079225678</v>
      </c>
      <c r="V759" s="88">
        <f t="shared" si="332"/>
        <v>551</v>
      </c>
      <c r="W759" s="53">
        <f t="shared" si="314"/>
        <v>182.67637500653348</v>
      </c>
    </row>
    <row r="760" spans="1:23" x14ac:dyDescent="0.3">
      <c r="A760" s="53" t="s">
        <v>1136</v>
      </c>
      <c r="B760" s="53" t="s">
        <v>957</v>
      </c>
      <c r="C760" s="53">
        <v>12100202</v>
      </c>
      <c r="D760" s="53">
        <v>38041</v>
      </c>
      <c r="E760" s="53">
        <v>608</v>
      </c>
      <c r="F760" s="53">
        <f t="shared" si="309"/>
        <v>1.5982755448069187E-2</v>
      </c>
      <c r="H760" s="53">
        <f>H759</f>
        <v>9222</v>
      </c>
      <c r="I760" s="53">
        <f>I759</f>
        <v>21</v>
      </c>
      <c r="J760" s="53">
        <f t="shared" si="310"/>
        <v>9243</v>
      </c>
      <c r="K760" s="53">
        <f t="shared" si="311"/>
        <v>147.72860860650349</v>
      </c>
      <c r="P760" s="53" t="s">
        <v>1071</v>
      </c>
      <c r="Q760" s="87" t="s">
        <v>1164</v>
      </c>
      <c r="R760" s="53">
        <v>940366.01055200002</v>
      </c>
      <c r="S760" s="51">
        <v>65378.180312199998</v>
      </c>
      <c r="T760" s="53">
        <f t="shared" si="312"/>
        <v>6.9524184815891676E-2</v>
      </c>
      <c r="V760" s="88">
        <f t="shared" si="332"/>
        <v>551</v>
      </c>
      <c r="W760" s="53">
        <f t="shared" si="314"/>
        <v>38.307825833556315</v>
      </c>
    </row>
    <row r="761" spans="1:23" x14ac:dyDescent="0.3">
      <c r="A761" s="53" t="s">
        <v>1136</v>
      </c>
      <c r="B761" s="53" t="s">
        <v>957</v>
      </c>
      <c r="C761" s="53">
        <v>12100203</v>
      </c>
      <c r="D761" s="53">
        <v>38041</v>
      </c>
      <c r="E761" s="53">
        <v>33633</v>
      </c>
      <c r="F761" s="53">
        <f t="shared" si="309"/>
        <v>0.88412502300149842</v>
      </c>
      <c r="H761" s="53">
        <f>H760</f>
        <v>9222</v>
      </c>
      <c r="I761" s="53">
        <f>I760</f>
        <v>21</v>
      </c>
      <c r="J761" s="53">
        <f t="shared" si="310"/>
        <v>9243</v>
      </c>
      <c r="K761" s="53">
        <f t="shared" si="311"/>
        <v>8171.9675876028496</v>
      </c>
      <c r="P761" s="53" t="s">
        <v>1072</v>
      </c>
      <c r="Q761" s="87" t="s">
        <v>1295</v>
      </c>
      <c r="R761" s="53">
        <v>230338.36784005954</v>
      </c>
      <c r="S761" s="51">
        <v>132185.73110199999</v>
      </c>
      <c r="T761" s="53">
        <f t="shared" si="312"/>
        <v>0.57387630355089614</v>
      </c>
      <c r="V761" s="88">
        <f>Input!Z183</f>
        <v>314</v>
      </c>
      <c r="W761" s="53">
        <f t="shared" si="314"/>
        <v>180.19715931498138</v>
      </c>
    </row>
    <row r="762" spans="1:23" x14ac:dyDescent="0.3">
      <c r="A762" s="53" t="s">
        <v>1136</v>
      </c>
      <c r="B762" s="53" t="s">
        <v>673</v>
      </c>
      <c r="C762" s="53">
        <v>12100303</v>
      </c>
      <c r="D762" s="53">
        <v>21381</v>
      </c>
      <c r="E762" s="53">
        <v>2</v>
      </c>
      <c r="F762" s="53">
        <f t="shared" si="309"/>
        <v>9.354099434076984E-5</v>
      </c>
      <c r="H762" s="53">
        <f>Input!W214</f>
        <v>3556</v>
      </c>
      <c r="I762" s="53">
        <f>Input!X214</f>
        <v>59235</v>
      </c>
      <c r="J762" s="53">
        <f t="shared" si="310"/>
        <v>62791</v>
      </c>
      <c r="K762" s="53">
        <f t="shared" si="311"/>
        <v>5.8735325756512786</v>
      </c>
      <c r="P762" s="53" t="s">
        <v>1072</v>
      </c>
      <c r="Q762" s="87" t="s">
        <v>1293</v>
      </c>
      <c r="R762" s="53">
        <v>230338.36784005954</v>
      </c>
      <c r="S762" s="51">
        <v>92205.871446699995</v>
      </c>
      <c r="T762" s="53">
        <f t="shared" si="312"/>
        <v>0.4003061770009812</v>
      </c>
      <c r="V762" s="88">
        <f t="shared" ref="V762:V763" si="333">V761</f>
        <v>314</v>
      </c>
      <c r="W762" s="53">
        <f t="shared" si="314"/>
        <v>125.69613957830809</v>
      </c>
    </row>
    <row r="763" spans="1:23" x14ac:dyDescent="0.3">
      <c r="A763" s="53" t="s">
        <v>1136</v>
      </c>
      <c r="B763" s="53" t="s">
        <v>673</v>
      </c>
      <c r="C763" s="53">
        <v>12100401</v>
      </c>
      <c r="D763" s="53">
        <v>21381</v>
      </c>
      <c r="E763" s="53">
        <v>1454</v>
      </c>
      <c r="F763" s="53">
        <f t="shared" si="309"/>
        <v>6.8004302885739679E-2</v>
      </c>
      <c r="H763" s="53">
        <f t="shared" ref="H763:I765" si="334">H762</f>
        <v>3556</v>
      </c>
      <c r="I763" s="53">
        <f t="shared" si="334"/>
        <v>59235</v>
      </c>
      <c r="J763" s="53">
        <f t="shared" si="310"/>
        <v>62791</v>
      </c>
      <c r="K763" s="53">
        <f t="shared" si="311"/>
        <v>4270.0581824984802</v>
      </c>
      <c r="P763" s="53" t="s">
        <v>1072</v>
      </c>
      <c r="Q763" s="87" t="s">
        <v>1285</v>
      </c>
      <c r="R763" s="53">
        <v>230338.36784005954</v>
      </c>
      <c r="S763" s="51">
        <v>5945.9371790300002</v>
      </c>
      <c r="T763" s="53">
        <f t="shared" si="312"/>
        <v>2.5813924248862835E-2</v>
      </c>
      <c r="V763" s="88">
        <f t="shared" si="333"/>
        <v>314</v>
      </c>
      <c r="W763" s="53">
        <f t="shared" si="314"/>
        <v>8.1055722141429296</v>
      </c>
    </row>
    <row r="764" spans="1:23" x14ac:dyDescent="0.3">
      <c r="A764" s="53" t="s">
        <v>1136</v>
      </c>
      <c r="B764" s="53" t="s">
        <v>673</v>
      </c>
      <c r="C764" s="53">
        <v>12100402</v>
      </c>
      <c r="D764" s="53">
        <v>21381</v>
      </c>
      <c r="E764" s="53">
        <v>17485</v>
      </c>
      <c r="F764" s="53">
        <f t="shared" si="309"/>
        <v>0.8177821430241804</v>
      </c>
      <c r="H764" s="53">
        <f t="shared" si="334"/>
        <v>3556</v>
      </c>
      <c r="I764" s="53">
        <f t="shared" si="334"/>
        <v>59235</v>
      </c>
      <c r="J764" s="53">
        <f t="shared" si="310"/>
        <v>62791</v>
      </c>
      <c r="K764" s="53">
        <f t="shared" si="311"/>
        <v>51349.358542631315</v>
      </c>
      <c r="P764" s="53" t="s">
        <v>1073</v>
      </c>
      <c r="Q764" s="87" t="s">
        <v>1171</v>
      </c>
      <c r="R764" s="53">
        <v>630616.90559118579</v>
      </c>
      <c r="S764" s="51">
        <v>630616.90559118579</v>
      </c>
      <c r="T764" s="53">
        <f t="shared" si="312"/>
        <v>1</v>
      </c>
      <c r="V764" s="89">
        <f>Input!Z184</f>
        <v>1252</v>
      </c>
      <c r="W764" s="53">
        <f t="shared" si="314"/>
        <v>1252</v>
      </c>
    </row>
    <row r="765" spans="1:23" x14ac:dyDescent="0.3">
      <c r="A765" s="53" t="s">
        <v>1136</v>
      </c>
      <c r="B765" s="53" t="s">
        <v>673</v>
      </c>
      <c r="C765" s="53">
        <v>12100403</v>
      </c>
      <c r="D765" s="53">
        <v>21381</v>
      </c>
      <c r="E765" s="53">
        <v>2440</v>
      </c>
      <c r="F765" s="53">
        <f t="shared" si="309"/>
        <v>0.11412001309573921</v>
      </c>
      <c r="H765" s="53">
        <f t="shared" si="334"/>
        <v>3556</v>
      </c>
      <c r="I765" s="53">
        <f t="shared" si="334"/>
        <v>59235</v>
      </c>
      <c r="J765" s="53">
        <f t="shared" si="310"/>
        <v>62791</v>
      </c>
      <c r="K765" s="53">
        <f t="shared" si="311"/>
        <v>7165.7097422945608</v>
      </c>
      <c r="P765" s="53" t="s">
        <v>1074</v>
      </c>
      <c r="Q765" s="87" t="s">
        <v>1200</v>
      </c>
      <c r="R765" s="53">
        <v>524774.794065075</v>
      </c>
      <c r="S765" s="51">
        <v>261.08491041500002</v>
      </c>
      <c r="T765" s="53">
        <f t="shared" si="312"/>
        <v>4.9751800842519898E-4</v>
      </c>
      <c r="V765" s="89">
        <f>Input!Z185</f>
        <v>3906</v>
      </c>
      <c r="W765" s="53">
        <f t="shared" si="314"/>
        <v>1.9433053409088272</v>
      </c>
    </row>
    <row r="766" spans="1:23" x14ac:dyDescent="0.3">
      <c r="A766" s="53" t="s">
        <v>1136</v>
      </c>
      <c r="B766" s="53" t="s">
        <v>970</v>
      </c>
      <c r="C766" s="53">
        <v>12100201</v>
      </c>
      <c r="D766" s="53">
        <v>108472</v>
      </c>
      <c r="E766" s="53">
        <v>25743</v>
      </c>
      <c r="F766" s="53">
        <f t="shared" si="309"/>
        <v>0.2373239176930452</v>
      </c>
      <c r="H766" s="53">
        <f>Input!W215</f>
        <v>31598</v>
      </c>
      <c r="I766" s="53">
        <f>Input!X215</f>
        <v>9314</v>
      </c>
      <c r="J766" s="53">
        <f t="shared" si="310"/>
        <v>40912</v>
      </c>
      <c r="K766" s="53">
        <f t="shared" si="311"/>
        <v>9709.396120657866</v>
      </c>
      <c r="P766" s="53" t="s">
        <v>1074</v>
      </c>
      <c r="Q766" s="87" t="s">
        <v>1202</v>
      </c>
      <c r="R766" s="53">
        <v>524774.794065075</v>
      </c>
      <c r="S766" s="51">
        <v>522188.70769900002</v>
      </c>
      <c r="T766" s="53">
        <f t="shared" si="312"/>
        <v>0.99507200727755551</v>
      </c>
      <c r="V766" s="88">
        <f>V765</f>
        <v>3906</v>
      </c>
      <c r="W766" s="53">
        <f t="shared" si="314"/>
        <v>3886.7512604261319</v>
      </c>
    </row>
    <row r="767" spans="1:23" x14ac:dyDescent="0.3">
      <c r="A767" s="53" t="s">
        <v>1136</v>
      </c>
      <c r="B767" s="53" t="s">
        <v>970</v>
      </c>
      <c r="C767" s="53">
        <v>12100202</v>
      </c>
      <c r="D767" s="53">
        <v>108472</v>
      </c>
      <c r="E767" s="53">
        <v>65022</v>
      </c>
      <c r="F767" s="53">
        <f t="shared" si="309"/>
        <v>0.59943579910022859</v>
      </c>
      <c r="H767" s="53">
        <f t="shared" ref="H767:I769" si="335">H766</f>
        <v>31598</v>
      </c>
      <c r="I767" s="53">
        <f t="shared" si="335"/>
        <v>9314</v>
      </c>
      <c r="J767" s="53">
        <f t="shared" si="310"/>
        <v>40912</v>
      </c>
      <c r="K767" s="53">
        <f t="shared" si="311"/>
        <v>24524.117412788553</v>
      </c>
      <c r="P767" s="53" t="s">
        <v>1074</v>
      </c>
      <c r="Q767" s="87" t="s">
        <v>1296</v>
      </c>
      <c r="R767" s="53">
        <v>524774.794065075</v>
      </c>
      <c r="S767" s="51">
        <v>2325.0014556599999</v>
      </c>
      <c r="T767" s="53">
        <f t="shared" si="312"/>
        <v>4.4304747140192996E-3</v>
      </c>
      <c r="V767" s="88">
        <f t="shared" ref="V767" si="336">V766</f>
        <v>3906</v>
      </c>
      <c r="W767" s="53">
        <f t="shared" si="314"/>
        <v>17.305434232959385</v>
      </c>
    </row>
    <row r="768" spans="1:23" x14ac:dyDescent="0.3">
      <c r="A768" s="53" t="s">
        <v>1136</v>
      </c>
      <c r="B768" s="53" t="s">
        <v>970</v>
      </c>
      <c r="C768" s="53">
        <v>12100203</v>
      </c>
      <c r="D768" s="53">
        <v>108472</v>
      </c>
      <c r="E768" s="53">
        <v>3555</v>
      </c>
      <c r="F768" s="53">
        <f t="shared" si="309"/>
        <v>3.27734346190722E-2</v>
      </c>
      <c r="H768" s="53">
        <f t="shared" si="335"/>
        <v>31598</v>
      </c>
      <c r="I768" s="53">
        <f t="shared" si="335"/>
        <v>9314</v>
      </c>
      <c r="J768" s="53">
        <f t="shared" si="310"/>
        <v>40912</v>
      </c>
      <c r="K768" s="53">
        <f t="shared" si="311"/>
        <v>1340.8267571354818</v>
      </c>
      <c r="P768" s="53" t="s">
        <v>808</v>
      </c>
      <c r="Q768" s="87" t="s">
        <v>1169</v>
      </c>
      <c r="R768" s="53">
        <v>579963.52070890716</v>
      </c>
      <c r="S768" s="51">
        <v>64993.572419907214</v>
      </c>
      <c r="T768" s="53">
        <f t="shared" si="312"/>
        <v>0.11206493184340902</v>
      </c>
      <c r="V768" s="89">
        <f>Input!Z186</f>
        <v>2254</v>
      </c>
      <c r="W768" s="53">
        <f t="shared" si="314"/>
        <v>252.59435637504393</v>
      </c>
    </row>
    <row r="769" spans="1:23" x14ac:dyDescent="0.3">
      <c r="A769" s="53" t="s">
        <v>1136</v>
      </c>
      <c r="B769" s="53" t="s">
        <v>970</v>
      </c>
      <c r="C769" s="53">
        <v>12100304</v>
      </c>
      <c r="D769" s="53">
        <v>108472</v>
      </c>
      <c r="E769" s="53">
        <v>14152</v>
      </c>
      <c r="F769" s="53">
        <f t="shared" si="309"/>
        <v>0.13046684858765395</v>
      </c>
      <c r="H769" s="53">
        <f t="shared" si="335"/>
        <v>31598</v>
      </c>
      <c r="I769" s="53">
        <f t="shared" si="335"/>
        <v>9314</v>
      </c>
      <c r="J769" s="53">
        <f t="shared" si="310"/>
        <v>40912</v>
      </c>
      <c r="K769" s="53">
        <f t="shared" si="311"/>
        <v>5337.6597094180988</v>
      </c>
      <c r="P769" s="53" t="s">
        <v>808</v>
      </c>
      <c r="Q769" s="87" t="s">
        <v>1185</v>
      </c>
      <c r="R769" s="53">
        <v>579963.52070890716</v>
      </c>
      <c r="S769" s="51">
        <v>239277.50343800001</v>
      </c>
      <c r="T769" s="53">
        <f t="shared" si="312"/>
        <v>0.41257336865864219</v>
      </c>
      <c r="V769" s="88">
        <f>V768</f>
        <v>2254</v>
      </c>
      <c r="W769" s="53">
        <f t="shared" si="314"/>
        <v>929.94037295657949</v>
      </c>
    </row>
    <row r="770" spans="1:23" x14ac:dyDescent="0.3">
      <c r="A770" s="53" t="s">
        <v>1136</v>
      </c>
      <c r="B770" s="53" t="s">
        <v>984</v>
      </c>
      <c r="C770" s="53">
        <v>12100101</v>
      </c>
      <c r="D770" s="53">
        <v>20097</v>
      </c>
      <c r="E770" s="53">
        <v>3314</v>
      </c>
      <c r="F770" s="53">
        <f t="shared" si="309"/>
        <v>0.16490023386575112</v>
      </c>
      <c r="H770" s="53">
        <f>Input!W216</f>
        <v>3039</v>
      </c>
      <c r="I770" s="53">
        <f>Input!X216</f>
        <v>212</v>
      </c>
      <c r="J770" s="53">
        <f t="shared" si="310"/>
        <v>3251</v>
      </c>
      <c r="K770" s="53">
        <f t="shared" si="311"/>
        <v>536.09066029755684</v>
      </c>
      <c r="P770" s="53" t="s">
        <v>808</v>
      </c>
      <c r="Q770" s="87" t="s">
        <v>1171</v>
      </c>
      <c r="R770" s="53">
        <v>579963.52070890716</v>
      </c>
      <c r="S770" s="51">
        <v>275692.44485099998</v>
      </c>
      <c r="T770" s="53">
        <f t="shared" si="312"/>
        <v>0.47536169949794888</v>
      </c>
      <c r="V770" s="88">
        <f t="shared" ref="V770" si="337">V769</f>
        <v>2254</v>
      </c>
      <c r="W770" s="53">
        <f t="shared" si="314"/>
        <v>1071.4652706683767</v>
      </c>
    </row>
    <row r="771" spans="1:23" x14ac:dyDescent="0.3">
      <c r="A771" s="53" t="s">
        <v>1136</v>
      </c>
      <c r="B771" s="53" t="s">
        <v>984</v>
      </c>
      <c r="C771" s="53">
        <v>12100202</v>
      </c>
      <c r="D771" s="53">
        <v>20097</v>
      </c>
      <c r="E771" s="53">
        <v>3062</v>
      </c>
      <c r="F771" s="53">
        <f t="shared" ref="F771:F834" si="338">E771/D771</f>
        <v>0.15236104891277305</v>
      </c>
      <c r="H771" s="53">
        <f t="shared" ref="H771:I774" si="339">H770</f>
        <v>3039</v>
      </c>
      <c r="I771" s="53">
        <f t="shared" si="339"/>
        <v>212</v>
      </c>
      <c r="J771" s="53">
        <f t="shared" ref="J771:J834" si="340">SUM(H771:I771)</f>
        <v>3251</v>
      </c>
      <c r="K771" s="53">
        <f t="shared" ref="K771:K834" si="341">J771*F771</f>
        <v>495.32577001542518</v>
      </c>
      <c r="P771" s="53" t="s">
        <v>1075</v>
      </c>
      <c r="Q771" s="87" t="s">
        <v>1165</v>
      </c>
      <c r="R771" s="53">
        <v>547595.31918512005</v>
      </c>
      <c r="S771" s="51">
        <v>203240.82149599999</v>
      </c>
      <c r="T771" s="53">
        <f t="shared" ref="T771:T834" si="342">S771/R771</f>
        <v>0.3711514952290752</v>
      </c>
      <c r="V771" s="88">
        <f>Input!Z187</f>
        <v>0</v>
      </c>
      <c r="W771" s="53">
        <f t="shared" ref="W771:W834" si="343">V771*T771</f>
        <v>0</v>
      </c>
    </row>
    <row r="772" spans="1:23" x14ac:dyDescent="0.3">
      <c r="A772" s="53" t="s">
        <v>1136</v>
      </c>
      <c r="B772" s="53" t="s">
        <v>984</v>
      </c>
      <c r="C772" s="53">
        <v>12100204</v>
      </c>
      <c r="D772" s="53">
        <v>20097</v>
      </c>
      <c r="E772" s="53">
        <v>13273</v>
      </c>
      <c r="F772" s="53">
        <f t="shared" si="338"/>
        <v>0.660446832860626</v>
      </c>
      <c r="H772" s="53">
        <f t="shared" si="339"/>
        <v>3039</v>
      </c>
      <c r="I772" s="53">
        <f t="shared" si="339"/>
        <v>212</v>
      </c>
      <c r="J772" s="53">
        <f t="shared" si="340"/>
        <v>3251</v>
      </c>
      <c r="K772" s="53">
        <f t="shared" si="341"/>
        <v>2147.1126536298952</v>
      </c>
      <c r="P772" s="53" t="s">
        <v>1075</v>
      </c>
      <c r="Q772" s="87" t="s">
        <v>1166</v>
      </c>
      <c r="R772" s="53">
        <v>547595.31918512005</v>
      </c>
      <c r="S772" s="51">
        <v>2553.88121112</v>
      </c>
      <c r="T772" s="53">
        <f t="shared" si="342"/>
        <v>4.6638112519304335E-3</v>
      </c>
      <c r="V772" s="88">
        <f>V771</f>
        <v>0</v>
      </c>
      <c r="W772" s="53">
        <f t="shared" si="343"/>
        <v>0</v>
      </c>
    </row>
    <row r="773" spans="1:23" x14ac:dyDescent="0.3">
      <c r="A773" s="53" t="s">
        <v>1136</v>
      </c>
      <c r="B773" s="53" t="s">
        <v>984</v>
      </c>
      <c r="C773" s="53">
        <v>12100303</v>
      </c>
      <c r="D773" s="53">
        <v>20097</v>
      </c>
      <c r="E773" s="53">
        <v>444</v>
      </c>
      <c r="F773" s="53">
        <f t="shared" si="338"/>
        <v>2.2092849679056576E-2</v>
      </c>
      <c r="H773" s="53">
        <f t="shared" si="339"/>
        <v>3039</v>
      </c>
      <c r="I773" s="53">
        <f t="shared" si="339"/>
        <v>212</v>
      </c>
      <c r="J773" s="53">
        <f t="shared" si="340"/>
        <v>3251</v>
      </c>
      <c r="K773" s="53">
        <f t="shared" si="341"/>
        <v>71.82385430661293</v>
      </c>
      <c r="P773" s="53" t="s">
        <v>1075</v>
      </c>
      <c r="Q773" s="87" t="s">
        <v>1342</v>
      </c>
      <c r="R773" s="53">
        <v>547595.31918512005</v>
      </c>
      <c r="S773" s="51">
        <v>149166.72789499999</v>
      </c>
      <c r="T773" s="53">
        <f t="shared" si="342"/>
        <v>0.27240321943762397</v>
      </c>
      <c r="V773" s="88">
        <f t="shared" ref="V773:V774" si="344">V772</f>
        <v>0</v>
      </c>
      <c r="W773" s="53">
        <f t="shared" si="343"/>
        <v>0</v>
      </c>
    </row>
    <row r="774" spans="1:23" x14ac:dyDescent="0.3">
      <c r="A774" s="53" t="s">
        <v>1136</v>
      </c>
      <c r="B774" s="53" t="s">
        <v>984</v>
      </c>
      <c r="C774" s="53">
        <v>12100402</v>
      </c>
      <c r="D774" s="53">
        <v>20097</v>
      </c>
      <c r="E774" s="53">
        <v>4</v>
      </c>
      <c r="F774" s="53">
        <f t="shared" si="338"/>
        <v>1.9903468179330248E-4</v>
      </c>
      <c r="H774" s="53">
        <f t="shared" si="339"/>
        <v>3039</v>
      </c>
      <c r="I774" s="53">
        <f t="shared" si="339"/>
        <v>212</v>
      </c>
      <c r="J774" s="53">
        <f t="shared" si="340"/>
        <v>3251</v>
      </c>
      <c r="K774" s="53">
        <f t="shared" si="341"/>
        <v>0.64706175051002635</v>
      </c>
      <c r="P774" s="53" t="s">
        <v>1075</v>
      </c>
      <c r="Q774" s="87" t="s">
        <v>1343</v>
      </c>
      <c r="R774" s="53">
        <v>547595.31918512005</v>
      </c>
      <c r="S774" s="51">
        <v>192633.88858299999</v>
      </c>
      <c r="T774" s="53">
        <f t="shared" si="342"/>
        <v>0.35178147408137028</v>
      </c>
      <c r="V774" s="88">
        <f t="shared" si="344"/>
        <v>0</v>
      </c>
      <c r="W774" s="53">
        <f t="shared" si="343"/>
        <v>0</v>
      </c>
    </row>
    <row r="775" spans="1:23" ht="15" customHeight="1" x14ac:dyDescent="0.3">
      <c r="A775" s="53" t="s">
        <v>1136</v>
      </c>
      <c r="B775" s="53" t="s">
        <v>986</v>
      </c>
      <c r="C775" s="53">
        <v>12110103</v>
      </c>
      <c r="D775" s="53">
        <v>9996</v>
      </c>
      <c r="E775" s="53">
        <v>9788</v>
      </c>
      <c r="F775" s="53">
        <f t="shared" si="338"/>
        <v>0.97919167667066831</v>
      </c>
      <c r="H775" s="53">
        <f>Input!W217</f>
        <v>2756</v>
      </c>
      <c r="I775" s="53">
        <f>Input!X217</f>
        <v>0</v>
      </c>
      <c r="J775" s="53">
        <f t="shared" si="340"/>
        <v>2756</v>
      </c>
      <c r="K775" s="53">
        <f t="shared" si="341"/>
        <v>2698.6522609043618</v>
      </c>
      <c r="P775" s="53" t="s">
        <v>903</v>
      </c>
      <c r="Q775" s="87" t="s">
        <v>1211</v>
      </c>
      <c r="R775" s="53">
        <v>3049018.4002335598</v>
      </c>
      <c r="S775" s="51">
        <v>37442.917589600002</v>
      </c>
      <c r="T775" s="53">
        <f t="shared" si="342"/>
        <v>1.2280318671324454E-2</v>
      </c>
      <c r="V775" s="89">
        <f>Input!Z188</f>
        <v>2317</v>
      </c>
      <c r="W775" s="53">
        <f t="shared" si="343"/>
        <v>28.45349836145876</v>
      </c>
    </row>
    <row r="776" spans="1:23" x14ac:dyDescent="0.3">
      <c r="A776" s="53" t="s">
        <v>1136</v>
      </c>
      <c r="B776" s="53" t="s">
        <v>986</v>
      </c>
      <c r="C776" s="53">
        <v>12110104</v>
      </c>
      <c r="D776" s="53">
        <v>9996</v>
      </c>
      <c r="E776" s="53">
        <v>184</v>
      </c>
      <c r="F776" s="53">
        <f t="shared" si="338"/>
        <v>1.8407362945178071E-2</v>
      </c>
      <c r="H776" s="53">
        <f>H775</f>
        <v>2756</v>
      </c>
      <c r="I776" s="53">
        <f>I775</f>
        <v>0</v>
      </c>
      <c r="J776" s="53">
        <f t="shared" si="340"/>
        <v>2756</v>
      </c>
      <c r="K776" s="53">
        <f t="shared" si="341"/>
        <v>50.730692276910766</v>
      </c>
      <c r="P776" s="53" t="s">
        <v>903</v>
      </c>
      <c r="Q776" s="87" t="s">
        <v>1212</v>
      </c>
      <c r="R776" s="53">
        <v>3049018.4002335598</v>
      </c>
      <c r="S776" s="51">
        <v>7252.00746463</v>
      </c>
      <c r="T776" s="53">
        <f t="shared" si="342"/>
        <v>2.3784728436123852E-3</v>
      </c>
      <c r="V776" s="88">
        <f>V775</f>
        <v>2317</v>
      </c>
      <c r="W776" s="53">
        <f t="shared" si="343"/>
        <v>5.5109215786498966</v>
      </c>
    </row>
    <row r="777" spans="1:23" x14ac:dyDescent="0.3">
      <c r="A777" s="53" t="s">
        <v>1136</v>
      </c>
      <c r="B777" s="53" t="s">
        <v>986</v>
      </c>
      <c r="C777" s="53">
        <v>13080002</v>
      </c>
      <c r="D777" s="53">
        <v>9996</v>
      </c>
      <c r="E777" s="53">
        <v>24</v>
      </c>
      <c r="F777" s="53">
        <f t="shared" si="338"/>
        <v>2.4009603841536613E-3</v>
      </c>
      <c r="H777" s="53">
        <f>H776</f>
        <v>2756</v>
      </c>
      <c r="I777" s="53">
        <f>I776</f>
        <v>0</v>
      </c>
      <c r="J777" s="53">
        <f t="shared" si="340"/>
        <v>2756</v>
      </c>
      <c r="K777" s="53">
        <f t="shared" si="341"/>
        <v>6.6170468187274905</v>
      </c>
      <c r="P777" s="53" t="s">
        <v>903</v>
      </c>
      <c r="Q777" s="87" t="s">
        <v>1213</v>
      </c>
      <c r="R777" s="53">
        <v>3049018.4002335598</v>
      </c>
      <c r="S777" s="51">
        <v>114886.27064800001</v>
      </c>
      <c r="T777" s="53">
        <f t="shared" si="342"/>
        <v>3.7679756422329076E-2</v>
      </c>
      <c r="V777" s="88">
        <f t="shared" ref="V777:V786" si="345">V776</f>
        <v>2317</v>
      </c>
      <c r="W777" s="53">
        <f t="shared" si="343"/>
        <v>87.303995630536463</v>
      </c>
    </row>
    <row r="778" spans="1:23" x14ac:dyDescent="0.3">
      <c r="A778" s="53" t="s">
        <v>1136</v>
      </c>
      <c r="B778" s="53" t="s">
        <v>830</v>
      </c>
      <c r="C778" s="53">
        <v>12110106</v>
      </c>
      <c r="D778" s="53">
        <v>17217</v>
      </c>
      <c r="E778" s="53">
        <v>10634</v>
      </c>
      <c r="F778" s="53">
        <f t="shared" si="338"/>
        <v>0.61764535052564329</v>
      </c>
      <c r="H778" s="53">
        <f>Input!W218</f>
        <v>3890</v>
      </c>
      <c r="I778" s="53">
        <f>Input!X218</f>
        <v>0</v>
      </c>
      <c r="J778" s="53">
        <f t="shared" si="340"/>
        <v>3890</v>
      </c>
      <c r="K778" s="53">
        <f t="shared" si="341"/>
        <v>2402.6404135447524</v>
      </c>
      <c r="P778" s="53" t="s">
        <v>903</v>
      </c>
      <c r="Q778" s="87" t="s">
        <v>1214</v>
      </c>
      <c r="R778" s="53">
        <v>3049018.4002335598</v>
      </c>
      <c r="S778" s="51">
        <v>220309.484038</v>
      </c>
      <c r="T778" s="53">
        <f t="shared" si="342"/>
        <v>7.2255872257485865E-2</v>
      </c>
      <c r="V778" s="88">
        <f t="shared" si="345"/>
        <v>2317</v>
      </c>
      <c r="W778" s="53">
        <f t="shared" si="343"/>
        <v>167.41685602059474</v>
      </c>
    </row>
    <row r="779" spans="1:23" x14ac:dyDescent="0.3">
      <c r="A779" s="53" t="s">
        <v>1136</v>
      </c>
      <c r="B779" s="53" t="s">
        <v>830</v>
      </c>
      <c r="C779" s="53">
        <v>12110107</v>
      </c>
      <c r="D779" s="53">
        <v>17217</v>
      </c>
      <c r="E779" s="53">
        <v>99</v>
      </c>
      <c r="F779" s="53">
        <f t="shared" si="338"/>
        <v>5.7501306847882903E-3</v>
      </c>
      <c r="H779" s="53">
        <f t="shared" ref="H779:I782" si="346">H778</f>
        <v>3890</v>
      </c>
      <c r="I779" s="53">
        <f t="shared" si="346"/>
        <v>0</v>
      </c>
      <c r="J779" s="53">
        <f t="shared" si="340"/>
        <v>3890</v>
      </c>
      <c r="K779" s="53">
        <f t="shared" si="341"/>
        <v>22.368008363826448</v>
      </c>
      <c r="P779" s="53" t="s">
        <v>903</v>
      </c>
      <c r="Q779" s="87" t="s">
        <v>1220</v>
      </c>
      <c r="R779" s="53">
        <v>3049018.4002335598</v>
      </c>
      <c r="S779" s="51">
        <v>45437.858862599998</v>
      </c>
      <c r="T779" s="53">
        <f t="shared" si="342"/>
        <v>1.4902454789751149E-2</v>
      </c>
      <c r="V779" s="88">
        <f t="shared" si="345"/>
        <v>2317</v>
      </c>
      <c r="W779" s="53">
        <f t="shared" si="343"/>
        <v>34.528987747853414</v>
      </c>
    </row>
    <row r="780" spans="1:23" x14ac:dyDescent="0.3">
      <c r="A780" s="53" t="s">
        <v>1136</v>
      </c>
      <c r="B780" s="53" t="s">
        <v>830</v>
      </c>
      <c r="C780" s="53">
        <v>12110108</v>
      </c>
      <c r="D780" s="53">
        <v>17217</v>
      </c>
      <c r="E780" s="53">
        <v>4682</v>
      </c>
      <c r="F780" s="53">
        <f t="shared" si="338"/>
        <v>0.27194052390079571</v>
      </c>
      <c r="H780" s="53">
        <f t="shared" si="346"/>
        <v>3890</v>
      </c>
      <c r="I780" s="53">
        <f t="shared" si="346"/>
        <v>0</v>
      </c>
      <c r="J780" s="53">
        <f t="shared" si="340"/>
        <v>3890</v>
      </c>
      <c r="K780" s="53">
        <f t="shared" si="341"/>
        <v>1057.8486379740953</v>
      </c>
      <c r="P780" s="53" t="s">
        <v>903</v>
      </c>
      <c r="Q780" s="87" t="s">
        <v>1226</v>
      </c>
      <c r="R780" s="53">
        <v>3049018.4002335598</v>
      </c>
      <c r="S780" s="51">
        <v>2796.2304947299999</v>
      </c>
      <c r="T780" s="53">
        <f t="shared" si="342"/>
        <v>9.1709203674067831E-4</v>
      </c>
      <c r="V780" s="88">
        <f t="shared" si="345"/>
        <v>2317</v>
      </c>
      <c r="W780" s="53">
        <f t="shared" si="343"/>
        <v>2.1249022491281515</v>
      </c>
    </row>
    <row r="781" spans="1:23" x14ac:dyDescent="0.3">
      <c r="A781" s="53" t="s">
        <v>1136</v>
      </c>
      <c r="B781" s="53" t="s">
        <v>830</v>
      </c>
      <c r="C781" s="53">
        <v>12110109</v>
      </c>
      <c r="D781" s="53">
        <v>17217</v>
      </c>
      <c r="E781" s="53">
        <v>1390</v>
      </c>
      <c r="F781" s="53">
        <f t="shared" si="338"/>
        <v>8.0734158099552769E-2</v>
      </c>
      <c r="H781" s="53">
        <f t="shared" si="346"/>
        <v>3890</v>
      </c>
      <c r="I781" s="53">
        <f t="shared" si="346"/>
        <v>0</v>
      </c>
      <c r="J781" s="53">
        <f t="shared" si="340"/>
        <v>3890</v>
      </c>
      <c r="K781" s="53">
        <f t="shared" si="341"/>
        <v>314.05587500726028</v>
      </c>
      <c r="P781" s="53" t="s">
        <v>903</v>
      </c>
      <c r="Q781" s="87" t="s">
        <v>1227</v>
      </c>
      <c r="R781" s="53">
        <v>3049018.4002335598</v>
      </c>
      <c r="S781" s="51">
        <v>60439.707996999998</v>
      </c>
      <c r="T781" s="53">
        <f t="shared" si="342"/>
        <v>1.9822677354905505E-2</v>
      </c>
      <c r="V781" s="88">
        <f t="shared" si="345"/>
        <v>2317</v>
      </c>
      <c r="W781" s="53">
        <f t="shared" si="343"/>
        <v>45.929143431316056</v>
      </c>
    </row>
    <row r="782" spans="1:23" x14ac:dyDescent="0.3">
      <c r="A782" s="53" t="s">
        <v>1136</v>
      </c>
      <c r="B782" s="53" t="s">
        <v>830</v>
      </c>
      <c r="C782" s="53">
        <v>12110110</v>
      </c>
      <c r="D782" s="53">
        <v>17217</v>
      </c>
      <c r="E782" s="53">
        <v>412</v>
      </c>
      <c r="F782" s="53">
        <f t="shared" si="338"/>
        <v>2.3929836789219956E-2</v>
      </c>
      <c r="H782" s="53">
        <f t="shared" si="346"/>
        <v>3890</v>
      </c>
      <c r="I782" s="53">
        <f t="shared" si="346"/>
        <v>0</v>
      </c>
      <c r="J782" s="53">
        <f t="shared" si="340"/>
        <v>3890</v>
      </c>
      <c r="K782" s="53">
        <f t="shared" si="341"/>
        <v>93.087065110065623</v>
      </c>
      <c r="P782" s="53" t="s">
        <v>903</v>
      </c>
      <c r="Q782" s="87" t="s">
        <v>1215</v>
      </c>
      <c r="R782" s="53">
        <v>3049018.4002335598</v>
      </c>
      <c r="S782" s="51">
        <v>375912.27345199999</v>
      </c>
      <c r="T782" s="53">
        <f t="shared" si="342"/>
        <v>0.12328960475384619</v>
      </c>
      <c r="V782" s="88">
        <f t="shared" si="345"/>
        <v>2317</v>
      </c>
      <c r="W782" s="53">
        <f t="shared" si="343"/>
        <v>285.66201421466161</v>
      </c>
    </row>
    <row r="783" spans="1:23" x14ac:dyDescent="0.3">
      <c r="A783" s="53" t="s">
        <v>1136</v>
      </c>
      <c r="B783" s="53" t="s">
        <v>695</v>
      </c>
      <c r="C783" s="53">
        <v>12100204</v>
      </c>
      <c r="D783" s="53">
        <v>7210</v>
      </c>
      <c r="E783" s="53">
        <v>2500</v>
      </c>
      <c r="F783" s="53">
        <f t="shared" si="338"/>
        <v>0.34674063800277394</v>
      </c>
      <c r="H783" s="53">
        <f>Input!W219</f>
        <v>1286</v>
      </c>
      <c r="I783" s="53">
        <f>Input!X219</f>
        <v>12</v>
      </c>
      <c r="J783" s="53">
        <f t="shared" si="340"/>
        <v>1298</v>
      </c>
      <c r="K783" s="53">
        <f t="shared" si="341"/>
        <v>450.06934812760056</v>
      </c>
      <c r="P783" s="53" t="s">
        <v>903</v>
      </c>
      <c r="Q783" s="87" t="s">
        <v>1216</v>
      </c>
      <c r="R783" s="53">
        <v>3049018.4002335598</v>
      </c>
      <c r="S783" s="51">
        <v>984559.34162800002</v>
      </c>
      <c r="T783" s="53">
        <f t="shared" si="342"/>
        <v>0.32291026566208364</v>
      </c>
      <c r="V783" s="88">
        <f t="shared" si="345"/>
        <v>2317</v>
      </c>
      <c r="W783" s="53">
        <f t="shared" si="343"/>
        <v>748.18308553904774</v>
      </c>
    </row>
    <row r="784" spans="1:23" x14ac:dyDescent="0.3">
      <c r="A784" s="53" t="s">
        <v>1136</v>
      </c>
      <c r="B784" s="53" t="s">
        <v>695</v>
      </c>
      <c r="C784" s="53">
        <v>12100303</v>
      </c>
      <c r="D784" s="53">
        <v>7210</v>
      </c>
      <c r="E784" s="53">
        <v>4148</v>
      </c>
      <c r="F784" s="53">
        <f t="shared" si="338"/>
        <v>0.57531206657420253</v>
      </c>
      <c r="H784" s="53">
        <f>H783</f>
        <v>1286</v>
      </c>
      <c r="I784" s="53">
        <f>I783</f>
        <v>12</v>
      </c>
      <c r="J784" s="53">
        <f t="shared" si="340"/>
        <v>1298</v>
      </c>
      <c r="K784" s="53">
        <f t="shared" si="341"/>
        <v>746.75506241331493</v>
      </c>
      <c r="P784" s="53" t="s">
        <v>903</v>
      </c>
      <c r="Q784" s="87" t="s">
        <v>1229</v>
      </c>
      <c r="R784" s="53">
        <v>3049018.4002335598</v>
      </c>
      <c r="S784" s="51">
        <v>376223.04682599998</v>
      </c>
      <c r="T784" s="53">
        <f t="shared" si="342"/>
        <v>0.12339153046671698</v>
      </c>
      <c r="V784" s="88">
        <f t="shared" si="345"/>
        <v>2317</v>
      </c>
      <c r="W784" s="53">
        <f t="shared" si="343"/>
        <v>285.89817609138328</v>
      </c>
    </row>
    <row r="785" spans="1:23" x14ac:dyDescent="0.3">
      <c r="A785" s="53" t="s">
        <v>1136</v>
      </c>
      <c r="B785" s="53" t="s">
        <v>695</v>
      </c>
      <c r="C785" s="53">
        <v>12100406</v>
      </c>
      <c r="D785" s="53">
        <v>7210</v>
      </c>
      <c r="E785" s="53">
        <v>562</v>
      </c>
      <c r="F785" s="53">
        <f t="shared" si="338"/>
        <v>7.7947295423023574E-2</v>
      </c>
      <c r="H785" s="53">
        <f>H784</f>
        <v>1286</v>
      </c>
      <c r="I785" s="53">
        <f>I784</f>
        <v>12</v>
      </c>
      <c r="J785" s="53">
        <f t="shared" si="340"/>
        <v>1298</v>
      </c>
      <c r="K785" s="53">
        <f t="shared" si="341"/>
        <v>101.17558945908461</v>
      </c>
      <c r="P785" s="53" t="s">
        <v>903</v>
      </c>
      <c r="Q785" s="87" t="s">
        <v>1258</v>
      </c>
      <c r="R785" s="53">
        <v>3049018.4002335598</v>
      </c>
      <c r="S785" s="51">
        <v>619081.60996399994</v>
      </c>
      <c r="T785" s="53">
        <f t="shared" si="342"/>
        <v>0.20304292355748896</v>
      </c>
      <c r="V785" s="88">
        <f t="shared" si="345"/>
        <v>2317</v>
      </c>
      <c r="W785" s="53">
        <f t="shared" si="343"/>
        <v>470.45045388270194</v>
      </c>
    </row>
    <row r="786" spans="1:23" x14ac:dyDescent="0.3">
      <c r="A786" s="53" t="s">
        <v>1136</v>
      </c>
      <c r="B786" s="53" t="s">
        <v>1002</v>
      </c>
      <c r="C786" s="53">
        <v>12100101</v>
      </c>
      <c r="D786" s="53">
        <v>19807</v>
      </c>
      <c r="E786" s="53">
        <v>101</v>
      </c>
      <c r="F786" s="53">
        <f t="shared" si="338"/>
        <v>5.0992073509365373E-3</v>
      </c>
      <c r="H786" s="53">
        <f>Input!W220</f>
        <v>4624</v>
      </c>
      <c r="I786" s="53">
        <f>Input!X220</f>
        <v>2822</v>
      </c>
      <c r="J786" s="53">
        <f t="shared" si="340"/>
        <v>7446</v>
      </c>
      <c r="K786" s="53">
        <f t="shared" si="341"/>
        <v>37.968697935073457</v>
      </c>
      <c r="P786" s="53" t="s">
        <v>903</v>
      </c>
      <c r="Q786" s="87" t="s">
        <v>1230</v>
      </c>
      <c r="R786" s="53">
        <v>3049018.4002335598</v>
      </c>
      <c r="S786" s="51">
        <v>204677.65126899999</v>
      </c>
      <c r="T786" s="53">
        <f t="shared" si="342"/>
        <v>6.7129031183715174E-2</v>
      </c>
      <c r="V786" s="88">
        <f t="shared" si="345"/>
        <v>2317</v>
      </c>
      <c r="W786" s="53">
        <f t="shared" si="343"/>
        <v>155.53796525266804</v>
      </c>
    </row>
    <row r="787" spans="1:23" x14ac:dyDescent="0.3">
      <c r="A787" s="53" t="s">
        <v>1136</v>
      </c>
      <c r="B787" s="53" t="s">
        <v>1002</v>
      </c>
      <c r="C787" s="53">
        <v>12100202</v>
      </c>
      <c r="D787" s="53">
        <v>19807</v>
      </c>
      <c r="E787" s="53">
        <v>18159</v>
      </c>
      <c r="F787" s="53">
        <f t="shared" si="338"/>
        <v>0.91679709193719394</v>
      </c>
      <c r="H787" s="53">
        <f>H786</f>
        <v>4624</v>
      </c>
      <c r="I787" s="53">
        <f>I786</f>
        <v>2822</v>
      </c>
      <c r="J787" s="53">
        <f t="shared" si="340"/>
        <v>7446</v>
      </c>
      <c r="K787" s="53">
        <f t="shared" si="341"/>
        <v>6826.4711465643459</v>
      </c>
      <c r="P787" s="53" t="s">
        <v>1076</v>
      </c>
      <c r="Q787" s="87" t="s">
        <v>1291</v>
      </c>
      <c r="R787" s="53">
        <v>710294.83812904207</v>
      </c>
      <c r="S787" s="51">
        <v>174726.15299227199</v>
      </c>
      <c r="T787" s="53">
        <f t="shared" si="342"/>
        <v>0.24599102177415627</v>
      </c>
      <c r="V787" s="88">
        <f>Input!Z189</f>
        <v>15</v>
      </c>
      <c r="W787" s="53">
        <f t="shared" si="343"/>
        <v>3.689865326612344</v>
      </c>
    </row>
    <row r="788" spans="1:23" x14ac:dyDescent="0.3">
      <c r="A788" s="53" t="s">
        <v>1136</v>
      </c>
      <c r="B788" s="53" t="s">
        <v>1002</v>
      </c>
      <c r="C788" s="53">
        <v>12100203</v>
      </c>
      <c r="D788" s="53">
        <v>19807</v>
      </c>
      <c r="E788" s="53">
        <v>1547</v>
      </c>
      <c r="F788" s="53">
        <f t="shared" si="338"/>
        <v>7.8103700711869548E-2</v>
      </c>
      <c r="H788" s="53">
        <f>H787</f>
        <v>4624</v>
      </c>
      <c r="I788" s="53">
        <f>I787</f>
        <v>2822</v>
      </c>
      <c r="J788" s="53">
        <f t="shared" si="340"/>
        <v>7446</v>
      </c>
      <c r="K788" s="53">
        <f t="shared" si="341"/>
        <v>581.56015550058066</v>
      </c>
      <c r="P788" s="53" t="s">
        <v>1076</v>
      </c>
      <c r="Q788" s="87" t="s">
        <v>1292</v>
      </c>
      <c r="R788" s="53">
        <v>710294.83812904207</v>
      </c>
      <c r="S788" s="51">
        <v>160920.3257671</v>
      </c>
      <c r="T788" s="53">
        <f t="shared" si="342"/>
        <v>0.22655426610022045</v>
      </c>
      <c r="V788" s="88">
        <f>V787</f>
        <v>15</v>
      </c>
      <c r="W788" s="53">
        <f t="shared" si="343"/>
        <v>3.3983139915033069</v>
      </c>
    </row>
    <row r="789" spans="1:23" x14ac:dyDescent="0.3">
      <c r="A789" s="53" t="s">
        <v>1136</v>
      </c>
      <c r="B789" s="53" t="s">
        <v>696</v>
      </c>
      <c r="C789" s="53">
        <v>12100202</v>
      </c>
      <c r="D789" s="53">
        <v>131533</v>
      </c>
      <c r="E789" s="53">
        <v>66910</v>
      </c>
      <c r="F789" s="53">
        <f t="shared" si="338"/>
        <v>0.5086936358176275</v>
      </c>
      <c r="H789" s="53">
        <f>Input!W221</f>
        <v>25595</v>
      </c>
      <c r="I789" s="53">
        <f>Input!X221</f>
        <v>3249</v>
      </c>
      <c r="J789" s="53">
        <f t="shared" si="340"/>
        <v>28844</v>
      </c>
      <c r="K789" s="53">
        <f t="shared" si="341"/>
        <v>14672.759231523647</v>
      </c>
      <c r="P789" s="53" t="s">
        <v>1076</v>
      </c>
      <c r="Q789" s="87" t="s">
        <v>1290</v>
      </c>
      <c r="R789" s="53">
        <v>710294.83812904207</v>
      </c>
      <c r="S789" s="51">
        <v>8310.7834447599998</v>
      </c>
      <c r="T789" s="53">
        <f t="shared" si="342"/>
        <v>1.1700470000107401E-2</v>
      </c>
      <c r="V789" s="88">
        <f t="shared" ref="V789:V790" si="347">V788</f>
        <v>15</v>
      </c>
      <c r="W789" s="53">
        <f t="shared" si="343"/>
        <v>0.17550705000161101</v>
      </c>
    </row>
    <row r="790" spans="1:23" x14ac:dyDescent="0.3">
      <c r="A790" s="53" t="s">
        <v>1136</v>
      </c>
      <c r="B790" s="53" t="s">
        <v>696</v>
      </c>
      <c r="C790" s="53">
        <v>12100203</v>
      </c>
      <c r="D790" s="53">
        <v>131533</v>
      </c>
      <c r="E790" s="53">
        <v>9219</v>
      </c>
      <c r="F790" s="53">
        <f t="shared" si="338"/>
        <v>7.0088875035162285E-2</v>
      </c>
      <c r="H790" s="53">
        <f t="shared" ref="H790:I792" si="348">H789</f>
        <v>25595</v>
      </c>
      <c r="I790" s="53">
        <f t="shared" si="348"/>
        <v>3249</v>
      </c>
      <c r="J790" s="53">
        <f t="shared" si="340"/>
        <v>28844</v>
      </c>
      <c r="K790" s="53">
        <f t="shared" si="341"/>
        <v>2021.643511514221</v>
      </c>
      <c r="P790" s="53" t="s">
        <v>1076</v>
      </c>
      <c r="Q790" s="87" t="s">
        <v>1270</v>
      </c>
      <c r="R790" s="53">
        <v>710294.83812904207</v>
      </c>
      <c r="S790" s="51">
        <v>366337.57592491002</v>
      </c>
      <c r="T790" s="53">
        <f t="shared" si="342"/>
        <v>0.51575424212551579</v>
      </c>
      <c r="V790" s="88">
        <f t="shared" si="347"/>
        <v>15</v>
      </c>
      <c r="W790" s="53">
        <f t="shared" si="343"/>
        <v>7.7363136318827372</v>
      </c>
    </row>
    <row r="791" spans="1:23" x14ac:dyDescent="0.3">
      <c r="A791" s="53" t="s">
        <v>1136</v>
      </c>
      <c r="B791" s="53" t="s">
        <v>696</v>
      </c>
      <c r="C791" s="53">
        <v>12100303</v>
      </c>
      <c r="D791" s="53">
        <v>131533</v>
      </c>
      <c r="E791" s="53">
        <v>363</v>
      </c>
      <c r="F791" s="53">
        <f t="shared" si="338"/>
        <v>2.7597637094873531E-3</v>
      </c>
      <c r="H791" s="53">
        <f t="shared" si="348"/>
        <v>25595</v>
      </c>
      <c r="I791" s="53">
        <f t="shared" si="348"/>
        <v>3249</v>
      </c>
      <c r="J791" s="53">
        <f t="shared" si="340"/>
        <v>28844</v>
      </c>
      <c r="K791" s="53">
        <f t="shared" si="341"/>
        <v>79.602624436453212</v>
      </c>
      <c r="P791" s="53" t="s">
        <v>1077</v>
      </c>
      <c r="Q791" s="87" t="s">
        <v>1143</v>
      </c>
      <c r="R791" s="53">
        <v>590028.99691231991</v>
      </c>
      <c r="S791" s="51">
        <v>531020.34770399996</v>
      </c>
      <c r="T791" s="53">
        <f t="shared" si="342"/>
        <v>0.89999025553469736</v>
      </c>
      <c r="V791" s="89">
        <f>Input!Z190</f>
        <v>1148</v>
      </c>
      <c r="W791" s="53">
        <f t="shared" si="343"/>
        <v>1033.1888133538325</v>
      </c>
    </row>
    <row r="792" spans="1:23" x14ac:dyDescent="0.3">
      <c r="A792" s="53" t="s">
        <v>1136</v>
      </c>
      <c r="B792" s="53" t="s">
        <v>696</v>
      </c>
      <c r="C792" s="53">
        <v>12100304</v>
      </c>
      <c r="D792" s="53">
        <v>131533</v>
      </c>
      <c r="E792" s="53">
        <v>55041</v>
      </c>
      <c r="F792" s="53">
        <f t="shared" si="338"/>
        <v>0.41845772543772286</v>
      </c>
      <c r="H792" s="53">
        <f t="shared" si="348"/>
        <v>25595</v>
      </c>
      <c r="I792" s="53">
        <f t="shared" si="348"/>
        <v>3249</v>
      </c>
      <c r="J792" s="53">
        <f t="shared" si="340"/>
        <v>28844</v>
      </c>
      <c r="K792" s="53">
        <f t="shared" si="341"/>
        <v>12069.994632525679</v>
      </c>
      <c r="P792" s="53" t="s">
        <v>1077</v>
      </c>
      <c r="Q792" s="87" t="s">
        <v>1164</v>
      </c>
      <c r="R792" s="53">
        <v>590028.99691231991</v>
      </c>
      <c r="S792" s="51">
        <v>8331.3658350200003</v>
      </c>
      <c r="T792" s="53">
        <f t="shared" si="342"/>
        <v>1.4120265069376017E-2</v>
      </c>
      <c r="V792" s="88">
        <f>V791</f>
        <v>1148</v>
      </c>
      <c r="W792" s="53">
        <f t="shared" si="343"/>
        <v>16.210064299643669</v>
      </c>
    </row>
    <row r="793" spans="1:23" x14ac:dyDescent="0.3">
      <c r="A793" s="53" t="s">
        <v>1136</v>
      </c>
      <c r="B793" s="53" t="s">
        <v>762</v>
      </c>
      <c r="C793" s="53">
        <v>12090205</v>
      </c>
      <c r="D793" s="53">
        <v>116839</v>
      </c>
      <c r="E793" s="53">
        <v>544</v>
      </c>
      <c r="F793" s="53">
        <f t="shared" si="338"/>
        <v>4.655979595854124E-3</v>
      </c>
      <c r="H793" s="53">
        <f>Input!W222</f>
        <v>29964</v>
      </c>
      <c r="I793" s="53">
        <f>Input!X222</f>
        <v>285</v>
      </c>
      <c r="J793" s="53">
        <f t="shared" si="340"/>
        <v>30249</v>
      </c>
      <c r="K793" s="53">
        <f t="shared" si="341"/>
        <v>140.8387267949914</v>
      </c>
      <c r="P793" s="53" t="s">
        <v>1077</v>
      </c>
      <c r="Q793" s="87" t="s">
        <v>1140</v>
      </c>
      <c r="R793" s="53">
        <v>590028.99691231991</v>
      </c>
      <c r="S793" s="51">
        <v>14131.6160289</v>
      </c>
      <c r="T793" s="53">
        <f t="shared" si="342"/>
        <v>2.395071446124198E-2</v>
      </c>
      <c r="V793" s="88">
        <f t="shared" ref="V793:V794" si="349">V792</f>
        <v>1148</v>
      </c>
      <c r="W793" s="53">
        <f t="shared" si="343"/>
        <v>27.495420201505794</v>
      </c>
    </row>
    <row r="794" spans="1:23" x14ac:dyDescent="0.3">
      <c r="A794" s="53" t="s">
        <v>1136</v>
      </c>
      <c r="B794" s="53" t="s">
        <v>762</v>
      </c>
      <c r="C794" s="53">
        <v>12100203</v>
      </c>
      <c r="D794" s="53">
        <v>116839</v>
      </c>
      <c r="E794" s="53">
        <v>116295</v>
      </c>
      <c r="F794" s="53">
        <f t="shared" si="338"/>
        <v>0.99534402040414582</v>
      </c>
      <c r="H794" s="53">
        <f>H793</f>
        <v>29964</v>
      </c>
      <c r="I794" s="53">
        <f>I793</f>
        <v>285</v>
      </c>
      <c r="J794" s="53">
        <f t="shared" si="340"/>
        <v>30249</v>
      </c>
      <c r="K794" s="53">
        <f t="shared" si="341"/>
        <v>30108.161273205005</v>
      </c>
      <c r="P794" s="53" t="s">
        <v>1077</v>
      </c>
      <c r="Q794" s="87" t="s">
        <v>1142</v>
      </c>
      <c r="R794" s="53">
        <v>590028.99691231991</v>
      </c>
      <c r="S794" s="51">
        <v>36545.667344399997</v>
      </c>
      <c r="T794" s="53">
        <f t="shared" si="342"/>
        <v>6.1938764934684719E-2</v>
      </c>
      <c r="V794" s="88">
        <f t="shared" si="349"/>
        <v>1148</v>
      </c>
      <c r="W794" s="53">
        <f t="shared" si="343"/>
        <v>71.105702145018057</v>
      </c>
    </row>
    <row r="795" spans="1:23" x14ac:dyDescent="0.3">
      <c r="A795" s="53" t="s">
        <v>1136</v>
      </c>
      <c r="B795" s="53" t="s">
        <v>1029</v>
      </c>
      <c r="C795" s="53">
        <v>12100202</v>
      </c>
      <c r="D795" s="53">
        <v>14824</v>
      </c>
      <c r="E795" s="53">
        <v>111</v>
      </c>
      <c r="F795" s="53">
        <f t="shared" si="338"/>
        <v>7.4878575283324339E-3</v>
      </c>
      <c r="H795" s="53">
        <f>Input!W223</f>
        <v>3465</v>
      </c>
      <c r="I795" s="53">
        <f>Input!X223</f>
        <v>125</v>
      </c>
      <c r="J795" s="53">
        <f t="shared" si="340"/>
        <v>3590</v>
      </c>
      <c r="K795" s="53">
        <f t="shared" si="341"/>
        <v>26.881408526713436</v>
      </c>
      <c r="P795" s="53" t="s">
        <v>1078</v>
      </c>
      <c r="Q795" s="87" t="s">
        <v>1217</v>
      </c>
      <c r="R795" s="53">
        <v>2439885.4264911003</v>
      </c>
      <c r="S795" s="51">
        <v>722600.21816100006</v>
      </c>
      <c r="T795" s="53">
        <f t="shared" si="342"/>
        <v>0.29616153706045173</v>
      </c>
      <c r="V795" s="88">
        <f>Input!Z191</f>
        <v>0</v>
      </c>
      <c r="W795" s="53">
        <f t="shared" si="343"/>
        <v>0</v>
      </c>
    </row>
    <row r="796" spans="1:23" x14ac:dyDescent="0.3">
      <c r="A796" s="53" t="s">
        <v>1136</v>
      </c>
      <c r="B796" s="53" t="s">
        <v>1029</v>
      </c>
      <c r="C796" s="53">
        <v>12100204</v>
      </c>
      <c r="D796" s="53">
        <v>14824</v>
      </c>
      <c r="E796" s="53">
        <v>17</v>
      </c>
      <c r="F796" s="53">
        <f t="shared" si="338"/>
        <v>1.1467889908256881E-3</v>
      </c>
      <c r="H796" s="53">
        <f t="shared" ref="H796:I801" si="350">H795</f>
        <v>3465</v>
      </c>
      <c r="I796" s="53">
        <f t="shared" si="350"/>
        <v>125</v>
      </c>
      <c r="J796" s="53">
        <f t="shared" si="340"/>
        <v>3590</v>
      </c>
      <c r="K796" s="53">
        <f t="shared" si="341"/>
        <v>4.1169724770642206</v>
      </c>
      <c r="P796" s="53" t="s">
        <v>1078</v>
      </c>
      <c r="Q796" s="87" t="s">
        <v>1205</v>
      </c>
      <c r="R796" s="53">
        <v>2439885.4264911003</v>
      </c>
      <c r="S796" s="51">
        <v>888597.50250299997</v>
      </c>
      <c r="T796" s="53">
        <f t="shared" si="342"/>
        <v>0.36419640564062411</v>
      </c>
      <c r="V796" s="88">
        <f>V795</f>
        <v>0</v>
      </c>
      <c r="W796" s="53">
        <f t="shared" si="343"/>
        <v>0</v>
      </c>
    </row>
    <row r="797" spans="1:23" x14ac:dyDescent="0.3">
      <c r="A797" s="53" t="s">
        <v>1136</v>
      </c>
      <c r="B797" s="53" t="s">
        <v>1029</v>
      </c>
      <c r="C797" s="53">
        <v>12100303</v>
      </c>
      <c r="D797" s="53">
        <v>14824</v>
      </c>
      <c r="E797" s="53">
        <v>14116</v>
      </c>
      <c r="F797" s="53">
        <f t="shared" si="338"/>
        <v>0.95223961144090663</v>
      </c>
      <c r="H797" s="53">
        <f t="shared" si="350"/>
        <v>3465</v>
      </c>
      <c r="I797" s="53">
        <f t="shared" si="350"/>
        <v>125</v>
      </c>
      <c r="J797" s="53">
        <f t="shared" si="340"/>
        <v>3590</v>
      </c>
      <c r="K797" s="53">
        <f t="shared" si="341"/>
        <v>3418.5402050728549</v>
      </c>
      <c r="P797" s="53" t="s">
        <v>1078</v>
      </c>
      <c r="Q797" s="87" t="s">
        <v>1206</v>
      </c>
      <c r="R797" s="53">
        <v>2439885.4264911003</v>
      </c>
      <c r="S797" s="51">
        <v>330571.670851</v>
      </c>
      <c r="T797" s="53">
        <f t="shared" si="342"/>
        <v>0.13548655492664208</v>
      </c>
      <c r="V797" s="88">
        <f t="shared" ref="V797:V799" si="351">V796</f>
        <v>0</v>
      </c>
      <c r="W797" s="53">
        <f t="shared" si="343"/>
        <v>0</v>
      </c>
    </row>
    <row r="798" spans="1:23" x14ac:dyDescent="0.3">
      <c r="A798" s="53" t="s">
        <v>1136</v>
      </c>
      <c r="B798" s="53" t="s">
        <v>1029</v>
      </c>
      <c r="C798" s="53">
        <v>12100304</v>
      </c>
      <c r="D798" s="53">
        <v>14824</v>
      </c>
      <c r="E798" s="53">
        <v>348</v>
      </c>
      <c r="F798" s="53">
        <f t="shared" si="338"/>
        <v>2.3475445223961146E-2</v>
      </c>
      <c r="H798" s="53">
        <f t="shared" si="350"/>
        <v>3465</v>
      </c>
      <c r="I798" s="53">
        <f t="shared" si="350"/>
        <v>125</v>
      </c>
      <c r="J798" s="53">
        <f t="shared" si="340"/>
        <v>3590</v>
      </c>
      <c r="K798" s="53">
        <f t="shared" si="341"/>
        <v>84.276848354020515</v>
      </c>
      <c r="P798" s="53" t="s">
        <v>1078</v>
      </c>
      <c r="Q798" s="87" t="s">
        <v>1207</v>
      </c>
      <c r="R798" s="53">
        <v>2439885.4264911003</v>
      </c>
      <c r="S798" s="51">
        <v>124964.900267</v>
      </c>
      <c r="T798" s="53">
        <f t="shared" si="342"/>
        <v>5.121752804873185E-2</v>
      </c>
      <c r="V798" s="88">
        <f t="shared" si="351"/>
        <v>0</v>
      </c>
      <c r="W798" s="53">
        <f t="shared" si="343"/>
        <v>0</v>
      </c>
    </row>
    <row r="799" spans="1:23" x14ac:dyDescent="0.3">
      <c r="A799" s="53" t="s">
        <v>1136</v>
      </c>
      <c r="B799" s="53" t="s">
        <v>1029</v>
      </c>
      <c r="C799" s="53">
        <v>12100406</v>
      </c>
      <c r="D799" s="53">
        <v>14824</v>
      </c>
      <c r="E799" s="53">
        <v>62</v>
      </c>
      <c r="F799" s="53">
        <f t="shared" si="338"/>
        <v>4.1824069077172153E-3</v>
      </c>
      <c r="H799" s="53">
        <f t="shared" si="350"/>
        <v>3465</v>
      </c>
      <c r="I799" s="53">
        <f t="shared" si="350"/>
        <v>125</v>
      </c>
      <c r="J799" s="53">
        <f t="shared" si="340"/>
        <v>3590</v>
      </c>
      <c r="K799" s="53">
        <f t="shared" si="341"/>
        <v>15.014840798704803</v>
      </c>
      <c r="P799" s="53" t="s">
        <v>1078</v>
      </c>
      <c r="Q799" s="87" t="s">
        <v>1218</v>
      </c>
      <c r="R799" s="53">
        <v>2439885.4264911003</v>
      </c>
      <c r="S799" s="51">
        <v>361477.12751399999</v>
      </c>
      <c r="T799" s="53">
        <f t="shared" si="342"/>
        <v>0.14815332047532048</v>
      </c>
      <c r="V799" s="88">
        <f t="shared" si="351"/>
        <v>0</v>
      </c>
      <c r="W799" s="53">
        <f t="shared" si="343"/>
        <v>0</v>
      </c>
    </row>
    <row r="800" spans="1:23" x14ac:dyDescent="0.3">
      <c r="A800" s="53" t="s">
        <v>1136</v>
      </c>
      <c r="B800" s="53" t="s">
        <v>1029</v>
      </c>
      <c r="C800" s="53">
        <v>12110110</v>
      </c>
      <c r="D800" s="53">
        <v>14824</v>
      </c>
      <c r="E800" s="53">
        <v>99</v>
      </c>
      <c r="F800" s="53">
        <f t="shared" si="338"/>
        <v>6.6783594171613602E-3</v>
      </c>
      <c r="H800" s="53">
        <f t="shared" si="350"/>
        <v>3465</v>
      </c>
      <c r="I800" s="53">
        <f t="shared" si="350"/>
        <v>125</v>
      </c>
      <c r="J800" s="53">
        <f t="shared" si="340"/>
        <v>3590</v>
      </c>
      <c r="K800" s="53">
        <f t="shared" si="341"/>
        <v>23.975310307609284</v>
      </c>
      <c r="P800" s="53" t="s">
        <v>1078</v>
      </c>
      <c r="Q800" s="87" t="s">
        <v>1215</v>
      </c>
      <c r="R800" s="53">
        <v>2439885.4264911003</v>
      </c>
      <c r="S800" s="51">
        <v>11674.007195100001</v>
      </c>
      <c r="T800" s="53">
        <f t="shared" si="342"/>
        <v>4.7846538482296157E-3</v>
      </c>
      <c r="V800" s="88">
        <f t="shared" ref="V800" si="352">V799</f>
        <v>0</v>
      </c>
      <c r="W800" s="53">
        <f t="shared" si="343"/>
        <v>0</v>
      </c>
    </row>
    <row r="801" spans="1:23" x14ac:dyDescent="0.3">
      <c r="A801" s="53" t="s">
        <v>1136</v>
      </c>
      <c r="B801" s="53" t="s">
        <v>1029</v>
      </c>
      <c r="C801" s="53">
        <v>12110111</v>
      </c>
      <c r="D801" s="53">
        <v>14824</v>
      </c>
      <c r="E801" s="53">
        <v>71</v>
      </c>
      <c r="F801" s="53">
        <f t="shared" si="338"/>
        <v>4.7895304910955212E-3</v>
      </c>
      <c r="H801" s="53">
        <f t="shared" si="350"/>
        <v>3465</v>
      </c>
      <c r="I801" s="53">
        <f t="shared" si="350"/>
        <v>125</v>
      </c>
      <c r="J801" s="53">
        <f t="shared" si="340"/>
        <v>3590</v>
      </c>
      <c r="K801" s="53">
        <f t="shared" si="341"/>
        <v>17.194414463032921</v>
      </c>
      <c r="P801" s="53" t="s">
        <v>1079</v>
      </c>
      <c r="Q801" s="87" t="s">
        <v>1181</v>
      </c>
      <c r="R801" s="53">
        <v>165653.95555064335</v>
      </c>
      <c r="S801" s="51">
        <v>107755.8996174512</v>
      </c>
      <c r="T801" s="53">
        <f t="shared" si="342"/>
        <v>0.6504879358857707</v>
      </c>
      <c r="V801" s="88">
        <f>Input!Z192</f>
        <v>0</v>
      </c>
      <c r="W801" s="53">
        <f t="shared" si="343"/>
        <v>0</v>
      </c>
    </row>
    <row r="802" spans="1:23" x14ac:dyDescent="0.3">
      <c r="A802" s="53" t="s">
        <v>1136</v>
      </c>
      <c r="B802" s="53" t="s">
        <v>1030</v>
      </c>
      <c r="C802" s="53">
        <v>12090206</v>
      </c>
      <c r="D802" s="53">
        <v>33410</v>
      </c>
      <c r="E802" s="53">
        <v>316</v>
      </c>
      <c r="F802" s="53">
        <f t="shared" si="338"/>
        <v>9.4582460341215199E-3</v>
      </c>
      <c r="H802" s="53">
        <f>Input!W224</f>
        <v>8142</v>
      </c>
      <c r="I802" s="53">
        <f>Input!X224</f>
        <v>0</v>
      </c>
      <c r="J802" s="53">
        <f t="shared" si="340"/>
        <v>8142</v>
      </c>
      <c r="K802" s="53">
        <f t="shared" si="341"/>
        <v>77.009039209817416</v>
      </c>
      <c r="P802" s="53" t="s">
        <v>1079</v>
      </c>
      <c r="Q802" s="87" t="s">
        <v>1203</v>
      </c>
      <c r="R802" s="53">
        <v>165653.95555064335</v>
      </c>
      <c r="S802" s="51">
        <v>57898.055933192154</v>
      </c>
      <c r="T802" s="53">
        <f t="shared" si="342"/>
        <v>0.3495120641142293</v>
      </c>
      <c r="V802" s="88">
        <f>V801</f>
        <v>0</v>
      </c>
      <c r="W802" s="53">
        <f t="shared" si="343"/>
        <v>0</v>
      </c>
    </row>
    <row r="803" spans="1:23" x14ac:dyDescent="0.3">
      <c r="A803" s="53" t="s">
        <v>1136</v>
      </c>
      <c r="B803" s="53" t="s">
        <v>1030</v>
      </c>
      <c r="C803" s="53">
        <v>12100201</v>
      </c>
      <c r="D803" s="53">
        <v>33410</v>
      </c>
      <c r="E803" s="53">
        <v>13219</v>
      </c>
      <c r="F803" s="53">
        <f t="shared" si="338"/>
        <v>0.39565998204130498</v>
      </c>
      <c r="H803" s="53">
        <f t="shared" ref="H803:I806" si="353">H802</f>
        <v>8142</v>
      </c>
      <c r="I803" s="53">
        <f t="shared" si="353"/>
        <v>0</v>
      </c>
      <c r="J803" s="53">
        <f t="shared" si="340"/>
        <v>8142</v>
      </c>
      <c r="K803" s="53">
        <f t="shared" si="341"/>
        <v>3221.4635737803051</v>
      </c>
      <c r="P803" s="53" t="s">
        <v>1080</v>
      </c>
      <c r="Q803" s="87" t="s">
        <v>1143</v>
      </c>
      <c r="R803" s="53">
        <v>590008.67640393006</v>
      </c>
      <c r="S803" s="51">
        <v>1106.9867134599999</v>
      </c>
      <c r="T803" s="53">
        <f t="shared" si="342"/>
        <v>1.8762210756069252E-3</v>
      </c>
      <c r="V803" s="88">
        <f>Input!Z193</f>
        <v>0</v>
      </c>
      <c r="W803" s="53">
        <f t="shared" si="343"/>
        <v>0</v>
      </c>
    </row>
    <row r="804" spans="1:23" x14ac:dyDescent="0.3">
      <c r="A804" s="53" t="s">
        <v>1136</v>
      </c>
      <c r="B804" s="53" t="s">
        <v>1030</v>
      </c>
      <c r="C804" s="53">
        <v>12100203</v>
      </c>
      <c r="D804" s="53">
        <v>33410</v>
      </c>
      <c r="E804" s="53">
        <v>160</v>
      </c>
      <c r="F804" s="53">
        <f t="shared" si="338"/>
        <v>4.7889853337324158E-3</v>
      </c>
      <c r="H804" s="53">
        <f t="shared" si="353"/>
        <v>8142</v>
      </c>
      <c r="I804" s="53">
        <f t="shared" si="353"/>
        <v>0</v>
      </c>
      <c r="J804" s="53">
        <f t="shared" si="340"/>
        <v>8142</v>
      </c>
      <c r="K804" s="53">
        <f t="shared" si="341"/>
        <v>38.99191858724933</v>
      </c>
      <c r="P804" s="53" t="s">
        <v>1080</v>
      </c>
      <c r="Q804" s="87" t="s">
        <v>1165</v>
      </c>
      <c r="R804" s="53">
        <v>590008.67640393006</v>
      </c>
      <c r="S804" s="51">
        <v>123564.66039800001</v>
      </c>
      <c r="T804" s="53">
        <f t="shared" si="342"/>
        <v>0.20942854798529356</v>
      </c>
      <c r="V804" s="88">
        <f>V803</f>
        <v>0</v>
      </c>
      <c r="W804" s="53">
        <f t="shared" si="343"/>
        <v>0</v>
      </c>
    </row>
    <row r="805" spans="1:23" x14ac:dyDescent="0.3">
      <c r="A805" s="53" t="s">
        <v>1136</v>
      </c>
      <c r="B805" s="53" t="s">
        <v>1030</v>
      </c>
      <c r="C805" s="53">
        <v>12100302</v>
      </c>
      <c r="D805" s="53">
        <v>33410</v>
      </c>
      <c r="E805" s="53">
        <v>12</v>
      </c>
      <c r="F805" s="53">
        <f t="shared" si="338"/>
        <v>3.5917390002993118E-4</v>
      </c>
      <c r="H805" s="53">
        <f t="shared" si="353"/>
        <v>8142</v>
      </c>
      <c r="I805" s="53">
        <f t="shared" si="353"/>
        <v>0</v>
      </c>
      <c r="J805" s="53">
        <f t="shared" si="340"/>
        <v>8142</v>
      </c>
      <c r="K805" s="53">
        <f t="shared" si="341"/>
        <v>2.9243938940436998</v>
      </c>
      <c r="P805" s="53" t="s">
        <v>1080</v>
      </c>
      <c r="Q805" s="87" t="s">
        <v>1164</v>
      </c>
      <c r="R805" s="53">
        <v>590008.67640393006</v>
      </c>
      <c r="S805" s="51">
        <v>99872.620501700003</v>
      </c>
      <c r="T805" s="53">
        <f t="shared" si="342"/>
        <v>0.16927313867724464</v>
      </c>
      <c r="V805" s="88">
        <f t="shared" ref="V805:V808" si="354">V804</f>
        <v>0</v>
      </c>
      <c r="W805" s="53">
        <f t="shared" si="343"/>
        <v>0</v>
      </c>
    </row>
    <row r="806" spans="1:23" x14ac:dyDescent="0.3">
      <c r="A806" s="53" t="s">
        <v>1136</v>
      </c>
      <c r="B806" s="53" t="s">
        <v>1030</v>
      </c>
      <c r="C806" s="53">
        <v>12100304</v>
      </c>
      <c r="D806" s="53">
        <v>33410</v>
      </c>
      <c r="E806" s="53">
        <v>19703</v>
      </c>
      <c r="F806" s="53">
        <f t="shared" si="338"/>
        <v>0.58973361269081115</v>
      </c>
      <c r="H806" s="53">
        <f t="shared" si="353"/>
        <v>8142</v>
      </c>
      <c r="I806" s="53">
        <f t="shared" si="353"/>
        <v>0</v>
      </c>
      <c r="J806" s="53">
        <f t="shared" si="340"/>
        <v>8142</v>
      </c>
      <c r="K806" s="53">
        <f t="shared" si="341"/>
        <v>4801.6110745285841</v>
      </c>
      <c r="P806" s="53" t="s">
        <v>1080</v>
      </c>
      <c r="Q806" s="87" t="s">
        <v>1140</v>
      </c>
      <c r="R806" s="53">
        <v>590008.67640393006</v>
      </c>
      <c r="S806" s="51">
        <v>351136.72445799998</v>
      </c>
      <c r="T806" s="53">
        <f t="shared" si="342"/>
        <v>0.59513823864109716</v>
      </c>
      <c r="V806" s="88">
        <f t="shared" si="354"/>
        <v>0</v>
      </c>
      <c r="W806" s="53">
        <f t="shared" si="343"/>
        <v>0</v>
      </c>
    </row>
    <row r="807" spans="1:23" ht="13.95" customHeight="1" x14ac:dyDescent="0.3">
      <c r="A807" s="53" t="s">
        <v>1136</v>
      </c>
      <c r="B807" s="53" t="s">
        <v>1039</v>
      </c>
      <c r="C807" s="53">
        <v>12110103</v>
      </c>
      <c r="D807" s="53">
        <v>6878</v>
      </c>
      <c r="E807" s="53">
        <v>1441</v>
      </c>
      <c r="F807" s="53">
        <f t="shared" si="338"/>
        <v>0.2095085780750218</v>
      </c>
      <c r="H807" s="53">
        <f>Input!W225</f>
        <v>2058</v>
      </c>
      <c r="I807" s="53">
        <f>Input!X225</f>
        <v>0</v>
      </c>
      <c r="J807" s="53">
        <f t="shared" si="340"/>
        <v>2058</v>
      </c>
      <c r="K807" s="53">
        <f t="shared" si="341"/>
        <v>431.16865367839483</v>
      </c>
      <c r="P807" s="53" t="s">
        <v>1080</v>
      </c>
      <c r="Q807" s="87" t="s">
        <v>1166</v>
      </c>
      <c r="R807" s="53">
        <v>590008.67640393006</v>
      </c>
      <c r="S807" s="51">
        <v>13293.575649500001</v>
      </c>
      <c r="T807" s="53">
        <f t="shared" si="342"/>
        <v>2.2531152813757928E-2</v>
      </c>
      <c r="V807" s="88">
        <f t="shared" si="354"/>
        <v>0</v>
      </c>
      <c r="W807" s="53">
        <f t="shared" si="343"/>
        <v>0</v>
      </c>
    </row>
    <row r="808" spans="1:23" x14ac:dyDescent="0.3">
      <c r="A808" s="53" t="s">
        <v>1136</v>
      </c>
      <c r="B808" s="53" t="s">
        <v>1039</v>
      </c>
      <c r="C808" s="53">
        <v>12110105</v>
      </c>
      <c r="D808" s="53">
        <v>6878</v>
      </c>
      <c r="E808" s="53">
        <v>5169</v>
      </c>
      <c r="F808" s="53">
        <f t="shared" si="338"/>
        <v>0.7515266065716778</v>
      </c>
      <c r="H808" s="53">
        <f>H807</f>
        <v>2058</v>
      </c>
      <c r="I808" s="53">
        <f>I807</f>
        <v>0</v>
      </c>
      <c r="J808" s="53">
        <f t="shared" si="340"/>
        <v>2058</v>
      </c>
      <c r="K808" s="53">
        <f t="shared" si="341"/>
        <v>1546.6417563245129</v>
      </c>
      <c r="P808" s="53" t="s">
        <v>1080</v>
      </c>
      <c r="Q808" s="87" t="s">
        <v>1142</v>
      </c>
      <c r="R808" s="53">
        <v>590008.67640393006</v>
      </c>
      <c r="S808" s="51">
        <v>1034.10868327</v>
      </c>
      <c r="T808" s="53">
        <f t="shared" si="342"/>
        <v>1.7527008069997119E-3</v>
      </c>
      <c r="V808" s="88">
        <f t="shared" si="354"/>
        <v>0</v>
      </c>
      <c r="W808" s="53">
        <f t="shared" si="343"/>
        <v>0</v>
      </c>
    </row>
    <row r="809" spans="1:23" x14ac:dyDescent="0.3">
      <c r="A809" s="53" t="s">
        <v>1136</v>
      </c>
      <c r="B809" s="53" t="s">
        <v>1039</v>
      </c>
      <c r="C809" s="53">
        <v>12110108</v>
      </c>
      <c r="D809" s="53">
        <v>6878</v>
      </c>
      <c r="E809" s="53">
        <v>268</v>
      </c>
      <c r="F809" s="53">
        <f t="shared" si="338"/>
        <v>3.8964815353300375E-2</v>
      </c>
      <c r="H809" s="53">
        <f>H808</f>
        <v>2058</v>
      </c>
      <c r="I809" s="53">
        <f>I808</f>
        <v>0</v>
      </c>
      <c r="J809" s="53">
        <f t="shared" si="340"/>
        <v>2058</v>
      </c>
      <c r="K809" s="53">
        <f t="shared" si="341"/>
        <v>80.18958999709217</v>
      </c>
      <c r="P809" s="53" t="s">
        <v>1081</v>
      </c>
      <c r="Q809" s="87" t="s">
        <v>1249</v>
      </c>
      <c r="R809" s="53">
        <v>752626.60087229998</v>
      </c>
      <c r="S809" s="51">
        <v>698971.64478099998</v>
      </c>
      <c r="T809" s="53">
        <f t="shared" si="342"/>
        <v>0.92870972667041862</v>
      </c>
      <c r="V809" s="89">
        <f>Input!Z194</f>
        <v>1477</v>
      </c>
      <c r="W809" s="53">
        <f t="shared" si="343"/>
        <v>1371.7042662922083</v>
      </c>
    </row>
    <row r="810" spans="1:23" x14ac:dyDescent="0.3">
      <c r="A810" s="53" t="s">
        <v>1136</v>
      </c>
      <c r="B810" s="53" t="s">
        <v>792</v>
      </c>
      <c r="C810" s="53">
        <v>12100302</v>
      </c>
      <c r="D810" s="53">
        <v>46006</v>
      </c>
      <c r="E810" s="53">
        <v>10874</v>
      </c>
      <c r="F810" s="53">
        <f t="shared" si="338"/>
        <v>0.23636047472068861</v>
      </c>
      <c r="H810" s="53">
        <f>Input!W226</f>
        <v>9656</v>
      </c>
      <c r="I810" s="53">
        <f>Input!X226</f>
        <v>82</v>
      </c>
      <c r="J810" s="53">
        <f t="shared" si="340"/>
        <v>9738</v>
      </c>
      <c r="K810" s="53">
        <f t="shared" si="341"/>
        <v>2301.6783028300656</v>
      </c>
      <c r="P810" s="53" t="s">
        <v>1081</v>
      </c>
      <c r="Q810" s="87" t="s">
        <v>1229</v>
      </c>
      <c r="R810" s="53">
        <v>752626.60087229998</v>
      </c>
      <c r="S810" s="51">
        <v>30278.142940400001</v>
      </c>
      <c r="T810" s="53">
        <f t="shared" si="342"/>
        <v>4.0229966500396612E-2</v>
      </c>
      <c r="V810" s="88">
        <f>V809</f>
        <v>1477</v>
      </c>
      <c r="W810" s="53">
        <f t="shared" si="343"/>
        <v>59.419660521085795</v>
      </c>
    </row>
    <row r="811" spans="1:23" x14ac:dyDescent="0.3">
      <c r="A811" s="53" t="s">
        <v>1136</v>
      </c>
      <c r="B811" s="53" t="s">
        <v>792</v>
      </c>
      <c r="C811" s="53">
        <v>12110106</v>
      </c>
      <c r="D811" s="53">
        <v>46006</v>
      </c>
      <c r="E811" s="53">
        <v>92</v>
      </c>
      <c r="F811" s="53">
        <f t="shared" si="338"/>
        <v>1.9997391644568101E-3</v>
      </c>
      <c r="H811" s="53">
        <f t="shared" ref="H811:I814" si="355">H810</f>
        <v>9656</v>
      </c>
      <c r="I811" s="53">
        <f t="shared" si="355"/>
        <v>82</v>
      </c>
      <c r="J811" s="53">
        <f t="shared" si="340"/>
        <v>9738</v>
      </c>
      <c r="K811" s="53">
        <f t="shared" si="341"/>
        <v>19.473459983480417</v>
      </c>
      <c r="P811" s="53" t="s">
        <v>1081</v>
      </c>
      <c r="Q811" s="87" t="s">
        <v>1251</v>
      </c>
      <c r="R811" s="53">
        <v>752626.60087229998</v>
      </c>
      <c r="S811" s="51">
        <v>23376.813150900001</v>
      </c>
      <c r="T811" s="53">
        <f t="shared" si="342"/>
        <v>3.1060306829184745E-2</v>
      </c>
      <c r="V811" s="88">
        <f t="shared" ref="V811" si="356">V810</f>
        <v>1477</v>
      </c>
      <c r="W811" s="53">
        <f t="shared" si="343"/>
        <v>45.876073186705867</v>
      </c>
    </row>
    <row r="812" spans="1:23" x14ac:dyDescent="0.3">
      <c r="A812" s="53" t="s">
        <v>1136</v>
      </c>
      <c r="B812" s="53" t="s">
        <v>792</v>
      </c>
      <c r="C812" s="53">
        <v>12110107</v>
      </c>
      <c r="D812" s="53">
        <v>46006</v>
      </c>
      <c r="E812" s="53">
        <v>15127</v>
      </c>
      <c r="F812" s="53">
        <f t="shared" si="338"/>
        <v>0.32880493848628439</v>
      </c>
      <c r="H812" s="53">
        <f t="shared" si="355"/>
        <v>9656</v>
      </c>
      <c r="I812" s="53">
        <f t="shared" si="355"/>
        <v>82</v>
      </c>
      <c r="J812" s="53">
        <f t="shared" si="340"/>
        <v>9738</v>
      </c>
      <c r="K812" s="53">
        <f t="shared" si="341"/>
        <v>3201.9024909794375</v>
      </c>
      <c r="P812" s="53" t="s">
        <v>1082</v>
      </c>
      <c r="Q812" s="87" t="s">
        <v>1254</v>
      </c>
      <c r="R812" s="53">
        <v>447946.40879410232</v>
      </c>
      <c r="S812" s="51">
        <v>38778.482205</v>
      </c>
      <c r="T812" s="53">
        <f t="shared" si="342"/>
        <v>8.6569467783867093E-2</v>
      </c>
      <c r="V812" s="88">
        <f>Input!Z195</f>
        <v>0</v>
      </c>
      <c r="W812" s="53">
        <f t="shared" si="343"/>
        <v>0</v>
      </c>
    </row>
    <row r="813" spans="1:23" x14ac:dyDescent="0.3">
      <c r="A813" s="53" t="s">
        <v>1136</v>
      </c>
      <c r="B813" s="53" t="s">
        <v>792</v>
      </c>
      <c r="C813" s="53">
        <v>12110109</v>
      </c>
      <c r="D813" s="53">
        <v>46006</v>
      </c>
      <c r="E813" s="53">
        <v>16752</v>
      </c>
      <c r="F813" s="53">
        <f t="shared" si="338"/>
        <v>0.36412641829326609</v>
      </c>
      <c r="H813" s="53">
        <f t="shared" si="355"/>
        <v>9656</v>
      </c>
      <c r="I813" s="53">
        <f t="shared" si="355"/>
        <v>82</v>
      </c>
      <c r="J813" s="53">
        <f t="shared" si="340"/>
        <v>9738</v>
      </c>
      <c r="K813" s="53">
        <f t="shared" si="341"/>
        <v>3545.863061339825</v>
      </c>
      <c r="P813" s="53" t="s">
        <v>1082</v>
      </c>
      <c r="Q813" s="87" t="s">
        <v>1255</v>
      </c>
      <c r="R813" s="53">
        <v>447946.40879410232</v>
      </c>
      <c r="S813" s="51">
        <v>49.435071678200003</v>
      </c>
      <c r="T813" s="53">
        <f t="shared" si="342"/>
        <v>1.1035934367970955E-4</v>
      </c>
      <c r="V813" s="88">
        <f>V812</f>
        <v>0</v>
      </c>
      <c r="W813" s="53">
        <f t="shared" si="343"/>
        <v>0</v>
      </c>
    </row>
    <row r="814" spans="1:23" x14ac:dyDescent="0.3">
      <c r="A814" s="53" t="s">
        <v>1136</v>
      </c>
      <c r="B814" s="53" t="s">
        <v>792</v>
      </c>
      <c r="C814" s="53">
        <v>12110110</v>
      </c>
      <c r="D814" s="53">
        <v>46006</v>
      </c>
      <c r="E814" s="53">
        <v>3161</v>
      </c>
      <c r="F814" s="53">
        <f t="shared" si="338"/>
        <v>6.8708429335304091E-2</v>
      </c>
      <c r="H814" s="53">
        <f t="shared" si="355"/>
        <v>9656</v>
      </c>
      <c r="I814" s="53">
        <f t="shared" si="355"/>
        <v>82</v>
      </c>
      <c r="J814" s="53">
        <f t="shared" si="340"/>
        <v>9738</v>
      </c>
      <c r="K814" s="53">
        <f t="shared" si="341"/>
        <v>669.08268486719123</v>
      </c>
      <c r="P814" s="53" t="s">
        <v>1082</v>
      </c>
      <c r="Q814" s="87" t="s">
        <v>1297</v>
      </c>
      <c r="R814" s="53">
        <v>447946.40879410232</v>
      </c>
      <c r="S814" s="51">
        <v>87.904704424100004</v>
      </c>
      <c r="T814" s="53">
        <f t="shared" si="342"/>
        <v>1.9623933287185973E-4</v>
      </c>
      <c r="V814" s="88">
        <f t="shared" ref="V814:V816" si="357">V813</f>
        <v>0</v>
      </c>
      <c r="W814" s="53">
        <f t="shared" si="343"/>
        <v>0</v>
      </c>
    </row>
    <row r="815" spans="1:23" x14ac:dyDescent="0.3">
      <c r="A815" s="53" t="s">
        <v>1136</v>
      </c>
      <c r="B815" s="53" t="s">
        <v>1085</v>
      </c>
      <c r="C815" s="53">
        <v>12100303</v>
      </c>
      <c r="D815" s="53">
        <v>7382</v>
      </c>
      <c r="E815" s="53">
        <v>99</v>
      </c>
      <c r="F815" s="53">
        <f t="shared" si="338"/>
        <v>1.3410999729070713E-2</v>
      </c>
      <c r="H815" s="53">
        <f>Input!W227</f>
        <v>1282</v>
      </c>
      <c r="I815" s="53">
        <f>Input!X227</f>
        <v>0</v>
      </c>
      <c r="J815" s="53">
        <f t="shared" si="340"/>
        <v>1282</v>
      </c>
      <c r="K815" s="53">
        <f t="shared" si="341"/>
        <v>17.192901652668656</v>
      </c>
      <c r="P815" s="53" t="s">
        <v>1082</v>
      </c>
      <c r="Q815" s="87" t="s">
        <v>1302</v>
      </c>
      <c r="R815" s="53">
        <v>447946.40879410232</v>
      </c>
      <c r="S815" s="51">
        <v>164750.619691</v>
      </c>
      <c r="T815" s="53">
        <f t="shared" si="342"/>
        <v>0.3677909152894388</v>
      </c>
      <c r="V815" s="88">
        <f t="shared" si="357"/>
        <v>0</v>
      </c>
      <c r="W815" s="53">
        <f t="shared" si="343"/>
        <v>0</v>
      </c>
    </row>
    <row r="816" spans="1:23" x14ac:dyDescent="0.3">
      <c r="A816" s="53" t="s">
        <v>1136</v>
      </c>
      <c r="B816" s="53" t="s">
        <v>1085</v>
      </c>
      <c r="C816" s="53">
        <v>12100404</v>
      </c>
      <c r="D816" s="53">
        <v>7382</v>
      </c>
      <c r="E816" s="53">
        <v>728</v>
      </c>
      <c r="F816" s="53">
        <f t="shared" si="338"/>
        <v>9.8618260633974539E-2</v>
      </c>
      <c r="H816" s="53">
        <f t="shared" ref="H816:I819" si="358">H815</f>
        <v>1282</v>
      </c>
      <c r="I816" s="53">
        <f t="shared" si="358"/>
        <v>0</v>
      </c>
      <c r="J816" s="53">
        <f t="shared" si="340"/>
        <v>1282</v>
      </c>
      <c r="K816" s="53">
        <f t="shared" si="341"/>
        <v>126.42861013275535</v>
      </c>
      <c r="P816" s="53" t="s">
        <v>1082</v>
      </c>
      <c r="Q816" s="87" t="s">
        <v>1300</v>
      </c>
      <c r="R816" s="53">
        <v>447946.40879410232</v>
      </c>
      <c r="S816" s="51">
        <v>244279.967122</v>
      </c>
      <c r="T816" s="53">
        <f t="shared" si="342"/>
        <v>0.54533301825014258</v>
      </c>
      <c r="V816" s="88">
        <f t="shared" si="357"/>
        <v>0</v>
      </c>
      <c r="W816" s="53">
        <f t="shared" si="343"/>
        <v>0</v>
      </c>
    </row>
    <row r="817" spans="1:23" x14ac:dyDescent="0.3">
      <c r="A817" s="53" t="s">
        <v>1136</v>
      </c>
      <c r="B817" s="53" t="s">
        <v>1085</v>
      </c>
      <c r="C817" s="53">
        <v>12100405</v>
      </c>
      <c r="D817" s="53">
        <v>7382</v>
      </c>
      <c r="E817" s="53">
        <v>441</v>
      </c>
      <c r="F817" s="53">
        <f t="shared" si="338"/>
        <v>5.9739907884042265E-2</v>
      </c>
      <c r="H817" s="53">
        <f t="shared" si="358"/>
        <v>1282</v>
      </c>
      <c r="I817" s="53">
        <f t="shared" si="358"/>
        <v>0</v>
      </c>
      <c r="J817" s="53">
        <f t="shared" si="340"/>
        <v>1282</v>
      </c>
      <c r="K817" s="53">
        <f t="shared" si="341"/>
        <v>76.586561907342187</v>
      </c>
      <c r="P817" s="53" t="s">
        <v>1083</v>
      </c>
      <c r="Q817" s="87" t="s">
        <v>1188</v>
      </c>
      <c r="R817" s="53">
        <v>672575.61062189506</v>
      </c>
      <c r="S817" s="51">
        <v>6396.3540660899998</v>
      </c>
      <c r="T817" s="53">
        <f t="shared" si="342"/>
        <v>9.5102379049630276E-3</v>
      </c>
      <c r="V817" s="88">
        <f>Input!Z196</f>
        <v>0</v>
      </c>
      <c r="W817" s="53">
        <f t="shared" si="343"/>
        <v>0</v>
      </c>
    </row>
    <row r="818" spans="1:23" x14ac:dyDescent="0.3">
      <c r="A818" s="53" t="s">
        <v>1136</v>
      </c>
      <c r="B818" s="53" t="s">
        <v>1085</v>
      </c>
      <c r="C818" s="53">
        <v>12100406</v>
      </c>
      <c r="D818" s="53">
        <v>7382</v>
      </c>
      <c r="E818" s="53">
        <v>6090</v>
      </c>
      <c r="F818" s="53">
        <f t="shared" si="338"/>
        <v>0.82497968030344082</v>
      </c>
      <c r="H818" s="53">
        <f t="shared" si="358"/>
        <v>1282</v>
      </c>
      <c r="I818" s="53">
        <f t="shared" si="358"/>
        <v>0</v>
      </c>
      <c r="J818" s="53">
        <f t="shared" si="340"/>
        <v>1282</v>
      </c>
      <c r="K818" s="53">
        <f t="shared" si="341"/>
        <v>1057.6239501490111</v>
      </c>
      <c r="P818" s="53" t="s">
        <v>1083</v>
      </c>
      <c r="Q818" s="87" t="s">
        <v>1194</v>
      </c>
      <c r="R818" s="53">
        <v>672575.61062189506</v>
      </c>
      <c r="S818" s="51">
        <v>274903.67034220853</v>
      </c>
      <c r="T818" s="53">
        <f t="shared" si="342"/>
        <v>0.40873273725762915</v>
      </c>
      <c r="V818" s="88">
        <f>V817</f>
        <v>0</v>
      </c>
      <c r="W818" s="53">
        <f t="shared" si="343"/>
        <v>0</v>
      </c>
    </row>
    <row r="819" spans="1:23" x14ac:dyDescent="0.3">
      <c r="A819" s="53" t="s">
        <v>1136</v>
      </c>
      <c r="B819" s="53" t="s">
        <v>1085</v>
      </c>
      <c r="C819" s="53">
        <v>12100407</v>
      </c>
      <c r="D819" s="53">
        <v>7382</v>
      </c>
      <c r="E819" s="53">
        <v>24</v>
      </c>
      <c r="F819" s="53">
        <f t="shared" si="338"/>
        <v>3.251151449471688E-3</v>
      </c>
      <c r="H819" s="53">
        <f t="shared" si="358"/>
        <v>1282</v>
      </c>
      <c r="I819" s="53">
        <f t="shared" si="358"/>
        <v>0</v>
      </c>
      <c r="J819" s="53">
        <f t="shared" si="340"/>
        <v>1282</v>
      </c>
      <c r="K819" s="53">
        <f t="shared" si="341"/>
        <v>4.1679761582227037</v>
      </c>
      <c r="P819" s="53" t="s">
        <v>1083</v>
      </c>
      <c r="Q819" s="87" t="s">
        <v>1196</v>
      </c>
      <c r="R819" s="53">
        <v>672575.61062189506</v>
      </c>
      <c r="S819" s="51">
        <v>391275.58621359651</v>
      </c>
      <c r="T819" s="53">
        <f t="shared" si="342"/>
        <v>0.58175702483740777</v>
      </c>
      <c r="V819" s="88">
        <f t="shared" ref="V819" si="359">V818</f>
        <v>0</v>
      </c>
      <c r="W819" s="53">
        <f t="shared" si="343"/>
        <v>0</v>
      </c>
    </row>
    <row r="820" spans="1:23" x14ac:dyDescent="0.3">
      <c r="A820" s="53" t="s">
        <v>1136</v>
      </c>
      <c r="B820" s="53" t="s">
        <v>1111</v>
      </c>
      <c r="C820" s="53">
        <v>12110101</v>
      </c>
      <c r="D820" s="53">
        <v>26405</v>
      </c>
      <c r="E820" s="53">
        <v>585</v>
      </c>
      <c r="F820" s="53">
        <f t="shared" si="338"/>
        <v>2.2154894906267753E-2</v>
      </c>
      <c r="H820" s="53">
        <f>Input!W228</f>
        <v>8652</v>
      </c>
      <c r="I820" s="53">
        <f>Input!X228</f>
        <v>473</v>
      </c>
      <c r="J820" s="53">
        <f t="shared" si="340"/>
        <v>9125</v>
      </c>
      <c r="K820" s="53">
        <f t="shared" si="341"/>
        <v>202.16341601969324</v>
      </c>
      <c r="P820" s="53" t="s">
        <v>1084</v>
      </c>
      <c r="Q820" s="87" t="s">
        <v>1220</v>
      </c>
      <c r="R820" s="53">
        <v>1690566.0363391999</v>
      </c>
      <c r="S820" s="51">
        <v>613518.69615199999</v>
      </c>
      <c r="T820" s="53">
        <f t="shared" si="342"/>
        <v>0.36290726476472396</v>
      </c>
      <c r="V820" s="89">
        <f>Input!Z197</f>
        <v>3514</v>
      </c>
      <c r="W820" s="53">
        <f t="shared" si="343"/>
        <v>1275.2561283832399</v>
      </c>
    </row>
    <row r="821" spans="1:23" x14ac:dyDescent="0.3">
      <c r="A821" s="53" t="s">
        <v>1136</v>
      </c>
      <c r="B821" s="53" t="s">
        <v>1111</v>
      </c>
      <c r="C821" s="53">
        <v>12110102</v>
      </c>
      <c r="D821" s="53">
        <v>26405</v>
      </c>
      <c r="E821" s="53">
        <v>2</v>
      </c>
      <c r="F821" s="53">
        <f t="shared" si="338"/>
        <v>7.5743230448778641E-5</v>
      </c>
      <c r="H821" s="53">
        <f t="shared" ref="H821:I825" si="360">H820</f>
        <v>8652</v>
      </c>
      <c r="I821" s="53">
        <f t="shared" si="360"/>
        <v>473</v>
      </c>
      <c r="J821" s="53">
        <f t="shared" si="340"/>
        <v>9125</v>
      </c>
      <c r="K821" s="53">
        <f t="shared" si="341"/>
        <v>0.6911569778451051</v>
      </c>
      <c r="P821" s="53" t="s">
        <v>1084</v>
      </c>
      <c r="Q821" s="87" t="s">
        <v>1226</v>
      </c>
      <c r="R821" s="53">
        <v>1690566.0363391999</v>
      </c>
      <c r="S821" s="51">
        <v>453023.29624200001</v>
      </c>
      <c r="T821" s="53">
        <f t="shared" si="342"/>
        <v>0.26797136965024426</v>
      </c>
      <c r="V821" s="88">
        <f>V820</f>
        <v>3514</v>
      </c>
      <c r="W821" s="53">
        <f t="shared" si="343"/>
        <v>941.65139295095832</v>
      </c>
    </row>
    <row r="822" spans="1:23" x14ac:dyDescent="0.3">
      <c r="A822" s="53" t="s">
        <v>1136</v>
      </c>
      <c r="B822" s="53" t="s">
        <v>1111</v>
      </c>
      <c r="C822" s="53">
        <v>12110103</v>
      </c>
      <c r="D822" s="53">
        <v>26405</v>
      </c>
      <c r="E822" s="53">
        <v>532</v>
      </c>
      <c r="F822" s="53">
        <f t="shared" si="338"/>
        <v>2.014769929937512E-2</v>
      </c>
      <c r="H822" s="53">
        <f t="shared" si="360"/>
        <v>8652</v>
      </c>
      <c r="I822" s="53">
        <f t="shared" si="360"/>
        <v>473</v>
      </c>
      <c r="J822" s="53">
        <f t="shared" si="340"/>
        <v>9125</v>
      </c>
      <c r="K822" s="53">
        <f t="shared" si="341"/>
        <v>183.84775610679796</v>
      </c>
      <c r="P822" s="53" t="s">
        <v>1084</v>
      </c>
      <c r="Q822" s="87" t="s">
        <v>1222</v>
      </c>
      <c r="R822" s="53">
        <v>1690566.0363391999</v>
      </c>
      <c r="S822" s="51">
        <v>476424.23814999999</v>
      </c>
      <c r="T822" s="53">
        <f t="shared" si="342"/>
        <v>0.28181344467422442</v>
      </c>
      <c r="V822" s="88">
        <f t="shared" ref="V822:V825" si="361">V821</f>
        <v>3514</v>
      </c>
      <c r="W822" s="53">
        <f t="shared" si="343"/>
        <v>990.29244458522464</v>
      </c>
    </row>
    <row r="823" spans="1:23" x14ac:dyDescent="0.3">
      <c r="A823" s="53" t="s">
        <v>1136</v>
      </c>
      <c r="B823" s="53" t="s">
        <v>1111</v>
      </c>
      <c r="C823" s="53">
        <v>12110104</v>
      </c>
      <c r="D823" s="53">
        <v>26405</v>
      </c>
      <c r="E823" s="53">
        <v>18</v>
      </c>
      <c r="F823" s="53">
        <f t="shared" si="338"/>
        <v>6.8168907403900775E-4</v>
      </c>
      <c r="H823" s="53">
        <f t="shared" si="360"/>
        <v>8652</v>
      </c>
      <c r="I823" s="53">
        <f t="shared" si="360"/>
        <v>473</v>
      </c>
      <c r="J823" s="53">
        <f t="shared" si="340"/>
        <v>9125</v>
      </c>
      <c r="K823" s="53">
        <f t="shared" si="341"/>
        <v>6.2204128006059456</v>
      </c>
      <c r="P823" s="53" t="s">
        <v>1084</v>
      </c>
      <c r="Q823" s="87" t="s">
        <v>1227</v>
      </c>
      <c r="R823" s="53">
        <v>1690566.0363391999</v>
      </c>
      <c r="S823" s="51">
        <v>95308.638008800001</v>
      </c>
      <c r="T823" s="53">
        <f t="shared" si="342"/>
        <v>5.6376761368744907E-2</v>
      </c>
      <c r="V823" s="88">
        <f t="shared" si="361"/>
        <v>3514</v>
      </c>
      <c r="W823" s="53">
        <f t="shared" si="343"/>
        <v>198.10793944976962</v>
      </c>
    </row>
    <row r="824" spans="1:23" x14ac:dyDescent="0.3">
      <c r="A824" s="53" t="s">
        <v>1136</v>
      </c>
      <c r="B824" s="53" t="s">
        <v>1111</v>
      </c>
      <c r="C824" s="53">
        <v>12110106</v>
      </c>
      <c r="D824" s="53">
        <v>26405</v>
      </c>
      <c r="E824" s="53">
        <v>25220</v>
      </c>
      <c r="F824" s="53">
        <f t="shared" si="338"/>
        <v>0.95512213595909867</v>
      </c>
      <c r="H824" s="53">
        <f t="shared" si="360"/>
        <v>8652</v>
      </c>
      <c r="I824" s="53">
        <f t="shared" si="360"/>
        <v>473</v>
      </c>
      <c r="J824" s="53">
        <f t="shared" si="340"/>
        <v>9125</v>
      </c>
      <c r="K824" s="53">
        <f t="shared" si="341"/>
        <v>8715.4894906267746</v>
      </c>
      <c r="P824" s="53" t="s">
        <v>1084</v>
      </c>
      <c r="Q824" s="87" t="s">
        <v>1215</v>
      </c>
      <c r="R824" s="53">
        <v>1690566.0363391999</v>
      </c>
      <c r="S824" s="51">
        <v>36804.512835599999</v>
      </c>
      <c r="T824" s="53">
        <f t="shared" si="342"/>
        <v>2.1770526583686459E-2</v>
      </c>
      <c r="V824" s="88">
        <f t="shared" si="361"/>
        <v>3514</v>
      </c>
      <c r="W824" s="53">
        <f t="shared" si="343"/>
        <v>76.501630415074217</v>
      </c>
    </row>
    <row r="825" spans="1:23" x14ac:dyDescent="0.3">
      <c r="A825" s="53" t="s">
        <v>1136</v>
      </c>
      <c r="B825" s="53" t="s">
        <v>1111</v>
      </c>
      <c r="C825" s="53">
        <v>12110107</v>
      </c>
      <c r="D825" s="53">
        <v>26405</v>
      </c>
      <c r="E825" s="53">
        <v>48</v>
      </c>
      <c r="F825" s="53">
        <f t="shared" si="338"/>
        <v>1.8178375307706873E-3</v>
      </c>
      <c r="H825" s="53">
        <f t="shared" si="360"/>
        <v>8652</v>
      </c>
      <c r="I825" s="53">
        <f t="shared" si="360"/>
        <v>473</v>
      </c>
      <c r="J825" s="53">
        <f t="shared" si="340"/>
        <v>9125</v>
      </c>
      <c r="K825" s="53">
        <f t="shared" si="341"/>
        <v>16.587767468282522</v>
      </c>
      <c r="P825" s="53" t="s">
        <v>1084</v>
      </c>
      <c r="Q825" s="87" t="s">
        <v>1216</v>
      </c>
      <c r="R825" s="53">
        <v>1690566.0363391999</v>
      </c>
      <c r="S825" s="51">
        <v>15486.654950800001</v>
      </c>
      <c r="T825" s="53">
        <f t="shared" si="342"/>
        <v>9.160632958376028E-3</v>
      </c>
      <c r="V825" s="88">
        <f t="shared" si="361"/>
        <v>3514</v>
      </c>
      <c r="W825" s="53">
        <f t="shared" si="343"/>
        <v>32.190464215733364</v>
      </c>
    </row>
    <row r="826" spans="1:23" x14ac:dyDescent="0.3">
      <c r="A826" s="53" t="s">
        <v>1136</v>
      </c>
      <c r="B826" s="53" t="s">
        <v>852</v>
      </c>
      <c r="C826" s="53">
        <v>12100101</v>
      </c>
      <c r="D826" s="53">
        <v>86793</v>
      </c>
      <c r="E826" s="53">
        <v>50</v>
      </c>
      <c r="F826" s="53">
        <f t="shared" si="338"/>
        <v>5.7608332469208346E-4</v>
      </c>
      <c r="H826" s="53">
        <f>Input!W229</f>
        <v>16378</v>
      </c>
      <c r="I826" s="53">
        <f>Input!X229</f>
        <v>35035</v>
      </c>
      <c r="J826" s="53">
        <f t="shared" si="340"/>
        <v>51413</v>
      </c>
      <c r="K826" s="53">
        <f t="shared" si="341"/>
        <v>29.618171972394087</v>
      </c>
      <c r="P826" s="53" t="s">
        <v>1085</v>
      </c>
      <c r="Q826" s="87" t="s">
        <v>1318</v>
      </c>
      <c r="R826" s="53">
        <v>496214.23804799997</v>
      </c>
      <c r="S826" s="51">
        <v>33055.6942308</v>
      </c>
      <c r="T826" s="53">
        <f t="shared" si="342"/>
        <v>6.6615771366887788E-2</v>
      </c>
      <c r="V826" s="88">
        <f>Input!Z198</f>
        <v>68</v>
      </c>
      <c r="W826" s="53">
        <f t="shared" si="343"/>
        <v>4.5298724529483696</v>
      </c>
    </row>
    <row r="827" spans="1:23" x14ac:dyDescent="0.3">
      <c r="A827" s="53" t="s">
        <v>1136</v>
      </c>
      <c r="B827" s="53" t="s">
        <v>852</v>
      </c>
      <c r="C827" s="53">
        <v>12100204</v>
      </c>
      <c r="D827" s="53">
        <v>86793</v>
      </c>
      <c r="E827" s="53">
        <v>55815</v>
      </c>
      <c r="F827" s="53">
        <f t="shared" si="338"/>
        <v>0.64308181535377273</v>
      </c>
      <c r="H827" s="53">
        <f t="shared" ref="H827:I830" si="362">H826</f>
        <v>16378</v>
      </c>
      <c r="I827" s="53">
        <f t="shared" si="362"/>
        <v>35035</v>
      </c>
      <c r="J827" s="53">
        <f t="shared" si="340"/>
        <v>51413</v>
      </c>
      <c r="K827" s="53">
        <f t="shared" si="341"/>
        <v>33062.76537278352</v>
      </c>
      <c r="P827" s="53" t="s">
        <v>1085</v>
      </c>
      <c r="Q827" s="87" t="s">
        <v>1322</v>
      </c>
      <c r="R827" s="53">
        <v>496214.23804799997</v>
      </c>
      <c r="S827" s="51">
        <v>29589.740792799999</v>
      </c>
      <c r="T827" s="53">
        <f t="shared" si="342"/>
        <v>5.9630978968277237E-2</v>
      </c>
      <c r="V827" s="88">
        <f>V826</f>
        <v>68</v>
      </c>
      <c r="W827" s="53">
        <f t="shared" si="343"/>
        <v>4.0549065698428519</v>
      </c>
    </row>
    <row r="828" spans="1:23" x14ac:dyDescent="0.3">
      <c r="A828" s="53" t="s">
        <v>1136</v>
      </c>
      <c r="B828" s="53" t="s">
        <v>852</v>
      </c>
      <c r="C828" s="53">
        <v>12100303</v>
      </c>
      <c r="D828" s="53">
        <v>86793</v>
      </c>
      <c r="E828" s="53">
        <v>65</v>
      </c>
      <c r="F828" s="53">
        <f t="shared" si="338"/>
        <v>7.4890832209970851E-4</v>
      </c>
      <c r="H828" s="53">
        <f t="shared" si="362"/>
        <v>16378</v>
      </c>
      <c r="I828" s="53">
        <f t="shared" si="362"/>
        <v>35035</v>
      </c>
      <c r="J828" s="53">
        <f t="shared" si="340"/>
        <v>51413</v>
      </c>
      <c r="K828" s="53">
        <f t="shared" si="341"/>
        <v>38.503623564112317</v>
      </c>
      <c r="P828" s="53" t="s">
        <v>1085</v>
      </c>
      <c r="Q828" s="87" t="s">
        <v>1323</v>
      </c>
      <c r="R828" s="53">
        <v>496214.23804799997</v>
      </c>
      <c r="S828" s="51">
        <v>204167.857002</v>
      </c>
      <c r="T828" s="53">
        <f t="shared" si="342"/>
        <v>0.41145102527721172</v>
      </c>
      <c r="V828" s="88">
        <f t="shared" ref="V828:V830" si="363">V827</f>
        <v>68</v>
      </c>
      <c r="W828" s="53">
        <f t="shared" si="343"/>
        <v>27.978669718850398</v>
      </c>
    </row>
    <row r="829" spans="1:23" x14ac:dyDescent="0.3">
      <c r="A829" s="53" t="s">
        <v>1136</v>
      </c>
      <c r="B829" s="53" t="s">
        <v>852</v>
      </c>
      <c r="C829" s="53">
        <v>12100402</v>
      </c>
      <c r="D829" s="53">
        <v>86793</v>
      </c>
      <c r="E829" s="53">
        <v>28262</v>
      </c>
      <c r="F829" s="53">
        <f t="shared" si="338"/>
        <v>0.32562533844895325</v>
      </c>
      <c r="H829" s="53">
        <f t="shared" si="362"/>
        <v>16378</v>
      </c>
      <c r="I829" s="53">
        <f t="shared" si="362"/>
        <v>35035</v>
      </c>
      <c r="J829" s="53">
        <f t="shared" si="340"/>
        <v>51413</v>
      </c>
      <c r="K829" s="53">
        <f t="shared" si="341"/>
        <v>16741.375525676034</v>
      </c>
      <c r="P829" s="53" t="s">
        <v>1085</v>
      </c>
      <c r="Q829" s="87" t="s">
        <v>1327</v>
      </c>
      <c r="R829" s="53">
        <v>496214.23804799997</v>
      </c>
      <c r="S829" s="51">
        <v>202706.676806</v>
      </c>
      <c r="T829" s="53">
        <f t="shared" si="342"/>
        <v>0.40850636935248863</v>
      </c>
      <c r="V829" s="88">
        <f t="shared" si="363"/>
        <v>68</v>
      </c>
      <c r="W829" s="53">
        <f t="shared" si="343"/>
        <v>27.778433115969229</v>
      </c>
    </row>
    <row r="830" spans="1:23" x14ac:dyDescent="0.3">
      <c r="A830" s="53" t="s">
        <v>1136</v>
      </c>
      <c r="B830" s="53" t="s">
        <v>852</v>
      </c>
      <c r="C830" s="53">
        <v>12100403</v>
      </c>
      <c r="D830" s="53">
        <v>86793</v>
      </c>
      <c r="E830" s="53">
        <v>2601</v>
      </c>
      <c r="F830" s="53">
        <f t="shared" si="338"/>
        <v>2.9967854550482183E-2</v>
      </c>
      <c r="H830" s="53">
        <f t="shared" si="362"/>
        <v>16378</v>
      </c>
      <c r="I830" s="53">
        <f t="shared" si="362"/>
        <v>35035</v>
      </c>
      <c r="J830" s="53">
        <f t="shared" si="340"/>
        <v>51413</v>
      </c>
      <c r="K830" s="53">
        <f t="shared" si="341"/>
        <v>1540.7373060039404</v>
      </c>
      <c r="P830" s="53" t="s">
        <v>1085</v>
      </c>
      <c r="Q830" s="87" t="s">
        <v>1329</v>
      </c>
      <c r="R830" s="53">
        <v>496214.23804799997</v>
      </c>
      <c r="S830" s="51">
        <v>26694.2692164</v>
      </c>
      <c r="T830" s="53">
        <f t="shared" si="342"/>
        <v>5.3795855035134642E-2</v>
      </c>
      <c r="V830" s="88">
        <f t="shared" si="363"/>
        <v>68</v>
      </c>
      <c r="W830" s="53">
        <f t="shared" si="343"/>
        <v>3.6581181423891556</v>
      </c>
    </row>
    <row r="831" spans="1:23" x14ac:dyDescent="0.3">
      <c r="A831" s="53" t="s">
        <v>1136</v>
      </c>
      <c r="B831" s="53" t="s">
        <v>1120</v>
      </c>
      <c r="C831" s="53">
        <v>12100202</v>
      </c>
      <c r="D831" s="53">
        <v>42918</v>
      </c>
      <c r="E831" s="53">
        <v>314</v>
      </c>
      <c r="F831" s="53">
        <f t="shared" si="338"/>
        <v>7.3162775525420568E-3</v>
      </c>
      <c r="H831" s="53">
        <f>Input!W230</f>
        <v>9977</v>
      </c>
      <c r="I831" s="53">
        <f>Input!X230</f>
        <v>1</v>
      </c>
      <c r="J831" s="53">
        <f t="shared" si="340"/>
        <v>9978</v>
      </c>
      <c r="K831" s="53">
        <f t="shared" si="341"/>
        <v>73.00181741926464</v>
      </c>
      <c r="P831" s="53" t="s">
        <v>1086</v>
      </c>
      <c r="Q831" s="87" t="s">
        <v>1144</v>
      </c>
      <c r="R831" s="53">
        <v>591470.567872282</v>
      </c>
      <c r="S831" s="51">
        <v>574299.35178899998</v>
      </c>
      <c r="T831" s="53">
        <f t="shared" si="342"/>
        <v>0.97096860432962429</v>
      </c>
      <c r="V831" s="88">
        <f>Input!Z199</f>
        <v>77</v>
      </c>
      <c r="W831" s="53">
        <f t="shared" si="343"/>
        <v>74.764582533381073</v>
      </c>
    </row>
    <row r="832" spans="1:23" x14ac:dyDescent="0.3">
      <c r="A832" s="53" t="s">
        <v>1136</v>
      </c>
      <c r="B832" s="53" t="s">
        <v>1120</v>
      </c>
      <c r="C832" s="53">
        <v>12100301</v>
      </c>
      <c r="D832" s="53">
        <v>42918</v>
      </c>
      <c r="E832" s="53">
        <v>3716</v>
      </c>
      <c r="F832" s="53">
        <f t="shared" si="338"/>
        <v>8.6583717787408546E-2</v>
      </c>
      <c r="H832" s="53">
        <f t="shared" ref="H832:I835" si="364">H831</f>
        <v>9977</v>
      </c>
      <c r="I832" s="53">
        <f t="shared" si="364"/>
        <v>1</v>
      </c>
      <c r="J832" s="53">
        <f t="shared" si="340"/>
        <v>9978</v>
      </c>
      <c r="K832" s="53">
        <f t="shared" si="341"/>
        <v>863.9323360827625</v>
      </c>
      <c r="P832" s="53" t="s">
        <v>1086</v>
      </c>
      <c r="Q832" s="87" t="s">
        <v>1157</v>
      </c>
      <c r="R832" s="53">
        <v>591470.567872282</v>
      </c>
      <c r="S832" s="51">
        <v>469.53501808200002</v>
      </c>
      <c r="T832" s="53">
        <f t="shared" si="342"/>
        <v>7.9384341941320081E-4</v>
      </c>
      <c r="V832" s="88">
        <f>V831</f>
        <v>77</v>
      </c>
      <c r="W832" s="53">
        <f t="shared" si="343"/>
        <v>6.1125943294816465E-2</v>
      </c>
    </row>
    <row r="833" spans="1:23" x14ac:dyDescent="0.3">
      <c r="A833" s="53" t="s">
        <v>1136</v>
      </c>
      <c r="B833" s="53" t="s">
        <v>1120</v>
      </c>
      <c r="C833" s="53">
        <v>12100303</v>
      </c>
      <c r="D833" s="53">
        <v>42918</v>
      </c>
      <c r="E833" s="53">
        <v>23895</v>
      </c>
      <c r="F833" s="53">
        <f t="shared" si="338"/>
        <v>0.55675940164965754</v>
      </c>
      <c r="H833" s="53">
        <f t="shared" si="364"/>
        <v>9977</v>
      </c>
      <c r="I833" s="53">
        <f t="shared" si="364"/>
        <v>1</v>
      </c>
      <c r="J833" s="53">
        <f t="shared" si="340"/>
        <v>9978</v>
      </c>
      <c r="K833" s="53">
        <f t="shared" si="341"/>
        <v>5555.3453096602825</v>
      </c>
      <c r="P833" s="53" t="s">
        <v>1086</v>
      </c>
      <c r="Q833" s="87" t="s">
        <v>1158</v>
      </c>
      <c r="R833" s="53">
        <v>591470.567872282</v>
      </c>
      <c r="S833" s="51">
        <v>16701.681065199999</v>
      </c>
      <c r="T833" s="53">
        <f t="shared" si="342"/>
        <v>2.8237552250962455E-2</v>
      </c>
      <c r="V833" s="88">
        <f t="shared" ref="V833" si="365">V832</f>
        <v>77</v>
      </c>
      <c r="W833" s="53">
        <f t="shared" si="343"/>
        <v>2.1742915233241091</v>
      </c>
    </row>
    <row r="834" spans="1:23" x14ac:dyDescent="0.3">
      <c r="A834" s="53" t="s">
        <v>1136</v>
      </c>
      <c r="B834" s="53" t="s">
        <v>1120</v>
      </c>
      <c r="C834" s="53">
        <v>12100304</v>
      </c>
      <c r="D834" s="53">
        <v>42918</v>
      </c>
      <c r="E834" s="53">
        <v>14380</v>
      </c>
      <c r="F834" s="53">
        <f t="shared" si="338"/>
        <v>0.33505755161004708</v>
      </c>
      <c r="H834" s="53">
        <f t="shared" si="364"/>
        <v>9977</v>
      </c>
      <c r="I834" s="53">
        <f t="shared" si="364"/>
        <v>1</v>
      </c>
      <c r="J834" s="53">
        <f t="shared" si="340"/>
        <v>9978</v>
      </c>
      <c r="K834" s="53">
        <f t="shared" si="341"/>
        <v>3343.2042499650497</v>
      </c>
      <c r="P834" s="53" t="s">
        <v>810</v>
      </c>
      <c r="Q834" s="87" t="s">
        <v>1259</v>
      </c>
      <c r="R834" s="53">
        <v>553586.21542200004</v>
      </c>
      <c r="S834" s="51">
        <v>316902.58917300001</v>
      </c>
      <c r="T834" s="53">
        <f t="shared" si="342"/>
        <v>0.5724539021106666</v>
      </c>
      <c r="V834" s="89">
        <f>Input!Z200</f>
        <v>11430</v>
      </c>
      <c r="W834" s="53">
        <f t="shared" si="343"/>
        <v>6543.1481011249189</v>
      </c>
    </row>
    <row r="835" spans="1:23" x14ac:dyDescent="0.3">
      <c r="A835" s="53" t="s">
        <v>1136</v>
      </c>
      <c r="B835" s="53" t="s">
        <v>1120</v>
      </c>
      <c r="C835" s="53">
        <v>12110110</v>
      </c>
      <c r="D835" s="53">
        <v>42918</v>
      </c>
      <c r="E835" s="53">
        <v>613</v>
      </c>
      <c r="F835" s="53">
        <f t="shared" ref="F835:F898" si="366">E835/D835</f>
        <v>1.4283051400344844E-2</v>
      </c>
      <c r="H835" s="53">
        <f t="shared" si="364"/>
        <v>9977</v>
      </c>
      <c r="I835" s="53">
        <f t="shared" si="364"/>
        <v>1</v>
      </c>
      <c r="J835" s="53">
        <f t="shared" ref="J835:J898" si="367">SUM(H835:I835)</f>
        <v>9978</v>
      </c>
      <c r="K835" s="53">
        <f t="shared" ref="K835:K898" si="368">J835*F835</f>
        <v>142.51628687264085</v>
      </c>
      <c r="P835" s="53" t="s">
        <v>810</v>
      </c>
      <c r="Q835" s="87" t="s">
        <v>1191</v>
      </c>
      <c r="R835" s="53">
        <v>553586.21542200004</v>
      </c>
      <c r="S835" s="51">
        <v>236683.62624899999</v>
      </c>
      <c r="T835" s="53">
        <f t="shared" ref="T835:T898" si="369">S835/R835</f>
        <v>0.42754609788933334</v>
      </c>
      <c r="V835" s="88">
        <f>V834</f>
        <v>11430</v>
      </c>
      <c r="W835" s="53">
        <f t="shared" ref="W835:W898" si="370">V835*T835</f>
        <v>4886.8518988750802</v>
      </c>
    </row>
    <row r="836" spans="1:23" ht="14.4" customHeight="1" x14ac:dyDescent="0.3">
      <c r="A836" s="53" t="s">
        <v>1136</v>
      </c>
      <c r="B836" s="53" t="s">
        <v>1125</v>
      </c>
      <c r="C836" s="53">
        <v>12110103</v>
      </c>
      <c r="D836" s="53">
        <v>11677</v>
      </c>
      <c r="E836" s="53">
        <v>3138</v>
      </c>
      <c r="F836" s="53">
        <f t="shared" si="366"/>
        <v>0.26873340755330993</v>
      </c>
      <c r="H836" s="53">
        <f>Input!W231</f>
        <v>3477</v>
      </c>
      <c r="I836" s="53">
        <f>Input!X231</f>
        <v>1154</v>
      </c>
      <c r="J836" s="53">
        <f t="shared" si="367"/>
        <v>4631</v>
      </c>
      <c r="K836" s="53">
        <f t="shared" si="368"/>
        <v>1244.5044103793782</v>
      </c>
      <c r="P836" s="53" t="s">
        <v>1087</v>
      </c>
      <c r="Q836" s="87" t="s">
        <v>1181</v>
      </c>
      <c r="R836" s="53">
        <v>95160.763037949262</v>
      </c>
      <c r="S836" s="51">
        <v>20782.915896376369</v>
      </c>
      <c r="T836" s="53">
        <f t="shared" si="369"/>
        <v>0.21839795345155363</v>
      </c>
      <c r="V836" s="88">
        <f>Input!Z201</f>
        <v>0</v>
      </c>
      <c r="W836" s="53">
        <f t="shared" si="370"/>
        <v>0</v>
      </c>
    </row>
    <row r="837" spans="1:23" ht="14.4" customHeight="1" x14ac:dyDescent="0.3">
      <c r="A837" s="53" t="s">
        <v>1136</v>
      </c>
      <c r="B837" s="53" t="s">
        <v>1125</v>
      </c>
      <c r="C837" s="53">
        <v>12110104</v>
      </c>
      <c r="D837" s="53">
        <v>11677</v>
      </c>
      <c r="E837" s="53">
        <v>7350</v>
      </c>
      <c r="F837" s="53">
        <f t="shared" si="366"/>
        <v>0.62944249379121353</v>
      </c>
      <c r="H837" s="53">
        <f t="shared" ref="H837:I839" si="371">H836</f>
        <v>3477</v>
      </c>
      <c r="I837" s="53">
        <f t="shared" si="371"/>
        <v>1154</v>
      </c>
      <c r="J837" s="53">
        <f t="shared" si="367"/>
        <v>4631</v>
      </c>
      <c r="K837" s="53">
        <f t="shared" si="368"/>
        <v>2914.9481887471097</v>
      </c>
      <c r="P837" s="53" t="s">
        <v>1087</v>
      </c>
      <c r="Q837" s="87" t="s">
        <v>1183</v>
      </c>
      <c r="R837" s="53">
        <v>95160.763037949262</v>
      </c>
      <c r="S837" s="51">
        <v>48275.197922372899</v>
      </c>
      <c r="T837" s="53">
        <f t="shared" si="369"/>
        <v>0.50730150096759086</v>
      </c>
      <c r="V837" s="88">
        <f>V836</f>
        <v>0</v>
      </c>
      <c r="W837" s="53">
        <f t="shared" si="370"/>
        <v>0</v>
      </c>
    </row>
    <row r="838" spans="1:23" ht="14.4" customHeight="1" x14ac:dyDescent="0.3">
      <c r="A838" s="53" t="s">
        <v>1136</v>
      </c>
      <c r="B838" s="53" t="s">
        <v>1125</v>
      </c>
      <c r="C838" s="53">
        <v>12110106</v>
      </c>
      <c r="D838" s="53">
        <v>11677</v>
      </c>
      <c r="E838" s="53">
        <v>1185</v>
      </c>
      <c r="F838" s="53">
        <f t="shared" si="366"/>
        <v>0.1014815449173589</v>
      </c>
      <c r="H838" s="53">
        <f t="shared" si="371"/>
        <v>3477</v>
      </c>
      <c r="I838" s="53">
        <f t="shared" si="371"/>
        <v>1154</v>
      </c>
      <c r="J838" s="53">
        <f t="shared" si="367"/>
        <v>4631</v>
      </c>
      <c r="K838" s="53">
        <f t="shared" si="368"/>
        <v>469.96103451228907</v>
      </c>
      <c r="P838" s="53" t="s">
        <v>1087</v>
      </c>
      <c r="Q838" s="87" t="s">
        <v>1193</v>
      </c>
      <c r="R838" s="53">
        <v>95160.763037949262</v>
      </c>
      <c r="S838" s="51">
        <v>26102.649219200001</v>
      </c>
      <c r="T838" s="53">
        <f t="shared" si="369"/>
        <v>0.27430054558085559</v>
      </c>
      <c r="V838" s="88">
        <f t="shared" ref="V838" si="372">V837</f>
        <v>0</v>
      </c>
      <c r="W838" s="53">
        <f t="shared" si="370"/>
        <v>0</v>
      </c>
    </row>
    <row r="839" spans="1:23" x14ac:dyDescent="0.3">
      <c r="A839" s="53" t="s">
        <v>1136</v>
      </c>
      <c r="B839" s="53" t="s">
        <v>1125</v>
      </c>
      <c r="C839" s="53">
        <v>12110108</v>
      </c>
      <c r="D839" s="53">
        <v>11677</v>
      </c>
      <c r="E839" s="53">
        <v>4</v>
      </c>
      <c r="F839" s="53">
        <f t="shared" si="366"/>
        <v>3.4255373811766719E-4</v>
      </c>
      <c r="H839" s="53">
        <f t="shared" si="371"/>
        <v>3477</v>
      </c>
      <c r="I839" s="53">
        <f t="shared" si="371"/>
        <v>1154</v>
      </c>
      <c r="J839" s="53">
        <f t="shared" si="367"/>
        <v>4631</v>
      </c>
      <c r="K839" s="53">
        <f t="shared" si="368"/>
        <v>1.5863663612229169</v>
      </c>
      <c r="P839" s="53" t="s">
        <v>1088</v>
      </c>
      <c r="Q839" s="87" t="s">
        <v>1242</v>
      </c>
      <c r="R839" s="53">
        <v>676378.39754029992</v>
      </c>
      <c r="S839" s="51">
        <v>62736.764814399998</v>
      </c>
      <c r="T839" s="53">
        <f t="shared" si="369"/>
        <v>9.2753945191843629E-2</v>
      </c>
      <c r="V839" s="88">
        <f>Input!Z202</f>
        <v>26</v>
      </c>
      <c r="W839" s="53">
        <f t="shared" si="370"/>
        <v>2.4116025749879344</v>
      </c>
    </row>
    <row r="840" spans="1:23" x14ac:dyDescent="0.3">
      <c r="A840" s="53" t="s">
        <v>1137</v>
      </c>
      <c r="B840" s="53" t="s">
        <v>870</v>
      </c>
      <c r="C840" s="53">
        <v>12110208</v>
      </c>
      <c r="D840" s="53">
        <v>406220</v>
      </c>
      <c r="E840" s="53">
        <v>405360</v>
      </c>
      <c r="F840" s="53">
        <f t="shared" si="366"/>
        <v>0.99788292058490469</v>
      </c>
      <c r="H840" s="53">
        <f>Input!W232</f>
        <v>121342</v>
      </c>
      <c r="I840" s="53">
        <f>Input!X232</f>
        <v>4983</v>
      </c>
      <c r="J840" s="53">
        <f t="shared" si="367"/>
        <v>126325</v>
      </c>
      <c r="K840" s="53">
        <f t="shared" si="368"/>
        <v>126057.55994288808</v>
      </c>
      <c r="P840" s="53" t="s">
        <v>1088</v>
      </c>
      <c r="Q840" s="87" t="s">
        <v>1243</v>
      </c>
      <c r="R840" s="53">
        <v>676378.39754029992</v>
      </c>
      <c r="S840" s="51">
        <v>536064.65150499996</v>
      </c>
      <c r="T840" s="53">
        <f t="shared" si="369"/>
        <v>0.79255140828630644</v>
      </c>
      <c r="V840" s="88">
        <f>V839</f>
        <v>26</v>
      </c>
      <c r="W840" s="53">
        <f t="shared" si="370"/>
        <v>20.606336615443968</v>
      </c>
    </row>
    <row r="841" spans="1:23" x14ac:dyDescent="0.3">
      <c r="A841" s="53" t="s">
        <v>1137</v>
      </c>
      <c r="B841" s="53" t="s">
        <v>870</v>
      </c>
      <c r="C841" s="53">
        <v>13090002</v>
      </c>
      <c r="D841" s="53">
        <v>406220</v>
      </c>
      <c r="E841" s="53">
        <v>860</v>
      </c>
      <c r="F841" s="53">
        <f t="shared" si="366"/>
        <v>2.1170794150952685E-3</v>
      </c>
      <c r="H841" s="53">
        <f>H840</f>
        <v>121342</v>
      </c>
      <c r="I841" s="53">
        <f>I840</f>
        <v>4983</v>
      </c>
      <c r="J841" s="53">
        <f t="shared" si="367"/>
        <v>126325</v>
      </c>
      <c r="K841" s="53">
        <f t="shared" si="368"/>
        <v>267.44005711190977</v>
      </c>
      <c r="P841" s="53" t="s">
        <v>1088</v>
      </c>
      <c r="Q841" s="87" t="s">
        <v>1245</v>
      </c>
      <c r="R841" s="53">
        <v>676378.39754029992</v>
      </c>
      <c r="S841" s="51">
        <v>52824.9789877</v>
      </c>
      <c r="T841" s="53">
        <f t="shared" si="369"/>
        <v>7.8099742954242685E-2</v>
      </c>
      <c r="V841" s="88">
        <f t="shared" ref="V841:V843" si="373">V840</f>
        <v>26</v>
      </c>
      <c r="W841" s="53">
        <f t="shared" si="370"/>
        <v>2.0305933168103096</v>
      </c>
    </row>
    <row r="842" spans="1:23" x14ac:dyDescent="0.3">
      <c r="A842" s="53" t="s">
        <v>1137</v>
      </c>
      <c r="B842" s="53" t="s">
        <v>682</v>
      </c>
      <c r="C842" s="53">
        <v>12110207</v>
      </c>
      <c r="D842" s="53">
        <v>774769</v>
      </c>
      <c r="E842" s="53">
        <v>574</v>
      </c>
      <c r="F842" s="53">
        <f t="shared" si="366"/>
        <v>7.4086598715229963E-4</v>
      </c>
      <c r="H842" s="53">
        <f>Input!W233</f>
        <v>171773</v>
      </c>
      <c r="I842" s="53">
        <f>Input!X233</f>
        <v>3851</v>
      </c>
      <c r="J842" s="53">
        <f t="shared" si="367"/>
        <v>175624</v>
      </c>
      <c r="K842" s="53">
        <f t="shared" si="368"/>
        <v>130.11384812763546</v>
      </c>
      <c r="P842" s="53" t="s">
        <v>1088</v>
      </c>
      <c r="Q842" s="87" t="s">
        <v>1239</v>
      </c>
      <c r="R842" s="53">
        <v>676378.39754029992</v>
      </c>
      <c r="S842" s="51">
        <v>12651.9230386</v>
      </c>
      <c r="T842" s="53">
        <f t="shared" si="369"/>
        <v>1.8705391959012371E-2</v>
      </c>
      <c r="V842" s="88">
        <f t="shared" si="373"/>
        <v>26</v>
      </c>
      <c r="W842" s="53">
        <f t="shared" si="370"/>
        <v>0.48634019093432168</v>
      </c>
    </row>
    <row r="843" spans="1:23" x14ac:dyDescent="0.3">
      <c r="A843" s="53" t="s">
        <v>1137</v>
      </c>
      <c r="B843" s="53" t="s">
        <v>682</v>
      </c>
      <c r="C843" s="53">
        <v>12110208</v>
      </c>
      <c r="D843" s="53">
        <v>774769</v>
      </c>
      <c r="E843" s="53">
        <v>761290</v>
      </c>
      <c r="F843" s="53">
        <f t="shared" si="366"/>
        <v>0.98260255637486782</v>
      </c>
      <c r="H843" s="53">
        <f t="shared" ref="H843:I845" si="374">H842</f>
        <v>171773</v>
      </c>
      <c r="I843" s="53">
        <f t="shared" si="374"/>
        <v>3851</v>
      </c>
      <c r="J843" s="53">
        <f t="shared" si="367"/>
        <v>175624</v>
      </c>
      <c r="K843" s="53">
        <f t="shared" si="368"/>
        <v>172568.5913607798</v>
      </c>
      <c r="P843" s="53" t="s">
        <v>1088</v>
      </c>
      <c r="Q843" s="87" t="s">
        <v>1241</v>
      </c>
      <c r="R843" s="53">
        <v>676378.39754029992</v>
      </c>
      <c r="S843" s="51">
        <v>12100.079194600001</v>
      </c>
      <c r="T843" s="53">
        <f t="shared" si="369"/>
        <v>1.7889511608594883E-2</v>
      </c>
      <c r="V843" s="88">
        <f t="shared" si="373"/>
        <v>26</v>
      </c>
      <c r="W843" s="53">
        <f t="shared" si="370"/>
        <v>0.46512730182346695</v>
      </c>
    </row>
    <row r="844" spans="1:23" x14ac:dyDescent="0.3">
      <c r="A844" s="53" t="s">
        <v>1137</v>
      </c>
      <c r="B844" s="53" t="s">
        <v>682</v>
      </c>
      <c r="C844" s="53">
        <v>13090001</v>
      </c>
      <c r="D844" s="53">
        <v>774769</v>
      </c>
      <c r="E844" s="53">
        <v>11928</v>
      </c>
      <c r="F844" s="53">
        <f t="shared" si="366"/>
        <v>1.5395556611067299E-2</v>
      </c>
      <c r="H844" s="53">
        <f t="shared" si="374"/>
        <v>171773</v>
      </c>
      <c r="I844" s="53">
        <f t="shared" si="374"/>
        <v>3851</v>
      </c>
      <c r="J844" s="53">
        <f t="shared" si="367"/>
        <v>175624</v>
      </c>
      <c r="K844" s="53">
        <f t="shared" si="368"/>
        <v>2703.8292342620834</v>
      </c>
      <c r="P844" s="53" t="s">
        <v>795</v>
      </c>
      <c r="Q844" s="87" t="s">
        <v>1202</v>
      </c>
      <c r="R844" s="53">
        <v>600552.35539590009</v>
      </c>
      <c r="S844" s="51">
        <v>263216.09021599998</v>
      </c>
      <c r="T844" s="53">
        <f t="shared" si="369"/>
        <v>0.43828999728505091</v>
      </c>
      <c r="V844" s="89">
        <f>Input!Z203</f>
        <v>4314</v>
      </c>
      <c r="W844" s="53">
        <f t="shared" si="370"/>
        <v>1890.7830482877096</v>
      </c>
    </row>
    <row r="845" spans="1:23" x14ac:dyDescent="0.3">
      <c r="A845" s="53" t="s">
        <v>1137</v>
      </c>
      <c r="B845" s="53" t="s">
        <v>682</v>
      </c>
      <c r="C845" s="53">
        <v>13090002</v>
      </c>
      <c r="D845" s="53">
        <v>774769</v>
      </c>
      <c r="E845" s="53">
        <v>977</v>
      </c>
      <c r="F845" s="53">
        <f t="shared" si="366"/>
        <v>1.2610210269125377E-3</v>
      </c>
      <c r="H845" s="53">
        <f t="shared" si="374"/>
        <v>171773</v>
      </c>
      <c r="I845" s="53">
        <f t="shared" si="374"/>
        <v>3851</v>
      </c>
      <c r="J845" s="53">
        <f t="shared" si="367"/>
        <v>175624</v>
      </c>
      <c r="K845" s="53">
        <f t="shared" si="368"/>
        <v>221.46555683048751</v>
      </c>
      <c r="P845" s="53" t="s">
        <v>795</v>
      </c>
      <c r="Q845" s="87" t="s">
        <v>1204</v>
      </c>
      <c r="R845" s="53">
        <v>600552.35539590009</v>
      </c>
      <c r="S845" s="51">
        <v>291581.38019300002</v>
      </c>
      <c r="T845" s="53">
        <f t="shared" si="369"/>
        <v>0.48552199916155825</v>
      </c>
      <c r="V845" s="88">
        <f>V844</f>
        <v>4314</v>
      </c>
      <c r="W845" s="53">
        <f t="shared" si="370"/>
        <v>2094.5419043829625</v>
      </c>
    </row>
    <row r="846" spans="1:23" x14ac:dyDescent="0.3">
      <c r="A846" s="53" t="s">
        <v>1137</v>
      </c>
      <c r="B846" s="53" t="s">
        <v>1026</v>
      </c>
      <c r="C846" s="53">
        <v>12110206</v>
      </c>
      <c r="D846" s="53">
        <v>5300</v>
      </c>
      <c r="E846" s="53">
        <v>5203</v>
      </c>
      <c r="F846" s="53">
        <f t="shared" si="366"/>
        <v>0.98169811320754718</v>
      </c>
      <c r="H846" s="53">
        <f>Input!W234</f>
        <v>944</v>
      </c>
      <c r="I846" s="53">
        <f>Input!X234</f>
        <v>0</v>
      </c>
      <c r="J846" s="53">
        <f t="shared" si="367"/>
        <v>944</v>
      </c>
      <c r="K846" s="53">
        <f t="shared" si="368"/>
        <v>926.72301886792457</v>
      </c>
      <c r="P846" s="53" t="s">
        <v>795</v>
      </c>
      <c r="Q846" s="87" t="s">
        <v>1294</v>
      </c>
      <c r="R846" s="53">
        <v>600552.35539590009</v>
      </c>
      <c r="S846" s="51">
        <v>45754.884986899997</v>
      </c>
      <c r="T846" s="53">
        <f t="shared" si="369"/>
        <v>7.6188003553390712E-2</v>
      </c>
      <c r="V846" s="88">
        <f t="shared" ref="V846" si="375">V845</f>
        <v>4314</v>
      </c>
      <c r="W846" s="53">
        <f t="shared" si="370"/>
        <v>328.67504732932753</v>
      </c>
    </row>
    <row r="847" spans="1:23" x14ac:dyDescent="0.3">
      <c r="A847" s="53" t="s">
        <v>1137</v>
      </c>
      <c r="B847" s="53" t="s">
        <v>1026</v>
      </c>
      <c r="C847" s="53">
        <v>12110207</v>
      </c>
      <c r="D847" s="53">
        <v>5300</v>
      </c>
      <c r="E847" s="53">
        <v>54</v>
      </c>
      <c r="F847" s="53">
        <f t="shared" si="366"/>
        <v>1.0188679245283019E-2</v>
      </c>
      <c r="H847" s="53">
        <f t="shared" ref="H847:I849" si="376">H846</f>
        <v>944</v>
      </c>
      <c r="I847" s="53">
        <f t="shared" si="376"/>
        <v>0</v>
      </c>
      <c r="J847" s="53">
        <f t="shared" si="367"/>
        <v>944</v>
      </c>
      <c r="K847" s="53">
        <f t="shared" si="368"/>
        <v>9.6181132075471698</v>
      </c>
      <c r="P847" s="53" t="s">
        <v>211</v>
      </c>
      <c r="Q847" s="87" t="s">
        <v>1296</v>
      </c>
      <c r="R847" s="53">
        <v>368376.07636860001</v>
      </c>
      <c r="S847" s="51">
        <v>307010.077537</v>
      </c>
      <c r="T847" s="53">
        <f t="shared" si="369"/>
        <v>0.83341480957032421</v>
      </c>
      <c r="V847" s="89">
        <f>Input!Z204</f>
        <v>2175</v>
      </c>
      <c r="W847" s="53">
        <f t="shared" si="370"/>
        <v>1812.6772108154551</v>
      </c>
    </row>
    <row r="848" spans="1:23" x14ac:dyDescent="0.3">
      <c r="A848" s="53" t="s">
        <v>1137</v>
      </c>
      <c r="B848" s="53" t="s">
        <v>1026</v>
      </c>
      <c r="C848" s="53">
        <v>13080003</v>
      </c>
      <c r="D848" s="53">
        <v>5300</v>
      </c>
      <c r="E848" s="53">
        <v>39</v>
      </c>
      <c r="F848" s="53">
        <f t="shared" si="366"/>
        <v>7.3584905660377354E-3</v>
      </c>
      <c r="H848" s="53">
        <f t="shared" si="376"/>
        <v>944</v>
      </c>
      <c r="I848" s="53">
        <f t="shared" si="376"/>
        <v>0</v>
      </c>
      <c r="J848" s="53">
        <f t="shared" si="367"/>
        <v>944</v>
      </c>
      <c r="K848" s="53">
        <f t="shared" si="368"/>
        <v>6.9464150943396223</v>
      </c>
      <c r="P848" s="53" t="s">
        <v>211</v>
      </c>
      <c r="Q848" s="87" t="s">
        <v>1294</v>
      </c>
      <c r="R848" s="53">
        <v>368376.07636860001</v>
      </c>
      <c r="S848" s="51">
        <v>61365.998831600002</v>
      </c>
      <c r="T848" s="53">
        <f t="shared" si="369"/>
        <v>0.16658519042967573</v>
      </c>
      <c r="V848" s="88">
        <f>V847</f>
        <v>2175</v>
      </c>
      <c r="W848" s="53">
        <f t="shared" si="370"/>
        <v>362.32278918454472</v>
      </c>
    </row>
    <row r="849" spans="1:23" x14ac:dyDescent="0.3">
      <c r="A849" s="53" t="s">
        <v>1137</v>
      </c>
      <c r="B849" s="53" t="s">
        <v>1026</v>
      </c>
      <c r="C849" s="53">
        <v>13090001</v>
      </c>
      <c r="D849" s="53">
        <v>5300</v>
      </c>
      <c r="E849" s="53">
        <v>4</v>
      </c>
      <c r="F849" s="53">
        <f t="shared" si="366"/>
        <v>7.5471698113207543E-4</v>
      </c>
      <c r="H849" s="53">
        <f t="shared" si="376"/>
        <v>944</v>
      </c>
      <c r="I849" s="53">
        <f t="shared" si="376"/>
        <v>0</v>
      </c>
      <c r="J849" s="53">
        <f t="shared" si="367"/>
        <v>944</v>
      </c>
      <c r="K849" s="53">
        <f t="shared" si="368"/>
        <v>0.71245283018867922</v>
      </c>
      <c r="P849" s="53" t="s">
        <v>1089</v>
      </c>
      <c r="Q849" s="87" t="s">
        <v>1296</v>
      </c>
      <c r="R849" s="53">
        <v>378999.72877660004</v>
      </c>
      <c r="S849" s="51">
        <v>36232.874658599998</v>
      </c>
      <c r="T849" s="53">
        <f t="shared" si="369"/>
        <v>9.560132081244134E-2</v>
      </c>
      <c r="V849" s="89">
        <f>Input!Z205</f>
        <v>2254</v>
      </c>
      <c r="W849" s="53">
        <f t="shared" si="370"/>
        <v>215.48537711124277</v>
      </c>
    </row>
    <row r="850" spans="1:23" x14ac:dyDescent="0.3">
      <c r="A850" s="53" t="s">
        <v>1137</v>
      </c>
      <c r="B850" s="53" t="s">
        <v>1055</v>
      </c>
      <c r="C850" s="53">
        <v>12110104</v>
      </c>
      <c r="D850" s="53">
        <v>54258</v>
      </c>
      <c r="E850" s="53">
        <v>50</v>
      </c>
      <c r="F850" s="53">
        <f t="shared" si="366"/>
        <v>9.2152309336871981E-4</v>
      </c>
      <c r="H850" s="53">
        <f>Input!W235</f>
        <v>11666</v>
      </c>
      <c r="I850" s="53">
        <f>Input!X235</f>
        <v>73</v>
      </c>
      <c r="J850" s="53">
        <f t="shared" si="367"/>
        <v>11739</v>
      </c>
      <c r="K850" s="53">
        <f t="shared" si="368"/>
        <v>10.817759593055403</v>
      </c>
      <c r="P850" s="53" t="s">
        <v>1089</v>
      </c>
      <c r="Q850" s="87" t="s">
        <v>1294</v>
      </c>
      <c r="R850" s="53">
        <v>378999.72877660004</v>
      </c>
      <c r="S850" s="51">
        <v>342766.85411800002</v>
      </c>
      <c r="T850" s="53">
        <f t="shared" si="369"/>
        <v>0.90439867918755856</v>
      </c>
      <c r="V850" s="88">
        <f>V849</f>
        <v>2254</v>
      </c>
      <c r="W850" s="53">
        <f t="shared" si="370"/>
        <v>2038.514622888757</v>
      </c>
    </row>
    <row r="851" spans="1:23" x14ac:dyDescent="0.3">
      <c r="A851" s="53" t="s">
        <v>1137</v>
      </c>
      <c r="B851" s="53" t="s">
        <v>1055</v>
      </c>
      <c r="C851" s="53">
        <v>13080001</v>
      </c>
      <c r="D851" s="53">
        <v>54258</v>
      </c>
      <c r="E851" s="53">
        <v>5484</v>
      </c>
      <c r="F851" s="53">
        <f t="shared" si="366"/>
        <v>0.10107265288068119</v>
      </c>
      <c r="H851" s="53">
        <f>H850</f>
        <v>11666</v>
      </c>
      <c r="I851" s="53">
        <f>I850</f>
        <v>73</v>
      </c>
      <c r="J851" s="53">
        <f t="shared" si="367"/>
        <v>11739</v>
      </c>
      <c r="K851" s="53">
        <f t="shared" si="368"/>
        <v>1186.4918721663166</v>
      </c>
      <c r="P851" s="53" t="s">
        <v>623</v>
      </c>
      <c r="Q851" s="87" t="s">
        <v>1270</v>
      </c>
      <c r="R851" s="53">
        <v>401863.07703856996</v>
      </c>
      <c r="S851" s="51">
        <v>194158.818524</v>
      </c>
      <c r="T851" s="53">
        <f t="shared" si="369"/>
        <v>0.48314669751400191</v>
      </c>
      <c r="V851" s="88">
        <f>Input!Z206</f>
        <v>8</v>
      </c>
      <c r="W851" s="53">
        <f t="shared" si="370"/>
        <v>3.8651735801120153</v>
      </c>
    </row>
    <row r="852" spans="1:23" x14ac:dyDescent="0.3">
      <c r="A852" s="53" t="s">
        <v>1137</v>
      </c>
      <c r="B852" s="53" t="s">
        <v>1055</v>
      </c>
      <c r="C852" s="53">
        <v>13080002</v>
      </c>
      <c r="D852" s="53">
        <v>54258</v>
      </c>
      <c r="E852" s="53">
        <v>48724</v>
      </c>
      <c r="F852" s="53">
        <f t="shared" si="366"/>
        <v>0.89800582402595008</v>
      </c>
      <c r="H852" s="53">
        <f>H851</f>
        <v>11666</v>
      </c>
      <c r="I852" s="53">
        <f>I851</f>
        <v>73</v>
      </c>
      <c r="J852" s="53">
        <f t="shared" si="367"/>
        <v>11739</v>
      </c>
      <c r="K852" s="53">
        <f t="shared" si="368"/>
        <v>10541.690368240628</v>
      </c>
      <c r="P852" s="53" t="s">
        <v>623</v>
      </c>
      <c r="Q852" s="87" t="s">
        <v>1284</v>
      </c>
      <c r="R852" s="53">
        <v>401863.07703856996</v>
      </c>
      <c r="S852" s="51">
        <v>3340.39000257</v>
      </c>
      <c r="T852" s="53">
        <f t="shared" si="369"/>
        <v>8.3122590589465792E-3</v>
      </c>
      <c r="V852" s="88">
        <f t="shared" ref="V852:V853" si="377">V851</f>
        <v>8</v>
      </c>
      <c r="W852" s="53">
        <f t="shared" si="370"/>
        <v>6.6498072471572633E-2</v>
      </c>
    </row>
    <row r="853" spans="1:23" x14ac:dyDescent="0.3">
      <c r="A853" s="53" t="s">
        <v>1137</v>
      </c>
      <c r="B853" s="53" t="s">
        <v>1097</v>
      </c>
      <c r="C853" s="53">
        <v>12110207</v>
      </c>
      <c r="D853" s="53">
        <v>60968</v>
      </c>
      <c r="E853" s="53">
        <v>1068</v>
      </c>
      <c r="F853" s="53">
        <f t="shared" si="366"/>
        <v>1.7517386169793991E-2</v>
      </c>
      <c r="H853" s="53">
        <f>Input!W236</f>
        <v>18171</v>
      </c>
      <c r="I853" s="53">
        <f>Input!X236</f>
        <v>0</v>
      </c>
      <c r="J853" s="53">
        <f t="shared" si="367"/>
        <v>18171</v>
      </c>
      <c r="K853" s="53">
        <f t="shared" si="368"/>
        <v>318.30842409132663</v>
      </c>
      <c r="P853" s="53" t="s">
        <v>623</v>
      </c>
      <c r="Q853" s="87" t="s">
        <v>1289</v>
      </c>
      <c r="R853" s="53">
        <v>401863.07703856996</v>
      </c>
      <c r="S853" s="51">
        <v>204363.86851199999</v>
      </c>
      <c r="T853" s="53">
        <f t="shared" si="369"/>
        <v>0.50854104342705164</v>
      </c>
      <c r="V853" s="88">
        <f t="shared" si="377"/>
        <v>8</v>
      </c>
      <c r="W853" s="53">
        <f t="shared" si="370"/>
        <v>4.0683283474164131</v>
      </c>
    </row>
    <row r="854" spans="1:23" x14ac:dyDescent="0.3">
      <c r="A854" s="53" t="s">
        <v>1137</v>
      </c>
      <c r="B854" s="53" t="s">
        <v>1097</v>
      </c>
      <c r="C854" s="53">
        <v>13080003</v>
      </c>
      <c r="D854" s="53">
        <v>60968</v>
      </c>
      <c r="E854" s="53">
        <v>19</v>
      </c>
      <c r="F854" s="53">
        <f t="shared" si="366"/>
        <v>3.1163889253378824E-4</v>
      </c>
      <c r="H854" s="53">
        <f>H853</f>
        <v>18171</v>
      </c>
      <c r="I854" s="53">
        <f>I853</f>
        <v>0</v>
      </c>
      <c r="J854" s="53">
        <f t="shared" si="367"/>
        <v>18171</v>
      </c>
      <c r="K854" s="53">
        <f t="shared" si="368"/>
        <v>5.6627903162314661</v>
      </c>
      <c r="P854" s="53" t="s">
        <v>754</v>
      </c>
      <c r="Q854" s="87" t="s">
        <v>1323</v>
      </c>
      <c r="R854" s="53">
        <v>448603.93105399999</v>
      </c>
      <c r="S854" s="51">
        <v>37585.442376400002</v>
      </c>
      <c r="T854" s="53">
        <f t="shared" si="369"/>
        <v>8.3783132011555447E-2</v>
      </c>
      <c r="V854" s="88">
        <f>Input!Z207</f>
        <v>420</v>
      </c>
      <c r="W854" s="53">
        <f t="shared" si="370"/>
        <v>35.188915444853286</v>
      </c>
    </row>
    <row r="855" spans="1:23" x14ac:dyDescent="0.3">
      <c r="A855" s="53" t="s">
        <v>1137</v>
      </c>
      <c r="B855" s="53" t="s">
        <v>1097</v>
      </c>
      <c r="C855" s="53">
        <v>13090001</v>
      </c>
      <c r="D855" s="53">
        <v>60968</v>
      </c>
      <c r="E855" s="53">
        <v>59881</v>
      </c>
      <c r="F855" s="53">
        <f t="shared" si="366"/>
        <v>0.98217097493767225</v>
      </c>
      <c r="H855" s="53">
        <f>H854</f>
        <v>18171</v>
      </c>
      <c r="I855" s="53">
        <f>I854</f>
        <v>0</v>
      </c>
      <c r="J855" s="53">
        <f t="shared" si="367"/>
        <v>18171</v>
      </c>
      <c r="K855" s="53">
        <f t="shared" si="368"/>
        <v>17847.028785592443</v>
      </c>
      <c r="P855" s="53" t="s">
        <v>754</v>
      </c>
      <c r="Q855" s="87" t="s">
        <v>1329</v>
      </c>
      <c r="R855" s="53">
        <v>448603.93105399999</v>
      </c>
      <c r="S855" s="51">
        <v>254860.706144</v>
      </c>
      <c r="T855" s="53">
        <f t="shared" si="369"/>
        <v>0.56811964519615754</v>
      </c>
      <c r="V855" s="88">
        <f t="shared" ref="V855:V857" si="378">V854</f>
        <v>420</v>
      </c>
      <c r="W855" s="53">
        <f t="shared" si="370"/>
        <v>238.61025098238616</v>
      </c>
    </row>
    <row r="856" spans="1:23" x14ac:dyDescent="0.3">
      <c r="A856" s="53" t="s">
        <v>1137</v>
      </c>
      <c r="B856" s="53" t="s">
        <v>788</v>
      </c>
      <c r="C856" s="53">
        <v>12110103</v>
      </c>
      <c r="D856" s="53">
        <v>250304</v>
      </c>
      <c r="E856" s="53">
        <v>2</v>
      </c>
      <c r="F856" s="53">
        <f t="shared" si="366"/>
        <v>7.9902838148811052E-6</v>
      </c>
      <c r="H856" s="53">
        <f>Input!W237</f>
        <v>86001</v>
      </c>
      <c r="I856" s="53">
        <f>Input!X237</f>
        <v>34</v>
      </c>
      <c r="J856" s="53">
        <f t="shared" si="367"/>
        <v>86035</v>
      </c>
      <c r="K856" s="53">
        <f t="shared" si="368"/>
        <v>0.68744406801329594</v>
      </c>
      <c r="P856" s="53" t="s">
        <v>754</v>
      </c>
      <c r="Q856" s="87" t="s">
        <v>1328</v>
      </c>
      <c r="R856" s="53">
        <v>448603.93105399999</v>
      </c>
      <c r="S856" s="51">
        <v>89200.383027799995</v>
      </c>
      <c r="T856" s="53">
        <f t="shared" si="369"/>
        <v>0.19883994957026499</v>
      </c>
      <c r="V856" s="88">
        <f t="shared" si="378"/>
        <v>420</v>
      </c>
      <c r="W856" s="53">
        <f t="shared" si="370"/>
        <v>83.512778819511297</v>
      </c>
    </row>
    <row r="857" spans="1:23" x14ac:dyDescent="0.3">
      <c r="A857" s="53" t="s">
        <v>1137</v>
      </c>
      <c r="B857" s="53" t="s">
        <v>788</v>
      </c>
      <c r="C857" s="53">
        <v>12110105</v>
      </c>
      <c r="D857" s="53">
        <v>250304</v>
      </c>
      <c r="E857" s="53">
        <v>1486</v>
      </c>
      <c r="F857" s="53">
        <f t="shared" si="366"/>
        <v>5.9367808744566607E-3</v>
      </c>
      <c r="H857" s="53">
        <f t="shared" ref="H857:I861" si="379">H856</f>
        <v>86001</v>
      </c>
      <c r="I857" s="53">
        <f t="shared" si="379"/>
        <v>34</v>
      </c>
      <c r="J857" s="53">
        <f t="shared" si="367"/>
        <v>86035</v>
      </c>
      <c r="K857" s="53">
        <f t="shared" si="368"/>
        <v>510.77094253387878</v>
      </c>
      <c r="P857" s="53" t="s">
        <v>754</v>
      </c>
      <c r="Q857" s="87" t="s">
        <v>1339</v>
      </c>
      <c r="R857" s="53">
        <v>448603.93105399999</v>
      </c>
      <c r="S857" s="51">
        <v>66957.3995058</v>
      </c>
      <c r="T857" s="53">
        <f t="shared" si="369"/>
        <v>0.14925727322202201</v>
      </c>
      <c r="V857" s="88">
        <f t="shared" si="378"/>
        <v>420</v>
      </c>
      <c r="W857" s="53">
        <f t="shared" si="370"/>
        <v>62.68805475324924</v>
      </c>
    </row>
    <row r="858" spans="1:23" x14ac:dyDescent="0.3">
      <c r="A858" s="53" t="s">
        <v>1137</v>
      </c>
      <c r="B858" s="53" t="s">
        <v>788</v>
      </c>
      <c r="C858" s="53">
        <v>12110205</v>
      </c>
      <c r="D858" s="53">
        <v>250304</v>
      </c>
      <c r="E858" s="53">
        <v>28</v>
      </c>
      <c r="F858" s="53">
        <f t="shared" si="366"/>
        <v>1.1186397340833546E-4</v>
      </c>
      <c r="H858" s="53">
        <f t="shared" si="379"/>
        <v>86001</v>
      </c>
      <c r="I858" s="53">
        <f t="shared" si="379"/>
        <v>34</v>
      </c>
      <c r="J858" s="53">
        <f t="shared" si="367"/>
        <v>86035</v>
      </c>
      <c r="K858" s="53">
        <f t="shared" si="368"/>
        <v>9.624216952186142</v>
      </c>
      <c r="P858" s="53" t="s">
        <v>1090</v>
      </c>
      <c r="Q858" s="87" t="s">
        <v>1239</v>
      </c>
      <c r="R858" s="53">
        <v>728311.64164080005</v>
      </c>
      <c r="S858" s="51">
        <v>176830.46849200001</v>
      </c>
      <c r="T858" s="53">
        <f t="shared" si="369"/>
        <v>0.24279505967201329</v>
      </c>
      <c r="V858" s="89">
        <f>Input!Z208</f>
        <v>1093</v>
      </c>
      <c r="W858" s="53">
        <f t="shared" si="370"/>
        <v>265.3750002215105</v>
      </c>
    </row>
    <row r="859" spans="1:23" x14ac:dyDescent="0.3">
      <c r="A859" s="53" t="s">
        <v>1137</v>
      </c>
      <c r="B859" s="53" t="s">
        <v>788</v>
      </c>
      <c r="C859" s="53">
        <v>12110206</v>
      </c>
      <c r="D859" s="53">
        <v>250304</v>
      </c>
      <c r="E859" s="53">
        <v>814</v>
      </c>
      <c r="F859" s="53">
        <f t="shared" si="366"/>
        <v>3.2520455126566097E-3</v>
      </c>
      <c r="H859" s="53">
        <f t="shared" si="379"/>
        <v>86001</v>
      </c>
      <c r="I859" s="53">
        <f t="shared" si="379"/>
        <v>34</v>
      </c>
      <c r="J859" s="53">
        <f t="shared" si="367"/>
        <v>86035</v>
      </c>
      <c r="K859" s="53">
        <f t="shared" si="368"/>
        <v>279.7897356814114</v>
      </c>
      <c r="P859" s="53" t="s">
        <v>1090</v>
      </c>
      <c r="Q859" s="87" t="s">
        <v>1246</v>
      </c>
      <c r="R859" s="53">
        <v>728311.64164080005</v>
      </c>
      <c r="S859" s="51">
        <v>294481.57077400002</v>
      </c>
      <c r="T859" s="53">
        <f t="shared" si="369"/>
        <v>0.40433456495432074</v>
      </c>
      <c r="V859" s="88">
        <f t="shared" ref="V859:V862" si="380">V858</f>
        <v>1093</v>
      </c>
      <c r="W859" s="53">
        <f t="shared" si="370"/>
        <v>441.93767949507259</v>
      </c>
    </row>
    <row r="860" spans="1:23" x14ac:dyDescent="0.3">
      <c r="A860" s="53" t="s">
        <v>1137</v>
      </c>
      <c r="B860" s="53" t="s">
        <v>788</v>
      </c>
      <c r="C860" s="53">
        <v>13080002</v>
      </c>
      <c r="D860" s="53">
        <v>250304</v>
      </c>
      <c r="E860" s="53">
        <v>246710</v>
      </c>
      <c r="F860" s="53">
        <f t="shared" si="366"/>
        <v>0.98564145998465869</v>
      </c>
      <c r="H860" s="53">
        <f t="shared" si="379"/>
        <v>86001</v>
      </c>
      <c r="I860" s="53">
        <f t="shared" si="379"/>
        <v>34</v>
      </c>
      <c r="J860" s="53">
        <f t="shared" si="367"/>
        <v>86035</v>
      </c>
      <c r="K860" s="53">
        <f t="shared" si="368"/>
        <v>84799.66300978011</v>
      </c>
      <c r="P860" s="53" t="s">
        <v>1090</v>
      </c>
      <c r="Q860" s="87" t="s">
        <v>1247</v>
      </c>
      <c r="R860" s="53">
        <v>728311.64164080005</v>
      </c>
      <c r="S860" s="51">
        <v>29860.507757399999</v>
      </c>
      <c r="T860" s="53">
        <f t="shared" si="369"/>
        <v>4.0999629897618829E-2</v>
      </c>
      <c r="V860" s="88">
        <f t="shared" si="380"/>
        <v>1093</v>
      </c>
      <c r="W860" s="53">
        <f t="shared" si="370"/>
        <v>44.812595478097379</v>
      </c>
    </row>
    <row r="861" spans="1:23" x14ac:dyDescent="0.3">
      <c r="A861" s="53" t="s">
        <v>1137</v>
      </c>
      <c r="B861" s="53" t="s">
        <v>788</v>
      </c>
      <c r="C861" s="53">
        <v>13080003</v>
      </c>
      <c r="D861" s="53">
        <v>250304</v>
      </c>
      <c r="E861" s="53">
        <v>1264</v>
      </c>
      <c r="F861" s="53">
        <f t="shared" si="366"/>
        <v>5.0498593710048582E-3</v>
      </c>
      <c r="H861" s="53">
        <f t="shared" si="379"/>
        <v>86001</v>
      </c>
      <c r="I861" s="53">
        <f t="shared" si="379"/>
        <v>34</v>
      </c>
      <c r="J861" s="53">
        <f t="shared" si="367"/>
        <v>86035</v>
      </c>
      <c r="K861" s="53">
        <f t="shared" si="368"/>
        <v>434.46465098440297</v>
      </c>
      <c r="P861" s="53" t="s">
        <v>1090</v>
      </c>
      <c r="Q861" s="87" t="s">
        <v>1275</v>
      </c>
      <c r="R861" s="53">
        <v>728311.64164080005</v>
      </c>
      <c r="S861" s="51">
        <v>200543.89749500001</v>
      </c>
      <c r="T861" s="53">
        <f t="shared" si="369"/>
        <v>0.27535451313561088</v>
      </c>
      <c r="V861" s="88">
        <f t="shared" si="380"/>
        <v>1093</v>
      </c>
      <c r="W861" s="53">
        <f t="shared" si="370"/>
        <v>300.96248285722271</v>
      </c>
    </row>
    <row r="862" spans="1:23" x14ac:dyDescent="0.3">
      <c r="A862" s="53" t="s">
        <v>1137</v>
      </c>
      <c r="B862" s="53" t="s">
        <v>1118</v>
      </c>
      <c r="C862" s="53">
        <v>12110207</v>
      </c>
      <c r="D862" s="53">
        <v>22134</v>
      </c>
      <c r="E862" s="53">
        <v>15</v>
      </c>
      <c r="F862" s="53">
        <f t="shared" si="366"/>
        <v>6.7769043101111417E-4</v>
      </c>
      <c r="H862" s="53">
        <f>Input!W238</f>
        <v>3706</v>
      </c>
      <c r="I862" s="53">
        <f>Input!X238</f>
        <v>25</v>
      </c>
      <c r="J862" s="53">
        <f t="shared" si="367"/>
        <v>3731</v>
      </c>
      <c r="K862" s="53">
        <f t="shared" si="368"/>
        <v>2.5284629981024671</v>
      </c>
      <c r="P862" s="53" t="s">
        <v>1090</v>
      </c>
      <c r="Q862" s="87" t="s">
        <v>1255</v>
      </c>
      <c r="R862" s="53">
        <v>728311.64164080005</v>
      </c>
      <c r="S862" s="51">
        <v>26595.197122400001</v>
      </c>
      <c r="T862" s="53">
        <f t="shared" si="369"/>
        <v>3.6516232340436251E-2</v>
      </c>
      <c r="V862" s="88">
        <f t="shared" si="380"/>
        <v>1093</v>
      </c>
      <c r="W862" s="53">
        <f t="shared" si="370"/>
        <v>39.91224194809682</v>
      </c>
    </row>
    <row r="863" spans="1:23" x14ac:dyDescent="0.3">
      <c r="A863" s="53" t="s">
        <v>1137</v>
      </c>
      <c r="B863" s="53" t="s">
        <v>1118</v>
      </c>
      <c r="C863" s="53">
        <v>12110208</v>
      </c>
      <c r="D863" s="53">
        <v>22134</v>
      </c>
      <c r="E863" s="53">
        <v>22119</v>
      </c>
      <c r="F863" s="53">
        <f t="shared" si="366"/>
        <v>0.99932230956898893</v>
      </c>
      <c r="H863" s="53">
        <f>H862</f>
        <v>3706</v>
      </c>
      <c r="I863" s="53">
        <f>I862</f>
        <v>25</v>
      </c>
      <c r="J863" s="53">
        <f t="shared" si="367"/>
        <v>3731</v>
      </c>
      <c r="K863" s="53">
        <f t="shared" si="368"/>
        <v>3728.4715370018976</v>
      </c>
      <c r="P863" s="53" t="s">
        <v>1091</v>
      </c>
      <c r="Q863" s="87" t="s">
        <v>1248</v>
      </c>
      <c r="R863" s="53">
        <v>838843.3896774</v>
      </c>
      <c r="S863" s="51">
        <v>265294.02523299999</v>
      </c>
      <c r="T863" s="53">
        <f t="shared" si="369"/>
        <v>0.31626168662427678</v>
      </c>
      <c r="V863" s="88">
        <f>Input!Z209</f>
        <v>149</v>
      </c>
      <c r="W863" s="53">
        <f t="shared" si="370"/>
        <v>47.122991307017237</v>
      </c>
    </row>
    <row r="864" spans="1:23" x14ac:dyDescent="0.3">
      <c r="A864" s="53" t="s">
        <v>1137</v>
      </c>
      <c r="B864" s="53" t="s">
        <v>1124</v>
      </c>
      <c r="C864" s="53">
        <v>13080003</v>
      </c>
      <c r="D864" s="53">
        <v>14018</v>
      </c>
      <c r="E864" s="53">
        <v>14018</v>
      </c>
      <c r="F864" s="53">
        <f t="shared" si="366"/>
        <v>1</v>
      </c>
      <c r="H864" s="53">
        <f>Input!W239</f>
        <v>2793</v>
      </c>
      <c r="I864" s="53">
        <f>Input!X239</f>
        <v>0</v>
      </c>
      <c r="J864" s="53">
        <f t="shared" si="367"/>
        <v>2793</v>
      </c>
      <c r="K864" s="53">
        <f t="shared" si="368"/>
        <v>2793</v>
      </c>
      <c r="P864" s="53" t="s">
        <v>1091</v>
      </c>
      <c r="Q864" s="87" t="s">
        <v>1245</v>
      </c>
      <c r="R864" s="53">
        <v>838843.3896774</v>
      </c>
      <c r="S864" s="51">
        <v>13834.6633084</v>
      </c>
      <c r="T864" s="53">
        <f t="shared" si="369"/>
        <v>1.6492546139894475E-2</v>
      </c>
      <c r="V864" s="88">
        <f t="shared" ref="V864:V866" si="381">V863</f>
        <v>149</v>
      </c>
      <c r="W864" s="53">
        <f t="shared" si="370"/>
        <v>2.4573893748442766</v>
      </c>
    </row>
    <row r="865" spans="1:23" x14ac:dyDescent="0.3">
      <c r="A865" s="53" t="s">
        <v>188</v>
      </c>
      <c r="B865" s="53" t="s">
        <v>865</v>
      </c>
      <c r="C865" s="53">
        <v>12100404</v>
      </c>
      <c r="D865" s="53">
        <v>23158</v>
      </c>
      <c r="E865" s="53">
        <v>4</v>
      </c>
      <c r="F865" s="53">
        <f t="shared" si="366"/>
        <v>1.7272648760687453E-4</v>
      </c>
      <c r="H865" s="53">
        <f>Input!W240</f>
        <v>4444</v>
      </c>
      <c r="I865" s="53">
        <f>Input!X240</f>
        <v>292</v>
      </c>
      <c r="J865" s="53">
        <f t="shared" si="367"/>
        <v>4736</v>
      </c>
      <c r="K865" s="53">
        <f t="shared" si="368"/>
        <v>0.81803264530615771</v>
      </c>
      <c r="P865" s="53" t="s">
        <v>1091</v>
      </c>
      <c r="Q865" s="87" t="s">
        <v>1246</v>
      </c>
      <c r="R865" s="53">
        <v>838843.3896774</v>
      </c>
      <c r="S865" s="51">
        <v>347653.09935899999</v>
      </c>
      <c r="T865" s="53">
        <f t="shared" si="369"/>
        <v>0.41444339150446119</v>
      </c>
      <c r="V865" s="88">
        <f t="shared" si="381"/>
        <v>149</v>
      </c>
      <c r="W865" s="53">
        <f t="shared" si="370"/>
        <v>61.752065334164719</v>
      </c>
    </row>
    <row r="866" spans="1:23" x14ac:dyDescent="0.3">
      <c r="A866" s="53" t="s">
        <v>188</v>
      </c>
      <c r="B866" s="53" t="s">
        <v>865</v>
      </c>
      <c r="C866" s="53">
        <v>12100405</v>
      </c>
      <c r="D866" s="53">
        <v>23158</v>
      </c>
      <c r="E866" s="53">
        <v>23154</v>
      </c>
      <c r="F866" s="53">
        <f t="shared" si="366"/>
        <v>0.99982727351239309</v>
      </c>
      <c r="H866" s="53">
        <f>H865</f>
        <v>4444</v>
      </c>
      <c r="I866" s="53">
        <f>I865</f>
        <v>292</v>
      </c>
      <c r="J866" s="53">
        <f t="shared" si="367"/>
        <v>4736</v>
      </c>
      <c r="K866" s="53">
        <f t="shared" si="368"/>
        <v>4735.1819673546934</v>
      </c>
      <c r="P866" s="53" t="s">
        <v>1091</v>
      </c>
      <c r="Q866" s="87" t="s">
        <v>1250</v>
      </c>
      <c r="R866" s="53">
        <v>838843.3896774</v>
      </c>
      <c r="S866" s="51">
        <v>212061.601777</v>
      </c>
      <c r="T866" s="53">
        <f t="shared" si="369"/>
        <v>0.25280237573136749</v>
      </c>
      <c r="V866" s="88">
        <f t="shared" si="381"/>
        <v>149</v>
      </c>
      <c r="W866" s="53">
        <f t="shared" si="370"/>
        <v>37.667553983973754</v>
      </c>
    </row>
    <row r="867" spans="1:23" x14ac:dyDescent="0.3">
      <c r="A867" s="53" t="s">
        <v>188</v>
      </c>
      <c r="B867" s="53" t="s">
        <v>946</v>
      </c>
      <c r="C867" s="53">
        <v>12100406</v>
      </c>
      <c r="D867" s="53">
        <v>31861</v>
      </c>
      <c r="E867" s="53">
        <v>2115</v>
      </c>
      <c r="F867" s="53">
        <f t="shared" si="366"/>
        <v>6.6382097234863935E-2</v>
      </c>
      <c r="H867" s="53">
        <f>Input!W241</f>
        <v>4492</v>
      </c>
      <c r="I867" s="53">
        <f>Input!X241</f>
        <v>1</v>
      </c>
      <c r="J867" s="53">
        <f t="shared" si="367"/>
        <v>4493</v>
      </c>
      <c r="K867" s="53">
        <f t="shared" si="368"/>
        <v>298.25476287624366</v>
      </c>
      <c r="P867" s="53" t="s">
        <v>1092</v>
      </c>
      <c r="Q867" s="87" t="s">
        <v>1235</v>
      </c>
      <c r="R867" s="53">
        <v>580671.23739839997</v>
      </c>
      <c r="S867" s="51">
        <v>183399.42684500001</v>
      </c>
      <c r="T867" s="53">
        <f t="shared" si="369"/>
        <v>0.31584038442594531</v>
      </c>
      <c r="V867" s="88">
        <f>Input!Z210</f>
        <v>112</v>
      </c>
      <c r="W867" s="53">
        <f t="shared" si="370"/>
        <v>35.374123055705873</v>
      </c>
    </row>
    <row r="868" spans="1:23" x14ac:dyDescent="0.3">
      <c r="A868" s="53" t="s">
        <v>188</v>
      </c>
      <c r="B868" s="53" t="s">
        <v>946</v>
      </c>
      <c r="C868" s="53">
        <v>12100407</v>
      </c>
      <c r="D868" s="53">
        <v>31861</v>
      </c>
      <c r="E868" s="53">
        <v>29327</v>
      </c>
      <c r="F868" s="53">
        <f t="shared" si="366"/>
        <v>0.92046702865572327</v>
      </c>
      <c r="H868" s="53">
        <f>H867</f>
        <v>4492</v>
      </c>
      <c r="I868" s="53">
        <f>I867</f>
        <v>1</v>
      </c>
      <c r="J868" s="53">
        <f t="shared" si="367"/>
        <v>4493</v>
      </c>
      <c r="K868" s="53">
        <f t="shared" si="368"/>
        <v>4135.6583597501649</v>
      </c>
      <c r="P868" s="53" t="s">
        <v>1092</v>
      </c>
      <c r="Q868" s="87" t="s">
        <v>1257</v>
      </c>
      <c r="R868" s="53">
        <v>580671.23739839997</v>
      </c>
      <c r="S868" s="51">
        <v>67076.434295400002</v>
      </c>
      <c r="T868" s="53">
        <f t="shared" si="369"/>
        <v>0.11551533806965317</v>
      </c>
      <c r="V868" s="88">
        <f t="shared" ref="V868:V869" si="382">V867</f>
        <v>112</v>
      </c>
      <c r="W868" s="53">
        <f t="shared" si="370"/>
        <v>12.937717863801154</v>
      </c>
    </row>
    <row r="869" spans="1:23" x14ac:dyDescent="0.3">
      <c r="A869" s="53" t="s">
        <v>188</v>
      </c>
      <c r="B869" s="53" t="s">
        <v>946</v>
      </c>
      <c r="C869" s="53">
        <v>12110111</v>
      </c>
      <c r="D869" s="53">
        <v>31861</v>
      </c>
      <c r="E869" s="53">
        <v>419</v>
      </c>
      <c r="F869" s="53">
        <f t="shared" si="366"/>
        <v>1.3150874109412762E-2</v>
      </c>
      <c r="H869" s="53">
        <f>H868</f>
        <v>4492</v>
      </c>
      <c r="I869" s="53">
        <f>I868</f>
        <v>1</v>
      </c>
      <c r="J869" s="53">
        <f t="shared" si="367"/>
        <v>4493</v>
      </c>
      <c r="K869" s="53">
        <f t="shared" si="368"/>
        <v>59.086877373591541</v>
      </c>
      <c r="P869" s="53" t="s">
        <v>1092</v>
      </c>
      <c r="Q869" s="87" t="s">
        <v>1236</v>
      </c>
      <c r="R869" s="53">
        <v>580671.23739839997</v>
      </c>
      <c r="S869" s="51">
        <v>330195.37625799997</v>
      </c>
      <c r="T869" s="53">
        <f t="shared" si="369"/>
        <v>0.5686442775044015</v>
      </c>
      <c r="V869" s="88">
        <f t="shared" si="382"/>
        <v>112</v>
      </c>
      <c r="W869" s="53">
        <f t="shared" si="370"/>
        <v>63.688159080492966</v>
      </c>
    </row>
    <row r="870" spans="1:23" x14ac:dyDescent="0.3">
      <c r="A870" s="53" t="s">
        <v>188</v>
      </c>
      <c r="B870" s="53" t="s">
        <v>953</v>
      </c>
      <c r="C870" s="53">
        <v>12110205</v>
      </c>
      <c r="D870" s="53">
        <v>7223</v>
      </c>
      <c r="E870" s="53">
        <v>990</v>
      </c>
      <c r="F870" s="53">
        <f t="shared" si="366"/>
        <v>0.13706216253634224</v>
      </c>
      <c r="H870" s="53">
        <f>Input!W242</f>
        <v>2857</v>
      </c>
      <c r="I870" s="53">
        <f>Input!X242</f>
        <v>0</v>
      </c>
      <c r="J870" s="53">
        <f t="shared" si="367"/>
        <v>2857</v>
      </c>
      <c r="K870" s="53">
        <f t="shared" si="368"/>
        <v>391.58659836632978</v>
      </c>
      <c r="P870" s="53" t="s">
        <v>1093</v>
      </c>
      <c r="Q870" s="87" t="s">
        <v>1257</v>
      </c>
      <c r="R870" s="53">
        <v>585941.85538065992</v>
      </c>
      <c r="S870" s="51">
        <v>212533.964607</v>
      </c>
      <c r="T870" s="53">
        <f t="shared" si="369"/>
        <v>0.3627219367507486</v>
      </c>
      <c r="V870" s="89">
        <f>Input!Z211</f>
        <v>1233</v>
      </c>
      <c r="W870" s="53">
        <f t="shared" si="370"/>
        <v>447.23614801367302</v>
      </c>
    </row>
    <row r="871" spans="1:23" x14ac:dyDescent="0.3">
      <c r="A871" s="53" t="s">
        <v>188</v>
      </c>
      <c r="B871" s="53" t="s">
        <v>953</v>
      </c>
      <c r="C871" s="53">
        <v>12110206</v>
      </c>
      <c r="D871" s="53">
        <v>7223</v>
      </c>
      <c r="E871" s="53">
        <v>5782</v>
      </c>
      <c r="F871" s="53">
        <f t="shared" si="366"/>
        <v>0.80049840786376847</v>
      </c>
      <c r="H871" s="53">
        <f>H870</f>
        <v>2857</v>
      </c>
      <c r="I871" s="53">
        <f>I870</f>
        <v>0</v>
      </c>
      <c r="J871" s="53">
        <f t="shared" si="367"/>
        <v>2857</v>
      </c>
      <c r="K871" s="53">
        <f t="shared" si="368"/>
        <v>2287.0239512667863</v>
      </c>
      <c r="P871" s="53" t="s">
        <v>1093</v>
      </c>
      <c r="Q871" s="87" t="s">
        <v>1269</v>
      </c>
      <c r="R871" s="53">
        <v>585941.85538065992</v>
      </c>
      <c r="S871" s="51">
        <v>3856.9609676599998</v>
      </c>
      <c r="T871" s="53">
        <f t="shared" si="369"/>
        <v>6.5824977892291149E-3</v>
      </c>
      <c r="V871" s="88">
        <f t="shared" ref="V871:V873" si="383">V870</f>
        <v>1233</v>
      </c>
      <c r="W871" s="53">
        <f t="shared" si="370"/>
        <v>8.1162197741194984</v>
      </c>
    </row>
    <row r="872" spans="1:23" x14ac:dyDescent="0.3">
      <c r="A872" s="53" t="s">
        <v>188</v>
      </c>
      <c r="B872" s="53" t="s">
        <v>953</v>
      </c>
      <c r="C872" s="53">
        <v>12110207</v>
      </c>
      <c r="D872" s="53">
        <v>7223</v>
      </c>
      <c r="E872" s="53">
        <v>451</v>
      </c>
      <c r="F872" s="53">
        <f t="shared" si="366"/>
        <v>6.243942959988924E-2</v>
      </c>
      <c r="H872" s="53">
        <f>H871</f>
        <v>2857</v>
      </c>
      <c r="I872" s="53">
        <f>I871</f>
        <v>0</v>
      </c>
      <c r="J872" s="53">
        <f t="shared" si="367"/>
        <v>2857</v>
      </c>
      <c r="K872" s="53">
        <f t="shared" si="368"/>
        <v>178.38945036688355</v>
      </c>
      <c r="P872" s="53" t="s">
        <v>1093</v>
      </c>
      <c r="Q872" s="87" t="s">
        <v>1277</v>
      </c>
      <c r="R872" s="53">
        <v>585941.85538065992</v>
      </c>
      <c r="S872" s="51">
        <v>119634.780245</v>
      </c>
      <c r="T872" s="53">
        <f t="shared" si="369"/>
        <v>0.20417517394670279</v>
      </c>
      <c r="V872" s="88">
        <f t="shared" si="383"/>
        <v>1233</v>
      </c>
      <c r="W872" s="53">
        <f t="shared" si="370"/>
        <v>251.74798947628454</v>
      </c>
    </row>
    <row r="873" spans="1:23" x14ac:dyDescent="0.3">
      <c r="A873" s="53" t="s">
        <v>188</v>
      </c>
      <c r="B873" s="53" t="s">
        <v>988</v>
      </c>
      <c r="C873" s="53">
        <v>12110105</v>
      </c>
      <c r="D873" s="53">
        <v>11782</v>
      </c>
      <c r="E873" s="53">
        <v>3124</v>
      </c>
      <c r="F873" s="53">
        <f t="shared" si="366"/>
        <v>0.26515022916313019</v>
      </c>
      <c r="H873" s="53">
        <f>Input!W243</f>
        <v>2463</v>
      </c>
      <c r="I873" s="53">
        <f>Input!X243</f>
        <v>0</v>
      </c>
      <c r="J873" s="53">
        <f t="shared" si="367"/>
        <v>2463</v>
      </c>
      <c r="K873" s="53">
        <f t="shared" si="368"/>
        <v>653.06501442878971</v>
      </c>
      <c r="P873" s="53" t="s">
        <v>1093</v>
      </c>
      <c r="Q873" s="87" t="s">
        <v>1268</v>
      </c>
      <c r="R873" s="53">
        <v>585941.85538065992</v>
      </c>
      <c r="S873" s="51">
        <v>249916.149561</v>
      </c>
      <c r="T873" s="53">
        <f t="shared" si="369"/>
        <v>0.42652039151331966</v>
      </c>
      <c r="V873" s="88">
        <f t="shared" si="383"/>
        <v>1233</v>
      </c>
      <c r="W873" s="53">
        <f t="shared" si="370"/>
        <v>525.89964273592318</v>
      </c>
    </row>
    <row r="874" spans="1:23" x14ac:dyDescent="0.3">
      <c r="A874" s="53" t="s">
        <v>188</v>
      </c>
      <c r="B874" s="53" t="s">
        <v>988</v>
      </c>
      <c r="C874" s="53">
        <v>12110111</v>
      </c>
      <c r="D874" s="53">
        <v>11782</v>
      </c>
      <c r="E874" s="53">
        <v>7</v>
      </c>
      <c r="F874" s="53">
        <f t="shared" si="366"/>
        <v>5.9412663384824304E-4</v>
      </c>
      <c r="H874" s="53">
        <f t="shared" ref="H874:I877" si="384">H873</f>
        <v>2463</v>
      </c>
      <c r="I874" s="53">
        <f t="shared" si="384"/>
        <v>0</v>
      </c>
      <c r="J874" s="53">
        <f t="shared" si="367"/>
        <v>2463</v>
      </c>
      <c r="K874" s="53">
        <f t="shared" si="368"/>
        <v>1.4633338991682225</v>
      </c>
      <c r="P874" s="53" t="s">
        <v>1094</v>
      </c>
      <c r="Q874" s="87" t="s">
        <v>1202</v>
      </c>
      <c r="R874" s="53">
        <v>533525.82131190004</v>
      </c>
      <c r="S874" s="51">
        <v>24417.564115900001</v>
      </c>
      <c r="T874" s="53">
        <f t="shared" si="369"/>
        <v>4.5766414933506007E-2</v>
      </c>
      <c r="V874" s="89">
        <f>Input!Z212</f>
        <v>3482</v>
      </c>
      <c r="W874" s="53">
        <f t="shared" si="370"/>
        <v>159.3586567984679</v>
      </c>
    </row>
    <row r="875" spans="1:23" x14ac:dyDescent="0.3">
      <c r="A875" s="53" t="s">
        <v>188</v>
      </c>
      <c r="B875" s="53" t="s">
        <v>988</v>
      </c>
      <c r="C875" s="53">
        <v>12110204</v>
      </c>
      <c r="D875" s="53">
        <v>11782</v>
      </c>
      <c r="E875" s="53">
        <v>7409</v>
      </c>
      <c r="F875" s="53">
        <f t="shared" si="366"/>
        <v>0.62884060431166189</v>
      </c>
      <c r="H875" s="53">
        <f t="shared" si="384"/>
        <v>2463</v>
      </c>
      <c r="I875" s="53">
        <f t="shared" si="384"/>
        <v>0</v>
      </c>
      <c r="J875" s="53">
        <f t="shared" si="367"/>
        <v>2463</v>
      </c>
      <c r="K875" s="53">
        <f t="shared" si="368"/>
        <v>1548.8344084196233</v>
      </c>
      <c r="P875" s="53" t="s">
        <v>1094</v>
      </c>
      <c r="Q875" s="87" t="s">
        <v>1296</v>
      </c>
      <c r="R875" s="53">
        <v>533525.82131190004</v>
      </c>
      <c r="S875" s="51">
        <v>406306.29846399999</v>
      </c>
      <c r="T875" s="53">
        <f t="shared" si="369"/>
        <v>0.76154945502904292</v>
      </c>
      <c r="V875" s="88">
        <f t="shared" ref="V875:V876" si="385">V874</f>
        <v>3482</v>
      </c>
      <c r="W875" s="53">
        <f t="shared" si="370"/>
        <v>2651.7152024111274</v>
      </c>
    </row>
    <row r="876" spans="1:23" x14ac:dyDescent="0.3">
      <c r="A876" s="53" t="s">
        <v>188</v>
      </c>
      <c r="B876" s="53" t="s">
        <v>988</v>
      </c>
      <c r="C876" s="53">
        <v>12110205</v>
      </c>
      <c r="D876" s="53">
        <v>11782</v>
      </c>
      <c r="E876" s="53">
        <v>846</v>
      </c>
      <c r="F876" s="53">
        <f t="shared" si="366"/>
        <v>7.1804447462230525E-2</v>
      </c>
      <c r="H876" s="53">
        <f t="shared" si="384"/>
        <v>2463</v>
      </c>
      <c r="I876" s="53">
        <f t="shared" si="384"/>
        <v>0</v>
      </c>
      <c r="J876" s="53">
        <f t="shared" si="367"/>
        <v>2463</v>
      </c>
      <c r="K876" s="53">
        <f t="shared" si="368"/>
        <v>176.8543540994738</v>
      </c>
      <c r="P876" s="53" t="s">
        <v>1094</v>
      </c>
      <c r="Q876" s="87" t="s">
        <v>1294</v>
      </c>
      <c r="R876" s="53">
        <v>533525.82131190004</v>
      </c>
      <c r="S876" s="51">
        <v>102801.958732</v>
      </c>
      <c r="T876" s="53">
        <f t="shared" si="369"/>
        <v>0.19268413003745102</v>
      </c>
      <c r="V876" s="88">
        <f t="shared" si="385"/>
        <v>3482</v>
      </c>
      <c r="W876" s="53">
        <f t="shared" si="370"/>
        <v>670.92614079040447</v>
      </c>
    </row>
    <row r="877" spans="1:23" x14ac:dyDescent="0.3">
      <c r="A877" s="53" t="s">
        <v>188</v>
      </c>
      <c r="B877" s="53" t="s">
        <v>988</v>
      </c>
      <c r="C877" s="53">
        <v>12110206</v>
      </c>
      <c r="D877" s="53">
        <v>11782</v>
      </c>
      <c r="E877" s="53">
        <v>396</v>
      </c>
      <c r="F877" s="53">
        <f t="shared" si="366"/>
        <v>3.3610592429129178E-2</v>
      </c>
      <c r="H877" s="53">
        <f t="shared" si="384"/>
        <v>2463</v>
      </c>
      <c r="I877" s="53">
        <f t="shared" si="384"/>
        <v>0</v>
      </c>
      <c r="J877" s="53">
        <f t="shared" si="367"/>
        <v>2463</v>
      </c>
      <c r="K877" s="53">
        <f t="shared" si="368"/>
        <v>82.78288915294516</v>
      </c>
      <c r="P877" s="53" t="s">
        <v>1095</v>
      </c>
      <c r="Q877" s="87" t="s">
        <v>1154</v>
      </c>
      <c r="R877" s="53">
        <v>580554.18997790001</v>
      </c>
      <c r="S877" s="51">
        <v>56394.574139900004</v>
      </c>
      <c r="T877" s="53">
        <f t="shared" si="369"/>
        <v>9.713920786971976E-2</v>
      </c>
      <c r="V877" s="88">
        <f>Input!Z213</f>
        <v>20</v>
      </c>
      <c r="W877" s="53">
        <f t="shared" si="370"/>
        <v>1.9427841573943951</v>
      </c>
    </row>
    <row r="878" spans="1:23" x14ac:dyDescent="0.3">
      <c r="A878" s="53" t="s">
        <v>188</v>
      </c>
      <c r="B878" s="53" t="s">
        <v>1027</v>
      </c>
      <c r="C878" s="53">
        <v>12110111</v>
      </c>
      <c r="D878" s="53">
        <v>40838</v>
      </c>
      <c r="E878" s="53">
        <v>2463</v>
      </c>
      <c r="F878" s="53">
        <f t="shared" si="366"/>
        <v>6.0311474606983689E-2</v>
      </c>
      <c r="H878" s="53">
        <f>Input!W244</f>
        <v>9756</v>
      </c>
      <c r="I878" s="53">
        <f>Input!X244</f>
        <v>0</v>
      </c>
      <c r="J878" s="53">
        <f t="shared" si="367"/>
        <v>9756</v>
      </c>
      <c r="K878" s="53">
        <f t="shared" si="368"/>
        <v>588.39874626573283</v>
      </c>
      <c r="P878" s="53" t="s">
        <v>1095</v>
      </c>
      <c r="Q878" s="87" t="s">
        <v>1155</v>
      </c>
      <c r="R878" s="53">
        <v>580554.18997790001</v>
      </c>
      <c r="S878" s="51">
        <v>421926.638668</v>
      </c>
      <c r="T878" s="53">
        <f t="shared" si="369"/>
        <v>0.72676529762718878</v>
      </c>
      <c r="V878" s="88">
        <f t="shared" ref="V878:V879" si="386">V877</f>
        <v>20</v>
      </c>
      <c r="W878" s="53">
        <f t="shared" si="370"/>
        <v>14.535305952543776</v>
      </c>
    </row>
    <row r="879" spans="1:23" x14ac:dyDescent="0.3">
      <c r="A879" s="53" t="s">
        <v>188</v>
      </c>
      <c r="B879" s="53" t="s">
        <v>1027</v>
      </c>
      <c r="C879" s="53">
        <v>12110204</v>
      </c>
      <c r="D879" s="53">
        <v>40838</v>
      </c>
      <c r="E879" s="53">
        <v>28273</v>
      </c>
      <c r="F879" s="53">
        <f t="shared" si="366"/>
        <v>0.69232087761398697</v>
      </c>
      <c r="H879" s="53">
        <f t="shared" ref="H879:I881" si="387">H878</f>
        <v>9756</v>
      </c>
      <c r="I879" s="53">
        <f t="shared" si="387"/>
        <v>0</v>
      </c>
      <c r="J879" s="53">
        <f t="shared" si="367"/>
        <v>9756</v>
      </c>
      <c r="K879" s="53">
        <f t="shared" si="368"/>
        <v>6754.2824820020569</v>
      </c>
      <c r="P879" s="53" t="s">
        <v>1095</v>
      </c>
      <c r="Q879" s="87" t="s">
        <v>1156</v>
      </c>
      <c r="R879" s="53">
        <v>580554.18997790001</v>
      </c>
      <c r="S879" s="51">
        <v>102232.97717</v>
      </c>
      <c r="T879" s="53">
        <f t="shared" si="369"/>
        <v>0.17609549450309145</v>
      </c>
      <c r="V879" s="88">
        <f t="shared" si="386"/>
        <v>20</v>
      </c>
      <c r="W879" s="53">
        <f t="shared" si="370"/>
        <v>3.5219098900618291</v>
      </c>
    </row>
    <row r="880" spans="1:23" x14ac:dyDescent="0.3">
      <c r="A880" s="53" t="s">
        <v>188</v>
      </c>
      <c r="B880" s="53" t="s">
        <v>1027</v>
      </c>
      <c r="C880" s="53">
        <v>12110205</v>
      </c>
      <c r="D880" s="53">
        <v>40838</v>
      </c>
      <c r="E880" s="53">
        <v>10045</v>
      </c>
      <c r="F880" s="53">
        <f t="shared" si="366"/>
        <v>0.24597188892697977</v>
      </c>
      <c r="H880" s="53">
        <f t="shared" si="387"/>
        <v>9756</v>
      </c>
      <c r="I880" s="53">
        <f t="shared" si="387"/>
        <v>0</v>
      </c>
      <c r="J880" s="53">
        <f t="shared" si="367"/>
        <v>9756</v>
      </c>
      <c r="K880" s="53">
        <f t="shared" si="368"/>
        <v>2399.7017483716145</v>
      </c>
      <c r="P880" s="53" t="s">
        <v>1096</v>
      </c>
      <c r="Q880" s="87" t="s">
        <v>1181</v>
      </c>
      <c r="R880" s="53">
        <v>607674.34040203469</v>
      </c>
      <c r="S880" s="51">
        <v>30432.154595854368</v>
      </c>
      <c r="T880" s="53">
        <f t="shared" si="369"/>
        <v>5.0079709759870042E-2</v>
      </c>
      <c r="V880" s="88">
        <f>Input!Z214</f>
        <v>448</v>
      </c>
      <c r="W880" s="53">
        <f t="shared" si="370"/>
        <v>22.43570997242178</v>
      </c>
    </row>
    <row r="881" spans="1:23" x14ac:dyDescent="0.3">
      <c r="A881" s="53" t="s">
        <v>188</v>
      </c>
      <c r="B881" s="53" t="s">
        <v>1027</v>
      </c>
      <c r="C881" s="53">
        <v>12110206</v>
      </c>
      <c r="D881" s="53">
        <v>40838</v>
      </c>
      <c r="E881" s="53">
        <v>57</v>
      </c>
      <c r="F881" s="53">
        <f t="shared" si="366"/>
        <v>1.3957588520495617E-3</v>
      </c>
      <c r="H881" s="53">
        <f t="shared" si="387"/>
        <v>9756</v>
      </c>
      <c r="I881" s="53">
        <f t="shared" si="387"/>
        <v>0</v>
      </c>
      <c r="J881" s="53">
        <f t="shared" si="367"/>
        <v>9756</v>
      </c>
      <c r="K881" s="53">
        <f t="shared" si="368"/>
        <v>13.617023360595525</v>
      </c>
      <c r="P881" s="53" t="s">
        <v>1096</v>
      </c>
      <c r="Q881" s="87" t="s">
        <v>1202</v>
      </c>
      <c r="R881" s="53">
        <v>607674.34040203469</v>
      </c>
      <c r="S881" s="51">
        <v>249558.30625918999</v>
      </c>
      <c r="T881" s="53">
        <f t="shared" si="369"/>
        <v>0.41067770953449062</v>
      </c>
      <c r="V881" s="88">
        <f t="shared" ref="V881:V883" si="388">V880</f>
        <v>448</v>
      </c>
      <c r="W881" s="53">
        <f t="shared" si="370"/>
        <v>183.98361387145181</v>
      </c>
    </row>
    <row r="882" spans="1:23" x14ac:dyDescent="0.3">
      <c r="A882" s="53" t="s">
        <v>188</v>
      </c>
      <c r="B882" s="53" t="s">
        <v>1031</v>
      </c>
      <c r="C882" s="53">
        <v>12110205</v>
      </c>
      <c r="D882" s="53">
        <v>416</v>
      </c>
      <c r="E882" s="53">
        <v>37</v>
      </c>
      <c r="F882" s="53">
        <f t="shared" si="366"/>
        <v>8.8942307692307696E-2</v>
      </c>
      <c r="H882" s="53">
        <f>Input!W245</f>
        <v>53</v>
      </c>
      <c r="I882" s="53">
        <f>Input!X245</f>
        <v>0</v>
      </c>
      <c r="J882" s="53">
        <f t="shared" si="367"/>
        <v>53</v>
      </c>
      <c r="K882" s="53">
        <f t="shared" si="368"/>
        <v>4.7139423076923075</v>
      </c>
      <c r="P882" s="53" t="s">
        <v>1096</v>
      </c>
      <c r="Q882" s="87" t="s">
        <v>1192</v>
      </c>
      <c r="R882" s="53">
        <v>607674.34040203469</v>
      </c>
      <c r="S882" s="51">
        <v>150160.7548234204</v>
      </c>
      <c r="T882" s="53">
        <f t="shared" si="369"/>
        <v>0.24710728237113763</v>
      </c>
      <c r="V882" s="88">
        <f t="shared" si="388"/>
        <v>448</v>
      </c>
      <c r="W882" s="53">
        <f t="shared" si="370"/>
        <v>110.70406250226966</v>
      </c>
    </row>
    <row r="883" spans="1:23" x14ac:dyDescent="0.3">
      <c r="A883" s="53" t="s">
        <v>188</v>
      </c>
      <c r="B883" s="53" t="s">
        <v>1031</v>
      </c>
      <c r="C883" s="53">
        <v>12110206</v>
      </c>
      <c r="D883" s="53">
        <v>416</v>
      </c>
      <c r="E883" s="53">
        <v>240</v>
      </c>
      <c r="F883" s="53">
        <f t="shared" si="366"/>
        <v>0.57692307692307687</v>
      </c>
      <c r="H883" s="53">
        <f>H882</f>
        <v>53</v>
      </c>
      <c r="I883" s="53">
        <f>I882</f>
        <v>0</v>
      </c>
      <c r="J883" s="53">
        <f t="shared" si="367"/>
        <v>53</v>
      </c>
      <c r="K883" s="53">
        <f t="shared" si="368"/>
        <v>30.576923076923073</v>
      </c>
      <c r="P883" s="53" t="s">
        <v>1096</v>
      </c>
      <c r="Q883" s="87" t="s">
        <v>1204</v>
      </c>
      <c r="R883" s="53">
        <v>607674.34040203469</v>
      </c>
      <c r="S883" s="51">
        <v>177523.12472356998</v>
      </c>
      <c r="T883" s="53">
        <f t="shared" si="369"/>
        <v>0.29213529833450175</v>
      </c>
      <c r="V883" s="88">
        <f t="shared" si="388"/>
        <v>448</v>
      </c>
      <c r="W883" s="53">
        <f t="shared" si="370"/>
        <v>130.87661365385679</v>
      </c>
    </row>
    <row r="884" spans="1:23" x14ac:dyDescent="0.3">
      <c r="A884" s="53" t="s">
        <v>188</v>
      </c>
      <c r="B884" s="53" t="s">
        <v>1031</v>
      </c>
      <c r="C884" s="53">
        <v>12110207</v>
      </c>
      <c r="D884" s="53">
        <v>416</v>
      </c>
      <c r="E884" s="53">
        <v>139</v>
      </c>
      <c r="F884" s="53">
        <f t="shared" si="366"/>
        <v>0.33413461538461536</v>
      </c>
      <c r="H884" s="53">
        <f>H883</f>
        <v>53</v>
      </c>
      <c r="I884" s="53">
        <f>I883</f>
        <v>0</v>
      </c>
      <c r="J884" s="53">
        <f t="shared" si="367"/>
        <v>53</v>
      </c>
      <c r="K884" s="53">
        <f t="shared" si="368"/>
        <v>17.709134615384613</v>
      </c>
      <c r="P884" s="53" t="s">
        <v>699</v>
      </c>
      <c r="Q884" s="87" t="s">
        <v>1171</v>
      </c>
      <c r="R884" s="53">
        <v>122941.36249580001</v>
      </c>
      <c r="S884" s="51">
        <v>13601.011871799999</v>
      </c>
      <c r="T884" s="53">
        <f t="shared" si="369"/>
        <v>0.11063007270856173</v>
      </c>
      <c r="V884" s="88">
        <f>Input!Z215</f>
        <v>960</v>
      </c>
      <c r="W884" s="53">
        <f t="shared" si="370"/>
        <v>106.20486980021926</v>
      </c>
    </row>
    <row r="885" spans="1:23" x14ac:dyDescent="0.3">
      <c r="A885" s="53" t="s">
        <v>188</v>
      </c>
      <c r="B885" s="53" t="s">
        <v>1037</v>
      </c>
      <c r="C885" s="53">
        <v>12110203</v>
      </c>
      <c r="D885" s="53">
        <v>32061</v>
      </c>
      <c r="E885" s="53">
        <v>6</v>
      </c>
      <c r="F885" s="53">
        <f t="shared" si="366"/>
        <v>1.8714325816412465E-4</v>
      </c>
      <c r="H885" s="53">
        <f>Input!W246</f>
        <v>6664</v>
      </c>
      <c r="I885" s="53">
        <f>Input!X246</f>
        <v>0</v>
      </c>
      <c r="J885" s="53">
        <f t="shared" si="367"/>
        <v>6664</v>
      </c>
      <c r="K885" s="53">
        <f t="shared" si="368"/>
        <v>1.2471226724057267</v>
      </c>
      <c r="P885" s="53" t="s">
        <v>699</v>
      </c>
      <c r="Q885" s="87" t="s">
        <v>1264</v>
      </c>
      <c r="R885" s="53">
        <v>122941.36249580001</v>
      </c>
      <c r="S885" s="51">
        <v>98832.671869302154</v>
      </c>
      <c r="T885" s="53">
        <f t="shared" si="369"/>
        <v>0.80390089928178998</v>
      </c>
      <c r="V885" s="88">
        <f t="shared" ref="V885:V886" si="389">V884</f>
        <v>960</v>
      </c>
      <c r="W885" s="53">
        <f t="shared" si="370"/>
        <v>771.74486331051844</v>
      </c>
    </row>
    <row r="886" spans="1:23" x14ac:dyDescent="0.3">
      <c r="A886" s="53" t="s">
        <v>188</v>
      </c>
      <c r="B886" s="53" t="s">
        <v>1037</v>
      </c>
      <c r="C886" s="53">
        <v>12110204</v>
      </c>
      <c r="D886" s="53">
        <v>32061</v>
      </c>
      <c r="E886" s="53">
        <v>28011</v>
      </c>
      <c r="F886" s="53">
        <f t="shared" si="366"/>
        <v>0.87367830073921582</v>
      </c>
      <c r="H886" s="53">
        <f>H885</f>
        <v>6664</v>
      </c>
      <c r="I886" s="53">
        <f>I885</f>
        <v>0</v>
      </c>
      <c r="J886" s="53">
        <f t="shared" si="367"/>
        <v>6664</v>
      </c>
      <c r="K886" s="53">
        <f t="shared" si="368"/>
        <v>5822.1921961261341</v>
      </c>
      <c r="P886" s="53" t="s">
        <v>699</v>
      </c>
      <c r="Q886" s="87" t="s">
        <v>1266</v>
      </c>
      <c r="R886" s="53">
        <v>122941.36249580001</v>
      </c>
      <c r="S886" s="51">
        <v>10507.678754697859</v>
      </c>
      <c r="T886" s="53">
        <f t="shared" si="369"/>
        <v>8.5469028009648326E-2</v>
      </c>
      <c r="V886" s="88">
        <f t="shared" si="389"/>
        <v>960</v>
      </c>
      <c r="W886" s="53">
        <f t="shared" si="370"/>
        <v>82.050266889262389</v>
      </c>
    </row>
    <row r="887" spans="1:23" x14ac:dyDescent="0.3">
      <c r="A887" s="53" t="s">
        <v>188</v>
      </c>
      <c r="B887" s="53" t="s">
        <v>1037</v>
      </c>
      <c r="C887" s="53">
        <v>12110205</v>
      </c>
      <c r="D887" s="53">
        <v>32061</v>
      </c>
      <c r="E887" s="53">
        <v>4044</v>
      </c>
      <c r="F887" s="53">
        <f t="shared" si="366"/>
        <v>0.12613455600262</v>
      </c>
      <c r="H887" s="53">
        <f>H886</f>
        <v>6664</v>
      </c>
      <c r="I887" s="53">
        <f>I886</f>
        <v>0</v>
      </c>
      <c r="J887" s="53">
        <f t="shared" si="367"/>
        <v>6664</v>
      </c>
      <c r="K887" s="53">
        <f t="shared" si="368"/>
        <v>840.5606812014596</v>
      </c>
      <c r="P887" s="53" t="s">
        <v>1097</v>
      </c>
      <c r="Q887" s="87" t="s">
        <v>1331</v>
      </c>
      <c r="R887" s="53">
        <v>777240.86959216103</v>
      </c>
      <c r="S887" s="51">
        <v>168112.97855100001</v>
      </c>
      <c r="T887" s="53">
        <f t="shared" si="369"/>
        <v>0.21629456855403573</v>
      </c>
      <c r="V887" s="88">
        <f>Input!Z216</f>
        <v>697</v>
      </c>
      <c r="W887" s="53">
        <f t="shared" si="370"/>
        <v>150.75731428216289</v>
      </c>
    </row>
    <row r="888" spans="1:23" x14ac:dyDescent="0.3">
      <c r="A888" s="53" t="s">
        <v>188</v>
      </c>
      <c r="B888" s="53" t="s">
        <v>1039</v>
      </c>
      <c r="C888" s="53">
        <v>12110108</v>
      </c>
      <c r="D888" s="53">
        <v>8</v>
      </c>
      <c r="E888" s="53">
        <v>8</v>
      </c>
      <c r="F888" s="53">
        <f t="shared" si="366"/>
        <v>1</v>
      </c>
      <c r="H888" s="53">
        <f>Input!W247</f>
        <v>0</v>
      </c>
      <c r="I888" s="53">
        <f>Input!X247</f>
        <v>0</v>
      </c>
      <c r="J888" s="53">
        <f t="shared" si="367"/>
        <v>0</v>
      </c>
      <c r="K888" s="53">
        <f t="shared" si="368"/>
        <v>0</v>
      </c>
      <c r="P888" s="53" t="s">
        <v>1097</v>
      </c>
      <c r="Q888" s="87" t="s">
        <v>1332</v>
      </c>
      <c r="R888" s="53">
        <v>777240.86959216103</v>
      </c>
      <c r="S888" s="51">
        <v>114.255421681</v>
      </c>
      <c r="T888" s="53">
        <f t="shared" si="369"/>
        <v>1.4700130442311E-4</v>
      </c>
      <c r="V888" s="88">
        <f t="shared" ref="V888:V894" si="390">V887</f>
        <v>697</v>
      </c>
      <c r="W888" s="53">
        <f t="shared" si="370"/>
        <v>0.10245990918290766</v>
      </c>
    </row>
    <row r="889" spans="1:23" x14ac:dyDescent="0.3">
      <c r="A889" s="53" t="s">
        <v>188</v>
      </c>
      <c r="B889" s="53" t="s">
        <v>1047</v>
      </c>
      <c r="C889" s="53">
        <v>12100407</v>
      </c>
      <c r="D889" s="53">
        <v>11531</v>
      </c>
      <c r="E889" s="53">
        <v>2</v>
      </c>
      <c r="F889" s="53">
        <f t="shared" si="366"/>
        <v>1.7344549475327379E-4</v>
      </c>
      <c r="H889" s="53">
        <f>Input!W248</f>
        <v>2796</v>
      </c>
      <c r="I889" s="53">
        <f>Input!X248</f>
        <v>2032</v>
      </c>
      <c r="J889" s="53">
        <f t="shared" si="367"/>
        <v>4828</v>
      </c>
      <c r="K889" s="53">
        <f t="shared" si="368"/>
        <v>0.83739484866880587</v>
      </c>
      <c r="P889" s="53" t="s">
        <v>1097</v>
      </c>
      <c r="Q889" s="87" t="s">
        <v>1335</v>
      </c>
      <c r="R889" s="53">
        <v>777240.86959216103</v>
      </c>
      <c r="S889" s="51">
        <v>8344.82432548</v>
      </c>
      <c r="T889" s="53">
        <f t="shared" si="369"/>
        <v>1.073647134621054E-2</v>
      </c>
      <c r="V889" s="88">
        <f t="shared" si="390"/>
        <v>697</v>
      </c>
      <c r="W889" s="53">
        <f t="shared" si="370"/>
        <v>7.4833205283087469</v>
      </c>
    </row>
    <row r="890" spans="1:23" x14ac:dyDescent="0.3">
      <c r="A890" s="53" t="s">
        <v>188</v>
      </c>
      <c r="B890" s="53" t="s">
        <v>1047</v>
      </c>
      <c r="C890" s="53">
        <v>12110105</v>
      </c>
      <c r="D890" s="53">
        <v>11531</v>
      </c>
      <c r="E890" s="53">
        <v>1243</v>
      </c>
      <c r="F890" s="53">
        <f t="shared" si="366"/>
        <v>0.10779637498915966</v>
      </c>
      <c r="H890" s="53">
        <f t="shared" ref="H890:I893" si="391">H889</f>
        <v>2796</v>
      </c>
      <c r="I890" s="53">
        <f t="shared" si="391"/>
        <v>2032</v>
      </c>
      <c r="J890" s="53">
        <f t="shared" si="367"/>
        <v>4828</v>
      </c>
      <c r="K890" s="53">
        <f t="shared" si="368"/>
        <v>520.44089844766279</v>
      </c>
      <c r="P890" s="53" t="s">
        <v>1097</v>
      </c>
      <c r="Q890" s="87" t="s">
        <v>1334</v>
      </c>
      <c r="R890" s="53">
        <v>777240.86959216103</v>
      </c>
      <c r="S890" s="51">
        <v>600668.81129400001</v>
      </c>
      <c r="T890" s="53">
        <f t="shared" si="369"/>
        <v>0.77282195879533067</v>
      </c>
      <c r="V890" s="88">
        <f t="shared" si="390"/>
        <v>697</v>
      </c>
      <c r="W890" s="53">
        <f t="shared" si="370"/>
        <v>538.65690528034543</v>
      </c>
    </row>
    <row r="891" spans="1:23" x14ac:dyDescent="0.3">
      <c r="A891" s="53" t="s">
        <v>188</v>
      </c>
      <c r="B891" s="53" t="s">
        <v>1047</v>
      </c>
      <c r="C891" s="53">
        <v>12110108</v>
      </c>
      <c r="D891" s="53">
        <v>11531</v>
      </c>
      <c r="E891" s="53">
        <v>1136</v>
      </c>
      <c r="F891" s="53">
        <f t="shared" si="366"/>
        <v>9.8517041019859503E-2</v>
      </c>
      <c r="H891" s="53">
        <f t="shared" si="391"/>
        <v>2796</v>
      </c>
      <c r="I891" s="53">
        <f t="shared" si="391"/>
        <v>2032</v>
      </c>
      <c r="J891" s="53">
        <f t="shared" si="367"/>
        <v>4828</v>
      </c>
      <c r="K891" s="53">
        <f t="shared" si="368"/>
        <v>475.64027404388167</v>
      </c>
      <c r="P891" s="53" t="s">
        <v>1098</v>
      </c>
      <c r="Q891" s="87" t="s">
        <v>1277</v>
      </c>
      <c r="R891" s="53">
        <v>589758.63357376005</v>
      </c>
      <c r="S891" s="51">
        <v>89149.834654799997</v>
      </c>
      <c r="T891" s="53">
        <f t="shared" si="369"/>
        <v>0.15116325489731078</v>
      </c>
      <c r="V891" s="88">
        <f t="shared" si="390"/>
        <v>697</v>
      </c>
      <c r="W891" s="53">
        <f t="shared" si="370"/>
        <v>105.36078866342561</v>
      </c>
    </row>
    <row r="892" spans="1:23" x14ac:dyDescent="0.3">
      <c r="A892" s="53" t="s">
        <v>188</v>
      </c>
      <c r="B892" s="53" t="s">
        <v>1047</v>
      </c>
      <c r="C892" s="53">
        <v>12110110</v>
      </c>
      <c r="D892" s="53">
        <v>11531</v>
      </c>
      <c r="E892" s="53">
        <v>269</v>
      </c>
      <c r="F892" s="53">
        <f t="shared" si="366"/>
        <v>2.3328419044315325E-2</v>
      </c>
      <c r="H892" s="53">
        <f t="shared" si="391"/>
        <v>2796</v>
      </c>
      <c r="I892" s="53">
        <f t="shared" si="391"/>
        <v>2032</v>
      </c>
      <c r="J892" s="53">
        <f t="shared" si="367"/>
        <v>4828</v>
      </c>
      <c r="K892" s="53">
        <f t="shared" si="368"/>
        <v>112.6296071459544</v>
      </c>
      <c r="P892" s="53" t="s">
        <v>1098</v>
      </c>
      <c r="Q892" s="87" t="s">
        <v>1268</v>
      </c>
      <c r="R892" s="53">
        <v>589758.63357376005</v>
      </c>
      <c r="S892" s="51">
        <v>271384.30887900002</v>
      </c>
      <c r="T892" s="53">
        <f t="shared" si="369"/>
        <v>0.46016165500535816</v>
      </c>
      <c r="V892" s="88">
        <f t="shared" si="390"/>
        <v>697</v>
      </c>
      <c r="W892" s="53">
        <f t="shared" si="370"/>
        <v>320.73267353873462</v>
      </c>
    </row>
    <row r="893" spans="1:23" x14ac:dyDescent="0.3">
      <c r="A893" s="53" t="s">
        <v>188</v>
      </c>
      <c r="B893" s="53" t="s">
        <v>1047</v>
      </c>
      <c r="C893" s="53">
        <v>12110111</v>
      </c>
      <c r="D893" s="53">
        <v>11531</v>
      </c>
      <c r="E893" s="53">
        <v>8881</v>
      </c>
      <c r="F893" s="53">
        <f t="shared" si="366"/>
        <v>0.77018471945191225</v>
      </c>
      <c r="H893" s="53">
        <f t="shared" si="391"/>
        <v>2796</v>
      </c>
      <c r="I893" s="53">
        <f t="shared" si="391"/>
        <v>2032</v>
      </c>
      <c r="J893" s="53">
        <f t="shared" si="367"/>
        <v>4828</v>
      </c>
      <c r="K893" s="53">
        <f t="shared" si="368"/>
        <v>3718.4518255138323</v>
      </c>
      <c r="P893" s="53" t="s">
        <v>1098</v>
      </c>
      <c r="Q893" s="87" t="s">
        <v>1171</v>
      </c>
      <c r="R893" s="53">
        <v>589758.63357376005</v>
      </c>
      <c r="S893" s="51">
        <v>224205.17408</v>
      </c>
      <c r="T893" s="53">
        <f t="shared" si="369"/>
        <v>0.38016429318106637</v>
      </c>
      <c r="V893" s="88">
        <f t="shared" si="390"/>
        <v>697</v>
      </c>
      <c r="W893" s="53">
        <f t="shared" si="370"/>
        <v>264.97451234720324</v>
      </c>
    </row>
    <row r="894" spans="1:23" x14ac:dyDescent="0.3">
      <c r="A894" s="53" t="s">
        <v>188</v>
      </c>
      <c r="B894" s="53" t="s">
        <v>1057</v>
      </c>
      <c r="C894" s="53">
        <v>12110105</v>
      </c>
      <c r="D894" s="53">
        <v>707</v>
      </c>
      <c r="E894" s="53">
        <v>105</v>
      </c>
      <c r="F894" s="53">
        <f t="shared" si="366"/>
        <v>0.14851485148514851</v>
      </c>
      <c r="H894" s="53">
        <f>Input!W249</f>
        <v>180</v>
      </c>
      <c r="I894" s="53">
        <f>Input!X249</f>
        <v>0</v>
      </c>
      <c r="J894" s="53">
        <f t="shared" si="367"/>
        <v>180</v>
      </c>
      <c r="K894" s="53">
        <f t="shared" si="368"/>
        <v>26.732673267326732</v>
      </c>
      <c r="P894" s="53" t="s">
        <v>1098</v>
      </c>
      <c r="Q894" s="87" t="s">
        <v>1238</v>
      </c>
      <c r="R894" s="53">
        <v>589758.63357376005</v>
      </c>
      <c r="S894" s="51">
        <v>5019.3159599600003</v>
      </c>
      <c r="T894" s="53">
        <f t="shared" si="369"/>
        <v>8.5107969162646329E-3</v>
      </c>
      <c r="V894" s="88">
        <f t="shared" si="390"/>
        <v>697</v>
      </c>
      <c r="W894" s="53">
        <f t="shared" si="370"/>
        <v>5.9320254506364494</v>
      </c>
    </row>
    <row r="895" spans="1:23" x14ac:dyDescent="0.3">
      <c r="A895" s="53" t="s">
        <v>188</v>
      </c>
      <c r="B895" s="53" t="s">
        <v>1057</v>
      </c>
      <c r="C895" s="53">
        <v>12110108</v>
      </c>
      <c r="D895" s="53">
        <v>707</v>
      </c>
      <c r="E895" s="53">
        <v>545</v>
      </c>
      <c r="F895" s="53">
        <f t="shared" si="366"/>
        <v>0.77086280056577083</v>
      </c>
      <c r="H895" s="53">
        <f t="shared" ref="H895:I898" si="392">H894</f>
        <v>180</v>
      </c>
      <c r="I895" s="53">
        <f t="shared" si="392"/>
        <v>0</v>
      </c>
      <c r="J895" s="53">
        <f t="shared" si="367"/>
        <v>180</v>
      </c>
      <c r="K895" s="53">
        <f t="shared" si="368"/>
        <v>138.75530410183876</v>
      </c>
      <c r="P895" s="53" t="s">
        <v>1099</v>
      </c>
      <c r="Q895" s="87" t="s">
        <v>1252</v>
      </c>
      <c r="R895" s="53">
        <v>591001.39165290003</v>
      </c>
      <c r="S895" s="51">
        <v>63116.552979400003</v>
      </c>
      <c r="T895" s="53">
        <f t="shared" si="369"/>
        <v>0.10679594645771812</v>
      </c>
      <c r="V895" s="88">
        <f>Input!Z218</f>
        <v>356</v>
      </c>
      <c r="W895" s="53">
        <f t="shared" si="370"/>
        <v>38.019356938947652</v>
      </c>
    </row>
    <row r="896" spans="1:23" x14ac:dyDescent="0.3">
      <c r="A896" s="53" t="s">
        <v>188</v>
      </c>
      <c r="B896" s="53" t="s">
        <v>1057</v>
      </c>
      <c r="C896" s="53">
        <v>12110109</v>
      </c>
      <c r="D896" s="53">
        <v>707</v>
      </c>
      <c r="E896" s="53">
        <v>44</v>
      </c>
      <c r="F896" s="53">
        <f t="shared" si="366"/>
        <v>6.2234794908062233E-2</v>
      </c>
      <c r="H896" s="53">
        <f t="shared" si="392"/>
        <v>180</v>
      </c>
      <c r="I896" s="53">
        <f t="shared" si="392"/>
        <v>0</v>
      </c>
      <c r="J896" s="53">
        <f t="shared" si="367"/>
        <v>180</v>
      </c>
      <c r="K896" s="53">
        <f t="shared" si="368"/>
        <v>11.202263083451202</v>
      </c>
      <c r="P896" s="53" t="s">
        <v>1099</v>
      </c>
      <c r="Q896" s="87" t="s">
        <v>1242</v>
      </c>
      <c r="R896" s="53">
        <v>591001.39165290003</v>
      </c>
      <c r="S896" s="51">
        <v>62550.9658414</v>
      </c>
      <c r="T896" s="53">
        <f t="shared" si="369"/>
        <v>0.10583894847769952</v>
      </c>
      <c r="V896" s="88">
        <f t="shared" ref="V896:V898" si="393">V895</f>
        <v>356</v>
      </c>
      <c r="W896" s="53">
        <f t="shared" si="370"/>
        <v>37.678665658061028</v>
      </c>
    </row>
    <row r="897" spans="1:23" x14ac:dyDescent="0.3">
      <c r="A897" s="53" t="s">
        <v>188</v>
      </c>
      <c r="B897" s="53" t="s">
        <v>1057</v>
      </c>
      <c r="C897" s="53">
        <v>12110110</v>
      </c>
      <c r="D897" s="53">
        <v>707</v>
      </c>
      <c r="E897" s="53">
        <v>8</v>
      </c>
      <c r="F897" s="53">
        <f t="shared" si="366"/>
        <v>1.1315417256011316E-2</v>
      </c>
      <c r="H897" s="53">
        <f t="shared" si="392"/>
        <v>180</v>
      </c>
      <c r="I897" s="53">
        <f t="shared" si="392"/>
        <v>0</v>
      </c>
      <c r="J897" s="53">
        <f t="shared" si="367"/>
        <v>180</v>
      </c>
      <c r="K897" s="53">
        <f t="shared" si="368"/>
        <v>2.0367751060820369</v>
      </c>
      <c r="P897" s="53" t="s">
        <v>1099</v>
      </c>
      <c r="Q897" s="87" t="s">
        <v>1249</v>
      </c>
      <c r="R897" s="53">
        <v>591001.39165290003</v>
      </c>
      <c r="S897" s="51">
        <v>52171.274660100004</v>
      </c>
      <c r="T897" s="53">
        <f t="shared" si="369"/>
        <v>8.8276060593002165E-2</v>
      </c>
      <c r="V897" s="88">
        <f t="shared" si="393"/>
        <v>356</v>
      </c>
      <c r="W897" s="53">
        <f t="shared" si="370"/>
        <v>31.42627757110877</v>
      </c>
    </row>
    <row r="898" spans="1:23" x14ac:dyDescent="0.3">
      <c r="A898" s="53" t="s">
        <v>188</v>
      </c>
      <c r="B898" s="53" t="s">
        <v>1057</v>
      </c>
      <c r="C898" s="53">
        <v>12110111</v>
      </c>
      <c r="D898" s="53">
        <v>707</v>
      </c>
      <c r="E898" s="53">
        <v>5</v>
      </c>
      <c r="F898" s="53">
        <f t="shared" si="366"/>
        <v>7.0721357850070717E-3</v>
      </c>
      <c r="H898" s="53">
        <f t="shared" si="392"/>
        <v>180</v>
      </c>
      <c r="I898" s="53">
        <f t="shared" si="392"/>
        <v>0</v>
      </c>
      <c r="J898" s="53">
        <f t="shared" si="367"/>
        <v>180</v>
      </c>
      <c r="K898" s="53">
        <f t="shared" si="368"/>
        <v>1.272984441301273</v>
      </c>
      <c r="P898" s="53" t="s">
        <v>1099</v>
      </c>
      <c r="Q898" s="87" t="s">
        <v>1244</v>
      </c>
      <c r="R898" s="53">
        <v>591001.39165290003</v>
      </c>
      <c r="S898" s="51">
        <v>413162.59817200003</v>
      </c>
      <c r="T898" s="53">
        <f t="shared" si="369"/>
        <v>0.69908904447158027</v>
      </c>
      <c r="V898" s="88">
        <f t="shared" si="393"/>
        <v>356</v>
      </c>
      <c r="W898" s="53">
        <f t="shared" si="370"/>
        <v>248.87569983188257</v>
      </c>
    </row>
    <row r="899" spans="1:23" x14ac:dyDescent="0.3">
      <c r="A899" s="53" t="s">
        <v>188</v>
      </c>
      <c r="B899" s="53" t="s">
        <v>636</v>
      </c>
      <c r="C899" s="53">
        <v>12100405</v>
      </c>
      <c r="D899" s="53">
        <v>340223</v>
      </c>
      <c r="E899" s="53">
        <v>14</v>
      </c>
      <c r="F899" s="53">
        <f t="shared" ref="F899:F962" si="394">E899/D899</f>
        <v>4.1149481369572311E-5</v>
      </c>
      <c r="H899" s="53">
        <f>Input!W250</f>
        <v>85697</v>
      </c>
      <c r="I899" s="53">
        <f>Input!X250</f>
        <v>53425</v>
      </c>
      <c r="J899" s="53">
        <f t="shared" ref="J899:J962" si="395">SUM(H899:I899)</f>
        <v>139122</v>
      </c>
      <c r="K899" s="53">
        <f t="shared" ref="K899:K962" si="396">J899*F899</f>
        <v>5.7247981470976388</v>
      </c>
      <c r="P899" s="53" t="s">
        <v>1100</v>
      </c>
      <c r="Q899" s="87" t="s">
        <v>1235</v>
      </c>
      <c r="R899" s="53">
        <v>588702.96455820242</v>
      </c>
      <c r="S899" s="51">
        <v>229315.95724300001</v>
      </c>
      <c r="T899" s="53">
        <f t="shared" ref="T899:T962" si="397">S899/R899</f>
        <v>0.38952743751696967</v>
      </c>
      <c r="V899" s="88">
        <f>Input!Z219</f>
        <v>39</v>
      </c>
      <c r="W899" s="53">
        <f t="shared" ref="W899:W962" si="398">V899*T899</f>
        <v>15.191570063161818</v>
      </c>
    </row>
    <row r="900" spans="1:23" x14ac:dyDescent="0.3">
      <c r="A900" s="53" t="s">
        <v>188</v>
      </c>
      <c r="B900" s="53" t="s">
        <v>636</v>
      </c>
      <c r="C900" s="53">
        <v>12110111</v>
      </c>
      <c r="D900" s="53">
        <v>340223</v>
      </c>
      <c r="E900" s="53">
        <v>25749</v>
      </c>
      <c r="F900" s="53">
        <f t="shared" si="394"/>
        <v>7.5682713984651248E-2</v>
      </c>
      <c r="H900" s="53">
        <f t="shared" ref="H900:I905" si="399">H899</f>
        <v>85697</v>
      </c>
      <c r="I900" s="53">
        <f t="shared" si="399"/>
        <v>53425</v>
      </c>
      <c r="J900" s="53">
        <f t="shared" si="395"/>
        <v>139122</v>
      </c>
      <c r="K900" s="53">
        <f t="shared" si="396"/>
        <v>10529.130534972652</v>
      </c>
      <c r="P900" s="53" t="s">
        <v>1100</v>
      </c>
      <c r="Q900" s="87" t="s">
        <v>1178</v>
      </c>
      <c r="R900" s="53">
        <v>588702.96455820242</v>
      </c>
      <c r="S900" s="51">
        <v>299426.76022000512</v>
      </c>
      <c r="T900" s="53">
        <f t="shared" si="397"/>
        <v>0.50862111836775392</v>
      </c>
      <c r="V900" s="88">
        <f t="shared" ref="V900:V902" si="400">V899</f>
        <v>39</v>
      </c>
      <c r="W900" s="53">
        <f t="shared" si="398"/>
        <v>19.836223616342401</v>
      </c>
    </row>
    <row r="901" spans="1:23" x14ac:dyDescent="0.3">
      <c r="A901" s="53" t="s">
        <v>188</v>
      </c>
      <c r="B901" s="53" t="s">
        <v>636</v>
      </c>
      <c r="C901" s="53">
        <v>12110201</v>
      </c>
      <c r="D901" s="53">
        <v>340223</v>
      </c>
      <c r="E901" s="53">
        <v>475</v>
      </c>
      <c r="F901" s="53">
        <f t="shared" si="394"/>
        <v>1.3961431178962033E-3</v>
      </c>
      <c r="H901" s="53">
        <f t="shared" si="399"/>
        <v>85697</v>
      </c>
      <c r="I901" s="53">
        <f t="shared" si="399"/>
        <v>53425</v>
      </c>
      <c r="J901" s="53">
        <f t="shared" si="395"/>
        <v>139122</v>
      </c>
      <c r="K901" s="53">
        <f t="shared" si="396"/>
        <v>194.23422284795561</v>
      </c>
      <c r="P901" s="53" t="s">
        <v>1100</v>
      </c>
      <c r="Q901" s="87" t="s">
        <v>1170</v>
      </c>
      <c r="R901" s="53">
        <v>588702.96455820242</v>
      </c>
      <c r="S901" s="51">
        <v>52597.37552151733</v>
      </c>
      <c r="T901" s="53">
        <f t="shared" si="397"/>
        <v>8.9344505952997047E-2</v>
      </c>
      <c r="V901" s="88">
        <f t="shared" si="400"/>
        <v>39</v>
      </c>
      <c r="W901" s="53">
        <f t="shared" si="398"/>
        <v>3.4844357321668848</v>
      </c>
    </row>
    <row r="902" spans="1:23" x14ac:dyDescent="0.3">
      <c r="A902" s="53" t="s">
        <v>188</v>
      </c>
      <c r="B902" s="53" t="s">
        <v>636</v>
      </c>
      <c r="C902" s="53">
        <v>12110202</v>
      </c>
      <c r="D902" s="53">
        <v>340223</v>
      </c>
      <c r="E902" s="53">
        <v>283896</v>
      </c>
      <c r="F902" s="53">
        <f t="shared" si="394"/>
        <v>0.83444094020686432</v>
      </c>
      <c r="H902" s="53">
        <f t="shared" si="399"/>
        <v>85697</v>
      </c>
      <c r="I902" s="53">
        <f t="shared" si="399"/>
        <v>53425</v>
      </c>
      <c r="J902" s="53">
        <f t="shared" si="395"/>
        <v>139122</v>
      </c>
      <c r="K902" s="53">
        <f t="shared" si="396"/>
        <v>116089.09248345938</v>
      </c>
      <c r="P902" s="53" t="s">
        <v>1100</v>
      </c>
      <c r="Q902" s="87" t="s">
        <v>1269</v>
      </c>
      <c r="R902" s="53">
        <v>588702.96455820242</v>
      </c>
      <c r="S902" s="51">
        <v>7362.8715736800004</v>
      </c>
      <c r="T902" s="53">
        <f t="shared" si="397"/>
        <v>1.2506938162279402E-2</v>
      </c>
      <c r="V902" s="88">
        <f t="shared" si="400"/>
        <v>39</v>
      </c>
      <c r="W902" s="53">
        <f t="shared" si="398"/>
        <v>0.48777058832889669</v>
      </c>
    </row>
    <row r="903" spans="1:23" x14ac:dyDescent="0.3">
      <c r="A903" s="53" t="s">
        <v>188</v>
      </c>
      <c r="B903" s="53" t="s">
        <v>636</v>
      </c>
      <c r="C903" s="53">
        <v>12110203</v>
      </c>
      <c r="D903" s="53">
        <v>340223</v>
      </c>
      <c r="E903" s="53">
        <v>18363</v>
      </c>
      <c r="F903" s="53">
        <f t="shared" si="394"/>
        <v>5.3973423313532595E-2</v>
      </c>
      <c r="H903" s="53">
        <f t="shared" si="399"/>
        <v>85697</v>
      </c>
      <c r="I903" s="53">
        <f t="shared" si="399"/>
        <v>53425</v>
      </c>
      <c r="J903" s="53">
        <f t="shared" si="395"/>
        <v>139122</v>
      </c>
      <c r="K903" s="53">
        <f t="shared" si="396"/>
        <v>7508.8905982252818</v>
      </c>
      <c r="P903" s="53" t="s">
        <v>1101</v>
      </c>
      <c r="Q903" s="87" t="s">
        <v>1246</v>
      </c>
      <c r="R903" s="53">
        <v>930764.61455060006</v>
      </c>
      <c r="S903" s="51">
        <v>76305.742887700006</v>
      </c>
      <c r="T903" s="53">
        <f t="shared" si="397"/>
        <v>8.1981783250905618E-2</v>
      </c>
      <c r="V903" s="88">
        <f>Input!Z220</f>
        <v>176</v>
      </c>
      <c r="W903" s="53">
        <f t="shared" si="398"/>
        <v>14.428793852159389</v>
      </c>
    </row>
    <row r="904" spans="1:23" x14ac:dyDescent="0.3">
      <c r="A904" s="53" t="s">
        <v>188</v>
      </c>
      <c r="B904" s="53" t="s">
        <v>636</v>
      </c>
      <c r="C904" s="53">
        <v>12110204</v>
      </c>
      <c r="D904" s="53">
        <v>340223</v>
      </c>
      <c r="E904" s="53">
        <v>3752</v>
      </c>
      <c r="F904" s="53">
        <f t="shared" si="394"/>
        <v>1.1028061007045379E-2</v>
      </c>
      <c r="H904" s="53">
        <f t="shared" si="399"/>
        <v>85697</v>
      </c>
      <c r="I904" s="53">
        <f t="shared" si="399"/>
        <v>53425</v>
      </c>
      <c r="J904" s="53">
        <f t="shared" si="395"/>
        <v>139122</v>
      </c>
      <c r="K904" s="53">
        <f t="shared" si="396"/>
        <v>1534.2459034221672</v>
      </c>
      <c r="P904" s="53" t="s">
        <v>1101</v>
      </c>
      <c r="Q904" s="87" t="s">
        <v>1253</v>
      </c>
      <c r="R904" s="53">
        <v>930764.61455060006</v>
      </c>
      <c r="S904" s="51">
        <v>325958.78215799999</v>
      </c>
      <c r="T904" s="53">
        <f t="shared" si="397"/>
        <v>0.35020538712183669</v>
      </c>
      <c r="V904" s="88">
        <f t="shared" ref="V904:V906" si="401">V903</f>
        <v>176</v>
      </c>
      <c r="W904" s="53">
        <f t="shared" si="398"/>
        <v>61.636148133443257</v>
      </c>
    </row>
    <row r="905" spans="1:23" x14ac:dyDescent="0.3">
      <c r="A905" s="53" t="s">
        <v>188</v>
      </c>
      <c r="B905" s="53" t="s">
        <v>636</v>
      </c>
      <c r="C905" s="53">
        <v>12110205</v>
      </c>
      <c r="D905" s="53">
        <v>340223</v>
      </c>
      <c r="E905" s="53">
        <v>7974</v>
      </c>
      <c r="F905" s="53">
        <f t="shared" si="394"/>
        <v>2.3437568888640684E-2</v>
      </c>
      <c r="H905" s="53">
        <f t="shared" si="399"/>
        <v>85697</v>
      </c>
      <c r="I905" s="53">
        <f t="shared" si="399"/>
        <v>53425</v>
      </c>
      <c r="J905" s="53">
        <f t="shared" si="395"/>
        <v>139122</v>
      </c>
      <c r="K905" s="53">
        <f t="shared" si="396"/>
        <v>3260.6814589254691</v>
      </c>
      <c r="P905" s="53" t="s">
        <v>1101</v>
      </c>
      <c r="Q905" s="87" t="s">
        <v>1254</v>
      </c>
      <c r="R905" s="53">
        <v>930764.61455060006</v>
      </c>
      <c r="S905" s="51">
        <v>14234.955854899999</v>
      </c>
      <c r="T905" s="53">
        <f t="shared" si="397"/>
        <v>1.5293830075150682E-2</v>
      </c>
      <c r="V905" s="88">
        <f t="shared" si="401"/>
        <v>176</v>
      </c>
      <c r="W905" s="53">
        <f t="shared" si="398"/>
        <v>2.69171409322652</v>
      </c>
    </row>
    <row r="906" spans="1:23" x14ac:dyDescent="0.3">
      <c r="A906" s="53" t="s">
        <v>188</v>
      </c>
      <c r="B906" s="53" t="s">
        <v>1085</v>
      </c>
      <c r="C906" s="53">
        <v>12100407</v>
      </c>
      <c r="D906" s="53">
        <v>1</v>
      </c>
      <c r="E906" s="53">
        <v>1</v>
      </c>
      <c r="F906" s="53">
        <f t="shared" si="394"/>
        <v>1</v>
      </c>
      <c r="H906" s="53">
        <f>Input!W251</f>
        <v>0</v>
      </c>
      <c r="I906" s="53">
        <f>Input!X251</f>
        <v>0</v>
      </c>
      <c r="J906" s="53">
        <f t="shared" si="395"/>
        <v>0</v>
      </c>
      <c r="K906" s="53">
        <f t="shared" si="396"/>
        <v>0</v>
      </c>
      <c r="P906" s="53" t="s">
        <v>1101</v>
      </c>
      <c r="Q906" s="87" t="s">
        <v>1250</v>
      </c>
      <c r="R906" s="53">
        <v>930764.61455060006</v>
      </c>
      <c r="S906" s="51">
        <v>514265.13364999997</v>
      </c>
      <c r="T906" s="53">
        <f t="shared" si="397"/>
        <v>0.55251899955210693</v>
      </c>
      <c r="V906" s="88">
        <f t="shared" si="401"/>
        <v>176</v>
      </c>
      <c r="W906" s="53">
        <f t="shared" si="398"/>
        <v>97.243343921170819</v>
      </c>
    </row>
    <row r="907" spans="1:23" x14ac:dyDescent="0.3">
      <c r="A907" s="53" t="s">
        <v>188</v>
      </c>
      <c r="B907" s="53" t="s">
        <v>754</v>
      </c>
      <c r="C907" s="53">
        <v>12100405</v>
      </c>
      <c r="D907" s="53">
        <v>64804</v>
      </c>
      <c r="E907" s="53">
        <v>12717</v>
      </c>
      <c r="F907" s="53">
        <f t="shared" si="394"/>
        <v>0.19623788655021296</v>
      </c>
      <c r="H907" s="53">
        <f>Input!W252</f>
        <v>12661</v>
      </c>
      <c r="I907" s="53">
        <f>Input!X252</f>
        <v>18111</v>
      </c>
      <c r="J907" s="53">
        <f t="shared" si="395"/>
        <v>30772</v>
      </c>
      <c r="K907" s="53">
        <f t="shared" si="396"/>
        <v>6038.6322449231529</v>
      </c>
      <c r="P907" s="53" t="s">
        <v>1102</v>
      </c>
      <c r="Q907" s="87" t="s">
        <v>1140</v>
      </c>
      <c r="R907" s="53">
        <v>576383.86004742992</v>
      </c>
      <c r="S907" s="51">
        <v>87575.079873800001</v>
      </c>
      <c r="T907" s="53">
        <f t="shared" si="397"/>
        <v>0.15193881360000877</v>
      </c>
      <c r="V907" s="88">
        <f>Input!Z221</f>
        <v>0</v>
      </c>
      <c r="W907" s="53">
        <f t="shared" si="398"/>
        <v>0</v>
      </c>
    </row>
    <row r="908" spans="1:23" x14ac:dyDescent="0.3">
      <c r="A908" s="53" t="s">
        <v>188</v>
      </c>
      <c r="B908" s="53" t="s">
        <v>754</v>
      </c>
      <c r="C908" s="53">
        <v>12100407</v>
      </c>
      <c r="D908" s="53">
        <v>64804</v>
      </c>
      <c r="E908" s="53">
        <v>16354</v>
      </c>
      <c r="F908" s="53">
        <f t="shared" si="394"/>
        <v>0.25236096537250785</v>
      </c>
      <c r="H908" s="53">
        <f t="shared" ref="H908:I910" si="402">H907</f>
        <v>12661</v>
      </c>
      <c r="I908" s="53">
        <f t="shared" si="402"/>
        <v>18111</v>
      </c>
      <c r="J908" s="53">
        <f t="shared" si="395"/>
        <v>30772</v>
      </c>
      <c r="K908" s="53">
        <f t="shared" si="396"/>
        <v>7765.6516264428119</v>
      </c>
      <c r="P908" s="53" t="s">
        <v>1102</v>
      </c>
      <c r="Q908" s="87" t="s">
        <v>1166</v>
      </c>
      <c r="R908" s="53">
        <v>576383.86004742992</v>
      </c>
      <c r="S908" s="51">
        <v>434141.34770799999</v>
      </c>
      <c r="T908" s="53">
        <f t="shared" si="397"/>
        <v>0.7532156567886461</v>
      </c>
      <c r="V908" s="88">
        <f t="shared" ref="V908:V914" si="403">V907</f>
        <v>0</v>
      </c>
      <c r="W908" s="53">
        <f t="shared" si="398"/>
        <v>0</v>
      </c>
    </row>
    <row r="909" spans="1:23" x14ac:dyDescent="0.3">
      <c r="A909" s="53" t="s">
        <v>188</v>
      </c>
      <c r="B909" s="53" t="s">
        <v>754</v>
      </c>
      <c r="C909" s="53">
        <v>12110111</v>
      </c>
      <c r="D909" s="53">
        <v>64804</v>
      </c>
      <c r="E909" s="53">
        <v>8492</v>
      </c>
      <c r="F909" s="53">
        <f t="shared" si="394"/>
        <v>0.13104129374729956</v>
      </c>
      <c r="H909" s="53">
        <f t="shared" si="402"/>
        <v>12661</v>
      </c>
      <c r="I909" s="53">
        <f t="shared" si="402"/>
        <v>18111</v>
      </c>
      <c r="J909" s="53">
        <f t="shared" si="395"/>
        <v>30772</v>
      </c>
      <c r="K909" s="53">
        <f t="shared" si="396"/>
        <v>4032.4026911919018</v>
      </c>
      <c r="P909" s="53" t="s">
        <v>1102</v>
      </c>
      <c r="Q909" s="87" t="s">
        <v>1147</v>
      </c>
      <c r="R909" s="53">
        <v>576383.86004742992</v>
      </c>
      <c r="S909" s="51">
        <v>7596.0962682299996</v>
      </c>
      <c r="T909" s="53">
        <f t="shared" si="397"/>
        <v>1.3178884411518613E-2</v>
      </c>
      <c r="V909" s="88">
        <f t="shared" si="403"/>
        <v>0</v>
      </c>
      <c r="W909" s="53">
        <f t="shared" si="398"/>
        <v>0</v>
      </c>
    </row>
    <row r="910" spans="1:23" x14ac:dyDescent="0.3">
      <c r="A910" s="53" t="s">
        <v>188</v>
      </c>
      <c r="B910" s="53" t="s">
        <v>754</v>
      </c>
      <c r="C910" s="53">
        <v>12110201</v>
      </c>
      <c r="D910" s="53">
        <v>64804</v>
      </c>
      <c r="E910" s="53">
        <v>27241</v>
      </c>
      <c r="F910" s="53">
        <f t="shared" si="394"/>
        <v>0.42035985432997963</v>
      </c>
      <c r="H910" s="53">
        <f t="shared" si="402"/>
        <v>12661</v>
      </c>
      <c r="I910" s="53">
        <f t="shared" si="402"/>
        <v>18111</v>
      </c>
      <c r="J910" s="53">
        <f t="shared" si="395"/>
        <v>30772</v>
      </c>
      <c r="K910" s="53">
        <f t="shared" si="396"/>
        <v>12935.313437442133</v>
      </c>
      <c r="P910" s="53" t="s">
        <v>1102</v>
      </c>
      <c r="Q910" s="87" t="s">
        <v>1343</v>
      </c>
      <c r="R910" s="53">
        <v>576383.86004742992</v>
      </c>
      <c r="S910" s="51">
        <v>47071.3361974</v>
      </c>
      <c r="T910" s="53">
        <f t="shared" si="397"/>
        <v>8.1666645199826651E-2</v>
      </c>
      <c r="V910" s="88">
        <f t="shared" si="403"/>
        <v>0</v>
      </c>
      <c r="W910" s="53">
        <f t="shared" si="398"/>
        <v>0</v>
      </c>
    </row>
    <row r="911" spans="1:23" x14ac:dyDescent="0.3">
      <c r="A911" s="53" t="s">
        <v>1138</v>
      </c>
      <c r="B911" s="53" t="s">
        <v>943</v>
      </c>
      <c r="C911" s="53">
        <v>12050001</v>
      </c>
      <c r="D911" s="53">
        <v>7165</v>
      </c>
      <c r="E911" s="53">
        <v>387</v>
      </c>
      <c r="F911" s="53">
        <f t="shared" si="394"/>
        <v>5.401256106071179E-2</v>
      </c>
      <c r="H911" s="53">
        <f>Input!W253</f>
        <v>1473</v>
      </c>
      <c r="I911" s="53">
        <f>Input!X253</f>
        <v>326</v>
      </c>
      <c r="J911" s="53">
        <f t="shared" si="395"/>
        <v>1799</v>
      </c>
      <c r="K911" s="53">
        <f t="shared" si="396"/>
        <v>97.168597348220516</v>
      </c>
      <c r="P911" s="53" t="s">
        <v>761</v>
      </c>
      <c r="Q911" s="87" t="s">
        <v>1169</v>
      </c>
      <c r="R911" s="53">
        <v>574514.27545081999</v>
      </c>
      <c r="S911" s="51">
        <v>42783.314744099996</v>
      </c>
      <c r="T911" s="53">
        <f t="shared" si="397"/>
        <v>7.4468671314612739E-2</v>
      </c>
      <c r="V911" s="89">
        <f>Input!Z222</f>
        <v>1736</v>
      </c>
      <c r="W911" s="53">
        <f t="shared" si="398"/>
        <v>129.2776134021677</v>
      </c>
    </row>
    <row r="912" spans="1:23" x14ac:dyDescent="0.3">
      <c r="A912" s="53" t="s">
        <v>1138</v>
      </c>
      <c r="B912" s="53" t="s">
        <v>943</v>
      </c>
      <c r="C912" s="53">
        <v>12050002</v>
      </c>
      <c r="D912" s="53">
        <v>7165</v>
      </c>
      <c r="E912" s="53">
        <v>6778</v>
      </c>
      <c r="F912" s="53">
        <f t="shared" si="394"/>
        <v>0.94598743893928816</v>
      </c>
      <c r="H912" s="53">
        <f>H911</f>
        <v>1473</v>
      </c>
      <c r="I912" s="53">
        <f>I911</f>
        <v>326</v>
      </c>
      <c r="J912" s="53">
        <f t="shared" si="395"/>
        <v>1799</v>
      </c>
      <c r="K912" s="53">
        <f t="shared" si="396"/>
        <v>1701.8314026517794</v>
      </c>
      <c r="P912" s="53" t="s">
        <v>761</v>
      </c>
      <c r="Q912" s="87" t="s">
        <v>1185</v>
      </c>
      <c r="R912" s="53">
        <v>574514.27545081999</v>
      </c>
      <c r="S912" s="51">
        <v>487726.80129600002</v>
      </c>
      <c r="T912" s="53">
        <f t="shared" si="397"/>
        <v>0.84893765418323497</v>
      </c>
      <c r="V912" s="88">
        <f t="shared" si="403"/>
        <v>1736</v>
      </c>
      <c r="W912" s="53">
        <f t="shared" si="398"/>
        <v>1473.7557676620959</v>
      </c>
    </row>
    <row r="913" spans="1:23" x14ac:dyDescent="0.3">
      <c r="A913" s="53" t="s">
        <v>1138</v>
      </c>
      <c r="B913" s="53" t="s">
        <v>952</v>
      </c>
      <c r="C913" s="53">
        <v>11120103</v>
      </c>
      <c r="D913" s="53">
        <v>1637</v>
      </c>
      <c r="E913" s="53">
        <v>42</v>
      </c>
      <c r="F913" s="53">
        <f t="shared" si="394"/>
        <v>2.5656689065363471E-2</v>
      </c>
      <c r="H913" s="53">
        <f>Input!W254</f>
        <v>299</v>
      </c>
      <c r="I913" s="53">
        <f>Input!X254</f>
        <v>0</v>
      </c>
      <c r="J913" s="53">
        <f t="shared" si="395"/>
        <v>299</v>
      </c>
      <c r="K913" s="53">
        <f t="shared" si="396"/>
        <v>7.6713500305436781</v>
      </c>
      <c r="P913" s="53" t="s">
        <v>761</v>
      </c>
      <c r="Q913" s="87" t="s">
        <v>1179</v>
      </c>
      <c r="R913" s="53">
        <v>574514.27545081999</v>
      </c>
      <c r="S913" s="51">
        <v>1986.7737815200001</v>
      </c>
      <c r="T913" s="53">
        <f t="shared" si="397"/>
        <v>3.4581800077308493E-3</v>
      </c>
      <c r="V913" s="88">
        <f t="shared" si="403"/>
        <v>1736</v>
      </c>
      <c r="W913" s="53">
        <f t="shared" si="398"/>
        <v>6.0034004934207541</v>
      </c>
    </row>
    <row r="914" spans="1:23" x14ac:dyDescent="0.3">
      <c r="A914" s="53" t="s">
        <v>1138</v>
      </c>
      <c r="B914" s="53" t="s">
        <v>952</v>
      </c>
      <c r="C914" s="53">
        <v>11120104</v>
      </c>
      <c r="D914" s="53">
        <v>1637</v>
      </c>
      <c r="E914" s="53">
        <v>133</v>
      </c>
      <c r="F914" s="53">
        <f t="shared" si="394"/>
        <v>8.1246182040317652E-2</v>
      </c>
      <c r="H914" s="53">
        <f t="shared" ref="H914:I916" si="404">H913</f>
        <v>299</v>
      </c>
      <c r="I914" s="53">
        <f t="shared" si="404"/>
        <v>0</v>
      </c>
      <c r="J914" s="53">
        <f t="shared" si="395"/>
        <v>299</v>
      </c>
      <c r="K914" s="53">
        <f t="shared" si="396"/>
        <v>24.29260843005498</v>
      </c>
      <c r="P914" s="53" t="s">
        <v>761</v>
      </c>
      <c r="Q914" s="87" t="s">
        <v>1180</v>
      </c>
      <c r="R914" s="53">
        <v>574514.27545081999</v>
      </c>
      <c r="S914" s="51">
        <v>42017.385629199998</v>
      </c>
      <c r="T914" s="53">
        <f t="shared" si="397"/>
        <v>7.3135494494421499E-2</v>
      </c>
      <c r="V914" s="88">
        <f t="shared" si="403"/>
        <v>1736</v>
      </c>
      <c r="W914" s="53">
        <f t="shared" si="398"/>
        <v>126.96321844231572</v>
      </c>
    </row>
    <row r="915" spans="1:23" x14ac:dyDescent="0.3">
      <c r="A915" s="53" t="s">
        <v>1138</v>
      </c>
      <c r="B915" s="53" t="s">
        <v>952</v>
      </c>
      <c r="C915" s="53">
        <v>11120105</v>
      </c>
      <c r="D915" s="53">
        <v>1637</v>
      </c>
      <c r="E915" s="53">
        <v>16</v>
      </c>
      <c r="F915" s="53">
        <f t="shared" si="394"/>
        <v>9.7739767868051317E-3</v>
      </c>
      <c r="H915" s="53">
        <f t="shared" si="404"/>
        <v>299</v>
      </c>
      <c r="I915" s="53">
        <f t="shared" si="404"/>
        <v>0</v>
      </c>
      <c r="J915" s="53">
        <f t="shared" si="395"/>
        <v>299</v>
      </c>
      <c r="K915" s="53">
        <f t="shared" si="396"/>
        <v>2.9224190592547346</v>
      </c>
      <c r="P915" s="53" t="s">
        <v>1103</v>
      </c>
      <c r="Q915" s="87" t="s">
        <v>1257</v>
      </c>
      <c r="R915" s="53">
        <v>588290.05648648005</v>
      </c>
      <c r="S915" s="51">
        <v>393069.89403000002</v>
      </c>
      <c r="T915" s="53">
        <f t="shared" si="397"/>
        <v>0.66815661712452123</v>
      </c>
      <c r="V915" s="88">
        <f>Input!Z223</f>
        <v>330</v>
      </c>
      <c r="W915" s="53">
        <f t="shared" si="398"/>
        <v>220.49168365109202</v>
      </c>
    </row>
    <row r="916" spans="1:23" x14ac:dyDescent="0.3">
      <c r="A916" s="53" t="s">
        <v>1138</v>
      </c>
      <c r="B916" s="53" t="s">
        <v>952</v>
      </c>
      <c r="C916" s="53">
        <v>11130103</v>
      </c>
      <c r="D916" s="53">
        <v>1637</v>
      </c>
      <c r="E916" s="53">
        <v>1446</v>
      </c>
      <c r="F916" s="53">
        <f t="shared" si="394"/>
        <v>0.88332315210751378</v>
      </c>
      <c r="H916" s="53">
        <f t="shared" si="404"/>
        <v>299</v>
      </c>
      <c r="I916" s="53">
        <f t="shared" si="404"/>
        <v>0</v>
      </c>
      <c r="J916" s="53">
        <f t="shared" si="395"/>
        <v>299</v>
      </c>
      <c r="K916" s="53">
        <f t="shared" si="396"/>
        <v>264.1136224801466</v>
      </c>
      <c r="P916" s="53" t="s">
        <v>1103</v>
      </c>
      <c r="Q916" s="87" t="s">
        <v>1243</v>
      </c>
      <c r="R916" s="53">
        <v>588290.05648648005</v>
      </c>
      <c r="S916" s="51">
        <v>109356.40908899999</v>
      </c>
      <c r="T916" s="53">
        <f t="shared" si="397"/>
        <v>0.18588858996210689</v>
      </c>
      <c r="V916" s="88">
        <f t="shared" ref="V916:V918" si="405">V915</f>
        <v>330</v>
      </c>
      <c r="W916" s="53">
        <f t="shared" si="398"/>
        <v>61.343234687495276</v>
      </c>
    </row>
    <row r="917" spans="1:23" x14ac:dyDescent="0.3">
      <c r="A917" s="53" t="s">
        <v>1138</v>
      </c>
      <c r="B917" s="53" t="s">
        <v>962</v>
      </c>
      <c r="C917" s="53">
        <v>11120101</v>
      </c>
      <c r="D917" s="53">
        <v>8062</v>
      </c>
      <c r="E917" s="53">
        <v>173</v>
      </c>
      <c r="F917" s="53">
        <f t="shared" si="394"/>
        <v>2.1458695112875216E-2</v>
      </c>
      <c r="H917" s="53">
        <f>Input!W255</f>
        <v>1920</v>
      </c>
      <c r="I917" s="53">
        <f>Input!X255</f>
        <v>2341</v>
      </c>
      <c r="J917" s="53">
        <f t="shared" si="395"/>
        <v>4261</v>
      </c>
      <c r="K917" s="53">
        <f t="shared" si="396"/>
        <v>91.435499875961298</v>
      </c>
      <c r="P917" s="53" t="s">
        <v>1103</v>
      </c>
      <c r="Q917" s="87" t="s">
        <v>1240</v>
      </c>
      <c r="R917" s="53">
        <v>588290.05648648005</v>
      </c>
      <c r="S917" s="51">
        <v>8557.0030172799998</v>
      </c>
      <c r="T917" s="53">
        <f t="shared" si="397"/>
        <v>1.4545550996367477E-2</v>
      </c>
      <c r="V917" s="88">
        <f t="shared" si="405"/>
        <v>330</v>
      </c>
      <c r="W917" s="53">
        <f t="shared" si="398"/>
        <v>4.8000318288012673</v>
      </c>
    </row>
    <row r="918" spans="1:23" x14ac:dyDescent="0.3">
      <c r="A918" s="53" t="s">
        <v>1138</v>
      </c>
      <c r="B918" s="53" t="s">
        <v>962</v>
      </c>
      <c r="C918" s="53">
        <v>11120104</v>
      </c>
      <c r="D918" s="53">
        <v>8062</v>
      </c>
      <c r="E918" s="53">
        <v>1218</v>
      </c>
      <c r="F918" s="53">
        <f t="shared" si="394"/>
        <v>0.15107913669064749</v>
      </c>
      <c r="H918" s="53">
        <f t="shared" ref="H918:I921" si="406">H917</f>
        <v>1920</v>
      </c>
      <c r="I918" s="53">
        <f t="shared" si="406"/>
        <v>2341</v>
      </c>
      <c r="J918" s="53">
        <f t="shared" si="395"/>
        <v>4261</v>
      </c>
      <c r="K918" s="53">
        <f t="shared" si="396"/>
        <v>643.74820143884892</v>
      </c>
      <c r="P918" s="53" t="s">
        <v>1103</v>
      </c>
      <c r="Q918" s="87" t="s">
        <v>1241</v>
      </c>
      <c r="R918" s="53">
        <v>588290.05648648005</v>
      </c>
      <c r="S918" s="51">
        <v>77306.750350200004</v>
      </c>
      <c r="T918" s="53">
        <f t="shared" si="397"/>
        <v>0.13140924191700434</v>
      </c>
      <c r="V918" s="88">
        <f t="shared" si="405"/>
        <v>330</v>
      </c>
      <c r="W918" s="53">
        <f t="shared" si="398"/>
        <v>43.365049832611433</v>
      </c>
    </row>
    <row r="919" spans="1:23" x14ac:dyDescent="0.3">
      <c r="A919" s="53" t="s">
        <v>1138</v>
      </c>
      <c r="B919" s="53" t="s">
        <v>962</v>
      </c>
      <c r="C919" s="53">
        <v>12050002</v>
      </c>
      <c r="D919" s="53">
        <v>8062</v>
      </c>
      <c r="E919" s="53">
        <v>50</v>
      </c>
      <c r="F919" s="53">
        <f t="shared" si="394"/>
        <v>6.201935003721161E-3</v>
      </c>
      <c r="H919" s="53">
        <f t="shared" si="406"/>
        <v>1920</v>
      </c>
      <c r="I919" s="53">
        <f t="shared" si="406"/>
        <v>2341</v>
      </c>
      <c r="J919" s="53">
        <f t="shared" si="395"/>
        <v>4261</v>
      </c>
      <c r="K919" s="53">
        <f t="shared" si="396"/>
        <v>26.426445050855868</v>
      </c>
      <c r="P919" s="53" t="s">
        <v>1104</v>
      </c>
      <c r="Q919" s="87" t="s">
        <v>1211</v>
      </c>
      <c r="R919" s="53">
        <v>1503734.9196474999</v>
      </c>
      <c r="S919" s="51">
        <v>258478.16575799999</v>
      </c>
      <c r="T919" s="53">
        <f t="shared" si="397"/>
        <v>0.17189077834183136</v>
      </c>
      <c r="V919" s="88">
        <f>Input!Z224</f>
        <v>124</v>
      </c>
      <c r="W919" s="53">
        <f t="shared" si="398"/>
        <v>21.314456514387089</v>
      </c>
    </row>
    <row r="920" spans="1:23" x14ac:dyDescent="0.3">
      <c r="A920" s="53" t="s">
        <v>1138</v>
      </c>
      <c r="B920" s="53" t="s">
        <v>962</v>
      </c>
      <c r="C920" s="53">
        <v>12050005</v>
      </c>
      <c r="D920" s="53">
        <v>8062</v>
      </c>
      <c r="E920" s="53">
        <v>6616</v>
      </c>
      <c r="F920" s="53">
        <f t="shared" si="394"/>
        <v>0.82064003969238397</v>
      </c>
      <c r="H920" s="53">
        <f t="shared" si="406"/>
        <v>1920</v>
      </c>
      <c r="I920" s="53">
        <f t="shared" si="406"/>
        <v>2341</v>
      </c>
      <c r="J920" s="53">
        <f t="shared" si="395"/>
        <v>4261</v>
      </c>
      <c r="K920" s="53">
        <f t="shared" si="396"/>
        <v>3496.7472091292479</v>
      </c>
      <c r="P920" s="53" t="s">
        <v>1104</v>
      </c>
      <c r="Q920" s="87" t="s">
        <v>1212</v>
      </c>
      <c r="R920" s="53">
        <v>1503734.9196474999</v>
      </c>
      <c r="S920" s="51">
        <v>99099.857498700003</v>
      </c>
      <c r="T920" s="53">
        <f t="shared" si="397"/>
        <v>6.5902478025801667E-2</v>
      </c>
      <c r="V920" s="88">
        <f t="shared" ref="V920:V926" si="407">V919</f>
        <v>124</v>
      </c>
      <c r="W920" s="53">
        <f t="shared" si="398"/>
        <v>8.1719072751994073</v>
      </c>
    </row>
    <row r="921" spans="1:23" x14ac:dyDescent="0.3">
      <c r="A921" s="53" t="s">
        <v>1138</v>
      </c>
      <c r="B921" s="53" t="s">
        <v>962</v>
      </c>
      <c r="C921" s="53">
        <v>12050006</v>
      </c>
      <c r="D921" s="53">
        <v>8062</v>
      </c>
      <c r="E921" s="53">
        <v>5</v>
      </c>
      <c r="F921" s="53">
        <f t="shared" si="394"/>
        <v>6.2019350037211614E-4</v>
      </c>
      <c r="H921" s="53">
        <f t="shared" si="406"/>
        <v>1920</v>
      </c>
      <c r="I921" s="53">
        <f t="shared" si="406"/>
        <v>2341</v>
      </c>
      <c r="J921" s="53">
        <f t="shared" si="395"/>
        <v>4261</v>
      </c>
      <c r="K921" s="53">
        <f t="shared" si="396"/>
        <v>2.6426445050855869</v>
      </c>
      <c r="P921" s="53" t="s">
        <v>1104</v>
      </c>
      <c r="Q921" s="87" t="s">
        <v>1213</v>
      </c>
      <c r="R921" s="53">
        <v>1503734.9196474999</v>
      </c>
      <c r="S921" s="51">
        <v>429352.330258</v>
      </c>
      <c r="T921" s="53">
        <f t="shared" si="397"/>
        <v>0.28552394750442267</v>
      </c>
      <c r="V921" s="88">
        <f t="shared" si="407"/>
        <v>124</v>
      </c>
      <c r="W921" s="53">
        <f t="shared" si="398"/>
        <v>35.40496949054841</v>
      </c>
    </row>
    <row r="922" spans="1:23" x14ac:dyDescent="0.3">
      <c r="A922" s="53" t="s">
        <v>1138</v>
      </c>
      <c r="B922" s="53" t="s">
        <v>965</v>
      </c>
      <c r="C922" s="53">
        <v>12050001</v>
      </c>
      <c r="D922" s="53">
        <v>3127</v>
      </c>
      <c r="E922" s="53">
        <v>2375</v>
      </c>
      <c r="F922" s="53">
        <f t="shared" si="394"/>
        <v>0.75951391109689803</v>
      </c>
      <c r="H922" s="53">
        <f>Input!W256</f>
        <v>860</v>
      </c>
      <c r="I922" s="53">
        <f>Input!X256</f>
        <v>0</v>
      </c>
      <c r="J922" s="53">
        <f t="shared" si="395"/>
        <v>860</v>
      </c>
      <c r="K922" s="53">
        <f t="shared" si="396"/>
        <v>653.18196354333236</v>
      </c>
      <c r="P922" s="53" t="s">
        <v>1104</v>
      </c>
      <c r="Q922" s="87" t="s">
        <v>1214</v>
      </c>
      <c r="R922" s="53">
        <v>1503734.9196474999</v>
      </c>
      <c r="S922" s="51">
        <v>233154.878769</v>
      </c>
      <c r="T922" s="53">
        <f t="shared" si="397"/>
        <v>0.15505051836107878</v>
      </c>
      <c r="V922" s="88">
        <f t="shared" si="407"/>
        <v>124</v>
      </c>
      <c r="W922" s="53">
        <f t="shared" si="398"/>
        <v>19.226264276773769</v>
      </c>
    </row>
    <row r="923" spans="1:23" x14ac:dyDescent="0.3">
      <c r="A923" s="53" t="s">
        <v>1138</v>
      </c>
      <c r="B923" s="53" t="s">
        <v>965</v>
      </c>
      <c r="C923" s="53">
        <v>12050004</v>
      </c>
      <c r="D923" s="53">
        <v>3127</v>
      </c>
      <c r="E923" s="53">
        <v>521</v>
      </c>
      <c r="F923" s="53">
        <f t="shared" si="394"/>
        <v>0.16661336744483529</v>
      </c>
      <c r="H923" s="53">
        <f>H922</f>
        <v>860</v>
      </c>
      <c r="I923" s="53">
        <f>I922</f>
        <v>0</v>
      </c>
      <c r="J923" s="53">
        <f t="shared" si="395"/>
        <v>860</v>
      </c>
      <c r="K923" s="53">
        <f t="shared" si="396"/>
        <v>143.28749600255836</v>
      </c>
      <c r="P923" s="53" t="s">
        <v>1104</v>
      </c>
      <c r="Q923" s="87" t="s">
        <v>1228</v>
      </c>
      <c r="R923" s="53">
        <v>1503734.9196474999</v>
      </c>
      <c r="S923" s="51">
        <v>12540.196026400001</v>
      </c>
      <c r="T923" s="53">
        <f t="shared" si="397"/>
        <v>8.339366109380254E-3</v>
      </c>
      <c r="V923" s="88">
        <f t="shared" si="407"/>
        <v>124</v>
      </c>
      <c r="W923" s="53">
        <f t="shared" si="398"/>
        <v>1.0340813975631515</v>
      </c>
    </row>
    <row r="924" spans="1:23" x14ac:dyDescent="0.3">
      <c r="A924" s="53" t="s">
        <v>1138</v>
      </c>
      <c r="B924" s="53" t="s">
        <v>965</v>
      </c>
      <c r="C924" s="53">
        <v>12080001</v>
      </c>
      <c r="D924" s="53">
        <v>3127</v>
      </c>
      <c r="E924" s="53">
        <v>231</v>
      </c>
      <c r="F924" s="53">
        <f t="shared" si="394"/>
        <v>7.3872721458266705E-2</v>
      </c>
      <c r="H924" s="53">
        <f>H923</f>
        <v>860</v>
      </c>
      <c r="I924" s="53">
        <f>I923</f>
        <v>0</v>
      </c>
      <c r="J924" s="53">
        <f t="shared" si="395"/>
        <v>860</v>
      </c>
      <c r="K924" s="53">
        <f t="shared" si="396"/>
        <v>63.530540454109364</v>
      </c>
      <c r="P924" s="53" t="s">
        <v>1104</v>
      </c>
      <c r="Q924" s="87" t="s">
        <v>1229</v>
      </c>
      <c r="R924" s="53">
        <v>1503734.9196474999</v>
      </c>
      <c r="S924" s="51">
        <v>74470.879392400006</v>
      </c>
      <c r="T924" s="53">
        <f t="shared" si="397"/>
        <v>4.9523940968170907E-2</v>
      </c>
      <c r="V924" s="88">
        <f t="shared" si="407"/>
        <v>124</v>
      </c>
      <c r="W924" s="53">
        <f t="shared" si="398"/>
        <v>6.1409686800531924</v>
      </c>
    </row>
    <row r="925" spans="1:23" x14ac:dyDescent="0.3">
      <c r="A925" s="53" t="s">
        <v>1138</v>
      </c>
      <c r="B925" s="53" t="s">
        <v>978</v>
      </c>
      <c r="C925" s="53">
        <v>11130104</v>
      </c>
      <c r="D925" s="53">
        <v>6059</v>
      </c>
      <c r="E925" s="53">
        <v>1</v>
      </c>
      <c r="F925" s="53">
        <f t="shared" si="394"/>
        <v>1.6504373659019642E-4</v>
      </c>
      <c r="H925" s="53">
        <f>Input!W257</f>
        <v>1233</v>
      </c>
      <c r="I925" s="53">
        <f>Input!X257</f>
        <v>6</v>
      </c>
      <c r="J925" s="53">
        <f t="shared" si="395"/>
        <v>1239</v>
      </c>
      <c r="K925" s="53">
        <f t="shared" si="396"/>
        <v>0.20448918963525337</v>
      </c>
      <c r="P925" s="53" t="s">
        <v>1104</v>
      </c>
      <c r="Q925" s="87" t="s">
        <v>1230</v>
      </c>
      <c r="R925" s="53">
        <v>1503734.9196474999</v>
      </c>
      <c r="S925" s="51">
        <v>288743.12405899999</v>
      </c>
      <c r="T925" s="53">
        <f t="shared" si="397"/>
        <v>0.19201730324031188</v>
      </c>
      <c r="V925" s="88">
        <f t="shared" si="407"/>
        <v>124</v>
      </c>
      <c r="W925" s="53">
        <f t="shared" si="398"/>
        <v>23.810145601798673</v>
      </c>
    </row>
    <row r="926" spans="1:23" x14ac:dyDescent="0.3">
      <c r="A926" s="53" t="s">
        <v>1138</v>
      </c>
      <c r="B926" s="53" t="s">
        <v>978</v>
      </c>
      <c r="C926" s="53">
        <v>12050003</v>
      </c>
      <c r="D926" s="53">
        <v>6059</v>
      </c>
      <c r="E926" s="53">
        <v>356</v>
      </c>
      <c r="F926" s="53">
        <f t="shared" si="394"/>
        <v>5.8755570226109922E-2</v>
      </c>
      <c r="H926" s="53">
        <f t="shared" ref="H926:I928" si="408">H925</f>
        <v>1233</v>
      </c>
      <c r="I926" s="53">
        <f t="shared" si="408"/>
        <v>6</v>
      </c>
      <c r="J926" s="53">
        <f t="shared" si="395"/>
        <v>1239</v>
      </c>
      <c r="K926" s="53">
        <f t="shared" si="396"/>
        <v>72.798151510150191</v>
      </c>
      <c r="P926" s="53" t="s">
        <v>1104</v>
      </c>
      <c r="Q926" s="87" t="s">
        <v>1231</v>
      </c>
      <c r="R926" s="53">
        <v>1503734.9196474999</v>
      </c>
      <c r="S926" s="51">
        <v>107895.487886</v>
      </c>
      <c r="T926" s="53">
        <f t="shared" si="397"/>
        <v>7.1751667449002562E-2</v>
      </c>
      <c r="V926" s="88">
        <f t="shared" si="407"/>
        <v>124</v>
      </c>
      <c r="W926" s="53">
        <f t="shared" si="398"/>
        <v>8.8972067636763175</v>
      </c>
    </row>
    <row r="927" spans="1:23" x14ac:dyDescent="0.3">
      <c r="A927" s="53" t="s">
        <v>1138</v>
      </c>
      <c r="B927" s="53" t="s">
        <v>978</v>
      </c>
      <c r="C927" s="53">
        <v>12050006</v>
      </c>
      <c r="D927" s="53">
        <v>6059</v>
      </c>
      <c r="E927" s="53">
        <v>4454</v>
      </c>
      <c r="F927" s="53">
        <f t="shared" si="394"/>
        <v>0.73510480277273482</v>
      </c>
      <c r="H927" s="53">
        <f t="shared" si="408"/>
        <v>1233</v>
      </c>
      <c r="I927" s="53">
        <f t="shared" si="408"/>
        <v>6</v>
      </c>
      <c r="J927" s="53">
        <f t="shared" si="395"/>
        <v>1239</v>
      </c>
      <c r="K927" s="53">
        <f t="shared" si="396"/>
        <v>910.79485063541847</v>
      </c>
      <c r="P927" s="53" t="s">
        <v>1105</v>
      </c>
      <c r="Q927" s="87" t="s">
        <v>1235</v>
      </c>
      <c r="R927" s="53">
        <v>570171.54674440005</v>
      </c>
      <c r="S927" s="51">
        <v>16178.266735900001</v>
      </c>
      <c r="T927" s="53">
        <f t="shared" si="397"/>
        <v>2.8374384565970794E-2</v>
      </c>
      <c r="V927" s="88">
        <f>Input!Z225</f>
        <v>113</v>
      </c>
      <c r="W927" s="53">
        <f t="shared" si="398"/>
        <v>3.2063054559546997</v>
      </c>
    </row>
    <row r="928" spans="1:23" x14ac:dyDescent="0.3">
      <c r="A928" s="53" t="s">
        <v>1138</v>
      </c>
      <c r="B928" s="53" t="s">
        <v>978</v>
      </c>
      <c r="C928" s="53">
        <v>12050007</v>
      </c>
      <c r="D928" s="53">
        <v>6059</v>
      </c>
      <c r="E928" s="53">
        <v>1248</v>
      </c>
      <c r="F928" s="53">
        <f t="shared" si="394"/>
        <v>0.20597458326456511</v>
      </c>
      <c r="H928" s="53">
        <f t="shared" si="408"/>
        <v>1233</v>
      </c>
      <c r="I928" s="53">
        <f t="shared" si="408"/>
        <v>6</v>
      </c>
      <c r="J928" s="53">
        <f t="shared" si="395"/>
        <v>1239</v>
      </c>
      <c r="K928" s="53">
        <f t="shared" si="396"/>
        <v>255.20250866479617</v>
      </c>
      <c r="P928" s="53" t="s">
        <v>1105</v>
      </c>
      <c r="Q928" s="87" t="s">
        <v>1344</v>
      </c>
      <c r="R928" s="53">
        <v>570171.54674440005</v>
      </c>
      <c r="S928" s="51">
        <v>341126.940519</v>
      </c>
      <c r="T928" s="53">
        <f t="shared" si="397"/>
        <v>0.59828825634458127</v>
      </c>
      <c r="V928" s="88">
        <f t="shared" ref="V928:V931" si="409">V927</f>
        <v>113</v>
      </c>
      <c r="W928" s="53">
        <f t="shared" si="398"/>
        <v>67.606572966937676</v>
      </c>
    </row>
    <row r="929" spans="1:23" x14ac:dyDescent="0.3">
      <c r="A929" s="53" t="s">
        <v>1138</v>
      </c>
      <c r="B929" s="53" t="s">
        <v>981</v>
      </c>
      <c r="C929" s="53">
        <v>12080002</v>
      </c>
      <c r="D929" s="53">
        <v>13833</v>
      </c>
      <c r="E929" s="53">
        <v>3596</v>
      </c>
      <c r="F929" s="53">
        <f t="shared" si="394"/>
        <v>0.25995807127882598</v>
      </c>
      <c r="H929" s="53">
        <f>Input!W258</f>
        <v>3254</v>
      </c>
      <c r="I929" s="53">
        <f>Input!X258</f>
        <v>137</v>
      </c>
      <c r="J929" s="53">
        <f t="shared" si="395"/>
        <v>3391</v>
      </c>
      <c r="K929" s="53">
        <f t="shared" si="396"/>
        <v>881.51781970649893</v>
      </c>
      <c r="P929" s="53" t="s">
        <v>1105</v>
      </c>
      <c r="Q929" s="87" t="s">
        <v>1236</v>
      </c>
      <c r="R929" s="53">
        <v>570171.54674440005</v>
      </c>
      <c r="S929" s="51">
        <v>32622.4689382</v>
      </c>
      <c r="T929" s="53">
        <f t="shared" si="397"/>
        <v>5.7215182210458841E-2</v>
      </c>
      <c r="V929" s="88">
        <f t="shared" si="409"/>
        <v>113</v>
      </c>
      <c r="W929" s="53">
        <f t="shared" si="398"/>
        <v>6.4653155897818486</v>
      </c>
    </row>
    <row r="930" spans="1:23" x14ac:dyDescent="0.3">
      <c r="A930" s="53" t="s">
        <v>1138</v>
      </c>
      <c r="B930" s="53" t="s">
        <v>981</v>
      </c>
      <c r="C930" s="53">
        <v>12080004</v>
      </c>
      <c r="D930" s="53">
        <v>13833</v>
      </c>
      <c r="E930" s="53">
        <v>52</v>
      </c>
      <c r="F930" s="53">
        <f t="shared" si="394"/>
        <v>3.7591267259452035E-3</v>
      </c>
      <c r="H930" s="53">
        <f>H929</f>
        <v>3254</v>
      </c>
      <c r="I930" s="53">
        <f>I929</f>
        <v>137</v>
      </c>
      <c r="J930" s="53">
        <f t="shared" si="395"/>
        <v>3391</v>
      </c>
      <c r="K930" s="53">
        <f t="shared" si="396"/>
        <v>12.747198727680185</v>
      </c>
      <c r="P930" s="53" t="s">
        <v>1105</v>
      </c>
      <c r="Q930" s="87" t="s">
        <v>1233</v>
      </c>
      <c r="R930" s="53">
        <v>570171.54674440005</v>
      </c>
      <c r="S930" s="51">
        <v>48534.442999300001</v>
      </c>
      <c r="T930" s="53">
        <f t="shared" si="397"/>
        <v>8.5122527205057669E-2</v>
      </c>
      <c r="V930" s="88">
        <f t="shared" si="409"/>
        <v>113</v>
      </c>
      <c r="W930" s="53">
        <f t="shared" si="398"/>
        <v>9.618845574171516</v>
      </c>
    </row>
    <row r="931" spans="1:23" x14ac:dyDescent="0.3">
      <c r="A931" s="53" t="s">
        <v>1138</v>
      </c>
      <c r="B931" s="53" t="s">
        <v>981</v>
      </c>
      <c r="C931" s="53">
        <v>12080006</v>
      </c>
      <c r="D931" s="53">
        <v>13833</v>
      </c>
      <c r="E931" s="53">
        <v>10185</v>
      </c>
      <c r="F931" s="53">
        <f t="shared" si="394"/>
        <v>0.73628280199522878</v>
      </c>
      <c r="H931" s="53">
        <f>H930</f>
        <v>3254</v>
      </c>
      <c r="I931" s="53">
        <f>I930</f>
        <v>137</v>
      </c>
      <c r="J931" s="53">
        <f t="shared" si="395"/>
        <v>3391</v>
      </c>
      <c r="K931" s="53">
        <f t="shared" si="396"/>
        <v>2496.7349815658208</v>
      </c>
      <c r="P931" s="53" t="s">
        <v>1105</v>
      </c>
      <c r="Q931" s="87" t="s">
        <v>1237</v>
      </c>
      <c r="R931" s="53">
        <v>570171.54674440005</v>
      </c>
      <c r="S931" s="51">
        <v>131709.42755200001</v>
      </c>
      <c r="T931" s="53">
        <f t="shared" si="397"/>
        <v>0.23099964967393138</v>
      </c>
      <c r="V931" s="88">
        <f t="shared" si="409"/>
        <v>113</v>
      </c>
      <c r="W931" s="53">
        <f t="shared" si="398"/>
        <v>26.102960413154246</v>
      </c>
    </row>
    <row r="932" spans="1:23" x14ac:dyDescent="0.3">
      <c r="A932" s="53" t="s">
        <v>1138</v>
      </c>
      <c r="B932" s="53" t="s">
        <v>982</v>
      </c>
      <c r="C932" s="53">
        <v>11090101</v>
      </c>
      <c r="D932" s="53">
        <v>19372</v>
      </c>
      <c r="E932" s="53">
        <v>13</v>
      </c>
      <c r="F932" s="53">
        <f t="shared" si="394"/>
        <v>6.7107164980384059E-4</v>
      </c>
      <c r="H932" s="53">
        <f>Input!W259</f>
        <v>4852</v>
      </c>
      <c r="I932" s="53">
        <f>Input!X259</f>
        <v>3950</v>
      </c>
      <c r="J932" s="53">
        <f t="shared" si="395"/>
        <v>8802</v>
      </c>
      <c r="K932" s="53">
        <f t="shared" si="396"/>
        <v>5.9067726615734051</v>
      </c>
      <c r="P932" s="53" t="s">
        <v>1106</v>
      </c>
      <c r="Q932" s="87" t="s">
        <v>1170</v>
      </c>
      <c r="R932" s="53">
        <v>585898.23206908454</v>
      </c>
      <c r="S932" s="51">
        <v>363330.83918448456</v>
      </c>
      <c r="T932" s="53">
        <f t="shared" si="397"/>
        <v>0.62012619137182079</v>
      </c>
      <c r="V932" s="88">
        <f>Input!Z226</f>
        <v>20</v>
      </c>
      <c r="W932" s="53">
        <f t="shared" si="398"/>
        <v>12.402523827436415</v>
      </c>
    </row>
    <row r="933" spans="1:23" x14ac:dyDescent="0.3">
      <c r="A933" s="53" t="s">
        <v>1138</v>
      </c>
      <c r="B933" s="53" t="s">
        <v>982</v>
      </c>
      <c r="C933" s="53">
        <v>11120101</v>
      </c>
      <c r="D933" s="53">
        <v>19372</v>
      </c>
      <c r="E933" s="53">
        <v>18773</v>
      </c>
      <c r="F933" s="53">
        <f t="shared" si="394"/>
        <v>0.96907908321288461</v>
      </c>
      <c r="H933" s="53">
        <f t="shared" ref="H933:I935" si="410">H932</f>
        <v>4852</v>
      </c>
      <c r="I933" s="53">
        <f t="shared" si="410"/>
        <v>3950</v>
      </c>
      <c r="J933" s="53">
        <f t="shared" si="395"/>
        <v>8802</v>
      </c>
      <c r="K933" s="53">
        <f t="shared" si="396"/>
        <v>8529.8340904398101</v>
      </c>
      <c r="P933" s="53" t="s">
        <v>1106</v>
      </c>
      <c r="Q933" s="87" t="s">
        <v>1257</v>
      </c>
      <c r="R933" s="53">
        <v>585898.23206908454</v>
      </c>
      <c r="S933" s="51">
        <v>30002.296155299999</v>
      </c>
      <c r="T933" s="53">
        <f t="shared" si="397"/>
        <v>5.1207350548486318E-2</v>
      </c>
      <c r="V933" s="88">
        <f t="shared" ref="V933:V935" si="411">V932</f>
        <v>20</v>
      </c>
      <c r="W933" s="53">
        <f t="shared" si="398"/>
        <v>1.0241470109697264</v>
      </c>
    </row>
    <row r="934" spans="1:23" x14ac:dyDescent="0.3">
      <c r="A934" s="53" t="s">
        <v>1138</v>
      </c>
      <c r="B934" s="53" t="s">
        <v>982</v>
      </c>
      <c r="C934" s="53">
        <v>11120102</v>
      </c>
      <c r="D934" s="53">
        <v>19372</v>
      </c>
      <c r="E934" s="53">
        <v>574</v>
      </c>
      <c r="F934" s="53">
        <f t="shared" si="394"/>
        <v>2.9630394383646501E-2</v>
      </c>
      <c r="H934" s="53">
        <f t="shared" si="410"/>
        <v>4852</v>
      </c>
      <c r="I934" s="53">
        <f t="shared" si="410"/>
        <v>3950</v>
      </c>
      <c r="J934" s="53">
        <f t="shared" si="395"/>
        <v>8802</v>
      </c>
      <c r="K934" s="53">
        <f t="shared" si="396"/>
        <v>260.80673136485649</v>
      </c>
      <c r="P934" s="53" t="s">
        <v>1106</v>
      </c>
      <c r="Q934" s="87" t="s">
        <v>1269</v>
      </c>
      <c r="R934" s="53">
        <v>585898.23206908454</v>
      </c>
      <c r="S934" s="51">
        <v>39689.344755300001</v>
      </c>
      <c r="T934" s="53">
        <f t="shared" si="397"/>
        <v>6.7741021533958376E-2</v>
      </c>
      <c r="V934" s="88">
        <f t="shared" si="411"/>
        <v>20</v>
      </c>
      <c r="W934" s="53">
        <f t="shared" si="398"/>
        <v>1.3548204306791676</v>
      </c>
    </row>
    <row r="935" spans="1:23" x14ac:dyDescent="0.3">
      <c r="A935" s="53" t="s">
        <v>1138</v>
      </c>
      <c r="B935" s="53" t="s">
        <v>982</v>
      </c>
      <c r="C935" s="53">
        <v>11120104</v>
      </c>
      <c r="D935" s="53">
        <v>19372</v>
      </c>
      <c r="E935" s="53">
        <v>12</v>
      </c>
      <c r="F935" s="53">
        <f t="shared" si="394"/>
        <v>6.1945075366508359E-4</v>
      </c>
      <c r="H935" s="53">
        <f t="shared" si="410"/>
        <v>4852</v>
      </c>
      <c r="I935" s="53">
        <f t="shared" si="410"/>
        <v>3950</v>
      </c>
      <c r="J935" s="53">
        <f t="shared" si="395"/>
        <v>8802</v>
      </c>
      <c r="K935" s="53">
        <f t="shared" si="396"/>
        <v>5.4524055337600661</v>
      </c>
      <c r="P935" s="53" t="s">
        <v>1106</v>
      </c>
      <c r="Q935" s="87" t="s">
        <v>1277</v>
      </c>
      <c r="R935" s="53">
        <v>585898.23206908454</v>
      </c>
      <c r="S935" s="51">
        <v>152875.75197400001</v>
      </c>
      <c r="T935" s="53">
        <f t="shared" si="397"/>
        <v>0.26092543654573463</v>
      </c>
      <c r="V935" s="88">
        <f t="shared" si="411"/>
        <v>20</v>
      </c>
      <c r="W935" s="53">
        <f t="shared" si="398"/>
        <v>5.2185087309146923</v>
      </c>
    </row>
    <row r="936" spans="1:23" x14ac:dyDescent="0.3">
      <c r="A936" s="53" t="s">
        <v>1138</v>
      </c>
      <c r="B936" s="53" t="s">
        <v>985</v>
      </c>
      <c r="C936" s="53">
        <v>11130104</v>
      </c>
      <c r="D936" s="53">
        <v>2444</v>
      </c>
      <c r="E936" s="53">
        <v>195</v>
      </c>
      <c r="F936" s="53">
        <f t="shared" si="394"/>
        <v>7.9787234042553196E-2</v>
      </c>
      <c r="H936" s="53">
        <f>Input!W260</f>
        <v>495</v>
      </c>
      <c r="I936" s="53">
        <f>Input!X260</f>
        <v>0</v>
      </c>
      <c r="J936" s="53">
        <f t="shared" si="395"/>
        <v>495</v>
      </c>
      <c r="K936" s="53">
        <f t="shared" si="396"/>
        <v>39.494680851063833</v>
      </c>
      <c r="P936" s="53" t="s">
        <v>798</v>
      </c>
      <c r="Q936" s="87" t="s">
        <v>1196</v>
      </c>
      <c r="R936" s="53">
        <v>272420.0871765</v>
      </c>
      <c r="S936" s="51">
        <v>22869.9855565</v>
      </c>
      <c r="T936" s="53">
        <f t="shared" si="397"/>
        <v>8.3951171859374008E-2</v>
      </c>
      <c r="V936" s="89">
        <f>Input!Z227</f>
        <v>1455</v>
      </c>
      <c r="W936" s="53">
        <f t="shared" si="398"/>
        <v>122.14895505538918</v>
      </c>
    </row>
    <row r="937" spans="1:23" x14ac:dyDescent="0.3">
      <c r="A937" s="53" t="s">
        <v>1138</v>
      </c>
      <c r="B937" s="53" t="s">
        <v>985</v>
      </c>
      <c r="C937" s="53">
        <v>11130204</v>
      </c>
      <c r="D937" s="53">
        <v>2444</v>
      </c>
      <c r="E937" s="53">
        <v>17</v>
      </c>
      <c r="F937" s="53">
        <f t="shared" si="394"/>
        <v>6.9558101472995092E-3</v>
      </c>
      <c r="H937" s="53">
        <f t="shared" ref="H937:I940" si="412">H936</f>
        <v>495</v>
      </c>
      <c r="I937" s="53">
        <f t="shared" si="412"/>
        <v>0</v>
      </c>
      <c r="J937" s="53">
        <f t="shared" si="395"/>
        <v>495</v>
      </c>
      <c r="K937" s="53">
        <f t="shared" si="396"/>
        <v>3.443126022913257</v>
      </c>
      <c r="P937" s="53" t="s">
        <v>798</v>
      </c>
      <c r="Q937" s="87" t="s">
        <v>1199</v>
      </c>
      <c r="R937" s="53">
        <v>272420.0871765</v>
      </c>
      <c r="S937" s="51">
        <v>123138.01282800001</v>
      </c>
      <c r="T937" s="53">
        <f t="shared" si="397"/>
        <v>0.45201517297885352</v>
      </c>
      <c r="V937" s="88">
        <f t="shared" ref="V937:V938" si="413">V936</f>
        <v>1455</v>
      </c>
      <c r="W937" s="53">
        <f t="shared" si="398"/>
        <v>657.6820766842319</v>
      </c>
    </row>
    <row r="938" spans="1:23" x14ac:dyDescent="0.3">
      <c r="A938" s="53" t="s">
        <v>1138</v>
      </c>
      <c r="B938" s="53" t="s">
        <v>985</v>
      </c>
      <c r="C938" s="53">
        <v>11130205</v>
      </c>
      <c r="D938" s="53">
        <v>2444</v>
      </c>
      <c r="E938" s="53">
        <v>30</v>
      </c>
      <c r="F938" s="53">
        <f t="shared" si="394"/>
        <v>1.2274959083469721E-2</v>
      </c>
      <c r="H938" s="53">
        <f t="shared" si="412"/>
        <v>495</v>
      </c>
      <c r="I938" s="53">
        <f t="shared" si="412"/>
        <v>0</v>
      </c>
      <c r="J938" s="53">
        <f t="shared" si="395"/>
        <v>495</v>
      </c>
      <c r="K938" s="53">
        <f t="shared" si="396"/>
        <v>6.0761047463175117</v>
      </c>
      <c r="P938" s="53" t="s">
        <v>798</v>
      </c>
      <c r="Q938" s="87" t="s">
        <v>1197</v>
      </c>
      <c r="R938" s="53">
        <v>272420.0871765</v>
      </c>
      <c r="S938" s="51">
        <v>126412.088792</v>
      </c>
      <c r="T938" s="53">
        <f t="shared" si="397"/>
        <v>0.46403365516177247</v>
      </c>
      <c r="V938" s="88">
        <f t="shared" si="413"/>
        <v>1455</v>
      </c>
      <c r="W938" s="53">
        <f t="shared" si="398"/>
        <v>675.16896826037896</v>
      </c>
    </row>
    <row r="939" spans="1:23" x14ac:dyDescent="0.3">
      <c r="A939" s="53" t="s">
        <v>1138</v>
      </c>
      <c r="B939" s="53" t="s">
        <v>985</v>
      </c>
      <c r="C939" s="53">
        <v>12050006</v>
      </c>
      <c r="D939" s="53">
        <v>2444</v>
      </c>
      <c r="E939" s="53">
        <v>2</v>
      </c>
      <c r="F939" s="53">
        <f t="shared" si="394"/>
        <v>8.1833060556464816E-4</v>
      </c>
      <c r="H939" s="53">
        <f t="shared" si="412"/>
        <v>495</v>
      </c>
      <c r="I939" s="53">
        <f t="shared" si="412"/>
        <v>0</v>
      </c>
      <c r="J939" s="53">
        <f t="shared" si="395"/>
        <v>495</v>
      </c>
      <c r="K939" s="53">
        <f t="shared" si="396"/>
        <v>0.40507364975450083</v>
      </c>
      <c r="P939" s="53" t="s">
        <v>1107</v>
      </c>
      <c r="Q939" s="87" t="s">
        <v>1243</v>
      </c>
      <c r="R939" s="53">
        <v>986049.65622114995</v>
      </c>
      <c r="S939" s="51">
        <v>4668.6155735499997</v>
      </c>
      <c r="T939" s="53">
        <f t="shared" si="397"/>
        <v>4.734665788984291E-3</v>
      </c>
      <c r="V939" s="89">
        <f>Input!Z228</f>
        <v>1036</v>
      </c>
      <c r="W939" s="53">
        <f t="shared" si="398"/>
        <v>4.905113757387725</v>
      </c>
    </row>
    <row r="940" spans="1:23" x14ac:dyDescent="0.3">
      <c r="A940" s="53" t="s">
        <v>1138</v>
      </c>
      <c r="B940" s="53" t="s">
        <v>985</v>
      </c>
      <c r="C940" s="53">
        <v>12050007</v>
      </c>
      <c r="D940" s="53">
        <v>2444</v>
      </c>
      <c r="E940" s="53">
        <v>2200</v>
      </c>
      <c r="F940" s="53">
        <f t="shared" si="394"/>
        <v>0.90016366612111298</v>
      </c>
      <c r="H940" s="53">
        <f t="shared" si="412"/>
        <v>495</v>
      </c>
      <c r="I940" s="53">
        <f t="shared" si="412"/>
        <v>0</v>
      </c>
      <c r="J940" s="53">
        <f t="shared" si="395"/>
        <v>495</v>
      </c>
      <c r="K940" s="53">
        <f t="shared" si="396"/>
        <v>445.58101472995094</v>
      </c>
      <c r="P940" s="53" t="s">
        <v>1107</v>
      </c>
      <c r="Q940" s="87" t="s">
        <v>1248</v>
      </c>
      <c r="R940" s="53">
        <v>986049.65622114995</v>
      </c>
      <c r="S940" s="51">
        <v>272723.03550400003</v>
      </c>
      <c r="T940" s="53">
        <f t="shared" si="397"/>
        <v>0.27658144169854471</v>
      </c>
      <c r="V940" s="88">
        <f t="shared" ref="V940:V943" si="414">V939</f>
        <v>1036</v>
      </c>
      <c r="W940" s="53">
        <f t="shared" si="398"/>
        <v>286.53837359969231</v>
      </c>
    </row>
    <row r="941" spans="1:23" x14ac:dyDescent="0.3">
      <c r="A941" s="53" t="s">
        <v>1138</v>
      </c>
      <c r="B941" s="53" t="s">
        <v>995</v>
      </c>
      <c r="C941" s="53">
        <v>11130103</v>
      </c>
      <c r="D941" s="53">
        <v>6446</v>
      </c>
      <c r="E941" s="53">
        <v>501</v>
      </c>
      <c r="F941" s="53">
        <f t="shared" si="394"/>
        <v>7.7722618678250074E-2</v>
      </c>
      <c r="H941" s="53">
        <f>Input!W261</f>
        <v>1222</v>
      </c>
      <c r="I941" s="53">
        <f>Input!X261</f>
        <v>0</v>
      </c>
      <c r="J941" s="53">
        <f t="shared" si="395"/>
        <v>1222</v>
      </c>
      <c r="K941" s="53">
        <f t="shared" si="396"/>
        <v>94.977040024821591</v>
      </c>
      <c r="P941" s="53" t="s">
        <v>1107</v>
      </c>
      <c r="Q941" s="87" t="s">
        <v>1249</v>
      </c>
      <c r="R941" s="53">
        <v>986049.65622114995</v>
      </c>
      <c r="S941" s="51">
        <v>90696.710520599998</v>
      </c>
      <c r="T941" s="53">
        <f t="shared" si="397"/>
        <v>9.1979861205142649E-2</v>
      </c>
      <c r="V941" s="88">
        <f t="shared" si="414"/>
        <v>1036</v>
      </c>
      <c r="W941" s="53">
        <f t="shared" si="398"/>
        <v>95.291136208527789</v>
      </c>
    </row>
    <row r="942" spans="1:23" x14ac:dyDescent="0.3">
      <c r="A942" s="53" t="s">
        <v>1138</v>
      </c>
      <c r="B942" s="53" t="s">
        <v>995</v>
      </c>
      <c r="C942" s="53">
        <v>11130104</v>
      </c>
      <c r="D942" s="53">
        <v>6446</v>
      </c>
      <c r="E942" s="53">
        <v>202</v>
      </c>
      <c r="F942" s="53">
        <f t="shared" si="394"/>
        <v>3.1337263419174685E-2</v>
      </c>
      <c r="H942" s="53">
        <f t="shared" ref="H942:I945" si="415">H941</f>
        <v>1222</v>
      </c>
      <c r="I942" s="53">
        <f t="shared" si="415"/>
        <v>0</v>
      </c>
      <c r="J942" s="53">
        <f t="shared" si="395"/>
        <v>1222</v>
      </c>
      <c r="K942" s="53">
        <f t="shared" si="396"/>
        <v>38.294135898231467</v>
      </c>
      <c r="P942" s="53" t="s">
        <v>1107</v>
      </c>
      <c r="Q942" s="87" t="s">
        <v>1244</v>
      </c>
      <c r="R942" s="53">
        <v>986049.65622114995</v>
      </c>
      <c r="S942" s="51">
        <v>200748.29298999999</v>
      </c>
      <c r="T942" s="53">
        <f t="shared" si="397"/>
        <v>0.20358842145874287</v>
      </c>
      <c r="V942" s="88">
        <f t="shared" si="414"/>
        <v>1036</v>
      </c>
      <c r="W942" s="53">
        <f t="shared" si="398"/>
        <v>210.9176046312576</v>
      </c>
    </row>
    <row r="943" spans="1:23" x14ac:dyDescent="0.3">
      <c r="A943" s="53" t="s">
        <v>1138</v>
      </c>
      <c r="B943" s="53" t="s">
        <v>995</v>
      </c>
      <c r="C943" s="53">
        <v>12050005</v>
      </c>
      <c r="D943" s="53">
        <v>6446</v>
      </c>
      <c r="E943" s="53">
        <v>190</v>
      </c>
      <c r="F943" s="53">
        <f t="shared" si="394"/>
        <v>2.9475643810114801E-2</v>
      </c>
      <c r="H943" s="53">
        <f t="shared" si="415"/>
        <v>1222</v>
      </c>
      <c r="I943" s="53">
        <f t="shared" si="415"/>
        <v>0</v>
      </c>
      <c r="J943" s="53">
        <f t="shared" si="395"/>
        <v>1222</v>
      </c>
      <c r="K943" s="53">
        <f t="shared" si="396"/>
        <v>36.019236735960284</v>
      </c>
      <c r="P943" s="53" t="s">
        <v>1107</v>
      </c>
      <c r="Q943" s="87" t="s">
        <v>1245</v>
      </c>
      <c r="R943" s="53">
        <v>986049.65622114995</v>
      </c>
      <c r="S943" s="51">
        <v>417213.00163299998</v>
      </c>
      <c r="T943" s="53">
        <f t="shared" si="397"/>
        <v>0.42311560984858554</v>
      </c>
      <c r="V943" s="88">
        <f t="shared" si="414"/>
        <v>1036</v>
      </c>
      <c r="W943" s="53">
        <f t="shared" si="398"/>
        <v>438.34777180313461</v>
      </c>
    </row>
    <row r="944" spans="1:23" x14ac:dyDescent="0.3">
      <c r="A944" s="53" t="s">
        <v>1138</v>
      </c>
      <c r="B944" s="53" t="s">
        <v>995</v>
      </c>
      <c r="C944" s="53">
        <v>12050006</v>
      </c>
      <c r="D944" s="53">
        <v>6446</v>
      </c>
      <c r="E944" s="53">
        <v>5506</v>
      </c>
      <c r="F944" s="53">
        <f t="shared" si="394"/>
        <v>0.85417313062364253</v>
      </c>
      <c r="H944" s="53">
        <f t="shared" si="415"/>
        <v>1222</v>
      </c>
      <c r="I944" s="53">
        <f t="shared" si="415"/>
        <v>0</v>
      </c>
      <c r="J944" s="53">
        <f t="shared" si="395"/>
        <v>1222</v>
      </c>
      <c r="K944" s="53">
        <f t="shared" si="396"/>
        <v>1043.7995656220912</v>
      </c>
      <c r="P944" s="53" t="s">
        <v>708</v>
      </c>
      <c r="Q944" s="87" t="s">
        <v>1263</v>
      </c>
      <c r="R944" s="53">
        <v>654340.80403508001</v>
      </c>
      <c r="S944" s="51">
        <v>1024.5445498399999</v>
      </c>
      <c r="T944" s="53">
        <f t="shared" si="397"/>
        <v>1.5657659487563805E-3</v>
      </c>
      <c r="V944" s="89">
        <f>Input!Z229</f>
        <v>4108</v>
      </c>
      <c r="W944" s="53">
        <f t="shared" si="398"/>
        <v>6.4321665174912113</v>
      </c>
    </row>
    <row r="945" spans="1:23" x14ac:dyDescent="0.3">
      <c r="A945" s="53" t="s">
        <v>1138</v>
      </c>
      <c r="B945" s="53" t="s">
        <v>995</v>
      </c>
      <c r="C945" s="53">
        <v>12050007</v>
      </c>
      <c r="D945" s="53">
        <v>6446</v>
      </c>
      <c r="E945" s="53">
        <v>47</v>
      </c>
      <c r="F945" s="53">
        <f t="shared" si="394"/>
        <v>7.2913434688178713E-3</v>
      </c>
      <c r="H945" s="53">
        <f t="shared" si="415"/>
        <v>1222</v>
      </c>
      <c r="I945" s="53">
        <f t="shared" si="415"/>
        <v>0</v>
      </c>
      <c r="J945" s="53">
        <f t="shared" si="395"/>
        <v>1222</v>
      </c>
      <c r="K945" s="53">
        <f t="shared" si="396"/>
        <v>8.9100217188954396</v>
      </c>
      <c r="P945" s="53" t="s">
        <v>708</v>
      </c>
      <c r="Q945" s="87" t="s">
        <v>1279</v>
      </c>
      <c r="R945" s="53">
        <v>654340.80403508001</v>
      </c>
      <c r="S945" s="51">
        <v>421552.32974900003</v>
      </c>
      <c r="T945" s="53">
        <f t="shared" si="397"/>
        <v>0.64423970987204415</v>
      </c>
      <c r="V945" s="88">
        <f t="shared" ref="V945:V948" si="416">V944</f>
        <v>4108</v>
      </c>
      <c r="W945" s="53">
        <f t="shared" si="398"/>
        <v>2646.5367281543572</v>
      </c>
    </row>
    <row r="946" spans="1:23" x14ac:dyDescent="0.3">
      <c r="A946" s="53" t="s">
        <v>1138</v>
      </c>
      <c r="B946" s="53" t="s">
        <v>998</v>
      </c>
      <c r="C946" s="53">
        <v>12080003</v>
      </c>
      <c r="D946" s="53">
        <v>17526</v>
      </c>
      <c r="E946" s="53">
        <v>13981</v>
      </c>
      <c r="F946" s="53">
        <f t="shared" si="394"/>
        <v>0.79772908821179966</v>
      </c>
      <c r="H946" s="53">
        <f>Input!W262</f>
        <v>3850</v>
      </c>
      <c r="I946" s="53">
        <f>Input!X262</f>
        <v>0</v>
      </c>
      <c r="J946" s="53">
        <f t="shared" si="395"/>
        <v>3850</v>
      </c>
      <c r="K946" s="53">
        <f t="shared" si="396"/>
        <v>3071.2569896154287</v>
      </c>
      <c r="P946" s="53" t="s">
        <v>708</v>
      </c>
      <c r="Q946" s="87" t="s">
        <v>1256</v>
      </c>
      <c r="R946" s="53">
        <v>654340.80403508001</v>
      </c>
      <c r="S946" s="51">
        <v>27681.8207659</v>
      </c>
      <c r="T946" s="53">
        <f t="shared" si="397"/>
        <v>4.2304897685115084E-2</v>
      </c>
      <c r="V946" s="88">
        <f t="shared" si="416"/>
        <v>4108</v>
      </c>
      <c r="W946" s="53">
        <f t="shared" si="398"/>
        <v>173.78851969045277</v>
      </c>
    </row>
    <row r="947" spans="1:23" x14ac:dyDescent="0.3">
      <c r="A947" s="53" t="s">
        <v>1138</v>
      </c>
      <c r="B947" s="53" t="s">
        <v>998</v>
      </c>
      <c r="C947" s="53">
        <v>12080004</v>
      </c>
      <c r="D947" s="53">
        <v>17526</v>
      </c>
      <c r="E947" s="53">
        <v>3534</v>
      </c>
      <c r="F947" s="53">
        <f t="shared" si="394"/>
        <v>0.20164327285176309</v>
      </c>
      <c r="H947" s="53">
        <f>H946</f>
        <v>3850</v>
      </c>
      <c r="I947" s="53">
        <f>I946</f>
        <v>0</v>
      </c>
      <c r="J947" s="53">
        <f t="shared" si="395"/>
        <v>3850</v>
      </c>
      <c r="K947" s="53">
        <f t="shared" si="396"/>
        <v>776.32660047928789</v>
      </c>
      <c r="P947" s="53" t="s">
        <v>708</v>
      </c>
      <c r="Q947" s="87" t="s">
        <v>1276</v>
      </c>
      <c r="R947" s="53">
        <v>654340.80403508001</v>
      </c>
      <c r="S947" s="51">
        <v>200692.84176899999</v>
      </c>
      <c r="T947" s="53">
        <f t="shared" si="397"/>
        <v>0.30670995990376998</v>
      </c>
      <c r="V947" s="88">
        <f t="shared" si="416"/>
        <v>4108</v>
      </c>
      <c r="W947" s="53">
        <f t="shared" si="398"/>
        <v>1259.964515284687</v>
      </c>
    </row>
    <row r="948" spans="1:23" x14ac:dyDescent="0.3">
      <c r="A948" s="53" t="s">
        <v>1138</v>
      </c>
      <c r="B948" s="53" t="s">
        <v>998</v>
      </c>
      <c r="C948" s="53">
        <v>12080006</v>
      </c>
      <c r="D948" s="53">
        <v>17526</v>
      </c>
      <c r="E948" s="53">
        <v>11</v>
      </c>
      <c r="F948" s="53">
        <f t="shared" si="394"/>
        <v>6.2763893643729318E-4</v>
      </c>
      <c r="H948" s="53">
        <f>H947</f>
        <v>3850</v>
      </c>
      <c r="I948" s="53">
        <f>I947</f>
        <v>0</v>
      </c>
      <c r="J948" s="53">
        <f t="shared" si="395"/>
        <v>3850</v>
      </c>
      <c r="K948" s="53">
        <f t="shared" si="396"/>
        <v>2.4164099052835786</v>
      </c>
      <c r="P948" s="53" t="s">
        <v>708</v>
      </c>
      <c r="Q948" s="87" t="s">
        <v>1309</v>
      </c>
      <c r="R948" s="53">
        <v>654340.80403508001</v>
      </c>
      <c r="S948" s="51">
        <v>3389.2672013400002</v>
      </c>
      <c r="T948" s="53">
        <f t="shared" si="397"/>
        <v>5.1796665903144521E-3</v>
      </c>
      <c r="V948" s="88">
        <f t="shared" si="416"/>
        <v>4108</v>
      </c>
      <c r="W948" s="53">
        <f t="shared" si="398"/>
        <v>21.278070353011771</v>
      </c>
    </row>
    <row r="949" spans="1:23" x14ac:dyDescent="0.3">
      <c r="A949" s="53" t="s">
        <v>1138</v>
      </c>
      <c r="B949" s="53" t="s">
        <v>999</v>
      </c>
      <c r="C949" s="53">
        <v>12050003</v>
      </c>
      <c r="D949" s="53">
        <v>6461</v>
      </c>
      <c r="E949" s="53">
        <v>5884</v>
      </c>
      <c r="F949" s="53">
        <f t="shared" si="394"/>
        <v>0.91069493886395292</v>
      </c>
      <c r="H949" s="53">
        <f>Input!W263</f>
        <v>766</v>
      </c>
      <c r="I949" s="53">
        <f>Input!X263</f>
        <v>2</v>
      </c>
      <c r="J949" s="53">
        <f t="shared" si="395"/>
        <v>768</v>
      </c>
      <c r="K949" s="53">
        <f t="shared" si="396"/>
        <v>699.41371304751578</v>
      </c>
      <c r="P949" s="53" t="s">
        <v>660</v>
      </c>
      <c r="Q949" s="87" t="s">
        <v>1291</v>
      </c>
      <c r="R949" s="53">
        <v>456981.00709970499</v>
      </c>
      <c r="S949" s="51">
        <v>220286.027225525</v>
      </c>
      <c r="T949" s="53">
        <f t="shared" si="397"/>
        <v>0.48204635160573001</v>
      </c>
      <c r="V949" s="88">
        <f>Input!Z230</f>
        <v>10</v>
      </c>
      <c r="W949" s="53">
        <f t="shared" si="398"/>
        <v>4.8204635160573002</v>
      </c>
    </row>
    <row r="950" spans="1:23" x14ac:dyDescent="0.3">
      <c r="A950" s="53" t="s">
        <v>1138</v>
      </c>
      <c r="B950" s="53" t="s">
        <v>999</v>
      </c>
      <c r="C950" s="53">
        <v>12050004</v>
      </c>
      <c r="D950" s="53">
        <v>6461</v>
      </c>
      <c r="E950" s="53">
        <v>517</v>
      </c>
      <c r="F950" s="53">
        <f t="shared" si="394"/>
        <v>8.0018572976319452E-2</v>
      </c>
      <c r="H950" s="53">
        <f t="shared" ref="H950:I952" si="417">H949</f>
        <v>766</v>
      </c>
      <c r="I950" s="53">
        <f t="shared" si="417"/>
        <v>2</v>
      </c>
      <c r="J950" s="53">
        <f t="shared" si="395"/>
        <v>768</v>
      </c>
      <c r="K950" s="53">
        <f t="shared" si="396"/>
        <v>61.454264045813339</v>
      </c>
      <c r="P950" s="53" t="s">
        <v>660</v>
      </c>
      <c r="Q950" s="87" t="s">
        <v>1270</v>
      </c>
      <c r="R950" s="53">
        <v>456981.00709970499</v>
      </c>
      <c r="S950" s="51">
        <v>236694.97987417999</v>
      </c>
      <c r="T950" s="53">
        <f t="shared" si="397"/>
        <v>0.51795364839426994</v>
      </c>
      <c r="V950" s="88">
        <f t="shared" ref="V950" si="418">V949</f>
        <v>10</v>
      </c>
      <c r="W950" s="53">
        <f t="shared" si="398"/>
        <v>5.1795364839426998</v>
      </c>
    </row>
    <row r="951" spans="1:23" x14ac:dyDescent="0.3">
      <c r="A951" s="53" t="s">
        <v>1138</v>
      </c>
      <c r="B951" s="53" t="s">
        <v>999</v>
      </c>
      <c r="C951" s="53">
        <v>12050006</v>
      </c>
      <c r="D951" s="53">
        <v>6461</v>
      </c>
      <c r="E951" s="53">
        <v>7</v>
      </c>
      <c r="F951" s="53">
        <f t="shared" si="394"/>
        <v>1.0834236186348862E-3</v>
      </c>
      <c r="H951" s="53">
        <f t="shared" si="417"/>
        <v>766</v>
      </c>
      <c r="I951" s="53">
        <f t="shared" si="417"/>
        <v>2</v>
      </c>
      <c r="J951" s="53">
        <f t="shared" si="395"/>
        <v>768</v>
      </c>
      <c r="K951" s="53">
        <f t="shared" si="396"/>
        <v>0.83206933911159253</v>
      </c>
      <c r="P951" s="53" t="s">
        <v>1108</v>
      </c>
      <c r="Q951" s="87" t="s">
        <v>1291</v>
      </c>
      <c r="R951" s="53">
        <v>598828.18240359996</v>
      </c>
      <c r="S951" s="51">
        <v>61084.099785600003</v>
      </c>
      <c r="T951" s="53">
        <f t="shared" si="397"/>
        <v>0.10200605379061863</v>
      </c>
      <c r="V951" s="88">
        <f>Input!Z231</f>
        <v>13</v>
      </c>
      <c r="W951" s="53">
        <f t="shared" si="398"/>
        <v>1.3260786992780422</v>
      </c>
    </row>
    <row r="952" spans="1:23" x14ac:dyDescent="0.3">
      <c r="A952" s="53" t="s">
        <v>1138</v>
      </c>
      <c r="B952" s="53" t="s">
        <v>999</v>
      </c>
      <c r="C952" s="53">
        <v>12050007</v>
      </c>
      <c r="D952" s="53">
        <v>6461</v>
      </c>
      <c r="E952" s="53">
        <v>53</v>
      </c>
      <c r="F952" s="53">
        <f t="shared" si="394"/>
        <v>8.2030645410927101E-3</v>
      </c>
      <c r="H952" s="53">
        <f t="shared" si="417"/>
        <v>766</v>
      </c>
      <c r="I952" s="53">
        <f t="shared" si="417"/>
        <v>2</v>
      </c>
      <c r="J952" s="53">
        <f t="shared" si="395"/>
        <v>768</v>
      </c>
      <c r="K952" s="53">
        <f t="shared" si="396"/>
        <v>6.2999535675592018</v>
      </c>
      <c r="P952" s="53" t="s">
        <v>1108</v>
      </c>
      <c r="Q952" s="87" t="s">
        <v>1293</v>
      </c>
      <c r="R952" s="53">
        <v>598828.18240359996</v>
      </c>
      <c r="S952" s="51">
        <v>222012.73595100001</v>
      </c>
      <c r="T952" s="53">
        <f t="shared" si="397"/>
        <v>0.37074530303479808</v>
      </c>
      <c r="V952" s="88">
        <f t="shared" ref="V952:V953" si="419">V951</f>
        <v>13</v>
      </c>
      <c r="W952" s="53">
        <f t="shared" si="398"/>
        <v>4.8196889394523748</v>
      </c>
    </row>
    <row r="953" spans="1:23" x14ac:dyDescent="0.3">
      <c r="A953" s="53" t="s">
        <v>1138</v>
      </c>
      <c r="B953" s="53" t="s">
        <v>1005</v>
      </c>
      <c r="C953" s="53">
        <v>11120104</v>
      </c>
      <c r="D953" s="53">
        <v>36273</v>
      </c>
      <c r="E953" s="53">
        <v>6</v>
      </c>
      <c r="F953" s="53">
        <f t="shared" si="394"/>
        <v>1.654122901331569E-4</v>
      </c>
      <c r="H953" s="53">
        <f>Input!W264</f>
        <v>7160</v>
      </c>
      <c r="I953" s="53">
        <f>Input!X264</f>
        <v>3899</v>
      </c>
      <c r="J953" s="53">
        <f t="shared" si="395"/>
        <v>11059</v>
      </c>
      <c r="K953" s="53">
        <f t="shared" si="396"/>
        <v>1.8292945165825822</v>
      </c>
      <c r="P953" s="53" t="s">
        <v>1108</v>
      </c>
      <c r="Q953" s="87" t="s">
        <v>1292</v>
      </c>
      <c r="R953" s="53">
        <v>598828.18240359996</v>
      </c>
      <c r="S953" s="51">
        <v>315731.34666699998</v>
      </c>
      <c r="T953" s="53">
        <f t="shared" si="397"/>
        <v>0.52724864317458331</v>
      </c>
      <c r="V953" s="88">
        <f t="shared" si="419"/>
        <v>13</v>
      </c>
      <c r="W953" s="53">
        <f t="shared" si="398"/>
        <v>6.8542323612695828</v>
      </c>
    </row>
    <row r="954" spans="1:23" x14ac:dyDescent="0.3">
      <c r="A954" s="53" t="s">
        <v>1138</v>
      </c>
      <c r="B954" s="53" t="s">
        <v>1005</v>
      </c>
      <c r="C954" s="53">
        <v>11130103</v>
      </c>
      <c r="D954" s="53">
        <v>36273</v>
      </c>
      <c r="E954" s="53">
        <v>3</v>
      </c>
      <c r="F954" s="53">
        <f t="shared" si="394"/>
        <v>8.270614506657845E-5</v>
      </c>
      <c r="H954" s="53">
        <f t="shared" ref="H954:I959" si="420">H953</f>
        <v>7160</v>
      </c>
      <c r="I954" s="53">
        <f t="shared" si="420"/>
        <v>3899</v>
      </c>
      <c r="J954" s="53">
        <f t="shared" si="395"/>
        <v>11059</v>
      </c>
      <c r="K954" s="53">
        <f t="shared" si="396"/>
        <v>0.91464725829129112</v>
      </c>
      <c r="P954" s="53" t="s">
        <v>1109</v>
      </c>
      <c r="Q954" s="87" t="s">
        <v>1197</v>
      </c>
      <c r="R954" s="53">
        <v>379371.41082679998</v>
      </c>
      <c r="S954" s="51">
        <v>54138.990759799999</v>
      </c>
      <c r="T954" s="53">
        <f t="shared" si="397"/>
        <v>0.14270709182278596</v>
      </c>
      <c r="V954" s="89">
        <f>Input!Z232</f>
        <v>1051</v>
      </c>
      <c r="W954" s="53">
        <f t="shared" si="398"/>
        <v>149.98515350574803</v>
      </c>
    </row>
    <row r="955" spans="1:23" x14ac:dyDescent="0.3">
      <c r="A955" s="53" t="s">
        <v>1138</v>
      </c>
      <c r="B955" s="53" t="s">
        <v>1005</v>
      </c>
      <c r="C955" s="53">
        <v>12050001</v>
      </c>
      <c r="D955" s="53">
        <v>36273</v>
      </c>
      <c r="E955" s="53">
        <v>21</v>
      </c>
      <c r="F955" s="53">
        <f t="shared" si="394"/>
        <v>5.7894301546604918E-4</v>
      </c>
      <c r="H955" s="53">
        <f t="shared" si="420"/>
        <v>7160</v>
      </c>
      <c r="I955" s="53">
        <f t="shared" si="420"/>
        <v>3899</v>
      </c>
      <c r="J955" s="53">
        <f t="shared" si="395"/>
        <v>11059</v>
      </c>
      <c r="K955" s="53">
        <f t="shared" si="396"/>
        <v>6.402530808039038</v>
      </c>
      <c r="P955" s="53" t="s">
        <v>1109</v>
      </c>
      <c r="Q955" s="87" t="s">
        <v>1198</v>
      </c>
      <c r="R955" s="53">
        <v>379371.41082679998</v>
      </c>
      <c r="S955" s="51">
        <v>220694.749561</v>
      </c>
      <c r="T955" s="53">
        <f t="shared" si="397"/>
        <v>0.58173795721722699</v>
      </c>
      <c r="V955" s="88">
        <f t="shared" ref="V955:V956" si="421">V954</f>
        <v>1051</v>
      </c>
      <c r="W955" s="53">
        <f t="shared" si="398"/>
        <v>611.4065930353056</v>
      </c>
    </row>
    <row r="956" spans="1:23" x14ac:dyDescent="0.3">
      <c r="A956" s="53" t="s">
        <v>1138</v>
      </c>
      <c r="B956" s="53" t="s">
        <v>1005</v>
      </c>
      <c r="C956" s="53">
        <v>12050002</v>
      </c>
      <c r="D956" s="53">
        <v>36273</v>
      </c>
      <c r="E956" s="53">
        <v>1719</v>
      </c>
      <c r="F956" s="53">
        <f t="shared" si="394"/>
        <v>4.739062112314945E-2</v>
      </c>
      <c r="H956" s="53">
        <f t="shared" si="420"/>
        <v>7160</v>
      </c>
      <c r="I956" s="53">
        <f t="shared" si="420"/>
        <v>3899</v>
      </c>
      <c r="J956" s="53">
        <f t="shared" si="395"/>
        <v>11059</v>
      </c>
      <c r="K956" s="53">
        <f t="shared" si="396"/>
        <v>524.09287900090976</v>
      </c>
      <c r="P956" s="53" t="s">
        <v>1109</v>
      </c>
      <c r="Q956" s="87" t="s">
        <v>1202</v>
      </c>
      <c r="R956" s="53">
        <v>379371.41082679998</v>
      </c>
      <c r="S956" s="51">
        <v>104537.67050599999</v>
      </c>
      <c r="T956" s="53">
        <f t="shared" si="397"/>
        <v>0.27555495095998711</v>
      </c>
      <c r="V956" s="88">
        <f t="shared" si="421"/>
        <v>1051</v>
      </c>
      <c r="W956" s="53">
        <f t="shared" si="398"/>
        <v>289.60825345894648</v>
      </c>
    </row>
    <row r="957" spans="1:23" x14ac:dyDescent="0.3">
      <c r="A957" s="53" t="s">
        <v>1138</v>
      </c>
      <c r="B957" s="53" t="s">
        <v>1005</v>
      </c>
      <c r="C957" s="53">
        <v>12050003</v>
      </c>
      <c r="D957" s="53">
        <v>36273</v>
      </c>
      <c r="E957" s="53">
        <v>879</v>
      </c>
      <c r="F957" s="53">
        <f t="shared" si="394"/>
        <v>2.4232900504507486E-2</v>
      </c>
      <c r="H957" s="53">
        <f t="shared" si="420"/>
        <v>7160</v>
      </c>
      <c r="I957" s="53">
        <f t="shared" si="420"/>
        <v>3899</v>
      </c>
      <c r="J957" s="53">
        <f t="shared" si="395"/>
        <v>11059</v>
      </c>
      <c r="K957" s="53">
        <f t="shared" si="396"/>
        <v>267.99164667934826</v>
      </c>
      <c r="P957" s="53" t="s">
        <v>1110</v>
      </c>
      <c r="Q957" s="87" t="s">
        <v>1234</v>
      </c>
      <c r="R957" s="53">
        <v>794782.89121640008</v>
      </c>
      <c r="S957" s="51">
        <v>643.33464040000001</v>
      </c>
      <c r="T957" s="53">
        <f t="shared" si="397"/>
        <v>8.0944701692733793E-4</v>
      </c>
      <c r="V957" s="89">
        <f>Input!Z233</f>
        <v>1994</v>
      </c>
      <c r="W957" s="53">
        <f t="shared" si="398"/>
        <v>1.6140373517531119</v>
      </c>
    </row>
    <row r="958" spans="1:23" x14ac:dyDescent="0.3">
      <c r="A958" s="53" t="s">
        <v>1138</v>
      </c>
      <c r="B958" s="53" t="s">
        <v>1005</v>
      </c>
      <c r="C958" s="53">
        <v>12050005</v>
      </c>
      <c r="D958" s="53">
        <v>36273</v>
      </c>
      <c r="E958" s="53">
        <v>28697</v>
      </c>
      <c r="F958" s="53">
        <f t="shared" si="394"/>
        <v>0.79113941499186724</v>
      </c>
      <c r="H958" s="53">
        <f t="shared" si="420"/>
        <v>7160</v>
      </c>
      <c r="I958" s="53">
        <f t="shared" si="420"/>
        <v>3899</v>
      </c>
      <c r="J958" s="53">
        <f t="shared" si="395"/>
        <v>11059</v>
      </c>
      <c r="K958" s="53">
        <f t="shared" si="396"/>
        <v>8749.21079039506</v>
      </c>
      <c r="P958" s="53" t="s">
        <v>1110</v>
      </c>
      <c r="Q958" s="87" t="s">
        <v>1249</v>
      </c>
      <c r="R958" s="53">
        <v>794782.89121640008</v>
      </c>
      <c r="S958" s="51">
        <v>306915.453927</v>
      </c>
      <c r="T958" s="53">
        <f t="shared" si="397"/>
        <v>0.3861626329893334</v>
      </c>
      <c r="V958" s="88">
        <f t="shared" ref="V958:V960" si="422">V957</f>
        <v>1994</v>
      </c>
      <c r="W958" s="53">
        <f t="shared" si="398"/>
        <v>770.0082901807308</v>
      </c>
    </row>
    <row r="959" spans="1:23" x14ac:dyDescent="0.3">
      <c r="A959" s="53" t="s">
        <v>1138</v>
      </c>
      <c r="B959" s="53" t="s">
        <v>1005</v>
      </c>
      <c r="C959" s="53">
        <v>12050006</v>
      </c>
      <c r="D959" s="53">
        <v>36273</v>
      </c>
      <c r="E959" s="53">
        <v>4948</v>
      </c>
      <c r="F959" s="53">
        <f t="shared" si="394"/>
        <v>0.13641000192981007</v>
      </c>
      <c r="H959" s="53">
        <f t="shared" si="420"/>
        <v>7160</v>
      </c>
      <c r="I959" s="53">
        <f t="shared" si="420"/>
        <v>3899</v>
      </c>
      <c r="J959" s="53">
        <f t="shared" si="395"/>
        <v>11059</v>
      </c>
      <c r="K959" s="53">
        <f t="shared" si="396"/>
        <v>1508.5582113417695</v>
      </c>
      <c r="P959" s="53" t="s">
        <v>1110</v>
      </c>
      <c r="Q959" s="87" t="s">
        <v>1216</v>
      </c>
      <c r="R959" s="53">
        <v>794782.89121640008</v>
      </c>
      <c r="S959" s="51">
        <v>167700.00580099999</v>
      </c>
      <c r="T959" s="53">
        <f t="shared" si="397"/>
        <v>0.21100102638638626</v>
      </c>
      <c r="V959" s="88">
        <f t="shared" si="422"/>
        <v>1994</v>
      </c>
      <c r="W959" s="53">
        <f t="shared" si="398"/>
        <v>420.73604661445421</v>
      </c>
    </row>
    <row r="960" spans="1:23" x14ac:dyDescent="0.3">
      <c r="A960" s="53" t="s">
        <v>1138</v>
      </c>
      <c r="B960" s="53" t="s">
        <v>1016</v>
      </c>
      <c r="C960" s="53">
        <v>12050001</v>
      </c>
      <c r="D960" s="53">
        <v>22935</v>
      </c>
      <c r="E960" s="53">
        <v>2867</v>
      </c>
      <c r="F960" s="53">
        <f t="shared" si="394"/>
        <v>0.12500545018530629</v>
      </c>
      <c r="H960" s="53">
        <f>Input!W265</f>
        <v>4050</v>
      </c>
      <c r="I960" s="53">
        <f>Input!X265</f>
        <v>1188</v>
      </c>
      <c r="J960" s="53">
        <f t="shared" si="395"/>
        <v>5238</v>
      </c>
      <c r="K960" s="53">
        <f t="shared" si="396"/>
        <v>654.77854807063432</v>
      </c>
      <c r="P960" s="53" t="s">
        <v>1110</v>
      </c>
      <c r="Q960" s="87" t="s">
        <v>1229</v>
      </c>
      <c r="R960" s="53">
        <v>794782.89121640008</v>
      </c>
      <c r="S960" s="51">
        <v>319524.09684800002</v>
      </c>
      <c r="T960" s="53">
        <f t="shared" si="397"/>
        <v>0.40202689360735289</v>
      </c>
      <c r="V960" s="88">
        <f t="shared" si="422"/>
        <v>1994</v>
      </c>
      <c r="W960" s="53">
        <f t="shared" si="398"/>
        <v>801.64162585306167</v>
      </c>
    </row>
    <row r="961" spans="1:23" x14ac:dyDescent="0.3">
      <c r="A961" s="53" t="s">
        <v>1138</v>
      </c>
      <c r="B961" s="53" t="s">
        <v>1016</v>
      </c>
      <c r="C961" s="53">
        <v>12050003</v>
      </c>
      <c r="D961" s="53">
        <v>22935</v>
      </c>
      <c r="E961" s="53">
        <v>1711</v>
      </c>
      <c r="F961" s="53">
        <f t="shared" si="394"/>
        <v>7.4602136472640065E-2</v>
      </c>
      <c r="H961" s="53">
        <f t="shared" ref="H961:I963" si="423">H960</f>
        <v>4050</v>
      </c>
      <c r="I961" s="53">
        <f t="shared" si="423"/>
        <v>1188</v>
      </c>
      <c r="J961" s="53">
        <f t="shared" si="395"/>
        <v>5238</v>
      </c>
      <c r="K961" s="53">
        <f t="shared" si="396"/>
        <v>390.76599084368866</v>
      </c>
      <c r="P961" s="53" t="s">
        <v>1111</v>
      </c>
      <c r="Q961" s="87" t="s">
        <v>1302</v>
      </c>
      <c r="R961" s="53">
        <v>997406.12961850001</v>
      </c>
      <c r="S961" s="51">
        <v>137248.17822</v>
      </c>
      <c r="T961" s="53">
        <f t="shared" si="397"/>
        <v>0.13760510803407269</v>
      </c>
      <c r="V961" s="89">
        <f>Input!Z234</f>
        <v>2916</v>
      </c>
      <c r="W961" s="53">
        <f t="shared" si="398"/>
        <v>401.25649502735598</v>
      </c>
    </row>
    <row r="962" spans="1:23" x14ac:dyDescent="0.3">
      <c r="A962" s="53" t="s">
        <v>1138</v>
      </c>
      <c r="B962" s="53" t="s">
        <v>1016</v>
      </c>
      <c r="C962" s="53">
        <v>12050004</v>
      </c>
      <c r="D962" s="53">
        <v>22935</v>
      </c>
      <c r="E962" s="53">
        <v>16784</v>
      </c>
      <c r="F962" s="53">
        <f t="shared" si="394"/>
        <v>0.73180728144756924</v>
      </c>
      <c r="H962" s="53">
        <f t="shared" si="423"/>
        <v>4050</v>
      </c>
      <c r="I962" s="53">
        <f t="shared" si="423"/>
        <v>1188</v>
      </c>
      <c r="J962" s="53">
        <f t="shared" si="395"/>
        <v>5238</v>
      </c>
      <c r="K962" s="53">
        <f t="shared" si="396"/>
        <v>3833.2065402223675</v>
      </c>
      <c r="P962" s="53" t="s">
        <v>1111</v>
      </c>
      <c r="Q962" s="87" t="s">
        <v>1303</v>
      </c>
      <c r="R962" s="53">
        <v>997406.12961850001</v>
      </c>
      <c r="S962" s="51">
        <v>49845.169962499996</v>
      </c>
      <c r="T962" s="53">
        <f t="shared" si="397"/>
        <v>4.997479811114193E-2</v>
      </c>
      <c r="V962" s="88">
        <f t="shared" ref="V962:V966" si="424">V961</f>
        <v>2916</v>
      </c>
      <c r="W962" s="53">
        <f t="shared" si="398"/>
        <v>145.72651129208987</v>
      </c>
    </row>
    <row r="963" spans="1:23" x14ac:dyDescent="0.3">
      <c r="A963" s="53" t="s">
        <v>1138</v>
      </c>
      <c r="B963" s="53" t="s">
        <v>1016</v>
      </c>
      <c r="C963" s="53">
        <v>12080001</v>
      </c>
      <c r="D963" s="53">
        <v>22935</v>
      </c>
      <c r="E963" s="53">
        <v>1573</v>
      </c>
      <c r="F963" s="53">
        <f t="shared" ref="F963:F1008" si="425">E963/D963</f>
        <v>6.8585131894484411E-2</v>
      </c>
      <c r="H963" s="53">
        <f t="shared" si="423"/>
        <v>4050</v>
      </c>
      <c r="I963" s="53">
        <f t="shared" si="423"/>
        <v>1188</v>
      </c>
      <c r="J963" s="53">
        <f t="shared" ref="J963:J1008" si="426">SUM(H963:I963)</f>
        <v>5238</v>
      </c>
      <c r="K963" s="53">
        <f t="shared" ref="K963:K1008" si="427">J963*F963</f>
        <v>359.24892086330937</v>
      </c>
      <c r="P963" s="53" t="s">
        <v>1111</v>
      </c>
      <c r="Q963" s="87" t="s">
        <v>1324</v>
      </c>
      <c r="R963" s="53">
        <v>997406.12961850001</v>
      </c>
      <c r="S963" s="51">
        <v>102452.887645</v>
      </c>
      <c r="T963" s="53">
        <f t="shared" ref="T963:T1026" si="428">S963/R963</f>
        <v>0.10271932826820246</v>
      </c>
      <c r="V963" s="88">
        <f t="shared" si="424"/>
        <v>2916</v>
      </c>
      <c r="W963" s="53">
        <f t="shared" ref="W963:W1026" si="429">V963*T963</f>
        <v>299.52956123007834</v>
      </c>
    </row>
    <row r="964" spans="1:23" x14ac:dyDescent="0.3">
      <c r="A964" s="53" t="s">
        <v>1138</v>
      </c>
      <c r="B964" s="53" t="s">
        <v>1040</v>
      </c>
      <c r="C964" s="53">
        <v>12050001</v>
      </c>
      <c r="D964" s="53">
        <v>13977</v>
      </c>
      <c r="E964" s="53">
        <v>8316</v>
      </c>
      <c r="F964" s="53">
        <f t="shared" si="425"/>
        <v>0.59497746297488729</v>
      </c>
      <c r="H964" s="53">
        <f>Input!W266</f>
        <v>3756</v>
      </c>
      <c r="I964" s="53">
        <f>Input!X266</f>
        <v>541</v>
      </c>
      <c r="J964" s="53">
        <f t="shared" si="426"/>
        <v>4297</v>
      </c>
      <c r="K964" s="53">
        <f t="shared" si="427"/>
        <v>2556.6181584030905</v>
      </c>
      <c r="P964" s="53" t="s">
        <v>1111</v>
      </c>
      <c r="Q964" s="87" t="s">
        <v>1306</v>
      </c>
      <c r="R964" s="53">
        <v>997406.12961850001</v>
      </c>
      <c r="S964" s="51">
        <v>73897.376157999999</v>
      </c>
      <c r="T964" s="53">
        <f t="shared" si="428"/>
        <v>7.4089554859929685E-2</v>
      </c>
      <c r="V964" s="88">
        <f t="shared" si="424"/>
        <v>2916</v>
      </c>
      <c r="W964" s="53">
        <f t="shared" si="429"/>
        <v>216.04514197155495</v>
      </c>
    </row>
    <row r="965" spans="1:23" x14ac:dyDescent="0.3">
      <c r="A965" s="53" t="s">
        <v>1138</v>
      </c>
      <c r="B965" s="53" t="s">
        <v>1040</v>
      </c>
      <c r="C965" s="53">
        <v>12050002</v>
      </c>
      <c r="D965" s="53">
        <v>13977</v>
      </c>
      <c r="E965" s="53">
        <v>2590</v>
      </c>
      <c r="F965" s="53">
        <f t="shared" si="425"/>
        <v>0.18530442870429992</v>
      </c>
      <c r="H965" s="53">
        <f t="shared" ref="H965:I967" si="430">H964</f>
        <v>3756</v>
      </c>
      <c r="I965" s="53">
        <f t="shared" si="430"/>
        <v>541</v>
      </c>
      <c r="J965" s="53">
        <f t="shared" si="426"/>
        <v>4297</v>
      </c>
      <c r="K965" s="53">
        <f t="shared" si="427"/>
        <v>796.25313014237679</v>
      </c>
      <c r="P965" s="53" t="s">
        <v>1111</v>
      </c>
      <c r="Q965" s="87" t="s">
        <v>1300</v>
      </c>
      <c r="R965" s="53">
        <v>997406.12961850001</v>
      </c>
      <c r="S965" s="51">
        <v>615485.48755800002</v>
      </c>
      <c r="T965" s="53">
        <f t="shared" si="428"/>
        <v>0.61708612899082382</v>
      </c>
      <c r="V965" s="88">
        <f t="shared" si="424"/>
        <v>2916</v>
      </c>
      <c r="W965" s="53">
        <f t="shared" si="429"/>
        <v>1799.4231521372424</v>
      </c>
    </row>
    <row r="966" spans="1:23" x14ac:dyDescent="0.3">
      <c r="A966" s="53" t="s">
        <v>1138</v>
      </c>
      <c r="B966" s="53" t="s">
        <v>1040</v>
      </c>
      <c r="C966" s="53">
        <v>12050005</v>
      </c>
      <c r="D966" s="53">
        <v>13977</v>
      </c>
      <c r="E966" s="53">
        <v>67</v>
      </c>
      <c r="F966" s="53">
        <f t="shared" si="425"/>
        <v>4.7935894684123922E-3</v>
      </c>
      <c r="H966" s="53">
        <f t="shared" si="430"/>
        <v>3756</v>
      </c>
      <c r="I966" s="53">
        <f t="shared" si="430"/>
        <v>541</v>
      </c>
      <c r="J966" s="53">
        <f t="shared" si="426"/>
        <v>4297</v>
      </c>
      <c r="K966" s="53">
        <f t="shared" si="427"/>
        <v>20.598053945768051</v>
      </c>
      <c r="P966" s="53" t="s">
        <v>1111</v>
      </c>
      <c r="Q966" s="87" t="s">
        <v>1301</v>
      </c>
      <c r="R966" s="53">
        <v>997406.12961850001</v>
      </c>
      <c r="S966" s="51">
        <v>18477.030074999999</v>
      </c>
      <c r="T966" s="53">
        <f t="shared" si="428"/>
        <v>1.8525081735829434E-2</v>
      </c>
      <c r="V966" s="88">
        <f t="shared" si="424"/>
        <v>2916</v>
      </c>
      <c r="W966" s="53">
        <f t="shared" si="429"/>
        <v>54.019138341678634</v>
      </c>
    </row>
    <row r="967" spans="1:23" x14ac:dyDescent="0.3">
      <c r="A967" s="53" t="s">
        <v>1138</v>
      </c>
      <c r="B967" s="53" t="s">
        <v>1040</v>
      </c>
      <c r="C967" s="53">
        <v>12050006</v>
      </c>
      <c r="D967" s="53">
        <v>13977</v>
      </c>
      <c r="E967" s="53">
        <v>3004</v>
      </c>
      <c r="F967" s="53">
        <f t="shared" si="425"/>
        <v>0.21492451885240038</v>
      </c>
      <c r="H967" s="53">
        <f t="shared" si="430"/>
        <v>3756</v>
      </c>
      <c r="I967" s="53">
        <f t="shared" si="430"/>
        <v>541</v>
      </c>
      <c r="J967" s="53">
        <f t="shared" si="426"/>
        <v>4297</v>
      </c>
      <c r="K967" s="53">
        <f t="shared" si="427"/>
        <v>923.53065750876442</v>
      </c>
      <c r="P967" s="53" t="s">
        <v>1112</v>
      </c>
      <c r="Q967" s="87" t="s">
        <v>1213</v>
      </c>
      <c r="R967" s="53">
        <v>2056754.1056889</v>
      </c>
      <c r="S967" s="51">
        <v>16844.539703800001</v>
      </c>
      <c r="T967" s="53">
        <f t="shared" si="428"/>
        <v>8.1898656028976304E-3</v>
      </c>
      <c r="V967" s="88">
        <f>Input!Z235</f>
        <v>138</v>
      </c>
      <c r="W967" s="53">
        <f t="shared" si="429"/>
        <v>1.130201453199873</v>
      </c>
    </row>
    <row r="968" spans="1:23" x14ac:dyDescent="0.3">
      <c r="A968" s="53" t="s">
        <v>1138</v>
      </c>
      <c r="B968" s="53" t="s">
        <v>1049</v>
      </c>
      <c r="C968" s="53">
        <v>12050001</v>
      </c>
      <c r="D968" s="53">
        <v>278831</v>
      </c>
      <c r="E968" s="53">
        <v>22721</v>
      </c>
      <c r="F968" s="53">
        <f t="shared" si="425"/>
        <v>8.1486635273696248E-2</v>
      </c>
      <c r="H968" s="53">
        <f>Input!W267</f>
        <v>59879</v>
      </c>
      <c r="I968" s="53">
        <f>Input!X267</f>
        <v>2291</v>
      </c>
      <c r="J968" s="53">
        <f t="shared" si="426"/>
        <v>62170</v>
      </c>
      <c r="K968" s="53">
        <f t="shared" si="427"/>
        <v>5066.0241149656958</v>
      </c>
      <c r="P968" s="53" t="s">
        <v>1112</v>
      </c>
      <c r="Q968" s="87" t="s">
        <v>1228</v>
      </c>
      <c r="R968" s="53">
        <v>2056754.1056889</v>
      </c>
      <c r="S968" s="51">
        <v>237248.893063</v>
      </c>
      <c r="T968" s="53">
        <f t="shared" si="428"/>
        <v>0.11535112165658452</v>
      </c>
      <c r="V968" s="88">
        <f t="shared" ref="V968:V974" si="431">V967</f>
        <v>138</v>
      </c>
      <c r="W968" s="53">
        <f t="shared" si="429"/>
        <v>15.918454788608665</v>
      </c>
    </row>
    <row r="969" spans="1:23" x14ac:dyDescent="0.3">
      <c r="A969" s="53" t="s">
        <v>1138</v>
      </c>
      <c r="B969" s="53" t="s">
        <v>1049</v>
      </c>
      <c r="C969" s="53">
        <v>12050002</v>
      </c>
      <c r="D969" s="53">
        <v>278831</v>
      </c>
      <c r="E969" s="53">
        <v>6099</v>
      </c>
      <c r="F969" s="53">
        <f t="shared" si="425"/>
        <v>2.1873464571729829E-2</v>
      </c>
      <c r="H969" s="53">
        <f t="shared" ref="H969:I973" si="432">H968</f>
        <v>59879</v>
      </c>
      <c r="I969" s="53">
        <f t="shared" si="432"/>
        <v>2291</v>
      </c>
      <c r="J969" s="53">
        <f t="shared" si="426"/>
        <v>62170</v>
      </c>
      <c r="K969" s="53">
        <f t="shared" si="427"/>
        <v>1359.8732924244434</v>
      </c>
      <c r="P969" s="53" t="s">
        <v>1112</v>
      </c>
      <c r="Q969" s="87" t="s">
        <v>1250</v>
      </c>
      <c r="R969" s="53">
        <v>2056754.1056889</v>
      </c>
      <c r="S969" s="51">
        <v>269777.414253</v>
      </c>
      <c r="T969" s="53">
        <f t="shared" si="428"/>
        <v>0.13116658598458922</v>
      </c>
      <c r="V969" s="88">
        <f t="shared" si="431"/>
        <v>138</v>
      </c>
      <c r="W969" s="53">
        <f t="shared" si="429"/>
        <v>18.100988865873312</v>
      </c>
    </row>
    <row r="970" spans="1:23" x14ac:dyDescent="0.3">
      <c r="A970" s="53" t="s">
        <v>1138</v>
      </c>
      <c r="B970" s="53" t="s">
        <v>1049</v>
      </c>
      <c r="C970" s="53">
        <v>12050003</v>
      </c>
      <c r="D970" s="53">
        <v>278831</v>
      </c>
      <c r="E970" s="53">
        <v>249600</v>
      </c>
      <c r="F970" s="53">
        <f t="shared" si="425"/>
        <v>0.89516588901520988</v>
      </c>
      <c r="H970" s="53">
        <f t="shared" si="432"/>
        <v>59879</v>
      </c>
      <c r="I970" s="53">
        <f t="shared" si="432"/>
        <v>2291</v>
      </c>
      <c r="J970" s="53">
        <f t="shared" si="426"/>
        <v>62170</v>
      </c>
      <c r="K970" s="53">
        <f t="shared" si="427"/>
        <v>55652.4633200756</v>
      </c>
      <c r="P970" s="53" t="s">
        <v>1112</v>
      </c>
      <c r="Q970" s="87" t="s">
        <v>1307</v>
      </c>
      <c r="R970" s="53">
        <v>2056754.1056889</v>
      </c>
      <c r="S970" s="51">
        <v>558458.37886900001</v>
      </c>
      <c r="T970" s="53">
        <f t="shared" si="428"/>
        <v>0.2715241347151448</v>
      </c>
      <c r="V970" s="88">
        <f t="shared" si="431"/>
        <v>138</v>
      </c>
      <c r="W970" s="53">
        <f t="shared" si="429"/>
        <v>37.470330590689983</v>
      </c>
    </row>
    <row r="971" spans="1:23" x14ac:dyDescent="0.3">
      <c r="A971" s="53" t="s">
        <v>1138</v>
      </c>
      <c r="B971" s="53" t="s">
        <v>1049</v>
      </c>
      <c r="C971" s="53">
        <v>12050004</v>
      </c>
      <c r="D971" s="53">
        <v>278831</v>
      </c>
      <c r="E971" s="53">
        <v>218</v>
      </c>
      <c r="F971" s="53">
        <f t="shared" si="425"/>
        <v>7.8183559216873303E-4</v>
      </c>
      <c r="H971" s="53">
        <f t="shared" si="432"/>
        <v>59879</v>
      </c>
      <c r="I971" s="53">
        <f t="shared" si="432"/>
        <v>2291</v>
      </c>
      <c r="J971" s="53">
        <f t="shared" si="426"/>
        <v>62170</v>
      </c>
      <c r="K971" s="53">
        <f t="shared" si="427"/>
        <v>48.606718765130132</v>
      </c>
      <c r="P971" s="53" t="s">
        <v>1112</v>
      </c>
      <c r="Q971" s="87" t="s">
        <v>1304</v>
      </c>
      <c r="R971" s="53">
        <v>2056754.1056889</v>
      </c>
      <c r="S971" s="51">
        <v>204822.56397300001</v>
      </c>
      <c r="T971" s="53">
        <f t="shared" si="428"/>
        <v>9.9585343433358883E-2</v>
      </c>
      <c r="V971" s="88">
        <f t="shared" si="431"/>
        <v>138</v>
      </c>
      <c r="W971" s="53">
        <f t="shared" si="429"/>
        <v>13.742777393803525</v>
      </c>
    </row>
    <row r="972" spans="1:23" x14ac:dyDescent="0.3">
      <c r="A972" s="53" t="s">
        <v>1138</v>
      </c>
      <c r="B972" s="53" t="s">
        <v>1049</v>
      </c>
      <c r="C972" s="53">
        <v>12050006</v>
      </c>
      <c r="D972" s="53">
        <v>278831</v>
      </c>
      <c r="E972" s="53">
        <v>178</v>
      </c>
      <c r="F972" s="53">
        <f t="shared" si="425"/>
        <v>6.3837952021116734E-4</v>
      </c>
      <c r="H972" s="53">
        <f t="shared" si="432"/>
        <v>59879</v>
      </c>
      <c r="I972" s="53">
        <f t="shared" si="432"/>
        <v>2291</v>
      </c>
      <c r="J972" s="53">
        <f t="shared" si="426"/>
        <v>62170</v>
      </c>
      <c r="K972" s="53">
        <f t="shared" si="427"/>
        <v>39.688054771528272</v>
      </c>
      <c r="P972" s="53" t="s">
        <v>1112</v>
      </c>
      <c r="Q972" s="87" t="s">
        <v>1251</v>
      </c>
      <c r="R972" s="53">
        <v>2056754.1056889</v>
      </c>
      <c r="S972" s="51">
        <v>67490.620452100004</v>
      </c>
      <c r="T972" s="53">
        <f t="shared" si="428"/>
        <v>3.281414159593684E-2</v>
      </c>
      <c r="V972" s="88">
        <f t="shared" si="431"/>
        <v>138</v>
      </c>
      <c r="W972" s="53">
        <f t="shared" si="429"/>
        <v>4.5283515402392842</v>
      </c>
    </row>
    <row r="973" spans="1:23" x14ac:dyDescent="0.3">
      <c r="A973" s="53" t="s">
        <v>1138</v>
      </c>
      <c r="B973" s="53" t="s">
        <v>1049</v>
      </c>
      <c r="C973" s="53">
        <v>12050007</v>
      </c>
      <c r="D973" s="53">
        <v>278831</v>
      </c>
      <c r="E973" s="53">
        <v>15</v>
      </c>
      <c r="F973" s="53">
        <f t="shared" si="425"/>
        <v>5.3796026984087136E-5</v>
      </c>
      <c r="H973" s="53">
        <f t="shared" si="432"/>
        <v>59879</v>
      </c>
      <c r="I973" s="53">
        <f t="shared" si="432"/>
        <v>2291</v>
      </c>
      <c r="J973" s="53">
        <f t="shared" si="426"/>
        <v>62170</v>
      </c>
      <c r="K973" s="53">
        <f t="shared" si="427"/>
        <v>3.3444989976006974</v>
      </c>
      <c r="P973" s="53" t="s">
        <v>1112</v>
      </c>
      <c r="Q973" s="87" t="s">
        <v>1231</v>
      </c>
      <c r="R973" s="53">
        <v>2056754.1056889</v>
      </c>
      <c r="S973" s="51">
        <v>479430.68377900001</v>
      </c>
      <c r="T973" s="53">
        <f t="shared" si="428"/>
        <v>0.23310063291130126</v>
      </c>
      <c r="V973" s="88">
        <f t="shared" si="431"/>
        <v>138</v>
      </c>
      <c r="W973" s="53">
        <f t="shared" si="429"/>
        <v>32.167887341759574</v>
      </c>
    </row>
    <row r="974" spans="1:23" x14ac:dyDescent="0.3">
      <c r="A974" s="53" t="s">
        <v>1138</v>
      </c>
      <c r="B974" s="53" t="s">
        <v>1050</v>
      </c>
      <c r="C974" s="53">
        <v>12050003</v>
      </c>
      <c r="D974" s="53">
        <v>5915</v>
      </c>
      <c r="E974" s="53">
        <v>289</v>
      </c>
      <c r="F974" s="53">
        <f t="shared" si="425"/>
        <v>4.8858833474218093E-2</v>
      </c>
      <c r="H974" s="53">
        <f>Input!W268</f>
        <v>995</v>
      </c>
      <c r="I974" s="53">
        <f>Input!X268</f>
        <v>0</v>
      </c>
      <c r="J974" s="53">
        <f t="shared" si="426"/>
        <v>995</v>
      </c>
      <c r="K974" s="53">
        <f t="shared" si="427"/>
        <v>48.614539306847</v>
      </c>
      <c r="P974" s="53" t="s">
        <v>1112</v>
      </c>
      <c r="Q974" s="87" t="s">
        <v>1305</v>
      </c>
      <c r="R974" s="53">
        <v>2056754.1056889</v>
      </c>
      <c r="S974" s="51">
        <v>222681.011596</v>
      </c>
      <c r="T974" s="53">
        <f t="shared" si="428"/>
        <v>0.10826817410018688</v>
      </c>
      <c r="V974" s="88">
        <f t="shared" si="431"/>
        <v>138</v>
      </c>
      <c r="W974" s="53">
        <f t="shared" si="429"/>
        <v>14.94100802582579</v>
      </c>
    </row>
    <row r="975" spans="1:23" x14ac:dyDescent="0.3">
      <c r="A975" s="53" t="s">
        <v>1138</v>
      </c>
      <c r="B975" s="53" t="s">
        <v>1050</v>
      </c>
      <c r="C975" s="53">
        <v>12050004</v>
      </c>
      <c r="D975" s="53">
        <v>5915</v>
      </c>
      <c r="E975" s="53">
        <v>4652</v>
      </c>
      <c r="F975" s="53">
        <f t="shared" si="425"/>
        <v>0.78647506339814033</v>
      </c>
      <c r="H975" s="53">
        <f t="shared" ref="H975:I977" si="433">H974</f>
        <v>995</v>
      </c>
      <c r="I975" s="53">
        <f t="shared" si="433"/>
        <v>0</v>
      </c>
      <c r="J975" s="53">
        <f t="shared" si="426"/>
        <v>995</v>
      </c>
      <c r="K975" s="53">
        <f t="shared" si="427"/>
        <v>782.54268808114966</v>
      </c>
      <c r="P975" s="53" t="s">
        <v>1113</v>
      </c>
      <c r="Q975" s="87" t="s">
        <v>1181</v>
      </c>
      <c r="R975" s="53">
        <v>549922.2451142153</v>
      </c>
      <c r="S975" s="51">
        <v>251807.45479850681</v>
      </c>
      <c r="T975" s="53">
        <f t="shared" si="428"/>
        <v>0.4578964699749653</v>
      </c>
      <c r="V975" s="88">
        <f>Input!Z236</f>
        <v>272</v>
      </c>
      <c r="W975" s="53">
        <f t="shared" si="429"/>
        <v>124.54783983319057</v>
      </c>
    </row>
    <row r="976" spans="1:23" x14ac:dyDescent="0.3">
      <c r="A976" s="53" t="s">
        <v>1138</v>
      </c>
      <c r="B976" s="53" t="s">
        <v>1050</v>
      </c>
      <c r="C976" s="53">
        <v>12080001</v>
      </c>
      <c r="D976" s="53">
        <v>5915</v>
      </c>
      <c r="E976" s="53">
        <v>51</v>
      </c>
      <c r="F976" s="53">
        <f t="shared" si="425"/>
        <v>8.6221470836855447E-3</v>
      </c>
      <c r="H976" s="53">
        <f t="shared" si="433"/>
        <v>995</v>
      </c>
      <c r="I976" s="53">
        <f t="shared" si="433"/>
        <v>0</v>
      </c>
      <c r="J976" s="53">
        <f t="shared" si="426"/>
        <v>995</v>
      </c>
      <c r="K976" s="53">
        <f t="shared" si="427"/>
        <v>8.5790363482671168</v>
      </c>
      <c r="P976" s="53" t="s">
        <v>1113</v>
      </c>
      <c r="Q976" s="87" t="s">
        <v>1192</v>
      </c>
      <c r="R976" s="53">
        <v>549922.2451142153</v>
      </c>
      <c r="S976" s="51">
        <v>156595.01287714508</v>
      </c>
      <c r="T976" s="53">
        <f t="shared" si="428"/>
        <v>0.28475846225246138</v>
      </c>
      <c r="V976" s="88">
        <f t="shared" ref="V976:V977" si="434">V975</f>
        <v>272</v>
      </c>
      <c r="W976" s="53">
        <f t="shared" si="429"/>
        <v>77.454301732669492</v>
      </c>
    </row>
    <row r="977" spans="1:23" x14ac:dyDescent="0.3">
      <c r="A977" s="53" t="s">
        <v>1138</v>
      </c>
      <c r="B977" s="53" t="s">
        <v>1050</v>
      </c>
      <c r="C977" s="53">
        <v>12080002</v>
      </c>
      <c r="D977" s="53">
        <v>5915</v>
      </c>
      <c r="E977" s="53">
        <v>923</v>
      </c>
      <c r="F977" s="53">
        <f t="shared" si="425"/>
        <v>0.15604395604395604</v>
      </c>
      <c r="H977" s="53">
        <f t="shared" si="433"/>
        <v>995</v>
      </c>
      <c r="I977" s="53">
        <f t="shared" si="433"/>
        <v>0</v>
      </c>
      <c r="J977" s="53">
        <f t="shared" si="426"/>
        <v>995</v>
      </c>
      <c r="K977" s="53">
        <f t="shared" si="427"/>
        <v>155.26373626373626</v>
      </c>
      <c r="P977" s="53" t="s">
        <v>1113</v>
      </c>
      <c r="Q977" s="87" t="s">
        <v>1193</v>
      </c>
      <c r="R977" s="53">
        <v>549922.2451142153</v>
      </c>
      <c r="S977" s="51">
        <v>141519.77743856338</v>
      </c>
      <c r="T977" s="53">
        <f t="shared" si="428"/>
        <v>0.25734506777257327</v>
      </c>
      <c r="V977" s="88">
        <f t="shared" si="434"/>
        <v>272</v>
      </c>
      <c r="W977" s="53">
        <f t="shared" si="429"/>
        <v>69.997858434139928</v>
      </c>
    </row>
    <row r="978" spans="1:23" ht="15" customHeight="1" x14ac:dyDescent="0.3">
      <c r="A978" s="53" t="s">
        <v>1138</v>
      </c>
      <c r="B978" s="53" t="s">
        <v>1065</v>
      </c>
      <c r="C978" s="53">
        <v>11130103</v>
      </c>
      <c r="D978" s="53">
        <v>1210</v>
      </c>
      <c r="E978" s="53">
        <v>166</v>
      </c>
      <c r="F978" s="53">
        <f t="shared" si="425"/>
        <v>0.13719008264462809</v>
      </c>
      <c r="H978" s="53">
        <f>Input!W269</f>
        <v>330</v>
      </c>
      <c r="I978" s="53">
        <f>Input!X269</f>
        <v>6</v>
      </c>
      <c r="J978" s="53">
        <f t="shared" si="426"/>
        <v>336</v>
      </c>
      <c r="K978" s="53">
        <f t="shared" si="427"/>
        <v>46.095867768595042</v>
      </c>
      <c r="P978" s="53" t="s">
        <v>852</v>
      </c>
      <c r="Q978" s="87" t="s">
        <v>1312</v>
      </c>
      <c r="R978" s="53">
        <v>568333.14952354005</v>
      </c>
      <c r="S978" s="51">
        <v>3477.9191393400001</v>
      </c>
      <c r="T978" s="53">
        <f t="shared" si="428"/>
        <v>6.119507796185566E-3</v>
      </c>
      <c r="V978" s="88">
        <f>Input!Z237</f>
        <v>75</v>
      </c>
      <c r="W978" s="53">
        <f t="shared" si="429"/>
        <v>0.45896308471391745</v>
      </c>
    </row>
    <row r="979" spans="1:23" x14ac:dyDescent="0.3">
      <c r="A979" s="53" t="s">
        <v>1138</v>
      </c>
      <c r="B979" s="53" t="s">
        <v>1065</v>
      </c>
      <c r="C979" s="53">
        <v>11130104</v>
      </c>
      <c r="D979" s="53">
        <v>1210</v>
      </c>
      <c r="E979" s="53">
        <v>1044</v>
      </c>
      <c r="F979" s="53">
        <f t="shared" si="425"/>
        <v>0.86280991735537194</v>
      </c>
      <c r="H979" s="53">
        <f>H978</f>
        <v>330</v>
      </c>
      <c r="I979" s="53">
        <f>I978</f>
        <v>6</v>
      </c>
      <c r="J979" s="53">
        <f t="shared" si="426"/>
        <v>336</v>
      </c>
      <c r="K979" s="53">
        <f t="shared" si="427"/>
        <v>289.90413223140496</v>
      </c>
      <c r="P979" s="53" t="s">
        <v>852</v>
      </c>
      <c r="Q979" s="87" t="s">
        <v>1319</v>
      </c>
      <c r="R979" s="53">
        <v>568333.14952354005</v>
      </c>
      <c r="S979" s="51">
        <v>251534.18420399999</v>
      </c>
      <c r="T979" s="53">
        <f t="shared" si="428"/>
        <v>0.4425822854339444</v>
      </c>
      <c r="V979" s="88">
        <f t="shared" ref="V979:V982" si="435">V978</f>
        <v>75</v>
      </c>
      <c r="W979" s="53">
        <f t="shared" si="429"/>
        <v>33.193671407545828</v>
      </c>
    </row>
    <row r="980" spans="1:23" x14ac:dyDescent="0.3">
      <c r="A980" s="53" t="s">
        <v>1138</v>
      </c>
      <c r="B980" s="53" t="s">
        <v>1075</v>
      </c>
      <c r="C980" s="53">
        <v>11120101</v>
      </c>
      <c r="D980" s="53">
        <v>10269</v>
      </c>
      <c r="E980" s="53">
        <v>4902</v>
      </c>
      <c r="F980" s="53">
        <f t="shared" si="425"/>
        <v>0.47735904177621968</v>
      </c>
      <c r="H980" s="53">
        <f>Input!W270</f>
        <v>2040</v>
      </c>
      <c r="I980" s="53">
        <f>Input!X270</f>
        <v>2772</v>
      </c>
      <c r="J980" s="53">
        <f t="shared" si="426"/>
        <v>4812</v>
      </c>
      <c r="K980" s="53">
        <f t="shared" si="427"/>
        <v>2297.0517090271692</v>
      </c>
      <c r="P980" s="53" t="s">
        <v>852</v>
      </c>
      <c r="Q980" s="87" t="s">
        <v>1318</v>
      </c>
      <c r="R980" s="53">
        <v>568333.14952354005</v>
      </c>
      <c r="S980" s="51">
        <v>27712.6271734</v>
      </c>
      <c r="T980" s="53">
        <f t="shared" si="428"/>
        <v>4.8761236603271828E-2</v>
      </c>
      <c r="V980" s="88">
        <f t="shared" si="435"/>
        <v>75</v>
      </c>
      <c r="W980" s="53">
        <f t="shared" si="429"/>
        <v>3.6570927452453872</v>
      </c>
    </row>
    <row r="981" spans="1:23" x14ac:dyDescent="0.3">
      <c r="A981" s="53" t="s">
        <v>1138</v>
      </c>
      <c r="B981" s="53" t="s">
        <v>1075</v>
      </c>
      <c r="C981" s="53">
        <v>11120104</v>
      </c>
      <c r="D981" s="53">
        <v>10269</v>
      </c>
      <c r="E981" s="53">
        <v>5</v>
      </c>
      <c r="F981" s="53">
        <f t="shared" si="425"/>
        <v>4.8690232739312492E-4</v>
      </c>
      <c r="H981" s="53">
        <f t="shared" ref="H981:I983" si="436">H980</f>
        <v>2040</v>
      </c>
      <c r="I981" s="53">
        <f t="shared" si="436"/>
        <v>2772</v>
      </c>
      <c r="J981" s="53">
        <f t="shared" si="426"/>
        <v>4812</v>
      </c>
      <c r="K981" s="53">
        <f t="shared" si="427"/>
        <v>2.342973999415717</v>
      </c>
      <c r="P981" s="53" t="s">
        <v>852</v>
      </c>
      <c r="Q981" s="87" t="s">
        <v>1320</v>
      </c>
      <c r="R981" s="53">
        <v>568333.14952354005</v>
      </c>
      <c r="S981" s="51">
        <v>271732.25738600001</v>
      </c>
      <c r="T981" s="53">
        <f t="shared" si="428"/>
        <v>0.47812142862651197</v>
      </c>
      <c r="V981" s="88">
        <f t="shared" si="435"/>
        <v>75</v>
      </c>
      <c r="W981" s="53">
        <f t="shared" si="429"/>
        <v>35.8591071469884</v>
      </c>
    </row>
    <row r="982" spans="1:23" x14ac:dyDescent="0.3">
      <c r="A982" s="53" t="s">
        <v>1138</v>
      </c>
      <c r="B982" s="53" t="s">
        <v>1075</v>
      </c>
      <c r="C982" s="53">
        <v>12050002</v>
      </c>
      <c r="D982" s="53">
        <v>10269</v>
      </c>
      <c r="E982" s="53">
        <v>2727</v>
      </c>
      <c r="F982" s="53">
        <f t="shared" si="425"/>
        <v>0.26555652936021035</v>
      </c>
      <c r="H982" s="53">
        <f t="shared" si="436"/>
        <v>2040</v>
      </c>
      <c r="I982" s="53">
        <f t="shared" si="436"/>
        <v>2772</v>
      </c>
      <c r="J982" s="53">
        <f t="shared" si="426"/>
        <v>4812</v>
      </c>
      <c r="K982" s="53">
        <f t="shared" si="427"/>
        <v>1277.8580192813322</v>
      </c>
      <c r="P982" s="53" t="s">
        <v>852</v>
      </c>
      <c r="Q982" s="87" t="s">
        <v>1321</v>
      </c>
      <c r="R982" s="53">
        <v>568333.14952354005</v>
      </c>
      <c r="S982" s="51">
        <v>13876.1616208</v>
      </c>
      <c r="T982" s="53">
        <f t="shared" si="428"/>
        <v>2.4415541540086176E-2</v>
      </c>
      <c r="V982" s="88">
        <f t="shared" si="435"/>
        <v>75</v>
      </c>
      <c r="W982" s="53">
        <f t="shared" si="429"/>
        <v>1.8311656155064633</v>
      </c>
    </row>
    <row r="983" spans="1:23" x14ac:dyDescent="0.3">
      <c r="A983" s="53" t="s">
        <v>1138</v>
      </c>
      <c r="B983" s="53" t="s">
        <v>1075</v>
      </c>
      <c r="C983" s="53">
        <v>12050005</v>
      </c>
      <c r="D983" s="53">
        <v>10269</v>
      </c>
      <c r="E983" s="53">
        <v>2635</v>
      </c>
      <c r="F983" s="53">
        <f t="shared" si="425"/>
        <v>0.25659752653617685</v>
      </c>
      <c r="H983" s="53">
        <f t="shared" si="436"/>
        <v>2040</v>
      </c>
      <c r="I983" s="53">
        <f t="shared" si="436"/>
        <v>2772</v>
      </c>
      <c r="J983" s="53">
        <f t="shared" si="426"/>
        <v>4812</v>
      </c>
      <c r="K983" s="53">
        <f t="shared" si="427"/>
        <v>1234.7472976920831</v>
      </c>
      <c r="P983" s="53" t="s">
        <v>1114</v>
      </c>
      <c r="Q983" s="87" t="s">
        <v>1270</v>
      </c>
      <c r="R983" s="53">
        <v>512743.76868380001</v>
      </c>
      <c r="S983" s="51">
        <v>258995.63464400001</v>
      </c>
      <c r="T983" s="53">
        <f t="shared" si="428"/>
        <v>0.50511707886540502</v>
      </c>
      <c r="V983" s="88">
        <f>Input!Z238</f>
        <v>11</v>
      </c>
      <c r="W983" s="53">
        <f t="shared" si="429"/>
        <v>5.5562878675194556</v>
      </c>
    </row>
    <row r="984" spans="1:23" x14ac:dyDescent="0.3">
      <c r="A984" s="53" t="s">
        <v>1138</v>
      </c>
      <c r="B984" s="53" t="s">
        <v>1102</v>
      </c>
      <c r="C984" s="53">
        <v>11120103</v>
      </c>
      <c r="D984" s="53">
        <v>7854</v>
      </c>
      <c r="E984" s="53">
        <v>740</v>
      </c>
      <c r="F984" s="53">
        <f t="shared" si="425"/>
        <v>9.421950598421186E-2</v>
      </c>
      <c r="H984" s="53">
        <f>Input!W271</f>
        <v>1540</v>
      </c>
      <c r="I984" s="53">
        <f>Input!X271</f>
        <v>0</v>
      </c>
      <c r="J984" s="53">
        <f t="shared" si="426"/>
        <v>1540</v>
      </c>
      <c r="K984" s="53">
        <f t="shared" si="427"/>
        <v>145.09803921568627</v>
      </c>
      <c r="P984" s="53" t="s">
        <v>1114</v>
      </c>
      <c r="Q984" s="87" t="s">
        <v>1271</v>
      </c>
      <c r="R984" s="53">
        <v>512743.76868380001</v>
      </c>
      <c r="S984" s="51">
        <v>164604.538631</v>
      </c>
      <c r="T984" s="53">
        <f t="shared" si="428"/>
        <v>0.32102689234729387</v>
      </c>
      <c r="V984" s="88">
        <f t="shared" ref="V984:V985" si="437">V983</f>
        <v>11</v>
      </c>
      <c r="W984" s="53">
        <f t="shared" si="429"/>
        <v>3.5312958158202328</v>
      </c>
    </row>
    <row r="985" spans="1:23" x14ac:dyDescent="0.3">
      <c r="A985" s="53" t="s">
        <v>1138</v>
      </c>
      <c r="B985" s="53" t="s">
        <v>1102</v>
      </c>
      <c r="C985" s="53">
        <v>11120104</v>
      </c>
      <c r="D985" s="53">
        <v>7854</v>
      </c>
      <c r="E985" s="53">
        <v>6980</v>
      </c>
      <c r="F985" s="53">
        <f t="shared" si="425"/>
        <v>0.88871912401324171</v>
      </c>
      <c r="H985" s="53">
        <f t="shared" ref="H985:I987" si="438">H984</f>
        <v>1540</v>
      </c>
      <c r="I985" s="53">
        <f t="shared" si="438"/>
        <v>0</v>
      </c>
      <c r="J985" s="53">
        <f t="shared" si="426"/>
        <v>1540</v>
      </c>
      <c r="K985" s="53">
        <f t="shared" si="427"/>
        <v>1368.6274509803923</v>
      </c>
      <c r="P985" s="53" t="s">
        <v>1114</v>
      </c>
      <c r="Q985" s="87" t="s">
        <v>1289</v>
      </c>
      <c r="R985" s="53">
        <v>512743.76868380001</v>
      </c>
      <c r="S985" s="51">
        <v>89143.5954088</v>
      </c>
      <c r="T985" s="53">
        <f t="shared" si="428"/>
        <v>0.17385602878730111</v>
      </c>
      <c r="V985" s="88">
        <f t="shared" si="437"/>
        <v>11</v>
      </c>
      <c r="W985" s="53">
        <f t="shared" si="429"/>
        <v>1.9124163166603121</v>
      </c>
    </row>
    <row r="986" spans="1:23" x14ac:dyDescent="0.3">
      <c r="A986" s="53" t="s">
        <v>1138</v>
      </c>
      <c r="B986" s="53" t="s">
        <v>1102</v>
      </c>
      <c r="C986" s="53">
        <v>11130103</v>
      </c>
      <c r="D986" s="53">
        <v>7854</v>
      </c>
      <c r="E986" s="53">
        <v>15</v>
      </c>
      <c r="F986" s="53">
        <f t="shared" si="425"/>
        <v>1.9098548510313217E-3</v>
      </c>
      <c r="H986" s="53">
        <f t="shared" si="438"/>
        <v>1540</v>
      </c>
      <c r="I986" s="53">
        <f t="shared" si="438"/>
        <v>0</v>
      </c>
      <c r="J986" s="53">
        <f t="shared" si="426"/>
        <v>1540</v>
      </c>
      <c r="K986" s="53">
        <f t="shared" si="427"/>
        <v>2.9411764705882355</v>
      </c>
      <c r="P986" s="53" t="s">
        <v>1115</v>
      </c>
      <c r="Q986" s="87" t="s">
        <v>1272</v>
      </c>
      <c r="R986" s="53">
        <v>331217.54636474722</v>
      </c>
      <c r="S986" s="51">
        <v>93003.896008099997</v>
      </c>
      <c r="T986" s="53">
        <f t="shared" si="428"/>
        <v>0.28079398881145373</v>
      </c>
      <c r="V986" s="88">
        <f>Input!Z239</f>
        <v>7</v>
      </c>
      <c r="W986" s="53">
        <f t="shared" si="429"/>
        <v>1.9655579216801762</v>
      </c>
    </row>
    <row r="987" spans="1:23" x14ac:dyDescent="0.3">
      <c r="A987" s="53" t="s">
        <v>1138</v>
      </c>
      <c r="B987" s="53" t="s">
        <v>1102</v>
      </c>
      <c r="C987" s="53">
        <v>12050005</v>
      </c>
      <c r="D987" s="53">
        <v>7854</v>
      </c>
      <c r="E987" s="53">
        <v>119</v>
      </c>
      <c r="F987" s="53">
        <f t="shared" si="425"/>
        <v>1.5151515151515152E-2</v>
      </c>
      <c r="H987" s="53">
        <f t="shared" si="438"/>
        <v>1540</v>
      </c>
      <c r="I987" s="53">
        <f t="shared" si="438"/>
        <v>0</v>
      </c>
      <c r="J987" s="53">
        <f t="shared" si="426"/>
        <v>1540</v>
      </c>
      <c r="K987" s="53">
        <f t="shared" si="427"/>
        <v>23.333333333333336</v>
      </c>
      <c r="P987" s="53" t="s">
        <v>1115</v>
      </c>
      <c r="Q987" s="87" t="s">
        <v>1288</v>
      </c>
      <c r="R987" s="53">
        <v>331217.54636474722</v>
      </c>
      <c r="S987" s="51">
        <v>31238.3177153</v>
      </c>
      <c r="T987" s="53">
        <f t="shared" si="428"/>
        <v>9.431359557533639E-2</v>
      </c>
      <c r="V987" s="88">
        <f t="shared" ref="V987:V989" si="439">V986</f>
        <v>7</v>
      </c>
      <c r="W987" s="53">
        <f t="shared" si="429"/>
        <v>0.66019516902735476</v>
      </c>
    </row>
    <row r="988" spans="1:23" x14ac:dyDescent="0.3">
      <c r="A988" s="53" t="s">
        <v>1138</v>
      </c>
      <c r="B988" s="53" t="s">
        <v>1105</v>
      </c>
      <c r="C988" s="53">
        <v>12050004</v>
      </c>
      <c r="D988" s="53">
        <v>12651</v>
      </c>
      <c r="E988" s="53">
        <v>38</v>
      </c>
      <c r="F988" s="53">
        <f t="shared" si="425"/>
        <v>3.0037151213342817E-3</v>
      </c>
      <c r="H988" s="53">
        <f>Input!W272</f>
        <v>3547</v>
      </c>
      <c r="I988" s="53">
        <f>Input!X272</f>
        <v>1</v>
      </c>
      <c r="J988" s="53">
        <f t="shared" si="426"/>
        <v>3548</v>
      </c>
      <c r="K988" s="53">
        <f t="shared" si="427"/>
        <v>10.657181250494032</v>
      </c>
      <c r="P988" s="53" t="s">
        <v>1115</v>
      </c>
      <c r="Q988" s="87" t="s">
        <v>1259</v>
      </c>
      <c r="R988" s="53">
        <v>331217.54636474722</v>
      </c>
      <c r="S988" s="51">
        <v>33884.921412700001</v>
      </c>
      <c r="T988" s="53">
        <f t="shared" si="428"/>
        <v>0.10230412544444387</v>
      </c>
      <c r="V988" s="88">
        <f t="shared" si="439"/>
        <v>7</v>
      </c>
      <c r="W988" s="53">
        <f t="shared" si="429"/>
        <v>0.71612887811110704</v>
      </c>
    </row>
    <row r="989" spans="1:23" x14ac:dyDescent="0.3">
      <c r="A989" s="53" t="s">
        <v>1138</v>
      </c>
      <c r="B989" s="53" t="s">
        <v>1105</v>
      </c>
      <c r="C989" s="53">
        <v>12080001</v>
      </c>
      <c r="D989" s="53">
        <v>12651</v>
      </c>
      <c r="E989" s="53">
        <v>12003</v>
      </c>
      <c r="F989" s="53">
        <f t="shared" si="425"/>
        <v>0.94877875266777334</v>
      </c>
      <c r="H989" s="53">
        <f t="shared" ref="H989:I992" si="440">H988</f>
        <v>3547</v>
      </c>
      <c r="I989" s="53">
        <f t="shared" si="440"/>
        <v>1</v>
      </c>
      <c r="J989" s="53">
        <f t="shared" si="426"/>
        <v>3548</v>
      </c>
      <c r="K989" s="53">
        <f t="shared" si="427"/>
        <v>3366.2670144652598</v>
      </c>
      <c r="P989" s="53" t="s">
        <v>1115</v>
      </c>
      <c r="Q989" s="87" t="s">
        <v>1278</v>
      </c>
      <c r="R989" s="53">
        <v>331217.54636474722</v>
      </c>
      <c r="S989" s="51">
        <v>173088.97699900001</v>
      </c>
      <c r="T989" s="53">
        <f t="shared" si="428"/>
        <v>0.52258395999464646</v>
      </c>
      <c r="V989" s="88">
        <f t="shared" si="439"/>
        <v>7</v>
      </c>
      <c r="W989" s="53">
        <f t="shared" si="429"/>
        <v>3.6580877199625252</v>
      </c>
    </row>
    <row r="990" spans="1:23" x14ac:dyDescent="0.3">
      <c r="A990" s="53" t="s">
        <v>1138</v>
      </c>
      <c r="B990" s="53" t="s">
        <v>1105</v>
      </c>
      <c r="C990" s="53">
        <v>12080002</v>
      </c>
      <c r="D990" s="53">
        <v>12651</v>
      </c>
      <c r="E990" s="53">
        <v>105</v>
      </c>
      <c r="F990" s="53">
        <f t="shared" si="425"/>
        <v>8.2997391510552521E-3</v>
      </c>
      <c r="H990" s="53">
        <f t="shared" si="440"/>
        <v>3547</v>
      </c>
      <c r="I990" s="53">
        <f t="shared" si="440"/>
        <v>1</v>
      </c>
      <c r="J990" s="53">
        <f t="shared" si="426"/>
        <v>3548</v>
      </c>
      <c r="K990" s="53">
        <f t="shared" si="427"/>
        <v>29.447474507944033</v>
      </c>
      <c r="P990" s="53" t="s">
        <v>832</v>
      </c>
      <c r="Q990" s="87" t="s">
        <v>1220</v>
      </c>
      <c r="R990" s="53">
        <v>535078.53565653146</v>
      </c>
      <c r="S990" s="51">
        <v>148152.152585</v>
      </c>
      <c r="T990" s="53">
        <f t="shared" si="428"/>
        <v>0.27687926671029711</v>
      </c>
      <c r="V990" s="88">
        <f>Input!Z240</f>
        <v>378</v>
      </c>
      <c r="W990" s="53">
        <f t="shared" si="429"/>
        <v>104.66036281649231</v>
      </c>
    </row>
    <row r="991" spans="1:23" x14ac:dyDescent="0.3">
      <c r="A991" s="53" t="s">
        <v>1138</v>
      </c>
      <c r="B991" s="53" t="s">
        <v>1105</v>
      </c>
      <c r="C991" s="53">
        <v>12080004</v>
      </c>
      <c r="D991" s="53">
        <v>12651</v>
      </c>
      <c r="E991" s="53">
        <v>95</v>
      </c>
      <c r="F991" s="53">
        <f t="shared" si="425"/>
        <v>7.5092878033357043E-3</v>
      </c>
      <c r="H991" s="53">
        <f t="shared" si="440"/>
        <v>3547</v>
      </c>
      <c r="I991" s="53">
        <f t="shared" si="440"/>
        <v>1</v>
      </c>
      <c r="J991" s="53">
        <f t="shared" si="426"/>
        <v>3548</v>
      </c>
      <c r="K991" s="53">
        <f t="shared" si="427"/>
        <v>26.642953126235078</v>
      </c>
      <c r="P991" s="53" t="s">
        <v>832</v>
      </c>
      <c r="Q991" s="87" t="s">
        <v>1216</v>
      </c>
      <c r="R991" s="53">
        <v>535078.53565653146</v>
      </c>
      <c r="S991" s="51">
        <v>386926.090654</v>
      </c>
      <c r="T991" s="53">
        <f t="shared" si="428"/>
        <v>0.72312018679510071</v>
      </c>
      <c r="V991" s="88">
        <f t="shared" ref="V991" si="441">V990</f>
        <v>378</v>
      </c>
      <c r="W991" s="53">
        <f t="shared" si="429"/>
        <v>273.33943060854807</v>
      </c>
    </row>
    <row r="992" spans="1:23" x14ac:dyDescent="0.3">
      <c r="A992" s="53" t="s">
        <v>1138</v>
      </c>
      <c r="B992" s="53" t="s">
        <v>1105</v>
      </c>
      <c r="C992" s="53">
        <v>12080006</v>
      </c>
      <c r="D992" s="53">
        <v>12651</v>
      </c>
      <c r="E992" s="53">
        <v>410</v>
      </c>
      <c r="F992" s="53">
        <f t="shared" si="425"/>
        <v>3.2408505256501463E-2</v>
      </c>
      <c r="H992" s="53">
        <f t="shared" si="440"/>
        <v>3547</v>
      </c>
      <c r="I992" s="53">
        <f t="shared" si="440"/>
        <v>1</v>
      </c>
      <c r="J992" s="53">
        <f t="shared" si="426"/>
        <v>3548</v>
      </c>
      <c r="K992" s="53">
        <f t="shared" si="427"/>
        <v>114.9853766500672</v>
      </c>
      <c r="P992" s="53" t="s">
        <v>1116</v>
      </c>
      <c r="Q992" s="87" t="s">
        <v>1259</v>
      </c>
      <c r="R992" s="53">
        <v>397343.64712144382</v>
      </c>
      <c r="S992" s="51">
        <v>187031.735801</v>
      </c>
      <c r="T992" s="53">
        <f t="shared" si="428"/>
        <v>0.47070523753418853</v>
      </c>
      <c r="V992" s="89">
        <f>Input!Z241</f>
        <v>1321</v>
      </c>
      <c r="W992" s="53">
        <f t="shared" si="429"/>
        <v>621.80161878266301</v>
      </c>
    </row>
    <row r="993" spans="1:23" x14ac:dyDescent="0.3">
      <c r="A993" s="53" t="s">
        <v>1138</v>
      </c>
      <c r="B993" s="53" t="s">
        <v>1123</v>
      </c>
      <c r="C993" s="53">
        <v>12080001</v>
      </c>
      <c r="D993" s="53">
        <v>7879</v>
      </c>
      <c r="E993" s="53">
        <v>43</v>
      </c>
      <c r="F993" s="53">
        <f t="shared" si="425"/>
        <v>5.4575453737783983E-3</v>
      </c>
      <c r="H993" s="53">
        <f>Input!W273</f>
        <v>1954</v>
      </c>
      <c r="I993" s="53">
        <f>Input!X273</f>
        <v>0</v>
      </c>
      <c r="J993" s="53">
        <f t="shared" si="426"/>
        <v>1954</v>
      </c>
      <c r="K993" s="53">
        <f t="shared" si="427"/>
        <v>10.66404366036299</v>
      </c>
      <c r="P993" s="53" t="s">
        <v>1116</v>
      </c>
      <c r="Q993" s="87" t="s">
        <v>1267</v>
      </c>
      <c r="R993" s="53">
        <v>397343.64712144382</v>
      </c>
      <c r="S993" s="51">
        <v>100581.9330376695</v>
      </c>
      <c r="T993" s="53">
        <f t="shared" si="428"/>
        <v>0.25313587814058525</v>
      </c>
      <c r="V993" s="88">
        <f t="shared" ref="V993:V995" si="442">V992</f>
        <v>1321</v>
      </c>
      <c r="W993" s="53">
        <f t="shared" si="429"/>
        <v>334.39249502371314</v>
      </c>
    </row>
    <row r="994" spans="1:23" x14ac:dyDescent="0.3">
      <c r="A994" s="53" t="s">
        <v>1138</v>
      </c>
      <c r="B994" s="53" t="s">
        <v>1123</v>
      </c>
      <c r="C994" s="53">
        <v>12080003</v>
      </c>
      <c r="D994" s="53">
        <v>7879</v>
      </c>
      <c r="E994" s="53">
        <v>23</v>
      </c>
      <c r="F994" s="53">
        <f t="shared" si="425"/>
        <v>2.9191521766721664E-3</v>
      </c>
      <c r="H994" s="53">
        <f t="shared" ref="H994:I996" si="443">H993</f>
        <v>1954</v>
      </c>
      <c r="I994" s="53">
        <f t="shared" si="443"/>
        <v>0</v>
      </c>
      <c r="J994" s="53">
        <f t="shared" si="426"/>
        <v>1954</v>
      </c>
      <c r="K994" s="53">
        <f t="shared" si="427"/>
        <v>5.7040233532174129</v>
      </c>
      <c r="P994" s="53" t="s">
        <v>1116</v>
      </c>
      <c r="Q994" s="87" t="s">
        <v>1278</v>
      </c>
      <c r="R994" s="53">
        <v>397343.64712144382</v>
      </c>
      <c r="S994" s="51">
        <v>109075.111031825</v>
      </c>
      <c r="T994" s="53">
        <f t="shared" si="428"/>
        <v>0.27451077127322832</v>
      </c>
      <c r="V994" s="88">
        <f t="shared" si="442"/>
        <v>1321</v>
      </c>
      <c r="W994" s="53">
        <f t="shared" si="429"/>
        <v>362.62872885193462</v>
      </c>
    </row>
    <row r="995" spans="1:23" x14ac:dyDescent="0.3">
      <c r="A995" s="53" t="s">
        <v>1138</v>
      </c>
      <c r="B995" s="53" t="s">
        <v>1123</v>
      </c>
      <c r="C995" s="53">
        <v>12080004</v>
      </c>
      <c r="D995" s="53">
        <v>7879</v>
      </c>
      <c r="E995" s="53">
        <v>6006</v>
      </c>
      <c r="F995" s="53">
        <f t="shared" si="425"/>
        <v>0.76227947709100141</v>
      </c>
      <c r="H995" s="53">
        <f t="shared" si="443"/>
        <v>1954</v>
      </c>
      <c r="I995" s="53">
        <f t="shared" si="443"/>
        <v>0</v>
      </c>
      <c r="J995" s="53">
        <f t="shared" si="426"/>
        <v>1954</v>
      </c>
      <c r="K995" s="53">
        <f t="shared" si="427"/>
        <v>1489.4940982358169</v>
      </c>
      <c r="P995" s="53" t="s">
        <v>1116</v>
      </c>
      <c r="Q995" s="87" t="s">
        <v>1276</v>
      </c>
      <c r="R995" s="53">
        <v>397343.64712144382</v>
      </c>
      <c r="S995" s="51">
        <v>654.8672509493</v>
      </c>
      <c r="T995" s="53">
        <f t="shared" si="428"/>
        <v>1.6481130519979015E-3</v>
      </c>
      <c r="V995" s="88">
        <f t="shared" si="442"/>
        <v>1321</v>
      </c>
      <c r="W995" s="53">
        <f t="shared" si="429"/>
        <v>2.1771573416892278</v>
      </c>
    </row>
    <row r="996" spans="1:23" x14ac:dyDescent="0.3">
      <c r="A996" s="53" t="s">
        <v>1138</v>
      </c>
      <c r="B996" s="53" t="s">
        <v>1123</v>
      </c>
      <c r="C996" s="53">
        <v>12080006</v>
      </c>
      <c r="D996" s="53">
        <v>7879</v>
      </c>
      <c r="E996" s="53">
        <v>1807</v>
      </c>
      <c r="F996" s="53">
        <f t="shared" si="425"/>
        <v>0.22934382535854803</v>
      </c>
      <c r="H996" s="53">
        <f t="shared" si="443"/>
        <v>1954</v>
      </c>
      <c r="I996" s="53">
        <f t="shared" si="443"/>
        <v>0</v>
      </c>
      <c r="J996" s="53">
        <f t="shared" si="426"/>
        <v>1954</v>
      </c>
      <c r="K996" s="53">
        <f t="shared" si="427"/>
        <v>448.13783475060285</v>
      </c>
      <c r="P996" s="53" t="s">
        <v>788</v>
      </c>
      <c r="Q996" s="87" t="s">
        <v>1324</v>
      </c>
      <c r="R996" s="53">
        <v>2148191.1806926001</v>
      </c>
      <c r="S996" s="51">
        <v>99895.406845399993</v>
      </c>
      <c r="T996" s="53">
        <f t="shared" si="428"/>
        <v>4.6502102672813614E-2</v>
      </c>
      <c r="V996" s="89">
        <f>Input!Z242</f>
        <v>2038</v>
      </c>
      <c r="W996" s="53">
        <f t="shared" si="429"/>
        <v>94.771285247194143</v>
      </c>
    </row>
    <row r="997" spans="1:23" x14ac:dyDescent="0.3">
      <c r="A997" s="53" t="s">
        <v>1139</v>
      </c>
      <c r="B997" s="53" t="s">
        <v>730</v>
      </c>
      <c r="C997" s="53">
        <v>12100102</v>
      </c>
      <c r="D997" s="53">
        <v>13</v>
      </c>
      <c r="E997" s="53">
        <v>13</v>
      </c>
      <c r="F997" s="53">
        <f t="shared" si="425"/>
        <v>1</v>
      </c>
      <c r="H997" s="53">
        <f>Input!W274</f>
        <v>0</v>
      </c>
      <c r="I997" s="53">
        <f>Input!X274</f>
        <v>0</v>
      </c>
      <c r="J997" s="53">
        <f t="shared" si="426"/>
        <v>0</v>
      </c>
      <c r="K997" s="53">
        <f t="shared" si="427"/>
        <v>0</v>
      </c>
      <c r="P997" s="53" t="s">
        <v>788</v>
      </c>
      <c r="Q997" s="87" t="s">
        <v>1325</v>
      </c>
      <c r="R997" s="53">
        <v>2148191.1806926001</v>
      </c>
      <c r="S997" s="51">
        <v>867261.37699699996</v>
      </c>
      <c r="T997" s="53">
        <f t="shared" si="428"/>
        <v>0.4037170363567853</v>
      </c>
      <c r="V997" s="88">
        <f t="shared" ref="V997:V1001" si="444">V996</f>
        <v>2038</v>
      </c>
      <c r="W997" s="53">
        <f t="shared" si="429"/>
        <v>822.77532009512845</v>
      </c>
    </row>
    <row r="998" spans="1:23" x14ac:dyDescent="0.3">
      <c r="A998" s="53" t="s">
        <v>1139</v>
      </c>
      <c r="B998" s="53" t="s">
        <v>1022</v>
      </c>
      <c r="C998" s="53">
        <v>12100101</v>
      </c>
      <c r="D998" s="53">
        <v>14075</v>
      </c>
      <c r="E998" s="53">
        <v>8041</v>
      </c>
      <c r="F998" s="53">
        <f t="shared" si="425"/>
        <v>0.57129662522202485</v>
      </c>
      <c r="H998" s="53">
        <f>Input!W275</f>
        <v>1974</v>
      </c>
      <c r="I998" s="53">
        <f>Input!X275</f>
        <v>690</v>
      </c>
      <c r="J998" s="53">
        <f t="shared" si="426"/>
        <v>2664</v>
      </c>
      <c r="K998" s="53">
        <f t="shared" si="427"/>
        <v>1521.9342095914742</v>
      </c>
      <c r="P998" s="53" t="s">
        <v>788</v>
      </c>
      <c r="Q998" s="87" t="s">
        <v>1336</v>
      </c>
      <c r="R998" s="53">
        <v>2148191.1806926001</v>
      </c>
      <c r="S998" s="51">
        <v>33800.660829699998</v>
      </c>
      <c r="T998" s="53">
        <f t="shared" si="428"/>
        <v>1.5734475187074503E-2</v>
      </c>
      <c r="V998" s="88">
        <f t="shared" si="444"/>
        <v>2038</v>
      </c>
      <c r="W998" s="53">
        <f t="shared" si="429"/>
        <v>32.066860431257837</v>
      </c>
    </row>
    <row r="999" spans="1:23" x14ac:dyDescent="0.3">
      <c r="A999" s="53" t="s">
        <v>1139</v>
      </c>
      <c r="B999" s="53" t="s">
        <v>1022</v>
      </c>
      <c r="C999" s="53">
        <v>12100102</v>
      </c>
      <c r="D999" s="53">
        <v>14075</v>
      </c>
      <c r="E999" s="53">
        <v>3567</v>
      </c>
      <c r="F999" s="53">
        <f t="shared" si="425"/>
        <v>0.25342806394316164</v>
      </c>
      <c r="H999" s="53">
        <f t="shared" ref="H999:I1001" si="445">H998</f>
        <v>1974</v>
      </c>
      <c r="I999" s="53">
        <f t="shared" si="445"/>
        <v>690</v>
      </c>
      <c r="J999" s="53">
        <f t="shared" si="426"/>
        <v>2664</v>
      </c>
      <c r="K999" s="53">
        <f t="shared" si="427"/>
        <v>675.13236234458259</v>
      </c>
      <c r="P999" s="53" t="s">
        <v>788</v>
      </c>
      <c r="Q999" s="87" t="s">
        <v>1330</v>
      </c>
      <c r="R999" s="53">
        <v>2148191.1806926001</v>
      </c>
      <c r="S999" s="51">
        <v>98861.2862245</v>
      </c>
      <c r="T999" s="53">
        <f t="shared" si="428"/>
        <v>4.6020711337538427E-2</v>
      </c>
      <c r="V999" s="88">
        <f t="shared" si="444"/>
        <v>2038</v>
      </c>
      <c r="W999" s="53">
        <f t="shared" si="429"/>
        <v>93.790209705903308</v>
      </c>
    </row>
    <row r="1000" spans="1:23" x14ac:dyDescent="0.3">
      <c r="A1000" s="53" t="s">
        <v>1139</v>
      </c>
      <c r="B1000" s="53" t="s">
        <v>1022</v>
      </c>
      <c r="C1000" s="53">
        <v>12100401</v>
      </c>
      <c r="D1000" s="53">
        <v>14075</v>
      </c>
      <c r="E1000" s="53">
        <v>1972</v>
      </c>
      <c r="F1000" s="53">
        <f t="shared" si="425"/>
        <v>0.14010657193605683</v>
      </c>
      <c r="H1000" s="53">
        <f t="shared" si="445"/>
        <v>1974</v>
      </c>
      <c r="I1000" s="53">
        <f t="shared" si="445"/>
        <v>690</v>
      </c>
      <c r="J1000" s="53">
        <f t="shared" si="426"/>
        <v>2664</v>
      </c>
      <c r="K1000" s="53">
        <f t="shared" si="427"/>
        <v>373.24390763765541</v>
      </c>
      <c r="P1000" s="53" t="s">
        <v>788</v>
      </c>
      <c r="Q1000" s="87" t="s">
        <v>1326</v>
      </c>
      <c r="R1000" s="53">
        <v>2148191.1806926001</v>
      </c>
      <c r="S1000" s="51">
        <v>703274.00945600006</v>
      </c>
      <c r="T1000" s="53">
        <f t="shared" si="428"/>
        <v>0.32737961861907322</v>
      </c>
      <c r="V1000" s="88">
        <f t="shared" si="444"/>
        <v>2038</v>
      </c>
      <c r="W1000" s="53">
        <f t="shared" si="429"/>
        <v>667.19966274567128</v>
      </c>
    </row>
    <row r="1001" spans="1:23" x14ac:dyDescent="0.3">
      <c r="A1001" s="53" t="s">
        <v>1139</v>
      </c>
      <c r="B1001" s="53" t="s">
        <v>1022</v>
      </c>
      <c r="C1001" s="53">
        <v>12100402</v>
      </c>
      <c r="D1001" s="53">
        <v>14075</v>
      </c>
      <c r="E1001" s="53">
        <v>495</v>
      </c>
      <c r="F1001" s="53">
        <f t="shared" si="425"/>
        <v>3.5168738898756657E-2</v>
      </c>
      <c r="H1001" s="53">
        <f t="shared" si="445"/>
        <v>1974</v>
      </c>
      <c r="I1001" s="53">
        <f t="shared" si="445"/>
        <v>690</v>
      </c>
      <c r="J1001" s="53">
        <f t="shared" si="426"/>
        <v>2664</v>
      </c>
      <c r="K1001" s="53">
        <f t="shared" si="427"/>
        <v>93.689520426287729</v>
      </c>
      <c r="P1001" s="53" t="s">
        <v>788</v>
      </c>
      <c r="Q1001" s="87" t="s">
        <v>1335</v>
      </c>
      <c r="R1001" s="53">
        <v>2148191.1806926001</v>
      </c>
      <c r="S1001" s="51">
        <v>345098.44033999997</v>
      </c>
      <c r="T1001" s="53">
        <f t="shared" si="428"/>
        <v>0.16064605582671487</v>
      </c>
      <c r="V1001" s="88">
        <f t="shared" si="444"/>
        <v>2038</v>
      </c>
      <c r="W1001" s="53">
        <f t="shared" si="429"/>
        <v>327.39666177484492</v>
      </c>
    </row>
    <row r="1002" spans="1:23" x14ac:dyDescent="0.3">
      <c r="A1002" s="53" t="s">
        <v>1139</v>
      </c>
      <c r="B1002" s="53" t="s">
        <v>1042</v>
      </c>
      <c r="C1002" s="53">
        <v>12100101</v>
      </c>
      <c r="D1002" s="53">
        <v>19263</v>
      </c>
      <c r="E1002" s="53">
        <v>16866</v>
      </c>
      <c r="F1002" s="53">
        <f t="shared" si="425"/>
        <v>0.87556455380781806</v>
      </c>
      <c r="H1002" s="53">
        <f>Input!W276</f>
        <v>2818</v>
      </c>
      <c r="I1002" s="53">
        <f>Input!X276</f>
        <v>463</v>
      </c>
      <c r="J1002" s="53">
        <f t="shared" si="426"/>
        <v>3281</v>
      </c>
      <c r="K1002" s="53">
        <f t="shared" si="427"/>
        <v>2872.727301043451</v>
      </c>
      <c r="P1002" s="53" t="s">
        <v>805</v>
      </c>
      <c r="Q1002" s="87" t="s">
        <v>1310</v>
      </c>
      <c r="R1002" s="53">
        <v>700303.09907820006</v>
      </c>
      <c r="S1002" s="51">
        <v>183114.85207825</v>
      </c>
      <c r="T1002" s="53">
        <f t="shared" si="428"/>
        <v>0.26147942557912668</v>
      </c>
      <c r="V1002" s="88">
        <f>Input!Z243</f>
        <v>92</v>
      </c>
      <c r="W1002" s="53">
        <f t="shared" si="429"/>
        <v>24.056107153279655</v>
      </c>
    </row>
    <row r="1003" spans="1:23" x14ac:dyDescent="0.3">
      <c r="A1003" s="53" t="s">
        <v>1139</v>
      </c>
      <c r="B1003" s="53" t="s">
        <v>1042</v>
      </c>
      <c r="C1003" s="53">
        <v>12100102</v>
      </c>
      <c r="D1003" s="53">
        <v>19263</v>
      </c>
      <c r="E1003" s="53">
        <v>2302</v>
      </c>
      <c r="F1003" s="53">
        <f t="shared" si="425"/>
        <v>0.1195037117790583</v>
      </c>
      <c r="H1003" s="53">
        <f t="shared" ref="H1003:I1005" si="446">H1002</f>
        <v>2818</v>
      </c>
      <c r="I1003" s="53">
        <f t="shared" si="446"/>
        <v>463</v>
      </c>
      <c r="J1003" s="53">
        <f t="shared" si="426"/>
        <v>3281</v>
      </c>
      <c r="K1003" s="53">
        <f t="shared" si="427"/>
        <v>392.09167834709029</v>
      </c>
      <c r="P1003" s="53" t="s">
        <v>805</v>
      </c>
      <c r="Q1003" s="87" t="s">
        <v>1280</v>
      </c>
      <c r="R1003" s="53">
        <v>700303.09907820006</v>
      </c>
      <c r="S1003" s="51">
        <v>201335.396924</v>
      </c>
      <c r="T1003" s="53">
        <f t="shared" si="428"/>
        <v>0.28749750956266679</v>
      </c>
      <c r="V1003" s="88">
        <f t="shared" ref="V1003:V1006" si="447">V1002</f>
        <v>92</v>
      </c>
      <c r="W1003" s="53">
        <f t="shared" si="429"/>
        <v>26.449770879765346</v>
      </c>
    </row>
    <row r="1004" spans="1:23" x14ac:dyDescent="0.3">
      <c r="A1004" s="53" t="s">
        <v>1139</v>
      </c>
      <c r="B1004" s="53" t="s">
        <v>1042</v>
      </c>
      <c r="C1004" s="53">
        <v>12100202</v>
      </c>
      <c r="D1004" s="53">
        <v>19263</v>
      </c>
      <c r="E1004" s="53">
        <v>91</v>
      </c>
      <c r="F1004" s="53">
        <f t="shared" si="425"/>
        <v>4.72408243783419E-3</v>
      </c>
      <c r="H1004" s="53">
        <f t="shared" si="446"/>
        <v>2818</v>
      </c>
      <c r="I1004" s="53">
        <f t="shared" si="446"/>
        <v>463</v>
      </c>
      <c r="J1004" s="53">
        <f t="shared" si="426"/>
        <v>3281</v>
      </c>
      <c r="K1004" s="53">
        <f t="shared" si="427"/>
        <v>15.499714478533978</v>
      </c>
      <c r="P1004" s="53" t="s">
        <v>805</v>
      </c>
      <c r="Q1004" s="87" t="s">
        <v>1283</v>
      </c>
      <c r="R1004" s="53">
        <v>700303.09907820006</v>
      </c>
      <c r="S1004" s="51">
        <v>42727.949230899998</v>
      </c>
      <c r="T1004" s="53">
        <f t="shared" si="428"/>
        <v>6.1013508703791609E-2</v>
      </c>
      <c r="V1004" s="88">
        <f t="shared" si="447"/>
        <v>92</v>
      </c>
      <c r="W1004" s="53">
        <f t="shared" si="429"/>
        <v>5.6132428007488278</v>
      </c>
    </row>
    <row r="1005" spans="1:23" x14ac:dyDescent="0.3">
      <c r="A1005" s="53" t="s">
        <v>1139</v>
      </c>
      <c r="B1005" s="53" t="s">
        <v>1042</v>
      </c>
      <c r="C1005" s="53">
        <v>12100402</v>
      </c>
      <c r="D1005" s="53">
        <v>19263</v>
      </c>
      <c r="E1005" s="53">
        <v>4</v>
      </c>
      <c r="F1005" s="53">
        <f t="shared" si="425"/>
        <v>2.0765197528941495E-4</v>
      </c>
      <c r="H1005" s="53">
        <f t="shared" si="446"/>
        <v>2818</v>
      </c>
      <c r="I1005" s="53">
        <f t="shared" si="446"/>
        <v>463</v>
      </c>
      <c r="J1005" s="53">
        <f t="shared" si="426"/>
        <v>3281</v>
      </c>
      <c r="K1005" s="53">
        <f t="shared" si="427"/>
        <v>0.68130613092457049</v>
      </c>
      <c r="P1005" s="53" t="s">
        <v>805</v>
      </c>
      <c r="Q1005" s="87" t="s">
        <v>1311</v>
      </c>
      <c r="R1005" s="53">
        <v>700303.09907820006</v>
      </c>
      <c r="S1005" s="51">
        <v>176424.20198485002</v>
      </c>
      <c r="T1005" s="53">
        <f t="shared" si="428"/>
        <v>0.2519254908582797</v>
      </c>
      <c r="V1005" s="88">
        <f t="shared" si="447"/>
        <v>92</v>
      </c>
      <c r="W1005" s="53">
        <f t="shared" si="429"/>
        <v>23.177145158961732</v>
      </c>
    </row>
    <row r="1006" spans="1:23" x14ac:dyDescent="0.3">
      <c r="A1006" s="53" t="s">
        <v>1139</v>
      </c>
      <c r="B1006" s="53" t="s">
        <v>805</v>
      </c>
      <c r="C1006" s="53">
        <v>12090302</v>
      </c>
      <c r="D1006" s="53">
        <v>15705</v>
      </c>
      <c r="E1006" s="53">
        <v>1275</v>
      </c>
      <c r="F1006" s="53">
        <f t="shared" si="425"/>
        <v>8.1184336198662846E-2</v>
      </c>
      <c r="H1006" s="53">
        <f>Input!W277</f>
        <v>2466</v>
      </c>
      <c r="I1006" s="53">
        <f>Input!X277</f>
        <v>70</v>
      </c>
      <c r="J1006" s="53">
        <f t="shared" si="426"/>
        <v>2536</v>
      </c>
      <c r="K1006" s="53">
        <f t="shared" si="427"/>
        <v>205.88347659980897</v>
      </c>
      <c r="P1006" s="53" t="s">
        <v>805</v>
      </c>
      <c r="Q1006" s="87" t="s">
        <v>1313</v>
      </c>
      <c r="R1006" s="53">
        <v>700303.09907820006</v>
      </c>
      <c r="S1006" s="51">
        <v>96700.698860200006</v>
      </c>
      <c r="T1006" s="53">
        <f t="shared" si="428"/>
        <v>0.13808406529613518</v>
      </c>
      <c r="V1006" s="88">
        <f t="shared" si="447"/>
        <v>92</v>
      </c>
      <c r="W1006" s="53">
        <f t="shared" si="429"/>
        <v>12.703734007244437</v>
      </c>
    </row>
    <row r="1007" spans="1:23" x14ac:dyDescent="0.3">
      <c r="A1007" s="53" t="s">
        <v>1139</v>
      </c>
      <c r="B1007" s="53" t="s">
        <v>805</v>
      </c>
      <c r="C1007" s="53">
        <v>12100102</v>
      </c>
      <c r="D1007" s="53">
        <v>15705</v>
      </c>
      <c r="E1007" s="53">
        <v>3511</v>
      </c>
      <c r="F1007" s="53">
        <f t="shared" si="425"/>
        <v>0.22355937599490608</v>
      </c>
      <c r="H1007" s="53">
        <f>H1006</f>
        <v>2466</v>
      </c>
      <c r="I1007" s="53">
        <f>I1006</f>
        <v>70</v>
      </c>
      <c r="J1007" s="53">
        <f t="shared" si="426"/>
        <v>2536</v>
      </c>
      <c r="K1007" s="53">
        <f t="shared" si="427"/>
        <v>566.94657752308183</v>
      </c>
      <c r="P1007" s="53" t="s">
        <v>1117</v>
      </c>
      <c r="Q1007" s="87" t="s">
        <v>1149</v>
      </c>
      <c r="R1007" s="53">
        <v>585797.08438683604</v>
      </c>
      <c r="S1007" s="51">
        <v>1152.7690629399999</v>
      </c>
      <c r="T1007" s="53">
        <f t="shared" si="428"/>
        <v>1.9678641182494503E-3</v>
      </c>
      <c r="V1007" s="88">
        <f>Input!Z244</f>
        <v>189</v>
      </c>
      <c r="W1007" s="53">
        <f t="shared" si="429"/>
        <v>0.37192631834914613</v>
      </c>
    </row>
    <row r="1008" spans="1:23" x14ac:dyDescent="0.3">
      <c r="A1008" s="53" t="s">
        <v>1139</v>
      </c>
      <c r="B1008" s="53" t="s">
        <v>805</v>
      </c>
      <c r="C1008" s="53">
        <v>12100401</v>
      </c>
      <c r="D1008" s="53">
        <v>15705</v>
      </c>
      <c r="E1008" s="53">
        <v>10919</v>
      </c>
      <c r="F1008" s="53">
        <f t="shared" si="425"/>
        <v>0.69525628780643112</v>
      </c>
      <c r="H1008" s="53">
        <f>H1007</f>
        <v>2466</v>
      </c>
      <c r="I1008" s="53">
        <f>I1007</f>
        <v>70</v>
      </c>
      <c r="J1008" s="53">
        <f t="shared" si="426"/>
        <v>2536</v>
      </c>
      <c r="K1008" s="53">
        <f t="shared" si="427"/>
        <v>1763.1699458771093</v>
      </c>
      <c r="P1008" s="53" t="s">
        <v>1117</v>
      </c>
      <c r="Q1008" s="87" t="s">
        <v>1142</v>
      </c>
      <c r="R1008" s="53">
        <v>585797.08438683604</v>
      </c>
      <c r="S1008" s="51">
        <v>364.856478396</v>
      </c>
      <c r="T1008" s="53">
        <f t="shared" si="428"/>
        <v>6.2283764825818758E-4</v>
      </c>
      <c r="V1008" s="88">
        <f t="shared" ref="V1008:V1011" si="448">V1007</f>
        <v>189</v>
      </c>
      <c r="W1008" s="53">
        <f t="shared" si="429"/>
        <v>0.11771631552079745</v>
      </c>
    </row>
    <row r="1009" spans="3:23" x14ac:dyDescent="0.3">
      <c r="C1009" s="53"/>
      <c r="D1009" s="53"/>
      <c r="E1009" s="53"/>
      <c r="F1009" s="53"/>
      <c r="H1009" s="53"/>
      <c r="I1009" s="53"/>
      <c r="J1009" s="53"/>
      <c r="K1009" s="53"/>
      <c r="P1009" s="53" t="s">
        <v>1117</v>
      </c>
      <c r="Q1009" s="87" t="s">
        <v>1157</v>
      </c>
      <c r="R1009" s="53">
        <v>585797.08438683604</v>
      </c>
      <c r="S1009" s="51">
        <v>466205.61434700002</v>
      </c>
      <c r="T1009" s="53">
        <f t="shared" si="428"/>
        <v>0.79584830101192039</v>
      </c>
      <c r="V1009" s="88">
        <f t="shared" si="448"/>
        <v>189</v>
      </c>
      <c r="W1009" s="53">
        <f t="shared" si="429"/>
        <v>150.41532889125295</v>
      </c>
    </row>
    <row r="1010" spans="3:23" x14ac:dyDescent="0.3">
      <c r="P1010" s="53" t="s">
        <v>1117</v>
      </c>
      <c r="Q1010" s="87" t="s">
        <v>1150</v>
      </c>
      <c r="R1010" s="53">
        <v>585797.08438683604</v>
      </c>
      <c r="S1010" s="51">
        <v>85993.313166699998</v>
      </c>
      <c r="T1010" s="53">
        <f t="shared" si="428"/>
        <v>0.14679709998336829</v>
      </c>
      <c r="V1010" s="88">
        <f t="shared" si="448"/>
        <v>189</v>
      </c>
      <c r="W1010" s="53">
        <f t="shared" si="429"/>
        <v>27.744651896856606</v>
      </c>
    </row>
    <row r="1011" spans="3:23" x14ac:dyDescent="0.3">
      <c r="P1011" s="53" t="s">
        <v>1117</v>
      </c>
      <c r="Q1011" s="87" t="s">
        <v>1158</v>
      </c>
      <c r="R1011" s="53">
        <v>585797.08438683604</v>
      </c>
      <c r="S1011" s="51">
        <v>32080.531331800001</v>
      </c>
      <c r="T1011" s="53">
        <f t="shared" si="428"/>
        <v>5.476389723820365E-2</v>
      </c>
      <c r="V1011" s="88">
        <f t="shared" si="448"/>
        <v>189</v>
      </c>
      <c r="W1011" s="53">
        <f t="shared" si="429"/>
        <v>10.350376578020489</v>
      </c>
    </row>
    <row r="1012" spans="3:23" x14ac:dyDescent="0.3">
      <c r="P1012" s="53" t="s">
        <v>866</v>
      </c>
      <c r="Q1012" s="87" t="s">
        <v>1174</v>
      </c>
      <c r="R1012" s="53">
        <v>390075.03820746997</v>
      </c>
      <c r="S1012" s="51">
        <v>121585.559471</v>
      </c>
      <c r="T1012" s="53">
        <f t="shared" si="428"/>
        <v>0.31169787236252744</v>
      </c>
      <c r="V1012" s="88">
        <f>Input!Z245</f>
        <v>11</v>
      </c>
      <c r="W1012" s="53">
        <f t="shared" si="429"/>
        <v>3.4286765959878016</v>
      </c>
    </row>
    <row r="1013" spans="3:23" x14ac:dyDescent="0.3">
      <c r="P1013" s="53" t="s">
        <v>866</v>
      </c>
      <c r="Q1013" s="87" t="s">
        <v>1167</v>
      </c>
      <c r="R1013" s="53">
        <v>390075.03820746997</v>
      </c>
      <c r="S1013" s="51">
        <v>229964.006376</v>
      </c>
      <c r="T1013" s="53">
        <f t="shared" si="428"/>
        <v>0.58953786797731111</v>
      </c>
      <c r="V1013" s="88">
        <f t="shared" ref="V1013:V1015" si="449">V1012</f>
        <v>11</v>
      </c>
      <c r="W1013" s="53">
        <f t="shared" si="429"/>
        <v>6.484916547750422</v>
      </c>
    </row>
    <row r="1014" spans="3:23" x14ac:dyDescent="0.3">
      <c r="P1014" s="53" t="s">
        <v>866</v>
      </c>
      <c r="Q1014" s="87" t="s">
        <v>1173</v>
      </c>
      <c r="R1014" s="53">
        <v>390075.03820746997</v>
      </c>
      <c r="S1014" s="51">
        <v>33245.6711641</v>
      </c>
      <c r="T1014" s="53">
        <f t="shared" si="428"/>
        <v>8.5228912152070499E-2</v>
      </c>
      <c r="V1014" s="88">
        <f t="shared" si="449"/>
        <v>11</v>
      </c>
      <c r="W1014" s="53">
        <f t="shared" si="429"/>
        <v>0.93751803367277553</v>
      </c>
    </row>
    <row r="1015" spans="3:23" x14ac:dyDescent="0.3">
      <c r="P1015" s="53" t="s">
        <v>866</v>
      </c>
      <c r="Q1015" s="87" t="s">
        <v>1168</v>
      </c>
      <c r="R1015" s="53">
        <v>390075.03820746997</v>
      </c>
      <c r="S1015" s="51">
        <v>5279.8011963700001</v>
      </c>
      <c r="T1015" s="53">
        <f t="shared" si="428"/>
        <v>1.353534750809105E-2</v>
      </c>
      <c r="V1015" s="88">
        <f t="shared" si="449"/>
        <v>11</v>
      </c>
      <c r="W1015" s="53">
        <f t="shared" si="429"/>
        <v>0.14888882258900155</v>
      </c>
    </row>
    <row r="1016" spans="3:23" x14ac:dyDescent="0.3">
      <c r="P1016" s="53" t="s">
        <v>814</v>
      </c>
      <c r="Q1016" s="87" t="s">
        <v>1146</v>
      </c>
      <c r="R1016" s="53">
        <v>617234.31386593822</v>
      </c>
      <c r="S1016" s="51">
        <v>58323.8529786</v>
      </c>
      <c r="T1016" s="53">
        <f t="shared" si="428"/>
        <v>9.449224009160935E-2</v>
      </c>
      <c r="V1016" s="88">
        <f>Input!Z246</f>
        <v>14</v>
      </c>
      <c r="W1016" s="53">
        <f t="shared" si="429"/>
        <v>1.3228913612825308</v>
      </c>
    </row>
    <row r="1017" spans="3:23" x14ac:dyDescent="0.3">
      <c r="P1017" s="53" t="s">
        <v>814</v>
      </c>
      <c r="Q1017" s="87" t="s">
        <v>1174</v>
      </c>
      <c r="R1017" s="53">
        <v>617234.31386593822</v>
      </c>
      <c r="S1017" s="51">
        <v>92776.877578900006</v>
      </c>
      <c r="T1017" s="53">
        <f t="shared" si="428"/>
        <v>0.15031062838650108</v>
      </c>
      <c r="V1017" s="88">
        <f t="shared" ref="V1017:V1020" si="450">V1016</f>
        <v>14</v>
      </c>
      <c r="W1017" s="53">
        <f t="shared" si="429"/>
        <v>2.1043487974110153</v>
      </c>
    </row>
    <row r="1018" spans="3:23" x14ac:dyDescent="0.3">
      <c r="P1018" s="53" t="s">
        <v>814</v>
      </c>
      <c r="Q1018" s="87" t="s">
        <v>1148</v>
      </c>
      <c r="R1018" s="53">
        <v>617234.31386593822</v>
      </c>
      <c r="S1018" s="51">
        <v>189586.50991299999</v>
      </c>
      <c r="T1018" s="53">
        <f t="shared" si="428"/>
        <v>0.30715484485228683</v>
      </c>
      <c r="V1018" s="88">
        <f t="shared" si="450"/>
        <v>14</v>
      </c>
      <c r="W1018" s="53">
        <f t="shared" si="429"/>
        <v>4.3001678279320155</v>
      </c>
    </row>
    <row r="1019" spans="3:23" x14ac:dyDescent="0.3">
      <c r="P1019" s="53" t="s">
        <v>814</v>
      </c>
      <c r="Q1019" s="87" t="s">
        <v>1167</v>
      </c>
      <c r="R1019" s="53">
        <v>617234.31386593822</v>
      </c>
      <c r="S1019" s="51">
        <v>10840.723551578856</v>
      </c>
      <c r="T1019" s="53">
        <f t="shared" si="428"/>
        <v>1.756338445229964E-2</v>
      </c>
      <c r="V1019" s="88">
        <f t="shared" si="450"/>
        <v>14</v>
      </c>
      <c r="W1019" s="53">
        <f t="shared" si="429"/>
        <v>0.24588738233219495</v>
      </c>
    </row>
    <row r="1020" spans="3:23" x14ac:dyDescent="0.3">
      <c r="P1020" s="53" t="s">
        <v>814</v>
      </c>
      <c r="Q1020" s="87" t="s">
        <v>1173</v>
      </c>
      <c r="R1020" s="53">
        <v>617234.31386593822</v>
      </c>
      <c r="S1020" s="51">
        <v>265706.34984385932</v>
      </c>
      <c r="T1020" s="53">
        <f t="shared" si="428"/>
        <v>0.43047890221730301</v>
      </c>
      <c r="V1020" s="88">
        <f t="shared" si="450"/>
        <v>14</v>
      </c>
      <c r="W1020" s="53">
        <f t="shared" si="429"/>
        <v>6.0267046310422421</v>
      </c>
    </row>
    <row r="1021" spans="3:23" x14ac:dyDescent="0.3">
      <c r="P1021" s="53" t="s">
        <v>1118</v>
      </c>
      <c r="Q1021" s="87" t="s">
        <v>1331</v>
      </c>
      <c r="R1021" s="53">
        <v>369776.48130839999</v>
      </c>
      <c r="S1021" s="51">
        <v>32943.652972399999</v>
      </c>
      <c r="T1021" s="53">
        <f t="shared" si="428"/>
        <v>8.9090720036692717E-2</v>
      </c>
      <c r="V1021" s="88">
        <f>Input!Z247</f>
        <v>50</v>
      </c>
      <c r="W1021" s="53">
        <f t="shared" si="429"/>
        <v>4.4545360018346356</v>
      </c>
    </row>
    <row r="1022" spans="3:23" x14ac:dyDescent="0.3">
      <c r="P1022" s="53" t="s">
        <v>1118</v>
      </c>
      <c r="Q1022" s="87" t="s">
        <v>1332</v>
      </c>
      <c r="R1022" s="53">
        <v>369776.48130839999</v>
      </c>
      <c r="S1022" s="51">
        <v>336832.82833599998</v>
      </c>
      <c r="T1022" s="53">
        <f t="shared" si="428"/>
        <v>0.91090927996330728</v>
      </c>
      <c r="V1022" s="88">
        <f t="shared" ref="V1022" si="451">V1021</f>
        <v>50</v>
      </c>
      <c r="W1022" s="53">
        <f t="shared" si="429"/>
        <v>45.545463998165367</v>
      </c>
    </row>
    <row r="1023" spans="3:23" x14ac:dyDescent="0.3">
      <c r="P1023" s="53" t="s">
        <v>1119</v>
      </c>
      <c r="Q1023" s="87" t="s">
        <v>1267</v>
      </c>
      <c r="R1023" s="53">
        <v>726206.99374560628</v>
      </c>
      <c r="S1023" s="51">
        <v>21845.8448365</v>
      </c>
      <c r="T1023" s="53">
        <f t="shared" si="428"/>
        <v>3.0082118493274527E-2</v>
      </c>
      <c r="V1023" s="89">
        <f>Input!Z248</f>
        <v>6247</v>
      </c>
      <c r="W1023" s="53">
        <f t="shared" si="429"/>
        <v>187.92299422748596</v>
      </c>
    </row>
    <row r="1024" spans="3:23" x14ac:dyDescent="0.3">
      <c r="P1024" s="53" t="s">
        <v>1119</v>
      </c>
      <c r="Q1024" s="87" t="s">
        <v>1261</v>
      </c>
      <c r="R1024" s="53">
        <v>726206.99374560628</v>
      </c>
      <c r="S1024" s="51">
        <v>52681.007176764302</v>
      </c>
      <c r="T1024" s="53">
        <f t="shared" si="428"/>
        <v>7.2542687732939551E-2</v>
      </c>
      <c r="V1024" s="88">
        <f t="shared" ref="V1024:V1028" si="452">V1023</f>
        <v>6247</v>
      </c>
      <c r="W1024" s="53">
        <f t="shared" si="429"/>
        <v>453.17417026767339</v>
      </c>
    </row>
    <row r="1025" spans="16:23" x14ac:dyDescent="0.3">
      <c r="P1025" s="53" t="s">
        <v>1119</v>
      </c>
      <c r="Q1025" s="87" t="s">
        <v>1262</v>
      </c>
      <c r="R1025" s="53">
        <v>726206.99374560628</v>
      </c>
      <c r="S1025" s="51">
        <v>25999.692542199999</v>
      </c>
      <c r="T1025" s="53">
        <f t="shared" si="428"/>
        <v>3.5802040969200324E-2</v>
      </c>
      <c r="V1025" s="88">
        <f t="shared" si="452"/>
        <v>6247</v>
      </c>
      <c r="W1025" s="53">
        <f t="shared" si="429"/>
        <v>223.65534993459443</v>
      </c>
    </row>
    <row r="1026" spans="16:23" x14ac:dyDescent="0.3">
      <c r="P1026" s="53" t="s">
        <v>1119</v>
      </c>
      <c r="Q1026" s="87" t="s">
        <v>1263</v>
      </c>
      <c r="R1026" s="53">
        <v>726206.99374560628</v>
      </c>
      <c r="S1026" s="51">
        <v>623621.12373220001</v>
      </c>
      <c r="T1026" s="53">
        <f t="shared" si="428"/>
        <v>0.85873742487070759</v>
      </c>
      <c r="V1026" s="88">
        <f t="shared" si="452"/>
        <v>6247</v>
      </c>
      <c r="W1026" s="53">
        <f t="shared" si="429"/>
        <v>5364.5326931673108</v>
      </c>
    </row>
    <row r="1027" spans="16:23" x14ac:dyDescent="0.3">
      <c r="P1027" s="53" t="s">
        <v>1119</v>
      </c>
      <c r="Q1027" s="87" t="s">
        <v>1279</v>
      </c>
      <c r="R1027" s="53">
        <v>726206.99374560628</v>
      </c>
      <c r="S1027" s="51">
        <v>990.02296600199998</v>
      </c>
      <c r="T1027" s="53">
        <f t="shared" ref="T1027:T1059" si="453">S1027/R1027</f>
        <v>1.3632793053888017E-3</v>
      </c>
      <c r="V1027" s="88">
        <f t="shared" si="452"/>
        <v>6247</v>
      </c>
      <c r="W1027" s="53">
        <f t="shared" ref="W1027:W1059" si="454">V1027*T1027</f>
        <v>8.5164058207638451</v>
      </c>
    </row>
    <row r="1028" spans="16:23" x14ac:dyDescent="0.3">
      <c r="P1028" s="53" t="s">
        <v>1119</v>
      </c>
      <c r="Q1028" s="87" t="s">
        <v>1276</v>
      </c>
      <c r="R1028" s="53">
        <v>726206.99374560628</v>
      </c>
      <c r="S1028" s="51">
        <v>1069.30249194</v>
      </c>
      <c r="T1028" s="53">
        <f t="shared" si="453"/>
        <v>1.4724486284892235E-3</v>
      </c>
      <c r="V1028" s="88">
        <f t="shared" si="452"/>
        <v>6247</v>
      </c>
      <c r="W1028" s="53">
        <f t="shared" si="454"/>
        <v>9.1983865821721782</v>
      </c>
    </row>
    <row r="1029" spans="16:23" x14ac:dyDescent="0.3">
      <c r="P1029" s="53" t="s">
        <v>1120</v>
      </c>
      <c r="Q1029" s="87" t="s">
        <v>1308</v>
      </c>
      <c r="R1029" s="53">
        <v>517373.13900369999</v>
      </c>
      <c r="S1029" s="51">
        <v>34031.916447000003</v>
      </c>
      <c r="T1029" s="53">
        <f t="shared" si="453"/>
        <v>6.5778282406649305E-2</v>
      </c>
      <c r="V1029" s="89">
        <f>Input!Z249</f>
        <v>2263</v>
      </c>
      <c r="W1029" s="53">
        <f t="shared" si="454"/>
        <v>148.85625308624736</v>
      </c>
    </row>
    <row r="1030" spans="16:23" x14ac:dyDescent="0.3">
      <c r="P1030" s="53" t="s">
        <v>1120</v>
      </c>
      <c r="Q1030" s="87" t="s">
        <v>1317</v>
      </c>
      <c r="R1030" s="53">
        <v>517373.13900369999</v>
      </c>
      <c r="S1030" s="51">
        <v>12560.1165724</v>
      </c>
      <c r="T1030" s="53">
        <f t="shared" si="453"/>
        <v>2.4276707902901346E-2</v>
      </c>
      <c r="V1030" s="88">
        <f t="shared" ref="V1030:V1033" si="455">V1029</f>
        <v>2263</v>
      </c>
      <c r="W1030" s="53">
        <f t="shared" si="454"/>
        <v>54.938189984265748</v>
      </c>
    </row>
    <row r="1031" spans="16:23" x14ac:dyDescent="0.3">
      <c r="P1031" s="53" t="s">
        <v>1120</v>
      </c>
      <c r="Q1031" s="87" t="s">
        <v>1318</v>
      </c>
      <c r="R1031" s="53">
        <v>517373.13900369999</v>
      </c>
      <c r="S1031" s="51">
        <v>253736.18519700001</v>
      </c>
      <c r="T1031" s="53">
        <f t="shared" si="453"/>
        <v>0.49043169439684697</v>
      </c>
      <c r="V1031" s="88">
        <f t="shared" si="455"/>
        <v>2263</v>
      </c>
      <c r="W1031" s="53">
        <f t="shared" si="454"/>
        <v>1109.8469244200646</v>
      </c>
    </row>
    <row r="1032" spans="16:23" x14ac:dyDescent="0.3">
      <c r="P1032" s="53" t="s">
        <v>1120</v>
      </c>
      <c r="Q1032" s="87" t="s">
        <v>1299</v>
      </c>
      <c r="R1032" s="53">
        <v>517373.13900369999</v>
      </c>
      <c r="S1032" s="51">
        <v>156517.96599699999</v>
      </c>
      <c r="T1032" s="53">
        <f t="shared" si="453"/>
        <v>0.30252433726730577</v>
      </c>
      <c r="V1032" s="88">
        <f t="shared" si="455"/>
        <v>2263</v>
      </c>
      <c r="W1032" s="53">
        <f t="shared" si="454"/>
        <v>684.61257523591291</v>
      </c>
    </row>
    <row r="1033" spans="16:23" x14ac:dyDescent="0.3">
      <c r="P1033" s="53" t="s">
        <v>1120</v>
      </c>
      <c r="Q1033" s="87" t="s">
        <v>1316</v>
      </c>
      <c r="R1033" s="53">
        <v>517373.13900369999</v>
      </c>
      <c r="S1033" s="51">
        <v>60526.954790299998</v>
      </c>
      <c r="T1033" s="53">
        <f t="shared" si="453"/>
        <v>0.11698897802629668</v>
      </c>
      <c r="V1033" s="88">
        <f t="shared" si="455"/>
        <v>2263</v>
      </c>
      <c r="W1033" s="53">
        <f t="shared" si="454"/>
        <v>264.74605727350939</v>
      </c>
    </row>
    <row r="1034" spans="16:23" x14ac:dyDescent="0.3">
      <c r="P1034" s="53" t="s">
        <v>1121</v>
      </c>
      <c r="Q1034" s="87" t="s">
        <v>1234</v>
      </c>
      <c r="R1034" s="53">
        <v>536634.41236070998</v>
      </c>
      <c r="S1034" s="51">
        <v>6008.71975071</v>
      </c>
      <c r="T1034" s="53">
        <f t="shared" si="453"/>
        <v>1.1197045162044349E-2</v>
      </c>
      <c r="V1034" s="88">
        <f>Input!Z250</f>
        <v>320</v>
      </c>
      <c r="W1034" s="53">
        <f t="shared" si="454"/>
        <v>3.583054451854192</v>
      </c>
    </row>
    <row r="1035" spans="16:23" x14ac:dyDescent="0.3">
      <c r="P1035" s="53" t="s">
        <v>1121</v>
      </c>
      <c r="Q1035" s="87" t="s">
        <v>1216</v>
      </c>
      <c r="R1035" s="53">
        <v>536634.41236070998</v>
      </c>
      <c r="S1035" s="51">
        <v>530625.69261000003</v>
      </c>
      <c r="T1035" s="53">
        <f t="shared" si="453"/>
        <v>0.98880295483795577</v>
      </c>
      <c r="V1035" s="88">
        <f t="shared" ref="V1035" si="456">V1034</f>
        <v>320</v>
      </c>
      <c r="W1035" s="53">
        <f t="shared" si="454"/>
        <v>316.41694554814586</v>
      </c>
    </row>
    <row r="1036" spans="16:23" x14ac:dyDescent="0.3">
      <c r="P1036" s="53" t="s">
        <v>900</v>
      </c>
      <c r="Q1036" s="87" t="s">
        <v>1169</v>
      </c>
      <c r="R1036" s="53">
        <v>590499.89564457827</v>
      </c>
      <c r="S1036" s="51">
        <v>409224.11461506534</v>
      </c>
      <c r="T1036" s="53">
        <f t="shared" si="453"/>
        <v>0.69301301767100942</v>
      </c>
      <c r="V1036" s="89">
        <f>Input!Z251</f>
        <v>9646</v>
      </c>
      <c r="W1036" s="53">
        <f t="shared" si="454"/>
        <v>6684.8035684545566</v>
      </c>
    </row>
    <row r="1037" spans="16:23" x14ac:dyDescent="0.3">
      <c r="P1037" s="53" t="s">
        <v>900</v>
      </c>
      <c r="Q1037" s="87" t="s">
        <v>1185</v>
      </c>
      <c r="R1037" s="53">
        <v>590499.89564457827</v>
      </c>
      <c r="S1037" s="51">
        <v>218.60555440300001</v>
      </c>
      <c r="T1037" s="53">
        <f t="shared" si="453"/>
        <v>3.7020422190654989E-4</v>
      </c>
      <c r="V1037" s="88">
        <f t="shared" ref="V1037:V1039" si="457">V1036</f>
        <v>9646</v>
      </c>
      <c r="W1037" s="53">
        <f t="shared" si="454"/>
        <v>3.5709899245105801</v>
      </c>
    </row>
    <row r="1038" spans="16:23" x14ac:dyDescent="0.3">
      <c r="P1038" s="53" t="s">
        <v>900</v>
      </c>
      <c r="Q1038" s="87" t="s">
        <v>1179</v>
      </c>
      <c r="R1038" s="53">
        <v>590499.89564457827</v>
      </c>
      <c r="S1038" s="51">
        <v>8731.6357591100004</v>
      </c>
      <c r="T1038" s="53">
        <f t="shared" si="453"/>
        <v>1.4786854025738169E-2</v>
      </c>
      <c r="V1038" s="88">
        <f t="shared" si="457"/>
        <v>9646</v>
      </c>
      <c r="W1038" s="53">
        <f t="shared" si="454"/>
        <v>142.63399393227039</v>
      </c>
    </row>
    <row r="1039" spans="16:23" x14ac:dyDescent="0.3">
      <c r="P1039" s="53" t="s">
        <v>900</v>
      </c>
      <c r="Q1039" s="87" t="s">
        <v>1180</v>
      </c>
      <c r="R1039" s="53">
        <v>590499.89564457827</v>
      </c>
      <c r="S1039" s="51">
        <v>172325.539716</v>
      </c>
      <c r="T1039" s="53">
        <f t="shared" si="453"/>
        <v>0.291829924081346</v>
      </c>
      <c r="V1039" s="88">
        <f t="shared" si="457"/>
        <v>9646</v>
      </c>
      <c r="W1039" s="53">
        <f t="shared" si="454"/>
        <v>2814.9914476886634</v>
      </c>
    </row>
    <row r="1040" spans="16:23" x14ac:dyDescent="0.3">
      <c r="P1040" s="53" t="s">
        <v>1122</v>
      </c>
      <c r="Q1040" s="87" t="s">
        <v>1197</v>
      </c>
      <c r="R1040" s="53">
        <v>445308.26998320001</v>
      </c>
      <c r="S1040" s="51">
        <v>16709.466013099998</v>
      </c>
      <c r="T1040" s="53">
        <f t="shared" si="453"/>
        <v>3.752336783175033E-2</v>
      </c>
      <c r="V1040" s="88">
        <f>Input!Z252</f>
        <v>10</v>
      </c>
      <c r="W1040" s="53">
        <f t="shared" si="454"/>
        <v>0.37523367831750332</v>
      </c>
    </row>
    <row r="1041" spans="16:23" x14ac:dyDescent="0.3">
      <c r="P1041" s="53" t="s">
        <v>1122</v>
      </c>
      <c r="Q1041" s="87" t="s">
        <v>1198</v>
      </c>
      <c r="R1041" s="53">
        <v>445308.26998320001</v>
      </c>
      <c r="S1041" s="51">
        <v>19825.389162399999</v>
      </c>
      <c r="T1041" s="53">
        <f t="shared" si="453"/>
        <v>4.4520595054630234E-2</v>
      </c>
      <c r="V1041" s="88">
        <f t="shared" ref="V1041:V1044" si="458">V1040</f>
        <v>10</v>
      </c>
      <c r="W1041" s="53">
        <f t="shared" si="454"/>
        <v>0.44520595054630235</v>
      </c>
    </row>
    <row r="1042" spans="16:23" x14ac:dyDescent="0.3">
      <c r="P1042" s="53" t="s">
        <v>1122</v>
      </c>
      <c r="Q1042" s="87" t="s">
        <v>1181</v>
      </c>
      <c r="R1042" s="53">
        <v>445308.26998320001</v>
      </c>
      <c r="S1042" s="51">
        <v>33693.329223699999</v>
      </c>
      <c r="T1042" s="53">
        <f t="shared" si="453"/>
        <v>7.5662931714632509E-2</v>
      </c>
      <c r="V1042" s="88">
        <f t="shared" si="458"/>
        <v>10</v>
      </c>
      <c r="W1042" s="53">
        <f t="shared" si="454"/>
        <v>0.75662931714632509</v>
      </c>
    </row>
    <row r="1043" spans="16:23" x14ac:dyDescent="0.3">
      <c r="P1043" s="53" t="s">
        <v>1122</v>
      </c>
      <c r="Q1043" s="87" t="s">
        <v>1202</v>
      </c>
      <c r="R1043" s="53">
        <v>445308.26998320001</v>
      </c>
      <c r="S1043" s="51">
        <v>175623.31530399999</v>
      </c>
      <c r="T1043" s="53">
        <f t="shared" si="453"/>
        <v>0.39438592800134986</v>
      </c>
      <c r="V1043" s="88">
        <f t="shared" si="458"/>
        <v>10</v>
      </c>
      <c r="W1043" s="53">
        <f t="shared" si="454"/>
        <v>3.9438592800134984</v>
      </c>
    </row>
    <row r="1044" spans="16:23" x14ac:dyDescent="0.3">
      <c r="P1044" s="53" t="s">
        <v>1122</v>
      </c>
      <c r="Q1044" s="87" t="s">
        <v>1203</v>
      </c>
      <c r="R1044" s="53">
        <v>445308.26998320001</v>
      </c>
      <c r="S1044" s="51">
        <v>199456.77028</v>
      </c>
      <c r="T1044" s="53">
        <f t="shared" si="453"/>
        <v>0.44790717739763702</v>
      </c>
      <c r="V1044" s="88">
        <f t="shared" si="458"/>
        <v>10</v>
      </c>
      <c r="W1044" s="53">
        <f t="shared" si="454"/>
        <v>4.4790717739763704</v>
      </c>
    </row>
    <row r="1045" spans="16:23" x14ac:dyDescent="0.3">
      <c r="P1045" s="53" t="s">
        <v>1123</v>
      </c>
      <c r="Q1045" s="87" t="s">
        <v>1344</v>
      </c>
      <c r="R1045" s="53">
        <v>495516.26286177</v>
      </c>
      <c r="S1045" s="51">
        <v>99786.675883100004</v>
      </c>
      <c r="T1045" s="53">
        <f t="shared" si="453"/>
        <v>0.2013792146937802</v>
      </c>
      <c r="V1045" s="88">
        <f>Input!Z253</f>
        <v>140</v>
      </c>
      <c r="W1045" s="53">
        <f t="shared" si="454"/>
        <v>28.193090057129229</v>
      </c>
    </row>
    <row r="1046" spans="16:23" x14ac:dyDescent="0.3">
      <c r="P1046" s="53" t="s">
        <v>1123</v>
      </c>
      <c r="Q1046" s="87" t="s">
        <v>1232</v>
      </c>
      <c r="R1046" s="53">
        <v>495516.26286177</v>
      </c>
      <c r="S1046" s="51">
        <v>5887.9756466700001</v>
      </c>
      <c r="T1046" s="53">
        <f t="shared" si="453"/>
        <v>1.1882507372543127E-2</v>
      </c>
      <c r="V1046" s="88">
        <f t="shared" ref="V1046:V1048" si="459">V1045</f>
        <v>140</v>
      </c>
      <c r="W1046" s="53">
        <f t="shared" si="454"/>
        <v>1.6635510321560378</v>
      </c>
    </row>
    <row r="1047" spans="16:23" x14ac:dyDescent="0.3">
      <c r="P1047" s="53" t="s">
        <v>1123</v>
      </c>
      <c r="Q1047" s="87" t="s">
        <v>1233</v>
      </c>
      <c r="R1047" s="53">
        <v>495516.26286177</v>
      </c>
      <c r="S1047" s="51">
        <v>201697.37895899999</v>
      </c>
      <c r="T1047" s="53">
        <f t="shared" si="453"/>
        <v>0.40704492279250543</v>
      </c>
      <c r="V1047" s="88">
        <f t="shared" si="459"/>
        <v>140</v>
      </c>
      <c r="W1047" s="53">
        <f t="shared" si="454"/>
        <v>56.986289190950757</v>
      </c>
    </row>
    <row r="1048" spans="16:23" x14ac:dyDescent="0.3">
      <c r="P1048" s="53" t="s">
        <v>1123</v>
      </c>
      <c r="Q1048" s="87" t="s">
        <v>1237</v>
      </c>
      <c r="R1048" s="53">
        <v>495516.26286177</v>
      </c>
      <c r="S1048" s="51">
        <v>188144.23237300001</v>
      </c>
      <c r="T1048" s="53">
        <f t="shared" si="453"/>
        <v>0.37969335514117125</v>
      </c>
      <c r="V1048" s="88">
        <f t="shared" si="459"/>
        <v>140</v>
      </c>
      <c r="W1048" s="53">
        <f t="shared" si="454"/>
        <v>53.157069719763975</v>
      </c>
    </row>
    <row r="1049" spans="16:23" x14ac:dyDescent="0.3">
      <c r="P1049" s="53" t="s">
        <v>749</v>
      </c>
      <c r="Q1049" s="87" t="s">
        <v>1168</v>
      </c>
      <c r="R1049" s="53">
        <v>595609.31840878201</v>
      </c>
      <c r="S1049" s="51">
        <v>483.11192008199998</v>
      </c>
      <c r="T1049" s="53">
        <f t="shared" si="453"/>
        <v>8.1112216540310718E-4</v>
      </c>
      <c r="V1049" s="88">
        <f>Input!Z254</f>
        <v>622</v>
      </c>
      <c r="W1049" s="53">
        <f t="shared" si="454"/>
        <v>0.50451798688073268</v>
      </c>
    </row>
    <row r="1050" spans="16:23" x14ac:dyDescent="0.3">
      <c r="P1050" s="53" t="s">
        <v>749</v>
      </c>
      <c r="Q1050" s="87" t="s">
        <v>1169</v>
      </c>
      <c r="R1050" s="53">
        <v>595609.31840878201</v>
      </c>
      <c r="S1050" s="51">
        <v>71648.530797999993</v>
      </c>
      <c r="T1050" s="53">
        <f t="shared" si="453"/>
        <v>0.12029450947714314</v>
      </c>
      <c r="V1050" s="88">
        <f t="shared" ref="V1050:V1053" si="460">V1049</f>
        <v>622</v>
      </c>
      <c r="W1050" s="53">
        <f t="shared" si="454"/>
        <v>74.823184894783026</v>
      </c>
    </row>
    <row r="1051" spans="16:23" x14ac:dyDescent="0.3">
      <c r="P1051" s="53" t="s">
        <v>749</v>
      </c>
      <c r="Q1051" s="87" t="s">
        <v>1170</v>
      </c>
      <c r="R1051" s="53">
        <v>595609.31840878201</v>
      </c>
      <c r="S1051" s="51">
        <v>221607.5066506</v>
      </c>
      <c r="T1051" s="53">
        <f t="shared" si="453"/>
        <v>0.37206856877700001</v>
      </c>
      <c r="V1051" s="88">
        <f t="shared" si="460"/>
        <v>622</v>
      </c>
      <c r="W1051" s="53">
        <f t="shared" si="454"/>
        <v>231.426649779294</v>
      </c>
    </row>
    <row r="1052" spans="16:23" x14ac:dyDescent="0.3">
      <c r="P1052" s="53" t="s">
        <v>749</v>
      </c>
      <c r="Q1052" s="87" t="s">
        <v>1277</v>
      </c>
      <c r="R1052" s="53">
        <v>595609.31840878201</v>
      </c>
      <c r="S1052" s="51">
        <v>40250.978988199997</v>
      </c>
      <c r="T1052" s="53">
        <f t="shared" si="453"/>
        <v>6.7579498413043157E-2</v>
      </c>
      <c r="V1052" s="88">
        <f t="shared" si="460"/>
        <v>622</v>
      </c>
      <c r="W1052" s="53">
        <f t="shared" si="454"/>
        <v>42.034448012912847</v>
      </c>
    </row>
    <row r="1053" spans="16:23" x14ac:dyDescent="0.3">
      <c r="P1053" s="53" t="s">
        <v>749</v>
      </c>
      <c r="Q1053" s="87" t="s">
        <v>1171</v>
      </c>
      <c r="R1053" s="53">
        <v>595609.31840878201</v>
      </c>
      <c r="S1053" s="51">
        <v>261619.19005189999</v>
      </c>
      <c r="T1053" s="53">
        <f t="shared" si="453"/>
        <v>0.43924630116741054</v>
      </c>
      <c r="V1053" s="88">
        <f t="shared" si="460"/>
        <v>622</v>
      </c>
      <c r="W1053" s="53">
        <f t="shared" si="454"/>
        <v>273.21119932612936</v>
      </c>
    </row>
    <row r="1054" spans="16:23" x14ac:dyDescent="0.3">
      <c r="P1054" s="53" t="s">
        <v>1124</v>
      </c>
      <c r="Q1054" s="87" t="s">
        <v>1335</v>
      </c>
      <c r="R1054" s="53">
        <v>674337.57065595291</v>
      </c>
      <c r="S1054" s="51">
        <v>673730.05275599996</v>
      </c>
      <c r="T1054" s="53">
        <f t="shared" si="453"/>
        <v>0.99909908934873382</v>
      </c>
      <c r="V1054" s="88">
        <f>Input!Z255</f>
        <v>88</v>
      </c>
      <c r="W1054" s="53">
        <f t="shared" si="454"/>
        <v>87.920719862688571</v>
      </c>
    </row>
    <row r="1055" spans="16:23" x14ac:dyDescent="0.3">
      <c r="P1055" s="53" t="s">
        <v>1124</v>
      </c>
      <c r="Q1055" s="87" t="s">
        <v>1334</v>
      </c>
      <c r="R1055" s="53">
        <v>674337.57065595291</v>
      </c>
      <c r="S1055" s="51">
        <v>607.51789995299998</v>
      </c>
      <c r="T1055" s="53">
        <f t="shared" si="453"/>
        <v>9.0091065126631615E-4</v>
      </c>
      <c r="V1055" s="88">
        <f t="shared" ref="V1055" si="461">V1054</f>
        <v>88</v>
      </c>
      <c r="W1055" s="53">
        <f t="shared" si="454"/>
        <v>7.9280137311435822E-2</v>
      </c>
    </row>
    <row r="1056" spans="16:23" x14ac:dyDescent="0.3">
      <c r="P1056" s="53" t="s">
        <v>1125</v>
      </c>
      <c r="Q1056" s="87" t="s">
        <v>1324</v>
      </c>
      <c r="R1056" s="90">
        <v>833034.86953909998</v>
      </c>
      <c r="S1056" s="51">
        <v>300086.36792599998</v>
      </c>
      <c r="T1056" s="53">
        <f t="shared" si="453"/>
        <v>0.36023266119944203</v>
      </c>
      <c r="V1056" s="89">
        <f>Input!Z256</f>
        <v>2477</v>
      </c>
      <c r="W1056" s="53">
        <f t="shared" si="454"/>
        <v>892.29630179101787</v>
      </c>
    </row>
    <row r="1057" spans="16:23" x14ac:dyDescent="0.3">
      <c r="P1057" s="53" t="s">
        <v>1125</v>
      </c>
      <c r="Q1057" s="87" t="s">
        <v>1306</v>
      </c>
      <c r="R1057" s="90">
        <v>833034.86953909998</v>
      </c>
      <c r="S1057" s="51">
        <v>273602.35461699998</v>
      </c>
      <c r="T1057" s="53">
        <f t="shared" si="453"/>
        <v>0.32844045864295957</v>
      </c>
      <c r="V1057" s="88">
        <f t="shared" ref="V1057:V1059" si="462">V1056</f>
        <v>2477</v>
      </c>
      <c r="W1057" s="53">
        <f t="shared" si="454"/>
        <v>813.54701605861089</v>
      </c>
    </row>
    <row r="1058" spans="16:23" x14ac:dyDescent="0.3">
      <c r="P1058" s="53" t="s">
        <v>1125</v>
      </c>
      <c r="Q1058" s="87" t="s">
        <v>1300</v>
      </c>
      <c r="R1058" s="90">
        <v>833034.86953909998</v>
      </c>
      <c r="S1058" s="51">
        <v>220754.96110399999</v>
      </c>
      <c r="T1058" s="53">
        <f t="shared" si="453"/>
        <v>0.26500086512121501</v>
      </c>
      <c r="V1058" s="88">
        <f t="shared" si="462"/>
        <v>2477</v>
      </c>
      <c r="W1058" s="53">
        <f t="shared" si="454"/>
        <v>656.40714290524954</v>
      </c>
    </row>
    <row r="1059" spans="16:23" x14ac:dyDescent="0.3">
      <c r="P1059" s="53" t="s">
        <v>1125</v>
      </c>
      <c r="Q1059" s="87" t="s">
        <v>1314</v>
      </c>
      <c r="R1059" s="90">
        <v>833034.86953909998</v>
      </c>
      <c r="S1059" s="51">
        <v>38591.185892100002</v>
      </c>
      <c r="T1059" s="53">
        <f t="shared" si="453"/>
        <v>4.6326015036383367E-2</v>
      </c>
      <c r="V1059" s="88">
        <f t="shared" si="462"/>
        <v>2477</v>
      </c>
      <c r="W1059" s="53">
        <f t="shared" si="454"/>
        <v>114.7495392451216</v>
      </c>
    </row>
    <row r="1060" spans="16:23" x14ac:dyDescent="0.3">
      <c r="Q1060" s="91"/>
    </row>
    <row r="1061" spans="16:23" x14ac:dyDescent="0.3">
      <c r="Q1061" s="91"/>
    </row>
    <row r="1062" spans="16:23" x14ac:dyDescent="0.3">
      <c r="Q1062" s="91"/>
    </row>
    <row r="1063" spans="16:23" x14ac:dyDescent="0.3">
      <c r="Q1063" s="91"/>
    </row>
    <row r="1064" spans="16:23" x14ac:dyDescent="0.3">
      <c r="Q1064" s="91"/>
    </row>
    <row r="1065" spans="16:23" x14ac:dyDescent="0.3">
      <c r="Q1065" s="91"/>
    </row>
    <row r="1066" spans="16:23" x14ac:dyDescent="0.3">
      <c r="Q1066" s="91"/>
    </row>
    <row r="1067" spans="16:23" x14ac:dyDescent="0.3">
      <c r="Q1067" s="91"/>
    </row>
    <row r="1068" spans="16:23" x14ac:dyDescent="0.3">
      <c r="Q1068" s="91"/>
    </row>
    <row r="1069" spans="16:23" x14ac:dyDescent="0.3">
      <c r="Q1069" s="91"/>
    </row>
    <row r="1070" spans="16:23" x14ac:dyDescent="0.3">
      <c r="Q1070" s="91"/>
    </row>
    <row r="1071" spans="16:23" x14ac:dyDescent="0.3">
      <c r="Q1071" s="91"/>
    </row>
    <row r="1072" spans="16:23" x14ac:dyDescent="0.3">
      <c r="Q1072" s="91"/>
    </row>
    <row r="1073" spans="17:17" x14ac:dyDescent="0.3">
      <c r="Q1073" s="91"/>
    </row>
    <row r="1074" spans="17:17" x14ac:dyDescent="0.3">
      <c r="Q1074" s="91"/>
    </row>
    <row r="1075" spans="17:17" x14ac:dyDescent="0.3">
      <c r="Q1075" s="91"/>
    </row>
    <row r="1076" spans="17:17" x14ac:dyDescent="0.3">
      <c r="Q1076" s="91"/>
    </row>
    <row r="1077" spans="17:17" x14ac:dyDescent="0.3">
      <c r="Q1077" s="91"/>
    </row>
    <row r="1078" spans="17:17" x14ac:dyDescent="0.3">
      <c r="Q1078" s="91"/>
    </row>
    <row r="1079" spans="17:17" x14ac:dyDescent="0.3">
      <c r="Q1079" s="91"/>
    </row>
    <row r="1080" spans="17:17" x14ac:dyDescent="0.3">
      <c r="Q1080" s="91"/>
    </row>
    <row r="1081" spans="17:17" x14ac:dyDescent="0.3">
      <c r="Q1081" s="91"/>
    </row>
    <row r="1082" spans="17:17" x14ac:dyDescent="0.3">
      <c r="Q1082" s="91"/>
    </row>
    <row r="1083" spans="17:17" x14ac:dyDescent="0.3">
      <c r="Q1083" s="91"/>
    </row>
    <row r="1084" spans="17:17" x14ac:dyDescent="0.3">
      <c r="Q1084" s="91"/>
    </row>
    <row r="1085" spans="17:17" x14ac:dyDescent="0.3">
      <c r="Q1085" s="91"/>
    </row>
    <row r="1086" spans="17:17" x14ac:dyDescent="0.3">
      <c r="Q1086" s="91"/>
    </row>
    <row r="1087" spans="17:17" x14ac:dyDescent="0.3">
      <c r="Q1087" s="91"/>
    </row>
    <row r="1088" spans="17:17" x14ac:dyDescent="0.3">
      <c r="Q1088" s="91"/>
    </row>
    <row r="1089" spans="17:17" x14ac:dyDescent="0.3">
      <c r="Q1089" s="91"/>
    </row>
    <row r="1090" spans="17:17" x14ac:dyDescent="0.3">
      <c r="Q1090" s="91"/>
    </row>
    <row r="1091" spans="17:17" x14ac:dyDescent="0.3">
      <c r="Q1091" s="91"/>
    </row>
    <row r="1092" spans="17:17" x14ac:dyDescent="0.3">
      <c r="Q1092" s="91"/>
    </row>
    <row r="1093" spans="17:17" x14ac:dyDescent="0.3">
      <c r="Q1093" s="91"/>
    </row>
    <row r="1094" spans="17:17" x14ac:dyDescent="0.3">
      <c r="Q1094" s="91"/>
    </row>
    <row r="1095" spans="17:17" x14ac:dyDescent="0.3">
      <c r="Q1095" s="91"/>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N1095"/>
  <sheetViews>
    <sheetView workbookViewId="0">
      <pane ySplit="1" topLeftCell="A2" activePane="bottomLeft" state="frozen"/>
      <selection pane="bottomLeft" activeCell="C14" sqref="C14"/>
    </sheetView>
  </sheetViews>
  <sheetFormatPr defaultRowHeight="14.4" x14ac:dyDescent="0.3"/>
  <cols>
    <col min="1" max="6" width="15.6640625" customWidth="1"/>
    <col min="7" max="7" width="2.88671875" style="9" customWidth="1"/>
    <col min="8" max="11" width="15.6640625" customWidth="1"/>
    <col min="12" max="12" width="2.6640625" style="9" customWidth="1"/>
    <col min="13" max="14" width="15.6640625" customWidth="1"/>
  </cols>
  <sheetData>
    <row r="1" spans="1:14" ht="43.2" x14ac:dyDescent="0.3">
      <c r="A1" s="16" t="s">
        <v>1126</v>
      </c>
      <c r="B1" s="17" t="s">
        <v>919</v>
      </c>
      <c r="C1" s="17" t="s">
        <v>7</v>
      </c>
      <c r="D1" s="17" t="s">
        <v>929</v>
      </c>
      <c r="E1" s="17" t="s">
        <v>930</v>
      </c>
      <c r="F1" s="17" t="s">
        <v>922</v>
      </c>
      <c r="H1" s="17" t="s">
        <v>1360</v>
      </c>
      <c r="I1" s="17" t="s">
        <v>1361</v>
      </c>
      <c r="J1" s="17" t="s">
        <v>1362</v>
      </c>
      <c r="K1" s="17" t="s">
        <v>1363</v>
      </c>
      <c r="M1" s="17" t="s">
        <v>7</v>
      </c>
      <c r="N1" s="17" t="s">
        <v>1364</v>
      </c>
    </row>
    <row r="2" spans="1:14" x14ac:dyDescent="0.3">
      <c r="A2" s="21" t="s">
        <v>53</v>
      </c>
      <c r="B2" t="s">
        <v>941</v>
      </c>
      <c r="C2" s="22" t="s">
        <v>1140</v>
      </c>
      <c r="D2" s="5">
        <v>584095.20634846704</v>
      </c>
      <c r="E2" s="5">
        <v>499037.91046099999</v>
      </c>
      <c r="F2" s="5">
        <f>E2/D2</f>
        <v>0.85437768541328785</v>
      </c>
      <c r="H2">
        <f>Input!AC3</f>
        <v>4544</v>
      </c>
      <c r="I2">
        <f>Input!AD3</f>
        <v>673</v>
      </c>
      <c r="J2">
        <f>SUM(H2:I2)</f>
        <v>5217</v>
      </c>
      <c r="K2">
        <f>J2*F2</f>
        <v>4457.2883848011224</v>
      </c>
      <c r="M2" s="5">
        <v>11090101</v>
      </c>
      <c r="N2" s="18">
        <f>SUM(K43,K70,K1016)</f>
        <v>52821.534647898443</v>
      </c>
    </row>
    <row r="3" spans="1:14" x14ac:dyDescent="0.3">
      <c r="A3" s="21" t="s">
        <v>53</v>
      </c>
      <c r="B3" t="s">
        <v>941</v>
      </c>
      <c r="C3" s="22" t="s">
        <v>1141</v>
      </c>
      <c r="D3" s="5">
        <v>584095.20634846704</v>
      </c>
      <c r="E3" s="5">
        <v>84838.973651799999</v>
      </c>
      <c r="F3" s="5">
        <f t="shared" ref="F3:F66" si="0">E3/D3</f>
        <v>0.14524853607715738</v>
      </c>
      <c r="H3">
        <f>H2</f>
        <v>4544</v>
      </c>
      <c r="I3">
        <f>I2</f>
        <v>673</v>
      </c>
      <c r="J3">
        <f t="shared" ref="J3:J66" si="1">SUM(H3:I3)</f>
        <v>5217</v>
      </c>
      <c r="K3">
        <f t="shared" ref="K3:K66" si="2">J3*F3</f>
        <v>757.76161271452997</v>
      </c>
      <c r="M3" s="5">
        <v>11090102</v>
      </c>
      <c r="N3" s="18">
        <f>SUM(K18,K44,K71)</f>
        <v>105681.22107361804</v>
      </c>
    </row>
    <row r="4" spans="1:14" x14ac:dyDescent="0.3">
      <c r="A4" s="21" t="s">
        <v>53</v>
      </c>
      <c r="B4" t="s">
        <v>941</v>
      </c>
      <c r="C4" s="22" t="s">
        <v>1142</v>
      </c>
      <c r="D4" s="5">
        <v>584095.20634846704</v>
      </c>
      <c r="E4" s="5">
        <v>218.322235667</v>
      </c>
      <c r="F4" s="5">
        <f t="shared" si="0"/>
        <v>3.7377850955474287E-4</v>
      </c>
      <c r="H4">
        <f>H3</f>
        <v>4544</v>
      </c>
      <c r="I4">
        <f>I3</f>
        <v>673</v>
      </c>
      <c r="J4">
        <f t="shared" si="1"/>
        <v>5217</v>
      </c>
      <c r="K4">
        <f t="shared" si="2"/>
        <v>1.9500024843470936</v>
      </c>
      <c r="M4" s="5">
        <v>11090103</v>
      </c>
      <c r="N4" s="18">
        <f>SUM(K19,K45)</f>
        <v>125665.3462867834</v>
      </c>
    </row>
    <row r="5" spans="1:14" x14ac:dyDescent="0.3">
      <c r="A5" s="21" t="s">
        <v>53</v>
      </c>
      <c r="B5" t="s">
        <v>960</v>
      </c>
      <c r="C5" s="22" t="s">
        <v>1143</v>
      </c>
      <c r="D5" s="5">
        <v>591416.18053839996</v>
      </c>
      <c r="E5" s="5">
        <v>16157.1086163</v>
      </c>
      <c r="F5" s="5">
        <f t="shared" si="0"/>
        <v>2.7319355046375737E-2</v>
      </c>
      <c r="H5">
        <f>Input!AC4</f>
        <v>47982</v>
      </c>
      <c r="I5">
        <f>Input!AD4</f>
        <v>716</v>
      </c>
      <c r="J5">
        <f t="shared" si="1"/>
        <v>48698</v>
      </c>
      <c r="K5">
        <f t="shared" si="2"/>
        <v>1330.3979520484056</v>
      </c>
      <c r="M5" s="5">
        <v>11090104</v>
      </c>
      <c r="N5" s="18">
        <f>SUM(K20,K46)</f>
        <v>53078.182736096198</v>
      </c>
    </row>
    <row r="6" spans="1:14" x14ac:dyDescent="0.3">
      <c r="A6" s="21" t="s">
        <v>53</v>
      </c>
      <c r="B6" t="s">
        <v>960</v>
      </c>
      <c r="C6" s="22" t="s">
        <v>1144</v>
      </c>
      <c r="D6" s="5">
        <v>591416.18053839996</v>
      </c>
      <c r="E6" s="5">
        <v>268771.92654999997</v>
      </c>
      <c r="F6" s="5">
        <f t="shared" si="0"/>
        <v>0.45445480762011198</v>
      </c>
      <c r="H6">
        <f t="shared" ref="H6:I9" si="3">H5</f>
        <v>47982</v>
      </c>
      <c r="I6">
        <f t="shared" si="3"/>
        <v>716</v>
      </c>
      <c r="J6">
        <f t="shared" si="1"/>
        <v>48698</v>
      </c>
      <c r="K6">
        <f t="shared" si="2"/>
        <v>22131.040221484214</v>
      </c>
      <c r="M6" s="5">
        <v>11090105</v>
      </c>
      <c r="N6" s="18">
        <f>SUM(K5,K47,K55,K64,K72,K74,K78)</f>
        <v>111803.42040081328</v>
      </c>
    </row>
    <row r="7" spans="1:14" x14ac:dyDescent="0.3">
      <c r="A7" s="21" t="s">
        <v>53</v>
      </c>
      <c r="B7" t="s">
        <v>960</v>
      </c>
      <c r="C7" s="22" t="s">
        <v>1140</v>
      </c>
      <c r="D7" s="5">
        <v>591416.18053839996</v>
      </c>
      <c r="E7" s="5">
        <v>13676.799862600001</v>
      </c>
      <c r="F7" s="5">
        <f t="shared" si="0"/>
        <v>2.3125508419720997E-2</v>
      </c>
      <c r="H7">
        <f t="shared" si="3"/>
        <v>47982</v>
      </c>
      <c r="I7">
        <f t="shared" si="3"/>
        <v>716</v>
      </c>
      <c r="J7">
        <f t="shared" si="1"/>
        <v>48698</v>
      </c>
      <c r="K7">
        <f t="shared" si="2"/>
        <v>1126.1660090235732</v>
      </c>
      <c r="M7" s="5">
        <v>11090106</v>
      </c>
      <c r="N7" s="18">
        <f>SUM(K6,K30,K39,K50,K56,K59,K66,K84)</f>
        <v>66793.827582569676</v>
      </c>
    </row>
    <row r="8" spans="1:14" x14ac:dyDescent="0.3">
      <c r="A8" s="21" t="s">
        <v>53</v>
      </c>
      <c r="B8" t="s">
        <v>960</v>
      </c>
      <c r="C8" s="22" t="s">
        <v>1141</v>
      </c>
      <c r="D8" s="5">
        <v>591416.18053839996</v>
      </c>
      <c r="E8" s="5">
        <v>15419.090942500001</v>
      </c>
      <c r="F8" s="5">
        <f t="shared" si="0"/>
        <v>2.6071472932078253E-2</v>
      </c>
      <c r="H8">
        <f t="shared" si="3"/>
        <v>47982</v>
      </c>
      <c r="I8">
        <f t="shared" si="3"/>
        <v>716</v>
      </c>
      <c r="J8">
        <f t="shared" si="1"/>
        <v>48698</v>
      </c>
      <c r="K8">
        <f t="shared" si="2"/>
        <v>1269.6285888463467</v>
      </c>
      <c r="M8" s="5">
        <v>11090201</v>
      </c>
      <c r="N8" s="18">
        <f>SUM(K51,K60)</f>
        <v>407.28363433177196</v>
      </c>
    </row>
    <row r="9" spans="1:14" x14ac:dyDescent="0.3">
      <c r="A9" s="21" t="s">
        <v>53</v>
      </c>
      <c r="B9" t="s">
        <v>960</v>
      </c>
      <c r="C9" s="22" t="s">
        <v>1142</v>
      </c>
      <c r="D9" s="5">
        <v>591416.18053839996</v>
      </c>
      <c r="E9" s="5">
        <v>277391.25456700003</v>
      </c>
      <c r="F9" s="5">
        <f t="shared" si="0"/>
        <v>0.46902885598171312</v>
      </c>
      <c r="H9">
        <f t="shared" si="3"/>
        <v>47982</v>
      </c>
      <c r="I9">
        <f t="shared" si="3"/>
        <v>716</v>
      </c>
      <c r="J9">
        <f t="shared" si="1"/>
        <v>48698</v>
      </c>
      <c r="K9">
        <f t="shared" si="2"/>
        <v>22840.767228597466</v>
      </c>
      <c r="M9" s="5">
        <v>11100101</v>
      </c>
      <c r="N9" s="18">
        <f>SUM(K21,K87)</f>
        <v>28889.062069901498</v>
      </c>
    </row>
    <row r="10" spans="1:14" x14ac:dyDescent="0.3">
      <c r="A10" s="21" t="s">
        <v>53</v>
      </c>
      <c r="B10" t="s">
        <v>963</v>
      </c>
      <c r="C10" s="22" t="s">
        <v>1145</v>
      </c>
      <c r="D10" s="5">
        <v>456598.63606674003</v>
      </c>
      <c r="E10" s="5">
        <v>292359.43100099999</v>
      </c>
      <c r="F10" s="5">
        <f t="shared" si="0"/>
        <v>0.6402985202046606</v>
      </c>
      <c r="H10">
        <f>Input!AC5</f>
        <v>5350</v>
      </c>
      <c r="I10">
        <f>Input!AD5</f>
        <v>472</v>
      </c>
      <c r="J10">
        <f t="shared" si="1"/>
        <v>5822</v>
      </c>
      <c r="K10">
        <f t="shared" si="2"/>
        <v>3727.8179846315338</v>
      </c>
      <c r="M10" s="5">
        <v>11100103</v>
      </c>
      <c r="N10" s="18">
        <f>SUM(K22,K40,K48,K88)</f>
        <v>318603.61252879282</v>
      </c>
    </row>
    <row r="11" spans="1:14" x14ac:dyDescent="0.3">
      <c r="A11" s="21" t="s">
        <v>53</v>
      </c>
      <c r="B11" t="s">
        <v>963</v>
      </c>
      <c r="C11" s="22" t="s">
        <v>1146</v>
      </c>
      <c r="D11" s="5">
        <v>456598.63606674003</v>
      </c>
      <c r="E11" s="5">
        <v>95145.518318500006</v>
      </c>
      <c r="F11" s="5">
        <f t="shared" si="0"/>
        <v>0.20837889297722911</v>
      </c>
      <c r="H11">
        <f t="shared" ref="H11:I13" si="4">H10</f>
        <v>5350</v>
      </c>
      <c r="I11">
        <f t="shared" si="4"/>
        <v>472</v>
      </c>
      <c r="J11">
        <f t="shared" si="1"/>
        <v>5822</v>
      </c>
      <c r="K11">
        <f t="shared" si="2"/>
        <v>1213.1819149134278</v>
      </c>
      <c r="M11" s="5">
        <v>11100104</v>
      </c>
      <c r="N11" s="18">
        <f>SUM(K23,K41,K49,K57,K65,K67,K89)</f>
        <v>246973.53229043551</v>
      </c>
    </row>
    <row r="12" spans="1:14" x14ac:dyDescent="0.3">
      <c r="A12" s="21" t="s">
        <v>53</v>
      </c>
      <c r="B12" t="s">
        <v>963</v>
      </c>
      <c r="C12" s="22" t="s">
        <v>1147</v>
      </c>
      <c r="D12" s="5">
        <v>456598.63606674003</v>
      </c>
      <c r="E12" s="5">
        <v>67910.434494500005</v>
      </c>
      <c r="F12" s="5">
        <f t="shared" si="0"/>
        <v>0.14873113743724298</v>
      </c>
      <c r="H12">
        <f t="shared" si="4"/>
        <v>5350</v>
      </c>
      <c r="I12">
        <f t="shared" si="4"/>
        <v>472</v>
      </c>
      <c r="J12">
        <f t="shared" si="1"/>
        <v>5822</v>
      </c>
      <c r="K12">
        <f t="shared" si="2"/>
        <v>865.91268215962862</v>
      </c>
      <c r="M12" s="5">
        <v>11100201</v>
      </c>
      <c r="N12" s="18">
        <f>SUM(K61,K68)</f>
        <v>18778.740704469667</v>
      </c>
    </row>
    <row r="13" spans="1:14" x14ac:dyDescent="0.3">
      <c r="A13" s="21" t="s">
        <v>53</v>
      </c>
      <c r="B13" t="s">
        <v>963</v>
      </c>
      <c r="C13" s="22" t="s">
        <v>1148</v>
      </c>
      <c r="D13" s="5">
        <v>456598.63606674003</v>
      </c>
      <c r="E13" s="5">
        <v>1183.2522527399999</v>
      </c>
      <c r="F13" s="5">
        <f t="shared" si="0"/>
        <v>2.5914493808672843E-3</v>
      </c>
      <c r="H13">
        <f t="shared" si="4"/>
        <v>5350</v>
      </c>
      <c r="I13">
        <f t="shared" si="4"/>
        <v>472</v>
      </c>
      <c r="J13">
        <f t="shared" si="1"/>
        <v>5822</v>
      </c>
      <c r="K13">
        <f t="shared" si="2"/>
        <v>15.087418295409329</v>
      </c>
      <c r="M13" s="5">
        <v>11100202</v>
      </c>
      <c r="N13" s="18">
        <f>SUM(K42,K58,K62,K69)</f>
        <v>43536.883083235822</v>
      </c>
    </row>
    <row r="14" spans="1:14" x14ac:dyDescent="0.3">
      <c r="A14" s="21" t="s">
        <v>53</v>
      </c>
      <c r="B14" t="s">
        <v>968</v>
      </c>
      <c r="C14" s="22" t="s">
        <v>1145</v>
      </c>
      <c r="D14" s="5">
        <v>588412.67858140008</v>
      </c>
      <c r="E14" s="5">
        <v>140189.360067</v>
      </c>
      <c r="F14" s="5">
        <f t="shared" si="0"/>
        <v>0.23825006695127904</v>
      </c>
      <c r="H14">
        <f>Input!AC6</f>
        <v>21236</v>
      </c>
      <c r="I14">
        <f>Input!AD6</f>
        <v>566</v>
      </c>
      <c r="J14">
        <f t="shared" si="1"/>
        <v>21802</v>
      </c>
      <c r="K14">
        <f t="shared" si="2"/>
        <v>5194.3279596717857</v>
      </c>
      <c r="M14" s="5">
        <v>11100203</v>
      </c>
      <c r="N14" s="18">
        <f>SUM(K52,K63)</f>
        <v>7642.9944323507507</v>
      </c>
    </row>
    <row r="15" spans="1:14" x14ac:dyDescent="0.3">
      <c r="A15" s="21" t="s">
        <v>53</v>
      </c>
      <c r="B15" t="s">
        <v>968</v>
      </c>
      <c r="C15" s="22" t="s">
        <v>1149</v>
      </c>
      <c r="D15" s="5">
        <v>588412.67858140008</v>
      </c>
      <c r="E15" s="5">
        <v>295995.86451500002</v>
      </c>
      <c r="F15" s="5">
        <f t="shared" si="0"/>
        <v>0.50304127577368718</v>
      </c>
      <c r="H15">
        <f t="shared" ref="H15:I17" si="5">H14</f>
        <v>21236</v>
      </c>
      <c r="I15">
        <f t="shared" si="5"/>
        <v>566</v>
      </c>
      <c r="J15">
        <f t="shared" si="1"/>
        <v>21802</v>
      </c>
      <c r="K15">
        <f t="shared" si="2"/>
        <v>10967.305894417928</v>
      </c>
      <c r="M15" s="5">
        <v>11120101</v>
      </c>
      <c r="N15" s="18">
        <f>SUM(K79,K1000,K1017,K1068)</f>
        <v>351104.17709158949</v>
      </c>
    </row>
    <row r="16" spans="1:14" x14ac:dyDescent="0.3">
      <c r="A16" s="21" t="s">
        <v>53</v>
      </c>
      <c r="B16" t="s">
        <v>968</v>
      </c>
      <c r="C16" s="22" t="s">
        <v>1150</v>
      </c>
      <c r="D16" s="5">
        <v>588412.67858140008</v>
      </c>
      <c r="E16" s="5">
        <v>131622.385125</v>
      </c>
      <c r="F16" s="5">
        <f t="shared" si="0"/>
        <v>0.22369060000938026</v>
      </c>
      <c r="H16">
        <f t="shared" si="5"/>
        <v>21236</v>
      </c>
      <c r="I16">
        <f t="shared" si="5"/>
        <v>566</v>
      </c>
      <c r="J16">
        <f t="shared" si="1"/>
        <v>21802</v>
      </c>
      <c r="K16">
        <f t="shared" si="2"/>
        <v>4876.9024614045084</v>
      </c>
      <c r="M16" s="5">
        <v>11120102</v>
      </c>
      <c r="N16" s="18">
        <f>SUM(K73,K75,K80,K1018)</f>
        <v>168832.91290611989</v>
      </c>
    </row>
    <row r="17" spans="1:14" x14ac:dyDescent="0.3">
      <c r="A17" s="21" t="s">
        <v>53</v>
      </c>
      <c r="B17" t="s">
        <v>968</v>
      </c>
      <c r="C17" s="22" t="s">
        <v>1146</v>
      </c>
      <c r="D17" s="5">
        <v>588412.67858140008</v>
      </c>
      <c r="E17" s="5">
        <v>20605.0688744</v>
      </c>
      <c r="F17" s="5">
        <f t="shared" si="0"/>
        <v>3.5018057265653442E-2</v>
      </c>
      <c r="H17">
        <f t="shared" si="5"/>
        <v>21236</v>
      </c>
      <c r="I17">
        <f t="shared" si="5"/>
        <v>566</v>
      </c>
      <c r="J17">
        <f t="shared" si="1"/>
        <v>21802</v>
      </c>
      <c r="K17">
        <f t="shared" si="2"/>
        <v>763.46368450577631</v>
      </c>
      <c r="M17" s="5">
        <v>11120103</v>
      </c>
      <c r="N17" s="18">
        <f>SUM(K2,K7,K24,K36,K76,K81,K111,K996,K1072)</f>
        <v>63149.393279321201</v>
      </c>
    </row>
    <row r="18" spans="1:14" x14ac:dyDescent="0.3">
      <c r="A18" s="21" t="s">
        <v>53</v>
      </c>
      <c r="B18" t="s">
        <v>980</v>
      </c>
      <c r="C18" s="22" t="s">
        <v>1151</v>
      </c>
      <c r="D18" s="5">
        <v>927001.57844111999</v>
      </c>
      <c r="E18" s="5">
        <v>2804.2301536599998</v>
      </c>
      <c r="F18" s="5">
        <f t="shared" si="0"/>
        <v>3.0250543460515963E-3</v>
      </c>
      <c r="H18">
        <f>Input!AC7</f>
        <v>274642</v>
      </c>
      <c r="I18">
        <f>Input!AD7</f>
        <v>4996</v>
      </c>
      <c r="J18">
        <f t="shared" si="1"/>
        <v>279638</v>
      </c>
      <c r="K18">
        <f t="shared" si="2"/>
        <v>845.92014722117631</v>
      </c>
      <c r="M18" s="5">
        <v>11120104</v>
      </c>
      <c r="N18" s="18">
        <f>SUM(K82,K997,K1001,K1019,K1040,K1069,K1073)</f>
        <v>346998.53513427183</v>
      </c>
    </row>
    <row r="19" spans="1:14" x14ac:dyDescent="0.3">
      <c r="A19" s="21" t="s">
        <v>53</v>
      </c>
      <c r="B19" t="s">
        <v>980</v>
      </c>
      <c r="C19" s="22" t="s">
        <v>1152</v>
      </c>
      <c r="D19" s="5">
        <v>927001.57844111999</v>
      </c>
      <c r="E19" s="5">
        <v>218707.73603599999</v>
      </c>
      <c r="F19" s="5">
        <f t="shared" si="0"/>
        <v>0.23593027360728661</v>
      </c>
      <c r="H19">
        <f t="shared" ref="H19:I23" si="6">H18</f>
        <v>274642</v>
      </c>
      <c r="I19">
        <f t="shared" si="6"/>
        <v>4996</v>
      </c>
      <c r="J19">
        <f t="shared" si="1"/>
        <v>279638</v>
      </c>
      <c r="K19">
        <f t="shared" si="2"/>
        <v>65975.069850994405</v>
      </c>
      <c r="M19" s="5">
        <v>11120105</v>
      </c>
      <c r="N19" s="18">
        <f>SUM(K10,K14,K25,K37,K118,K998)</f>
        <v>20893.986593674133</v>
      </c>
    </row>
    <row r="20" spans="1:14" x14ac:dyDescent="0.3">
      <c r="A20" s="21" t="s">
        <v>53</v>
      </c>
      <c r="B20" t="s">
        <v>980</v>
      </c>
      <c r="C20" s="22" t="s">
        <v>1153</v>
      </c>
      <c r="D20" s="5">
        <v>927001.57844111999</v>
      </c>
      <c r="E20" s="5">
        <v>155094.201226</v>
      </c>
      <c r="F20" s="5">
        <f t="shared" si="0"/>
        <v>0.16730737555680555</v>
      </c>
      <c r="H20">
        <f t="shared" si="6"/>
        <v>274642</v>
      </c>
      <c r="I20">
        <f t="shared" si="6"/>
        <v>4996</v>
      </c>
      <c r="J20">
        <f t="shared" si="1"/>
        <v>279638</v>
      </c>
      <c r="K20">
        <f t="shared" si="2"/>
        <v>46785.499885953992</v>
      </c>
      <c r="M20" s="5">
        <v>11120201</v>
      </c>
      <c r="N20" s="18">
        <f>SUM(K3,K8,K26,K31)</f>
        <v>20597.667924958292</v>
      </c>
    </row>
    <row r="21" spans="1:14" x14ac:dyDescent="0.3">
      <c r="A21" s="21" t="s">
        <v>53</v>
      </c>
      <c r="B21" t="s">
        <v>980</v>
      </c>
      <c r="C21" s="22" t="s">
        <v>1154</v>
      </c>
      <c r="D21" s="5">
        <v>927001.57844111999</v>
      </c>
      <c r="E21" s="5">
        <v>31259.0228111</v>
      </c>
      <c r="F21" s="5">
        <f t="shared" si="0"/>
        <v>3.3720571289281215E-2</v>
      </c>
      <c r="H21">
        <f t="shared" si="6"/>
        <v>274642</v>
      </c>
      <c r="I21">
        <f t="shared" si="6"/>
        <v>4996</v>
      </c>
      <c r="J21">
        <f t="shared" si="1"/>
        <v>279638</v>
      </c>
      <c r="K21">
        <f t="shared" si="2"/>
        <v>9429.5531141920201</v>
      </c>
      <c r="M21" s="5">
        <v>11120202</v>
      </c>
      <c r="N21" s="18">
        <f>SUM(K15,K27,K90)</f>
        <v>13431.899876036285</v>
      </c>
    </row>
    <row r="22" spans="1:14" x14ac:dyDescent="0.3">
      <c r="A22" s="21" t="s">
        <v>53</v>
      </c>
      <c r="B22" t="s">
        <v>980</v>
      </c>
      <c r="C22" s="22" t="s">
        <v>1155</v>
      </c>
      <c r="D22" s="5">
        <v>927001.57844111999</v>
      </c>
      <c r="E22" s="5">
        <v>511420.80518000002</v>
      </c>
      <c r="F22" s="5">
        <f t="shared" si="0"/>
        <v>0.55169356457841645</v>
      </c>
      <c r="H22">
        <f t="shared" si="6"/>
        <v>274642</v>
      </c>
      <c r="I22">
        <f t="shared" si="6"/>
        <v>4996</v>
      </c>
      <c r="J22">
        <f t="shared" si="1"/>
        <v>279638</v>
      </c>
      <c r="K22">
        <f t="shared" si="2"/>
        <v>154274.48501157921</v>
      </c>
      <c r="M22" s="5">
        <v>11120301</v>
      </c>
      <c r="N22" s="18">
        <f>SUM(K4,K9,K28,K32,K77,K83,K91)</f>
        <v>38994.238665244178</v>
      </c>
    </row>
    <row r="23" spans="1:14" x14ac:dyDescent="0.3">
      <c r="A23" s="21" t="s">
        <v>53</v>
      </c>
      <c r="B23" t="s">
        <v>980</v>
      </c>
      <c r="C23" s="22" t="s">
        <v>1156</v>
      </c>
      <c r="D23" s="5">
        <v>927001.57844111999</v>
      </c>
      <c r="E23" s="5">
        <v>7715.5830343600001</v>
      </c>
      <c r="F23" s="5">
        <f t="shared" si="0"/>
        <v>8.3231606221586037E-3</v>
      </c>
      <c r="H23">
        <f t="shared" si="6"/>
        <v>274642</v>
      </c>
      <c r="I23">
        <f t="shared" si="6"/>
        <v>4996</v>
      </c>
      <c r="J23">
        <f t="shared" si="1"/>
        <v>279638</v>
      </c>
      <c r="K23">
        <f t="shared" si="2"/>
        <v>2327.4719900591876</v>
      </c>
      <c r="M23" s="5">
        <v>11120302</v>
      </c>
      <c r="N23" s="18">
        <f>SUM(K33,K53,K85,K92)</f>
        <v>10004.765526325904</v>
      </c>
    </row>
    <row r="24" spans="1:14" x14ac:dyDescent="0.3">
      <c r="A24" s="21" t="s">
        <v>53</v>
      </c>
      <c r="B24" t="s">
        <v>987</v>
      </c>
      <c r="C24" s="22" t="s">
        <v>1140</v>
      </c>
      <c r="D24" s="5">
        <v>597060.49351553898</v>
      </c>
      <c r="E24" s="5">
        <v>124009.477193</v>
      </c>
      <c r="F24" s="5">
        <f t="shared" si="0"/>
        <v>0.20770002125383055</v>
      </c>
      <c r="H24">
        <f>Input!AC8</f>
        <v>28771</v>
      </c>
      <c r="I24">
        <f>Input!AD8</f>
        <v>1270</v>
      </c>
      <c r="J24">
        <f t="shared" si="1"/>
        <v>30041</v>
      </c>
      <c r="K24">
        <f t="shared" si="2"/>
        <v>6239.5163384863235</v>
      </c>
      <c r="M24" s="5">
        <v>11120304</v>
      </c>
      <c r="N24" s="18">
        <f>SUM(K16,K29,K34,K93)</f>
        <v>7056.6183013745604</v>
      </c>
    </row>
    <row r="25" spans="1:14" x14ac:dyDescent="0.3">
      <c r="A25" s="21" t="s">
        <v>53</v>
      </c>
      <c r="B25" t="s">
        <v>987</v>
      </c>
      <c r="C25" s="22" t="s">
        <v>1145</v>
      </c>
      <c r="D25" s="5">
        <v>597060.49351553898</v>
      </c>
      <c r="E25" s="5">
        <v>62264.067787599997</v>
      </c>
      <c r="F25" s="5">
        <f t="shared" si="0"/>
        <v>0.10428435387004806</v>
      </c>
      <c r="H25">
        <f t="shared" ref="H25:I29" si="7">H24</f>
        <v>28771</v>
      </c>
      <c r="I25">
        <f t="shared" si="7"/>
        <v>1270</v>
      </c>
      <c r="J25">
        <f t="shared" si="1"/>
        <v>30041</v>
      </c>
      <c r="K25">
        <f t="shared" si="2"/>
        <v>3132.8062746101136</v>
      </c>
      <c r="M25" s="5">
        <v>11130101</v>
      </c>
      <c r="N25" s="18">
        <f>SUM(K11,K17,K110,K119,K134)</f>
        <v>7543.3410233127433</v>
      </c>
    </row>
    <row r="26" spans="1:14" x14ac:dyDescent="0.3">
      <c r="A26" s="21" t="s">
        <v>53</v>
      </c>
      <c r="B26" t="s">
        <v>987</v>
      </c>
      <c r="C26" s="22" t="s">
        <v>1141</v>
      </c>
      <c r="D26" s="5">
        <v>597060.49351553898</v>
      </c>
      <c r="E26" s="5">
        <v>357821.15036899998</v>
      </c>
      <c r="F26" s="5">
        <f t="shared" si="0"/>
        <v>0.5993046839560946</v>
      </c>
      <c r="H26">
        <f t="shared" si="7"/>
        <v>28771</v>
      </c>
      <c r="I26">
        <f t="shared" si="7"/>
        <v>1270</v>
      </c>
      <c r="J26">
        <f t="shared" si="1"/>
        <v>30041</v>
      </c>
      <c r="K26">
        <f t="shared" si="2"/>
        <v>18003.712010725038</v>
      </c>
      <c r="M26" s="5">
        <v>11130102</v>
      </c>
      <c r="N26" s="18">
        <f>SUM(K105,K130,K135)</f>
        <v>20986.671235992395</v>
      </c>
    </row>
    <row r="27" spans="1:14" x14ac:dyDescent="0.3">
      <c r="A27" s="21" t="s">
        <v>53</v>
      </c>
      <c r="B27" t="s">
        <v>987</v>
      </c>
      <c r="C27" s="22" t="s">
        <v>1149</v>
      </c>
      <c r="D27" s="5">
        <v>597060.49351553898</v>
      </c>
      <c r="E27" s="5">
        <v>48558.778551299998</v>
      </c>
      <c r="F27" s="5">
        <f t="shared" si="0"/>
        <v>8.1329746447268855E-2</v>
      </c>
      <c r="H27">
        <f t="shared" si="7"/>
        <v>28771</v>
      </c>
      <c r="I27">
        <f t="shared" si="7"/>
        <v>1270</v>
      </c>
      <c r="J27">
        <f t="shared" si="1"/>
        <v>30041</v>
      </c>
      <c r="K27">
        <f t="shared" si="2"/>
        <v>2443.2269130224036</v>
      </c>
      <c r="M27" s="5">
        <v>11130103</v>
      </c>
      <c r="N27" s="18">
        <f>SUM(K38,K111,K999,K1026,K1041,K1065,K1074)</f>
        <v>90942.319452458891</v>
      </c>
    </row>
    <row r="28" spans="1:14" x14ac:dyDescent="0.3">
      <c r="A28" s="21" t="s">
        <v>53</v>
      </c>
      <c r="B28" t="s">
        <v>987</v>
      </c>
      <c r="C28" s="22" t="s">
        <v>1142</v>
      </c>
      <c r="D28" s="5">
        <v>597060.49351553898</v>
      </c>
      <c r="E28" s="5">
        <v>3629.3865599699998</v>
      </c>
      <c r="F28" s="5">
        <f t="shared" si="0"/>
        <v>6.0787585167457444E-3</v>
      </c>
      <c r="H28">
        <f t="shared" si="7"/>
        <v>28771</v>
      </c>
      <c r="I28">
        <f t="shared" si="7"/>
        <v>1270</v>
      </c>
      <c r="J28">
        <f t="shared" si="1"/>
        <v>30041</v>
      </c>
      <c r="K28">
        <f t="shared" si="2"/>
        <v>182.6119846015589</v>
      </c>
      <c r="M28" s="5">
        <v>11130104</v>
      </c>
      <c r="N28" s="18">
        <f>SUM(K112,K1008,K1020,K1027,K1066)</f>
        <v>61104.956021273327</v>
      </c>
    </row>
    <row r="29" spans="1:14" x14ac:dyDescent="0.3">
      <c r="A29" s="21" t="s">
        <v>53</v>
      </c>
      <c r="B29" t="s">
        <v>987</v>
      </c>
      <c r="C29" s="22" t="s">
        <v>1150</v>
      </c>
      <c r="D29" s="5">
        <v>597060.49351553898</v>
      </c>
      <c r="E29" s="5">
        <v>777.63305466899999</v>
      </c>
      <c r="F29" s="5">
        <f t="shared" si="0"/>
        <v>1.3024359560121549E-3</v>
      </c>
      <c r="H29">
        <f t="shared" si="7"/>
        <v>28771</v>
      </c>
      <c r="I29">
        <f t="shared" si="7"/>
        <v>1270</v>
      </c>
      <c r="J29">
        <f t="shared" si="1"/>
        <v>30041</v>
      </c>
      <c r="K29">
        <f t="shared" si="2"/>
        <v>39.126478554561146</v>
      </c>
      <c r="M29" s="5">
        <v>11130105</v>
      </c>
      <c r="N29" s="18">
        <f>SUM(K13,K113,K115,K120,K136)</f>
        <v>9312.7548471464397</v>
      </c>
    </row>
    <row r="30" spans="1:14" x14ac:dyDescent="0.3">
      <c r="A30" s="21" t="s">
        <v>53</v>
      </c>
      <c r="B30" t="s">
        <v>820</v>
      </c>
      <c r="C30" s="22" t="s">
        <v>1144</v>
      </c>
      <c r="D30" s="5">
        <v>594784.94871090993</v>
      </c>
      <c r="E30" s="5">
        <v>86412.607567800005</v>
      </c>
      <c r="F30" s="5">
        <f t="shared" si="0"/>
        <v>0.14528378324818725</v>
      </c>
      <c r="H30">
        <f>Input!AC9</f>
        <v>19785</v>
      </c>
      <c r="I30">
        <f>Input!AD9</f>
        <v>1474</v>
      </c>
      <c r="J30">
        <f t="shared" si="1"/>
        <v>21259</v>
      </c>
      <c r="K30">
        <f t="shared" si="2"/>
        <v>3088.5879480732128</v>
      </c>
      <c r="M30" s="5">
        <v>11130201</v>
      </c>
      <c r="N30" s="18">
        <f>SUM(K106,K125,K147)</f>
        <v>2322.996481082168</v>
      </c>
    </row>
    <row r="31" spans="1:14" x14ac:dyDescent="0.3">
      <c r="A31" s="21" t="s">
        <v>53</v>
      </c>
      <c r="B31" t="s">
        <v>820</v>
      </c>
      <c r="C31" s="22" t="s">
        <v>1141</v>
      </c>
      <c r="D31" s="5">
        <v>594784.94871090993</v>
      </c>
      <c r="E31" s="5">
        <v>15851.3927444</v>
      </c>
      <c r="F31" s="5">
        <f t="shared" si="0"/>
        <v>2.6650628565425303E-2</v>
      </c>
      <c r="H31">
        <f t="shared" ref="H31:I35" si="8">H30</f>
        <v>19785</v>
      </c>
      <c r="I31">
        <f t="shared" si="8"/>
        <v>1474</v>
      </c>
      <c r="J31">
        <f t="shared" si="1"/>
        <v>21259</v>
      </c>
      <c r="K31">
        <f t="shared" si="2"/>
        <v>566.56571267237655</v>
      </c>
      <c r="M31" s="5">
        <v>11130204</v>
      </c>
      <c r="N31" s="18">
        <f>SUM(K100,K114,K116,K121,K524,K1021,K1067)</f>
        <v>12331.795556708106</v>
      </c>
    </row>
    <row r="32" spans="1:14" x14ac:dyDescent="0.3">
      <c r="A32" s="21" t="s">
        <v>53</v>
      </c>
      <c r="B32" t="s">
        <v>820</v>
      </c>
      <c r="C32" s="22" t="s">
        <v>1142</v>
      </c>
      <c r="D32" s="5">
        <v>594784.94871090993</v>
      </c>
      <c r="E32" s="5">
        <v>435058.76840100001</v>
      </c>
      <c r="F32" s="5">
        <f t="shared" si="0"/>
        <v>0.73145557792595817</v>
      </c>
      <c r="H32">
        <f t="shared" si="8"/>
        <v>19785</v>
      </c>
      <c r="I32">
        <f t="shared" si="8"/>
        <v>1474</v>
      </c>
      <c r="J32">
        <f t="shared" si="1"/>
        <v>21259</v>
      </c>
      <c r="K32">
        <f t="shared" si="2"/>
        <v>15550.014131127944</v>
      </c>
      <c r="M32" s="5">
        <v>11130205</v>
      </c>
      <c r="N32" s="18">
        <f>SUM(K122,K525,K1022)</f>
        <v>12764.361663718904</v>
      </c>
    </row>
    <row r="33" spans="1:14" x14ac:dyDescent="0.3">
      <c r="A33" s="21" t="s">
        <v>53</v>
      </c>
      <c r="B33" t="s">
        <v>820</v>
      </c>
      <c r="C33" s="22" t="s">
        <v>1157</v>
      </c>
      <c r="D33" s="5">
        <v>594784.94871090993</v>
      </c>
      <c r="E33" s="5">
        <v>38000.5831492</v>
      </c>
      <c r="F33" s="5">
        <f t="shared" si="0"/>
        <v>6.3889617972948828E-2</v>
      </c>
      <c r="H33">
        <f t="shared" si="8"/>
        <v>19785</v>
      </c>
      <c r="I33">
        <f t="shared" si="8"/>
        <v>1474</v>
      </c>
      <c r="J33">
        <f t="shared" si="1"/>
        <v>21259</v>
      </c>
      <c r="K33">
        <f t="shared" si="2"/>
        <v>1358.2293884869191</v>
      </c>
      <c r="M33" s="5">
        <v>11130206</v>
      </c>
      <c r="N33" s="18">
        <f>SUM(K95,K101,K107,K131,K137,K526)</f>
        <v>37691.516721393164</v>
      </c>
    </row>
    <row r="34" spans="1:14" x14ac:dyDescent="0.3">
      <c r="A34" s="21" t="s">
        <v>53</v>
      </c>
      <c r="B34" t="s">
        <v>820</v>
      </c>
      <c r="C34" s="22" t="s">
        <v>1150</v>
      </c>
      <c r="D34" s="5">
        <v>594784.94871090993</v>
      </c>
      <c r="E34" s="5">
        <v>15294.650562299999</v>
      </c>
      <c r="F34" s="5">
        <f t="shared" si="0"/>
        <v>2.571458910560602E-2</v>
      </c>
      <c r="H34">
        <f t="shared" si="8"/>
        <v>19785</v>
      </c>
      <c r="I34">
        <f t="shared" si="8"/>
        <v>1474</v>
      </c>
      <c r="J34">
        <f t="shared" si="1"/>
        <v>21259</v>
      </c>
      <c r="K34">
        <f t="shared" si="2"/>
        <v>546.66644979607838</v>
      </c>
      <c r="M34" s="5">
        <v>11130207</v>
      </c>
      <c r="N34" s="18">
        <f>SUM(K102,K117,K132,K138)</f>
        <v>14523.306035076208</v>
      </c>
    </row>
    <row r="35" spans="1:14" x14ac:dyDescent="0.3">
      <c r="A35" s="21" t="s">
        <v>53</v>
      </c>
      <c r="B35" t="s">
        <v>820</v>
      </c>
      <c r="C35" s="22" t="s">
        <v>1158</v>
      </c>
      <c r="D35" s="5">
        <v>594784.94871090993</v>
      </c>
      <c r="E35" s="5">
        <v>4166.9462862099999</v>
      </c>
      <c r="F35" s="5">
        <f t="shared" si="0"/>
        <v>7.0058031818745767E-3</v>
      </c>
      <c r="H35">
        <f t="shared" si="8"/>
        <v>19785</v>
      </c>
      <c r="I35">
        <f t="shared" si="8"/>
        <v>1474</v>
      </c>
      <c r="J35">
        <f t="shared" si="1"/>
        <v>21259</v>
      </c>
      <c r="K35">
        <f t="shared" si="2"/>
        <v>148.93636984347162</v>
      </c>
      <c r="M35" s="5">
        <v>11130209</v>
      </c>
      <c r="N35" s="18">
        <f>SUM(K96,K103,K108,K126,K133,K139)</f>
        <v>8897.4698179800089</v>
      </c>
    </row>
    <row r="36" spans="1:14" x14ac:dyDescent="0.3">
      <c r="A36" s="21" t="s">
        <v>53</v>
      </c>
      <c r="B36" t="s">
        <v>1006</v>
      </c>
      <c r="C36" s="22" t="s">
        <v>1140</v>
      </c>
      <c r="D36" s="5">
        <v>578428.70547459996</v>
      </c>
      <c r="E36" s="5">
        <v>37314.5659486</v>
      </c>
      <c r="F36" s="5">
        <f t="shared" si="0"/>
        <v>6.4510225020702333E-2</v>
      </c>
      <c r="H36">
        <f>Input!AC10</f>
        <v>10403</v>
      </c>
      <c r="I36">
        <f>Input!AD10</f>
        <v>331</v>
      </c>
      <c r="J36">
        <f t="shared" si="1"/>
        <v>10734</v>
      </c>
      <c r="K36">
        <f t="shared" si="2"/>
        <v>692.4527553722188</v>
      </c>
      <c r="M36" s="5">
        <v>11130210</v>
      </c>
      <c r="N36" s="18">
        <f>SUM(K148,K171)</f>
        <v>1949.6840045761749</v>
      </c>
    </row>
    <row r="37" spans="1:14" x14ac:dyDescent="0.3">
      <c r="A37" s="21" t="s">
        <v>53</v>
      </c>
      <c r="B37" t="s">
        <v>1006</v>
      </c>
      <c r="C37" s="22" t="s">
        <v>1145</v>
      </c>
      <c r="D37" s="5">
        <v>578428.70547459996</v>
      </c>
      <c r="E37" s="5">
        <v>360385.421455</v>
      </c>
      <c r="F37" s="5">
        <f t="shared" si="0"/>
        <v>0.62304207596216077</v>
      </c>
      <c r="H37">
        <f t="shared" ref="H37:I38" si="9">H36</f>
        <v>10403</v>
      </c>
      <c r="I37">
        <f t="shared" si="9"/>
        <v>331</v>
      </c>
      <c r="J37">
        <f t="shared" si="1"/>
        <v>10734</v>
      </c>
      <c r="K37">
        <f t="shared" si="2"/>
        <v>6687.7336433778337</v>
      </c>
      <c r="M37" s="5">
        <v>11130301</v>
      </c>
      <c r="N37" s="18">
        <f>SUM(K35,K54,K86,K94)</f>
        <v>2081.5202989795175</v>
      </c>
    </row>
    <row r="38" spans="1:14" x14ac:dyDescent="0.3">
      <c r="A38" s="21" t="s">
        <v>53</v>
      </c>
      <c r="B38" t="s">
        <v>1006</v>
      </c>
      <c r="C38" s="22" t="s">
        <v>1147</v>
      </c>
      <c r="D38" s="5">
        <v>578428.70547459996</v>
      </c>
      <c r="E38" s="5">
        <v>180728.71807100001</v>
      </c>
      <c r="F38" s="5">
        <f t="shared" si="0"/>
        <v>0.31244769901713704</v>
      </c>
      <c r="H38">
        <f t="shared" si="9"/>
        <v>10403</v>
      </c>
      <c r="I38">
        <f t="shared" si="9"/>
        <v>331</v>
      </c>
      <c r="J38">
        <f t="shared" si="1"/>
        <v>10734</v>
      </c>
      <c r="K38">
        <f t="shared" si="2"/>
        <v>3353.813601249949</v>
      </c>
      <c r="M38" s="5">
        <v>11140101</v>
      </c>
      <c r="N38" s="18">
        <f>SUM(K164,K172,K239,K252)</f>
        <v>9962.5142073173756</v>
      </c>
    </row>
    <row r="39" spans="1:14" x14ac:dyDescent="0.3">
      <c r="A39" s="21" t="s">
        <v>53</v>
      </c>
      <c r="B39" t="s">
        <v>1008</v>
      </c>
      <c r="C39" s="22" t="s">
        <v>1144</v>
      </c>
      <c r="D39" s="5">
        <v>576615.05498444301</v>
      </c>
      <c r="E39" s="5">
        <v>373.55015264299999</v>
      </c>
      <c r="F39" s="5">
        <f t="shared" si="0"/>
        <v>6.4783281222700352E-4</v>
      </c>
      <c r="H39">
        <f>Input!AC11</f>
        <v>111506</v>
      </c>
      <c r="I39">
        <f>Input!AD11</f>
        <v>4256</v>
      </c>
      <c r="J39">
        <f t="shared" si="1"/>
        <v>115762</v>
      </c>
      <c r="K39">
        <f t="shared" si="2"/>
        <v>74.994422009022387</v>
      </c>
      <c r="M39" s="5">
        <v>11140106</v>
      </c>
      <c r="N39" s="18">
        <f>SUM(K204,K240,K253)</f>
        <v>3901.3885715300439</v>
      </c>
    </row>
    <row r="40" spans="1:14" x14ac:dyDescent="0.3">
      <c r="A40" s="21" t="s">
        <v>53</v>
      </c>
      <c r="B40" t="s">
        <v>1008</v>
      </c>
      <c r="C40" s="22" t="s">
        <v>1155</v>
      </c>
      <c r="D40" s="5">
        <v>576615.05498444301</v>
      </c>
      <c r="E40" s="5">
        <v>82875.672330000001</v>
      </c>
      <c r="F40" s="5">
        <f t="shared" si="0"/>
        <v>0.14372790237368321</v>
      </c>
      <c r="H40">
        <f t="shared" ref="H40:I42" si="10">H39</f>
        <v>111506</v>
      </c>
      <c r="I40">
        <f t="shared" si="10"/>
        <v>4256</v>
      </c>
      <c r="J40">
        <f t="shared" si="1"/>
        <v>115762</v>
      </c>
      <c r="K40">
        <f t="shared" si="2"/>
        <v>16638.229434582317</v>
      </c>
      <c r="M40" s="5">
        <v>11140201</v>
      </c>
      <c r="N40" s="18">
        <f>K205</f>
        <v>108.27197124925111</v>
      </c>
    </row>
    <row r="41" spans="1:14" x14ac:dyDescent="0.3">
      <c r="A41" s="21" t="s">
        <v>53</v>
      </c>
      <c r="B41" t="s">
        <v>1008</v>
      </c>
      <c r="C41" s="22" t="s">
        <v>1156</v>
      </c>
      <c r="D41" s="5">
        <v>576615.05498444301</v>
      </c>
      <c r="E41" s="5">
        <v>446632.32693600003</v>
      </c>
      <c r="F41" s="5">
        <f t="shared" si="0"/>
        <v>0.77457624991780716</v>
      </c>
      <c r="H41">
        <f t="shared" si="10"/>
        <v>111506</v>
      </c>
      <c r="I41">
        <f t="shared" si="10"/>
        <v>4256</v>
      </c>
      <c r="J41">
        <f t="shared" si="1"/>
        <v>115762</v>
      </c>
      <c r="K41">
        <f t="shared" si="2"/>
        <v>89666.495842985198</v>
      </c>
      <c r="M41" s="5">
        <v>11140301</v>
      </c>
      <c r="N41" s="18">
        <f>SUM(K165,K214,K216,K228,K234,K241)</f>
        <v>6498.832123594435</v>
      </c>
    </row>
    <row r="42" spans="1:14" x14ac:dyDescent="0.3">
      <c r="A42" s="21" t="s">
        <v>53</v>
      </c>
      <c r="B42" t="s">
        <v>1008</v>
      </c>
      <c r="C42" s="22" t="s">
        <v>1159</v>
      </c>
      <c r="D42" s="5">
        <v>576615.05498444301</v>
      </c>
      <c r="E42" s="5">
        <v>46733.505565799998</v>
      </c>
      <c r="F42" s="5">
        <f t="shared" si="0"/>
        <v>8.1048014896282689E-2</v>
      </c>
      <c r="H42">
        <f t="shared" si="10"/>
        <v>111506</v>
      </c>
      <c r="I42">
        <f t="shared" si="10"/>
        <v>4256</v>
      </c>
      <c r="J42">
        <f t="shared" si="1"/>
        <v>115762</v>
      </c>
      <c r="K42">
        <f t="shared" si="2"/>
        <v>9382.2803004234775</v>
      </c>
      <c r="M42" s="5">
        <v>11140302</v>
      </c>
      <c r="N42" s="18">
        <f>SUM(K206,K209,K215,K217,K229,K242,K246,K254,K259)</f>
        <v>7060.4385083202105</v>
      </c>
    </row>
    <row r="43" spans="1:14" x14ac:dyDescent="0.3">
      <c r="A43" s="21" t="s">
        <v>53</v>
      </c>
      <c r="B43" t="s">
        <v>1012</v>
      </c>
      <c r="C43" s="22" t="s">
        <v>1160</v>
      </c>
      <c r="D43" s="5">
        <v>916943.02240560006</v>
      </c>
      <c r="E43" s="5">
        <v>111168.165681</v>
      </c>
      <c r="F43" s="5">
        <f t="shared" si="0"/>
        <v>0.12123781190825828</v>
      </c>
      <c r="H43">
        <f>Input!AC12</f>
        <v>273026</v>
      </c>
      <c r="I43">
        <f>Input!AD12</f>
        <v>7731</v>
      </c>
      <c r="J43">
        <f t="shared" si="1"/>
        <v>280757</v>
      </c>
      <c r="K43">
        <f t="shared" si="2"/>
        <v>34038.364357926868</v>
      </c>
      <c r="M43" s="5">
        <v>11140303</v>
      </c>
      <c r="N43" s="18">
        <f>SUM(K210,K218,K230,K247,K260)</f>
        <v>3599.2799816131464</v>
      </c>
    </row>
    <row r="44" spans="1:14" x14ac:dyDescent="0.3">
      <c r="A44" s="21" t="s">
        <v>53</v>
      </c>
      <c r="B44" t="s">
        <v>1012</v>
      </c>
      <c r="C44" s="22" t="s">
        <v>1151</v>
      </c>
      <c r="D44" s="5">
        <v>916943.02240560006</v>
      </c>
      <c r="E44" s="5">
        <v>342166.32427400001</v>
      </c>
      <c r="F44" s="5">
        <f t="shared" si="0"/>
        <v>0.37315985389836615</v>
      </c>
      <c r="H44">
        <f t="shared" ref="H44:I49" si="11">H43</f>
        <v>273026</v>
      </c>
      <c r="I44">
        <f t="shared" si="11"/>
        <v>7731</v>
      </c>
      <c r="J44">
        <f t="shared" si="1"/>
        <v>280757</v>
      </c>
      <c r="K44">
        <f t="shared" si="2"/>
        <v>104767.24110094359</v>
      </c>
      <c r="M44" s="5">
        <v>11140304</v>
      </c>
      <c r="N44" s="18">
        <f>SUM(K211,K223,K689)</f>
        <v>233.60861307849157</v>
      </c>
    </row>
    <row r="45" spans="1:14" x14ac:dyDescent="0.3">
      <c r="A45" s="21" t="s">
        <v>53</v>
      </c>
      <c r="B45" t="s">
        <v>1012</v>
      </c>
      <c r="C45" s="22" t="s">
        <v>1152</v>
      </c>
      <c r="D45" s="5">
        <v>916943.02240560006</v>
      </c>
      <c r="E45" s="5">
        <v>194946.45719700001</v>
      </c>
      <c r="F45" s="5">
        <f t="shared" si="0"/>
        <v>0.21260476652688623</v>
      </c>
      <c r="H45">
        <f t="shared" si="11"/>
        <v>273026</v>
      </c>
      <c r="I45">
        <f t="shared" si="11"/>
        <v>7731</v>
      </c>
      <c r="J45">
        <f t="shared" si="1"/>
        <v>280757</v>
      </c>
      <c r="K45">
        <f t="shared" si="2"/>
        <v>59690.276435788997</v>
      </c>
      <c r="M45" s="5">
        <v>11140305</v>
      </c>
      <c r="N45" s="18">
        <f>SUM(K207,K212,K219,K224,K231,K243,K248,K261,K262,K268)</f>
        <v>2854.9403651524276</v>
      </c>
    </row>
    <row r="46" spans="1:14" x14ac:dyDescent="0.3">
      <c r="A46" s="21" t="s">
        <v>53</v>
      </c>
      <c r="B46" t="s">
        <v>1012</v>
      </c>
      <c r="C46" s="22" t="s">
        <v>1153</v>
      </c>
      <c r="D46" s="5">
        <v>916943.02240560006</v>
      </c>
      <c r="E46" s="5">
        <v>20551.6928577</v>
      </c>
      <c r="F46" s="5">
        <f t="shared" si="0"/>
        <v>2.2413271441645996E-2</v>
      </c>
      <c r="H46">
        <f t="shared" si="11"/>
        <v>273026</v>
      </c>
      <c r="I46">
        <f t="shared" si="11"/>
        <v>7731</v>
      </c>
      <c r="J46">
        <f t="shared" si="1"/>
        <v>280757</v>
      </c>
      <c r="K46">
        <f t="shared" si="2"/>
        <v>6292.6828501422051</v>
      </c>
      <c r="M46" s="5">
        <v>11140306</v>
      </c>
      <c r="N46" s="18">
        <f>SUM(K213,K225,K244,K249)</f>
        <v>2238.772396486555</v>
      </c>
    </row>
    <row r="47" spans="1:14" x14ac:dyDescent="0.3">
      <c r="A47" s="21" t="s">
        <v>53</v>
      </c>
      <c r="B47" t="s">
        <v>1012</v>
      </c>
      <c r="C47" s="22" t="s">
        <v>1143</v>
      </c>
      <c r="D47" s="5">
        <v>916943.02240560006</v>
      </c>
      <c r="E47" s="5">
        <v>93500.449985200001</v>
      </c>
      <c r="F47" s="5">
        <f t="shared" si="0"/>
        <v>0.10196974915617064</v>
      </c>
      <c r="H47">
        <f t="shared" si="11"/>
        <v>273026</v>
      </c>
      <c r="I47">
        <f t="shared" si="11"/>
        <v>7731</v>
      </c>
      <c r="J47">
        <f t="shared" si="1"/>
        <v>280757</v>
      </c>
      <c r="K47">
        <f t="shared" si="2"/>
        <v>28628.720863839</v>
      </c>
      <c r="M47" s="5">
        <v>11140307</v>
      </c>
      <c r="N47" s="18">
        <f>SUM(K208,K221,K226,K245,K263,K269)</f>
        <v>1782.5234295691487</v>
      </c>
    </row>
    <row r="48" spans="1:14" x14ac:dyDescent="0.3">
      <c r="A48" s="21" t="s">
        <v>53</v>
      </c>
      <c r="B48" t="s">
        <v>1012</v>
      </c>
      <c r="C48" s="22" t="s">
        <v>1155</v>
      </c>
      <c r="D48" s="5">
        <v>916943.02240560006</v>
      </c>
      <c r="E48" s="5">
        <v>6861.5121987000002</v>
      </c>
      <c r="F48" s="5">
        <f t="shared" si="0"/>
        <v>7.4830300586167528E-3</v>
      </c>
      <c r="H48">
        <f t="shared" si="11"/>
        <v>273026</v>
      </c>
      <c r="I48">
        <f t="shared" si="11"/>
        <v>7731</v>
      </c>
      <c r="J48">
        <f t="shared" si="1"/>
        <v>280757</v>
      </c>
      <c r="K48">
        <f t="shared" si="2"/>
        <v>2100.9130701670638</v>
      </c>
      <c r="M48" s="5">
        <v>12010001</v>
      </c>
      <c r="N48" s="18">
        <f>SUM(K143,K181,K193,K235,K250,K255,K265,K270,K706)</f>
        <v>4582.0533137842585</v>
      </c>
    </row>
    <row r="49" spans="1:14" x14ac:dyDescent="0.3">
      <c r="A49" s="21" t="s">
        <v>53</v>
      </c>
      <c r="B49" t="s">
        <v>1012</v>
      </c>
      <c r="C49" s="22" t="s">
        <v>1156</v>
      </c>
      <c r="D49" s="5">
        <v>916943.02240560006</v>
      </c>
      <c r="E49" s="5">
        <v>147748.420212</v>
      </c>
      <c r="F49" s="5">
        <f t="shared" si="0"/>
        <v>0.16113151701005587</v>
      </c>
      <c r="H49">
        <f t="shared" si="11"/>
        <v>273026</v>
      </c>
      <c r="I49">
        <f t="shared" si="11"/>
        <v>7731</v>
      </c>
      <c r="J49">
        <f t="shared" si="1"/>
        <v>280757</v>
      </c>
      <c r="K49">
        <f t="shared" si="2"/>
        <v>45238.801321192259</v>
      </c>
      <c r="M49" s="5">
        <v>12010002</v>
      </c>
      <c r="N49" s="18">
        <f>SUM(K220,K222,K227,K232,K256,K264,K271,K690,K696,K703,K707)</f>
        <v>6914.6096973060039</v>
      </c>
    </row>
    <row r="50" spans="1:14" x14ac:dyDescent="0.3">
      <c r="A50" s="21" t="s">
        <v>53</v>
      </c>
      <c r="B50" t="s">
        <v>1014</v>
      </c>
      <c r="C50" s="22" t="s">
        <v>1144</v>
      </c>
      <c r="D50" s="5">
        <v>583804.70479745697</v>
      </c>
      <c r="E50" s="5">
        <v>335295.47079400002</v>
      </c>
      <c r="F50" s="5">
        <f t="shared" si="0"/>
        <v>0.57432814096680873</v>
      </c>
      <c r="H50">
        <f>Input!AC13</f>
        <v>1653</v>
      </c>
      <c r="I50">
        <f>Input!AD13</f>
        <v>1285</v>
      </c>
      <c r="J50">
        <f t="shared" si="1"/>
        <v>2938</v>
      </c>
      <c r="K50">
        <f t="shared" si="2"/>
        <v>1687.376078160484</v>
      </c>
      <c r="M50" s="5">
        <v>12010003</v>
      </c>
      <c r="N50" s="18">
        <f>SUM(K233,K236,K251,K272)</f>
        <v>2935.72955778186</v>
      </c>
    </row>
    <row r="51" spans="1:14" x14ac:dyDescent="0.3">
      <c r="A51" s="21" t="s">
        <v>53</v>
      </c>
      <c r="B51" t="s">
        <v>1014</v>
      </c>
      <c r="C51" s="22" t="s">
        <v>1161</v>
      </c>
      <c r="D51" s="5">
        <v>583804.70479745697</v>
      </c>
      <c r="E51" s="5">
        <v>15132.0461196</v>
      </c>
      <c r="F51" s="5">
        <f t="shared" si="0"/>
        <v>2.5919705674262862E-2</v>
      </c>
      <c r="H51">
        <f t="shared" ref="H51:I54" si="12">H50</f>
        <v>1653</v>
      </c>
      <c r="I51">
        <f t="shared" si="12"/>
        <v>1285</v>
      </c>
      <c r="J51">
        <f t="shared" si="1"/>
        <v>2938</v>
      </c>
      <c r="K51">
        <f t="shared" si="2"/>
        <v>76.15209527098429</v>
      </c>
      <c r="M51" s="5">
        <v>12010004</v>
      </c>
      <c r="N51" s="18">
        <f>SUM(K682,K691,K699,K701,K704)</f>
        <v>5653.1446765969567</v>
      </c>
    </row>
    <row r="52" spans="1:14" x14ac:dyDescent="0.3">
      <c r="A52" s="21" t="s">
        <v>53</v>
      </c>
      <c r="B52" t="s">
        <v>1014</v>
      </c>
      <c r="C52" s="22" t="s">
        <v>1162</v>
      </c>
      <c r="D52" s="5">
        <v>583804.70479745697</v>
      </c>
      <c r="E52" s="5">
        <v>236.60894430499999</v>
      </c>
      <c r="F52" s="5">
        <f t="shared" si="0"/>
        <v>4.0528783403191005E-4</v>
      </c>
      <c r="H52">
        <f t="shared" si="12"/>
        <v>1653</v>
      </c>
      <c r="I52">
        <f t="shared" si="12"/>
        <v>1285</v>
      </c>
      <c r="J52">
        <f t="shared" si="1"/>
        <v>2938</v>
      </c>
      <c r="K52">
        <f t="shared" si="2"/>
        <v>1.1907356563857516</v>
      </c>
      <c r="M52" s="5">
        <v>12010005</v>
      </c>
      <c r="N52" s="18">
        <f>SUM(K672,K683,K685)</f>
        <v>2106.9897093019154</v>
      </c>
    </row>
    <row r="53" spans="1:14" x14ac:dyDescent="0.3">
      <c r="A53" s="21" t="s">
        <v>53</v>
      </c>
      <c r="B53" t="s">
        <v>1014</v>
      </c>
      <c r="C53" s="22" t="s">
        <v>1157</v>
      </c>
      <c r="D53" s="5">
        <v>583804.70479745697</v>
      </c>
      <c r="E53" s="5">
        <v>113.206798552</v>
      </c>
      <c r="F53" s="5">
        <f t="shared" si="0"/>
        <v>1.9391210386232762E-4</v>
      </c>
      <c r="H53">
        <f t="shared" si="12"/>
        <v>1653</v>
      </c>
      <c r="I53">
        <f t="shared" si="12"/>
        <v>1285</v>
      </c>
      <c r="J53">
        <f t="shared" si="1"/>
        <v>2938</v>
      </c>
      <c r="K53">
        <f t="shared" si="2"/>
        <v>0.56971376114751848</v>
      </c>
      <c r="M53" s="5">
        <v>12020001</v>
      </c>
      <c r="N53" s="18">
        <f>SUM(K175,K257,K266,K650,K657,K664,K668,K708)</f>
        <v>6353.7758841821897</v>
      </c>
    </row>
    <row r="54" spans="1:14" x14ac:dyDescent="0.3">
      <c r="A54" s="21" t="s">
        <v>53</v>
      </c>
      <c r="B54" t="s">
        <v>1014</v>
      </c>
      <c r="C54" s="22" t="s">
        <v>1158</v>
      </c>
      <c r="D54" s="5">
        <v>583804.70479745697</v>
      </c>
      <c r="E54" s="5">
        <v>233027.372141</v>
      </c>
      <c r="F54" s="5">
        <f t="shared" si="0"/>
        <v>0.39915295342103424</v>
      </c>
      <c r="H54">
        <f t="shared" si="12"/>
        <v>1653</v>
      </c>
      <c r="I54">
        <f t="shared" si="12"/>
        <v>1285</v>
      </c>
      <c r="J54">
        <f t="shared" si="1"/>
        <v>2938</v>
      </c>
      <c r="K54">
        <f t="shared" si="2"/>
        <v>1172.7113771509985</v>
      </c>
      <c r="M54" s="5">
        <v>12020002</v>
      </c>
      <c r="N54" s="18">
        <f>SUM(K633,K640,K653,K658,K669,K673,K692,K710,K712)</f>
        <v>2324.3747462609763</v>
      </c>
    </row>
    <row r="55" spans="1:14" x14ac:dyDescent="0.3">
      <c r="A55" s="21" t="s">
        <v>53</v>
      </c>
      <c r="B55" t="s">
        <v>1020</v>
      </c>
      <c r="C55" s="22" t="s">
        <v>1143</v>
      </c>
      <c r="D55" s="5">
        <v>572766.11044389999</v>
      </c>
      <c r="E55" s="5">
        <v>25909.775982700001</v>
      </c>
      <c r="F55" s="5">
        <f t="shared" si="0"/>
        <v>4.5236223844702758E-2</v>
      </c>
      <c r="H55">
        <f>Input!AC14</f>
        <v>38748</v>
      </c>
      <c r="I55">
        <f>Input!AD14</f>
        <v>698</v>
      </c>
      <c r="J55">
        <f t="shared" si="1"/>
        <v>39446</v>
      </c>
      <c r="K55">
        <f t="shared" si="2"/>
        <v>1784.3880857781451</v>
      </c>
      <c r="M55" s="5">
        <v>12020003</v>
      </c>
      <c r="N55" s="18">
        <f>SUM(K654,K660,K674,K676,K686,K713)</f>
        <v>7563.1465434772736</v>
      </c>
    </row>
    <row r="56" spans="1:14" x14ac:dyDescent="0.3">
      <c r="A56" s="21" t="s">
        <v>53</v>
      </c>
      <c r="B56" t="s">
        <v>1020</v>
      </c>
      <c r="C56" s="22" t="s">
        <v>1144</v>
      </c>
      <c r="D56" s="5">
        <v>572766.11044389999</v>
      </c>
      <c r="E56" s="5">
        <v>417356.30904099997</v>
      </c>
      <c r="F56" s="5">
        <f t="shared" si="0"/>
        <v>0.72866795264395845</v>
      </c>
      <c r="H56">
        <f t="shared" ref="H56:I58" si="13">H55</f>
        <v>38748</v>
      </c>
      <c r="I56">
        <f t="shared" si="13"/>
        <v>698</v>
      </c>
      <c r="J56">
        <f t="shared" si="1"/>
        <v>39446</v>
      </c>
      <c r="K56">
        <f t="shared" si="2"/>
        <v>28743.036059993585</v>
      </c>
      <c r="M56" s="5">
        <v>12020004</v>
      </c>
      <c r="N56" s="18">
        <f>SUM(K258,K655,K659,K680,K697,K709)</f>
        <v>3263.8631885340324</v>
      </c>
    </row>
    <row r="57" spans="1:14" x14ac:dyDescent="0.3">
      <c r="A57" s="21" t="s">
        <v>53</v>
      </c>
      <c r="B57" t="s">
        <v>1020</v>
      </c>
      <c r="C57" s="22" t="s">
        <v>1156</v>
      </c>
      <c r="D57" s="5">
        <v>572766.11044389999</v>
      </c>
      <c r="E57" s="5">
        <v>109781.02852000001</v>
      </c>
      <c r="F57" s="5">
        <f t="shared" si="0"/>
        <v>0.19166816352824806</v>
      </c>
      <c r="H57">
        <f t="shared" si="13"/>
        <v>38748</v>
      </c>
      <c r="I57">
        <f t="shared" si="13"/>
        <v>698</v>
      </c>
      <c r="J57">
        <f t="shared" si="1"/>
        <v>39446</v>
      </c>
      <c r="K57">
        <f t="shared" si="2"/>
        <v>7560.5423785352732</v>
      </c>
      <c r="M57" s="5">
        <v>12020005</v>
      </c>
      <c r="N57" s="18">
        <f>SUM(K656,K675,K681,K684,K698,K700,K702,K705)</f>
        <v>4594.6162233423147</v>
      </c>
    </row>
    <row r="58" spans="1:14" x14ac:dyDescent="0.3">
      <c r="A58" s="21" t="s">
        <v>53</v>
      </c>
      <c r="B58" t="s">
        <v>1020</v>
      </c>
      <c r="C58" s="22" t="s">
        <v>1159</v>
      </c>
      <c r="D58" s="5">
        <v>572766.11044389999</v>
      </c>
      <c r="E58" s="5">
        <v>19718.9969002</v>
      </c>
      <c r="F58" s="5">
        <f t="shared" si="0"/>
        <v>3.4427659983090761E-2</v>
      </c>
      <c r="H58">
        <f t="shared" si="13"/>
        <v>38748</v>
      </c>
      <c r="I58">
        <f t="shared" si="13"/>
        <v>698</v>
      </c>
      <c r="J58">
        <f t="shared" si="1"/>
        <v>39446</v>
      </c>
      <c r="K58">
        <f t="shared" si="2"/>
        <v>1358.0334756929981</v>
      </c>
      <c r="M58" s="5">
        <v>12020006</v>
      </c>
      <c r="N58" s="18">
        <f>SUM(K634,K661,K693,K714)</f>
        <v>1843.7436956506051</v>
      </c>
    </row>
    <row r="59" spans="1:14" x14ac:dyDescent="0.3">
      <c r="A59" s="21" t="s">
        <v>53</v>
      </c>
      <c r="B59" t="s">
        <v>1046</v>
      </c>
      <c r="C59" s="22" t="s">
        <v>1144</v>
      </c>
      <c r="D59" s="5">
        <v>585943.64879270003</v>
      </c>
      <c r="E59" s="5">
        <v>31818.417769700001</v>
      </c>
      <c r="F59" s="5">
        <f t="shared" si="0"/>
        <v>5.4302863142658593E-2</v>
      </c>
      <c r="H59">
        <f>Input!AC15</f>
        <v>15070</v>
      </c>
      <c r="I59">
        <f>Input!AD15</f>
        <v>1028</v>
      </c>
      <c r="J59">
        <f t="shared" si="1"/>
        <v>16098</v>
      </c>
      <c r="K59">
        <f t="shared" si="2"/>
        <v>874.16749087051801</v>
      </c>
      <c r="M59" s="5">
        <v>12020007</v>
      </c>
      <c r="N59" s="18">
        <f>SUM(K621,K635,K662,K677,K687,K694)</f>
        <v>25613.031103105786</v>
      </c>
    </row>
    <row r="60" spans="1:14" x14ac:dyDescent="0.3">
      <c r="A60" s="21" t="s">
        <v>53</v>
      </c>
      <c r="B60" t="s">
        <v>1046</v>
      </c>
      <c r="C60" s="22" t="s">
        <v>1161</v>
      </c>
      <c r="D60" s="5">
        <v>585943.64879270003</v>
      </c>
      <c r="E60" s="5">
        <v>12052.7035798</v>
      </c>
      <c r="F60" s="5">
        <f t="shared" si="0"/>
        <v>2.0569731585339028E-2</v>
      </c>
      <c r="H60">
        <f t="shared" ref="H60:I63" si="14">H59</f>
        <v>15070</v>
      </c>
      <c r="I60">
        <f t="shared" si="14"/>
        <v>1028</v>
      </c>
      <c r="J60">
        <f t="shared" si="1"/>
        <v>16098</v>
      </c>
      <c r="K60">
        <f t="shared" si="2"/>
        <v>331.1315390607877</v>
      </c>
      <c r="M60" s="5">
        <v>12030101</v>
      </c>
      <c r="N60" s="18">
        <f>SUM(K97,K109,K127,K140,K179,K190,K196,K200,K588)</f>
        <v>5075.9642874041811</v>
      </c>
    </row>
    <row r="61" spans="1:14" x14ac:dyDescent="0.3">
      <c r="A61" s="21" t="s">
        <v>53</v>
      </c>
      <c r="B61" t="s">
        <v>1046</v>
      </c>
      <c r="C61" s="22" t="s">
        <v>1163</v>
      </c>
      <c r="D61" s="5">
        <v>585943.64879270003</v>
      </c>
      <c r="E61" s="5">
        <v>98709.386222200003</v>
      </c>
      <c r="F61" s="5">
        <f t="shared" si="0"/>
        <v>0.16846225131987433</v>
      </c>
      <c r="H61">
        <f t="shared" si="14"/>
        <v>15070</v>
      </c>
      <c r="I61">
        <f t="shared" si="14"/>
        <v>1028</v>
      </c>
      <c r="J61">
        <f t="shared" si="1"/>
        <v>16098</v>
      </c>
      <c r="K61">
        <f t="shared" si="2"/>
        <v>2711.905321747337</v>
      </c>
      <c r="M61" s="5">
        <v>12030102</v>
      </c>
      <c r="N61" s="18">
        <f>SUM(K151,K160,K191,K197,K201,K510,K513)</f>
        <v>11431.081438366897</v>
      </c>
    </row>
    <row r="62" spans="1:14" x14ac:dyDescent="0.3">
      <c r="A62" s="21" t="s">
        <v>53</v>
      </c>
      <c r="B62" t="s">
        <v>1046</v>
      </c>
      <c r="C62" s="22" t="s">
        <v>1159</v>
      </c>
      <c r="D62" s="5">
        <v>585943.64879270003</v>
      </c>
      <c r="E62" s="5">
        <v>165212.66654100001</v>
      </c>
      <c r="F62" s="5">
        <f t="shared" si="0"/>
        <v>0.28195999202553063</v>
      </c>
      <c r="H62">
        <f t="shared" si="14"/>
        <v>15070</v>
      </c>
      <c r="I62">
        <f t="shared" si="14"/>
        <v>1028</v>
      </c>
      <c r="J62">
        <f t="shared" si="1"/>
        <v>16098</v>
      </c>
      <c r="K62">
        <f t="shared" si="2"/>
        <v>4538.991951626992</v>
      </c>
      <c r="M62" s="5">
        <v>12030103</v>
      </c>
      <c r="N62" s="18">
        <f>SUM(K128,K144,K149,K152,K157,K173,K198,K202)</f>
        <v>7635.5482681861431</v>
      </c>
    </row>
    <row r="63" spans="1:14" x14ac:dyDescent="0.3">
      <c r="A63" s="21" t="s">
        <v>53</v>
      </c>
      <c r="B63" t="s">
        <v>1046</v>
      </c>
      <c r="C63" s="22" t="s">
        <v>1162</v>
      </c>
      <c r="D63" s="5">
        <v>585943.64879270003</v>
      </c>
      <c r="E63" s="5">
        <v>278150.47467999998</v>
      </c>
      <c r="F63" s="5">
        <f t="shared" si="0"/>
        <v>0.4747051619265974</v>
      </c>
      <c r="H63">
        <f t="shared" si="14"/>
        <v>15070</v>
      </c>
      <c r="I63">
        <f t="shared" si="14"/>
        <v>1028</v>
      </c>
      <c r="J63">
        <f t="shared" si="1"/>
        <v>16098</v>
      </c>
      <c r="K63">
        <f t="shared" si="2"/>
        <v>7641.8036966943646</v>
      </c>
      <c r="M63" s="5">
        <v>12030104</v>
      </c>
      <c r="N63" s="18">
        <f>SUM(K129,K150,K153,K158,K199,K203)</f>
        <v>2581.1583379420022</v>
      </c>
    </row>
    <row r="64" spans="1:14" x14ac:dyDescent="0.3">
      <c r="A64" s="21" t="s">
        <v>53</v>
      </c>
      <c r="B64" t="s">
        <v>1063</v>
      </c>
      <c r="C64" s="22" t="s">
        <v>1143</v>
      </c>
      <c r="D64" s="5">
        <v>582149.370016</v>
      </c>
      <c r="E64" s="5">
        <v>314897.70316799998</v>
      </c>
      <c r="F64" s="5">
        <f t="shared" si="0"/>
        <v>0.54092251814915682</v>
      </c>
      <c r="H64">
        <f>Input!AC16</f>
        <v>130869</v>
      </c>
      <c r="I64">
        <f>Input!AD16</f>
        <v>3931</v>
      </c>
      <c r="J64">
        <f t="shared" si="1"/>
        <v>134800</v>
      </c>
      <c r="K64">
        <f t="shared" si="2"/>
        <v>72916.355446506335</v>
      </c>
      <c r="M64" s="5">
        <v>12030105</v>
      </c>
      <c r="N64" s="18">
        <f>SUM(K145,K154,K159,K161,K167,K176,K182,K185,K651,K665)</f>
        <v>9112.7302633157069</v>
      </c>
    </row>
    <row r="65" spans="1:14" x14ac:dyDescent="0.3">
      <c r="A65" s="21" t="s">
        <v>53</v>
      </c>
      <c r="B65" t="s">
        <v>1063</v>
      </c>
      <c r="C65" s="22" t="s">
        <v>1156</v>
      </c>
      <c r="D65" s="5">
        <v>582149.370016</v>
      </c>
      <c r="E65" s="5">
        <v>267251.66684800002</v>
      </c>
      <c r="F65" s="5">
        <f t="shared" si="0"/>
        <v>0.45907748185084318</v>
      </c>
      <c r="H65">
        <f>H64</f>
        <v>130869</v>
      </c>
      <c r="I65">
        <f>I64</f>
        <v>3931</v>
      </c>
      <c r="J65">
        <f t="shared" si="1"/>
        <v>134800</v>
      </c>
      <c r="K65">
        <f t="shared" si="2"/>
        <v>61883.644553493665</v>
      </c>
      <c r="M65" s="5">
        <v>12030106</v>
      </c>
      <c r="N65" s="18">
        <f>SUM(K146,K155,K166,K174,K183,K194,K237)</f>
        <v>8297.3914518470701</v>
      </c>
    </row>
    <row r="66" spans="1:14" x14ac:dyDescent="0.3">
      <c r="A66" s="21" t="s">
        <v>53</v>
      </c>
      <c r="B66" t="s">
        <v>1070</v>
      </c>
      <c r="C66" s="22" t="s">
        <v>1144</v>
      </c>
      <c r="D66" s="5">
        <v>574088.12095210003</v>
      </c>
      <c r="E66" s="5">
        <v>48101.128110400001</v>
      </c>
      <c r="F66" s="5">
        <f t="shared" si="0"/>
        <v>8.3787011705844711E-2</v>
      </c>
      <c r="H66">
        <f>Input!AC17</f>
        <v>50252</v>
      </c>
      <c r="I66">
        <f>Input!AD17</f>
        <v>3605</v>
      </c>
      <c r="J66">
        <f t="shared" si="1"/>
        <v>53857</v>
      </c>
      <c r="K66">
        <f t="shared" si="2"/>
        <v>4512.5170894416788</v>
      </c>
      <c r="M66" s="5">
        <v>12030107</v>
      </c>
      <c r="N66" s="18">
        <f>SUM(K177,K184,K186,K195,K238,K267,K666)</f>
        <v>4292.3694249847013</v>
      </c>
    </row>
    <row r="67" spans="1:14" x14ac:dyDescent="0.3">
      <c r="A67" s="21" t="s">
        <v>53</v>
      </c>
      <c r="B67" t="s">
        <v>1070</v>
      </c>
      <c r="C67" s="22" t="s">
        <v>1156</v>
      </c>
      <c r="D67" s="5">
        <v>574088.12095210003</v>
      </c>
      <c r="E67" s="5">
        <v>53511.384820699997</v>
      </c>
      <c r="F67" s="5">
        <f t="shared" ref="F67:F130" si="15">E67/D67</f>
        <v>9.32110992506755E-2</v>
      </c>
      <c r="H67">
        <f t="shared" ref="H67:I69" si="16">H66</f>
        <v>50252</v>
      </c>
      <c r="I67">
        <f t="shared" si="16"/>
        <v>3605</v>
      </c>
      <c r="J67">
        <f t="shared" ref="J67:J130" si="17">SUM(H67:I67)</f>
        <v>53857</v>
      </c>
      <c r="K67">
        <f t="shared" ref="K67:K130" si="18">J67*F67</f>
        <v>5020.0701723436305</v>
      </c>
      <c r="M67" s="5">
        <v>12030108</v>
      </c>
      <c r="N67" s="18">
        <f>SUM(K162,K168,K187,K506,K533)</f>
        <v>1334.3917746749701</v>
      </c>
    </row>
    <row r="68" spans="1:14" x14ac:dyDescent="0.3">
      <c r="A68" s="21" t="s">
        <v>53</v>
      </c>
      <c r="B68" t="s">
        <v>1070</v>
      </c>
      <c r="C68" s="22" t="s">
        <v>1163</v>
      </c>
      <c r="D68" s="5">
        <v>574088.12095210003</v>
      </c>
      <c r="E68" s="5">
        <v>171264.261554</v>
      </c>
      <c r="F68" s="5">
        <f t="shared" si="15"/>
        <v>0.2983239947030531</v>
      </c>
      <c r="H68">
        <f t="shared" si="16"/>
        <v>50252</v>
      </c>
      <c r="I68">
        <f t="shared" si="16"/>
        <v>3605</v>
      </c>
      <c r="J68">
        <f t="shared" si="17"/>
        <v>53857</v>
      </c>
      <c r="K68">
        <f t="shared" si="18"/>
        <v>16066.835382722331</v>
      </c>
      <c r="M68" s="5">
        <v>12030109</v>
      </c>
      <c r="N68" s="18">
        <f>SUM(K156,K163,K188,K507,K514)</f>
        <v>2065.2573782365662</v>
      </c>
    </row>
    <row r="69" spans="1:14" x14ac:dyDescent="0.3">
      <c r="A69" s="21" t="s">
        <v>53</v>
      </c>
      <c r="B69" t="s">
        <v>1070</v>
      </c>
      <c r="C69" s="22" t="s">
        <v>1159</v>
      </c>
      <c r="D69" s="5">
        <v>574088.12095210003</v>
      </c>
      <c r="E69" s="5">
        <v>301211.34646700002</v>
      </c>
      <c r="F69" s="5">
        <f t="shared" si="15"/>
        <v>0.52467789434042666</v>
      </c>
      <c r="H69">
        <f t="shared" si="16"/>
        <v>50252</v>
      </c>
      <c r="I69">
        <f t="shared" si="16"/>
        <v>3605</v>
      </c>
      <c r="J69">
        <f t="shared" si="17"/>
        <v>53857</v>
      </c>
      <c r="K69">
        <f t="shared" si="18"/>
        <v>28257.577355492358</v>
      </c>
      <c r="M69" s="5">
        <v>12030201</v>
      </c>
      <c r="N69" s="18">
        <f>SUM(K169,K178,K189,K534,K618,K652,K667,K670)</f>
        <v>4526.7934034777745</v>
      </c>
    </row>
    <row r="70" spans="1:14" x14ac:dyDescent="0.3">
      <c r="A70" s="21" t="s">
        <v>53</v>
      </c>
      <c r="B70" t="s">
        <v>1071</v>
      </c>
      <c r="C70" s="22" t="s">
        <v>1160</v>
      </c>
      <c r="D70" s="5">
        <v>940366.01055200002</v>
      </c>
      <c r="E70" s="5">
        <v>550556.607969</v>
      </c>
      <c r="F70" s="5">
        <f t="shared" si="15"/>
        <v>0.58547055273278137</v>
      </c>
      <c r="H70">
        <f>Input!AC18</f>
        <v>3794</v>
      </c>
      <c r="I70">
        <f>Input!AD18</f>
        <v>1259</v>
      </c>
      <c r="J70">
        <f t="shared" si="17"/>
        <v>5053</v>
      </c>
      <c r="K70">
        <f t="shared" si="18"/>
        <v>2958.3827029587442</v>
      </c>
      <c r="M70" s="5">
        <v>12030202</v>
      </c>
      <c r="N70" s="18">
        <f>SUM(K492,K619,K622,K628,K636,K637,K641,K642,K663,K671,K695,K711)</f>
        <v>7916.4781167680767</v>
      </c>
    </row>
    <row r="71" spans="1:14" x14ac:dyDescent="0.3">
      <c r="A71" s="21" t="s">
        <v>53</v>
      </c>
      <c r="B71" t="s">
        <v>1071</v>
      </c>
      <c r="C71" s="22" t="s">
        <v>1151</v>
      </c>
      <c r="D71" s="5">
        <v>940366.01055200002</v>
      </c>
      <c r="E71" s="5">
        <v>12665.970025799999</v>
      </c>
      <c r="F71" s="5">
        <f t="shared" si="15"/>
        <v>1.3469191659070073E-2</v>
      </c>
      <c r="H71">
        <f t="shared" ref="H71:I73" si="19">H70</f>
        <v>3794</v>
      </c>
      <c r="I71">
        <f t="shared" si="19"/>
        <v>1259</v>
      </c>
      <c r="J71">
        <f t="shared" si="17"/>
        <v>5053</v>
      </c>
      <c r="K71">
        <f t="shared" si="18"/>
        <v>68.059825453281078</v>
      </c>
      <c r="M71" s="5">
        <v>12030203</v>
      </c>
      <c r="N71" s="18">
        <f>SUM(K600,K623,K638)</f>
        <v>69933.918502987974</v>
      </c>
    </row>
    <row r="72" spans="1:14" x14ac:dyDescent="0.3">
      <c r="A72" s="21" t="s">
        <v>53</v>
      </c>
      <c r="B72" t="s">
        <v>1071</v>
      </c>
      <c r="C72" s="22" t="s">
        <v>1143</v>
      </c>
      <c r="D72" s="5">
        <v>940366.01055200002</v>
      </c>
      <c r="E72" s="5">
        <v>311765.25224499998</v>
      </c>
      <c r="F72" s="5">
        <f t="shared" si="15"/>
        <v>0.33153607079225678</v>
      </c>
      <c r="H72">
        <f t="shared" si="19"/>
        <v>3794</v>
      </c>
      <c r="I72">
        <f t="shared" si="19"/>
        <v>1259</v>
      </c>
      <c r="J72">
        <f t="shared" si="17"/>
        <v>5053</v>
      </c>
      <c r="K72">
        <f t="shared" si="18"/>
        <v>1675.2517657132735</v>
      </c>
      <c r="M72" s="5">
        <v>12040101</v>
      </c>
      <c r="N72" s="18">
        <f>SUM(K493,K611,K630,K643)</f>
        <v>1594.2445746874919</v>
      </c>
    </row>
    <row r="73" spans="1:14" x14ac:dyDescent="0.3">
      <c r="A73" s="21" t="s">
        <v>53</v>
      </c>
      <c r="B73" t="s">
        <v>1071</v>
      </c>
      <c r="C73" s="22" t="s">
        <v>1164</v>
      </c>
      <c r="D73" s="5">
        <v>940366.01055200002</v>
      </c>
      <c r="E73" s="5">
        <v>65378.180312199998</v>
      </c>
      <c r="F73" s="5">
        <f t="shared" si="15"/>
        <v>6.9524184815891676E-2</v>
      </c>
      <c r="H73">
        <f t="shared" si="19"/>
        <v>3794</v>
      </c>
      <c r="I73">
        <f t="shared" si="19"/>
        <v>1259</v>
      </c>
      <c r="J73">
        <f t="shared" si="17"/>
        <v>5053</v>
      </c>
      <c r="K73">
        <f t="shared" si="18"/>
        <v>351.30570587470066</v>
      </c>
      <c r="M73" s="5">
        <v>12040102</v>
      </c>
      <c r="N73" s="18">
        <f>SUM(K494,K612,K631,K645)</f>
        <v>10416.819196986651</v>
      </c>
    </row>
    <row r="74" spans="1:14" x14ac:dyDescent="0.3">
      <c r="A74" s="21" t="s">
        <v>53</v>
      </c>
      <c r="B74" t="s">
        <v>1077</v>
      </c>
      <c r="C74" s="22" t="s">
        <v>1143</v>
      </c>
      <c r="D74" s="5">
        <v>590028.99691231991</v>
      </c>
      <c r="E74" s="5">
        <v>531020.34770399996</v>
      </c>
      <c r="F74" s="5">
        <f t="shared" si="15"/>
        <v>0.89999025553469736</v>
      </c>
      <c r="H74">
        <f>Input!AC19</f>
        <v>5525</v>
      </c>
      <c r="I74">
        <f>Input!AD19</f>
        <v>505</v>
      </c>
      <c r="J74">
        <f t="shared" si="17"/>
        <v>6030</v>
      </c>
      <c r="K74">
        <f t="shared" si="18"/>
        <v>5426.9412408742255</v>
      </c>
      <c r="M74" s="5">
        <v>12040103</v>
      </c>
      <c r="N74" s="18">
        <f>SUM(K613,K624,K632,K639,K644)</f>
        <v>15711.228816740837</v>
      </c>
    </row>
    <row r="75" spans="1:14" x14ac:dyDescent="0.3">
      <c r="A75" s="21" t="s">
        <v>53</v>
      </c>
      <c r="B75" t="s">
        <v>1077</v>
      </c>
      <c r="C75" s="22" t="s">
        <v>1164</v>
      </c>
      <c r="D75" s="5">
        <v>590028.99691231991</v>
      </c>
      <c r="E75" s="5">
        <v>8331.3658350200003</v>
      </c>
      <c r="F75" s="5">
        <f t="shared" si="15"/>
        <v>1.4120265069376017E-2</v>
      </c>
      <c r="H75">
        <f t="shared" ref="H75:I77" si="20">H74</f>
        <v>5525</v>
      </c>
      <c r="I75">
        <f t="shared" si="20"/>
        <v>505</v>
      </c>
      <c r="J75">
        <f t="shared" si="17"/>
        <v>6030</v>
      </c>
      <c r="K75">
        <f t="shared" si="18"/>
        <v>85.145198368337375</v>
      </c>
      <c r="M75" s="5">
        <v>12040104</v>
      </c>
      <c r="N75" s="18">
        <f>SUM(K604,K614,K646)</f>
        <v>16641.748586901158</v>
      </c>
    </row>
    <row r="76" spans="1:14" x14ac:dyDescent="0.3">
      <c r="A76" s="21" t="s">
        <v>53</v>
      </c>
      <c r="B76" t="s">
        <v>1077</v>
      </c>
      <c r="C76" s="22" t="s">
        <v>1140</v>
      </c>
      <c r="D76" s="5">
        <v>590028.99691231991</v>
      </c>
      <c r="E76" s="5">
        <v>14131.6160289</v>
      </c>
      <c r="F76" s="5">
        <f t="shared" si="15"/>
        <v>2.395071446124198E-2</v>
      </c>
      <c r="H76">
        <f t="shared" si="20"/>
        <v>5525</v>
      </c>
      <c r="I76">
        <f t="shared" si="20"/>
        <v>505</v>
      </c>
      <c r="J76">
        <f t="shared" si="17"/>
        <v>6030</v>
      </c>
      <c r="K76">
        <f t="shared" si="18"/>
        <v>144.42280820128914</v>
      </c>
      <c r="M76" s="5">
        <v>12040201</v>
      </c>
      <c r="N76" s="18">
        <f>SUM(K601,K625,K678,K688)</f>
        <v>112926.95254994913</v>
      </c>
    </row>
    <row r="77" spans="1:14" x14ac:dyDescent="0.3">
      <c r="A77" s="21" t="s">
        <v>53</v>
      </c>
      <c r="B77" t="s">
        <v>1077</v>
      </c>
      <c r="C77" s="22" t="s">
        <v>1142</v>
      </c>
      <c r="D77" s="5">
        <v>590028.99691231991</v>
      </c>
      <c r="E77" s="5">
        <v>36545.667344399997</v>
      </c>
      <c r="F77" s="5">
        <f t="shared" si="15"/>
        <v>6.1938764934684719E-2</v>
      </c>
      <c r="H77">
        <f t="shared" si="20"/>
        <v>5525</v>
      </c>
      <c r="I77">
        <f t="shared" si="20"/>
        <v>505</v>
      </c>
      <c r="J77">
        <f t="shared" si="17"/>
        <v>6030</v>
      </c>
      <c r="K77">
        <f t="shared" si="18"/>
        <v>373.49075255614883</v>
      </c>
      <c r="M77" s="5">
        <v>12040202</v>
      </c>
      <c r="N77" s="18">
        <f>SUM(K602,K609,K626,K679)</f>
        <v>98372.40525946884</v>
      </c>
    </row>
    <row r="78" spans="1:14" x14ac:dyDescent="0.3">
      <c r="A78" s="21" t="s">
        <v>53</v>
      </c>
      <c r="B78" t="s">
        <v>1080</v>
      </c>
      <c r="C78" s="22" t="s">
        <v>1143</v>
      </c>
      <c r="D78" s="5">
        <v>590008.67640393006</v>
      </c>
      <c r="E78" s="5">
        <v>1106.9867134599999</v>
      </c>
      <c r="F78" s="5">
        <f t="shared" si="15"/>
        <v>1.8762210756069252E-3</v>
      </c>
      <c r="H78">
        <f>Input!AC20</f>
        <v>19291</v>
      </c>
      <c r="I78">
        <f>Input!AD20</f>
        <v>2756</v>
      </c>
      <c r="J78">
        <f t="shared" si="17"/>
        <v>22047</v>
      </c>
      <c r="K78">
        <f t="shared" si="18"/>
        <v>41.365046053905878</v>
      </c>
      <c r="M78" s="5">
        <v>12040203</v>
      </c>
      <c r="N78" s="18">
        <f>SUM(K603,K615,K627)</f>
        <v>17773.950516860681</v>
      </c>
    </row>
    <row r="79" spans="1:14" x14ac:dyDescent="0.3">
      <c r="A79" s="21" t="s">
        <v>53</v>
      </c>
      <c r="B79" t="s">
        <v>1080</v>
      </c>
      <c r="C79" s="22" t="s">
        <v>1165</v>
      </c>
      <c r="D79" s="5">
        <v>590008.67640393006</v>
      </c>
      <c r="E79" s="5">
        <v>123564.66039800001</v>
      </c>
      <c r="F79" s="5">
        <f t="shared" si="15"/>
        <v>0.20942854798529356</v>
      </c>
      <c r="H79">
        <f t="shared" ref="H79:I83" si="21">H78</f>
        <v>19291</v>
      </c>
      <c r="I79">
        <f t="shared" si="21"/>
        <v>2756</v>
      </c>
      <c r="J79">
        <f t="shared" si="17"/>
        <v>22047</v>
      </c>
      <c r="K79">
        <f t="shared" si="18"/>
        <v>4617.2711974317672</v>
      </c>
      <c r="M79" s="5">
        <v>12040204</v>
      </c>
      <c r="N79" s="18">
        <f>SUM(K595,K605,K610,K616)</f>
        <v>43170.388974410052</v>
      </c>
    </row>
    <row r="80" spans="1:14" x14ac:dyDescent="0.3">
      <c r="A80" s="21" t="s">
        <v>53</v>
      </c>
      <c r="B80" t="s">
        <v>1080</v>
      </c>
      <c r="C80" s="22" t="s">
        <v>1164</v>
      </c>
      <c r="D80" s="5">
        <v>590008.67640393006</v>
      </c>
      <c r="E80" s="5">
        <v>99872.620501700003</v>
      </c>
      <c r="F80" s="5">
        <f t="shared" si="15"/>
        <v>0.16927313867724464</v>
      </c>
      <c r="H80">
        <f t="shared" si="21"/>
        <v>19291</v>
      </c>
      <c r="I80">
        <f t="shared" si="21"/>
        <v>2756</v>
      </c>
      <c r="J80">
        <f t="shared" si="17"/>
        <v>22047</v>
      </c>
      <c r="K80">
        <f t="shared" si="18"/>
        <v>3731.9648884172125</v>
      </c>
      <c r="M80" s="5">
        <v>12040205</v>
      </c>
      <c r="N80" s="18">
        <f>SUM(K596,K606,K647)</f>
        <v>46303.337555637001</v>
      </c>
    </row>
    <row r="81" spans="1:14" x14ac:dyDescent="0.3">
      <c r="A81" s="21" t="s">
        <v>53</v>
      </c>
      <c r="B81" t="s">
        <v>1080</v>
      </c>
      <c r="C81" s="22" t="s">
        <v>1140</v>
      </c>
      <c r="D81" s="5">
        <v>590008.67640393006</v>
      </c>
      <c r="E81" s="5">
        <v>351136.72445799998</v>
      </c>
      <c r="F81" s="5">
        <f t="shared" si="15"/>
        <v>0.59513823864109716</v>
      </c>
      <c r="H81">
        <f t="shared" si="21"/>
        <v>19291</v>
      </c>
      <c r="I81">
        <f t="shared" si="21"/>
        <v>2756</v>
      </c>
      <c r="J81">
        <f t="shared" si="17"/>
        <v>22047</v>
      </c>
      <c r="K81">
        <f t="shared" si="18"/>
        <v>13121.012747320268</v>
      </c>
      <c r="M81" s="5">
        <v>12050001</v>
      </c>
      <c r="N81" s="18">
        <f>SUM(K994,K1005,K1042,K1047,K1051,K1055)</f>
        <v>397238.42097068118</v>
      </c>
    </row>
    <row r="82" spans="1:14" x14ac:dyDescent="0.3">
      <c r="A82" s="21" t="s">
        <v>53</v>
      </c>
      <c r="B82" t="s">
        <v>1080</v>
      </c>
      <c r="C82" s="22" t="s">
        <v>1166</v>
      </c>
      <c r="D82" s="5">
        <v>590008.67640393006</v>
      </c>
      <c r="E82" s="5">
        <v>13293.575649500001</v>
      </c>
      <c r="F82" s="5">
        <f t="shared" si="15"/>
        <v>2.2531152813757928E-2</v>
      </c>
      <c r="H82">
        <f t="shared" si="21"/>
        <v>19291</v>
      </c>
      <c r="I82">
        <f t="shared" si="21"/>
        <v>2756</v>
      </c>
      <c r="J82">
        <f t="shared" si="17"/>
        <v>22047</v>
      </c>
      <c r="K82">
        <f t="shared" si="18"/>
        <v>496.74432608492106</v>
      </c>
      <c r="M82" s="5">
        <v>12050002</v>
      </c>
      <c r="N82" s="18">
        <f>SUM(K995,K1002,K1043,K1052,K1056,K1070)</f>
        <v>367578.75163800397</v>
      </c>
    </row>
    <row r="83" spans="1:14" x14ac:dyDescent="0.3">
      <c r="A83" s="21" t="s">
        <v>53</v>
      </c>
      <c r="B83" t="s">
        <v>1080</v>
      </c>
      <c r="C83" s="22" t="s">
        <v>1142</v>
      </c>
      <c r="D83" s="5">
        <v>590008.67640393006</v>
      </c>
      <c r="E83" s="5">
        <v>1034.10868327</v>
      </c>
      <c r="F83" s="5">
        <f t="shared" si="15"/>
        <v>1.7527008069997119E-3</v>
      </c>
      <c r="H83">
        <f t="shared" si="21"/>
        <v>19291</v>
      </c>
      <c r="I83">
        <f t="shared" si="21"/>
        <v>2756</v>
      </c>
      <c r="J83">
        <f t="shared" si="17"/>
        <v>22047</v>
      </c>
      <c r="K83">
        <f t="shared" si="18"/>
        <v>38.641794691922648</v>
      </c>
      <c r="M83" s="5">
        <v>12050003</v>
      </c>
      <c r="N83" s="18">
        <f>SUM(K520,K1009,K1035,K1044,K1048,K1057,K1061)</f>
        <v>196095.79998264613</v>
      </c>
    </row>
    <row r="84" spans="1:14" x14ac:dyDescent="0.3">
      <c r="A84" s="21" t="s">
        <v>53</v>
      </c>
      <c r="B84" t="s">
        <v>1086</v>
      </c>
      <c r="C84" s="22" t="s">
        <v>1144</v>
      </c>
      <c r="D84" s="5">
        <v>591470.567872282</v>
      </c>
      <c r="E84" s="5">
        <v>574299.35178899998</v>
      </c>
      <c r="F84" s="5">
        <f t="shared" si="15"/>
        <v>0.97096860432962429</v>
      </c>
      <c r="H84">
        <f>Input!AC21</f>
        <v>5466</v>
      </c>
      <c r="I84">
        <f>Input!AD21</f>
        <v>386</v>
      </c>
      <c r="J84">
        <f t="shared" si="17"/>
        <v>5852</v>
      </c>
      <c r="K84">
        <f t="shared" si="18"/>
        <v>5682.1082725369615</v>
      </c>
      <c r="M84" s="5">
        <v>12050004</v>
      </c>
      <c r="N84" s="18">
        <f>SUM(K323,K425,K489,K502,K517,K521,K566,K1006,K1012,K1036,K1049,K1058,K1062,K1076)</f>
        <v>147854.26564790111</v>
      </c>
    </row>
    <row r="85" spans="1:14" x14ac:dyDescent="0.3">
      <c r="A85" s="21" t="s">
        <v>53</v>
      </c>
      <c r="B85" t="s">
        <v>1086</v>
      </c>
      <c r="C85" s="22" t="s">
        <v>1157</v>
      </c>
      <c r="D85" s="5">
        <v>591470.567872282</v>
      </c>
      <c r="E85" s="5">
        <v>469.53501808200002</v>
      </c>
      <c r="F85" s="5">
        <f t="shared" si="15"/>
        <v>7.9384341941320081E-4</v>
      </c>
      <c r="H85">
        <f t="shared" ref="H85:I86" si="22">H84</f>
        <v>5466</v>
      </c>
      <c r="I85">
        <f t="shared" si="22"/>
        <v>386</v>
      </c>
      <c r="J85">
        <f t="shared" si="17"/>
        <v>5852</v>
      </c>
      <c r="K85">
        <f t="shared" si="18"/>
        <v>4.6455716904060509</v>
      </c>
      <c r="M85" s="5">
        <v>12050005</v>
      </c>
      <c r="N85" s="18">
        <f>SUM(K1003,K1028,K1045,K1053,K1071,K1075)</f>
        <v>503437.36267693539</v>
      </c>
    </row>
    <row r="86" spans="1:14" x14ac:dyDescent="0.3">
      <c r="A86" s="21" t="s">
        <v>53</v>
      </c>
      <c r="B86" t="s">
        <v>1086</v>
      </c>
      <c r="C86" s="22" t="s">
        <v>1158</v>
      </c>
      <c r="D86" s="5">
        <v>591470.567872282</v>
      </c>
      <c r="E86" s="5">
        <v>16701.681065199999</v>
      </c>
      <c r="F86" s="5">
        <f t="shared" si="15"/>
        <v>2.8237552250962455E-2</v>
      </c>
      <c r="H86">
        <f t="shared" si="22"/>
        <v>5466</v>
      </c>
      <c r="I86">
        <f t="shared" si="22"/>
        <v>386</v>
      </c>
      <c r="J86">
        <f t="shared" si="17"/>
        <v>5852</v>
      </c>
      <c r="K86">
        <f t="shared" si="18"/>
        <v>165.24615577263228</v>
      </c>
      <c r="M86" s="5">
        <v>12050006</v>
      </c>
      <c r="N86" s="18">
        <f>SUM(K522,K1004,K1010,K1023,K1029,K1037,K1046,K1054,K1059)</f>
        <v>365385.05465849827</v>
      </c>
    </row>
    <row r="87" spans="1:14" x14ac:dyDescent="0.3">
      <c r="A87" s="21" t="s">
        <v>53</v>
      </c>
      <c r="B87" t="s">
        <v>1095</v>
      </c>
      <c r="C87" s="22" t="s">
        <v>1154</v>
      </c>
      <c r="D87" s="5">
        <v>580554.18997790001</v>
      </c>
      <c r="E87" s="5">
        <v>56394.574139900004</v>
      </c>
      <c r="F87" s="5">
        <f t="shared" si="15"/>
        <v>9.713920786971976E-2</v>
      </c>
      <c r="H87">
        <f>Input!AC22</f>
        <v>194437</v>
      </c>
      <c r="I87">
        <f>Input!AD22</f>
        <v>5889</v>
      </c>
      <c r="J87">
        <f t="shared" si="17"/>
        <v>200326</v>
      </c>
      <c r="K87">
        <f t="shared" si="18"/>
        <v>19459.50895570948</v>
      </c>
      <c r="M87" s="5">
        <v>12050007</v>
      </c>
      <c r="N87" s="18">
        <f>SUM(K523,K567,K1011,K1024,K1030,K1038,K1060)</f>
        <v>52898.613673212771</v>
      </c>
    </row>
    <row r="88" spans="1:14" x14ac:dyDescent="0.3">
      <c r="A88" s="21" t="s">
        <v>53</v>
      </c>
      <c r="B88" t="s">
        <v>1095</v>
      </c>
      <c r="C88" s="22" t="s">
        <v>1155</v>
      </c>
      <c r="D88" s="5">
        <v>580554.18997790001</v>
      </c>
      <c r="E88" s="5">
        <v>421926.638668</v>
      </c>
      <c r="F88" s="5">
        <f t="shared" si="15"/>
        <v>0.72676529762718878</v>
      </c>
      <c r="H88">
        <f t="shared" ref="H88:I89" si="23">H87</f>
        <v>194437</v>
      </c>
      <c r="I88">
        <f t="shared" si="23"/>
        <v>5889</v>
      </c>
      <c r="J88">
        <f t="shared" si="17"/>
        <v>200326</v>
      </c>
      <c r="K88">
        <f t="shared" si="18"/>
        <v>145589.98501246423</v>
      </c>
      <c r="M88" s="5">
        <v>12060101</v>
      </c>
      <c r="N88" s="18">
        <f>SUM(K98,K104,K124,K141,K503,K527,K568,K574,K589,K1025)</f>
        <v>45025.416871120455</v>
      </c>
    </row>
    <row r="89" spans="1:14" x14ac:dyDescent="0.3">
      <c r="A89" s="21" t="s">
        <v>53</v>
      </c>
      <c r="B89" t="s">
        <v>1095</v>
      </c>
      <c r="C89" s="22" t="s">
        <v>1156</v>
      </c>
      <c r="D89" s="5">
        <v>580554.18997790001</v>
      </c>
      <c r="E89" s="5">
        <v>102232.97717</v>
      </c>
      <c r="F89" s="5">
        <f t="shared" si="15"/>
        <v>0.17609549450309145</v>
      </c>
      <c r="H89">
        <f t="shared" si="23"/>
        <v>194437</v>
      </c>
      <c r="I89">
        <f t="shared" si="23"/>
        <v>5889</v>
      </c>
      <c r="J89">
        <f t="shared" si="17"/>
        <v>200326</v>
      </c>
      <c r="K89">
        <f t="shared" si="18"/>
        <v>35276.506031826299</v>
      </c>
      <c r="M89" s="5">
        <v>12060102</v>
      </c>
      <c r="N89" s="18">
        <f>SUM(K391,K426,K465,K490,K504,K518,K548,K555,K570,K575)</f>
        <v>9953.4108919597529</v>
      </c>
    </row>
    <row r="90" spans="1:14" x14ac:dyDescent="0.3">
      <c r="A90" s="21" t="s">
        <v>53</v>
      </c>
      <c r="B90" t="s">
        <v>1117</v>
      </c>
      <c r="C90" s="22" t="s">
        <v>1149</v>
      </c>
      <c r="D90" s="5">
        <v>585797.08438683604</v>
      </c>
      <c r="E90" s="5">
        <v>1152.7690629399999</v>
      </c>
      <c r="F90" s="5">
        <f t="shared" si="15"/>
        <v>1.9678641182494503E-3</v>
      </c>
      <c r="H90">
        <f>Input!AC23</f>
        <v>9198</v>
      </c>
      <c r="I90">
        <f>Input!AD23</f>
        <v>1660</v>
      </c>
      <c r="J90">
        <f t="shared" si="17"/>
        <v>10858</v>
      </c>
      <c r="K90">
        <f t="shared" si="18"/>
        <v>21.367068595952531</v>
      </c>
      <c r="M90" s="5">
        <v>12060103</v>
      </c>
      <c r="N90" s="18">
        <f>SUM(K491,K505,K519,K556,K569,K576)</f>
        <v>26857.146940807925</v>
      </c>
    </row>
    <row r="91" spans="1:14" x14ac:dyDescent="0.3">
      <c r="A91" s="21" t="s">
        <v>53</v>
      </c>
      <c r="B91" t="s">
        <v>1117</v>
      </c>
      <c r="C91" s="22" t="s">
        <v>1142</v>
      </c>
      <c r="D91" s="5">
        <v>585797.08438683604</v>
      </c>
      <c r="E91" s="5">
        <v>364.856478396</v>
      </c>
      <c r="F91" s="5">
        <f t="shared" si="15"/>
        <v>6.2283764825818758E-4</v>
      </c>
      <c r="H91">
        <f t="shared" ref="H91:I94" si="24">H90</f>
        <v>9198</v>
      </c>
      <c r="I91">
        <f t="shared" si="24"/>
        <v>1660</v>
      </c>
      <c r="J91">
        <f t="shared" si="17"/>
        <v>10858</v>
      </c>
      <c r="K91">
        <f t="shared" si="18"/>
        <v>6.7627711847874004</v>
      </c>
      <c r="M91" s="5">
        <v>12060104</v>
      </c>
      <c r="N91" s="18">
        <f>SUM(K557,K562,K577,K590)</f>
        <v>1713.9362556059828</v>
      </c>
    </row>
    <row r="92" spans="1:14" x14ac:dyDescent="0.3">
      <c r="A92" s="21" t="s">
        <v>53</v>
      </c>
      <c r="B92" t="s">
        <v>1117</v>
      </c>
      <c r="C92" s="22" t="s">
        <v>1157</v>
      </c>
      <c r="D92" s="5">
        <v>585797.08438683604</v>
      </c>
      <c r="E92" s="5">
        <v>466205.61434700002</v>
      </c>
      <c r="F92" s="5">
        <f t="shared" si="15"/>
        <v>0.79584830101192039</v>
      </c>
      <c r="H92">
        <f t="shared" si="24"/>
        <v>9198</v>
      </c>
      <c r="I92">
        <f t="shared" si="24"/>
        <v>1660</v>
      </c>
      <c r="J92">
        <f t="shared" si="17"/>
        <v>10858</v>
      </c>
      <c r="K92">
        <f t="shared" si="18"/>
        <v>8641.3208523874309</v>
      </c>
      <c r="M92" s="5">
        <v>12060105</v>
      </c>
      <c r="N92" s="18">
        <f>SUM(K466,K478,K558,K563)</f>
        <v>4049.8575635356347</v>
      </c>
    </row>
    <row r="93" spans="1:14" x14ac:dyDescent="0.3">
      <c r="A93" s="21" t="s">
        <v>53</v>
      </c>
      <c r="B93" t="s">
        <v>1117</v>
      </c>
      <c r="C93" s="22" t="s">
        <v>1150</v>
      </c>
      <c r="D93" s="5">
        <v>585797.08438683604</v>
      </c>
      <c r="E93" s="5">
        <v>85993.313166699998</v>
      </c>
      <c r="F93" s="5">
        <f t="shared" si="15"/>
        <v>0.14679709998336829</v>
      </c>
      <c r="H93">
        <f t="shared" si="24"/>
        <v>9198</v>
      </c>
      <c r="I93">
        <f t="shared" si="24"/>
        <v>1660</v>
      </c>
      <c r="J93">
        <f t="shared" si="17"/>
        <v>10858</v>
      </c>
      <c r="K93">
        <f t="shared" si="18"/>
        <v>1593.9229116194128</v>
      </c>
      <c r="M93" s="5">
        <v>12060201</v>
      </c>
      <c r="N93" s="18">
        <f>SUM(K99,K142,K180,K192,K479,K482,K511,K515,K552,K559,K564,K591)</f>
        <v>12853.993271288602</v>
      </c>
    </row>
    <row r="94" spans="1:14" x14ac:dyDescent="0.3">
      <c r="A94" s="21" t="s">
        <v>53</v>
      </c>
      <c r="B94" t="s">
        <v>1117</v>
      </c>
      <c r="C94" s="22" t="s">
        <v>1158</v>
      </c>
      <c r="D94" s="5">
        <v>585797.08438683604</v>
      </c>
      <c r="E94" s="5">
        <v>32080.531331800001</v>
      </c>
      <c r="F94" s="5">
        <f t="shared" si="15"/>
        <v>5.476389723820365E-2</v>
      </c>
      <c r="H94">
        <f t="shared" si="24"/>
        <v>9198</v>
      </c>
      <c r="I94">
        <f t="shared" si="24"/>
        <v>1660</v>
      </c>
      <c r="J94">
        <f t="shared" si="17"/>
        <v>10858</v>
      </c>
      <c r="K94">
        <f t="shared" si="18"/>
        <v>594.62639621241522</v>
      </c>
      <c r="M94" s="5">
        <v>12060202</v>
      </c>
      <c r="N94" s="18">
        <f>SUM(K457,K483,K486,K508,K512,K516,K535,K538,K560)</f>
        <v>11997.660240185651</v>
      </c>
    </row>
    <row r="95" spans="1:14" x14ac:dyDescent="0.3">
      <c r="A95" s="21" t="s">
        <v>1127</v>
      </c>
      <c r="B95" t="s">
        <v>940</v>
      </c>
      <c r="C95" s="22" t="s">
        <v>1167</v>
      </c>
      <c r="D95" s="5">
        <v>592473.74079557345</v>
      </c>
      <c r="E95" s="5">
        <v>113395.76250253826</v>
      </c>
      <c r="F95" s="5">
        <f t="shared" si="15"/>
        <v>0.19139373561142217</v>
      </c>
      <c r="H95">
        <f>Input!AC24</f>
        <v>3300</v>
      </c>
      <c r="I95">
        <f>Input!AD24</f>
        <v>2711</v>
      </c>
      <c r="J95">
        <f t="shared" si="17"/>
        <v>6011</v>
      </c>
      <c r="K95">
        <f t="shared" si="18"/>
        <v>1150.4677447602587</v>
      </c>
      <c r="M95" s="5">
        <v>12060203</v>
      </c>
      <c r="N95" s="18">
        <f>SUM(K458,K473,K497,K539)</f>
        <v>1311.1859496079089</v>
      </c>
    </row>
    <row r="96" spans="1:14" x14ac:dyDescent="0.3">
      <c r="A96" s="21" t="s">
        <v>1127</v>
      </c>
      <c r="B96" t="s">
        <v>940</v>
      </c>
      <c r="C96" s="22" t="s">
        <v>1168</v>
      </c>
      <c r="D96" s="5">
        <v>592473.74079557345</v>
      </c>
      <c r="E96" s="5">
        <v>392257.52793545515</v>
      </c>
      <c r="F96" s="5">
        <f t="shared" si="15"/>
        <v>0.66206736421555479</v>
      </c>
      <c r="H96">
        <f>H95</f>
        <v>3300</v>
      </c>
      <c r="I96">
        <f>I95</f>
        <v>2711</v>
      </c>
      <c r="J96">
        <f t="shared" si="17"/>
        <v>6011</v>
      </c>
      <c r="K96">
        <f t="shared" si="18"/>
        <v>3979.6869262996997</v>
      </c>
      <c r="M96" s="5">
        <v>12060204</v>
      </c>
      <c r="N96" s="18">
        <f>SUM(K459,K474,K484,K498,K540,K561)</f>
        <v>10592.68827939565</v>
      </c>
    </row>
    <row r="97" spans="1:14" x14ac:dyDescent="0.3">
      <c r="A97" s="21" t="s">
        <v>1127</v>
      </c>
      <c r="B97" t="s">
        <v>940</v>
      </c>
      <c r="C97" s="22" t="s">
        <v>1169</v>
      </c>
      <c r="D97" s="5">
        <v>592473.74079557345</v>
      </c>
      <c r="E97" s="5">
        <v>68981.738911799999</v>
      </c>
      <c r="F97" s="5">
        <f t="shared" si="15"/>
        <v>0.1164300359019648</v>
      </c>
      <c r="H97">
        <f t="shared" ref="H97:I99" si="25">H96</f>
        <v>3300</v>
      </c>
      <c r="I97">
        <f t="shared" si="25"/>
        <v>2711</v>
      </c>
      <c r="J97">
        <f t="shared" si="17"/>
        <v>6011</v>
      </c>
      <c r="K97">
        <f t="shared" si="18"/>
        <v>699.86094580671033</v>
      </c>
      <c r="M97" s="5">
        <v>12070101</v>
      </c>
      <c r="N97" s="18">
        <f>SUM(K451,K460,K463,K487,K495,K536,K541,K544,K553,K578,K648)</f>
        <v>28014.346781738528</v>
      </c>
    </row>
    <row r="98" spans="1:14" x14ac:dyDescent="0.3">
      <c r="A98" s="21" t="s">
        <v>1127</v>
      </c>
      <c r="B98" t="s">
        <v>940</v>
      </c>
      <c r="C98" s="22" t="s">
        <v>1170</v>
      </c>
      <c r="D98" s="5">
        <v>592473.74079557345</v>
      </c>
      <c r="E98" s="5">
        <v>14046.7576895</v>
      </c>
      <c r="F98" s="5">
        <f t="shared" si="15"/>
        <v>2.3708658666691321E-2</v>
      </c>
      <c r="H98">
        <f t="shared" si="25"/>
        <v>3300</v>
      </c>
      <c r="I98">
        <f t="shared" si="25"/>
        <v>2711</v>
      </c>
      <c r="J98">
        <f t="shared" si="17"/>
        <v>6011</v>
      </c>
      <c r="K98">
        <f t="shared" si="18"/>
        <v>142.51274724548153</v>
      </c>
      <c r="M98" s="5">
        <v>12070102</v>
      </c>
      <c r="N98" s="18">
        <f>SUM(K461,K464,K531,K545,K579,K582,K751,K769,K807)</f>
        <v>14190.682312325132</v>
      </c>
    </row>
    <row r="99" spans="1:14" x14ac:dyDescent="0.3">
      <c r="A99" s="21" t="s">
        <v>1127</v>
      </c>
      <c r="B99" t="s">
        <v>940</v>
      </c>
      <c r="C99" s="22" t="s">
        <v>1171</v>
      </c>
      <c r="D99" s="5">
        <v>592473.74079557345</v>
      </c>
      <c r="E99" s="5">
        <v>3791.9537562800001</v>
      </c>
      <c r="F99" s="5">
        <f t="shared" si="15"/>
        <v>6.4002056043668135E-3</v>
      </c>
      <c r="H99">
        <f t="shared" si="25"/>
        <v>3300</v>
      </c>
      <c r="I99">
        <f t="shared" si="25"/>
        <v>2711</v>
      </c>
      <c r="J99">
        <f t="shared" si="17"/>
        <v>6011</v>
      </c>
      <c r="K99">
        <f t="shared" si="18"/>
        <v>38.471635887848919</v>
      </c>
      <c r="M99" s="5">
        <v>12070103</v>
      </c>
      <c r="N99" s="18">
        <f>SUM(K170,K462,K496,K509,K537,K554,K620,K629)</f>
        <v>14903.109467084481</v>
      </c>
    </row>
    <row r="100" spans="1:14" x14ac:dyDescent="0.3">
      <c r="A100" s="21" t="s">
        <v>1127</v>
      </c>
      <c r="B100" t="s">
        <v>945</v>
      </c>
      <c r="C100" s="22" t="s">
        <v>1172</v>
      </c>
      <c r="D100" s="5">
        <v>576568.30660725315</v>
      </c>
      <c r="E100" s="5">
        <v>4400.1310697168874</v>
      </c>
      <c r="F100" s="5">
        <f t="shared" si="15"/>
        <v>7.6315867856298408E-3</v>
      </c>
      <c r="H100">
        <f>Input!AC25</f>
        <v>646</v>
      </c>
      <c r="I100">
        <f>Input!AD25</f>
        <v>953</v>
      </c>
      <c r="J100">
        <f t="shared" si="17"/>
        <v>1599</v>
      </c>
      <c r="K100">
        <f t="shared" si="18"/>
        <v>12.202907270222115</v>
      </c>
      <c r="M100" s="5">
        <v>12070104</v>
      </c>
      <c r="N100" s="18">
        <f>SUM(K580,K592,K597,K607,K617,K649,K770,K808)</f>
        <v>70055.699069237628</v>
      </c>
    </row>
    <row r="101" spans="1:14" x14ac:dyDescent="0.3">
      <c r="A101" s="21" t="s">
        <v>1127</v>
      </c>
      <c r="B101" t="s">
        <v>945</v>
      </c>
      <c r="C101" s="22" t="s">
        <v>1167</v>
      </c>
      <c r="D101" s="5">
        <v>576568.30660725315</v>
      </c>
      <c r="E101" s="5">
        <v>216992.70558732792</v>
      </c>
      <c r="F101" s="5">
        <f t="shared" si="15"/>
        <v>0.37635212185733097</v>
      </c>
      <c r="H101">
        <f>H100</f>
        <v>646</v>
      </c>
      <c r="I101">
        <f>I100</f>
        <v>953</v>
      </c>
      <c r="J101">
        <f t="shared" si="17"/>
        <v>1599</v>
      </c>
      <c r="K101">
        <f t="shared" si="18"/>
        <v>601.78704284987225</v>
      </c>
      <c r="M101" s="5">
        <v>12070201</v>
      </c>
      <c r="N101" s="18">
        <f>SUM(K326,K452,K467,K470,K475,K480,K485,K487,K499,K542,K565,K791)</f>
        <v>59541.804874757298</v>
      </c>
    </row>
    <row r="102" spans="1:14" x14ac:dyDescent="0.3">
      <c r="A102" s="21" t="s">
        <v>1127</v>
      </c>
      <c r="B102" t="s">
        <v>945</v>
      </c>
      <c r="C102" s="22" t="s">
        <v>1173</v>
      </c>
      <c r="D102" s="5">
        <v>576568.30660725315</v>
      </c>
      <c r="E102" s="5">
        <v>14835.460277092974</v>
      </c>
      <c r="F102" s="5">
        <f t="shared" si="15"/>
        <v>2.5730620478240394E-2</v>
      </c>
      <c r="H102">
        <f t="shared" ref="H102:I104" si="26">H101</f>
        <v>646</v>
      </c>
      <c r="I102">
        <f t="shared" si="26"/>
        <v>953</v>
      </c>
      <c r="J102">
        <f t="shared" si="17"/>
        <v>1599</v>
      </c>
      <c r="K102">
        <f t="shared" si="18"/>
        <v>41.143262144706391</v>
      </c>
      <c r="M102" s="5">
        <v>12070202</v>
      </c>
      <c r="N102" s="18">
        <f>SUM(K453,K471,K476,K500,K528,K792)</f>
        <v>1497.6533238977318</v>
      </c>
    </row>
    <row r="103" spans="1:14" x14ac:dyDescent="0.3">
      <c r="A103" s="21" t="s">
        <v>1127</v>
      </c>
      <c r="B103" t="s">
        <v>945</v>
      </c>
      <c r="C103" s="22" t="s">
        <v>1168</v>
      </c>
      <c r="D103" s="5">
        <v>576568.30660725315</v>
      </c>
      <c r="E103" s="5">
        <v>88492.340598955125</v>
      </c>
      <c r="F103" s="5">
        <f t="shared" si="15"/>
        <v>0.15348110464079731</v>
      </c>
      <c r="H103">
        <f t="shared" si="26"/>
        <v>646</v>
      </c>
      <c r="I103">
        <f t="shared" si="26"/>
        <v>953</v>
      </c>
      <c r="J103">
        <f t="shared" si="17"/>
        <v>1599</v>
      </c>
      <c r="K103">
        <f t="shared" si="18"/>
        <v>245.4162863206349</v>
      </c>
      <c r="M103" s="5">
        <v>12070203</v>
      </c>
      <c r="N103" s="18">
        <f>SUM(K454,K477,K501,K529,K583,K760,K793,K815)</f>
        <v>3045.5627621146086</v>
      </c>
    </row>
    <row r="104" spans="1:14" x14ac:dyDescent="0.3">
      <c r="A104" s="21" t="s">
        <v>1127</v>
      </c>
      <c r="B104" t="s">
        <v>945</v>
      </c>
      <c r="C104" s="22" t="s">
        <v>1170</v>
      </c>
      <c r="D104" s="5">
        <v>576568.30660725315</v>
      </c>
      <c r="E104" s="5">
        <v>251847.66907416025</v>
      </c>
      <c r="F104" s="5">
        <f t="shared" si="15"/>
        <v>0.43680456623800146</v>
      </c>
      <c r="H104">
        <f t="shared" si="26"/>
        <v>646</v>
      </c>
      <c r="I104">
        <f t="shared" si="26"/>
        <v>953</v>
      </c>
      <c r="J104">
        <f t="shared" si="17"/>
        <v>1599</v>
      </c>
      <c r="K104">
        <f t="shared" si="18"/>
        <v>698.45050141456431</v>
      </c>
      <c r="M104" s="5">
        <v>12070204</v>
      </c>
      <c r="N104" s="18">
        <f>SUM(K455,K488,K543,K546,K584)</f>
        <v>3246.4762965930654</v>
      </c>
    </row>
    <row r="105" spans="1:14" x14ac:dyDescent="0.3">
      <c r="A105" s="21" t="s">
        <v>1127</v>
      </c>
      <c r="B105" t="s">
        <v>964</v>
      </c>
      <c r="C105" s="22" t="s">
        <v>1174</v>
      </c>
      <c r="D105" s="5">
        <v>700987.65826751117</v>
      </c>
      <c r="E105" s="5">
        <v>12234.988000400001</v>
      </c>
      <c r="F105" s="5">
        <f t="shared" si="15"/>
        <v>1.7453927834676485E-2</v>
      </c>
      <c r="H105">
        <f>Input!AC26</f>
        <v>3700</v>
      </c>
      <c r="I105">
        <f>Input!AD26</f>
        <v>2191</v>
      </c>
      <c r="J105">
        <f t="shared" si="17"/>
        <v>5891</v>
      </c>
      <c r="K105">
        <f t="shared" si="18"/>
        <v>102.82108887407918</v>
      </c>
      <c r="M105" s="5">
        <v>12070205</v>
      </c>
      <c r="N105" s="18">
        <f>SUM(K456,K547,K585,K752,K761,K802,K816)</f>
        <v>2104.9105428395787</v>
      </c>
    </row>
    <row r="106" spans="1:14" x14ac:dyDescent="0.3">
      <c r="A106" s="21" t="s">
        <v>1127</v>
      </c>
      <c r="B106" t="s">
        <v>964</v>
      </c>
      <c r="C106" s="22" t="s">
        <v>1175</v>
      </c>
      <c r="D106" s="5">
        <v>700987.65826751117</v>
      </c>
      <c r="E106" s="5">
        <v>77759.814048053755</v>
      </c>
      <c r="F106" s="5">
        <f t="shared" si="15"/>
        <v>0.11092893452680308</v>
      </c>
      <c r="H106">
        <f>H105</f>
        <v>3700</v>
      </c>
      <c r="I106">
        <f>I105</f>
        <v>2191</v>
      </c>
      <c r="J106">
        <f t="shared" si="17"/>
        <v>5891</v>
      </c>
      <c r="K106">
        <f t="shared" si="18"/>
        <v>653.48235329739691</v>
      </c>
      <c r="M106" s="5">
        <v>12080001</v>
      </c>
      <c r="N106" s="18">
        <f>SUM(K1007,K1050,K1063,K1077,K1081)</f>
        <v>209038.93308651925</v>
      </c>
    </row>
    <row r="107" spans="1:14" x14ac:dyDescent="0.3">
      <c r="A107" s="21" t="s">
        <v>1127</v>
      </c>
      <c r="B107" t="s">
        <v>964</v>
      </c>
      <c r="C107" s="22" t="s">
        <v>1167</v>
      </c>
      <c r="D107" s="5">
        <v>700987.65826751117</v>
      </c>
      <c r="E107" s="5">
        <v>69791.830390999996</v>
      </c>
      <c r="F107" s="5">
        <f t="shared" si="15"/>
        <v>9.9562138602397487E-2</v>
      </c>
      <c r="H107">
        <f t="shared" ref="H107:I109" si="27">H106</f>
        <v>3700</v>
      </c>
      <c r="I107">
        <f t="shared" si="27"/>
        <v>2191</v>
      </c>
      <c r="J107">
        <f t="shared" si="17"/>
        <v>5891</v>
      </c>
      <c r="K107">
        <f t="shared" si="18"/>
        <v>586.52055850672355</v>
      </c>
      <c r="M107" s="5">
        <v>12080002</v>
      </c>
      <c r="N107" s="18">
        <f>SUM(K324,K359,K373,K392,K427,K549,K1013,K1031,K1039,K1064,K1078)</f>
        <v>97541.375044466491</v>
      </c>
    </row>
    <row r="108" spans="1:14" x14ac:dyDescent="0.3">
      <c r="A108" s="21" t="s">
        <v>1127</v>
      </c>
      <c r="B108" t="s">
        <v>964</v>
      </c>
      <c r="C108" s="22" t="s">
        <v>1168</v>
      </c>
      <c r="D108" s="5">
        <v>700987.65826751117</v>
      </c>
      <c r="E108" s="5">
        <v>462513.58477037406</v>
      </c>
      <c r="F108" s="5">
        <f t="shared" si="15"/>
        <v>0.65980275018461088</v>
      </c>
      <c r="H108">
        <f t="shared" si="27"/>
        <v>3700</v>
      </c>
      <c r="I108">
        <f t="shared" si="27"/>
        <v>2191</v>
      </c>
      <c r="J108">
        <f t="shared" si="17"/>
        <v>5891</v>
      </c>
      <c r="K108">
        <f t="shared" si="18"/>
        <v>3886.8980013375426</v>
      </c>
      <c r="M108" s="5">
        <v>12080003</v>
      </c>
      <c r="N108" s="18">
        <f>SUM(K319,K1032,K1082)</f>
        <v>225283.23944786479</v>
      </c>
    </row>
    <row r="109" spans="1:14" x14ac:dyDescent="0.3">
      <c r="A109" s="21" t="s">
        <v>1127</v>
      </c>
      <c r="B109" t="s">
        <v>964</v>
      </c>
      <c r="C109" s="22" t="s">
        <v>1169</v>
      </c>
      <c r="D109" s="5">
        <v>700987.65826751117</v>
      </c>
      <c r="E109" s="5">
        <v>78687.441057683289</v>
      </c>
      <c r="F109" s="5">
        <f t="shared" si="15"/>
        <v>0.11225224885151196</v>
      </c>
      <c r="H109">
        <f t="shared" si="27"/>
        <v>3700</v>
      </c>
      <c r="I109">
        <f t="shared" si="27"/>
        <v>2191</v>
      </c>
      <c r="J109">
        <f t="shared" si="17"/>
        <v>5891</v>
      </c>
      <c r="K109">
        <f t="shared" si="18"/>
        <v>661.2779979842569</v>
      </c>
      <c r="M109" s="5">
        <v>12080004</v>
      </c>
      <c r="N109" s="18">
        <f>SUM(K320,K353,K360,K374,K387,K1014,K1033,K1079,K1083)</f>
        <v>238025.1954553223</v>
      </c>
    </row>
    <row r="110" spans="1:14" x14ac:dyDescent="0.3">
      <c r="A110" s="21" t="s">
        <v>1127</v>
      </c>
      <c r="B110" t="s">
        <v>975</v>
      </c>
      <c r="C110" s="22" t="s">
        <v>1146</v>
      </c>
      <c r="D110" s="5">
        <v>576796.43410546007</v>
      </c>
      <c r="E110" s="5">
        <v>13356.0268368</v>
      </c>
      <c r="F110" s="5">
        <f t="shared" si="15"/>
        <v>2.3155529485048822E-2</v>
      </c>
      <c r="H110">
        <f>Input!AC27</f>
        <v>4047</v>
      </c>
      <c r="I110">
        <f>Input!AD27</f>
        <v>387</v>
      </c>
      <c r="J110">
        <f t="shared" si="17"/>
        <v>4434</v>
      </c>
      <c r="K110">
        <f t="shared" si="18"/>
        <v>102.67161773670648</v>
      </c>
      <c r="M110" s="5">
        <v>12080005</v>
      </c>
      <c r="N110" s="18">
        <f>SUM(K321,K351,K354,K375,K388,K441,K449)</f>
        <v>55931.80580757506</v>
      </c>
    </row>
    <row r="111" spans="1:14" x14ac:dyDescent="0.3">
      <c r="A111" s="21" t="s">
        <v>1127</v>
      </c>
      <c r="B111" t="s">
        <v>975</v>
      </c>
      <c r="C111" s="22" t="s">
        <v>1147</v>
      </c>
      <c r="D111" s="5">
        <v>576796.43410546007</v>
      </c>
      <c r="E111" s="5">
        <v>89659.528772000005</v>
      </c>
      <c r="F111" s="5">
        <f t="shared" si="15"/>
        <v>0.15544397203330643</v>
      </c>
      <c r="H111">
        <f>H110</f>
        <v>4047</v>
      </c>
      <c r="I111">
        <f>I110</f>
        <v>387</v>
      </c>
      <c r="J111">
        <f t="shared" si="17"/>
        <v>4434</v>
      </c>
      <c r="K111">
        <f t="shared" si="18"/>
        <v>689.23857199568067</v>
      </c>
      <c r="M111" s="5">
        <v>12080006</v>
      </c>
      <c r="N111" s="18">
        <f>SUM(K325,K355,K361,K376,K1015,K1034,K1080,K1084)</f>
        <v>149946.12657766836</v>
      </c>
    </row>
    <row r="112" spans="1:14" x14ac:dyDescent="0.3">
      <c r="A112" s="21" t="s">
        <v>1127</v>
      </c>
      <c r="B112" t="s">
        <v>975</v>
      </c>
      <c r="C112" s="22" t="s">
        <v>1176</v>
      </c>
      <c r="D112" s="5">
        <v>576796.43410546007</v>
      </c>
      <c r="E112" s="5">
        <v>187422.05469700001</v>
      </c>
      <c r="F112" s="5">
        <f t="shared" si="15"/>
        <v>0.3249362229287503</v>
      </c>
      <c r="H112">
        <f t="shared" ref="H112:I114" si="28">H111</f>
        <v>4047</v>
      </c>
      <c r="I112">
        <f t="shared" si="28"/>
        <v>387</v>
      </c>
      <c r="J112">
        <f t="shared" si="17"/>
        <v>4434</v>
      </c>
      <c r="K112">
        <f t="shared" si="18"/>
        <v>1440.7672124660787</v>
      </c>
      <c r="M112" s="5">
        <v>12080007</v>
      </c>
      <c r="N112" s="18">
        <f>SUM(K356,K362,K393,K428)</f>
        <v>3130.0607577560204</v>
      </c>
    </row>
    <row r="113" spans="1:14" x14ac:dyDescent="0.3">
      <c r="A113" s="21" t="s">
        <v>1127</v>
      </c>
      <c r="B113" t="s">
        <v>975</v>
      </c>
      <c r="C113" s="22" t="s">
        <v>1148</v>
      </c>
      <c r="D113" s="5">
        <v>576796.43410546007</v>
      </c>
      <c r="E113" s="5">
        <v>43126.364585199997</v>
      </c>
      <c r="F113" s="5">
        <f t="shared" si="15"/>
        <v>7.476877809080712E-2</v>
      </c>
      <c r="H113">
        <f t="shared" si="28"/>
        <v>4047</v>
      </c>
      <c r="I113">
        <f t="shared" si="28"/>
        <v>387</v>
      </c>
      <c r="J113">
        <f t="shared" si="17"/>
        <v>4434</v>
      </c>
      <c r="K113">
        <f t="shared" si="18"/>
        <v>331.52476205463876</v>
      </c>
      <c r="M113" s="5">
        <v>12080008</v>
      </c>
      <c r="N113" s="18">
        <f>SUM(K330,K394,K416,K429,K550)</f>
        <v>4720.2620155290351</v>
      </c>
    </row>
    <row r="114" spans="1:14" x14ac:dyDescent="0.3">
      <c r="A114" s="21" t="s">
        <v>1127</v>
      </c>
      <c r="B114" t="s">
        <v>975</v>
      </c>
      <c r="C114" s="22" t="s">
        <v>1172</v>
      </c>
      <c r="D114" s="5">
        <v>576796.43410546007</v>
      </c>
      <c r="E114" s="5">
        <v>243232.45921446008</v>
      </c>
      <c r="F114" s="5">
        <f t="shared" si="15"/>
        <v>0.42169549746208734</v>
      </c>
      <c r="H114">
        <f t="shared" si="28"/>
        <v>4047</v>
      </c>
      <c r="I114">
        <f t="shared" si="28"/>
        <v>387</v>
      </c>
      <c r="J114">
        <f t="shared" si="17"/>
        <v>4434</v>
      </c>
      <c r="K114">
        <f t="shared" si="18"/>
        <v>1869.7978357468953</v>
      </c>
      <c r="M114" s="5">
        <v>12090101</v>
      </c>
      <c r="N114" s="18">
        <f>SUM(K331,K334,K338,K417,K436,K551,K571)</f>
        <v>5936.7530702414415</v>
      </c>
    </row>
    <row r="115" spans="1:14" x14ac:dyDescent="0.3">
      <c r="A115" s="21" t="s">
        <v>1127</v>
      </c>
      <c r="B115" t="s">
        <v>996</v>
      </c>
      <c r="C115" s="22" t="s">
        <v>1148</v>
      </c>
      <c r="D115" s="5">
        <v>452807.45144975971</v>
      </c>
      <c r="E115" s="5">
        <v>166608.817668</v>
      </c>
      <c r="F115" s="5">
        <f t="shared" si="15"/>
        <v>0.36794628077467872</v>
      </c>
      <c r="H115">
        <f>Input!AC28</f>
        <v>4543</v>
      </c>
      <c r="I115">
        <f>Input!AD28</f>
        <v>289</v>
      </c>
      <c r="J115">
        <f t="shared" si="17"/>
        <v>4832</v>
      </c>
      <c r="K115">
        <f t="shared" si="18"/>
        <v>1777.9164287032477</v>
      </c>
      <c r="M115" s="5">
        <v>12090102</v>
      </c>
      <c r="N115" s="18">
        <f>SUM(K345,K364,K421,K437)</f>
        <v>31543.758307435037</v>
      </c>
    </row>
    <row r="116" spans="1:14" x14ac:dyDescent="0.3">
      <c r="A116" s="21" t="s">
        <v>1127</v>
      </c>
      <c r="B116" t="s">
        <v>996</v>
      </c>
      <c r="C116" s="22" t="s">
        <v>1172</v>
      </c>
      <c r="D116" s="5">
        <v>452807.45144975971</v>
      </c>
      <c r="E116" s="5">
        <v>164885.3114906261</v>
      </c>
      <c r="F116" s="5">
        <f t="shared" si="15"/>
        <v>0.3641400135150395</v>
      </c>
      <c r="H116">
        <f>H115</f>
        <v>4543</v>
      </c>
      <c r="I116">
        <f>I115</f>
        <v>289</v>
      </c>
      <c r="J116">
        <f t="shared" si="17"/>
        <v>4832</v>
      </c>
      <c r="K116">
        <f t="shared" si="18"/>
        <v>1759.5245453046709</v>
      </c>
      <c r="M116" s="5">
        <v>12090103</v>
      </c>
      <c r="N116" s="18">
        <f>SUM(K346,K357,K365,K389,K407,K430,K438,K442)</f>
        <v>65683.96287679454</v>
      </c>
    </row>
    <row r="117" spans="1:14" x14ac:dyDescent="0.3">
      <c r="A117" s="21" t="s">
        <v>1127</v>
      </c>
      <c r="B117" t="s">
        <v>996</v>
      </c>
      <c r="C117" s="22" t="s">
        <v>1173</v>
      </c>
      <c r="D117" s="5">
        <v>452807.45144975971</v>
      </c>
      <c r="E117" s="5">
        <v>121313.32229113363</v>
      </c>
      <c r="F117" s="5">
        <f t="shared" si="15"/>
        <v>0.26791370571028178</v>
      </c>
      <c r="H117">
        <f>H116</f>
        <v>4543</v>
      </c>
      <c r="I117">
        <f>I116</f>
        <v>289</v>
      </c>
      <c r="J117">
        <f t="shared" si="17"/>
        <v>4832</v>
      </c>
      <c r="K117">
        <f t="shared" si="18"/>
        <v>1294.5590259920816</v>
      </c>
      <c r="M117" s="5">
        <v>12090104</v>
      </c>
      <c r="N117" s="18">
        <f>SUM(K332,K358,K363,K431,K439)</f>
        <v>41752.562456623957</v>
      </c>
    </row>
    <row r="118" spans="1:14" x14ac:dyDescent="0.3">
      <c r="A118" s="21" t="s">
        <v>1127</v>
      </c>
      <c r="B118" t="s">
        <v>1009</v>
      </c>
      <c r="C118" s="22" t="s">
        <v>1145</v>
      </c>
      <c r="D118" s="5">
        <v>441946.22197819001</v>
      </c>
      <c r="E118" s="5">
        <v>9077.1992611900005</v>
      </c>
      <c r="F118" s="5">
        <f t="shared" si="15"/>
        <v>2.0539148904949706E-2</v>
      </c>
      <c r="H118">
        <f>Input!AC29</f>
        <v>4563</v>
      </c>
      <c r="I118">
        <f>Input!AD29</f>
        <v>480</v>
      </c>
      <c r="J118">
        <f t="shared" si="17"/>
        <v>5043</v>
      </c>
      <c r="K118">
        <f t="shared" si="18"/>
        <v>103.57892792766137</v>
      </c>
      <c r="M118" s="5">
        <v>12090105</v>
      </c>
      <c r="N118" s="18">
        <f>SUM(K333,K339,K382,K418,K422,K440)</f>
        <v>47786.102904928761</v>
      </c>
    </row>
    <row r="119" spans="1:14" x14ac:dyDescent="0.3">
      <c r="A119" s="21" t="s">
        <v>1127</v>
      </c>
      <c r="B119" t="s">
        <v>1009</v>
      </c>
      <c r="C119" s="22" t="s">
        <v>1146</v>
      </c>
      <c r="D119" s="5">
        <v>441946.22197819001</v>
      </c>
      <c r="E119" s="5">
        <v>319825.107472</v>
      </c>
      <c r="F119" s="5">
        <f t="shared" si="15"/>
        <v>0.72367426525434431</v>
      </c>
      <c r="H119">
        <f>H118</f>
        <v>4563</v>
      </c>
      <c r="I119">
        <f>I118</f>
        <v>480</v>
      </c>
      <c r="J119">
        <f t="shared" si="17"/>
        <v>5043</v>
      </c>
      <c r="K119">
        <f t="shared" si="18"/>
        <v>3649.4893196776584</v>
      </c>
      <c r="M119" s="5">
        <v>12090106</v>
      </c>
      <c r="N119" s="18">
        <f>SUM(K327,K335,K340,K379,K419,K794,K797)</f>
        <v>9335.6921718713402</v>
      </c>
    </row>
    <row r="120" spans="1:14" x14ac:dyDescent="0.3">
      <c r="A120" s="21" t="s">
        <v>1127</v>
      </c>
      <c r="B120" t="s">
        <v>1009</v>
      </c>
      <c r="C120" s="22" t="s">
        <v>1148</v>
      </c>
      <c r="D120" s="5">
        <v>441946.22197819001</v>
      </c>
      <c r="E120" s="5">
        <v>113043.915245</v>
      </c>
      <c r="F120" s="5">
        <f t="shared" si="15"/>
        <v>0.25578658584070596</v>
      </c>
      <c r="H120">
        <f>H119</f>
        <v>4563</v>
      </c>
      <c r="I120">
        <f>I119</f>
        <v>480</v>
      </c>
      <c r="J120">
        <f t="shared" si="17"/>
        <v>5043</v>
      </c>
      <c r="K120">
        <f t="shared" si="18"/>
        <v>1289.9317523946802</v>
      </c>
      <c r="M120" s="5">
        <v>12090107</v>
      </c>
      <c r="N120" s="18">
        <f>SUM(K328,K336,K468,K472,K481,K572,K795)</f>
        <v>12593.379038996356</v>
      </c>
    </row>
    <row r="121" spans="1:14" x14ac:dyDescent="0.3">
      <c r="A121" s="21" t="s">
        <v>1127</v>
      </c>
      <c r="B121" t="s">
        <v>1035</v>
      </c>
      <c r="C121" s="22" t="s">
        <v>1172</v>
      </c>
      <c r="D121" s="5">
        <v>583716.86493347283</v>
      </c>
      <c r="E121" s="5">
        <v>135941.45798689386</v>
      </c>
      <c r="F121" s="5">
        <f t="shared" si="15"/>
        <v>0.23288937865858533</v>
      </c>
      <c r="H121">
        <f>Input!AC30</f>
        <v>20</v>
      </c>
      <c r="I121">
        <f>Input!AD30</f>
        <v>771</v>
      </c>
      <c r="J121">
        <f t="shared" si="17"/>
        <v>791</v>
      </c>
      <c r="K121">
        <f t="shared" si="18"/>
        <v>184.21549851894099</v>
      </c>
      <c r="M121" s="5">
        <v>12090108</v>
      </c>
      <c r="N121" s="18">
        <f>SUM(K329,K337,K420,K469,K573)</f>
        <v>3051.1041455143923</v>
      </c>
    </row>
    <row r="122" spans="1:14" x14ac:dyDescent="0.3">
      <c r="A122" s="21" t="s">
        <v>1127</v>
      </c>
      <c r="B122" t="s">
        <v>1035</v>
      </c>
      <c r="C122" s="22" t="s">
        <v>1177</v>
      </c>
      <c r="D122" s="5">
        <v>583716.86493347283</v>
      </c>
      <c r="E122" s="5">
        <v>232695.26513801719</v>
      </c>
      <c r="F122" s="5">
        <f t="shared" si="15"/>
        <v>0.39864406721319906</v>
      </c>
      <c r="H122">
        <f>H121</f>
        <v>20</v>
      </c>
      <c r="I122">
        <f>I121</f>
        <v>771</v>
      </c>
      <c r="J122">
        <f t="shared" si="17"/>
        <v>791</v>
      </c>
      <c r="K122">
        <f t="shared" si="18"/>
        <v>315.32745716564045</v>
      </c>
      <c r="M122" s="5">
        <v>12090109</v>
      </c>
      <c r="N122" s="18">
        <f>SUM(K341,K366,K377,K380,K383,K423,K432,K798)</f>
        <v>11392.183385408774</v>
      </c>
    </row>
    <row r="123" spans="1:14" x14ac:dyDescent="0.3">
      <c r="A123" s="21" t="s">
        <v>1127</v>
      </c>
      <c r="B123" t="s">
        <v>1035</v>
      </c>
      <c r="C123" s="22" t="s">
        <v>1178</v>
      </c>
      <c r="D123" s="5">
        <v>583716.86493347283</v>
      </c>
      <c r="E123" s="5">
        <v>32290.500890620908</v>
      </c>
      <c r="F123" s="5">
        <f t="shared" si="15"/>
        <v>5.5318773245143615E-2</v>
      </c>
      <c r="H123">
        <f t="shared" ref="H123:I124" si="29">H122</f>
        <v>20</v>
      </c>
      <c r="I123">
        <f t="shared" si="29"/>
        <v>771</v>
      </c>
      <c r="J123">
        <f t="shared" si="17"/>
        <v>791</v>
      </c>
      <c r="K123">
        <f t="shared" si="18"/>
        <v>43.757149636908601</v>
      </c>
      <c r="M123" s="5">
        <v>12090110</v>
      </c>
      <c r="N123" s="18">
        <f>SUM(K342,K381,K384,K799)</f>
        <v>3532.5576784750465</v>
      </c>
    </row>
    <row r="124" spans="1:14" x14ac:dyDescent="0.3">
      <c r="A124" s="21" t="s">
        <v>1127</v>
      </c>
      <c r="B124" t="s">
        <v>1035</v>
      </c>
      <c r="C124" s="22" t="s">
        <v>1170</v>
      </c>
      <c r="D124" s="5">
        <v>583716.86493347283</v>
      </c>
      <c r="E124" s="5">
        <v>182789.64091794088</v>
      </c>
      <c r="F124" s="5">
        <f t="shared" si="15"/>
        <v>0.31314778088307199</v>
      </c>
      <c r="H124">
        <f t="shared" si="29"/>
        <v>20</v>
      </c>
      <c r="I124">
        <f t="shared" si="29"/>
        <v>771</v>
      </c>
      <c r="J124">
        <f t="shared" si="17"/>
        <v>791</v>
      </c>
      <c r="K124">
        <f t="shared" si="18"/>
        <v>247.69989467850993</v>
      </c>
      <c r="M124" s="5">
        <v>12090201</v>
      </c>
      <c r="N124" s="18">
        <f>SUM(K530,K755,K762,K775,K784,K796,K800)</f>
        <v>2778.3288384647967</v>
      </c>
    </row>
    <row r="125" spans="1:14" x14ac:dyDescent="0.3">
      <c r="A125" s="21" t="s">
        <v>1127</v>
      </c>
      <c r="B125" t="s">
        <v>1061</v>
      </c>
      <c r="C125" s="22" t="s">
        <v>1175</v>
      </c>
      <c r="D125" s="5">
        <v>597318.57376422791</v>
      </c>
      <c r="E125" s="5">
        <v>338041.60252012161</v>
      </c>
      <c r="F125" s="5">
        <f t="shared" si="15"/>
        <v>0.56593184502839944</v>
      </c>
      <c r="H125">
        <f>Input!AC31</f>
        <v>297</v>
      </c>
      <c r="I125">
        <f>Input!AD31</f>
        <v>1850</v>
      </c>
      <c r="J125">
        <f t="shared" si="17"/>
        <v>2147</v>
      </c>
      <c r="K125">
        <f t="shared" si="18"/>
        <v>1215.0556712759735</v>
      </c>
      <c r="M125" s="5">
        <v>12090202</v>
      </c>
      <c r="N125" s="18">
        <f>SUM(K367,K385,K433,K720)</f>
        <v>1463.0758274371199</v>
      </c>
    </row>
    <row r="126" spans="1:14" x14ac:dyDescent="0.3">
      <c r="A126" s="21" t="s">
        <v>1127</v>
      </c>
      <c r="B126" t="s">
        <v>1061</v>
      </c>
      <c r="C126" s="22" t="s">
        <v>1168</v>
      </c>
      <c r="D126" s="5">
        <v>597318.57376422791</v>
      </c>
      <c r="E126" s="5">
        <v>118.22958856005249</v>
      </c>
      <c r="F126" s="5">
        <f t="shared" si="15"/>
        <v>1.9793388947372624E-4</v>
      </c>
      <c r="H126">
        <f>H125</f>
        <v>297</v>
      </c>
      <c r="I126">
        <f>I125</f>
        <v>1850</v>
      </c>
      <c r="J126">
        <f t="shared" si="17"/>
        <v>2147</v>
      </c>
      <c r="K126">
        <f t="shared" si="18"/>
        <v>0.42496406070009024</v>
      </c>
      <c r="M126" s="5">
        <v>12090203</v>
      </c>
      <c r="N126" s="18">
        <f>SUM(K368,K434,K721,K728,K738)</f>
        <v>583.23850954487102</v>
      </c>
    </row>
    <row r="127" spans="1:14" x14ac:dyDescent="0.3">
      <c r="A127" s="21" t="s">
        <v>1127</v>
      </c>
      <c r="B127" t="s">
        <v>1061</v>
      </c>
      <c r="C127" s="22" t="s">
        <v>1169</v>
      </c>
      <c r="D127" s="5">
        <v>597318.57376422791</v>
      </c>
      <c r="E127" s="5">
        <v>93722.175091930971</v>
      </c>
      <c r="F127" s="5">
        <f t="shared" si="15"/>
        <v>0.15690483974289532</v>
      </c>
      <c r="H127">
        <f t="shared" ref="H127:I129" si="30">H126</f>
        <v>297</v>
      </c>
      <c r="I127">
        <f t="shared" si="30"/>
        <v>1850</v>
      </c>
      <c r="J127">
        <f t="shared" si="17"/>
        <v>2147</v>
      </c>
      <c r="K127">
        <f t="shared" si="18"/>
        <v>336.87469092799626</v>
      </c>
      <c r="M127" s="5">
        <v>12090204</v>
      </c>
      <c r="N127" s="18">
        <f>SUM(K369,K378,K386,K722,K729,K739,K776,K785,K801)</f>
        <v>12740.487919283647</v>
      </c>
    </row>
    <row r="128" spans="1:14" x14ac:dyDescent="0.3">
      <c r="A128" s="21" t="s">
        <v>1127</v>
      </c>
      <c r="B128" t="s">
        <v>1061</v>
      </c>
      <c r="C128" s="22" t="s">
        <v>1179</v>
      </c>
      <c r="D128" s="5">
        <v>597318.57376422791</v>
      </c>
      <c r="E128" s="5">
        <v>64629.930841768699</v>
      </c>
      <c r="F128" s="5">
        <f t="shared" si="15"/>
        <v>0.10820010239172516</v>
      </c>
      <c r="H128">
        <f t="shared" si="30"/>
        <v>297</v>
      </c>
      <c r="I128">
        <f t="shared" si="30"/>
        <v>1850</v>
      </c>
      <c r="J128">
        <f t="shared" si="17"/>
        <v>2147</v>
      </c>
      <c r="K128">
        <f t="shared" si="18"/>
        <v>232.30561983503392</v>
      </c>
      <c r="M128" s="5">
        <v>12090205</v>
      </c>
      <c r="N128" s="18">
        <f>SUM(K586,K756,K763,K780,K786,K803,K817,K870)</f>
        <v>1563.9986924737007</v>
      </c>
    </row>
    <row r="129" spans="1:14" x14ac:dyDescent="0.3">
      <c r="A129" s="21" t="s">
        <v>1127</v>
      </c>
      <c r="B129" t="s">
        <v>1061</v>
      </c>
      <c r="C129" s="22" t="s">
        <v>1180</v>
      </c>
      <c r="D129" s="5">
        <v>597318.57376422791</v>
      </c>
      <c r="E129" s="5">
        <v>100806.63572184663</v>
      </c>
      <c r="F129" s="5">
        <f t="shared" si="15"/>
        <v>0.16876527894750645</v>
      </c>
      <c r="H129">
        <f t="shared" si="30"/>
        <v>297</v>
      </c>
      <c r="I129">
        <f t="shared" si="30"/>
        <v>1850</v>
      </c>
      <c r="J129">
        <f t="shared" si="17"/>
        <v>2147</v>
      </c>
      <c r="K129">
        <f t="shared" si="18"/>
        <v>362.33905390029634</v>
      </c>
      <c r="M129" s="5">
        <v>12090206</v>
      </c>
      <c r="N129" s="18">
        <f>SUM(K370,K730,K757,K764,K777,K781,K804,K880)</f>
        <v>2470.9945202593922</v>
      </c>
    </row>
    <row r="130" spans="1:14" x14ac:dyDescent="0.3">
      <c r="A130" s="21" t="s">
        <v>1127</v>
      </c>
      <c r="B130" t="s">
        <v>866</v>
      </c>
      <c r="C130" s="22" t="s">
        <v>1174</v>
      </c>
      <c r="D130" s="5">
        <v>390075.03820746997</v>
      </c>
      <c r="E130" s="5">
        <v>121585.559471</v>
      </c>
      <c r="F130" s="5">
        <f t="shared" si="15"/>
        <v>0.31169787236252744</v>
      </c>
      <c r="H130">
        <f>Input!AC32</f>
        <v>57000</v>
      </c>
      <c r="I130">
        <f>Input!AD32</f>
        <v>740</v>
      </c>
      <c r="J130">
        <f t="shared" si="17"/>
        <v>57740</v>
      </c>
      <c r="K130">
        <f t="shared" si="18"/>
        <v>17997.435150212335</v>
      </c>
      <c r="M130" s="5">
        <v>12090301</v>
      </c>
      <c r="N130" s="18">
        <f>SUM(K532,K581,K587,K593,K753,K765,K771,K782,K805,K809,K818,K828,K871)</f>
        <v>45368.83363292479</v>
      </c>
    </row>
    <row r="131" spans="1:14" x14ac:dyDescent="0.3">
      <c r="A131" s="21" t="s">
        <v>1127</v>
      </c>
      <c r="B131" t="s">
        <v>866</v>
      </c>
      <c r="C131" s="22" t="s">
        <v>1167</v>
      </c>
      <c r="D131" s="5">
        <v>390075.03820746997</v>
      </c>
      <c r="E131" s="5">
        <v>229964.006376</v>
      </c>
      <c r="F131" s="5">
        <f t="shared" ref="F131:F194" si="31">E131/D131</f>
        <v>0.58953786797731111</v>
      </c>
      <c r="H131">
        <f>H130</f>
        <v>57000</v>
      </c>
      <c r="I131">
        <f>I130</f>
        <v>740</v>
      </c>
      <c r="J131">
        <f t="shared" ref="J131:J194" si="32">SUM(H131:I131)</f>
        <v>57740</v>
      </c>
      <c r="K131">
        <f t="shared" ref="K131:K194" si="33">J131*F131</f>
        <v>34039.916497009945</v>
      </c>
      <c r="M131" s="5">
        <v>12090302</v>
      </c>
      <c r="N131" s="18">
        <f>SUM(K766,K787,K810,K1093)</f>
        <v>141366.59164806097</v>
      </c>
    </row>
    <row r="132" spans="1:14" x14ac:dyDescent="0.3">
      <c r="A132" s="21" t="s">
        <v>1127</v>
      </c>
      <c r="B132" t="s">
        <v>866</v>
      </c>
      <c r="C132" s="22" t="s">
        <v>1173</v>
      </c>
      <c r="D132" s="5">
        <v>390075.03820746997</v>
      </c>
      <c r="E132" s="5">
        <v>33245.6711641</v>
      </c>
      <c r="F132" s="5">
        <f t="shared" si="31"/>
        <v>8.5228912152070499E-2</v>
      </c>
      <c r="H132">
        <f t="shared" ref="H132:I133" si="34">H131</f>
        <v>57000</v>
      </c>
      <c r="I132">
        <f t="shared" si="34"/>
        <v>740</v>
      </c>
      <c r="J132">
        <f t="shared" si="32"/>
        <v>57740</v>
      </c>
      <c r="K132">
        <f t="shared" si="33"/>
        <v>4921.1173876605508</v>
      </c>
      <c r="M132" s="5">
        <v>12090401</v>
      </c>
      <c r="N132" s="18">
        <f>SUM(K594,K598,K608,K767,K788,K811)</f>
        <v>139456.24095349084</v>
      </c>
    </row>
    <row r="133" spans="1:14" x14ac:dyDescent="0.3">
      <c r="A133" s="21" t="s">
        <v>1127</v>
      </c>
      <c r="B133" t="s">
        <v>866</v>
      </c>
      <c r="C133" s="22" t="s">
        <v>1168</v>
      </c>
      <c r="D133" s="5">
        <v>390075.03820746997</v>
      </c>
      <c r="E133" s="5">
        <v>5279.8011963700001</v>
      </c>
      <c r="F133" s="5">
        <f t="shared" si="31"/>
        <v>1.353534750809105E-2</v>
      </c>
      <c r="H133">
        <f t="shared" si="34"/>
        <v>57000</v>
      </c>
      <c r="I133">
        <f t="shared" si="34"/>
        <v>740</v>
      </c>
      <c r="J133">
        <f t="shared" si="32"/>
        <v>57740</v>
      </c>
      <c r="K133">
        <f t="shared" si="33"/>
        <v>781.53096511717717</v>
      </c>
      <c r="M133" s="5">
        <v>12090402</v>
      </c>
      <c r="N133" s="18">
        <f>SUM(K599,K789,K812)</f>
        <v>112656.47831438604</v>
      </c>
    </row>
    <row r="134" spans="1:14" x14ac:dyDescent="0.3">
      <c r="A134" s="21" t="s">
        <v>1127</v>
      </c>
      <c r="B134" t="s">
        <v>814</v>
      </c>
      <c r="C134" s="22" t="s">
        <v>1146</v>
      </c>
      <c r="D134" s="5">
        <v>617234.31386593822</v>
      </c>
      <c r="E134" s="5">
        <v>58323.8529786</v>
      </c>
      <c r="F134" s="5">
        <f t="shared" si="31"/>
        <v>9.449224009160935E-2</v>
      </c>
      <c r="H134">
        <f>Input!AC33</f>
        <v>17406</v>
      </c>
      <c r="I134">
        <f>Input!AD33</f>
        <v>1797</v>
      </c>
      <c r="J134">
        <f t="shared" si="32"/>
        <v>19203</v>
      </c>
      <c r="K134">
        <f t="shared" si="33"/>
        <v>1814.5344864791743</v>
      </c>
      <c r="M134" s="5">
        <v>12100101</v>
      </c>
      <c r="N134" s="18">
        <f>SUM(K772,K831,K843,K862,K904,K1085,K1089)</f>
        <v>18129.369159094702</v>
      </c>
    </row>
    <row r="135" spans="1:14" x14ac:dyDescent="0.3">
      <c r="A135" s="21" t="s">
        <v>1127</v>
      </c>
      <c r="B135" t="s">
        <v>814</v>
      </c>
      <c r="C135" s="22" t="s">
        <v>1174</v>
      </c>
      <c r="D135" s="5">
        <v>617234.31386593822</v>
      </c>
      <c r="E135" s="5">
        <v>92776.877578900006</v>
      </c>
      <c r="F135" s="5">
        <f t="shared" si="31"/>
        <v>0.15031062838650108</v>
      </c>
      <c r="H135">
        <f>H134</f>
        <v>17406</v>
      </c>
      <c r="I135">
        <f>I134</f>
        <v>1797</v>
      </c>
      <c r="J135">
        <f t="shared" si="32"/>
        <v>19203</v>
      </c>
      <c r="K135">
        <f t="shared" si="33"/>
        <v>2886.4149969059804</v>
      </c>
      <c r="M135" s="5">
        <v>12100102</v>
      </c>
      <c r="N135" s="18">
        <f>SUM(K768,K773,K813,K1086,K1090,K1094)</f>
        <v>202601.14885422972</v>
      </c>
    </row>
    <row r="136" spans="1:14" x14ac:dyDescent="0.3">
      <c r="A136" s="21" t="s">
        <v>1127</v>
      </c>
      <c r="B136" t="s">
        <v>814</v>
      </c>
      <c r="C136" s="22" t="s">
        <v>1148</v>
      </c>
      <c r="D136" s="5">
        <v>617234.31386593822</v>
      </c>
      <c r="E136" s="5">
        <v>189586.50991299999</v>
      </c>
      <c r="F136" s="5">
        <f t="shared" si="31"/>
        <v>0.30715484485228683</v>
      </c>
      <c r="H136">
        <f t="shared" ref="H136:I138" si="35">H135</f>
        <v>17406</v>
      </c>
      <c r="I136">
        <f t="shared" si="35"/>
        <v>1797</v>
      </c>
      <c r="J136">
        <f t="shared" si="32"/>
        <v>19203</v>
      </c>
      <c r="K136">
        <f t="shared" si="33"/>
        <v>5898.2944856984641</v>
      </c>
      <c r="M136" s="5">
        <v>12100201</v>
      </c>
      <c r="N136" s="18">
        <f>SUM(K715,K731,K740,K758,K778,K839,K881)</f>
        <v>2529.8754814916942</v>
      </c>
    </row>
    <row r="137" spans="1:14" x14ac:dyDescent="0.3">
      <c r="A137" s="21" t="s">
        <v>1127</v>
      </c>
      <c r="B137" t="s">
        <v>814</v>
      </c>
      <c r="C137" s="22" t="s">
        <v>1167</v>
      </c>
      <c r="D137" s="5">
        <v>617234.31386593822</v>
      </c>
      <c r="E137" s="5">
        <v>10840.723551578856</v>
      </c>
      <c r="F137" s="5">
        <f t="shared" si="31"/>
        <v>1.756338445229964E-2</v>
      </c>
      <c r="H137">
        <f t="shared" si="35"/>
        <v>17406</v>
      </c>
      <c r="I137">
        <f t="shared" si="35"/>
        <v>1797</v>
      </c>
      <c r="J137">
        <f t="shared" si="32"/>
        <v>19203</v>
      </c>
      <c r="K137">
        <f t="shared" si="33"/>
        <v>337.26967163750999</v>
      </c>
      <c r="M137" s="5">
        <v>12100202</v>
      </c>
      <c r="N137" s="18">
        <f>SUM(K754,K774,K829,K840,K844,K863,K866,K873,K909,K1091)</f>
        <v>8983.5942556264672</v>
      </c>
    </row>
    <row r="138" spans="1:14" x14ac:dyDescent="0.3">
      <c r="A138" s="21" t="s">
        <v>1127</v>
      </c>
      <c r="B138" t="s">
        <v>814</v>
      </c>
      <c r="C138" s="22" t="s">
        <v>1173</v>
      </c>
      <c r="D138" s="5">
        <v>617234.31386593822</v>
      </c>
      <c r="E138" s="5">
        <v>265706.34984385932</v>
      </c>
      <c r="F138" s="5">
        <f t="shared" si="31"/>
        <v>0.43047890221730301</v>
      </c>
      <c r="H138">
        <f t="shared" si="35"/>
        <v>17406</v>
      </c>
      <c r="I138">
        <f t="shared" si="35"/>
        <v>1797</v>
      </c>
      <c r="J138">
        <f t="shared" si="32"/>
        <v>19203</v>
      </c>
      <c r="K138">
        <f t="shared" si="33"/>
        <v>8266.4863592788697</v>
      </c>
      <c r="M138" s="5">
        <v>12100203</v>
      </c>
      <c r="N138" s="18">
        <f>SUM(K759,K779,K783,K806,K830,K841,K864,K867,K872,K882)</f>
        <v>3298.4142827735768</v>
      </c>
    </row>
    <row r="139" spans="1:14" x14ac:dyDescent="0.3">
      <c r="A139" s="21" t="s">
        <v>1127</v>
      </c>
      <c r="B139" t="s">
        <v>749</v>
      </c>
      <c r="C139" s="22" t="s">
        <v>1168</v>
      </c>
      <c r="D139" s="5">
        <v>46073.861203581997</v>
      </c>
      <c r="E139" s="5">
        <v>483.11192008199998</v>
      </c>
      <c r="F139" s="5">
        <f t="shared" si="31"/>
        <v>1.0485596550011758E-2</v>
      </c>
      <c r="H139">
        <f>Input!AC34</f>
        <v>15</v>
      </c>
      <c r="I139">
        <f>Input!AD34</f>
        <v>320</v>
      </c>
      <c r="J139">
        <f t="shared" si="32"/>
        <v>335</v>
      </c>
      <c r="K139">
        <f t="shared" si="33"/>
        <v>3.5126748442539388</v>
      </c>
      <c r="M139" s="5">
        <v>12100204</v>
      </c>
      <c r="N139" s="18">
        <f>SUM(K832,K845,K858,K865,K874,K905)</f>
        <v>4871.0961370005116</v>
      </c>
    </row>
    <row r="140" spans="1:14" x14ac:dyDescent="0.3">
      <c r="A140" s="21" t="s">
        <v>1127</v>
      </c>
      <c r="B140" t="s">
        <v>749</v>
      </c>
      <c r="C140" s="22" t="s">
        <v>1169</v>
      </c>
      <c r="D140" s="5">
        <v>46073.861203581997</v>
      </c>
      <c r="E140" s="5">
        <v>4800.8073990000003</v>
      </c>
      <c r="F140" s="5">
        <f t="shared" si="31"/>
        <v>0.10419806965574578</v>
      </c>
      <c r="H140">
        <f>H139</f>
        <v>15</v>
      </c>
      <c r="I140">
        <f>I139</f>
        <v>320</v>
      </c>
      <c r="J140">
        <f t="shared" si="32"/>
        <v>335</v>
      </c>
      <c r="K140">
        <f t="shared" si="33"/>
        <v>34.90635333467484</v>
      </c>
      <c r="M140" s="5">
        <v>12100301</v>
      </c>
      <c r="N140" s="18">
        <f>SUM(K823,K910)</f>
        <v>6206.6928750318239</v>
      </c>
    </row>
    <row r="141" spans="1:14" x14ac:dyDescent="0.3">
      <c r="A141" s="21" t="s">
        <v>1127</v>
      </c>
      <c r="B141" t="s">
        <v>749</v>
      </c>
      <c r="C141" s="22" t="s">
        <v>1170</v>
      </c>
      <c r="D141" s="5">
        <v>46073.861203581997</v>
      </c>
      <c r="E141" s="5">
        <v>10179.474747599999</v>
      </c>
      <c r="F141" s="5">
        <f t="shared" si="31"/>
        <v>0.22093817365601212</v>
      </c>
      <c r="H141">
        <f t="shared" ref="H141:I142" si="36">H140</f>
        <v>15</v>
      </c>
      <c r="I141">
        <f t="shared" si="36"/>
        <v>320</v>
      </c>
      <c r="J141">
        <f t="shared" si="32"/>
        <v>335</v>
      </c>
      <c r="K141">
        <f t="shared" si="33"/>
        <v>74.014288174764062</v>
      </c>
      <c r="M141" s="5">
        <v>12100302</v>
      </c>
      <c r="N141" s="18">
        <f>SUM(K716,K732,K819,K824,K883)</f>
        <v>7643.1373393705808</v>
      </c>
    </row>
    <row r="142" spans="1:14" x14ac:dyDescent="0.3">
      <c r="A142" s="21" t="s">
        <v>1127</v>
      </c>
      <c r="B142" t="s">
        <v>749</v>
      </c>
      <c r="C142" s="22" t="s">
        <v>1171</v>
      </c>
      <c r="D142" s="5">
        <v>46073.861203581997</v>
      </c>
      <c r="E142" s="5">
        <v>30610.467136899999</v>
      </c>
      <c r="F142" s="5">
        <f t="shared" si="31"/>
        <v>0.66437816013823037</v>
      </c>
      <c r="H142">
        <f t="shared" si="36"/>
        <v>15</v>
      </c>
      <c r="I142">
        <f t="shared" si="36"/>
        <v>320</v>
      </c>
      <c r="J142">
        <f t="shared" si="32"/>
        <v>335</v>
      </c>
      <c r="K142">
        <f t="shared" si="33"/>
        <v>222.56668364630718</v>
      </c>
      <c r="M142" s="5">
        <v>12100303</v>
      </c>
      <c r="N142" s="18">
        <f>SUM(K825,K833,K846,K859,K868,K875,K893,K906,K911)</f>
        <v>8173.6758776057432</v>
      </c>
    </row>
    <row r="143" spans="1:14" x14ac:dyDescent="0.3">
      <c r="A143" s="21" t="s">
        <v>1128</v>
      </c>
      <c r="B143" t="s">
        <v>841</v>
      </c>
      <c r="C143" s="22" t="s">
        <v>1181</v>
      </c>
      <c r="D143" s="5">
        <v>567141.00778829562</v>
      </c>
      <c r="E143" s="5">
        <v>33891.877378644</v>
      </c>
      <c r="F143" s="5">
        <f t="shared" si="31"/>
        <v>5.9759172610024489E-2</v>
      </c>
      <c r="H143">
        <f>Input!AC35</f>
        <v>2995</v>
      </c>
      <c r="I143">
        <f>Input!AD35</f>
        <v>884</v>
      </c>
      <c r="J143">
        <f t="shared" si="32"/>
        <v>3879</v>
      </c>
      <c r="K143">
        <f t="shared" si="33"/>
        <v>231.805830554285</v>
      </c>
      <c r="M143" s="5">
        <v>12100304</v>
      </c>
      <c r="N143" s="18">
        <f>SUM(K717,K826,K842,K869,K876,K884,K912)</f>
        <v>6529.7206009811762</v>
      </c>
    </row>
    <row r="144" spans="1:14" x14ac:dyDescent="0.3">
      <c r="A144" s="21" t="s">
        <v>1128</v>
      </c>
      <c r="B144" t="s">
        <v>841</v>
      </c>
      <c r="C144" s="22" t="s">
        <v>1179</v>
      </c>
      <c r="D144" s="5">
        <v>567141.00778829562</v>
      </c>
      <c r="E144" s="5">
        <v>57149.70055502934</v>
      </c>
      <c r="F144" s="5">
        <f t="shared" si="31"/>
        <v>0.10076806256330945</v>
      </c>
      <c r="H144">
        <f t="shared" ref="H144:I146" si="37">H143</f>
        <v>2995</v>
      </c>
      <c r="I144">
        <f t="shared" si="37"/>
        <v>884</v>
      </c>
      <c r="J144">
        <f t="shared" si="32"/>
        <v>3879</v>
      </c>
      <c r="K144">
        <f t="shared" si="33"/>
        <v>390.87931468307733</v>
      </c>
      <c r="M144" s="5">
        <v>12100401</v>
      </c>
      <c r="N144" s="18">
        <f>SUM(K790,K814,K834,K1087,K1095)</f>
        <v>144334.60515864039</v>
      </c>
    </row>
    <row r="145" spans="1:14" x14ac:dyDescent="0.3">
      <c r="A145" s="21" t="s">
        <v>1128</v>
      </c>
      <c r="B145" t="s">
        <v>841</v>
      </c>
      <c r="C145" s="22" t="s">
        <v>1182</v>
      </c>
      <c r="D145" s="5">
        <v>567141.00778829562</v>
      </c>
      <c r="E145" s="5">
        <v>21743.936814369696</v>
      </c>
      <c r="F145" s="5">
        <f t="shared" si="31"/>
        <v>3.8339560207725887E-2</v>
      </c>
      <c r="H145">
        <f t="shared" si="37"/>
        <v>2995</v>
      </c>
      <c r="I145">
        <f t="shared" si="37"/>
        <v>884</v>
      </c>
      <c r="J145">
        <f t="shared" si="32"/>
        <v>3879</v>
      </c>
      <c r="K145">
        <f t="shared" si="33"/>
        <v>148.7191540457687</v>
      </c>
      <c r="M145" s="5">
        <v>12100402</v>
      </c>
      <c r="N145" s="18">
        <f>SUM(K835,K847,K907,K1088,K1092)</f>
        <v>19946.675611908195</v>
      </c>
    </row>
    <row r="146" spans="1:14" x14ac:dyDescent="0.3">
      <c r="A146" s="21" t="s">
        <v>1128</v>
      </c>
      <c r="B146" t="s">
        <v>841</v>
      </c>
      <c r="C146" s="22" t="s">
        <v>1183</v>
      </c>
      <c r="D146" s="5">
        <v>567141.00778829562</v>
      </c>
      <c r="E146" s="5">
        <v>454355.49304025254</v>
      </c>
      <c r="F146" s="5">
        <f t="shared" si="31"/>
        <v>0.80113320461894011</v>
      </c>
      <c r="H146">
        <f t="shared" si="37"/>
        <v>2995</v>
      </c>
      <c r="I146">
        <f t="shared" si="37"/>
        <v>884</v>
      </c>
      <c r="J146">
        <f t="shared" si="32"/>
        <v>3879</v>
      </c>
      <c r="K146">
        <f t="shared" si="33"/>
        <v>3107.5957007168686</v>
      </c>
      <c r="M146" s="5">
        <v>12100403</v>
      </c>
      <c r="N146" s="18">
        <f>SUM(K836,K908)</f>
        <v>4760.5753567960819</v>
      </c>
    </row>
    <row r="147" spans="1:14" x14ac:dyDescent="0.3">
      <c r="A147" s="21" t="s">
        <v>1128</v>
      </c>
      <c r="B147" t="s">
        <v>973</v>
      </c>
      <c r="C147" s="22" t="s">
        <v>1175</v>
      </c>
      <c r="D147" s="5">
        <v>566567.22248738597</v>
      </c>
      <c r="E147" s="5">
        <v>109940.762357</v>
      </c>
      <c r="F147" s="5">
        <f t="shared" si="31"/>
        <v>0.19404716332570354</v>
      </c>
      <c r="H147">
        <f>Input!AC36</f>
        <v>444</v>
      </c>
      <c r="I147">
        <f>Input!AD36</f>
        <v>1898</v>
      </c>
      <c r="J147">
        <f t="shared" si="32"/>
        <v>2342</v>
      </c>
      <c r="K147">
        <f t="shared" si="33"/>
        <v>454.45845650879772</v>
      </c>
      <c r="M147" s="5">
        <v>12100404</v>
      </c>
      <c r="N147" s="18">
        <f>SUM(K837,K894,K947)</f>
        <v>100.77047595436136</v>
      </c>
    </row>
    <row r="148" spans="1:14" x14ac:dyDescent="0.3">
      <c r="A148" s="21" t="s">
        <v>1128</v>
      </c>
      <c r="B148" t="s">
        <v>973</v>
      </c>
      <c r="C148" s="22" t="s">
        <v>1184</v>
      </c>
      <c r="D148" s="5">
        <v>566567.22248738597</v>
      </c>
      <c r="E148" s="5">
        <v>68582.053641299994</v>
      </c>
      <c r="F148" s="5">
        <f t="shared" si="31"/>
        <v>0.12104839623479437</v>
      </c>
      <c r="H148">
        <f t="shared" ref="H148:I150" si="38">H147</f>
        <v>444</v>
      </c>
      <c r="I148">
        <f t="shared" si="38"/>
        <v>1898</v>
      </c>
      <c r="J148">
        <f t="shared" si="32"/>
        <v>2342</v>
      </c>
      <c r="K148">
        <f t="shared" si="33"/>
        <v>283.49534398188842</v>
      </c>
      <c r="M148" s="5">
        <v>12100405</v>
      </c>
      <c r="N148" s="18">
        <f>SUM(K838,K860,K895,K948,K983,K990)</f>
        <v>1251.2584456665847</v>
      </c>
    </row>
    <row r="149" spans="1:14" x14ac:dyDescent="0.3">
      <c r="A149" s="21" t="s">
        <v>1128</v>
      </c>
      <c r="B149" t="s">
        <v>973</v>
      </c>
      <c r="C149" s="22" t="s">
        <v>1179</v>
      </c>
      <c r="D149" s="5">
        <v>566567.22248738597</v>
      </c>
      <c r="E149" s="5">
        <v>387258.15418340429</v>
      </c>
      <c r="F149" s="5">
        <f t="shared" si="31"/>
        <v>0.68351669283520222</v>
      </c>
      <c r="H149">
        <f t="shared" si="38"/>
        <v>444</v>
      </c>
      <c r="I149">
        <f t="shared" si="38"/>
        <v>1898</v>
      </c>
      <c r="J149">
        <f t="shared" si="32"/>
        <v>2342</v>
      </c>
      <c r="K149">
        <f t="shared" si="33"/>
        <v>1600.7960946200435</v>
      </c>
      <c r="M149" s="5">
        <v>12100406</v>
      </c>
      <c r="N149" s="18">
        <f>SUM(K861,K877,K896,K950)</f>
        <v>3176.7946989877478</v>
      </c>
    </row>
    <row r="150" spans="1:14" x14ac:dyDescent="0.3">
      <c r="A150" s="21" t="s">
        <v>1128</v>
      </c>
      <c r="B150" t="s">
        <v>973</v>
      </c>
      <c r="C150" s="22" t="s">
        <v>1180</v>
      </c>
      <c r="D150" s="5">
        <v>566567.22248738597</v>
      </c>
      <c r="E150" s="5">
        <v>786.25230568168809</v>
      </c>
      <c r="F150" s="5">
        <f t="shared" si="31"/>
        <v>1.3877476042998466E-3</v>
      </c>
      <c r="H150">
        <f t="shared" si="38"/>
        <v>444</v>
      </c>
      <c r="I150">
        <f t="shared" si="38"/>
        <v>1898</v>
      </c>
      <c r="J150">
        <f t="shared" si="32"/>
        <v>2342</v>
      </c>
      <c r="K150">
        <f t="shared" si="33"/>
        <v>3.2501048892702409</v>
      </c>
      <c r="M150" s="5">
        <v>12100407</v>
      </c>
      <c r="N150" s="18">
        <f>SUM(K897,K949,K951,K973,K991)</f>
        <v>8950.3959823803525</v>
      </c>
    </row>
    <row r="151" spans="1:14" x14ac:dyDescent="0.3">
      <c r="A151" s="21" t="s">
        <v>1128</v>
      </c>
      <c r="B151" t="s">
        <v>780</v>
      </c>
      <c r="C151" s="22" t="s">
        <v>1185</v>
      </c>
      <c r="D151" s="5">
        <v>581409.27618010878</v>
      </c>
      <c r="E151" s="5">
        <v>82113.310365199999</v>
      </c>
      <c r="F151" s="5">
        <f t="shared" si="31"/>
        <v>0.14123151062310016</v>
      </c>
      <c r="H151">
        <f>Input!AC37</f>
        <v>13087</v>
      </c>
      <c r="I151">
        <f>Input!AD37</f>
        <v>482</v>
      </c>
      <c r="J151">
        <f t="shared" si="32"/>
        <v>13569</v>
      </c>
      <c r="K151">
        <f t="shared" si="33"/>
        <v>1916.3703676448461</v>
      </c>
      <c r="M151" s="5">
        <v>12110101</v>
      </c>
      <c r="N151" s="18">
        <f>SUM(K723,K734,K741,K898)</f>
        <v>7580.9084665723967</v>
      </c>
    </row>
    <row r="152" spans="1:14" x14ac:dyDescent="0.3">
      <c r="A152" s="21" t="s">
        <v>1128</v>
      </c>
      <c r="B152" t="s">
        <v>780</v>
      </c>
      <c r="C152" s="22" t="s">
        <v>1179</v>
      </c>
      <c r="D152" s="5">
        <v>581409.27618010878</v>
      </c>
      <c r="E152" s="5">
        <v>75139.35772765617</v>
      </c>
      <c r="F152" s="5">
        <f t="shared" si="31"/>
        <v>0.12923659942497981</v>
      </c>
      <c r="H152">
        <f t="shared" ref="H152:I156" si="39">H151</f>
        <v>13087</v>
      </c>
      <c r="I152">
        <f t="shared" si="39"/>
        <v>482</v>
      </c>
      <c r="J152">
        <f t="shared" si="32"/>
        <v>13569</v>
      </c>
      <c r="K152">
        <f t="shared" si="33"/>
        <v>1753.6114175975511</v>
      </c>
      <c r="M152" s="5">
        <v>12110102</v>
      </c>
      <c r="N152" s="18">
        <f>SUM(K724,K735,K899)</f>
        <v>5469.7845177077888</v>
      </c>
    </row>
    <row r="153" spans="1:14" x14ac:dyDescent="0.3">
      <c r="A153" s="21" t="s">
        <v>1128</v>
      </c>
      <c r="B153" t="s">
        <v>780</v>
      </c>
      <c r="C153" s="22" t="s">
        <v>1180</v>
      </c>
      <c r="D153" s="5">
        <v>581409.27618010878</v>
      </c>
      <c r="E153" s="5">
        <v>5962.6848909999999</v>
      </c>
      <c r="F153" s="5">
        <f t="shared" si="31"/>
        <v>1.0255572339979112E-2</v>
      </c>
      <c r="H153">
        <f t="shared" si="39"/>
        <v>13087</v>
      </c>
      <c r="I153">
        <f t="shared" si="39"/>
        <v>482</v>
      </c>
      <c r="J153">
        <f t="shared" si="32"/>
        <v>13569</v>
      </c>
      <c r="K153">
        <f t="shared" si="33"/>
        <v>139.15786108117658</v>
      </c>
      <c r="M153" s="5">
        <v>12110103</v>
      </c>
      <c r="N153" s="18">
        <f>SUM(K848,K885,K900,K914,K937)</f>
        <v>38774.857574964211</v>
      </c>
    </row>
    <row r="154" spans="1:14" x14ac:dyDescent="0.3">
      <c r="A154" s="21" t="s">
        <v>1128</v>
      </c>
      <c r="B154" t="s">
        <v>780</v>
      </c>
      <c r="C154" s="22" t="s">
        <v>1182</v>
      </c>
      <c r="D154" s="5">
        <v>581409.27618010878</v>
      </c>
      <c r="E154" s="5">
        <v>300432.25011837092</v>
      </c>
      <c r="F154" s="5">
        <f t="shared" si="31"/>
        <v>0.51673109189489974</v>
      </c>
      <c r="H154">
        <f t="shared" si="39"/>
        <v>13087</v>
      </c>
      <c r="I154">
        <f t="shared" si="39"/>
        <v>482</v>
      </c>
      <c r="J154">
        <f t="shared" si="32"/>
        <v>13569</v>
      </c>
      <c r="K154">
        <f t="shared" si="33"/>
        <v>7011.524185921895</v>
      </c>
      <c r="M154" s="5">
        <v>12110104</v>
      </c>
      <c r="N154" s="18">
        <f>SUM(K736,K849,K901,K915,K930)</f>
        <v>66166.589946746477</v>
      </c>
    </row>
    <row r="155" spans="1:14" x14ac:dyDescent="0.3">
      <c r="A155" s="21" t="s">
        <v>1128</v>
      </c>
      <c r="B155" t="s">
        <v>780</v>
      </c>
      <c r="C155" s="22" t="s">
        <v>1183</v>
      </c>
      <c r="D155" s="5">
        <v>581409.27618010878</v>
      </c>
      <c r="E155" s="5">
        <v>117606.2969769957</v>
      </c>
      <c r="F155" s="5">
        <f t="shared" si="31"/>
        <v>0.20227798522527127</v>
      </c>
      <c r="H155">
        <f t="shared" si="39"/>
        <v>13087</v>
      </c>
      <c r="I155">
        <f t="shared" si="39"/>
        <v>482</v>
      </c>
      <c r="J155">
        <f t="shared" si="32"/>
        <v>13569</v>
      </c>
      <c r="K155">
        <f t="shared" si="33"/>
        <v>2744.7099815217057</v>
      </c>
      <c r="M155" s="5">
        <v>12110105</v>
      </c>
      <c r="N155" s="18">
        <f>SUM(K850,K886,K938,K956,K974,K978)</f>
        <v>13747.27983336479</v>
      </c>
    </row>
    <row r="156" spans="1:14" x14ac:dyDescent="0.3">
      <c r="A156" s="21" t="s">
        <v>1128</v>
      </c>
      <c r="B156" t="s">
        <v>780</v>
      </c>
      <c r="C156" s="22" t="s">
        <v>1186</v>
      </c>
      <c r="D156" s="5">
        <v>581409.27618010878</v>
      </c>
      <c r="E156" s="5">
        <v>155.37610088599999</v>
      </c>
      <c r="F156" s="5">
        <f t="shared" si="31"/>
        <v>2.6724049176997931E-4</v>
      </c>
      <c r="H156">
        <f t="shared" si="39"/>
        <v>13087</v>
      </c>
      <c r="I156">
        <f t="shared" si="39"/>
        <v>482</v>
      </c>
      <c r="J156">
        <f t="shared" si="32"/>
        <v>13569</v>
      </c>
      <c r="K156">
        <f t="shared" si="33"/>
        <v>3.626186232826849</v>
      </c>
      <c r="M156" s="5">
        <v>12110106</v>
      </c>
      <c r="N156" s="18">
        <f>SUM(K718,K733,K742,K853,K889,K902,K916)</f>
        <v>82829.558234704105</v>
      </c>
    </row>
    <row r="157" spans="1:14" x14ac:dyDescent="0.3">
      <c r="A157" s="21" t="s">
        <v>1128</v>
      </c>
      <c r="B157" t="s">
        <v>716</v>
      </c>
      <c r="C157" s="22" t="s">
        <v>1179</v>
      </c>
      <c r="D157" s="5">
        <v>612920.11746050022</v>
      </c>
      <c r="E157" s="5">
        <v>474360.44360267313</v>
      </c>
      <c r="F157" s="5">
        <f t="shared" si="31"/>
        <v>0.77393518354085256</v>
      </c>
      <c r="H157">
        <f>Input!AC38</f>
        <v>2108</v>
      </c>
      <c r="I157">
        <f>Input!AD38</f>
        <v>1235</v>
      </c>
      <c r="J157">
        <f t="shared" si="32"/>
        <v>3343</v>
      </c>
      <c r="K157">
        <f t="shared" si="33"/>
        <v>2587.26531857707</v>
      </c>
      <c r="M157" s="5">
        <v>12110107</v>
      </c>
      <c r="N157" s="18">
        <f>SUM(K719,K854,K890,K903)</f>
        <v>40904.217560738965</v>
      </c>
    </row>
    <row r="158" spans="1:14" x14ac:dyDescent="0.3">
      <c r="A158" s="21" t="s">
        <v>1128</v>
      </c>
      <c r="B158" t="s">
        <v>716</v>
      </c>
      <c r="C158" s="22" t="s">
        <v>1180</v>
      </c>
      <c r="D158" s="5">
        <v>612920.11746050022</v>
      </c>
      <c r="E158" s="5">
        <v>138499.58562</v>
      </c>
      <c r="F158" s="5">
        <f t="shared" si="31"/>
        <v>0.22596678045720311</v>
      </c>
      <c r="H158">
        <f t="shared" ref="H158:I159" si="40">H157</f>
        <v>2108</v>
      </c>
      <c r="I158">
        <f t="shared" si="40"/>
        <v>1235</v>
      </c>
      <c r="J158">
        <f t="shared" si="32"/>
        <v>3343</v>
      </c>
      <c r="K158">
        <f t="shared" si="33"/>
        <v>755.40694706842999</v>
      </c>
      <c r="M158" s="5">
        <v>12110108</v>
      </c>
      <c r="N158" s="18">
        <f>SUM(K820,K851,K855,K887,K917,K975,K979)</f>
        <v>21164.427027520473</v>
      </c>
    </row>
    <row r="159" spans="1:14" x14ac:dyDescent="0.3">
      <c r="A159" s="21" t="s">
        <v>1128</v>
      </c>
      <c r="B159" t="s">
        <v>716</v>
      </c>
      <c r="C159" s="22" t="s">
        <v>1182</v>
      </c>
      <c r="D159" s="5">
        <v>612920.11746050022</v>
      </c>
      <c r="E159" s="5">
        <v>60.088237827094602</v>
      </c>
      <c r="F159" s="5">
        <f t="shared" si="31"/>
        <v>9.8036001944359422E-5</v>
      </c>
      <c r="H159">
        <f t="shared" si="40"/>
        <v>2108</v>
      </c>
      <c r="I159">
        <f t="shared" si="40"/>
        <v>1235</v>
      </c>
      <c r="J159">
        <f t="shared" si="32"/>
        <v>3343</v>
      </c>
      <c r="K159">
        <f t="shared" si="33"/>
        <v>0.32773435449999355</v>
      </c>
      <c r="M159" s="5">
        <v>12110109</v>
      </c>
      <c r="N159" s="18">
        <f>SUM(K821,K856,K891,K980)</f>
        <v>38436.596636205613</v>
      </c>
    </row>
    <row r="160" spans="1:14" x14ac:dyDescent="0.3">
      <c r="A160" s="21" t="s">
        <v>1128</v>
      </c>
      <c r="B160" t="s">
        <v>724</v>
      </c>
      <c r="C160" s="22" t="s">
        <v>1185</v>
      </c>
      <c r="D160" s="5">
        <v>608942.92806754401</v>
      </c>
      <c r="E160" s="5">
        <v>30246.687451099999</v>
      </c>
      <c r="F160" s="5">
        <f t="shared" si="31"/>
        <v>4.9670808308894643E-2</v>
      </c>
      <c r="H160">
        <f>Input!AC39</f>
        <v>583</v>
      </c>
      <c r="I160">
        <f>Input!AD39</f>
        <v>1183</v>
      </c>
      <c r="J160">
        <f t="shared" si="32"/>
        <v>1766</v>
      </c>
      <c r="K160">
        <f t="shared" si="33"/>
        <v>87.718647473507943</v>
      </c>
      <c r="M160" s="5">
        <v>12110110</v>
      </c>
      <c r="N160" s="18">
        <f>SUM(K822,K827,K857,K878,K892,K913,K976,K981)</f>
        <v>37242.730207766988</v>
      </c>
    </row>
    <row r="161" spans="1:14" x14ac:dyDescent="0.3">
      <c r="A161" s="21" t="s">
        <v>1128</v>
      </c>
      <c r="B161" t="s">
        <v>724</v>
      </c>
      <c r="C161" s="22" t="s">
        <v>1182</v>
      </c>
      <c r="D161" s="5">
        <v>608942.92806754401</v>
      </c>
      <c r="E161" s="5">
        <v>212112.63827637397</v>
      </c>
      <c r="F161" s="5">
        <f t="shared" si="31"/>
        <v>0.34832925796429715</v>
      </c>
      <c r="H161">
        <f t="shared" ref="H161:I163" si="41">H160</f>
        <v>583</v>
      </c>
      <c r="I161">
        <f t="shared" si="41"/>
        <v>1183</v>
      </c>
      <c r="J161">
        <f t="shared" si="32"/>
        <v>1766</v>
      </c>
      <c r="K161">
        <f t="shared" si="33"/>
        <v>615.14946956494873</v>
      </c>
      <c r="M161" s="5">
        <v>12110111</v>
      </c>
      <c r="N161" s="18">
        <f>SUM(K879,K952,K957,K961,K977,K982,K984,K992)</f>
        <v>6288.7075276598953</v>
      </c>
    </row>
    <row r="162" spans="1:14" x14ac:dyDescent="0.3">
      <c r="A162" s="21" t="s">
        <v>1128</v>
      </c>
      <c r="B162" t="s">
        <v>724</v>
      </c>
      <c r="C162" s="22" t="s">
        <v>1187</v>
      </c>
      <c r="D162" s="5">
        <v>608942.92806754401</v>
      </c>
      <c r="E162" s="5">
        <v>8441.1420450700007</v>
      </c>
      <c r="F162" s="5">
        <f t="shared" si="31"/>
        <v>1.3861959234599581E-2</v>
      </c>
      <c r="H162">
        <f t="shared" si="41"/>
        <v>583</v>
      </c>
      <c r="I162">
        <f t="shared" si="41"/>
        <v>1183</v>
      </c>
      <c r="J162">
        <f t="shared" si="32"/>
        <v>1766</v>
      </c>
      <c r="K162">
        <f t="shared" si="33"/>
        <v>24.480220008302862</v>
      </c>
      <c r="M162" s="5">
        <v>12110201</v>
      </c>
      <c r="N162" s="18">
        <f>SUM(K985,K993)</f>
        <v>1659.5317560351175</v>
      </c>
    </row>
    <row r="163" spans="1:14" x14ac:dyDescent="0.3">
      <c r="A163" s="21" t="s">
        <v>1128</v>
      </c>
      <c r="B163" t="s">
        <v>724</v>
      </c>
      <c r="C163" s="22" t="s">
        <v>1186</v>
      </c>
      <c r="D163" s="5">
        <v>608942.92806754401</v>
      </c>
      <c r="E163" s="5">
        <v>358142.460295</v>
      </c>
      <c r="F163" s="5">
        <f t="shared" si="31"/>
        <v>0.58813797449220862</v>
      </c>
      <c r="H163">
        <f t="shared" si="41"/>
        <v>583</v>
      </c>
      <c r="I163">
        <f t="shared" si="41"/>
        <v>1183</v>
      </c>
      <c r="J163">
        <f t="shared" si="32"/>
        <v>1766</v>
      </c>
      <c r="K163">
        <f t="shared" si="33"/>
        <v>1038.6516629532405</v>
      </c>
      <c r="M163" s="5">
        <v>12110202</v>
      </c>
      <c r="N163" s="18">
        <f>K986</f>
        <v>456.09321118727348</v>
      </c>
    </row>
    <row r="164" spans="1:14" x14ac:dyDescent="0.3">
      <c r="A164" s="21" t="s">
        <v>1128</v>
      </c>
      <c r="B164" t="s">
        <v>892</v>
      </c>
      <c r="C164" s="22" t="s">
        <v>1188</v>
      </c>
      <c r="D164" s="5">
        <v>571977.76509840298</v>
      </c>
      <c r="E164" s="5">
        <v>411726.364099</v>
      </c>
      <c r="F164" s="5">
        <f t="shared" si="31"/>
        <v>0.7198293171906196</v>
      </c>
      <c r="H164">
        <f>Input!AC40</f>
        <v>4608</v>
      </c>
      <c r="I164">
        <f>Input!AD40</f>
        <v>1270</v>
      </c>
      <c r="J164">
        <f t="shared" si="32"/>
        <v>5878</v>
      </c>
      <c r="K164">
        <f t="shared" si="33"/>
        <v>4231.156726446462</v>
      </c>
      <c r="M164" s="5">
        <v>12110203</v>
      </c>
      <c r="N164" s="18">
        <f>SUM(K965,K970,K987)</f>
        <v>368.68611606255558</v>
      </c>
    </row>
    <row r="165" spans="1:14" x14ac:dyDescent="0.3">
      <c r="A165" s="21" t="s">
        <v>1128</v>
      </c>
      <c r="B165" t="s">
        <v>892</v>
      </c>
      <c r="C165" s="22" t="s">
        <v>1189</v>
      </c>
      <c r="D165" s="5">
        <v>571977.76509840298</v>
      </c>
      <c r="E165" s="5">
        <v>132119.35847899999</v>
      </c>
      <c r="F165" s="5">
        <f t="shared" si="31"/>
        <v>0.23098687840823706</v>
      </c>
      <c r="H165">
        <f t="shared" ref="H165:I166" si="42">H164</f>
        <v>4608</v>
      </c>
      <c r="I165">
        <f t="shared" si="42"/>
        <v>1270</v>
      </c>
      <c r="J165">
        <f t="shared" si="32"/>
        <v>5878</v>
      </c>
      <c r="K165">
        <f t="shared" si="33"/>
        <v>1357.7408712836175</v>
      </c>
      <c r="M165" s="5">
        <v>12110204</v>
      </c>
      <c r="N165" s="18">
        <f>SUM(K962,K971,K988)</f>
        <v>2180.1334854501647</v>
      </c>
    </row>
    <row r="166" spans="1:14" x14ac:dyDescent="0.3">
      <c r="A166" s="21" t="s">
        <v>1128</v>
      </c>
      <c r="B166" t="s">
        <v>892</v>
      </c>
      <c r="C166" s="22" t="s">
        <v>1183</v>
      </c>
      <c r="D166" s="5">
        <v>571977.76509840298</v>
      </c>
      <c r="E166" s="5">
        <v>28132.042520402931</v>
      </c>
      <c r="F166" s="5">
        <f t="shared" si="31"/>
        <v>4.9183804401143283E-2</v>
      </c>
      <c r="H166">
        <f t="shared" si="42"/>
        <v>4608</v>
      </c>
      <c r="I166">
        <f t="shared" si="42"/>
        <v>1270</v>
      </c>
      <c r="J166">
        <f t="shared" si="32"/>
        <v>5878</v>
      </c>
      <c r="K166">
        <f t="shared" si="33"/>
        <v>289.10240226992022</v>
      </c>
      <c r="M166" s="5">
        <v>12110205</v>
      </c>
      <c r="N166" s="18">
        <f>SUM(K939,K953,K959,K963,K966,K972,K989)</f>
        <v>5678.3032178982967</v>
      </c>
    </row>
    <row r="167" spans="1:14" x14ac:dyDescent="0.3">
      <c r="A167" s="21" t="s">
        <v>1128</v>
      </c>
      <c r="B167" t="s">
        <v>658</v>
      </c>
      <c r="C167" s="22" t="s">
        <v>1182</v>
      </c>
      <c r="D167" s="5">
        <v>570535.98168373655</v>
      </c>
      <c r="E167" s="5">
        <v>2613.5757931365151</v>
      </c>
      <c r="F167" s="5">
        <f t="shared" si="31"/>
        <v>4.5809131711964319E-3</v>
      </c>
      <c r="H167">
        <f>Input!AC41</f>
        <v>8</v>
      </c>
      <c r="I167">
        <f>Input!AD41</f>
        <v>1528</v>
      </c>
      <c r="J167">
        <f t="shared" si="32"/>
        <v>1536</v>
      </c>
      <c r="K167">
        <f t="shared" si="33"/>
        <v>7.0362826309577198</v>
      </c>
      <c r="M167" s="5">
        <v>12110206</v>
      </c>
      <c r="N167" s="18">
        <f>SUM(K918,K926,K940,K954,K960,K964,K967)</f>
        <v>2178.2679397046918</v>
      </c>
    </row>
    <row r="168" spans="1:14" x14ac:dyDescent="0.3">
      <c r="A168" s="21" t="s">
        <v>1128</v>
      </c>
      <c r="B168" t="s">
        <v>658</v>
      </c>
      <c r="C168" s="22" t="s">
        <v>1187</v>
      </c>
      <c r="D168" s="5">
        <v>570535.98168373655</v>
      </c>
      <c r="E168" s="5">
        <v>10114.872697700001</v>
      </c>
      <c r="F168" s="5">
        <f t="shared" si="31"/>
        <v>1.7728720049959876E-2</v>
      </c>
      <c r="H168">
        <f t="shared" ref="H168:I170" si="43">H167</f>
        <v>8</v>
      </c>
      <c r="I168">
        <f t="shared" si="43"/>
        <v>1528</v>
      </c>
      <c r="J168">
        <f t="shared" si="32"/>
        <v>1536</v>
      </c>
      <c r="K168">
        <f t="shared" si="33"/>
        <v>27.231313996738372</v>
      </c>
      <c r="M168" s="5">
        <v>12110207</v>
      </c>
      <c r="N168" s="18">
        <f>SUM(K919,K922,K927,K933,K943,K955,K968)</f>
        <v>129272.67438207041</v>
      </c>
    </row>
    <row r="169" spans="1:14" x14ac:dyDescent="0.3">
      <c r="A169" s="21" t="s">
        <v>1128</v>
      </c>
      <c r="B169" t="s">
        <v>658</v>
      </c>
      <c r="C169" s="22" t="s">
        <v>1190</v>
      </c>
      <c r="D169" s="5">
        <v>570535.98168373655</v>
      </c>
      <c r="E169" s="5">
        <v>491592.596334</v>
      </c>
      <c r="F169" s="5">
        <f t="shared" si="31"/>
        <v>0.8616329418580001</v>
      </c>
      <c r="H169">
        <f t="shared" si="43"/>
        <v>8</v>
      </c>
      <c r="I169">
        <f t="shared" si="43"/>
        <v>1528</v>
      </c>
      <c r="J169">
        <f t="shared" si="32"/>
        <v>1536</v>
      </c>
      <c r="K169">
        <f t="shared" si="33"/>
        <v>1323.4681986938881</v>
      </c>
      <c r="M169" s="5">
        <v>12110208</v>
      </c>
      <c r="N169" s="18">
        <f>SUM(K920,K923,K934,K944,K969)</f>
        <v>675838.92984222912</v>
      </c>
    </row>
    <row r="170" spans="1:14" x14ac:dyDescent="0.3">
      <c r="A170" s="21" t="s">
        <v>1128</v>
      </c>
      <c r="B170" t="s">
        <v>658</v>
      </c>
      <c r="C170" s="22" t="s">
        <v>1191</v>
      </c>
      <c r="D170" s="5">
        <v>570535.98168373655</v>
      </c>
      <c r="E170" s="5">
        <v>66214.936858899993</v>
      </c>
      <c r="F170" s="5">
        <f t="shared" si="31"/>
        <v>0.11605742492084349</v>
      </c>
      <c r="H170">
        <f t="shared" si="43"/>
        <v>8</v>
      </c>
      <c r="I170">
        <f t="shared" si="43"/>
        <v>1528</v>
      </c>
      <c r="J170">
        <f t="shared" si="32"/>
        <v>1536</v>
      </c>
      <c r="K170">
        <f t="shared" si="33"/>
        <v>178.26420467841561</v>
      </c>
      <c r="M170" s="5">
        <v>13030102</v>
      </c>
      <c r="N170" s="18">
        <f>K291</f>
        <v>24190.715047025438</v>
      </c>
    </row>
    <row r="171" spans="1:14" x14ac:dyDescent="0.3">
      <c r="A171" s="21" t="s">
        <v>1128</v>
      </c>
      <c r="B171" t="s">
        <v>1003</v>
      </c>
      <c r="C171" s="22" t="s">
        <v>1184</v>
      </c>
      <c r="D171" s="5">
        <v>625047.56972100004</v>
      </c>
      <c r="E171" s="5">
        <v>198484.30970099999</v>
      </c>
      <c r="F171" s="5">
        <f t="shared" si="31"/>
        <v>0.31755072624247882</v>
      </c>
      <c r="H171">
        <f>Input!AC42</f>
        <v>3950</v>
      </c>
      <c r="I171">
        <f>Input!AD42</f>
        <v>1297</v>
      </c>
      <c r="J171">
        <f t="shared" si="32"/>
        <v>5247</v>
      </c>
      <c r="K171">
        <f t="shared" si="33"/>
        <v>1666.1886605942864</v>
      </c>
      <c r="M171" s="5">
        <v>13040100</v>
      </c>
      <c r="N171" s="18">
        <f>SUM(K292,K294)</f>
        <v>233892.83767204807</v>
      </c>
    </row>
    <row r="172" spans="1:14" x14ac:dyDescent="0.3">
      <c r="A172" s="21" t="s">
        <v>1128</v>
      </c>
      <c r="B172" t="s">
        <v>1003</v>
      </c>
      <c r="C172" s="22" t="s">
        <v>1188</v>
      </c>
      <c r="D172" s="5">
        <v>625047.56972100004</v>
      </c>
      <c r="E172" s="5">
        <v>206651.94707200001</v>
      </c>
      <c r="F172" s="5">
        <f t="shared" si="31"/>
        <v>0.33061795146926565</v>
      </c>
      <c r="H172">
        <f t="shared" ref="H172:I174" si="44">H171</f>
        <v>3950</v>
      </c>
      <c r="I172">
        <f t="shared" si="44"/>
        <v>1297</v>
      </c>
      <c r="J172">
        <f t="shared" si="32"/>
        <v>5247</v>
      </c>
      <c r="K172">
        <f t="shared" si="33"/>
        <v>1734.7523913592368</v>
      </c>
      <c r="M172" s="5">
        <v>13040201</v>
      </c>
      <c r="N172" s="18">
        <f>SUM(K285,K295,K298,K305)</f>
        <v>40212.486922966942</v>
      </c>
    </row>
    <row r="173" spans="1:14" x14ac:dyDescent="0.3">
      <c r="A173" s="21" t="s">
        <v>1128</v>
      </c>
      <c r="B173" t="s">
        <v>1003</v>
      </c>
      <c r="C173" s="22" t="s">
        <v>1179</v>
      </c>
      <c r="D173" s="5">
        <v>625047.56972100004</v>
      </c>
      <c r="E173" s="5">
        <v>119844.07588</v>
      </c>
      <c r="F173" s="5">
        <f t="shared" si="31"/>
        <v>0.19173592808863224</v>
      </c>
      <c r="H173">
        <f t="shared" si="44"/>
        <v>3950</v>
      </c>
      <c r="I173">
        <f t="shared" si="44"/>
        <v>1297</v>
      </c>
      <c r="J173">
        <f t="shared" si="32"/>
        <v>5247</v>
      </c>
      <c r="K173">
        <f t="shared" si="33"/>
        <v>1006.0384146810534</v>
      </c>
      <c r="M173" s="5">
        <v>13040202</v>
      </c>
      <c r="N173" s="18">
        <f>SUM(K273,K299,K306)</f>
        <v>7408.20632635321</v>
      </c>
    </row>
    <row r="174" spans="1:14" x14ac:dyDescent="0.3">
      <c r="A174" s="21" t="s">
        <v>1128</v>
      </c>
      <c r="B174" t="s">
        <v>1003</v>
      </c>
      <c r="C174" s="22" t="s">
        <v>1183</v>
      </c>
      <c r="D174" s="5">
        <v>625047.56972100004</v>
      </c>
      <c r="E174" s="5">
        <v>100067.237068</v>
      </c>
      <c r="F174" s="5">
        <f t="shared" si="31"/>
        <v>0.16009539419962326</v>
      </c>
      <c r="H174">
        <f t="shared" si="44"/>
        <v>3950</v>
      </c>
      <c r="I174">
        <f t="shared" si="44"/>
        <v>1297</v>
      </c>
      <c r="J174">
        <f t="shared" si="32"/>
        <v>5247</v>
      </c>
      <c r="K174">
        <f t="shared" si="33"/>
        <v>840.02053336542326</v>
      </c>
      <c r="M174" s="5">
        <v>13040203</v>
      </c>
      <c r="N174" s="18">
        <f>SUM(K274,K307)</f>
        <v>2756.1852235487972</v>
      </c>
    </row>
    <row r="175" spans="1:14" x14ac:dyDescent="0.3">
      <c r="A175" s="21" t="s">
        <v>1128</v>
      </c>
      <c r="B175" t="s">
        <v>888</v>
      </c>
      <c r="C175" s="22" t="s">
        <v>1192</v>
      </c>
      <c r="D175" s="5">
        <v>372274.69863591559</v>
      </c>
      <c r="E175" s="5">
        <v>5904.8778483385186</v>
      </c>
      <c r="F175" s="5">
        <f t="shared" si="31"/>
        <v>1.5861614743024707E-2</v>
      </c>
      <c r="H175">
        <f>Input!AC43</f>
        <v>0</v>
      </c>
      <c r="I175">
        <f>Input!AD43</f>
        <v>854</v>
      </c>
      <c r="J175">
        <f t="shared" si="32"/>
        <v>854</v>
      </c>
      <c r="K175">
        <f t="shared" si="33"/>
        <v>13.545818990543101</v>
      </c>
      <c r="M175" s="5">
        <v>13040204</v>
      </c>
      <c r="N175" s="18">
        <f>SUM(K275,K308)</f>
        <v>1373.0057864872124</v>
      </c>
    </row>
    <row r="176" spans="1:14" x14ac:dyDescent="0.3">
      <c r="A176" s="21" t="s">
        <v>1128</v>
      </c>
      <c r="B176" t="s">
        <v>888</v>
      </c>
      <c r="C176" s="22" t="s">
        <v>1182</v>
      </c>
      <c r="D176" s="5">
        <v>372274.69863591559</v>
      </c>
      <c r="E176" s="5">
        <v>110342.92687767826</v>
      </c>
      <c r="F176" s="5">
        <f t="shared" si="31"/>
        <v>0.29640189699164476</v>
      </c>
      <c r="H176">
        <f t="shared" ref="H176:I178" si="45">H175</f>
        <v>0</v>
      </c>
      <c r="I176">
        <f t="shared" si="45"/>
        <v>854</v>
      </c>
      <c r="J176">
        <f t="shared" si="32"/>
        <v>854</v>
      </c>
      <c r="K176">
        <f t="shared" si="33"/>
        <v>253.12722003086463</v>
      </c>
      <c r="M176" s="5">
        <v>13040205</v>
      </c>
      <c r="N176" s="18">
        <f>K276</f>
        <v>383.11647944024025</v>
      </c>
    </row>
    <row r="177" spans="1:14" x14ac:dyDescent="0.3">
      <c r="A177" s="21" t="s">
        <v>1128</v>
      </c>
      <c r="B177" t="s">
        <v>888</v>
      </c>
      <c r="C177" s="22" t="s">
        <v>1193</v>
      </c>
      <c r="D177" s="5">
        <v>372274.69863591559</v>
      </c>
      <c r="E177" s="5">
        <v>178039.3166321613</v>
      </c>
      <c r="F177" s="5">
        <f t="shared" si="31"/>
        <v>0.4782471580382196</v>
      </c>
      <c r="H177">
        <f t="shared" si="45"/>
        <v>0</v>
      </c>
      <c r="I177">
        <f t="shared" si="45"/>
        <v>854</v>
      </c>
      <c r="J177">
        <f t="shared" si="32"/>
        <v>854</v>
      </c>
      <c r="K177">
        <f t="shared" si="33"/>
        <v>408.42307296463952</v>
      </c>
      <c r="M177" s="5">
        <v>13040206</v>
      </c>
      <c r="N177" s="18">
        <f>K277</f>
        <v>495.25083806565834</v>
      </c>
    </row>
    <row r="178" spans="1:14" x14ac:dyDescent="0.3">
      <c r="A178" s="21" t="s">
        <v>1128</v>
      </c>
      <c r="B178" t="s">
        <v>888</v>
      </c>
      <c r="C178" s="22" t="s">
        <v>1190</v>
      </c>
      <c r="D178" s="5">
        <v>372274.69863591559</v>
      </c>
      <c r="E178" s="5">
        <v>77987.57727773748</v>
      </c>
      <c r="F178" s="5">
        <f t="shared" si="31"/>
        <v>0.2094893302271108</v>
      </c>
      <c r="H178">
        <f t="shared" si="45"/>
        <v>0</v>
      </c>
      <c r="I178">
        <f t="shared" si="45"/>
        <v>854</v>
      </c>
      <c r="J178">
        <f t="shared" si="32"/>
        <v>854</v>
      </c>
      <c r="K178">
        <f t="shared" si="33"/>
        <v>178.90388801395264</v>
      </c>
      <c r="M178" s="5">
        <v>13040207</v>
      </c>
      <c r="N178" s="18">
        <f>K278</f>
        <v>329.57906823768582</v>
      </c>
    </row>
    <row r="179" spans="1:14" x14ac:dyDescent="0.3">
      <c r="A179" s="21" t="s">
        <v>1128</v>
      </c>
      <c r="B179" t="s">
        <v>773</v>
      </c>
      <c r="C179" s="22" t="s">
        <v>1169</v>
      </c>
      <c r="D179" s="5">
        <v>588788.33264328772</v>
      </c>
      <c r="E179" s="5">
        <v>421877.89045472047</v>
      </c>
      <c r="F179" s="5">
        <f t="shared" si="31"/>
        <v>0.71651876755226318</v>
      </c>
      <c r="H179">
        <f>Input!AC44</f>
        <v>0</v>
      </c>
      <c r="I179">
        <f>Input!AD44</f>
        <v>1025</v>
      </c>
      <c r="J179">
        <f t="shared" si="32"/>
        <v>1025</v>
      </c>
      <c r="K179">
        <f t="shared" si="33"/>
        <v>734.43173674106981</v>
      </c>
      <c r="M179" s="5">
        <v>13040208</v>
      </c>
      <c r="N179" s="18">
        <f>SUM(K279,K311,K395)</f>
        <v>1117.754546173004</v>
      </c>
    </row>
    <row r="180" spans="1:14" x14ac:dyDescent="0.3">
      <c r="A180" s="21" t="s">
        <v>1128</v>
      </c>
      <c r="B180" t="s">
        <v>773</v>
      </c>
      <c r="C180" s="22" t="s">
        <v>1171</v>
      </c>
      <c r="D180" s="5">
        <v>588788.33264328772</v>
      </c>
      <c r="E180" s="5">
        <v>166910.44218856728</v>
      </c>
      <c r="F180" s="5">
        <f t="shared" si="31"/>
        <v>0.28348123244773688</v>
      </c>
      <c r="H180">
        <f>H179</f>
        <v>0</v>
      </c>
      <c r="I180">
        <f>I179</f>
        <v>1025</v>
      </c>
      <c r="J180">
        <f t="shared" si="32"/>
        <v>1025</v>
      </c>
      <c r="K180">
        <f t="shared" si="33"/>
        <v>290.5682632589303</v>
      </c>
      <c r="M180" s="5">
        <v>13040209</v>
      </c>
      <c r="N180" s="18">
        <f>SUM(K280,K312,K396)</f>
        <v>535.27605836059729</v>
      </c>
    </row>
    <row r="181" spans="1:14" x14ac:dyDescent="0.3">
      <c r="A181" s="21" t="s">
        <v>1128</v>
      </c>
      <c r="B181" t="s">
        <v>737</v>
      </c>
      <c r="C181" s="22" t="s">
        <v>1181</v>
      </c>
      <c r="D181" s="5">
        <v>516367.98602922505</v>
      </c>
      <c r="E181" s="5">
        <v>26226.558105600001</v>
      </c>
      <c r="F181" s="5">
        <f t="shared" si="31"/>
        <v>5.0790441729893859E-2</v>
      </c>
      <c r="H181">
        <f>Input!AC45</f>
        <v>2916</v>
      </c>
      <c r="I181">
        <f>Input!AD45</f>
        <v>1545</v>
      </c>
      <c r="J181">
        <f t="shared" si="32"/>
        <v>4461</v>
      </c>
      <c r="K181">
        <f t="shared" si="33"/>
        <v>226.57616055705651</v>
      </c>
      <c r="M181" s="5">
        <v>13040210</v>
      </c>
      <c r="N181" s="18">
        <f>SUM(K281,K313,K397,K743)</f>
        <v>3096.6035590273323</v>
      </c>
    </row>
    <row r="182" spans="1:14" x14ac:dyDescent="0.3">
      <c r="A182" s="21" t="s">
        <v>1128</v>
      </c>
      <c r="B182" t="s">
        <v>737</v>
      </c>
      <c r="C182" s="22" t="s">
        <v>1182</v>
      </c>
      <c r="D182" s="5">
        <v>516367.98602922505</v>
      </c>
      <c r="E182" s="5">
        <v>87696.741327455355</v>
      </c>
      <c r="F182" s="5">
        <f t="shared" si="31"/>
        <v>0.16983380786602822</v>
      </c>
      <c r="H182">
        <f t="shared" ref="H182:I184" si="46">H181</f>
        <v>2916</v>
      </c>
      <c r="I182">
        <f t="shared" si="46"/>
        <v>1545</v>
      </c>
      <c r="J182">
        <f t="shared" si="32"/>
        <v>4461</v>
      </c>
      <c r="K182">
        <f t="shared" si="33"/>
        <v>757.62861689035196</v>
      </c>
      <c r="M182" s="5">
        <v>13040211</v>
      </c>
      <c r="N182" s="18">
        <f>SUM(K282,K314,K398)</f>
        <v>5762.4470900797105</v>
      </c>
    </row>
    <row r="183" spans="1:14" x14ac:dyDescent="0.3">
      <c r="A183" s="21" t="s">
        <v>1128</v>
      </c>
      <c r="B183" t="s">
        <v>737</v>
      </c>
      <c r="C183" s="22" t="s">
        <v>1183</v>
      </c>
      <c r="D183" s="5">
        <v>516367.98602922505</v>
      </c>
      <c r="E183" s="5">
        <v>66807.680980100005</v>
      </c>
      <c r="F183" s="5">
        <f t="shared" si="31"/>
        <v>0.1293799824691666</v>
      </c>
      <c r="H183">
        <f t="shared" si="46"/>
        <v>2916</v>
      </c>
      <c r="I183">
        <f t="shared" si="46"/>
        <v>1545</v>
      </c>
      <c r="J183">
        <f t="shared" si="32"/>
        <v>4461</v>
      </c>
      <c r="K183">
        <f t="shared" si="33"/>
        <v>577.16410179495222</v>
      </c>
      <c r="M183" s="5">
        <v>13040212</v>
      </c>
      <c r="N183" s="18">
        <f>SUM(K315,K744)</f>
        <v>420.64134712896265</v>
      </c>
    </row>
    <row r="184" spans="1:14" x14ac:dyDescent="0.3">
      <c r="A184" s="21" t="s">
        <v>1128</v>
      </c>
      <c r="B184" t="s">
        <v>737</v>
      </c>
      <c r="C184" s="22" t="s">
        <v>1193</v>
      </c>
      <c r="D184" s="5">
        <v>516367.98602922505</v>
      </c>
      <c r="E184" s="5">
        <v>335637.00561606965</v>
      </c>
      <c r="F184" s="5">
        <f t="shared" si="31"/>
        <v>0.64999576793491121</v>
      </c>
      <c r="H184">
        <f t="shared" si="46"/>
        <v>2916</v>
      </c>
      <c r="I184">
        <f t="shared" si="46"/>
        <v>1545</v>
      </c>
      <c r="J184">
        <f t="shared" si="32"/>
        <v>4461</v>
      </c>
      <c r="K184">
        <f t="shared" si="33"/>
        <v>2899.6311207576391</v>
      </c>
      <c r="M184" s="5">
        <v>13040301</v>
      </c>
      <c r="N184" s="18">
        <f>SUM(K347,K424,K435,K725,K745)</f>
        <v>3162.2337754661548</v>
      </c>
    </row>
    <row r="185" spans="1:14" x14ac:dyDescent="0.3">
      <c r="A185" s="21" t="s">
        <v>1128</v>
      </c>
      <c r="B185" t="s">
        <v>1067</v>
      </c>
      <c r="C185" s="22" t="s">
        <v>1182</v>
      </c>
      <c r="D185" s="5">
        <v>695471.14727982483</v>
      </c>
      <c r="E185" s="5">
        <v>132884.3236215924</v>
      </c>
      <c r="F185" s="5">
        <f t="shared" si="31"/>
        <v>0.19107093679060422</v>
      </c>
      <c r="H185">
        <f>Input!AC46</f>
        <v>0</v>
      </c>
      <c r="I185">
        <f>Input!AD46</f>
        <v>1543</v>
      </c>
      <c r="J185">
        <f t="shared" si="32"/>
        <v>1543</v>
      </c>
      <c r="K185">
        <f t="shared" si="33"/>
        <v>294.82245546790233</v>
      </c>
      <c r="M185" s="5">
        <v>13040302</v>
      </c>
      <c r="N185" s="18">
        <f>K746</f>
        <v>982.64584353410908</v>
      </c>
    </row>
    <row r="186" spans="1:14" x14ac:dyDescent="0.3">
      <c r="A186" s="21" t="s">
        <v>1128</v>
      </c>
      <c r="B186" t="s">
        <v>1067</v>
      </c>
      <c r="C186" s="22" t="s">
        <v>1193</v>
      </c>
      <c r="D186" s="5">
        <v>695471.14727982483</v>
      </c>
      <c r="E186" s="5">
        <v>68.829473932520898</v>
      </c>
      <c r="F186" s="5">
        <f t="shared" si="31"/>
        <v>9.8968122835478556E-5</v>
      </c>
      <c r="H186">
        <f t="shared" ref="H186:I189" si="47">H185</f>
        <v>0</v>
      </c>
      <c r="I186">
        <f t="shared" si="47"/>
        <v>1543</v>
      </c>
      <c r="J186">
        <f t="shared" si="32"/>
        <v>1543</v>
      </c>
      <c r="K186">
        <f t="shared" si="33"/>
        <v>0.1527078135351434</v>
      </c>
      <c r="M186" s="5">
        <v>13040303</v>
      </c>
      <c r="N186" s="18">
        <f>SUM(K726,K747)</f>
        <v>496.09546695893994</v>
      </c>
    </row>
    <row r="187" spans="1:14" x14ac:dyDescent="0.3">
      <c r="A187" s="21" t="s">
        <v>1128</v>
      </c>
      <c r="B187" t="s">
        <v>1067</v>
      </c>
      <c r="C187" s="22" t="s">
        <v>1187</v>
      </c>
      <c r="D187" s="5">
        <v>695471.14727982483</v>
      </c>
      <c r="E187" s="5">
        <v>359590.874595</v>
      </c>
      <c r="F187" s="5">
        <f t="shared" si="31"/>
        <v>0.51704643104384251</v>
      </c>
      <c r="H187">
        <f t="shared" si="47"/>
        <v>0</v>
      </c>
      <c r="I187">
        <f t="shared" si="47"/>
        <v>1543</v>
      </c>
      <c r="J187">
        <f t="shared" si="32"/>
        <v>1543</v>
      </c>
      <c r="K187">
        <f t="shared" si="33"/>
        <v>797.80264310064899</v>
      </c>
      <c r="M187" s="5">
        <v>13050003</v>
      </c>
      <c r="N187" s="18">
        <f>SUM(K293,K296)</f>
        <v>22779.423656195711</v>
      </c>
    </row>
    <row r="188" spans="1:14" x14ac:dyDescent="0.3">
      <c r="A188" s="21" t="s">
        <v>1128</v>
      </c>
      <c r="B188" t="s">
        <v>1067</v>
      </c>
      <c r="C188" s="22" t="s">
        <v>1186</v>
      </c>
      <c r="D188" s="5">
        <v>695471.14727982483</v>
      </c>
      <c r="E188" s="5">
        <v>189138.617807</v>
      </c>
      <c r="F188" s="5">
        <f t="shared" si="31"/>
        <v>0.27195753346026236</v>
      </c>
      <c r="H188">
        <f t="shared" si="47"/>
        <v>0</v>
      </c>
      <c r="I188">
        <f t="shared" si="47"/>
        <v>1543</v>
      </c>
      <c r="J188">
        <f t="shared" si="32"/>
        <v>1543</v>
      </c>
      <c r="K188">
        <f t="shared" si="33"/>
        <v>419.63047412918479</v>
      </c>
      <c r="M188" s="5">
        <v>13050004</v>
      </c>
      <c r="N188" s="18">
        <f>SUM(K286,K297,K300,K309)</f>
        <v>125477.81768200484</v>
      </c>
    </row>
    <row r="189" spans="1:14" x14ac:dyDescent="0.3">
      <c r="A189" s="21" t="s">
        <v>1128</v>
      </c>
      <c r="B189" t="s">
        <v>1067</v>
      </c>
      <c r="C189" s="22" t="s">
        <v>1190</v>
      </c>
      <c r="D189" s="5">
        <v>695471.14727982483</v>
      </c>
      <c r="E189" s="5">
        <v>13788.5017823</v>
      </c>
      <c r="F189" s="5">
        <f t="shared" si="31"/>
        <v>1.9826130582455574E-2</v>
      </c>
      <c r="H189">
        <f t="shared" si="47"/>
        <v>0</v>
      </c>
      <c r="I189">
        <f t="shared" si="47"/>
        <v>1543</v>
      </c>
      <c r="J189">
        <f t="shared" si="32"/>
        <v>1543</v>
      </c>
      <c r="K189">
        <f t="shared" si="33"/>
        <v>30.591719488728952</v>
      </c>
      <c r="M189" s="5">
        <v>13060011</v>
      </c>
      <c r="N189" s="18">
        <f>K287</f>
        <v>839.69552433352385</v>
      </c>
    </row>
    <row r="190" spans="1:14" x14ac:dyDescent="0.3">
      <c r="A190" s="21" t="s">
        <v>1128</v>
      </c>
      <c r="B190" t="s">
        <v>808</v>
      </c>
      <c r="C190" s="22" t="s">
        <v>1169</v>
      </c>
      <c r="D190" s="5">
        <v>579963.52070890716</v>
      </c>
      <c r="E190" s="5">
        <v>64993.572419907214</v>
      </c>
      <c r="F190" s="5">
        <f t="shared" si="31"/>
        <v>0.11206493184340902</v>
      </c>
      <c r="H190">
        <f>Input!AC47</f>
        <v>422</v>
      </c>
      <c r="I190">
        <f>Input!AD47</f>
        <v>1856</v>
      </c>
      <c r="J190">
        <f t="shared" si="32"/>
        <v>2278</v>
      </c>
      <c r="K190">
        <f t="shared" si="33"/>
        <v>255.28391473928573</v>
      </c>
      <c r="M190" s="5">
        <v>13070001</v>
      </c>
      <c r="N190" s="18">
        <f>SUM(K288,K371,K399,K410,K445)</f>
        <v>48502.001592016175</v>
      </c>
    </row>
    <row r="191" spans="1:14" x14ac:dyDescent="0.3">
      <c r="A191" s="21" t="s">
        <v>1128</v>
      </c>
      <c r="B191" t="s">
        <v>808</v>
      </c>
      <c r="C191" s="22" t="s">
        <v>1185</v>
      </c>
      <c r="D191" s="5">
        <v>579963.52070890716</v>
      </c>
      <c r="E191" s="5">
        <v>239277.50343800001</v>
      </c>
      <c r="F191" s="5">
        <f t="shared" si="31"/>
        <v>0.41257336865864219</v>
      </c>
      <c r="H191">
        <f t="shared" ref="H191:I192" si="48">H190</f>
        <v>422</v>
      </c>
      <c r="I191">
        <f t="shared" si="48"/>
        <v>1856</v>
      </c>
      <c r="J191">
        <f t="shared" si="32"/>
        <v>2278</v>
      </c>
      <c r="K191">
        <f t="shared" si="33"/>
        <v>939.84213380438689</v>
      </c>
      <c r="M191" s="5">
        <v>13070002</v>
      </c>
      <c r="N191" s="18">
        <f>K289</f>
        <v>8788.3323458902614</v>
      </c>
    </row>
    <row r="192" spans="1:14" x14ac:dyDescent="0.3">
      <c r="A192" s="21" t="s">
        <v>1128</v>
      </c>
      <c r="B192" t="s">
        <v>808</v>
      </c>
      <c r="C192" s="22" t="s">
        <v>1171</v>
      </c>
      <c r="D192" s="5">
        <v>579963.52070890716</v>
      </c>
      <c r="E192" s="5">
        <v>275692.44485099998</v>
      </c>
      <c r="F192" s="5">
        <f t="shared" si="31"/>
        <v>0.47536169949794888</v>
      </c>
      <c r="H192">
        <f t="shared" si="48"/>
        <v>422</v>
      </c>
      <c r="I192">
        <f t="shared" si="48"/>
        <v>1856</v>
      </c>
      <c r="J192">
        <f t="shared" si="32"/>
        <v>2278</v>
      </c>
      <c r="K192">
        <f t="shared" si="33"/>
        <v>1082.8739514563276</v>
      </c>
      <c r="M192" s="5">
        <v>13070003</v>
      </c>
      <c r="N192" s="18">
        <f>SUM(K301,K400,K411,K446)</f>
        <v>28034.248341165039</v>
      </c>
    </row>
    <row r="193" spans="1:14" x14ac:dyDescent="0.3">
      <c r="A193" s="21" t="s">
        <v>1128</v>
      </c>
      <c r="B193" t="s">
        <v>1087</v>
      </c>
      <c r="C193" s="22" t="s">
        <v>1181</v>
      </c>
      <c r="D193" s="5">
        <v>95160.763037949262</v>
      </c>
      <c r="E193" s="5">
        <v>20782.915896376369</v>
      </c>
      <c r="F193" s="5">
        <f t="shared" si="31"/>
        <v>0.21839795345155363</v>
      </c>
      <c r="H193">
        <f>Input!AC48</f>
        <v>1125</v>
      </c>
      <c r="I193">
        <f>Input!AD48</f>
        <v>131</v>
      </c>
      <c r="J193">
        <f t="shared" si="32"/>
        <v>1256</v>
      </c>
      <c r="K193">
        <f t="shared" si="33"/>
        <v>274.30782953515137</v>
      </c>
      <c r="M193" s="5">
        <v>13070004</v>
      </c>
      <c r="N193" s="18">
        <f>SUM(K290,K302,K412)</f>
        <v>40471.454372360822</v>
      </c>
    </row>
    <row r="194" spans="1:14" x14ac:dyDescent="0.3">
      <c r="A194" s="21" t="s">
        <v>1128</v>
      </c>
      <c r="B194" t="s">
        <v>1087</v>
      </c>
      <c r="C194" s="22" t="s">
        <v>1183</v>
      </c>
      <c r="D194" s="5">
        <v>95160.763037949262</v>
      </c>
      <c r="E194" s="5">
        <v>48275.197922372899</v>
      </c>
      <c r="F194" s="5">
        <f t="shared" si="31"/>
        <v>0.50730150096759086</v>
      </c>
      <c r="H194">
        <f t="shared" ref="H194:I195" si="49">H193</f>
        <v>1125</v>
      </c>
      <c r="I194">
        <f t="shared" si="49"/>
        <v>131</v>
      </c>
      <c r="J194">
        <f t="shared" si="32"/>
        <v>1256</v>
      </c>
      <c r="K194">
        <f t="shared" si="33"/>
        <v>637.17068521529416</v>
      </c>
      <c r="M194" s="5">
        <v>13070005</v>
      </c>
      <c r="N194" s="18">
        <f>SUM(K303,K401,K413)</f>
        <v>7619.3116025907966</v>
      </c>
    </row>
    <row r="195" spans="1:14" x14ac:dyDescent="0.3">
      <c r="A195" s="21" t="s">
        <v>1128</v>
      </c>
      <c r="B195" t="s">
        <v>1087</v>
      </c>
      <c r="C195" s="22" t="s">
        <v>1193</v>
      </c>
      <c r="D195" s="5">
        <v>95160.763037949262</v>
      </c>
      <c r="E195" s="5">
        <v>26102.649219200001</v>
      </c>
      <c r="F195" s="5">
        <f t="shared" ref="F195:F258" si="50">E195/D195</f>
        <v>0.27430054558085559</v>
      </c>
      <c r="H195">
        <f t="shared" si="49"/>
        <v>1125</v>
      </c>
      <c r="I195">
        <f t="shared" si="49"/>
        <v>131</v>
      </c>
      <c r="J195">
        <f t="shared" ref="J195:J258" si="51">SUM(H195:I195)</f>
        <v>1256</v>
      </c>
      <c r="K195">
        <f t="shared" ref="K195:K258" si="52">J195*F195</f>
        <v>344.52148524955464</v>
      </c>
      <c r="M195" s="5">
        <v>13070006</v>
      </c>
      <c r="N195" s="18">
        <f>SUM(K283,K304,K310,K402,K414,K447)</f>
        <v>12348.169429120486</v>
      </c>
    </row>
    <row r="196" spans="1:14" x14ac:dyDescent="0.3">
      <c r="A196" s="21" t="s">
        <v>1128</v>
      </c>
      <c r="B196" t="s">
        <v>761</v>
      </c>
      <c r="C196" s="22" t="s">
        <v>1169</v>
      </c>
      <c r="D196" s="5">
        <v>574514.27545081999</v>
      </c>
      <c r="E196" s="5">
        <v>42783.314744099996</v>
      </c>
      <c r="F196" s="5">
        <f t="shared" si="50"/>
        <v>7.4468671314612739E-2</v>
      </c>
      <c r="H196">
        <f>Input!AC49</f>
        <v>8417</v>
      </c>
      <c r="I196">
        <f>Input!AD49</f>
        <v>803</v>
      </c>
      <c r="J196">
        <f t="shared" si="51"/>
        <v>9220</v>
      </c>
      <c r="K196">
        <f t="shared" si="52"/>
        <v>686.60114952072945</v>
      </c>
      <c r="M196" s="5">
        <v>13070007</v>
      </c>
      <c r="N196" s="18">
        <f>SUM(K284,K322,K343,K352,K372,K390,K403,K415,K443,K448,K450)</f>
        <v>58038.963480384686</v>
      </c>
    </row>
    <row r="197" spans="1:14" x14ac:dyDescent="0.3">
      <c r="A197" s="21" t="s">
        <v>1128</v>
      </c>
      <c r="B197" t="s">
        <v>761</v>
      </c>
      <c r="C197" s="22" t="s">
        <v>1185</v>
      </c>
      <c r="D197" s="5">
        <v>574514.27545081999</v>
      </c>
      <c r="E197" s="5">
        <v>487726.80129600002</v>
      </c>
      <c r="F197" s="5">
        <f t="shared" si="50"/>
        <v>0.84893765418323497</v>
      </c>
      <c r="H197">
        <f t="shared" ref="H197:I199" si="53">H196</f>
        <v>8417</v>
      </c>
      <c r="I197">
        <f t="shared" si="53"/>
        <v>803</v>
      </c>
      <c r="J197">
        <f t="shared" si="51"/>
        <v>9220</v>
      </c>
      <c r="K197">
        <f t="shared" si="52"/>
        <v>7827.2051715694261</v>
      </c>
      <c r="M197" s="5">
        <v>13070008</v>
      </c>
      <c r="N197" s="18">
        <f>SUM(K316,K344,K348,K404,K408,K444)</f>
        <v>18120.27379356432</v>
      </c>
    </row>
    <row r="198" spans="1:14" x14ac:dyDescent="0.3">
      <c r="A198" s="21" t="s">
        <v>1128</v>
      </c>
      <c r="B198" t="s">
        <v>761</v>
      </c>
      <c r="C198" s="22" t="s">
        <v>1179</v>
      </c>
      <c r="D198" s="5">
        <v>574514.27545081999</v>
      </c>
      <c r="E198" s="5">
        <v>1986.7737815200001</v>
      </c>
      <c r="F198" s="5">
        <f t="shared" si="50"/>
        <v>3.4581800077308493E-3</v>
      </c>
      <c r="H198">
        <f t="shared" si="53"/>
        <v>8417</v>
      </c>
      <c r="I198">
        <f t="shared" si="53"/>
        <v>803</v>
      </c>
      <c r="J198">
        <f t="shared" si="51"/>
        <v>9220</v>
      </c>
      <c r="K198">
        <f t="shared" si="52"/>
        <v>31.88441967127843</v>
      </c>
      <c r="M198" s="5">
        <v>13070009</v>
      </c>
      <c r="N198" s="18">
        <f>K405</f>
        <v>15924.656494613859</v>
      </c>
    </row>
    <row r="199" spans="1:14" x14ac:dyDescent="0.3">
      <c r="A199" s="21" t="s">
        <v>1128</v>
      </c>
      <c r="B199" t="s">
        <v>761</v>
      </c>
      <c r="C199" s="22" t="s">
        <v>1180</v>
      </c>
      <c r="D199" s="5">
        <v>574514.27545081999</v>
      </c>
      <c r="E199" s="5">
        <v>42017.385629199998</v>
      </c>
      <c r="F199" s="5">
        <f t="shared" si="50"/>
        <v>7.3135494494421499E-2</v>
      </c>
      <c r="H199">
        <f t="shared" si="53"/>
        <v>8417</v>
      </c>
      <c r="I199">
        <f t="shared" si="53"/>
        <v>803</v>
      </c>
      <c r="J199">
        <f t="shared" si="51"/>
        <v>9220</v>
      </c>
      <c r="K199">
        <f t="shared" si="52"/>
        <v>674.30925923856626</v>
      </c>
      <c r="M199" s="5">
        <v>13070010</v>
      </c>
      <c r="N199" s="18">
        <f>SUM(K317,K406)</f>
        <v>5338.2805255765807</v>
      </c>
    </row>
    <row r="200" spans="1:14" x14ac:dyDescent="0.3">
      <c r="A200" s="21" t="s">
        <v>1128</v>
      </c>
      <c r="B200" t="s">
        <v>900</v>
      </c>
      <c r="C200" s="22" t="s">
        <v>1169</v>
      </c>
      <c r="D200" s="5">
        <v>590499.89564457827</v>
      </c>
      <c r="E200" s="5">
        <v>409224.11461506534</v>
      </c>
      <c r="F200" s="5">
        <f t="shared" si="50"/>
        <v>0.69301301767100942</v>
      </c>
      <c r="H200">
        <f>Input!AC50</f>
        <v>502</v>
      </c>
      <c r="I200">
        <f>Input!AD50</f>
        <v>1714</v>
      </c>
      <c r="J200">
        <f t="shared" si="51"/>
        <v>2216</v>
      </c>
      <c r="K200">
        <f t="shared" si="52"/>
        <v>1535.7168471589569</v>
      </c>
      <c r="M200" s="5">
        <v>13070011</v>
      </c>
      <c r="N200" s="18">
        <f>SUM(K349,K409,K748)</f>
        <v>1735.70062151548</v>
      </c>
    </row>
    <row r="201" spans="1:14" x14ac:dyDescent="0.3">
      <c r="A201" s="21" t="s">
        <v>1128</v>
      </c>
      <c r="B201" t="s">
        <v>900</v>
      </c>
      <c r="C201" s="22" t="s">
        <v>1185</v>
      </c>
      <c r="D201" s="5">
        <v>590499.89564457827</v>
      </c>
      <c r="E201" s="5">
        <v>218.60555440300001</v>
      </c>
      <c r="F201" s="5">
        <f t="shared" si="50"/>
        <v>3.7020422190654989E-4</v>
      </c>
      <c r="H201">
        <f t="shared" ref="H201:I203" si="54">H200</f>
        <v>502</v>
      </c>
      <c r="I201">
        <f t="shared" si="54"/>
        <v>1714</v>
      </c>
      <c r="J201">
        <f t="shared" si="51"/>
        <v>2216</v>
      </c>
      <c r="K201">
        <f t="shared" si="52"/>
        <v>0.82037255574491452</v>
      </c>
      <c r="M201" s="5">
        <v>13070012</v>
      </c>
      <c r="N201" s="18">
        <f>SUM(K318,K350,K749)</f>
        <v>911.61468556668285</v>
      </c>
    </row>
    <row r="202" spans="1:14" x14ac:dyDescent="0.3">
      <c r="A202" s="21" t="s">
        <v>1128</v>
      </c>
      <c r="B202" t="s">
        <v>900</v>
      </c>
      <c r="C202" s="22" t="s">
        <v>1179</v>
      </c>
      <c r="D202" s="5">
        <v>590499.89564457827</v>
      </c>
      <c r="E202" s="5">
        <v>8731.6357591100004</v>
      </c>
      <c r="F202" s="5">
        <f t="shared" si="50"/>
        <v>1.4786854025738169E-2</v>
      </c>
      <c r="H202">
        <f t="shared" si="54"/>
        <v>502</v>
      </c>
      <c r="I202">
        <f t="shared" si="54"/>
        <v>1714</v>
      </c>
      <c r="J202">
        <f t="shared" si="51"/>
        <v>2216</v>
      </c>
      <c r="K202">
        <f t="shared" si="52"/>
        <v>32.76766852103578</v>
      </c>
      <c r="M202" s="5">
        <v>13080001</v>
      </c>
      <c r="N202" s="18">
        <f>SUM(K727,K737,K750,K931)</f>
        <v>29745.716554514242</v>
      </c>
    </row>
    <row r="203" spans="1:14" x14ac:dyDescent="0.3">
      <c r="A203" s="21" t="s">
        <v>1128</v>
      </c>
      <c r="B203" t="s">
        <v>900</v>
      </c>
      <c r="C203" s="22" t="s">
        <v>1180</v>
      </c>
      <c r="D203" s="5">
        <v>590499.89564457827</v>
      </c>
      <c r="E203" s="5">
        <v>172325.539716</v>
      </c>
      <c r="F203" s="5">
        <f t="shared" si="50"/>
        <v>0.291829924081346</v>
      </c>
      <c r="H203">
        <f t="shared" si="54"/>
        <v>502</v>
      </c>
      <c r="I203">
        <f t="shared" si="54"/>
        <v>1714</v>
      </c>
      <c r="J203">
        <f t="shared" si="51"/>
        <v>2216</v>
      </c>
      <c r="K203">
        <f t="shared" si="52"/>
        <v>646.69511176426272</v>
      </c>
      <c r="M203" s="5">
        <v>13080002</v>
      </c>
      <c r="N203" s="18">
        <f>SUM(K852,K932,K941)</f>
        <v>38067.324301150598</v>
      </c>
    </row>
    <row r="204" spans="1:14" x14ac:dyDescent="0.3">
      <c r="A204" s="21" t="s">
        <v>1129</v>
      </c>
      <c r="B204" t="s">
        <v>950</v>
      </c>
      <c r="C204" s="22" t="s">
        <v>1194</v>
      </c>
      <c r="D204" s="5">
        <v>586232.46356369101</v>
      </c>
      <c r="E204" s="5">
        <v>203206.59844120848</v>
      </c>
      <c r="F204" s="5">
        <f t="shared" si="50"/>
        <v>0.3466314321897514</v>
      </c>
      <c r="H204">
        <f>Input!AC51</f>
        <v>2314</v>
      </c>
      <c r="I204">
        <f>Input!AD51</f>
        <v>1510</v>
      </c>
      <c r="J204">
        <f t="shared" si="51"/>
        <v>3824</v>
      </c>
      <c r="K204">
        <f t="shared" si="52"/>
        <v>1325.5185966936094</v>
      </c>
      <c r="M204" s="5">
        <v>13080003</v>
      </c>
      <c r="N204" s="18">
        <f>SUM(K928,K935,K942,K945)</f>
        <v>10060.32736286139</v>
      </c>
    </row>
    <row r="205" spans="1:14" x14ac:dyDescent="0.3">
      <c r="A205" s="21" t="s">
        <v>1129</v>
      </c>
      <c r="B205" t="s">
        <v>950</v>
      </c>
      <c r="C205" s="22" t="s">
        <v>1195</v>
      </c>
      <c r="D205" s="5">
        <v>586232.46356369101</v>
      </c>
      <c r="E205" s="5">
        <v>16598.468734400001</v>
      </c>
      <c r="F205" s="5">
        <f t="shared" si="50"/>
        <v>2.8313800012879475E-2</v>
      </c>
      <c r="H205">
        <f>H204</f>
        <v>2314</v>
      </c>
      <c r="I205">
        <f>I204</f>
        <v>1510</v>
      </c>
      <c r="J205">
        <f t="shared" si="51"/>
        <v>3824</v>
      </c>
      <c r="K205">
        <f t="shared" si="52"/>
        <v>108.27197124925111</v>
      </c>
      <c r="M205" s="5">
        <v>13090001</v>
      </c>
      <c r="N205" s="18">
        <f>SUM(K924,K929,K936,K946)</f>
        <v>50611.462906377441</v>
      </c>
    </row>
    <row r="206" spans="1:14" x14ac:dyDescent="0.3">
      <c r="A206" s="21" t="s">
        <v>1129</v>
      </c>
      <c r="B206" t="s">
        <v>950</v>
      </c>
      <c r="C206" s="22" t="s">
        <v>1196</v>
      </c>
      <c r="D206" s="5">
        <v>586232.46356369101</v>
      </c>
      <c r="E206" s="5">
        <v>366427.39638808253</v>
      </c>
      <c r="F206" s="5">
        <f t="shared" si="50"/>
        <v>0.62505476779736913</v>
      </c>
      <c r="H206">
        <f>H205</f>
        <v>2314</v>
      </c>
      <c r="I206">
        <f>I205</f>
        <v>1510</v>
      </c>
      <c r="J206">
        <f t="shared" si="51"/>
        <v>3824</v>
      </c>
      <c r="K206">
        <f t="shared" si="52"/>
        <v>2390.2094320571396</v>
      </c>
      <c r="M206" s="5">
        <v>13090002</v>
      </c>
      <c r="N206" s="18">
        <f>SUM(K921,K925)</f>
        <v>17855.652300646419</v>
      </c>
    </row>
    <row r="207" spans="1:14" x14ac:dyDescent="0.3">
      <c r="A207" s="21" t="s">
        <v>1129</v>
      </c>
      <c r="B207" t="s">
        <v>959</v>
      </c>
      <c r="C207" s="22" t="s">
        <v>1197</v>
      </c>
      <c r="D207" s="5">
        <v>130068.62764409999</v>
      </c>
      <c r="E207" s="5">
        <v>93242.124557200004</v>
      </c>
      <c r="F207" s="5">
        <f t="shared" si="50"/>
        <v>0.71686867345393668</v>
      </c>
      <c r="H207">
        <f>Input!AC52</f>
        <v>0</v>
      </c>
      <c r="I207">
        <f>Input!AD52</f>
        <v>930</v>
      </c>
      <c r="J207">
        <f t="shared" si="51"/>
        <v>930</v>
      </c>
      <c r="K207">
        <f t="shared" si="52"/>
        <v>666.68786631216108</v>
      </c>
    </row>
    <row r="208" spans="1:14" x14ac:dyDescent="0.3">
      <c r="A208" s="21" t="s">
        <v>1129</v>
      </c>
      <c r="B208" t="s">
        <v>959</v>
      </c>
      <c r="C208" s="22" t="s">
        <v>1198</v>
      </c>
      <c r="D208" s="5">
        <v>130068.62764409999</v>
      </c>
      <c r="E208" s="5">
        <v>36826.503086899997</v>
      </c>
      <c r="F208" s="5">
        <f t="shared" si="50"/>
        <v>0.28313132654606332</v>
      </c>
      <c r="H208">
        <f>H207</f>
        <v>0</v>
      </c>
      <c r="I208">
        <f>I207</f>
        <v>930</v>
      </c>
      <c r="J208">
        <f t="shared" si="51"/>
        <v>930</v>
      </c>
      <c r="K208">
        <f t="shared" si="52"/>
        <v>263.31213368783887</v>
      </c>
    </row>
    <row r="209" spans="1:11" x14ac:dyDescent="0.3">
      <c r="A209" s="21" t="s">
        <v>1129</v>
      </c>
      <c r="B209" t="s">
        <v>961</v>
      </c>
      <c r="C209" s="22" t="s">
        <v>1196</v>
      </c>
      <c r="D209" s="5">
        <v>614572.43977402872</v>
      </c>
      <c r="E209" s="5">
        <v>151355.21820318338</v>
      </c>
      <c r="F209" s="5">
        <f t="shared" si="50"/>
        <v>0.24627726270776959</v>
      </c>
      <c r="H209">
        <f>Input!AC53</f>
        <v>6</v>
      </c>
      <c r="I209">
        <f>Input!AD53</f>
        <v>834</v>
      </c>
      <c r="J209">
        <f t="shared" si="51"/>
        <v>840</v>
      </c>
      <c r="K209">
        <f t="shared" si="52"/>
        <v>206.87290067452645</v>
      </c>
    </row>
    <row r="210" spans="1:11" x14ac:dyDescent="0.3">
      <c r="A210" s="21" t="s">
        <v>1129</v>
      </c>
      <c r="B210" t="s">
        <v>961</v>
      </c>
      <c r="C210" s="22" t="s">
        <v>1199</v>
      </c>
      <c r="D210" s="5">
        <v>614572.43977402872</v>
      </c>
      <c r="E210" s="5">
        <v>10.4507037453</v>
      </c>
      <c r="F210" s="5">
        <f t="shared" si="50"/>
        <v>1.7004836320259666E-5</v>
      </c>
      <c r="H210">
        <f>H209</f>
        <v>6</v>
      </c>
      <c r="I210">
        <f>I209</f>
        <v>834</v>
      </c>
      <c r="J210">
        <f t="shared" si="51"/>
        <v>840</v>
      </c>
      <c r="K210">
        <f t="shared" si="52"/>
        <v>1.4284062509018119E-2</v>
      </c>
    </row>
    <row r="211" spans="1:11" x14ac:dyDescent="0.3">
      <c r="A211" s="21" t="s">
        <v>1129</v>
      </c>
      <c r="B211" t="s">
        <v>961</v>
      </c>
      <c r="C211" s="22" t="s">
        <v>1200</v>
      </c>
      <c r="D211" s="5">
        <v>614572.43977402872</v>
      </c>
      <c r="E211" s="5">
        <v>87500.449192700005</v>
      </c>
      <c r="F211" s="5">
        <f t="shared" si="50"/>
        <v>0.14237613587890943</v>
      </c>
      <c r="H211">
        <f t="shared" ref="H211:I213" si="55">H210</f>
        <v>6</v>
      </c>
      <c r="I211">
        <f t="shared" si="55"/>
        <v>834</v>
      </c>
      <c r="J211">
        <f t="shared" si="51"/>
        <v>840</v>
      </c>
      <c r="K211">
        <f t="shared" si="52"/>
        <v>119.59595413828393</v>
      </c>
    </row>
    <row r="212" spans="1:11" x14ac:dyDescent="0.3">
      <c r="A212" s="21" t="s">
        <v>1129</v>
      </c>
      <c r="B212" t="s">
        <v>961</v>
      </c>
      <c r="C212" s="22" t="s">
        <v>1197</v>
      </c>
      <c r="D212" s="5">
        <v>614572.43977402872</v>
      </c>
      <c r="E212" s="5">
        <v>9522.1862834000003</v>
      </c>
      <c r="F212" s="5">
        <f t="shared" si="50"/>
        <v>1.5494001466940495E-2</v>
      </c>
      <c r="H212">
        <f t="shared" si="55"/>
        <v>6</v>
      </c>
      <c r="I212">
        <f t="shared" si="55"/>
        <v>834</v>
      </c>
      <c r="J212">
        <f t="shared" si="51"/>
        <v>840</v>
      </c>
      <c r="K212">
        <f t="shared" si="52"/>
        <v>13.014961232230016</v>
      </c>
    </row>
    <row r="213" spans="1:11" x14ac:dyDescent="0.3">
      <c r="A213" s="21" t="s">
        <v>1129</v>
      </c>
      <c r="B213" t="s">
        <v>961</v>
      </c>
      <c r="C213" s="22" t="s">
        <v>1201</v>
      </c>
      <c r="D213" s="5">
        <v>614572.43977402872</v>
      </c>
      <c r="E213" s="5">
        <v>366184.13539100002</v>
      </c>
      <c r="F213" s="5">
        <f t="shared" si="50"/>
        <v>0.59583559511006012</v>
      </c>
      <c r="H213">
        <f t="shared" si="55"/>
        <v>6</v>
      </c>
      <c r="I213">
        <f t="shared" si="55"/>
        <v>834</v>
      </c>
      <c r="J213">
        <f t="shared" si="51"/>
        <v>840</v>
      </c>
      <c r="K213">
        <f t="shared" si="52"/>
        <v>500.50189989245052</v>
      </c>
    </row>
    <row r="214" spans="1:11" x14ac:dyDescent="0.3">
      <c r="A214" s="21" t="s">
        <v>1129</v>
      </c>
      <c r="B214" t="s">
        <v>983</v>
      </c>
      <c r="C214" s="22" t="s">
        <v>1189</v>
      </c>
      <c r="D214" s="5">
        <v>177864.6237650465</v>
      </c>
      <c r="E214" s="5">
        <v>177855.00290600001</v>
      </c>
      <c r="F214" s="5">
        <f t="shared" si="50"/>
        <v>0.99994590909174152</v>
      </c>
      <c r="H214">
        <f>Input!AC54</f>
        <v>566</v>
      </c>
      <c r="I214">
        <f>Input!AD54</f>
        <v>344</v>
      </c>
      <c r="J214">
        <f t="shared" si="51"/>
        <v>910</v>
      </c>
      <c r="K214">
        <f t="shared" si="52"/>
        <v>909.95077727348473</v>
      </c>
    </row>
    <row r="215" spans="1:11" x14ac:dyDescent="0.3">
      <c r="A215" s="21" t="s">
        <v>1129</v>
      </c>
      <c r="B215" t="s">
        <v>983</v>
      </c>
      <c r="C215" s="22" t="s">
        <v>1196</v>
      </c>
      <c r="D215" s="5">
        <v>177864.6237650465</v>
      </c>
      <c r="E215" s="5">
        <v>9.6208590464999997</v>
      </c>
      <c r="F215" s="5">
        <f t="shared" si="50"/>
        <v>5.4090908258456426E-5</v>
      </c>
      <c r="H215">
        <f>H214</f>
        <v>566</v>
      </c>
      <c r="I215">
        <f>I214</f>
        <v>344</v>
      </c>
      <c r="J215">
        <f t="shared" si="51"/>
        <v>910</v>
      </c>
      <c r="K215">
        <f t="shared" si="52"/>
        <v>4.9222726515195346E-2</v>
      </c>
    </row>
    <row r="216" spans="1:11" x14ac:dyDescent="0.3">
      <c r="A216" s="21" t="s">
        <v>1129</v>
      </c>
      <c r="B216" t="s">
        <v>997</v>
      </c>
      <c r="C216" s="22" t="s">
        <v>1189</v>
      </c>
      <c r="D216" s="5">
        <v>188695.64855061899</v>
      </c>
      <c r="E216" s="5">
        <v>69.651250365999999</v>
      </c>
      <c r="F216" s="5">
        <f t="shared" si="50"/>
        <v>3.6911953667715628E-4</v>
      </c>
      <c r="H216">
        <f>Input!AC55</f>
        <v>0</v>
      </c>
      <c r="I216">
        <f>Input!AD55</f>
        <v>1122</v>
      </c>
      <c r="J216">
        <f t="shared" si="51"/>
        <v>1122</v>
      </c>
      <c r="K216">
        <f t="shared" si="52"/>
        <v>0.41415212015176933</v>
      </c>
    </row>
    <row r="217" spans="1:11" x14ac:dyDescent="0.3">
      <c r="A217" s="21" t="s">
        <v>1129</v>
      </c>
      <c r="B217" t="s">
        <v>997</v>
      </c>
      <c r="C217" s="22" t="s">
        <v>1196</v>
      </c>
      <c r="D217" s="5">
        <v>188695.64855061899</v>
      </c>
      <c r="E217" s="5">
        <v>14707.957696699999</v>
      </c>
      <c r="F217" s="5">
        <f t="shared" si="50"/>
        <v>7.7945399428511364E-2</v>
      </c>
      <c r="H217">
        <f>H216</f>
        <v>0</v>
      </c>
      <c r="I217">
        <f>I216</f>
        <v>1122</v>
      </c>
      <c r="J217">
        <f t="shared" si="51"/>
        <v>1122</v>
      </c>
      <c r="K217">
        <f t="shared" si="52"/>
        <v>87.454738158789752</v>
      </c>
    </row>
    <row r="218" spans="1:11" x14ac:dyDescent="0.3">
      <c r="A218" s="21" t="s">
        <v>1129</v>
      </c>
      <c r="B218" t="s">
        <v>997</v>
      </c>
      <c r="C218" s="22" t="s">
        <v>1199</v>
      </c>
      <c r="D218" s="5">
        <v>188695.64855061899</v>
      </c>
      <c r="E218" s="5">
        <v>98801.640961700003</v>
      </c>
      <c r="F218" s="5">
        <f t="shared" si="50"/>
        <v>0.52360317644100696</v>
      </c>
      <c r="H218">
        <f t="shared" ref="H218:I220" si="56">H217</f>
        <v>0</v>
      </c>
      <c r="I218">
        <f t="shared" si="56"/>
        <v>1122</v>
      </c>
      <c r="J218">
        <f t="shared" si="51"/>
        <v>1122</v>
      </c>
      <c r="K218">
        <f t="shared" si="52"/>
        <v>587.48276396680978</v>
      </c>
    </row>
    <row r="219" spans="1:11" x14ac:dyDescent="0.3">
      <c r="A219" s="21" t="s">
        <v>1129</v>
      </c>
      <c r="B219" t="s">
        <v>997</v>
      </c>
      <c r="C219" s="22" t="s">
        <v>1197</v>
      </c>
      <c r="D219" s="5">
        <v>188695.64855061899</v>
      </c>
      <c r="E219" s="5">
        <v>74794.271639600003</v>
      </c>
      <c r="F219" s="5">
        <f t="shared" si="50"/>
        <v>0.39637517989470694</v>
      </c>
      <c r="H219">
        <f t="shared" si="56"/>
        <v>0</v>
      </c>
      <c r="I219">
        <f t="shared" si="56"/>
        <v>1122</v>
      </c>
      <c r="J219">
        <f t="shared" si="51"/>
        <v>1122</v>
      </c>
      <c r="K219">
        <f t="shared" si="52"/>
        <v>444.73295184186117</v>
      </c>
    </row>
    <row r="220" spans="1:11" x14ac:dyDescent="0.3">
      <c r="A220" s="21" t="s">
        <v>1129</v>
      </c>
      <c r="B220" t="s">
        <v>997</v>
      </c>
      <c r="C220" s="22" t="s">
        <v>1202</v>
      </c>
      <c r="D220" s="5">
        <v>188695.64855061899</v>
      </c>
      <c r="E220" s="5">
        <v>322.127002253</v>
      </c>
      <c r="F220" s="5">
        <f t="shared" si="50"/>
        <v>1.7071246990975897E-3</v>
      </c>
      <c r="H220">
        <f t="shared" si="56"/>
        <v>0</v>
      </c>
      <c r="I220">
        <f t="shared" si="56"/>
        <v>1122</v>
      </c>
      <c r="J220">
        <f t="shared" si="51"/>
        <v>1122</v>
      </c>
      <c r="K220">
        <f t="shared" si="52"/>
        <v>1.9153939123874957</v>
      </c>
    </row>
    <row r="221" spans="1:11" x14ac:dyDescent="0.3">
      <c r="A221" s="21" t="s">
        <v>1129</v>
      </c>
      <c r="B221" t="s">
        <v>1004</v>
      </c>
      <c r="C221" s="22" t="s">
        <v>1198</v>
      </c>
      <c r="D221" s="5">
        <v>176570.60560450002</v>
      </c>
      <c r="E221" s="5">
        <v>18392.139124500001</v>
      </c>
      <c r="F221" s="5">
        <f t="shared" si="50"/>
        <v>0.10416308570463025</v>
      </c>
      <c r="H221">
        <f>Input!AC56</f>
        <v>0</v>
      </c>
      <c r="I221">
        <f>Input!AD56</f>
        <v>239</v>
      </c>
      <c r="J221">
        <f t="shared" si="51"/>
        <v>239</v>
      </c>
      <c r="K221">
        <f t="shared" si="52"/>
        <v>24.894977483406628</v>
      </c>
    </row>
    <row r="222" spans="1:11" x14ac:dyDescent="0.3">
      <c r="A222" s="21" t="s">
        <v>1129</v>
      </c>
      <c r="B222" t="s">
        <v>1004</v>
      </c>
      <c r="C222" s="22" t="s">
        <v>1202</v>
      </c>
      <c r="D222" s="5">
        <v>176570.60560450002</v>
      </c>
      <c r="E222" s="5">
        <v>158178.46648</v>
      </c>
      <c r="F222" s="5">
        <f t="shared" si="50"/>
        <v>0.89583691429536971</v>
      </c>
      <c r="H222">
        <f>H221</f>
        <v>0</v>
      </c>
      <c r="I222">
        <f>I221</f>
        <v>239</v>
      </c>
      <c r="J222">
        <f t="shared" si="51"/>
        <v>239</v>
      </c>
      <c r="K222">
        <f t="shared" si="52"/>
        <v>214.10502251659335</v>
      </c>
    </row>
    <row r="223" spans="1:11" x14ac:dyDescent="0.3">
      <c r="A223" s="21" t="s">
        <v>1129</v>
      </c>
      <c r="B223" t="s">
        <v>1011</v>
      </c>
      <c r="C223" s="22" t="s">
        <v>1200</v>
      </c>
      <c r="D223" s="5">
        <v>585506.28302880004</v>
      </c>
      <c r="E223" s="5">
        <v>58850.1015214</v>
      </c>
      <c r="F223" s="5">
        <f t="shared" si="50"/>
        <v>0.10051147737812621</v>
      </c>
      <c r="H223">
        <f>Input!AC57</f>
        <v>106</v>
      </c>
      <c r="I223">
        <f>Input!AD57</f>
        <v>1013</v>
      </c>
      <c r="J223">
        <f t="shared" si="51"/>
        <v>1119</v>
      </c>
      <c r="K223">
        <f t="shared" si="52"/>
        <v>112.47234318612323</v>
      </c>
    </row>
    <row r="224" spans="1:11" x14ac:dyDescent="0.3">
      <c r="A224" s="21" t="s">
        <v>1129</v>
      </c>
      <c r="B224" t="s">
        <v>1011</v>
      </c>
      <c r="C224" s="22" t="s">
        <v>1197</v>
      </c>
      <c r="D224" s="5">
        <v>585506.28302880004</v>
      </c>
      <c r="E224" s="5">
        <v>18371.792485400001</v>
      </c>
      <c r="F224" s="5">
        <f t="shared" si="50"/>
        <v>3.1377617999867519E-2</v>
      </c>
      <c r="H224">
        <f>H223</f>
        <v>106</v>
      </c>
      <c r="I224">
        <f>I223</f>
        <v>1013</v>
      </c>
      <c r="J224">
        <f t="shared" si="51"/>
        <v>1119</v>
      </c>
      <c r="K224">
        <f t="shared" si="52"/>
        <v>35.111554541851753</v>
      </c>
    </row>
    <row r="225" spans="1:11" x14ac:dyDescent="0.3">
      <c r="A225" s="21" t="s">
        <v>1129</v>
      </c>
      <c r="B225" t="s">
        <v>1011</v>
      </c>
      <c r="C225" s="22" t="s">
        <v>1201</v>
      </c>
      <c r="D225" s="5">
        <v>585506.28302880004</v>
      </c>
      <c r="E225" s="5">
        <v>115065.461024</v>
      </c>
      <c r="F225" s="5">
        <f t="shared" si="50"/>
        <v>0.19652301667673161</v>
      </c>
      <c r="H225">
        <f t="shared" ref="H225:I227" si="57">H224</f>
        <v>106</v>
      </c>
      <c r="I225">
        <f t="shared" si="57"/>
        <v>1013</v>
      </c>
      <c r="J225">
        <f t="shared" si="51"/>
        <v>1119</v>
      </c>
      <c r="K225">
        <f t="shared" si="52"/>
        <v>219.90925566126268</v>
      </c>
    </row>
    <row r="226" spans="1:11" x14ac:dyDescent="0.3">
      <c r="A226" s="21" t="s">
        <v>1129</v>
      </c>
      <c r="B226" t="s">
        <v>1011</v>
      </c>
      <c r="C226" s="22" t="s">
        <v>1198</v>
      </c>
      <c r="D226" s="5">
        <v>585506.28302880004</v>
      </c>
      <c r="E226" s="5">
        <v>149285.49242</v>
      </c>
      <c r="F226" s="5">
        <f t="shared" si="50"/>
        <v>0.25496821596474123</v>
      </c>
      <c r="H226">
        <f t="shared" si="57"/>
        <v>106</v>
      </c>
      <c r="I226">
        <f t="shared" si="57"/>
        <v>1013</v>
      </c>
      <c r="J226">
        <f t="shared" si="51"/>
        <v>1119</v>
      </c>
      <c r="K226">
        <f t="shared" si="52"/>
        <v>285.30943366454545</v>
      </c>
    </row>
    <row r="227" spans="1:11" x14ac:dyDescent="0.3">
      <c r="A227" s="21" t="s">
        <v>1129</v>
      </c>
      <c r="B227" t="s">
        <v>1011</v>
      </c>
      <c r="C227" s="22" t="s">
        <v>1202</v>
      </c>
      <c r="D227" s="5">
        <v>585506.28302880004</v>
      </c>
      <c r="E227" s="5">
        <v>243933.435578</v>
      </c>
      <c r="F227" s="5">
        <f t="shared" si="50"/>
        <v>0.41661967198053335</v>
      </c>
      <c r="H227">
        <f t="shared" si="57"/>
        <v>106</v>
      </c>
      <c r="I227">
        <f t="shared" si="57"/>
        <v>1013</v>
      </c>
      <c r="J227">
        <f t="shared" si="51"/>
        <v>1119</v>
      </c>
      <c r="K227">
        <f t="shared" si="52"/>
        <v>466.19741294621679</v>
      </c>
    </row>
    <row r="228" spans="1:11" x14ac:dyDescent="0.3">
      <c r="A228" s="21" t="s">
        <v>1129</v>
      </c>
      <c r="B228" t="s">
        <v>1017</v>
      </c>
      <c r="C228" s="22" t="s">
        <v>1189</v>
      </c>
      <c r="D228" s="5">
        <v>507330.88770741364</v>
      </c>
      <c r="E228" s="5">
        <v>84810.790540700007</v>
      </c>
      <c r="F228" s="5">
        <f t="shared" si="50"/>
        <v>0.16717056381871989</v>
      </c>
      <c r="H228">
        <f>Input!AC58</f>
        <v>50</v>
      </c>
      <c r="I228">
        <f>Input!AD58</f>
        <v>4857</v>
      </c>
      <c r="J228">
        <f t="shared" si="51"/>
        <v>4907</v>
      </c>
      <c r="K228">
        <f t="shared" si="52"/>
        <v>820.30595665845851</v>
      </c>
    </row>
    <row r="229" spans="1:11" x14ac:dyDescent="0.3">
      <c r="A229" s="21" t="s">
        <v>1129</v>
      </c>
      <c r="B229" t="s">
        <v>1017</v>
      </c>
      <c r="C229" s="22" t="s">
        <v>1196</v>
      </c>
      <c r="D229" s="5">
        <v>507330.88770741364</v>
      </c>
      <c r="E229" s="5">
        <v>273.91247052400001</v>
      </c>
      <c r="F229" s="5">
        <f t="shared" si="50"/>
        <v>5.3990891775146561E-4</v>
      </c>
      <c r="H229">
        <f>H228</f>
        <v>50</v>
      </c>
      <c r="I229">
        <f>I228</f>
        <v>4857</v>
      </c>
      <c r="J229">
        <f t="shared" si="51"/>
        <v>4907</v>
      </c>
      <c r="K229">
        <f t="shared" si="52"/>
        <v>2.6493330594064419</v>
      </c>
    </row>
    <row r="230" spans="1:11" x14ac:dyDescent="0.3">
      <c r="A230" s="21" t="s">
        <v>1129</v>
      </c>
      <c r="B230" t="s">
        <v>1017</v>
      </c>
      <c r="C230" s="22" t="s">
        <v>1199</v>
      </c>
      <c r="D230" s="5">
        <v>507330.88770741364</v>
      </c>
      <c r="E230" s="5">
        <v>253750.09799000001</v>
      </c>
      <c r="F230" s="5">
        <f t="shared" si="50"/>
        <v>0.5001668617826045</v>
      </c>
      <c r="H230">
        <f t="shared" ref="H230:I233" si="58">H229</f>
        <v>50</v>
      </c>
      <c r="I230">
        <f t="shared" si="58"/>
        <v>4857</v>
      </c>
      <c r="J230">
        <f t="shared" si="51"/>
        <v>4907</v>
      </c>
      <c r="K230">
        <f t="shared" si="52"/>
        <v>2454.3187907672404</v>
      </c>
    </row>
    <row r="231" spans="1:11" x14ac:dyDescent="0.3">
      <c r="A231" s="21" t="s">
        <v>1129</v>
      </c>
      <c r="B231" t="s">
        <v>1017</v>
      </c>
      <c r="C231" s="22" t="s">
        <v>1197</v>
      </c>
      <c r="D231" s="5">
        <v>507330.88770741364</v>
      </c>
      <c r="E231" s="5">
        <v>10131.529211999999</v>
      </c>
      <c r="F231" s="5">
        <f t="shared" si="50"/>
        <v>1.9970258971976934E-2</v>
      </c>
      <c r="H231">
        <f t="shared" si="58"/>
        <v>50</v>
      </c>
      <c r="I231">
        <f t="shared" si="58"/>
        <v>4857</v>
      </c>
      <c r="J231">
        <f t="shared" si="51"/>
        <v>4907</v>
      </c>
      <c r="K231">
        <f t="shared" si="52"/>
        <v>97.994060775490809</v>
      </c>
    </row>
    <row r="232" spans="1:11" x14ac:dyDescent="0.3">
      <c r="A232" s="21" t="s">
        <v>1129</v>
      </c>
      <c r="B232" t="s">
        <v>1017</v>
      </c>
      <c r="C232" s="22" t="s">
        <v>1202</v>
      </c>
      <c r="D232" s="5">
        <v>507330.88770741364</v>
      </c>
      <c r="E232" s="5">
        <v>6069.3862127599996</v>
      </c>
      <c r="F232" s="5">
        <f t="shared" si="50"/>
        <v>1.1963368207654484E-2</v>
      </c>
      <c r="H232">
        <f t="shared" si="58"/>
        <v>50</v>
      </c>
      <c r="I232">
        <f t="shared" si="58"/>
        <v>4857</v>
      </c>
      <c r="J232">
        <f t="shared" si="51"/>
        <v>4907</v>
      </c>
      <c r="K232">
        <f t="shared" si="52"/>
        <v>58.704247794960551</v>
      </c>
    </row>
    <row r="233" spans="1:11" x14ac:dyDescent="0.3">
      <c r="A233" s="21" t="s">
        <v>1129</v>
      </c>
      <c r="B233" t="s">
        <v>1017</v>
      </c>
      <c r="C233" s="22" t="s">
        <v>1203</v>
      </c>
      <c r="D233" s="5">
        <v>507330.88770741364</v>
      </c>
      <c r="E233" s="5">
        <v>152295.17128142962</v>
      </c>
      <c r="F233" s="5">
        <f t="shared" si="50"/>
        <v>0.30018903830129268</v>
      </c>
      <c r="H233">
        <f t="shared" si="58"/>
        <v>50</v>
      </c>
      <c r="I233">
        <f t="shared" si="58"/>
        <v>4857</v>
      </c>
      <c r="J233">
        <f t="shared" si="51"/>
        <v>4907</v>
      </c>
      <c r="K233">
        <f t="shared" si="52"/>
        <v>1473.0276109444433</v>
      </c>
    </row>
    <row r="234" spans="1:11" x14ac:dyDescent="0.3">
      <c r="A234" s="21" t="s">
        <v>1129</v>
      </c>
      <c r="B234" t="s">
        <v>838</v>
      </c>
      <c r="C234" s="22" t="s">
        <v>1189</v>
      </c>
      <c r="D234" s="5">
        <v>564403.68832681514</v>
      </c>
      <c r="E234" s="5">
        <v>150793.89854200001</v>
      </c>
      <c r="F234" s="5">
        <f t="shared" si="50"/>
        <v>0.26717383614028323</v>
      </c>
      <c r="H234">
        <f>Input!AC59</f>
        <v>1938</v>
      </c>
      <c r="I234">
        <f>Input!AD59</f>
        <v>1121</v>
      </c>
      <c r="J234">
        <f t="shared" si="51"/>
        <v>3059</v>
      </c>
      <c r="K234">
        <f t="shared" si="52"/>
        <v>817.28476475312641</v>
      </c>
    </row>
    <row r="235" spans="1:11" x14ac:dyDescent="0.3">
      <c r="A235" s="21" t="s">
        <v>1129</v>
      </c>
      <c r="B235" t="s">
        <v>838</v>
      </c>
      <c r="C235" s="22" t="s">
        <v>1181</v>
      </c>
      <c r="D235" s="5">
        <v>564403.68832681514</v>
      </c>
      <c r="E235" s="5">
        <v>369612.07597891864</v>
      </c>
      <c r="F235" s="5">
        <f t="shared" si="50"/>
        <v>0.65487182954923673</v>
      </c>
      <c r="H235">
        <f>H234</f>
        <v>1938</v>
      </c>
      <c r="I235">
        <f>I234</f>
        <v>1121</v>
      </c>
      <c r="J235">
        <f t="shared" si="51"/>
        <v>3059</v>
      </c>
      <c r="K235">
        <f t="shared" si="52"/>
        <v>2003.2529265911151</v>
      </c>
    </row>
    <row r="236" spans="1:11" x14ac:dyDescent="0.3">
      <c r="A236" s="21" t="s">
        <v>1129</v>
      </c>
      <c r="B236" t="s">
        <v>838</v>
      </c>
      <c r="C236" s="22" t="s">
        <v>1203</v>
      </c>
      <c r="D236" s="5">
        <v>564403.68832681514</v>
      </c>
      <c r="E236" s="5">
        <v>25116.301148562561</v>
      </c>
      <c r="F236" s="5">
        <f t="shared" si="50"/>
        <v>4.4500597122283672E-2</v>
      </c>
      <c r="H236">
        <f t="shared" ref="H236:I238" si="59">H235</f>
        <v>1938</v>
      </c>
      <c r="I236">
        <f t="shared" si="59"/>
        <v>1121</v>
      </c>
      <c r="J236">
        <f t="shared" si="51"/>
        <v>3059</v>
      </c>
      <c r="K236">
        <f t="shared" si="52"/>
        <v>136.12732659706575</v>
      </c>
    </row>
    <row r="237" spans="1:11" x14ac:dyDescent="0.3">
      <c r="A237" s="21" t="s">
        <v>1129</v>
      </c>
      <c r="B237" t="s">
        <v>838</v>
      </c>
      <c r="C237" s="22" t="s">
        <v>1183</v>
      </c>
      <c r="D237" s="5">
        <v>564403.68832681514</v>
      </c>
      <c r="E237" s="5">
        <v>18750.978928837885</v>
      </c>
      <c r="F237" s="5">
        <f t="shared" si="50"/>
        <v>3.3222637124192968E-2</v>
      </c>
      <c r="H237">
        <f t="shared" si="59"/>
        <v>1938</v>
      </c>
      <c r="I237">
        <f t="shared" si="59"/>
        <v>1121</v>
      </c>
      <c r="J237">
        <f t="shared" si="51"/>
        <v>3059</v>
      </c>
      <c r="K237">
        <f t="shared" si="52"/>
        <v>101.62804696290628</v>
      </c>
    </row>
    <row r="238" spans="1:11" x14ac:dyDescent="0.3">
      <c r="A238" s="21" t="s">
        <v>1129</v>
      </c>
      <c r="B238" t="s">
        <v>838</v>
      </c>
      <c r="C238" s="22" t="s">
        <v>1193</v>
      </c>
      <c r="D238" s="5">
        <v>564403.68832681514</v>
      </c>
      <c r="E238" s="5">
        <v>130.43372849599999</v>
      </c>
      <c r="F238" s="5">
        <f t="shared" si="50"/>
        <v>2.3110006400325469E-4</v>
      </c>
      <c r="H238">
        <f t="shared" si="59"/>
        <v>1938</v>
      </c>
      <c r="I238">
        <f t="shared" si="59"/>
        <v>1121</v>
      </c>
      <c r="J238">
        <f t="shared" si="51"/>
        <v>3059</v>
      </c>
      <c r="K238">
        <f t="shared" si="52"/>
        <v>0.70693509578595615</v>
      </c>
    </row>
    <row r="239" spans="1:11" x14ac:dyDescent="0.3">
      <c r="A239" s="21" t="s">
        <v>1129</v>
      </c>
      <c r="B239" t="s">
        <v>782</v>
      </c>
      <c r="C239" s="22" t="s">
        <v>1188</v>
      </c>
      <c r="D239" s="5">
        <v>595677.04315579997</v>
      </c>
      <c r="E239" s="5">
        <v>287756.07747000002</v>
      </c>
      <c r="F239" s="5">
        <f t="shared" si="50"/>
        <v>0.48307397569917282</v>
      </c>
      <c r="H239">
        <f>Input!AC60</f>
        <v>5577</v>
      </c>
      <c r="I239">
        <f>Input!AD60</f>
        <v>2593</v>
      </c>
      <c r="J239">
        <f t="shared" si="51"/>
        <v>8170</v>
      </c>
      <c r="K239">
        <f t="shared" si="52"/>
        <v>3946.7143814622418</v>
      </c>
    </row>
    <row r="240" spans="1:11" x14ac:dyDescent="0.3">
      <c r="A240" s="21" t="s">
        <v>1129</v>
      </c>
      <c r="B240" t="s">
        <v>782</v>
      </c>
      <c r="C240" s="22" t="s">
        <v>1194</v>
      </c>
      <c r="D240" s="5">
        <v>595677.04315579997</v>
      </c>
      <c r="E240" s="5">
        <v>31472.311144700001</v>
      </c>
      <c r="F240" s="5">
        <f t="shared" si="50"/>
        <v>5.2834520830221728E-2</v>
      </c>
      <c r="H240">
        <f>H239</f>
        <v>5577</v>
      </c>
      <c r="I240">
        <f>I239</f>
        <v>2593</v>
      </c>
      <c r="J240">
        <f t="shared" si="51"/>
        <v>8170</v>
      </c>
      <c r="K240">
        <f t="shared" si="52"/>
        <v>431.65803518291153</v>
      </c>
    </row>
    <row r="241" spans="1:11" x14ac:dyDescent="0.3">
      <c r="A241" s="21" t="s">
        <v>1129</v>
      </c>
      <c r="B241" t="s">
        <v>782</v>
      </c>
      <c r="C241" s="22" t="s">
        <v>1189</v>
      </c>
      <c r="D241" s="5">
        <v>595677.04315579997</v>
      </c>
      <c r="E241" s="5">
        <v>189066.26041700001</v>
      </c>
      <c r="F241" s="5">
        <f t="shared" si="50"/>
        <v>0.31739725844621736</v>
      </c>
      <c r="H241">
        <f t="shared" ref="H241:I242" si="60">H240</f>
        <v>5577</v>
      </c>
      <c r="I241">
        <f t="shared" si="60"/>
        <v>2593</v>
      </c>
      <c r="J241">
        <f t="shared" si="51"/>
        <v>8170</v>
      </c>
      <c r="K241">
        <f t="shared" si="52"/>
        <v>2593.1356015055958</v>
      </c>
    </row>
    <row r="242" spans="1:11" x14ac:dyDescent="0.3">
      <c r="A242" s="21" t="s">
        <v>1129</v>
      </c>
      <c r="B242" t="s">
        <v>782</v>
      </c>
      <c r="C242" s="22" t="s">
        <v>1196</v>
      </c>
      <c r="D242" s="5">
        <v>595677.04315579997</v>
      </c>
      <c r="E242" s="5">
        <v>87382.394124099999</v>
      </c>
      <c r="F242" s="5">
        <f t="shared" si="50"/>
        <v>0.14669424502438821</v>
      </c>
      <c r="H242">
        <f t="shared" si="60"/>
        <v>5577</v>
      </c>
      <c r="I242">
        <f t="shared" si="60"/>
        <v>2593</v>
      </c>
      <c r="J242">
        <f t="shared" si="51"/>
        <v>8170</v>
      </c>
      <c r="K242">
        <f t="shared" si="52"/>
        <v>1198.4919818492517</v>
      </c>
    </row>
    <row r="243" spans="1:11" x14ac:dyDescent="0.3">
      <c r="A243" s="21" t="s">
        <v>1129</v>
      </c>
      <c r="B243" t="s">
        <v>1052</v>
      </c>
      <c r="C243" s="22" t="s">
        <v>1197</v>
      </c>
      <c r="D243" s="5">
        <v>268972.34626309999</v>
      </c>
      <c r="E243" s="5">
        <v>66927.712597100006</v>
      </c>
      <c r="F243" s="5">
        <f t="shared" si="50"/>
        <v>0.24882748552757725</v>
      </c>
      <c r="H243">
        <f>Input!AC61</f>
        <v>68</v>
      </c>
      <c r="I243">
        <f>Input!AD61</f>
        <v>1963</v>
      </c>
      <c r="J243">
        <f t="shared" si="51"/>
        <v>2031</v>
      </c>
      <c r="K243">
        <f t="shared" si="52"/>
        <v>505.3686231065094</v>
      </c>
    </row>
    <row r="244" spans="1:11" x14ac:dyDescent="0.3">
      <c r="A244" s="21" t="s">
        <v>1129</v>
      </c>
      <c r="B244" t="s">
        <v>1052</v>
      </c>
      <c r="C244" s="22" t="s">
        <v>1201</v>
      </c>
      <c r="D244" s="5">
        <v>268972.34626309999</v>
      </c>
      <c r="E244" s="5">
        <v>192652.048946</v>
      </c>
      <c r="F244" s="5">
        <f t="shared" si="50"/>
        <v>0.71625225277826154</v>
      </c>
      <c r="H244">
        <f>H243</f>
        <v>68</v>
      </c>
      <c r="I244">
        <f>I243</f>
        <v>1963</v>
      </c>
      <c r="J244">
        <f t="shared" si="51"/>
        <v>2031</v>
      </c>
      <c r="K244">
        <f t="shared" si="52"/>
        <v>1454.7083253926492</v>
      </c>
    </row>
    <row r="245" spans="1:11" x14ac:dyDescent="0.3">
      <c r="A245" s="21" t="s">
        <v>1129</v>
      </c>
      <c r="B245" t="s">
        <v>1052</v>
      </c>
      <c r="C245" s="22" t="s">
        <v>1198</v>
      </c>
      <c r="D245" s="5">
        <v>268972.34626309999</v>
      </c>
      <c r="E245" s="5">
        <v>9392.5847200000007</v>
      </c>
      <c r="F245" s="5">
        <f t="shared" si="50"/>
        <v>3.492026169416123E-2</v>
      </c>
      <c r="H245">
        <f>H244</f>
        <v>68</v>
      </c>
      <c r="I245">
        <f>I244</f>
        <v>1963</v>
      </c>
      <c r="J245">
        <f t="shared" si="51"/>
        <v>2031</v>
      </c>
      <c r="K245">
        <f t="shared" si="52"/>
        <v>70.923051500841453</v>
      </c>
    </row>
    <row r="246" spans="1:11" x14ac:dyDescent="0.3">
      <c r="A246" s="21" t="s">
        <v>1129</v>
      </c>
      <c r="B246" t="s">
        <v>1064</v>
      </c>
      <c r="C246" s="22" t="s">
        <v>1196</v>
      </c>
      <c r="D246" s="5">
        <v>165542.0807943026</v>
      </c>
      <c r="E246" s="5">
        <v>13064.074981502601</v>
      </c>
      <c r="F246" s="5">
        <f t="shared" si="50"/>
        <v>7.8916943165258449E-2</v>
      </c>
      <c r="H246">
        <f>Input!AC62</f>
        <v>0</v>
      </c>
      <c r="I246">
        <f>Input!AD62</f>
        <v>485</v>
      </c>
      <c r="J246">
        <f t="shared" si="51"/>
        <v>485</v>
      </c>
      <c r="K246">
        <f t="shared" si="52"/>
        <v>38.27471743515035</v>
      </c>
    </row>
    <row r="247" spans="1:11" x14ac:dyDescent="0.3">
      <c r="A247" s="21" t="s">
        <v>1129</v>
      </c>
      <c r="B247" t="s">
        <v>1064</v>
      </c>
      <c r="C247" s="22" t="s">
        <v>1199</v>
      </c>
      <c r="D247" s="5">
        <v>165542.0807943026</v>
      </c>
      <c r="E247" s="5">
        <v>34912.2663063</v>
      </c>
      <c r="F247" s="5">
        <f t="shared" si="50"/>
        <v>0.21089662603480797</v>
      </c>
      <c r="H247">
        <f>H246</f>
        <v>0</v>
      </c>
      <c r="I247">
        <f>I246</f>
        <v>485</v>
      </c>
      <c r="J247">
        <f t="shared" si="51"/>
        <v>485</v>
      </c>
      <c r="K247">
        <f t="shared" si="52"/>
        <v>102.28486362688186</v>
      </c>
    </row>
    <row r="248" spans="1:11" x14ac:dyDescent="0.3">
      <c r="A248" s="21" t="s">
        <v>1129</v>
      </c>
      <c r="B248" t="s">
        <v>1064</v>
      </c>
      <c r="C248" s="22" t="s">
        <v>1197</v>
      </c>
      <c r="D248" s="5">
        <v>165542.0807943026</v>
      </c>
      <c r="E248" s="5">
        <v>95839.479533000005</v>
      </c>
      <c r="F248" s="5">
        <f t="shared" si="50"/>
        <v>0.57894330597479404</v>
      </c>
      <c r="H248">
        <f t="shared" ref="H248:I249" si="61">H247</f>
        <v>0</v>
      </c>
      <c r="I248">
        <f t="shared" si="61"/>
        <v>485</v>
      </c>
      <c r="J248">
        <f t="shared" si="51"/>
        <v>485</v>
      </c>
      <c r="K248">
        <f t="shared" si="52"/>
        <v>280.78750339777508</v>
      </c>
    </row>
    <row r="249" spans="1:11" x14ac:dyDescent="0.3">
      <c r="A249" s="21" t="s">
        <v>1129</v>
      </c>
      <c r="B249" t="s">
        <v>1064</v>
      </c>
      <c r="C249" s="22" t="s">
        <v>1201</v>
      </c>
      <c r="D249" s="5">
        <v>165542.0807943026</v>
      </c>
      <c r="E249" s="5">
        <v>21726.2599735</v>
      </c>
      <c r="F249" s="5">
        <f t="shared" si="50"/>
        <v>0.13124312482513958</v>
      </c>
      <c r="H249">
        <f t="shared" si="61"/>
        <v>0</v>
      </c>
      <c r="I249">
        <f t="shared" si="61"/>
        <v>485</v>
      </c>
      <c r="J249">
        <f t="shared" si="51"/>
        <v>485</v>
      </c>
      <c r="K249">
        <f t="shared" si="52"/>
        <v>63.652915540192701</v>
      </c>
    </row>
    <row r="250" spans="1:11" x14ac:dyDescent="0.3">
      <c r="A250" s="21" t="s">
        <v>1129</v>
      </c>
      <c r="B250" t="s">
        <v>1079</v>
      </c>
      <c r="C250" s="22" t="s">
        <v>1181</v>
      </c>
      <c r="D250" s="5">
        <v>165653.95555064335</v>
      </c>
      <c r="E250" s="5">
        <v>107755.8996174512</v>
      </c>
      <c r="F250" s="5">
        <f t="shared" si="50"/>
        <v>0.6504879358857707</v>
      </c>
      <c r="H250">
        <f>Input!AC63</f>
        <v>0</v>
      </c>
      <c r="I250">
        <f>Input!AD63</f>
        <v>675</v>
      </c>
      <c r="J250">
        <f t="shared" si="51"/>
        <v>675</v>
      </c>
      <c r="K250">
        <f t="shared" si="52"/>
        <v>439.07935672289523</v>
      </c>
    </row>
    <row r="251" spans="1:11" x14ac:dyDescent="0.3">
      <c r="A251" s="21" t="s">
        <v>1129</v>
      </c>
      <c r="B251" t="s">
        <v>1079</v>
      </c>
      <c r="C251" s="22" t="s">
        <v>1203</v>
      </c>
      <c r="D251" s="5">
        <v>165653.95555064335</v>
      </c>
      <c r="E251" s="5">
        <v>57898.055933192154</v>
      </c>
      <c r="F251" s="5">
        <f t="shared" si="50"/>
        <v>0.3495120641142293</v>
      </c>
      <c r="H251">
        <f>H250</f>
        <v>0</v>
      </c>
      <c r="I251">
        <f>I250</f>
        <v>675</v>
      </c>
      <c r="J251">
        <f t="shared" si="51"/>
        <v>675</v>
      </c>
      <c r="K251">
        <f t="shared" si="52"/>
        <v>235.92064327710477</v>
      </c>
    </row>
    <row r="252" spans="1:11" x14ac:dyDescent="0.3">
      <c r="A252" s="21" t="s">
        <v>1129</v>
      </c>
      <c r="B252" t="s">
        <v>1083</v>
      </c>
      <c r="C252" s="22" t="s">
        <v>1188</v>
      </c>
      <c r="D252" s="5">
        <v>672575.61062189506</v>
      </c>
      <c r="E252" s="5">
        <v>6396.3540660899998</v>
      </c>
      <c r="F252" s="5">
        <f t="shared" si="50"/>
        <v>9.5102379049630276E-3</v>
      </c>
      <c r="H252">
        <f>Input!AC64</f>
        <v>3637</v>
      </c>
      <c r="I252">
        <f>Input!AD64</f>
        <v>1609</v>
      </c>
      <c r="J252">
        <f t="shared" si="51"/>
        <v>5246</v>
      </c>
      <c r="K252">
        <f t="shared" si="52"/>
        <v>49.890708049436043</v>
      </c>
    </row>
    <row r="253" spans="1:11" x14ac:dyDescent="0.3">
      <c r="A253" s="21" t="s">
        <v>1129</v>
      </c>
      <c r="B253" t="s">
        <v>1083</v>
      </c>
      <c r="C253" s="22" t="s">
        <v>1194</v>
      </c>
      <c r="D253" s="5">
        <v>672575.61062189506</v>
      </c>
      <c r="E253" s="5">
        <v>274903.67034220853</v>
      </c>
      <c r="F253" s="5">
        <f t="shared" si="50"/>
        <v>0.40873273725762915</v>
      </c>
      <c r="H253">
        <f>H252</f>
        <v>3637</v>
      </c>
      <c r="I253">
        <f>I252</f>
        <v>1609</v>
      </c>
      <c r="J253">
        <f t="shared" si="51"/>
        <v>5246</v>
      </c>
      <c r="K253">
        <f t="shared" si="52"/>
        <v>2144.2119396535227</v>
      </c>
    </row>
    <row r="254" spans="1:11" x14ac:dyDescent="0.3">
      <c r="A254" s="21" t="s">
        <v>1129</v>
      </c>
      <c r="B254" t="s">
        <v>1083</v>
      </c>
      <c r="C254" s="22" t="s">
        <v>1196</v>
      </c>
      <c r="D254" s="5">
        <v>672575.61062189506</v>
      </c>
      <c r="E254" s="5">
        <v>391275.58621359651</v>
      </c>
      <c r="F254" s="5">
        <f t="shared" si="50"/>
        <v>0.58175702483740777</v>
      </c>
      <c r="H254">
        <f>H253</f>
        <v>3637</v>
      </c>
      <c r="I254">
        <f>I253</f>
        <v>1609</v>
      </c>
      <c r="J254">
        <f t="shared" si="51"/>
        <v>5246</v>
      </c>
      <c r="K254">
        <f t="shared" si="52"/>
        <v>3051.8973522970409</v>
      </c>
    </row>
    <row r="255" spans="1:11" x14ac:dyDescent="0.3">
      <c r="A255" s="21" t="s">
        <v>1129</v>
      </c>
      <c r="B255" t="s">
        <v>1096</v>
      </c>
      <c r="C255" s="22" t="s">
        <v>1181</v>
      </c>
      <c r="D255" s="5">
        <v>285754.91744330002</v>
      </c>
      <c r="E255" s="5">
        <v>30423.376052899999</v>
      </c>
      <c r="F255" s="5">
        <f t="shared" si="50"/>
        <v>0.1064666754472796</v>
      </c>
      <c r="H255">
        <f>Input!AC65</f>
        <v>421</v>
      </c>
      <c r="I255">
        <f>Input!AD65</f>
        <v>458</v>
      </c>
      <c r="J255">
        <f t="shared" si="51"/>
        <v>879</v>
      </c>
      <c r="K255">
        <f t="shared" si="52"/>
        <v>93.584207718158765</v>
      </c>
    </row>
    <row r="256" spans="1:11" x14ac:dyDescent="0.3">
      <c r="A256" s="21" t="s">
        <v>1129</v>
      </c>
      <c r="B256" t="s">
        <v>1096</v>
      </c>
      <c r="C256" s="22" t="s">
        <v>1202</v>
      </c>
      <c r="D256" s="5">
        <v>285754.91744330002</v>
      </c>
      <c r="E256" s="5">
        <v>246681.46885400001</v>
      </c>
      <c r="F256" s="5">
        <f t="shared" si="50"/>
        <v>0.86326237553881102</v>
      </c>
      <c r="H256">
        <f>H255</f>
        <v>421</v>
      </c>
      <c r="I256">
        <f>I255</f>
        <v>458</v>
      </c>
      <c r="J256">
        <f t="shared" si="51"/>
        <v>879</v>
      </c>
      <c r="K256">
        <f t="shared" si="52"/>
        <v>758.80762809861494</v>
      </c>
    </row>
    <row r="257" spans="1:11" x14ac:dyDescent="0.3">
      <c r="A257" s="21" t="s">
        <v>1129</v>
      </c>
      <c r="B257" t="s">
        <v>1096</v>
      </c>
      <c r="C257" s="22" t="s">
        <v>1192</v>
      </c>
      <c r="D257" s="5">
        <v>285754.91744330002</v>
      </c>
      <c r="E257" s="5">
        <v>5463.8076108300002</v>
      </c>
      <c r="F257" s="5">
        <f t="shared" si="50"/>
        <v>1.9120607476209531E-2</v>
      </c>
      <c r="H257">
        <f t="shared" ref="H257:I258" si="62">H256</f>
        <v>421</v>
      </c>
      <c r="I257">
        <f t="shared" si="62"/>
        <v>458</v>
      </c>
      <c r="J257">
        <f t="shared" si="51"/>
        <v>879</v>
      </c>
      <c r="K257">
        <f t="shared" si="52"/>
        <v>16.807013971588177</v>
      </c>
    </row>
    <row r="258" spans="1:11" x14ac:dyDescent="0.3">
      <c r="A258" s="21" t="s">
        <v>1129</v>
      </c>
      <c r="B258" t="s">
        <v>1096</v>
      </c>
      <c r="C258" s="22" t="s">
        <v>1204</v>
      </c>
      <c r="D258" s="5">
        <v>285754.91744330002</v>
      </c>
      <c r="E258" s="5">
        <v>3186.2649255699998</v>
      </c>
      <c r="F258" s="5">
        <f t="shared" si="50"/>
        <v>1.1150341537699782E-2</v>
      </c>
      <c r="H258">
        <f t="shared" si="62"/>
        <v>421</v>
      </c>
      <c r="I258">
        <f t="shared" si="62"/>
        <v>458</v>
      </c>
      <c r="J258">
        <f t="shared" si="51"/>
        <v>879</v>
      </c>
      <c r="K258">
        <f t="shared" si="52"/>
        <v>9.8011502116381077</v>
      </c>
    </row>
    <row r="259" spans="1:11" x14ac:dyDescent="0.3">
      <c r="A259" s="21" t="s">
        <v>1129</v>
      </c>
      <c r="B259" t="s">
        <v>798</v>
      </c>
      <c r="C259" s="22" t="s">
        <v>1196</v>
      </c>
      <c r="D259" s="5">
        <v>272420.0871765</v>
      </c>
      <c r="E259" s="5">
        <v>22869.9855565</v>
      </c>
      <c r="F259" s="5">
        <f t="shared" ref="F259:F322" si="63">E259/D259</f>
        <v>8.3951171859374008E-2</v>
      </c>
      <c r="H259">
        <f>Input!AC66</f>
        <v>0</v>
      </c>
      <c r="I259">
        <f>Input!AD66</f>
        <v>1007</v>
      </c>
      <c r="J259">
        <f t="shared" ref="J259:J322" si="64">SUM(H259:I259)</f>
        <v>1007</v>
      </c>
      <c r="K259">
        <f t="shared" ref="K259:K322" si="65">J259*F259</f>
        <v>84.538830062389621</v>
      </c>
    </row>
    <row r="260" spans="1:11" x14ac:dyDescent="0.3">
      <c r="A260" s="21" t="s">
        <v>1129</v>
      </c>
      <c r="B260" t="s">
        <v>798</v>
      </c>
      <c r="C260" s="22" t="s">
        <v>1199</v>
      </c>
      <c r="D260" s="5">
        <v>272420.0871765</v>
      </c>
      <c r="E260" s="5">
        <v>123138.01282800001</v>
      </c>
      <c r="F260" s="5">
        <f t="shared" si="63"/>
        <v>0.45201517297885352</v>
      </c>
      <c r="H260">
        <f>H259</f>
        <v>0</v>
      </c>
      <c r="I260">
        <f>I259</f>
        <v>1007</v>
      </c>
      <c r="J260">
        <f t="shared" si="64"/>
        <v>1007</v>
      </c>
      <c r="K260">
        <f t="shared" si="65"/>
        <v>455.17927918970548</v>
      </c>
    </row>
    <row r="261" spans="1:11" x14ac:dyDescent="0.3">
      <c r="A261" s="21" t="s">
        <v>1129</v>
      </c>
      <c r="B261" t="s">
        <v>798</v>
      </c>
      <c r="C261" s="22" t="s">
        <v>1197</v>
      </c>
      <c r="D261" s="5">
        <v>272420.0871765</v>
      </c>
      <c r="E261" s="5">
        <v>126412.088792</v>
      </c>
      <c r="F261" s="5">
        <f t="shared" si="63"/>
        <v>0.46403365516177247</v>
      </c>
      <c r="H261">
        <f>H260</f>
        <v>0</v>
      </c>
      <c r="I261">
        <f>I260</f>
        <v>1007</v>
      </c>
      <c r="J261">
        <f t="shared" si="64"/>
        <v>1007</v>
      </c>
      <c r="K261">
        <f t="shared" si="65"/>
        <v>467.28189074790487</v>
      </c>
    </row>
    <row r="262" spans="1:11" x14ac:dyDescent="0.3">
      <c r="A262" s="21" t="s">
        <v>1129</v>
      </c>
      <c r="B262" t="s">
        <v>1109</v>
      </c>
      <c r="C262" s="22" t="s">
        <v>1197</v>
      </c>
      <c r="D262" s="5">
        <v>379371.41082679998</v>
      </c>
      <c r="E262" s="5">
        <v>54138.990759799999</v>
      </c>
      <c r="F262" s="5">
        <f t="shared" si="63"/>
        <v>0.14270709182278596</v>
      </c>
      <c r="H262">
        <f>Input!AC67</f>
        <v>240</v>
      </c>
      <c r="I262">
        <f>Input!AD67</f>
        <v>1530</v>
      </c>
      <c r="J262">
        <f t="shared" si="64"/>
        <v>1770</v>
      </c>
      <c r="K262">
        <f t="shared" si="65"/>
        <v>252.59155252633116</v>
      </c>
    </row>
    <row r="263" spans="1:11" x14ac:dyDescent="0.3">
      <c r="A263" s="21" t="s">
        <v>1129</v>
      </c>
      <c r="B263" t="s">
        <v>1109</v>
      </c>
      <c r="C263" s="22" t="s">
        <v>1198</v>
      </c>
      <c r="D263" s="5">
        <v>379371.41082679998</v>
      </c>
      <c r="E263" s="5">
        <v>220694.749561</v>
      </c>
      <c r="F263" s="5">
        <f t="shared" si="63"/>
        <v>0.58173795721722699</v>
      </c>
      <c r="H263">
        <f>H262</f>
        <v>240</v>
      </c>
      <c r="I263">
        <f>I262</f>
        <v>1530</v>
      </c>
      <c r="J263">
        <f t="shared" si="64"/>
        <v>1770</v>
      </c>
      <c r="K263">
        <f t="shared" si="65"/>
        <v>1029.6761842744918</v>
      </c>
    </row>
    <row r="264" spans="1:11" x14ac:dyDescent="0.3">
      <c r="A264" s="21" t="s">
        <v>1129</v>
      </c>
      <c r="B264" t="s">
        <v>1109</v>
      </c>
      <c r="C264" s="22" t="s">
        <v>1202</v>
      </c>
      <c r="D264" s="5">
        <v>379371.41082679998</v>
      </c>
      <c r="E264" s="5">
        <v>104537.67050599999</v>
      </c>
      <c r="F264" s="5">
        <f t="shared" si="63"/>
        <v>0.27555495095998711</v>
      </c>
      <c r="H264">
        <f>H263</f>
        <v>240</v>
      </c>
      <c r="I264">
        <f>I263</f>
        <v>1530</v>
      </c>
      <c r="J264">
        <f t="shared" si="64"/>
        <v>1770</v>
      </c>
      <c r="K264">
        <f t="shared" si="65"/>
        <v>487.73226319917717</v>
      </c>
    </row>
    <row r="265" spans="1:11" x14ac:dyDescent="0.3">
      <c r="A265" s="21" t="s">
        <v>1129</v>
      </c>
      <c r="B265" t="s">
        <v>1113</v>
      </c>
      <c r="C265" s="22" t="s">
        <v>1181</v>
      </c>
      <c r="D265" s="5">
        <v>549922.2451142153</v>
      </c>
      <c r="E265" s="5">
        <v>251807.45479850681</v>
      </c>
      <c r="F265" s="5">
        <f t="shared" si="63"/>
        <v>0.4578964699749653</v>
      </c>
      <c r="H265">
        <f>Input!AC68</f>
        <v>33</v>
      </c>
      <c r="I265">
        <f>Input!AD68</f>
        <v>2433</v>
      </c>
      <c r="J265">
        <f t="shared" si="64"/>
        <v>2466</v>
      </c>
      <c r="K265">
        <f t="shared" si="65"/>
        <v>1129.1726949582644</v>
      </c>
    </row>
    <row r="266" spans="1:11" x14ac:dyDescent="0.3">
      <c r="A266" s="21" t="s">
        <v>1129</v>
      </c>
      <c r="B266" t="s">
        <v>1113</v>
      </c>
      <c r="C266" s="22" t="s">
        <v>1192</v>
      </c>
      <c r="D266" s="5">
        <v>549922.2451142153</v>
      </c>
      <c r="E266" s="5">
        <v>156595.01287714508</v>
      </c>
      <c r="F266" s="5">
        <f t="shared" si="63"/>
        <v>0.28475846225246138</v>
      </c>
      <c r="H266">
        <f>H265</f>
        <v>33</v>
      </c>
      <c r="I266">
        <f>I265</f>
        <v>2433</v>
      </c>
      <c r="J266">
        <f t="shared" si="64"/>
        <v>2466</v>
      </c>
      <c r="K266">
        <f t="shared" si="65"/>
        <v>702.21436791456972</v>
      </c>
    </row>
    <row r="267" spans="1:11" x14ac:dyDescent="0.3">
      <c r="A267" s="21" t="s">
        <v>1129</v>
      </c>
      <c r="B267" t="s">
        <v>1113</v>
      </c>
      <c r="C267" s="22" t="s">
        <v>1193</v>
      </c>
      <c r="D267" s="5">
        <v>549922.2451142153</v>
      </c>
      <c r="E267" s="5">
        <v>141519.77743856338</v>
      </c>
      <c r="F267" s="5">
        <f t="shared" si="63"/>
        <v>0.25734506777257327</v>
      </c>
      <c r="H267">
        <f>H266</f>
        <v>33</v>
      </c>
      <c r="I267">
        <f>I266</f>
        <v>2433</v>
      </c>
      <c r="J267">
        <f t="shared" si="64"/>
        <v>2466</v>
      </c>
      <c r="K267">
        <f t="shared" si="65"/>
        <v>634.61293712716565</v>
      </c>
    </row>
    <row r="268" spans="1:11" x14ac:dyDescent="0.3">
      <c r="A268" s="21" t="s">
        <v>1129</v>
      </c>
      <c r="B268" t="s">
        <v>1122</v>
      </c>
      <c r="C268" s="22" t="s">
        <v>1197</v>
      </c>
      <c r="D268" s="5">
        <v>445308.26998320001</v>
      </c>
      <c r="E268" s="5">
        <v>16709.466013099998</v>
      </c>
      <c r="F268" s="5">
        <f t="shared" si="63"/>
        <v>3.752336783175033E-2</v>
      </c>
      <c r="H268">
        <f>Input!AC69</f>
        <v>373</v>
      </c>
      <c r="I268">
        <f>Input!AD69</f>
        <v>2062</v>
      </c>
      <c r="J268">
        <f t="shared" si="64"/>
        <v>2435</v>
      </c>
      <c r="K268">
        <f t="shared" si="65"/>
        <v>91.369400670312061</v>
      </c>
    </row>
    <row r="269" spans="1:11" x14ac:dyDescent="0.3">
      <c r="A269" s="21" t="s">
        <v>1129</v>
      </c>
      <c r="B269" t="s">
        <v>1122</v>
      </c>
      <c r="C269" s="22" t="s">
        <v>1198</v>
      </c>
      <c r="D269" s="5">
        <v>445308.26998320001</v>
      </c>
      <c r="E269" s="5">
        <v>19825.389162399999</v>
      </c>
      <c r="F269" s="5">
        <f t="shared" si="63"/>
        <v>4.4520595054630234E-2</v>
      </c>
      <c r="H269">
        <f>H268</f>
        <v>373</v>
      </c>
      <c r="I269">
        <f>I268</f>
        <v>2062</v>
      </c>
      <c r="J269">
        <f t="shared" si="64"/>
        <v>2435</v>
      </c>
      <c r="K269">
        <f t="shared" si="65"/>
        <v>108.40764895802462</v>
      </c>
    </row>
    <row r="270" spans="1:11" x14ac:dyDescent="0.3">
      <c r="A270" s="21" t="s">
        <v>1129</v>
      </c>
      <c r="B270" t="s">
        <v>1122</v>
      </c>
      <c r="C270" s="22" t="s">
        <v>1181</v>
      </c>
      <c r="D270" s="5">
        <v>445308.26998320001</v>
      </c>
      <c r="E270" s="5">
        <v>33693.329223699999</v>
      </c>
      <c r="F270" s="5">
        <f t="shared" si="63"/>
        <v>7.5662931714632509E-2</v>
      </c>
      <c r="H270">
        <f t="shared" ref="H270:I272" si="66">H269</f>
        <v>373</v>
      </c>
      <c r="I270">
        <f t="shared" si="66"/>
        <v>2062</v>
      </c>
      <c r="J270">
        <f t="shared" si="64"/>
        <v>2435</v>
      </c>
      <c r="K270">
        <f t="shared" si="65"/>
        <v>184.23923872513015</v>
      </c>
    </row>
    <row r="271" spans="1:11" x14ac:dyDescent="0.3">
      <c r="A271" s="21" t="s">
        <v>1129</v>
      </c>
      <c r="B271" t="s">
        <v>1122</v>
      </c>
      <c r="C271" s="22" t="s">
        <v>1202</v>
      </c>
      <c r="D271" s="5">
        <v>445308.26998320001</v>
      </c>
      <c r="E271" s="5">
        <v>175623.31530399999</v>
      </c>
      <c r="F271" s="5">
        <f t="shared" si="63"/>
        <v>0.39438592800134986</v>
      </c>
      <c r="H271">
        <f t="shared" si="66"/>
        <v>373</v>
      </c>
      <c r="I271">
        <f t="shared" si="66"/>
        <v>2062</v>
      </c>
      <c r="J271">
        <f t="shared" si="64"/>
        <v>2435</v>
      </c>
      <c r="K271">
        <f t="shared" si="65"/>
        <v>960.32973468328692</v>
      </c>
    </row>
    <row r="272" spans="1:11" x14ac:dyDescent="0.3">
      <c r="A272" s="21" t="s">
        <v>1129</v>
      </c>
      <c r="B272" t="s">
        <v>1122</v>
      </c>
      <c r="C272" s="22" t="s">
        <v>1203</v>
      </c>
      <c r="D272" s="5">
        <v>445308.26998320001</v>
      </c>
      <c r="E272" s="5">
        <v>199456.77028</v>
      </c>
      <c r="F272" s="5">
        <f t="shared" si="63"/>
        <v>0.44790717739763702</v>
      </c>
      <c r="H272">
        <f t="shared" si="66"/>
        <v>373</v>
      </c>
      <c r="I272">
        <f t="shared" si="66"/>
        <v>2062</v>
      </c>
      <c r="J272">
        <f t="shared" si="64"/>
        <v>2435</v>
      </c>
      <c r="K272">
        <f t="shared" si="65"/>
        <v>1090.6539769632461</v>
      </c>
    </row>
    <row r="273" spans="1:11" x14ac:dyDescent="0.3">
      <c r="A273" s="21" t="s">
        <v>1130</v>
      </c>
      <c r="B273" t="s">
        <v>951</v>
      </c>
      <c r="C273" s="22" t="s">
        <v>1205</v>
      </c>
      <c r="D273" s="5">
        <v>3921633.06316549</v>
      </c>
      <c r="E273" s="5">
        <v>56138.586402000001</v>
      </c>
      <c r="F273" s="5">
        <f t="shared" si="63"/>
        <v>1.4315104319496348E-2</v>
      </c>
      <c r="H273">
        <f>Input!AC70</f>
        <v>1605</v>
      </c>
      <c r="I273">
        <f>Input!AD70</f>
        <v>707</v>
      </c>
      <c r="J273">
        <f t="shared" si="64"/>
        <v>2312</v>
      </c>
      <c r="K273">
        <f t="shared" si="65"/>
        <v>33.09652118667556</v>
      </c>
    </row>
    <row r="274" spans="1:11" x14ac:dyDescent="0.3">
      <c r="A274" s="21" t="s">
        <v>1130</v>
      </c>
      <c r="B274" t="s">
        <v>951</v>
      </c>
      <c r="C274" s="22" t="s">
        <v>1206</v>
      </c>
      <c r="D274" s="5">
        <v>3921633.06316549</v>
      </c>
      <c r="E274" s="5">
        <v>47311.427666600001</v>
      </c>
      <c r="F274" s="5">
        <f t="shared" si="63"/>
        <v>1.206421582655947E-2</v>
      </c>
      <c r="H274">
        <f t="shared" ref="H274:I284" si="67">H273</f>
        <v>1605</v>
      </c>
      <c r="I274">
        <f t="shared" si="67"/>
        <v>707</v>
      </c>
      <c r="J274">
        <f t="shared" si="64"/>
        <v>2312</v>
      </c>
      <c r="K274">
        <f t="shared" si="65"/>
        <v>27.892466991005495</v>
      </c>
    </row>
    <row r="275" spans="1:11" x14ac:dyDescent="0.3">
      <c r="A275" s="21" t="s">
        <v>1130</v>
      </c>
      <c r="B275" t="s">
        <v>951</v>
      </c>
      <c r="C275" s="22" t="s">
        <v>1207</v>
      </c>
      <c r="D275" s="5">
        <v>3921633.06316549</v>
      </c>
      <c r="E275" s="5">
        <v>579489.85288599995</v>
      </c>
      <c r="F275" s="5">
        <f t="shared" si="63"/>
        <v>0.14776748450255145</v>
      </c>
      <c r="H275">
        <f t="shared" si="67"/>
        <v>1605</v>
      </c>
      <c r="I275">
        <f t="shared" si="67"/>
        <v>707</v>
      </c>
      <c r="J275">
        <f t="shared" si="64"/>
        <v>2312</v>
      </c>
      <c r="K275">
        <f t="shared" si="65"/>
        <v>341.63842416989894</v>
      </c>
    </row>
    <row r="276" spans="1:11" x14ac:dyDescent="0.3">
      <c r="A276" s="21" t="s">
        <v>1130</v>
      </c>
      <c r="B276" t="s">
        <v>951</v>
      </c>
      <c r="C276" s="22" t="s">
        <v>1208</v>
      </c>
      <c r="D276" s="5">
        <v>3921633.06316549</v>
      </c>
      <c r="E276" s="5">
        <v>649845.265059</v>
      </c>
      <c r="F276" s="5">
        <f t="shared" si="63"/>
        <v>0.16570781982709354</v>
      </c>
      <c r="H276">
        <f t="shared" si="67"/>
        <v>1605</v>
      </c>
      <c r="I276">
        <f t="shared" si="67"/>
        <v>707</v>
      </c>
      <c r="J276">
        <f t="shared" si="64"/>
        <v>2312</v>
      </c>
      <c r="K276">
        <f t="shared" si="65"/>
        <v>383.11647944024025</v>
      </c>
    </row>
    <row r="277" spans="1:11" x14ac:dyDescent="0.3">
      <c r="A277" s="21" t="s">
        <v>1130</v>
      </c>
      <c r="B277" t="s">
        <v>951</v>
      </c>
      <c r="C277" s="22" t="s">
        <v>1209</v>
      </c>
      <c r="D277" s="5">
        <v>3921633.06316549</v>
      </c>
      <c r="E277" s="5">
        <v>840048.46934199997</v>
      </c>
      <c r="F277" s="5">
        <f t="shared" si="63"/>
        <v>0.21420883999379686</v>
      </c>
      <c r="H277">
        <f t="shared" si="67"/>
        <v>1605</v>
      </c>
      <c r="I277">
        <f t="shared" si="67"/>
        <v>707</v>
      </c>
      <c r="J277">
        <f t="shared" si="64"/>
        <v>2312</v>
      </c>
      <c r="K277">
        <f t="shared" si="65"/>
        <v>495.25083806565834</v>
      </c>
    </row>
    <row r="278" spans="1:11" x14ac:dyDescent="0.3">
      <c r="A278" s="21" t="s">
        <v>1130</v>
      </c>
      <c r="B278" t="s">
        <v>951</v>
      </c>
      <c r="C278" s="22" t="s">
        <v>1210</v>
      </c>
      <c r="D278" s="5">
        <v>3921633.06316549</v>
      </c>
      <c r="E278" s="5">
        <v>559034.67600700003</v>
      </c>
      <c r="F278" s="5">
        <f t="shared" si="63"/>
        <v>0.14255150010280529</v>
      </c>
      <c r="H278">
        <f t="shared" si="67"/>
        <v>1605</v>
      </c>
      <c r="I278">
        <f t="shared" si="67"/>
        <v>707</v>
      </c>
      <c r="J278">
        <f t="shared" si="64"/>
        <v>2312</v>
      </c>
      <c r="K278">
        <f t="shared" si="65"/>
        <v>329.57906823768582</v>
      </c>
    </row>
    <row r="279" spans="1:11" x14ac:dyDescent="0.3">
      <c r="A279" s="21" t="s">
        <v>1130</v>
      </c>
      <c r="B279" t="s">
        <v>951</v>
      </c>
      <c r="C279" s="22" t="s">
        <v>1211</v>
      </c>
      <c r="D279" s="5">
        <v>3921633.06316549</v>
      </c>
      <c r="E279" s="5">
        <v>150872.40815199999</v>
      </c>
      <c r="F279" s="5">
        <f t="shared" si="63"/>
        <v>3.8471831943965147E-2</v>
      </c>
      <c r="H279">
        <f t="shared" si="67"/>
        <v>1605</v>
      </c>
      <c r="I279">
        <f t="shared" si="67"/>
        <v>707</v>
      </c>
      <c r="J279">
        <f t="shared" si="64"/>
        <v>2312</v>
      </c>
      <c r="K279">
        <f t="shared" si="65"/>
        <v>88.946875454447422</v>
      </c>
    </row>
    <row r="280" spans="1:11" x14ac:dyDescent="0.3">
      <c r="A280" s="21" t="s">
        <v>1130</v>
      </c>
      <c r="B280" t="s">
        <v>951</v>
      </c>
      <c r="C280" s="22" t="s">
        <v>1212</v>
      </c>
      <c r="D280" s="5">
        <v>3921633.06316549</v>
      </c>
      <c r="E280" s="5">
        <v>548821.15991799999</v>
      </c>
      <c r="F280" s="5">
        <f t="shared" si="63"/>
        <v>0.13994709629334848</v>
      </c>
      <c r="H280">
        <f t="shared" si="67"/>
        <v>1605</v>
      </c>
      <c r="I280">
        <f t="shared" si="67"/>
        <v>707</v>
      </c>
      <c r="J280">
        <f t="shared" si="64"/>
        <v>2312</v>
      </c>
      <c r="K280">
        <f t="shared" si="65"/>
        <v>323.55768663022167</v>
      </c>
    </row>
    <row r="281" spans="1:11" x14ac:dyDescent="0.3">
      <c r="A281" s="21" t="s">
        <v>1130</v>
      </c>
      <c r="B281" t="s">
        <v>951</v>
      </c>
      <c r="C281" s="22" t="s">
        <v>1213</v>
      </c>
      <c r="D281" s="5">
        <v>3921633.06316549</v>
      </c>
      <c r="E281" s="5">
        <v>4530.5569370900002</v>
      </c>
      <c r="F281" s="5">
        <f t="shared" si="63"/>
        <v>1.1552730365428413E-3</v>
      </c>
      <c r="H281">
        <f t="shared" si="67"/>
        <v>1605</v>
      </c>
      <c r="I281">
        <f t="shared" si="67"/>
        <v>707</v>
      </c>
      <c r="J281">
        <f t="shared" si="64"/>
        <v>2312</v>
      </c>
      <c r="K281">
        <f t="shared" si="65"/>
        <v>2.6709912604870492</v>
      </c>
    </row>
    <row r="282" spans="1:11" x14ac:dyDescent="0.3">
      <c r="A282" s="21" t="s">
        <v>1130</v>
      </c>
      <c r="B282" t="s">
        <v>951</v>
      </c>
      <c r="C282" s="22" t="s">
        <v>1214</v>
      </c>
      <c r="D282" s="5">
        <v>3921633.06316549</v>
      </c>
      <c r="E282" s="5">
        <v>61385.313706000001</v>
      </c>
      <c r="F282" s="5">
        <f t="shared" si="63"/>
        <v>1.5652997798945165E-2</v>
      </c>
      <c r="H282">
        <f t="shared" si="67"/>
        <v>1605</v>
      </c>
      <c r="I282">
        <f t="shared" si="67"/>
        <v>707</v>
      </c>
      <c r="J282">
        <f t="shared" si="64"/>
        <v>2312</v>
      </c>
      <c r="K282">
        <f t="shared" si="65"/>
        <v>36.18973091116122</v>
      </c>
    </row>
    <row r="283" spans="1:11" x14ac:dyDescent="0.3">
      <c r="A283" s="21" t="s">
        <v>1130</v>
      </c>
      <c r="B283" t="s">
        <v>951</v>
      </c>
      <c r="C283" s="22" t="s">
        <v>1215</v>
      </c>
      <c r="D283" s="5">
        <v>3921633.06316549</v>
      </c>
      <c r="E283" s="5">
        <v>409939.04848200001</v>
      </c>
      <c r="F283" s="5">
        <f t="shared" si="63"/>
        <v>0.10453273977425687</v>
      </c>
      <c r="H283">
        <f t="shared" si="67"/>
        <v>1605</v>
      </c>
      <c r="I283">
        <f t="shared" si="67"/>
        <v>707</v>
      </c>
      <c r="J283">
        <f t="shared" si="64"/>
        <v>2312</v>
      </c>
      <c r="K283">
        <f t="shared" si="65"/>
        <v>241.67969435808189</v>
      </c>
    </row>
    <row r="284" spans="1:11" x14ac:dyDescent="0.3">
      <c r="A284" s="21" t="s">
        <v>1130</v>
      </c>
      <c r="B284" t="s">
        <v>951</v>
      </c>
      <c r="C284" s="22" t="s">
        <v>1216</v>
      </c>
      <c r="D284" s="5">
        <v>3921633.06316549</v>
      </c>
      <c r="E284" s="5">
        <v>14216.298607799999</v>
      </c>
      <c r="F284" s="5">
        <f t="shared" si="63"/>
        <v>3.625096580638473E-3</v>
      </c>
      <c r="H284">
        <f t="shared" si="67"/>
        <v>1605</v>
      </c>
      <c r="I284">
        <f t="shared" si="67"/>
        <v>707</v>
      </c>
      <c r="J284">
        <f t="shared" si="64"/>
        <v>2312</v>
      </c>
      <c r="K284">
        <f t="shared" si="65"/>
        <v>8.3812232944361504</v>
      </c>
    </row>
    <row r="285" spans="1:11" x14ac:dyDescent="0.3">
      <c r="A285" s="21" t="s">
        <v>1130</v>
      </c>
      <c r="B285" t="s">
        <v>979</v>
      </c>
      <c r="C285" s="22" t="s">
        <v>1217</v>
      </c>
      <c r="D285" s="5">
        <v>2439374.3872456001</v>
      </c>
      <c r="E285" s="5">
        <v>35893.532546399998</v>
      </c>
      <c r="F285" s="5">
        <f t="shared" si="63"/>
        <v>1.4714236869121549E-2</v>
      </c>
      <c r="H285">
        <f>Input!AC71</f>
        <v>44779</v>
      </c>
      <c r="I285">
        <f>Input!AD71</f>
        <v>344</v>
      </c>
      <c r="J285">
        <f t="shared" si="64"/>
        <v>45123</v>
      </c>
      <c r="K285">
        <f t="shared" si="65"/>
        <v>663.95051024537167</v>
      </c>
    </row>
    <row r="286" spans="1:11" x14ac:dyDescent="0.3">
      <c r="A286" s="21" t="s">
        <v>1130</v>
      </c>
      <c r="B286" t="s">
        <v>979</v>
      </c>
      <c r="C286" s="22" t="s">
        <v>1218</v>
      </c>
      <c r="D286" s="5">
        <v>2439374.3872456001</v>
      </c>
      <c r="E286" s="5">
        <v>983661.52731499996</v>
      </c>
      <c r="F286" s="5">
        <f t="shared" si="63"/>
        <v>0.40324336127251603</v>
      </c>
      <c r="H286">
        <f t="shared" ref="H286:I290" si="68">H285</f>
        <v>44779</v>
      </c>
      <c r="I286">
        <f t="shared" si="68"/>
        <v>344</v>
      </c>
      <c r="J286">
        <f t="shared" si="64"/>
        <v>45123</v>
      </c>
      <c r="K286">
        <f t="shared" si="65"/>
        <v>18195.550190699742</v>
      </c>
    </row>
    <row r="287" spans="1:11" x14ac:dyDescent="0.3">
      <c r="A287" s="21" t="s">
        <v>1130</v>
      </c>
      <c r="B287" t="s">
        <v>979</v>
      </c>
      <c r="C287" s="22" t="s">
        <v>1219</v>
      </c>
      <c r="D287" s="5">
        <v>2439374.3872456001</v>
      </c>
      <c r="E287" s="5">
        <v>45394.4054062</v>
      </c>
      <c r="F287" s="5">
        <f t="shared" si="63"/>
        <v>1.8609035842774724E-2</v>
      </c>
      <c r="H287">
        <f t="shared" si="68"/>
        <v>44779</v>
      </c>
      <c r="I287">
        <f t="shared" si="68"/>
        <v>344</v>
      </c>
      <c r="J287">
        <f t="shared" si="64"/>
        <v>45123</v>
      </c>
      <c r="K287">
        <f t="shared" si="65"/>
        <v>839.69552433352385</v>
      </c>
    </row>
    <row r="288" spans="1:11" x14ac:dyDescent="0.3">
      <c r="A288" s="21" t="s">
        <v>1130</v>
      </c>
      <c r="B288" t="s">
        <v>979</v>
      </c>
      <c r="C288" s="22" t="s">
        <v>1220</v>
      </c>
      <c r="D288" s="5">
        <v>2439374.3872456001</v>
      </c>
      <c r="E288" s="5">
        <v>296964.45237100002</v>
      </c>
      <c r="F288" s="5">
        <f t="shared" si="63"/>
        <v>0.12173795622504467</v>
      </c>
      <c r="H288">
        <f t="shared" si="68"/>
        <v>44779</v>
      </c>
      <c r="I288">
        <f t="shared" si="68"/>
        <v>344</v>
      </c>
      <c r="J288">
        <f t="shared" si="64"/>
        <v>45123</v>
      </c>
      <c r="K288">
        <f t="shared" si="65"/>
        <v>5493.1817987426912</v>
      </c>
    </row>
    <row r="289" spans="1:11" x14ac:dyDescent="0.3">
      <c r="A289" s="21" t="s">
        <v>1130</v>
      </c>
      <c r="B289" t="s">
        <v>979</v>
      </c>
      <c r="C289" s="22" t="s">
        <v>1221</v>
      </c>
      <c r="D289" s="5">
        <v>2439374.3872456001</v>
      </c>
      <c r="E289" s="5">
        <v>475102.11712800001</v>
      </c>
      <c r="F289" s="5">
        <f t="shared" si="63"/>
        <v>0.19476391963943579</v>
      </c>
      <c r="H289">
        <f t="shared" si="68"/>
        <v>44779</v>
      </c>
      <c r="I289">
        <f t="shared" si="68"/>
        <v>344</v>
      </c>
      <c r="J289">
        <f t="shared" si="64"/>
        <v>45123</v>
      </c>
      <c r="K289">
        <f t="shared" si="65"/>
        <v>8788.3323458902614</v>
      </c>
    </row>
    <row r="290" spans="1:11" x14ac:dyDescent="0.3">
      <c r="A290" s="21" t="s">
        <v>1130</v>
      </c>
      <c r="B290" t="s">
        <v>979</v>
      </c>
      <c r="C290" s="22" t="s">
        <v>1222</v>
      </c>
      <c r="D290" s="5">
        <v>2439374.3872456001</v>
      </c>
      <c r="E290" s="5">
        <v>602358.35247899999</v>
      </c>
      <c r="F290" s="5">
        <f t="shared" si="63"/>
        <v>0.24693149015110716</v>
      </c>
      <c r="H290">
        <f t="shared" si="68"/>
        <v>44779</v>
      </c>
      <c r="I290">
        <f t="shared" si="68"/>
        <v>344</v>
      </c>
      <c r="J290">
        <f t="shared" si="64"/>
        <v>45123</v>
      </c>
      <c r="K290">
        <f t="shared" si="65"/>
        <v>11142.289630088408</v>
      </c>
    </row>
    <row r="291" spans="1:11" x14ac:dyDescent="0.3">
      <c r="A291" s="21" t="s">
        <v>1130</v>
      </c>
      <c r="B291" t="s">
        <v>991</v>
      </c>
      <c r="C291" s="22" t="s">
        <v>1223</v>
      </c>
      <c r="D291" s="5">
        <v>636689.08596399997</v>
      </c>
      <c r="E291" s="5">
        <v>63489.691463399999</v>
      </c>
      <c r="F291" s="5">
        <f t="shared" si="63"/>
        <v>9.9718517032958642E-2</v>
      </c>
      <c r="H291">
        <f>Input!AC72</f>
        <v>240848</v>
      </c>
      <c r="I291">
        <f>Input!AD72</f>
        <v>1742</v>
      </c>
      <c r="J291">
        <f t="shared" si="64"/>
        <v>242590</v>
      </c>
      <c r="K291">
        <f t="shared" si="65"/>
        <v>24190.715047025438</v>
      </c>
    </row>
    <row r="292" spans="1:11" x14ac:dyDescent="0.3">
      <c r="A292" s="21" t="s">
        <v>1130</v>
      </c>
      <c r="B292" t="s">
        <v>991</v>
      </c>
      <c r="C292" s="22" t="s">
        <v>1224</v>
      </c>
      <c r="D292" s="5">
        <v>636689.08596399997</v>
      </c>
      <c r="E292" s="5">
        <v>516333.06387000001</v>
      </c>
      <c r="F292" s="5">
        <f t="shared" si="63"/>
        <v>0.81096578416799625</v>
      </c>
      <c r="H292">
        <f t="shared" ref="H292:I293" si="69">H291</f>
        <v>240848</v>
      </c>
      <c r="I292">
        <f t="shared" si="69"/>
        <v>1742</v>
      </c>
      <c r="J292">
        <f t="shared" si="64"/>
        <v>242590</v>
      </c>
      <c r="K292">
        <f t="shared" si="65"/>
        <v>196732.18958131422</v>
      </c>
    </row>
    <row r="293" spans="1:11" x14ac:dyDescent="0.3">
      <c r="A293" s="21" t="s">
        <v>1130</v>
      </c>
      <c r="B293" t="s">
        <v>991</v>
      </c>
      <c r="C293" s="22" t="s">
        <v>1225</v>
      </c>
      <c r="D293" s="5">
        <v>636689.08596399997</v>
      </c>
      <c r="E293" s="5">
        <v>56866.330630600001</v>
      </c>
      <c r="F293" s="5">
        <f t="shared" si="63"/>
        <v>8.9315698799045176E-2</v>
      </c>
      <c r="H293">
        <f t="shared" si="69"/>
        <v>240848</v>
      </c>
      <c r="I293">
        <f t="shared" si="69"/>
        <v>1742</v>
      </c>
      <c r="J293">
        <f t="shared" si="64"/>
        <v>242590</v>
      </c>
      <c r="K293">
        <f t="shared" si="65"/>
        <v>21667.095371660369</v>
      </c>
    </row>
    <row r="294" spans="1:11" x14ac:dyDescent="0.3">
      <c r="A294" s="21" t="s">
        <v>1130</v>
      </c>
      <c r="B294" t="s">
        <v>1019</v>
      </c>
      <c r="C294" s="22" t="s">
        <v>1224</v>
      </c>
      <c r="D294" s="5">
        <v>2915394.7485816004</v>
      </c>
      <c r="E294" s="5">
        <v>616449.73283800005</v>
      </c>
      <c r="F294" s="5">
        <f t="shared" si="63"/>
        <v>0.21144640297438813</v>
      </c>
      <c r="H294">
        <f>Input!AC73</f>
        <v>175132</v>
      </c>
      <c r="I294">
        <f>Input!AD73</f>
        <v>613</v>
      </c>
      <c r="J294">
        <f t="shared" si="64"/>
        <v>175745</v>
      </c>
      <c r="K294">
        <f t="shared" si="65"/>
        <v>37160.648090733841</v>
      </c>
    </row>
    <row r="295" spans="1:11" x14ac:dyDescent="0.3">
      <c r="A295" s="21" t="s">
        <v>1130</v>
      </c>
      <c r="B295" t="s">
        <v>1019</v>
      </c>
      <c r="C295" s="22" t="s">
        <v>1217</v>
      </c>
      <c r="D295" s="5">
        <v>2915394.7485816004</v>
      </c>
      <c r="E295" s="5">
        <v>556402.83830800001</v>
      </c>
      <c r="F295" s="5">
        <f t="shared" si="63"/>
        <v>0.19084991443395494</v>
      </c>
      <c r="H295">
        <f t="shared" ref="H295:I297" si="70">H294</f>
        <v>175132</v>
      </c>
      <c r="I295">
        <f t="shared" si="70"/>
        <v>613</v>
      </c>
      <c r="J295">
        <f t="shared" si="64"/>
        <v>175745</v>
      </c>
      <c r="K295">
        <f t="shared" si="65"/>
        <v>33540.918212195407</v>
      </c>
    </row>
    <row r="296" spans="1:11" x14ac:dyDescent="0.3">
      <c r="A296" s="21" t="s">
        <v>1130</v>
      </c>
      <c r="B296" t="s">
        <v>1019</v>
      </c>
      <c r="C296" s="22" t="s">
        <v>1225</v>
      </c>
      <c r="D296" s="5">
        <v>2915394.7485816004</v>
      </c>
      <c r="E296" s="5">
        <v>18452.1667156</v>
      </c>
      <c r="F296" s="5">
        <f t="shared" si="63"/>
        <v>6.3292172439349285E-3</v>
      </c>
      <c r="H296">
        <f t="shared" si="70"/>
        <v>175132</v>
      </c>
      <c r="I296">
        <f t="shared" si="70"/>
        <v>613</v>
      </c>
      <c r="J296">
        <f t="shared" si="64"/>
        <v>175745</v>
      </c>
      <c r="K296">
        <f t="shared" si="65"/>
        <v>1112.328284535344</v>
      </c>
    </row>
    <row r="297" spans="1:11" x14ac:dyDescent="0.3">
      <c r="A297" s="21" t="s">
        <v>1130</v>
      </c>
      <c r="B297" t="s">
        <v>1019</v>
      </c>
      <c r="C297" s="22" t="s">
        <v>1218</v>
      </c>
      <c r="D297" s="5">
        <v>2915394.7485816004</v>
      </c>
      <c r="E297" s="5">
        <v>1724090.0107199999</v>
      </c>
      <c r="F297" s="5">
        <f t="shared" si="63"/>
        <v>0.59137446534772187</v>
      </c>
      <c r="H297">
        <f t="shared" si="70"/>
        <v>175132</v>
      </c>
      <c r="I297">
        <f t="shared" si="70"/>
        <v>613</v>
      </c>
      <c r="J297">
        <f t="shared" si="64"/>
        <v>175745</v>
      </c>
      <c r="K297">
        <f t="shared" si="65"/>
        <v>103931.10541253538</v>
      </c>
    </row>
    <row r="298" spans="1:11" x14ac:dyDescent="0.3">
      <c r="A298" s="21" t="s">
        <v>1130</v>
      </c>
      <c r="B298" t="s">
        <v>1024</v>
      </c>
      <c r="C298" s="22" t="s">
        <v>1217</v>
      </c>
      <c r="D298" s="5">
        <v>1449135.0973586002</v>
      </c>
      <c r="E298" s="5">
        <v>58142.337370900001</v>
      </c>
      <c r="F298" s="5">
        <f t="shared" si="63"/>
        <v>4.0122095915610972E-2</v>
      </c>
      <c r="H298">
        <f>Input!AC74</f>
        <v>584</v>
      </c>
      <c r="I298">
        <f>Input!AD74</f>
        <v>508</v>
      </c>
      <c r="J298">
        <f t="shared" si="64"/>
        <v>1092</v>
      </c>
      <c r="K298">
        <f t="shared" si="65"/>
        <v>43.813328739847179</v>
      </c>
    </row>
    <row r="299" spans="1:11" x14ac:dyDescent="0.3">
      <c r="A299" s="21" t="s">
        <v>1130</v>
      </c>
      <c r="B299" t="s">
        <v>1024</v>
      </c>
      <c r="C299" s="22" t="s">
        <v>1205</v>
      </c>
      <c r="D299" s="5">
        <v>1449135.0973586002</v>
      </c>
      <c r="E299" s="5">
        <v>54789.495314699998</v>
      </c>
      <c r="F299" s="5">
        <f t="shared" si="63"/>
        <v>3.7808410971873582E-2</v>
      </c>
      <c r="H299">
        <f t="shared" ref="H299:I304" si="71">H298</f>
        <v>584</v>
      </c>
      <c r="I299">
        <f t="shared" si="71"/>
        <v>508</v>
      </c>
      <c r="J299">
        <f t="shared" si="64"/>
        <v>1092</v>
      </c>
      <c r="K299">
        <f t="shared" si="65"/>
        <v>41.286784781285952</v>
      </c>
    </row>
    <row r="300" spans="1:11" x14ac:dyDescent="0.3">
      <c r="A300" s="21" t="s">
        <v>1130</v>
      </c>
      <c r="B300" t="s">
        <v>1024</v>
      </c>
      <c r="C300" s="22" t="s">
        <v>1218</v>
      </c>
      <c r="D300" s="5">
        <v>1449135.0973586002</v>
      </c>
      <c r="E300" s="5">
        <v>488086.03780500003</v>
      </c>
      <c r="F300" s="5">
        <f t="shared" si="63"/>
        <v>0.33681196369797067</v>
      </c>
      <c r="H300">
        <f t="shared" si="71"/>
        <v>584</v>
      </c>
      <c r="I300">
        <f t="shared" si="71"/>
        <v>508</v>
      </c>
      <c r="J300">
        <f t="shared" si="64"/>
        <v>1092</v>
      </c>
      <c r="K300">
        <f t="shared" si="65"/>
        <v>367.798664358184</v>
      </c>
    </row>
    <row r="301" spans="1:11" x14ac:dyDescent="0.3">
      <c r="A301" s="21" t="s">
        <v>1130</v>
      </c>
      <c r="B301" t="s">
        <v>1024</v>
      </c>
      <c r="C301" s="22" t="s">
        <v>1226</v>
      </c>
      <c r="D301" s="5">
        <v>1449135.0973586002</v>
      </c>
      <c r="E301" s="5">
        <v>263918.27515</v>
      </c>
      <c r="F301" s="5">
        <f t="shared" si="63"/>
        <v>0.18212123606077515</v>
      </c>
      <c r="H301">
        <f t="shared" si="71"/>
        <v>584</v>
      </c>
      <c r="I301">
        <f t="shared" si="71"/>
        <v>508</v>
      </c>
      <c r="J301">
        <f t="shared" si="64"/>
        <v>1092</v>
      </c>
      <c r="K301">
        <f t="shared" si="65"/>
        <v>198.87638977836647</v>
      </c>
    </row>
    <row r="302" spans="1:11" x14ac:dyDescent="0.3">
      <c r="A302" s="21" t="s">
        <v>1130</v>
      </c>
      <c r="B302" t="s">
        <v>1024</v>
      </c>
      <c r="C302" s="22" t="s">
        <v>1222</v>
      </c>
      <c r="D302" s="5">
        <v>1449135.0973586002</v>
      </c>
      <c r="E302" s="5">
        <v>174640.67611500001</v>
      </c>
      <c r="F302" s="5">
        <f t="shared" si="63"/>
        <v>0.1205137301783146</v>
      </c>
      <c r="H302">
        <f t="shared" si="71"/>
        <v>584</v>
      </c>
      <c r="I302">
        <f t="shared" si="71"/>
        <v>508</v>
      </c>
      <c r="J302">
        <f t="shared" si="64"/>
        <v>1092</v>
      </c>
      <c r="K302">
        <f t="shared" si="65"/>
        <v>131.60099335471955</v>
      </c>
    </row>
    <row r="303" spans="1:11" x14ac:dyDescent="0.3">
      <c r="A303" s="21" t="s">
        <v>1130</v>
      </c>
      <c r="B303" t="s">
        <v>1024</v>
      </c>
      <c r="C303" s="22" t="s">
        <v>1227</v>
      </c>
      <c r="D303" s="5">
        <v>1449135.0973586002</v>
      </c>
      <c r="E303" s="5">
        <v>296791.73164999997</v>
      </c>
      <c r="F303" s="5">
        <f t="shared" si="63"/>
        <v>0.20480611655253869</v>
      </c>
      <c r="H303">
        <f t="shared" si="71"/>
        <v>584</v>
      </c>
      <c r="I303">
        <f t="shared" si="71"/>
        <v>508</v>
      </c>
      <c r="J303">
        <f t="shared" si="64"/>
        <v>1092</v>
      </c>
      <c r="K303">
        <f t="shared" si="65"/>
        <v>223.64827927537226</v>
      </c>
    </row>
    <row r="304" spans="1:11" x14ac:dyDescent="0.3">
      <c r="A304" s="21" t="s">
        <v>1130</v>
      </c>
      <c r="B304" t="s">
        <v>1024</v>
      </c>
      <c r="C304" s="22" t="s">
        <v>1215</v>
      </c>
      <c r="D304" s="5">
        <v>1449135.0973586002</v>
      </c>
      <c r="E304" s="5">
        <v>112766.543953</v>
      </c>
      <c r="F304" s="5">
        <f t="shared" si="63"/>
        <v>7.7816446622916216E-2</v>
      </c>
      <c r="H304">
        <f t="shared" si="71"/>
        <v>584</v>
      </c>
      <c r="I304">
        <f t="shared" si="71"/>
        <v>508</v>
      </c>
      <c r="J304">
        <f t="shared" si="64"/>
        <v>1092</v>
      </c>
      <c r="K304">
        <f t="shared" si="65"/>
        <v>84.975559712224509</v>
      </c>
    </row>
    <row r="305" spans="1:11" x14ac:dyDescent="0.3">
      <c r="A305" s="21" t="s">
        <v>1130</v>
      </c>
      <c r="B305" t="s">
        <v>1078</v>
      </c>
      <c r="C305" s="22" t="s">
        <v>1217</v>
      </c>
      <c r="D305" s="5">
        <v>2439885.4264911003</v>
      </c>
      <c r="E305" s="5">
        <v>722600.21816100006</v>
      </c>
      <c r="F305" s="5">
        <f t="shared" si="63"/>
        <v>0.29616153706045173</v>
      </c>
      <c r="H305">
        <f>Input!AC75</f>
        <v>19515</v>
      </c>
      <c r="I305">
        <f>Input!AD75</f>
        <v>622</v>
      </c>
      <c r="J305">
        <f t="shared" si="64"/>
        <v>20137</v>
      </c>
      <c r="K305">
        <f t="shared" si="65"/>
        <v>5963.8048717863167</v>
      </c>
    </row>
    <row r="306" spans="1:11" x14ac:dyDescent="0.3">
      <c r="A306" s="21" t="s">
        <v>1130</v>
      </c>
      <c r="B306" t="s">
        <v>1078</v>
      </c>
      <c r="C306" s="22" t="s">
        <v>1205</v>
      </c>
      <c r="D306" s="5">
        <v>2439885.4264911003</v>
      </c>
      <c r="E306" s="5">
        <v>888597.50250299997</v>
      </c>
      <c r="F306" s="5">
        <f t="shared" si="63"/>
        <v>0.36419640564062411</v>
      </c>
      <c r="H306">
        <f t="shared" ref="H306:I310" si="72">H305</f>
        <v>19515</v>
      </c>
      <c r="I306">
        <f t="shared" si="72"/>
        <v>622</v>
      </c>
      <c r="J306">
        <f t="shared" si="64"/>
        <v>20137</v>
      </c>
      <c r="K306">
        <f t="shared" si="65"/>
        <v>7333.8230203852481</v>
      </c>
    </row>
    <row r="307" spans="1:11" x14ac:dyDescent="0.3">
      <c r="A307" s="21" t="s">
        <v>1130</v>
      </c>
      <c r="B307" t="s">
        <v>1078</v>
      </c>
      <c r="C307" s="22" t="s">
        <v>1206</v>
      </c>
      <c r="D307" s="5">
        <v>2439885.4264911003</v>
      </c>
      <c r="E307" s="5">
        <v>330571.670851</v>
      </c>
      <c r="F307" s="5">
        <f t="shared" si="63"/>
        <v>0.13548655492664208</v>
      </c>
      <c r="H307">
        <f t="shared" si="72"/>
        <v>19515</v>
      </c>
      <c r="I307">
        <f t="shared" si="72"/>
        <v>622</v>
      </c>
      <c r="J307">
        <f t="shared" si="64"/>
        <v>20137</v>
      </c>
      <c r="K307">
        <f t="shared" si="65"/>
        <v>2728.2927565577916</v>
      </c>
    </row>
    <row r="308" spans="1:11" x14ac:dyDescent="0.3">
      <c r="A308" s="21" t="s">
        <v>1130</v>
      </c>
      <c r="B308" t="s">
        <v>1078</v>
      </c>
      <c r="C308" s="22" t="s">
        <v>1207</v>
      </c>
      <c r="D308" s="5">
        <v>2439885.4264911003</v>
      </c>
      <c r="E308" s="5">
        <v>124964.900267</v>
      </c>
      <c r="F308" s="5">
        <f t="shared" si="63"/>
        <v>5.121752804873185E-2</v>
      </c>
      <c r="H308">
        <f t="shared" si="72"/>
        <v>19515</v>
      </c>
      <c r="I308">
        <f t="shared" si="72"/>
        <v>622</v>
      </c>
      <c r="J308">
        <f t="shared" si="64"/>
        <v>20137</v>
      </c>
      <c r="K308">
        <f t="shared" si="65"/>
        <v>1031.3673623173133</v>
      </c>
    </row>
    <row r="309" spans="1:11" x14ac:dyDescent="0.3">
      <c r="A309" s="21" t="s">
        <v>1130</v>
      </c>
      <c r="B309" t="s">
        <v>1078</v>
      </c>
      <c r="C309" s="22" t="s">
        <v>1218</v>
      </c>
      <c r="D309" s="5">
        <v>2439885.4264911003</v>
      </c>
      <c r="E309" s="5">
        <v>361477.12751399999</v>
      </c>
      <c r="F309" s="5">
        <f t="shared" si="63"/>
        <v>0.14815332047532048</v>
      </c>
      <c r="H309">
        <f t="shared" si="72"/>
        <v>19515</v>
      </c>
      <c r="I309">
        <f t="shared" si="72"/>
        <v>622</v>
      </c>
      <c r="J309">
        <f t="shared" si="64"/>
        <v>20137</v>
      </c>
      <c r="K309">
        <f t="shared" si="65"/>
        <v>2983.3634144115285</v>
      </c>
    </row>
    <row r="310" spans="1:11" x14ac:dyDescent="0.3">
      <c r="A310" s="21" t="s">
        <v>1130</v>
      </c>
      <c r="B310" t="s">
        <v>1078</v>
      </c>
      <c r="C310" s="22" t="s">
        <v>1215</v>
      </c>
      <c r="D310" s="5">
        <v>2439885.4264911003</v>
      </c>
      <c r="E310" s="5">
        <v>11674.007195100001</v>
      </c>
      <c r="F310" s="5">
        <f t="shared" si="63"/>
        <v>4.7846538482296157E-3</v>
      </c>
      <c r="H310">
        <f t="shared" si="72"/>
        <v>19515</v>
      </c>
      <c r="I310">
        <f t="shared" si="72"/>
        <v>622</v>
      </c>
      <c r="J310">
        <f t="shared" si="64"/>
        <v>20137</v>
      </c>
      <c r="K310">
        <f t="shared" si="65"/>
        <v>96.348574541799778</v>
      </c>
    </row>
    <row r="311" spans="1:11" x14ac:dyDescent="0.3">
      <c r="A311" s="21" t="s">
        <v>1130</v>
      </c>
      <c r="B311" t="s">
        <v>1104</v>
      </c>
      <c r="C311" s="22" t="s">
        <v>1211</v>
      </c>
      <c r="D311" s="5">
        <v>1503734.9196474999</v>
      </c>
      <c r="E311" s="5">
        <v>258478.16575799999</v>
      </c>
      <c r="F311" s="5">
        <f t="shared" si="63"/>
        <v>0.17189077834183136</v>
      </c>
      <c r="H311">
        <f>Input!AC76</f>
        <v>75</v>
      </c>
      <c r="I311">
        <f>Input!AD76</f>
        <v>307</v>
      </c>
      <c r="J311">
        <f t="shared" si="64"/>
        <v>382</v>
      </c>
      <c r="K311">
        <f t="shared" si="65"/>
        <v>65.662277326579584</v>
      </c>
    </row>
    <row r="312" spans="1:11" x14ac:dyDescent="0.3">
      <c r="A312" s="21" t="s">
        <v>1130</v>
      </c>
      <c r="B312" t="s">
        <v>1104</v>
      </c>
      <c r="C312" s="22" t="s">
        <v>1212</v>
      </c>
      <c r="D312" s="5">
        <v>1503734.9196474999</v>
      </c>
      <c r="E312" s="5">
        <v>99099.857498700003</v>
      </c>
      <c r="F312" s="5">
        <f t="shared" si="63"/>
        <v>6.5902478025801667E-2</v>
      </c>
      <c r="H312">
        <f t="shared" ref="H312:I318" si="73">H311</f>
        <v>75</v>
      </c>
      <c r="I312">
        <f t="shared" si="73"/>
        <v>307</v>
      </c>
      <c r="J312">
        <f t="shared" si="64"/>
        <v>382</v>
      </c>
      <c r="K312">
        <f t="shared" si="65"/>
        <v>25.174746605856235</v>
      </c>
    </row>
    <row r="313" spans="1:11" x14ac:dyDescent="0.3">
      <c r="A313" s="21" t="s">
        <v>1130</v>
      </c>
      <c r="B313" t="s">
        <v>1104</v>
      </c>
      <c r="C313" s="22" t="s">
        <v>1213</v>
      </c>
      <c r="D313" s="5">
        <v>1503734.9196474999</v>
      </c>
      <c r="E313" s="5">
        <v>429352.330258</v>
      </c>
      <c r="F313" s="5">
        <f t="shared" si="63"/>
        <v>0.28552394750442267</v>
      </c>
      <c r="H313">
        <f t="shared" si="73"/>
        <v>75</v>
      </c>
      <c r="I313">
        <f t="shared" si="73"/>
        <v>307</v>
      </c>
      <c r="J313">
        <f t="shared" si="64"/>
        <v>382</v>
      </c>
      <c r="K313">
        <f t="shared" si="65"/>
        <v>109.07014794668946</v>
      </c>
    </row>
    <row r="314" spans="1:11" x14ac:dyDescent="0.3">
      <c r="A314" s="21" t="s">
        <v>1130</v>
      </c>
      <c r="B314" t="s">
        <v>1104</v>
      </c>
      <c r="C314" s="22" t="s">
        <v>1214</v>
      </c>
      <c r="D314" s="5">
        <v>1503734.9196474999</v>
      </c>
      <c r="E314" s="5">
        <v>233154.878769</v>
      </c>
      <c r="F314" s="5">
        <f t="shared" si="63"/>
        <v>0.15505051836107878</v>
      </c>
      <c r="H314">
        <f t="shared" si="73"/>
        <v>75</v>
      </c>
      <c r="I314">
        <f t="shared" si="73"/>
        <v>307</v>
      </c>
      <c r="J314">
        <f t="shared" si="64"/>
        <v>382</v>
      </c>
      <c r="K314">
        <f t="shared" si="65"/>
        <v>59.229298013932095</v>
      </c>
    </row>
    <row r="315" spans="1:11" x14ac:dyDescent="0.3">
      <c r="A315" s="21" t="s">
        <v>1130</v>
      </c>
      <c r="B315" t="s">
        <v>1104</v>
      </c>
      <c r="C315" s="22" t="s">
        <v>1228</v>
      </c>
      <c r="D315" s="5">
        <v>1503734.9196474999</v>
      </c>
      <c r="E315" s="5">
        <v>12540.196026400001</v>
      </c>
      <c r="F315" s="5">
        <f t="shared" si="63"/>
        <v>8.339366109380254E-3</v>
      </c>
      <c r="H315">
        <f t="shared" si="73"/>
        <v>75</v>
      </c>
      <c r="I315">
        <f t="shared" si="73"/>
        <v>307</v>
      </c>
      <c r="J315">
        <f t="shared" si="64"/>
        <v>382</v>
      </c>
      <c r="K315">
        <f t="shared" si="65"/>
        <v>3.1856378537832568</v>
      </c>
    </row>
    <row r="316" spans="1:11" x14ac:dyDescent="0.3">
      <c r="A316" s="21" t="s">
        <v>1130</v>
      </c>
      <c r="B316" t="s">
        <v>1104</v>
      </c>
      <c r="C316" s="22" t="s">
        <v>1229</v>
      </c>
      <c r="D316" s="5">
        <v>1503734.9196474999</v>
      </c>
      <c r="E316" s="5">
        <v>74470.879392400006</v>
      </c>
      <c r="F316" s="5">
        <f t="shared" si="63"/>
        <v>4.9523940968170907E-2</v>
      </c>
      <c r="H316">
        <f t="shared" si="73"/>
        <v>75</v>
      </c>
      <c r="I316">
        <f t="shared" si="73"/>
        <v>307</v>
      </c>
      <c r="J316">
        <f t="shared" si="64"/>
        <v>382</v>
      </c>
      <c r="K316">
        <f t="shared" si="65"/>
        <v>18.918145449841287</v>
      </c>
    </row>
    <row r="317" spans="1:11" x14ac:dyDescent="0.3">
      <c r="A317" s="21" t="s">
        <v>1130</v>
      </c>
      <c r="B317" t="s">
        <v>1104</v>
      </c>
      <c r="C317" s="22" t="s">
        <v>1230</v>
      </c>
      <c r="D317" s="5">
        <v>1503734.9196474999</v>
      </c>
      <c r="E317" s="5">
        <v>288743.12405899999</v>
      </c>
      <c r="F317" s="5">
        <f t="shared" si="63"/>
        <v>0.19201730324031188</v>
      </c>
      <c r="H317">
        <f t="shared" si="73"/>
        <v>75</v>
      </c>
      <c r="I317">
        <f t="shared" si="73"/>
        <v>307</v>
      </c>
      <c r="J317">
        <f t="shared" si="64"/>
        <v>382</v>
      </c>
      <c r="K317">
        <f t="shared" si="65"/>
        <v>73.350609837799141</v>
      </c>
    </row>
    <row r="318" spans="1:11" x14ac:dyDescent="0.3">
      <c r="A318" s="21" t="s">
        <v>1130</v>
      </c>
      <c r="B318" t="s">
        <v>1104</v>
      </c>
      <c r="C318" s="22" t="s">
        <v>1231</v>
      </c>
      <c r="D318" s="5">
        <v>1503734.9196474999</v>
      </c>
      <c r="E318" s="5">
        <v>107895.487886</v>
      </c>
      <c r="F318" s="5">
        <f t="shared" si="63"/>
        <v>7.1751667449002562E-2</v>
      </c>
      <c r="H318">
        <f t="shared" si="73"/>
        <v>75</v>
      </c>
      <c r="I318">
        <f t="shared" si="73"/>
        <v>307</v>
      </c>
      <c r="J318">
        <f t="shared" si="64"/>
        <v>382</v>
      </c>
      <c r="K318">
        <f t="shared" si="65"/>
        <v>27.409136965518979</v>
      </c>
    </row>
    <row r="319" spans="1:11" x14ac:dyDescent="0.3">
      <c r="A319" s="21" t="s">
        <v>1131</v>
      </c>
      <c r="B319" t="s">
        <v>938</v>
      </c>
      <c r="C319" s="22" t="s">
        <v>1232</v>
      </c>
      <c r="D319" s="5">
        <v>952946.06269399996</v>
      </c>
      <c r="E319" s="5">
        <v>123853.921088</v>
      </c>
      <c r="F319" s="5">
        <f t="shared" si="63"/>
        <v>0.1299694976837012</v>
      </c>
      <c r="H319">
        <f>Input!AC77</f>
        <v>32062</v>
      </c>
      <c r="I319">
        <f>Input!AD77</f>
        <v>438</v>
      </c>
      <c r="J319">
        <f t="shared" si="64"/>
        <v>32500</v>
      </c>
      <c r="K319">
        <f t="shared" si="65"/>
        <v>4224.0086747202886</v>
      </c>
    </row>
    <row r="320" spans="1:11" x14ac:dyDescent="0.3">
      <c r="A320" s="21" t="s">
        <v>1131</v>
      </c>
      <c r="B320" t="s">
        <v>938</v>
      </c>
      <c r="C320" s="22" t="s">
        <v>1233</v>
      </c>
      <c r="D320" s="5">
        <v>952946.06269399996</v>
      </c>
      <c r="E320" s="5">
        <v>384620.27315399999</v>
      </c>
      <c r="F320" s="5">
        <f t="shared" si="63"/>
        <v>0.40361179736308456</v>
      </c>
      <c r="H320">
        <f>H319</f>
        <v>32062</v>
      </c>
      <c r="I320">
        <f>I319</f>
        <v>438</v>
      </c>
      <c r="J320">
        <f t="shared" si="64"/>
        <v>32500</v>
      </c>
      <c r="K320">
        <f t="shared" si="65"/>
        <v>13117.383414300248</v>
      </c>
    </row>
    <row r="321" spans="1:11" x14ac:dyDescent="0.3">
      <c r="A321" s="21" t="s">
        <v>1131</v>
      </c>
      <c r="B321" t="s">
        <v>938</v>
      </c>
      <c r="C321" s="22" t="s">
        <v>1234</v>
      </c>
      <c r="D321" s="5">
        <v>952946.06269399996</v>
      </c>
      <c r="E321" s="5">
        <v>278804.11974599998</v>
      </c>
      <c r="F321" s="5">
        <f t="shared" si="63"/>
        <v>0.29257072426304431</v>
      </c>
      <c r="H321">
        <f t="shared" ref="H321:I322" si="74">H320</f>
        <v>32062</v>
      </c>
      <c r="I321">
        <f t="shared" si="74"/>
        <v>438</v>
      </c>
      <c r="J321">
        <f t="shared" si="64"/>
        <v>32500</v>
      </c>
      <c r="K321">
        <f t="shared" si="65"/>
        <v>9508.548538548941</v>
      </c>
    </row>
    <row r="322" spans="1:11" x14ac:dyDescent="0.3">
      <c r="A322" s="21" t="s">
        <v>1131</v>
      </c>
      <c r="B322" t="s">
        <v>938</v>
      </c>
      <c r="C322" s="22" t="s">
        <v>1216</v>
      </c>
      <c r="D322" s="5">
        <v>952946.06269399996</v>
      </c>
      <c r="E322" s="5">
        <v>165667.74870600001</v>
      </c>
      <c r="F322" s="5">
        <f t="shared" si="63"/>
        <v>0.17384798069016999</v>
      </c>
      <c r="H322">
        <f t="shared" si="74"/>
        <v>32062</v>
      </c>
      <c r="I322">
        <f t="shared" si="74"/>
        <v>438</v>
      </c>
      <c r="J322">
        <f t="shared" si="64"/>
        <v>32500</v>
      </c>
      <c r="K322">
        <f t="shared" si="65"/>
        <v>5650.0593724305245</v>
      </c>
    </row>
    <row r="323" spans="1:11" x14ac:dyDescent="0.3">
      <c r="A323" s="21" t="s">
        <v>1131</v>
      </c>
      <c r="B323" t="s">
        <v>949</v>
      </c>
      <c r="C323" s="22" t="s">
        <v>1235</v>
      </c>
      <c r="D323" s="5">
        <v>579829.5610619646</v>
      </c>
      <c r="E323" s="5">
        <v>34988.141918200003</v>
      </c>
      <c r="F323" s="5">
        <f t="shared" ref="F323:F386" si="75">E323/D323</f>
        <v>6.034211476579223E-2</v>
      </c>
      <c r="H323">
        <f>Input!AC78</f>
        <v>2682</v>
      </c>
      <c r="I323">
        <f>Input!AD78</f>
        <v>281</v>
      </c>
      <c r="J323">
        <f t="shared" ref="J323:J386" si="76">SUM(H323:I323)</f>
        <v>2963</v>
      </c>
      <c r="K323">
        <f t="shared" ref="K323:K386" si="77">J323*F323</f>
        <v>178.79368605104239</v>
      </c>
    </row>
    <row r="324" spans="1:11" x14ac:dyDescent="0.3">
      <c r="A324" s="21" t="s">
        <v>1131</v>
      </c>
      <c r="B324" t="s">
        <v>949</v>
      </c>
      <c r="C324" s="22" t="s">
        <v>1236</v>
      </c>
      <c r="D324" s="5">
        <v>579829.5610619646</v>
      </c>
      <c r="E324" s="5">
        <v>544835.78996199998</v>
      </c>
      <c r="F324" s="5">
        <f t="shared" si="75"/>
        <v>0.93964817689551194</v>
      </c>
      <c r="H324">
        <f>H323</f>
        <v>2682</v>
      </c>
      <c r="I324">
        <f>I323</f>
        <v>281</v>
      </c>
      <c r="J324">
        <f t="shared" si="76"/>
        <v>2963</v>
      </c>
      <c r="K324">
        <f t="shared" si="77"/>
        <v>2784.177548141402</v>
      </c>
    </row>
    <row r="325" spans="1:11" x14ac:dyDescent="0.3">
      <c r="A325" s="21" t="s">
        <v>1131</v>
      </c>
      <c r="B325" t="s">
        <v>949</v>
      </c>
      <c r="C325" s="22" t="s">
        <v>1237</v>
      </c>
      <c r="D325" s="5">
        <v>579829.5610619646</v>
      </c>
      <c r="E325" s="5">
        <v>5.6291817647200002</v>
      </c>
      <c r="F325" s="5">
        <f t="shared" si="75"/>
        <v>9.7083386959610827E-6</v>
      </c>
      <c r="H325">
        <f>H324</f>
        <v>2682</v>
      </c>
      <c r="I325">
        <f>I324</f>
        <v>281</v>
      </c>
      <c r="J325">
        <f t="shared" si="76"/>
        <v>2963</v>
      </c>
      <c r="K325">
        <f t="shared" si="77"/>
        <v>2.8765807556132689E-2</v>
      </c>
    </row>
    <row r="326" spans="1:11" x14ac:dyDescent="0.3">
      <c r="A326" s="21" t="s">
        <v>1131</v>
      </c>
      <c r="B326" t="s">
        <v>954</v>
      </c>
      <c r="C326" s="22" t="s">
        <v>1238</v>
      </c>
      <c r="D326" s="5">
        <v>612239.32691860001</v>
      </c>
      <c r="E326" s="5">
        <v>12333.4977982</v>
      </c>
      <c r="F326" s="5">
        <f t="shared" si="75"/>
        <v>2.0144896376184267E-2</v>
      </c>
      <c r="H326">
        <f>Input!AC79</f>
        <v>12230</v>
      </c>
      <c r="I326">
        <f>Input!AD79</f>
        <v>1636</v>
      </c>
      <c r="J326">
        <f t="shared" si="76"/>
        <v>13866</v>
      </c>
      <c r="K326">
        <f t="shared" si="77"/>
        <v>279.32913315217104</v>
      </c>
    </row>
    <row r="327" spans="1:11" x14ac:dyDescent="0.3">
      <c r="A327" s="21" t="s">
        <v>1131</v>
      </c>
      <c r="B327" t="s">
        <v>954</v>
      </c>
      <c r="C327" s="22" t="s">
        <v>1239</v>
      </c>
      <c r="D327" s="5">
        <v>612239.32691860001</v>
      </c>
      <c r="E327" s="5">
        <v>150994.351715</v>
      </c>
      <c r="F327" s="5">
        <f t="shared" si="75"/>
        <v>0.24662635194467894</v>
      </c>
      <c r="H327">
        <f>H326</f>
        <v>12230</v>
      </c>
      <c r="I327">
        <f>I326</f>
        <v>1636</v>
      </c>
      <c r="J327">
        <f t="shared" si="76"/>
        <v>13866</v>
      </c>
      <c r="K327">
        <f t="shared" si="77"/>
        <v>3419.7209960649184</v>
      </c>
    </row>
    <row r="328" spans="1:11" x14ac:dyDescent="0.3">
      <c r="A328" s="21" t="s">
        <v>1131</v>
      </c>
      <c r="B328" t="s">
        <v>954</v>
      </c>
      <c r="C328" s="22" t="s">
        <v>1240</v>
      </c>
      <c r="D328" s="5">
        <v>612239.32691860001</v>
      </c>
      <c r="E328" s="5">
        <v>375161.446047</v>
      </c>
      <c r="F328" s="5">
        <f t="shared" si="75"/>
        <v>0.61276927102214629</v>
      </c>
      <c r="H328">
        <f t="shared" ref="H328:I329" si="78">H327</f>
        <v>12230</v>
      </c>
      <c r="I328">
        <f t="shared" si="78"/>
        <v>1636</v>
      </c>
      <c r="J328">
        <f t="shared" si="76"/>
        <v>13866</v>
      </c>
      <c r="K328">
        <f t="shared" si="77"/>
        <v>8496.6587119930809</v>
      </c>
    </row>
    <row r="329" spans="1:11" x14ac:dyDescent="0.3">
      <c r="A329" s="21" t="s">
        <v>1131</v>
      </c>
      <c r="B329" t="s">
        <v>954</v>
      </c>
      <c r="C329" s="22" t="s">
        <v>1241</v>
      </c>
      <c r="D329" s="5">
        <v>612239.32691860001</v>
      </c>
      <c r="E329" s="5">
        <v>73750.031358399996</v>
      </c>
      <c r="F329" s="5">
        <f t="shared" si="75"/>
        <v>0.12045948065699053</v>
      </c>
      <c r="H329">
        <f t="shared" si="78"/>
        <v>12230</v>
      </c>
      <c r="I329">
        <f t="shared" si="78"/>
        <v>1636</v>
      </c>
      <c r="J329">
        <f t="shared" si="76"/>
        <v>13866</v>
      </c>
      <c r="K329">
        <f t="shared" si="77"/>
        <v>1670.2911587898307</v>
      </c>
    </row>
    <row r="330" spans="1:11" x14ac:dyDescent="0.3">
      <c r="A330" s="21" t="s">
        <v>1131</v>
      </c>
      <c r="B330" t="s">
        <v>966</v>
      </c>
      <c r="C330" s="22" t="s">
        <v>1242</v>
      </c>
      <c r="D330" s="5">
        <v>593830.96171586006</v>
      </c>
      <c r="E330" s="5">
        <v>449228.90868699999</v>
      </c>
      <c r="F330" s="5">
        <f t="shared" si="75"/>
        <v>0.75649290395530078</v>
      </c>
      <c r="H330">
        <f>Input!AC80</f>
        <v>934</v>
      </c>
      <c r="I330">
        <f>Input!AD80</f>
        <v>593</v>
      </c>
      <c r="J330">
        <f t="shared" si="76"/>
        <v>1527</v>
      </c>
      <c r="K330">
        <f t="shared" si="77"/>
        <v>1155.1646643397444</v>
      </c>
    </row>
    <row r="331" spans="1:11" x14ac:dyDescent="0.3">
      <c r="A331" s="21" t="s">
        <v>1131</v>
      </c>
      <c r="B331" t="s">
        <v>966</v>
      </c>
      <c r="C331" s="22" t="s">
        <v>1243</v>
      </c>
      <c r="D331" s="5">
        <v>593830.96171586006</v>
      </c>
      <c r="E331" s="5">
        <v>32407.364557199999</v>
      </c>
      <c r="F331" s="5">
        <f t="shared" si="75"/>
        <v>5.4573383077837018E-2</v>
      </c>
      <c r="H331">
        <f>H330</f>
        <v>934</v>
      </c>
      <c r="I331">
        <f>I330</f>
        <v>593</v>
      </c>
      <c r="J331">
        <f t="shared" si="76"/>
        <v>1527</v>
      </c>
      <c r="K331">
        <f t="shared" si="77"/>
        <v>83.333555959857122</v>
      </c>
    </row>
    <row r="332" spans="1:11" x14ac:dyDescent="0.3">
      <c r="A332" s="21" t="s">
        <v>1131</v>
      </c>
      <c r="B332" t="s">
        <v>966</v>
      </c>
      <c r="C332" s="22" t="s">
        <v>1244</v>
      </c>
      <c r="D332" s="5">
        <v>593830.96171586006</v>
      </c>
      <c r="E332" s="5">
        <v>108212.870091</v>
      </c>
      <c r="F332" s="5">
        <f t="shared" si="75"/>
        <v>0.18222840684884728</v>
      </c>
      <c r="H332">
        <f t="shared" ref="H332:I333" si="79">H331</f>
        <v>934</v>
      </c>
      <c r="I332">
        <f t="shared" si="79"/>
        <v>593</v>
      </c>
      <c r="J332">
        <f t="shared" si="76"/>
        <v>1527</v>
      </c>
      <c r="K332">
        <f t="shared" si="77"/>
        <v>278.26277725818977</v>
      </c>
    </row>
    <row r="333" spans="1:11" x14ac:dyDescent="0.3">
      <c r="A333" s="21" t="s">
        <v>1131</v>
      </c>
      <c r="B333" t="s">
        <v>966</v>
      </c>
      <c r="C333" s="22" t="s">
        <v>1245</v>
      </c>
      <c r="D333" s="5">
        <v>593830.96171586006</v>
      </c>
      <c r="E333" s="5">
        <v>3981.81838066</v>
      </c>
      <c r="F333" s="5">
        <f t="shared" si="75"/>
        <v>6.7053061180148525E-3</v>
      </c>
      <c r="H333">
        <f t="shared" si="79"/>
        <v>934</v>
      </c>
      <c r="I333">
        <f t="shared" si="79"/>
        <v>593</v>
      </c>
      <c r="J333">
        <f t="shared" si="76"/>
        <v>1527</v>
      </c>
      <c r="K333">
        <f t="shared" si="77"/>
        <v>10.23900244220868</v>
      </c>
    </row>
    <row r="334" spans="1:11" x14ac:dyDescent="0.3">
      <c r="A334" s="21" t="s">
        <v>1131</v>
      </c>
      <c r="B334" t="s">
        <v>967</v>
      </c>
      <c r="C334" s="22" t="s">
        <v>1243</v>
      </c>
      <c r="D334" s="5">
        <v>820130.4876624</v>
      </c>
      <c r="E334" s="5">
        <v>11249.7603795</v>
      </c>
      <c r="F334" s="5">
        <f t="shared" si="75"/>
        <v>1.3717037165103989E-2</v>
      </c>
      <c r="H334">
        <f>Input!AC81</f>
        <v>1379</v>
      </c>
      <c r="I334">
        <f>Input!AD81</f>
        <v>1259</v>
      </c>
      <c r="J334">
        <f t="shared" si="76"/>
        <v>2638</v>
      </c>
      <c r="K334">
        <f t="shared" si="77"/>
        <v>36.185544041544325</v>
      </c>
    </row>
    <row r="335" spans="1:11" x14ac:dyDescent="0.3">
      <c r="A335" s="21" t="s">
        <v>1131</v>
      </c>
      <c r="B335" t="s">
        <v>967</v>
      </c>
      <c r="C335" s="22" t="s">
        <v>1239</v>
      </c>
      <c r="D335" s="5">
        <v>820130.4876624</v>
      </c>
      <c r="E335" s="5">
        <v>434836.33501500002</v>
      </c>
      <c r="F335" s="5">
        <f t="shared" si="75"/>
        <v>0.53020384140870624</v>
      </c>
      <c r="H335">
        <f>H334</f>
        <v>1379</v>
      </c>
      <c r="I335">
        <f>I334</f>
        <v>1259</v>
      </c>
      <c r="J335">
        <f t="shared" si="76"/>
        <v>2638</v>
      </c>
      <c r="K335">
        <f t="shared" si="77"/>
        <v>1398.677733636167</v>
      </c>
    </row>
    <row r="336" spans="1:11" x14ac:dyDescent="0.3">
      <c r="A336" s="21" t="s">
        <v>1131</v>
      </c>
      <c r="B336" t="s">
        <v>967</v>
      </c>
      <c r="C336" s="22" t="s">
        <v>1240</v>
      </c>
      <c r="D336" s="5">
        <v>820130.4876624</v>
      </c>
      <c r="E336" s="5">
        <v>57673.688222899997</v>
      </c>
      <c r="F336" s="5">
        <f t="shared" si="75"/>
        <v>7.0322575602921489E-2</v>
      </c>
      <c r="H336">
        <f t="shared" ref="H336:I337" si="80">H335</f>
        <v>1379</v>
      </c>
      <c r="I336">
        <f t="shared" si="80"/>
        <v>1259</v>
      </c>
      <c r="J336">
        <f t="shared" si="76"/>
        <v>2638</v>
      </c>
      <c r="K336">
        <f t="shared" si="77"/>
        <v>185.51095444050688</v>
      </c>
    </row>
    <row r="337" spans="1:11" x14ac:dyDescent="0.3">
      <c r="A337" s="21" t="s">
        <v>1131</v>
      </c>
      <c r="B337" t="s">
        <v>967</v>
      </c>
      <c r="C337" s="22" t="s">
        <v>1241</v>
      </c>
      <c r="D337" s="5">
        <v>820130.4876624</v>
      </c>
      <c r="E337" s="5">
        <v>316370.70404500002</v>
      </c>
      <c r="F337" s="5">
        <f t="shared" si="75"/>
        <v>0.38575654582326835</v>
      </c>
      <c r="H337">
        <f t="shared" si="80"/>
        <v>1379</v>
      </c>
      <c r="I337">
        <f t="shared" si="80"/>
        <v>1259</v>
      </c>
      <c r="J337">
        <f t="shared" si="76"/>
        <v>2638</v>
      </c>
      <c r="K337">
        <f t="shared" si="77"/>
        <v>1017.6257678817819</v>
      </c>
    </row>
    <row r="338" spans="1:11" x14ac:dyDescent="0.3">
      <c r="A338" s="21" t="s">
        <v>1131</v>
      </c>
      <c r="B338" t="s">
        <v>972</v>
      </c>
      <c r="C338" s="22" t="s">
        <v>1243</v>
      </c>
      <c r="D338" s="5">
        <v>635940.24423886393</v>
      </c>
      <c r="E338" s="5">
        <v>4173.4264663499998</v>
      </c>
      <c r="F338" s="5">
        <f t="shared" si="75"/>
        <v>6.5626078930498214E-3</v>
      </c>
      <c r="H338">
        <f>Input!AC82</f>
        <v>4262</v>
      </c>
      <c r="I338">
        <f>Input!AD82</f>
        <v>775</v>
      </c>
      <c r="J338">
        <f t="shared" si="76"/>
        <v>5037</v>
      </c>
      <c r="K338">
        <f t="shared" si="77"/>
        <v>33.055855957291953</v>
      </c>
    </row>
    <row r="339" spans="1:11" x14ac:dyDescent="0.3">
      <c r="A339" s="21" t="s">
        <v>1131</v>
      </c>
      <c r="B339" t="s">
        <v>972</v>
      </c>
      <c r="C339" s="22" t="s">
        <v>1245</v>
      </c>
      <c r="D339" s="5">
        <v>635940.24423886393</v>
      </c>
      <c r="E339" s="5">
        <v>300541.50786499999</v>
      </c>
      <c r="F339" s="5">
        <f t="shared" si="75"/>
        <v>0.47259394351541362</v>
      </c>
      <c r="H339">
        <f>H338</f>
        <v>4262</v>
      </c>
      <c r="I339">
        <f>I338</f>
        <v>775</v>
      </c>
      <c r="J339">
        <f t="shared" si="76"/>
        <v>5037</v>
      </c>
      <c r="K339">
        <f t="shared" si="77"/>
        <v>2380.4556934871384</v>
      </c>
    </row>
    <row r="340" spans="1:11" x14ac:dyDescent="0.3">
      <c r="A340" s="21" t="s">
        <v>1131</v>
      </c>
      <c r="B340" t="s">
        <v>972</v>
      </c>
      <c r="C340" s="22" t="s">
        <v>1239</v>
      </c>
      <c r="D340" s="5">
        <v>635940.24423886393</v>
      </c>
      <c r="E340" s="5">
        <v>131742.87169</v>
      </c>
      <c r="F340" s="5">
        <f t="shared" si="75"/>
        <v>0.2071623440779074</v>
      </c>
      <c r="H340">
        <f t="shared" ref="H340:I342" si="81">H339</f>
        <v>4262</v>
      </c>
      <c r="I340">
        <f t="shared" si="81"/>
        <v>775</v>
      </c>
      <c r="J340">
        <f t="shared" si="76"/>
        <v>5037</v>
      </c>
      <c r="K340">
        <f t="shared" si="77"/>
        <v>1043.4767271204196</v>
      </c>
    </row>
    <row r="341" spans="1:11" x14ac:dyDescent="0.3">
      <c r="A341" s="21" t="s">
        <v>1131</v>
      </c>
      <c r="B341" t="s">
        <v>972</v>
      </c>
      <c r="C341" s="22" t="s">
        <v>1246</v>
      </c>
      <c r="D341" s="5">
        <v>635940.24423886393</v>
      </c>
      <c r="E341" s="5">
        <v>635.87091451399999</v>
      </c>
      <c r="F341" s="5">
        <f t="shared" si="75"/>
        <v>9.998909807556731E-4</v>
      </c>
      <c r="H341">
        <f t="shared" si="81"/>
        <v>4262</v>
      </c>
      <c r="I341">
        <f t="shared" si="81"/>
        <v>775</v>
      </c>
      <c r="J341">
        <f t="shared" si="76"/>
        <v>5037</v>
      </c>
      <c r="K341">
        <f t="shared" si="77"/>
        <v>5.0364508700663251</v>
      </c>
    </row>
    <row r="342" spans="1:11" x14ac:dyDescent="0.3">
      <c r="A342" s="21" t="s">
        <v>1131</v>
      </c>
      <c r="B342" t="s">
        <v>972</v>
      </c>
      <c r="C342" s="22" t="s">
        <v>1247</v>
      </c>
      <c r="D342" s="5">
        <v>635940.24423886393</v>
      </c>
      <c r="E342" s="5">
        <v>198846.56730299999</v>
      </c>
      <c r="F342" s="5">
        <f t="shared" si="75"/>
        <v>0.31268121353287359</v>
      </c>
      <c r="H342">
        <f t="shared" si="81"/>
        <v>4262</v>
      </c>
      <c r="I342">
        <f t="shared" si="81"/>
        <v>775</v>
      </c>
      <c r="J342">
        <f t="shared" si="76"/>
        <v>5037</v>
      </c>
      <c r="K342">
        <f t="shared" si="77"/>
        <v>1574.9752725650842</v>
      </c>
    </row>
    <row r="343" spans="1:11" x14ac:dyDescent="0.3">
      <c r="A343" s="21" t="s">
        <v>1131</v>
      </c>
      <c r="B343" t="s">
        <v>976</v>
      </c>
      <c r="C343" s="22" t="s">
        <v>1216</v>
      </c>
      <c r="D343" s="5">
        <v>502777.9484157</v>
      </c>
      <c r="E343" s="5">
        <v>497329.82673999999</v>
      </c>
      <c r="F343" s="5">
        <f t="shared" si="75"/>
        <v>0.98916396056575762</v>
      </c>
      <c r="H343">
        <f>Input!AC83</f>
        <v>337</v>
      </c>
      <c r="I343">
        <f>Input!AD83</f>
        <v>155</v>
      </c>
      <c r="J343">
        <f t="shared" si="76"/>
        <v>492</v>
      </c>
      <c r="K343">
        <f t="shared" si="77"/>
        <v>486.66866859835272</v>
      </c>
    </row>
    <row r="344" spans="1:11" x14ac:dyDescent="0.3">
      <c r="A344" s="21" t="s">
        <v>1131</v>
      </c>
      <c r="B344" t="s">
        <v>976</v>
      </c>
      <c r="C344" s="22" t="s">
        <v>1229</v>
      </c>
      <c r="D344" s="5">
        <v>502777.9484157</v>
      </c>
      <c r="E344" s="5">
        <v>5448.1216757000002</v>
      </c>
      <c r="F344" s="5">
        <f t="shared" si="75"/>
        <v>1.0836039434242368E-2</v>
      </c>
      <c r="H344">
        <f>H343</f>
        <v>337</v>
      </c>
      <c r="I344">
        <f>I343</f>
        <v>155</v>
      </c>
      <c r="J344">
        <f t="shared" si="76"/>
        <v>492</v>
      </c>
      <c r="K344">
        <f t="shared" si="77"/>
        <v>5.3313314016472448</v>
      </c>
    </row>
    <row r="345" spans="1:11" x14ac:dyDescent="0.3">
      <c r="A345" s="21" t="s">
        <v>1131</v>
      </c>
      <c r="B345" t="s">
        <v>977</v>
      </c>
      <c r="C345" s="22" t="s">
        <v>1248</v>
      </c>
      <c r="D345" s="5">
        <v>1796579.6445493801</v>
      </c>
      <c r="E345" s="5">
        <v>43878.039301500001</v>
      </c>
      <c r="F345" s="5">
        <f t="shared" si="75"/>
        <v>2.4423097208421025E-2</v>
      </c>
      <c r="H345">
        <f>Input!AC84</f>
        <v>508</v>
      </c>
      <c r="I345">
        <f>Input!AD84</f>
        <v>997</v>
      </c>
      <c r="J345">
        <f t="shared" si="76"/>
        <v>1505</v>
      </c>
      <c r="K345">
        <f t="shared" si="77"/>
        <v>36.756761298673645</v>
      </c>
    </row>
    <row r="346" spans="1:11" x14ac:dyDescent="0.3">
      <c r="A346" s="21" t="s">
        <v>1131</v>
      </c>
      <c r="B346" t="s">
        <v>977</v>
      </c>
      <c r="C346" s="22" t="s">
        <v>1249</v>
      </c>
      <c r="D346" s="5">
        <v>1796579.6445493801</v>
      </c>
      <c r="E346" s="5">
        <v>4941.5767494800002</v>
      </c>
      <c r="F346" s="5">
        <f t="shared" si="75"/>
        <v>2.7505469988331364E-3</v>
      </c>
      <c r="H346">
        <f>H345</f>
        <v>508</v>
      </c>
      <c r="I346">
        <f>I345</f>
        <v>997</v>
      </c>
      <c r="J346">
        <f t="shared" si="76"/>
        <v>1505</v>
      </c>
      <c r="K346">
        <f t="shared" si="77"/>
        <v>4.1395732332438699</v>
      </c>
    </row>
    <row r="347" spans="1:11" x14ac:dyDescent="0.3">
      <c r="A347" s="21" t="s">
        <v>1131</v>
      </c>
      <c r="B347" t="s">
        <v>977</v>
      </c>
      <c r="C347" s="22" t="s">
        <v>1250</v>
      </c>
      <c r="D347" s="5">
        <v>1796579.6445493801</v>
      </c>
      <c r="E347" s="5">
        <v>671301.73947999999</v>
      </c>
      <c r="F347" s="5">
        <f t="shared" si="75"/>
        <v>0.37365542992577799</v>
      </c>
      <c r="H347">
        <f t="shared" ref="H347:I350" si="82">H346</f>
        <v>508</v>
      </c>
      <c r="I347">
        <f t="shared" si="82"/>
        <v>997</v>
      </c>
      <c r="J347">
        <f t="shared" si="76"/>
        <v>1505</v>
      </c>
      <c r="K347">
        <f t="shared" si="77"/>
        <v>562.35142203829594</v>
      </c>
    </row>
    <row r="348" spans="1:11" x14ac:dyDescent="0.3">
      <c r="A348" s="21" t="s">
        <v>1131</v>
      </c>
      <c r="B348" t="s">
        <v>977</v>
      </c>
      <c r="C348" s="22" t="s">
        <v>1229</v>
      </c>
      <c r="D348" s="5">
        <v>1796579.6445493801</v>
      </c>
      <c r="E348" s="5">
        <v>419849.32581299997</v>
      </c>
      <c r="F348" s="5">
        <f t="shared" si="75"/>
        <v>0.23369368961001838</v>
      </c>
      <c r="H348">
        <f t="shared" si="82"/>
        <v>508</v>
      </c>
      <c r="I348">
        <f t="shared" si="82"/>
        <v>997</v>
      </c>
      <c r="J348">
        <f t="shared" si="76"/>
        <v>1505</v>
      </c>
      <c r="K348">
        <f t="shared" si="77"/>
        <v>351.70900286307767</v>
      </c>
    </row>
    <row r="349" spans="1:11" x14ac:dyDescent="0.3">
      <c r="A349" s="21" t="s">
        <v>1131</v>
      </c>
      <c r="B349" t="s">
        <v>977</v>
      </c>
      <c r="C349" s="22" t="s">
        <v>1251</v>
      </c>
      <c r="D349" s="5">
        <v>1796579.6445493801</v>
      </c>
      <c r="E349" s="5">
        <v>608125.95388299995</v>
      </c>
      <c r="F349" s="5">
        <f t="shared" si="75"/>
        <v>0.33849095180833505</v>
      </c>
      <c r="H349">
        <f t="shared" si="82"/>
        <v>508</v>
      </c>
      <c r="I349">
        <f t="shared" si="82"/>
        <v>997</v>
      </c>
      <c r="J349">
        <f t="shared" si="76"/>
        <v>1505</v>
      </c>
      <c r="K349">
        <f t="shared" si="77"/>
        <v>509.42888247154423</v>
      </c>
    </row>
    <row r="350" spans="1:11" x14ac:dyDescent="0.3">
      <c r="A350" s="21" t="s">
        <v>1131</v>
      </c>
      <c r="B350" t="s">
        <v>977</v>
      </c>
      <c r="C350" s="22" t="s">
        <v>1231</v>
      </c>
      <c r="D350" s="5">
        <v>1796579.6445493801</v>
      </c>
      <c r="E350" s="5">
        <v>48483.009322400001</v>
      </c>
      <c r="F350" s="5">
        <f t="shared" si="75"/>
        <v>2.6986284448614332E-2</v>
      </c>
      <c r="H350">
        <f t="shared" si="82"/>
        <v>508</v>
      </c>
      <c r="I350">
        <f t="shared" si="82"/>
        <v>997</v>
      </c>
      <c r="J350">
        <f t="shared" si="76"/>
        <v>1505</v>
      </c>
      <c r="K350">
        <f t="shared" si="77"/>
        <v>40.614358095164569</v>
      </c>
    </row>
    <row r="351" spans="1:11" x14ac:dyDescent="0.3">
      <c r="A351" s="21" t="s">
        <v>1131</v>
      </c>
      <c r="B351" t="s">
        <v>812</v>
      </c>
      <c r="C351" s="22" t="s">
        <v>1234</v>
      </c>
      <c r="D351" s="5">
        <v>577161.39099099999</v>
      </c>
      <c r="E351" s="5">
        <v>396791.865621</v>
      </c>
      <c r="F351" s="5">
        <f t="shared" si="75"/>
        <v>0.68748858086244957</v>
      </c>
      <c r="H351">
        <f>Input!AC85</f>
        <v>5402</v>
      </c>
      <c r="I351">
        <f>Input!AD85</f>
        <v>293</v>
      </c>
      <c r="J351">
        <f t="shared" si="76"/>
        <v>5695</v>
      </c>
      <c r="K351">
        <f t="shared" si="77"/>
        <v>3915.2474680116502</v>
      </c>
    </row>
    <row r="352" spans="1:11" x14ac:dyDescent="0.3">
      <c r="A352" s="21" t="s">
        <v>1131</v>
      </c>
      <c r="B352" t="s">
        <v>812</v>
      </c>
      <c r="C352" s="22" t="s">
        <v>1216</v>
      </c>
      <c r="D352" s="5">
        <v>577161.39099099999</v>
      </c>
      <c r="E352" s="5">
        <v>180369.52536999999</v>
      </c>
      <c r="F352" s="5">
        <f t="shared" si="75"/>
        <v>0.31251141913755037</v>
      </c>
      <c r="H352">
        <f>H351</f>
        <v>5402</v>
      </c>
      <c r="I352">
        <f>I351</f>
        <v>293</v>
      </c>
      <c r="J352">
        <f t="shared" si="76"/>
        <v>5695</v>
      </c>
      <c r="K352">
        <f t="shared" si="77"/>
        <v>1779.7525319883493</v>
      </c>
    </row>
    <row r="353" spans="1:11" x14ac:dyDescent="0.3">
      <c r="A353" s="21" t="s">
        <v>1131</v>
      </c>
      <c r="B353" t="s">
        <v>1001</v>
      </c>
      <c r="C353" s="22" t="s">
        <v>1233</v>
      </c>
      <c r="D353" s="5">
        <v>576598.60739843664</v>
      </c>
      <c r="E353" s="5">
        <v>165900.38641499999</v>
      </c>
      <c r="F353" s="5">
        <f t="shared" si="75"/>
        <v>0.28772248889661434</v>
      </c>
      <c r="H353">
        <f>Input!AC86</f>
        <v>51438</v>
      </c>
      <c r="I353">
        <f>Input!AD86</f>
        <v>232</v>
      </c>
      <c r="J353">
        <f t="shared" si="76"/>
        <v>51670</v>
      </c>
      <c r="K353">
        <f t="shared" si="77"/>
        <v>14866.621001288062</v>
      </c>
    </row>
    <row r="354" spans="1:11" x14ac:dyDescent="0.3">
      <c r="A354" s="21" t="s">
        <v>1131</v>
      </c>
      <c r="B354" t="s">
        <v>1001</v>
      </c>
      <c r="C354" s="22" t="s">
        <v>1234</v>
      </c>
      <c r="D354" s="5">
        <v>576598.60739843664</v>
      </c>
      <c r="E354" s="5">
        <v>71513.955839699993</v>
      </c>
      <c r="F354" s="5">
        <f t="shared" si="75"/>
        <v>0.12402727811356468</v>
      </c>
      <c r="H354">
        <f>H353</f>
        <v>51438</v>
      </c>
      <c r="I354">
        <f>I353</f>
        <v>232</v>
      </c>
      <c r="J354">
        <f t="shared" si="76"/>
        <v>51670</v>
      </c>
      <c r="K354">
        <f t="shared" si="77"/>
        <v>6408.4894601278866</v>
      </c>
    </row>
    <row r="355" spans="1:11" x14ac:dyDescent="0.3">
      <c r="A355" s="21" t="s">
        <v>1131</v>
      </c>
      <c r="B355" t="s">
        <v>1001</v>
      </c>
      <c r="C355" s="22" t="s">
        <v>1237</v>
      </c>
      <c r="D355" s="5">
        <v>576598.60739843664</v>
      </c>
      <c r="E355" s="5">
        <v>90.244357764</v>
      </c>
      <c r="F355" s="5">
        <f t="shared" si="75"/>
        <v>1.5651157773546279E-4</v>
      </c>
      <c r="H355">
        <f t="shared" ref="H355:I358" si="83">H354</f>
        <v>51438</v>
      </c>
      <c r="I355">
        <f t="shared" si="83"/>
        <v>232</v>
      </c>
      <c r="J355">
        <f t="shared" si="76"/>
        <v>51670</v>
      </c>
      <c r="K355">
        <f t="shared" si="77"/>
        <v>8.0869532215913615</v>
      </c>
    </row>
    <row r="356" spans="1:11" x14ac:dyDescent="0.3">
      <c r="A356" s="21" t="s">
        <v>1131</v>
      </c>
      <c r="B356" t="s">
        <v>1001</v>
      </c>
      <c r="C356" s="22" t="s">
        <v>1252</v>
      </c>
      <c r="D356" s="5">
        <v>576598.60739843664</v>
      </c>
      <c r="E356" s="5">
        <v>76.132488972700003</v>
      </c>
      <c r="F356" s="5">
        <f t="shared" si="75"/>
        <v>1.3203724045780002E-4</v>
      </c>
      <c r="H356">
        <f t="shared" si="83"/>
        <v>51438</v>
      </c>
      <c r="I356">
        <f t="shared" si="83"/>
        <v>232</v>
      </c>
      <c r="J356">
        <f t="shared" si="76"/>
        <v>51670</v>
      </c>
      <c r="K356">
        <f t="shared" si="77"/>
        <v>6.8223642144545265</v>
      </c>
    </row>
    <row r="357" spans="1:11" x14ac:dyDescent="0.3">
      <c r="A357" s="21" t="s">
        <v>1131</v>
      </c>
      <c r="B357" t="s">
        <v>1001</v>
      </c>
      <c r="C357" s="22" t="s">
        <v>1249</v>
      </c>
      <c r="D357" s="5">
        <v>576598.60739843664</v>
      </c>
      <c r="E357" s="5">
        <v>127389.907989</v>
      </c>
      <c r="F357" s="5">
        <f t="shared" si="75"/>
        <v>0.2209334298668745</v>
      </c>
      <c r="H357">
        <f t="shared" si="83"/>
        <v>51438</v>
      </c>
      <c r="I357">
        <f t="shared" si="83"/>
        <v>232</v>
      </c>
      <c r="J357">
        <f t="shared" si="76"/>
        <v>51670</v>
      </c>
      <c r="K357">
        <f t="shared" si="77"/>
        <v>11415.630321221406</v>
      </c>
    </row>
    <row r="358" spans="1:11" x14ac:dyDescent="0.3">
      <c r="A358" s="21" t="s">
        <v>1131</v>
      </c>
      <c r="B358" t="s">
        <v>1001</v>
      </c>
      <c r="C358" s="22" t="s">
        <v>1244</v>
      </c>
      <c r="D358" s="5">
        <v>576598.60739843664</v>
      </c>
      <c r="E358" s="5">
        <v>211627.980308</v>
      </c>
      <c r="F358" s="5">
        <f t="shared" si="75"/>
        <v>0.36702825430475328</v>
      </c>
      <c r="H358">
        <f t="shared" si="83"/>
        <v>51438</v>
      </c>
      <c r="I358">
        <f t="shared" si="83"/>
        <v>232</v>
      </c>
      <c r="J358">
        <f t="shared" si="76"/>
        <v>51670</v>
      </c>
      <c r="K358">
        <f t="shared" si="77"/>
        <v>18964.349899926601</v>
      </c>
    </row>
    <row r="359" spans="1:11" x14ac:dyDescent="0.3">
      <c r="A359" s="21" t="s">
        <v>1131</v>
      </c>
      <c r="B359" t="s">
        <v>663</v>
      </c>
      <c r="C359" s="22" t="s">
        <v>1236</v>
      </c>
      <c r="D359" s="5">
        <v>578689.57307749998</v>
      </c>
      <c r="E359" s="5">
        <v>169218.50498999999</v>
      </c>
      <c r="F359" s="5">
        <f t="shared" si="75"/>
        <v>0.2924167167728417</v>
      </c>
      <c r="H359">
        <f>Input!AC87</f>
        <v>4690</v>
      </c>
      <c r="I359">
        <f>Input!AD87</f>
        <v>366</v>
      </c>
      <c r="J359">
        <f t="shared" si="76"/>
        <v>5056</v>
      </c>
      <c r="K359">
        <f t="shared" si="77"/>
        <v>1478.4589200034877</v>
      </c>
    </row>
    <row r="360" spans="1:11" x14ac:dyDescent="0.3">
      <c r="A360" s="21" t="s">
        <v>1131</v>
      </c>
      <c r="B360" t="s">
        <v>663</v>
      </c>
      <c r="C360" s="22" t="s">
        <v>1233</v>
      </c>
      <c r="D360" s="5">
        <v>578689.57307749998</v>
      </c>
      <c r="E360" s="5">
        <v>67356.680646399996</v>
      </c>
      <c r="F360" s="5">
        <f t="shared" si="75"/>
        <v>0.1163951862622888</v>
      </c>
      <c r="H360">
        <f>H359</f>
        <v>4690</v>
      </c>
      <c r="I360">
        <f>I359</f>
        <v>366</v>
      </c>
      <c r="J360">
        <f t="shared" si="76"/>
        <v>5056</v>
      </c>
      <c r="K360">
        <f t="shared" si="77"/>
        <v>588.4940617421322</v>
      </c>
    </row>
    <row r="361" spans="1:11" x14ac:dyDescent="0.3">
      <c r="A361" s="21" t="s">
        <v>1131</v>
      </c>
      <c r="B361" t="s">
        <v>663</v>
      </c>
      <c r="C361" s="22" t="s">
        <v>1237</v>
      </c>
      <c r="D361" s="5">
        <v>578689.57307749998</v>
      </c>
      <c r="E361" s="5">
        <v>112352.584854</v>
      </c>
      <c r="F361" s="5">
        <f t="shared" si="75"/>
        <v>0.1941500073286328</v>
      </c>
      <c r="H361">
        <f t="shared" ref="H361:I363" si="84">H360</f>
        <v>4690</v>
      </c>
      <c r="I361">
        <f t="shared" si="84"/>
        <v>366</v>
      </c>
      <c r="J361">
        <f t="shared" si="76"/>
        <v>5056</v>
      </c>
      <c r="K361">
        <f t="shared" si="77"/>
        <v>981.62243705356741</v>
      </c>
    </row>
    <row r="362" spans="1:11" x14ac:dyDescent="0.3">
      <c r="A362" s="21" t="s">
        <v>1131</v>
      </c>
      <c r="B362" t="s">
        <v>663</v>
      </c>
      <c r="C362" s="22" t="s">
        <v>1252</v>
      </c>
      <c r="D362" s="5">
        <v>578689.57307749998</v>
      </c>
      <c r="E362" s="5">
        <v>213203.18667900001</v>
      </c>
      <c r="F362" s="5">
        <f t="shared" si="75"/>
        <v>0.36842410265865833</v>
      </c>
      <c r="H362">
        <f t="shared" si="84"/>
        <v>4690</v>
      </c>
      <c r="I362">
        <f t="shared" si="84"/>
        <v>366</v>
      </c>
      <c r="J362">
        <f t="shared" si="76"/>
        <v>5056</v>
      </c>
      <c r="K362">
        <f t="shared" si="77"/>
        <v>1862.7522630421765</v>
      </c>
    </row>
    <row r="363" spans="1:11" x14ac:dyDescent="0.3">
      <c r="A363" s="21" t="s">
        <v>1131</v>
      </c>
      <c r="B363" t="s">
        <v>663</v>
      </c>
      <c r="C363" s="22" t="s">
        <v>1244</v>
      </c>
      <c r="D363" s="5">
        <v>578689.57307749998</v>
      </c>
      <c r="E363" s="5">
        <v>16558.615908100001</v>
      </c>
      <c r="F363" s="5">
        <f t="shared" si="75"/>
        <v>2.8613986977578422E-2</v>
      </c>
      <c r="H363">
        <f t="shared" si="84"/>
        <v>4690</v>
      </c>
      <c r="I363">
        <f t="shared" si="84"/>
        <v>366</v>
      </c>
      <c r="J363">
        <f t="shared" si="76"/>
        <v>5056</v>
      </c>
      <c r="K363">
        <f t="shared" si="77"/>
        <v>144.6723181586365</v>
      </c>
    </row>
    <row r="364" spans="1:11" x14ac:dyDescent="0.3">
      <c r="A364" s="21" t="s">
        <v>1131</v>
      </c>
      <c r="B364" t="s">
        <v>1021</v>
      </c>
      <c r="C364" s="22" t="s">
        <v>1248</v>
      </c>
      <c r="D364" s="5">
        <v>672982.77474000002</v>
      </c>
      <c r="E364" s="5">
        <v>273487.113212</v>
      </c>
      <c r="F364" s="5">
        <f t="shared" si="75"/>
        <v>0.40638055456569289</v>
      </c>
      <c r="H364">
        <f>Input!AC88</f>
        <v>2682</v>
      </c>
      <c r="I364">
        <f>Input!AD88</f>
        <v>460</v>
      </c>
      <c r="J364">
        <f t="shared" si="76"/>
        <v>3142</v>
      </c>
      <c r="K364">
        <f t="shared" si="77"/>
        <v>1276.8477024454071</v>
      </c>
    </row>
    <row r="365" spans="1:11" x14ac:dyDescent="0.3">
      <c r="A365" s="21" t="s">
        <v>1131</v>
      </c>
      <c r="B365" t="s">
        <v>1021</v>
      </c>
      <c r="C365" s="22" t="s">
        <v>1249</v>
      </c>
      <c r="D365" s="5">
        <v>672982.77474000002</v>
      </c>
      <c r="E365" s="5">
        <v>399495.66152800003</v>
      </c>
      <c r="F365" s="5">
        <f t="shared" si="75"/>
        <v>0.59361944543430711</v>
      </c>
      <c r="H365">
        <f>H364</f>
        <v>2682</v>
      </c>
      <c r="I365">
        <f>I364</f>
        <v>460</v>
      </c>
      <c r="J365">
        <f t="shared" si="76"/>
        <v>3142</v>
      </c>
      <c r="K365">
        <f t="shared" si="77"/>
        <v>1865.1522975545929</v>
      </c>
    </row>
    <row r="366" spans="1:11" x14ac:dyDescent="0.3">
      <c r="A366" s="21" t="s">
        <v>1131</v>
      </c>
      <c r="B366" t="s">
        <v>1034</v>
      </c>
      <c r="C366" s="22" t="s">
        <v>1246</v>
      </c>
      <c r="D366" s="5">
        <v>800468.00711645</v>
      </c>
      <c r="E366" s="5">
        <v>5798.8985399100002</v>
      </c>
      <c r="F366" s="5">
        <f t="shared" si="75"/>
        <v>7.2443851451347158E-3</v>
      </c>
      <c r="H366">
        <f>Input!AC89</f>
        <v>913</v>
      </c>
      <c r="I366">
        <f>Input!AD89</f>
        <v>668</v>
      </c>
      <c r="J366">
        <f t="shared" si="76"/>
        <v>1581</v>
      </c>
      <c r="K366">
        <f t="shared" si="77"/>
        <v>11.453372914457985</v>
      </c>
    </row>
    <row r="367" spans="1:11" x14ac:dyDescent="0.3">
      <c r="A367" s="21" t="s">
        <v>1131</v>
      </c>
      <c r="B367" t="s">
        <v>1034</v>
      </c>
      <c r="C367" s="22" t="s">
        <v>1253</v>
      </c>
      <c r="D367" s="5">
        <v>800468.00711645</v>
      </c>
      <c r="E367" s="5">
        <v>254773.554481</v>
      </c>
      <c r="F367" s="5">
        <f t="shared" si="75"/>
        <v>0.31828074603353412</v>
      </c>
      <c r="H367">
        <f>H366</f>
        <v>913</v>
      </c>
      <c r="I367">
        <f>I366</f>
        <v>668</v>
      </c>
      <c r="J367">
        <f t="shared" si="76"/>
        <v>1581</v>
      </c>
      <c r="K367">
        <f t="shared" si="77"/>
        <v>503.20185947901746</v>
      </c>
    </row>
    <row r="368" spans="1:11" x14ac:dyDescent="0.3">
      <c r="A368" s="21" t="s">
        <v>1131</v>
      </c>
      <c r="B368" t="s">
        <v>1034</v>
      </c>
      <c r="C368" s="22" t="s">
        <v>1254</v>
      </c>
      <c r="D368" s="5">
        <v>800468.00711645</v>
      </c>
      <c r="E368" s="5">
        <v>133766.48433000001</v>
      </c>
      <c r="F368" s="5">
        <f t="shared" si="75"/>
        <v>0.16711034437450042</v>
      </c>
      <c r="H368">
        <f t="shared" ref="H368:I370" si="85">H367</f>
        <v>913</v>
      </c>
      <c r="I368">
        <f t="shared" si="85"/>
        <v>668</v>
      </c>
      <c r="J368">
        <f t="shared" si="76"/>
        <v>1581</v>
      </c>
      <c r="K368">
        <f t="shared" si="77"/>
        <v>264.20145445608517</v>
      </c>
    </row>
    <row r="369" spans="1:11" x14ac:dyDescent="0.3">
      <c r="A369" s="21" t="s">
        <v>1131</v>
      </c>
      <c r="B369" t="s">
        <v>1034</v>
      </c>
      <c r="C369" s="22" t="s">
        <v>1255</v>
      </c>
      <c r="D369" s="5">
        <v>800468.00711645</v>
      </c>
      <c r="E369" s="5">
        <v>402442.52870899998</v>
      </c>
      <c r="F369" s="5">
        <f t="shared" si="75"/>
        <v>0.5027590423741366</v>
      </c>
      <c r="H369">
        <f t="shared" si="85"/>
        <v>913</v>
      </c>
      <c r="I369">
        <f t="shared" si="85"/>
        <v>668</v>
      </c>
      <c r="J369">
        <f t="shared" si="76"/>
        <v>1581</v>
      </c>
      <c r="K369">
        <f t="shared" si="77"/>
        <v>794.86204599350992</v>
      </c>
    </row>
    <row r="370" spans="1:11" x14ac:dyDescent="0.3">
      <c r="A370" s="21" t="s">
        <v>1131</v>
      </c>
      <c r="B370" t="s">
        <v>1034</v>
      </c>
      <c r="C370" s="22" t="s">
        <v>1256</v>
      </c>
      <c r="D370" s="5">
        <v>800468.00711645</v>
      </c>
      <c r="E370" s="5">
        <v>3686.5410565400002</v>
      </c>
      <c r="F370" s="5">
        <f t="shared" si="75"/>
        <v>4.6054820726941208E-3</v>
      </c>
      <c r="H370">
        <f t="shared" si="85"/>
        <v>913</v>
      </c>
      <c r="I370">
        <f t="shared" si="85"/>
        <v>668</v>
      </c>
      <c r="J370">
        <f t="shared" si="76"/>
        <v>1581</v>
      </c>
      <c r="K370">
        <f t="shared" si="77"/>
        <v>7.2812671569294052</v>
      </c>
    </row>
    <row r="371" spans="1:11" x14ac:dyDescent="0.3">
      <c r="A371" s="21" t="s">
        <v>1131</v>
      </c>
      <c r="B371" t="s">
        <v>1048</v>
      </c>
      <c r="C371" s="22" t="s">
        <v>1220</v>
      </c>
      <c r="D371" s="5">
        <v>433057.08714899997</v>
      </c>
      <c r="E371" s="5">
        <v>322198.32676099997</v>
      </c>
      <c r="F371" s="5">
        <f t="shared" si="75"/>
        <v>0.74400889933973691</v>
      </c>
      <c r="H371">
        <f>Input!AC90</f>
        <v>576</v>
      </c>
      <c r="I371">
        <f>Input!AD90</f>
        <v>70</v>
      </c>
      <c r="J371">
        <f t="shared" si="76"/>
        <v>646</v>
      </c>
      <c r="K371">
        <f t="shared" si="77"/>
        <v>480.62974897347004</v>
      </c>
    </row>
    <row r="372" spans="1:11" x14ac:dyDescent="0.3">
      <c r="A372" s="21" t="s">
        <v>1131</v>
      </c>
      <c r="B372" t="s">
        <v>1048</v>
      </c>
      <c r="C372" s="22" t="s">
        <v>1216</v>
      </c>
      <c r="D372" s="5">
        <v>433057.08714899997</v>
      </c>
      <c r="E372" s="5">
        <v>110858.760388</v>
      </c>
      <c r="F372" s="5">
        <f t="shared" si="75"/>
        <v>0.25599110066026315</v>
      </c>
      <c r="H372">
        <f>H371</f>
        <v>576</v>
      </c>
      <c r="I372">
        <f>I371</f>
        <v>70</v>
      </c>
      <c r="J372">
        <f t="shared" si="76"/>
        <v>646</v>
      </c>
      <c r="K372">
        <f t="shared" si="77"/>
        <v>165.37025102652998</v>
      </c>
    </row>
    <row r="373" spans="1:11" x14ac:dyDescent="0.3">
      <c r="A373" s="21" t="s">
        <v>1131</v>
      </c>
      <c r="B373" t="s">
        <v>1053</v>
      </c>
      <c r="C373" s="22" t="s">
        <v>1236</v>
      </c>
      <c r="D373" s="5">
        <v>585971.9565912307</v>
      </c>
      <c r="E373" s="5">
        <v>47.907065630699996</v>
      </c>
      <c r="F373" s="5">
        <f t="shared" si="75"/>
        <v>8.1756584238927292E-5</v>
      </c>
      <c r="H373">
        <f>Input!AC91</f>
        <v>13822</v>
      </c>
      <c r="I373">
        <f>Input!AD91</f>
        <v>273</v>
      </c>
      <c r="J373">
        <f t="shared" si="76"/>
        <v>14095</v>
      </c>
      <c r="K373">
        <f t="shared" si="77"/>
        <v>1.1523590548476801</v>
      </c>
    </row>
    <row r="374" spans="1:11" x14ac:dyDescent="0.3">
      <c r="A374" s="21" t="s">
        <v>1131</v>
      </c>
      <c r="B374" t="s">
        <v>1053</v>
      </c>
      <c r="C374" s="22" t="s">
        <v>1233</v>
      </c>
      <c r="D374" s="5">
        <v>585971.9565912307</v>
      </c>
      <c r="E374" s="5">
        <v>320063.769371</v>
      </c>
      <c r="F374" s="5">
        <f t="shared" si="75"/>
        <v>0.54621004601125289</v>
      </c>
      <c r="H374">
        <f>H373</f>
        <v>13822</v>
      </c>
      <c r="I374">
        <f>I373</f>
        <v>273</v>
      </c>
      <c r="J374">
        <f t="shared" si="76"/>
        <v>14095</v>
      </c>
      <c r="K374">
        <f t="shared" si="77"/>
        <v>7698.8305985286097</v>
      </c>
    </row>
    <row r="375" spans="1:11" x14ac:dyDescent="0.3">
      <c r="A375" s="21" t="s">
        <v>1131</v>
      </c>
      <c r="B375" t="s">
        <v>1053</v>
      </c>
      <c r="C375" s="22" t="s">
        <v>1234</v>
      </c>
      <c r="D375" s="5">
        <v>585971.9565912307</v>
      </c>
      <c r="E375" s="5">
        <v>23013.919328600001</v>
      </c>
      <c r="F375" s="5">
        <f t="shared" si="75"/>
        <v>3.9274779398110901E-2</v>
      </c>
      <c r="H375">
        <f t="shared" ref="H375:I376" si="86">H374</f>
        <v>13822</v>
      </c>
      <c r="I375">
        <f t="shared" si="86"/>
        <v>273</v>
      </c>
      <c r="J375">
        <f t="shared" si="76"/>
        <v>14095</v>
      </c>
      <c r="K375">
        <f t="shared" si="77"/>
        <v>553.57801561637314</v>
      </c>
    </row>
    <row r="376" spans="1:11" x14ac:dyDescent="0.3">
      <c r="A376" s="21" t="s">
        <v>1131</v>
      </c>
      <c r="B376" t="s">
        <v>1053</v>
      </c>
      <c r="C376" s="22" t="s">
        <v>1237</v>
      </c>
      <c r="D376" s="5">
        <v>585971.9565912307</v>
      </c>
      <c r="E376" s="5">
        <v>242846.36082599999</v>
      </c>
      <c r="F376" s="5">
        <f t="shared" si="75"/>
        <v>0.41443341800639727</v>
      </c>
      <c r="H376">
        <f t="shared" si="86"/>
        <v>13822</v>
      </c>
      <c r="I376">
        <f t="shared" si="86"/>
        <v>273</v>
      </c>
      <c r="J376">
        <f t="shared" si="76"/>
        <v>14095</v>
      </c>
      <c r="K376">
        <f t="shared" si="77"/>
        <v>5841.4390268001698</v>
      </c>
    </row>
    <row r="377" spans="1:11" x14ac:dyDescent="0.3">
      <c r="A377" s="21" t="s">
        <v>1131</v>
      </c>
      <c r="B377" t="s">
        <v>1054</v>
      </c>
      <c r="C377" s="22" t="s">
        <v>1246</v>
      </c>
      <c r="D377" s="5">
        <v>596560.13423600001</v>
      </c>
      <c r="E377" s="5">
        <v>102409.75404</v>
      </c>
      <c r="F377" s="5">
        <f t="shared" si="75"/>
        <v>0.17166710975609134</v>
      </c>
      <c r="H377">
        <f>Input!AC92</f>
        <v>9792</v>
      </c>
      <c r="I377">
        <f>Input!AD92</f>
        <v>1036</v>
      </c>
      <c r="J377">
        <f t="shared" si="76"/>
        <v>10828</v>
      </c>
      <c r="K377">
        <f t="shared" si="77"/>
        <v>1858.811464438957</v>
      </c>
    </row>
    <row r="378" spans="1:11" x14ac:dyDescent="0.3">
      <c r="A378" s="21" t="s">
        <v>1131</v>
      </c>
      <c r="B378" t="s">
        <v>1054</v>
      </c>
      <c r="C378" s="22" t="s">
        <v>1255</v>
      </c>
      <c r="D378" s="5">
        <v>596560.13423600001</v>
      </c>
      <c r="E378" s="5">
        <v>494150.38019599998</v>
      </c>
      <c r="F378" s="5">
        <f t="shared" si="75"/>
        <v>0.82833289024390866</v>
      </c>
      <c r="H378">
        <f>H377</f>
        <v>9792</v>
      </c>
      <c r="I378">
        <f>I377</f>
        <v>1036</v>
      </c>
      <c r="J378">
        <f t="shared" si="76"/>
        <v>10828</v>
      </c>
      <c r="K378">
        <f t="shared" si="77"/>
        <v>8969.188535561043</v>
      </c>
    </row>
    <row r="379" spans="1:11" x14ac:dyDescent="0.3">
      <c r="A379" s="21" t="s">
        <v>1131</v>
      </c>
      <c r="B379" t="s">
        <v>1056</v>
      </c>
      <c r="C379" s="22" t="s">
        <v>1239</v>
      </c>
      <c r="D379" s="5">
        <v>686972.04417899996</v>
      </c>
      <c r="E379" s="5">
        <v>274846.39611199999</v>
      </c>
      <c r="F379" s="5">
        <f t="shared" si="75"/>
        <v>0.40008381482316185</v>
      </c>
      <c r="H379">
        <f>Input!AC93</f>
        <v>2754</v>
      </c>
      <c r="I379">
        <f>Input!AD93</f>
        <v>1027</v>
      </c>
      <c r="J379">
        <f t="shared" si="76"/>
        <v>3781</v>
      </c>
      <c r="K379">
        <f t="shared" si="77"/>
        <v>1512.7169038463749</v>
      </c>
    </row>
    <row r="380" spans="1:11" x14ac:dyDescent="0.3">
      <c r="A380" s="21" t="s">
        <v>1131</v>
      </c>
      <c r="B380" t="s">
        <v>1056</v>
      </c>
      <c r="C380" s="22" t="s">
        <v>1246</v>
      </c>
      <c r="D380" s="5">
        <v>686972.04417899996</v>
      </c>
      <c r="E380" s="5">
        <v>161728.57132300001</v>
      </c>
      <c r="F380" s="5">
        <f t="shared" si="75"/>
        <v>0.23542234752257171</v>
      </c>
      <c r="H380">
        <f>H379</f>
        <v>2754</v>
      </c>
      <c r="I380">
        <f>I379</f>
        <v>1027</v>
      </c>
      <c r="J380">
        <f t="shared" si="76"/>
        <v>3781</v>
      </c>
      <c r="K380">
        <f t="shared" si="77"/>
        <v>890.13189598284362</v>
      </c>
    </row>
    <row r="381" spans="1:11" x14ac:dyDescent="0.3">
      <c r="A381" s="21" t="s">
        <v>1131</v>
      </c>
      <c r="B381" t="s">
        <v>1056</v>
      </c>
      <c r="C381" s="22" t="s">
        <v>1247</v>
      </c>
      <c r="D381" s="5">
        <v>686972.04417899996</v>
      </c>
      <c r="E381" s="5">
        <v>250397.07674399999</v>
      </c>
      <c r="F381" s="5">
        <f t="shared" si="75"/>
        <v>0.36449383765426646</v>
      </c>
      <c r="H381">
        <f>H380</f>
        <v>2754</v>
      </c>
      <c r="I381">
        <f>I380</f>
        <v>1027</v>
      </c>
      <c r="J381">
        <f t="shared" si="76"/>
        <v>3781</v>
      </c>
      <c r="K381">
        <f t="shared" si="77"/>
        <v>1378.1512001707815</v>
      </c>
    </row>
    <row r="382" spans="1:11" x14ac:dyDescent="0.3">
      <c r="A382" s="21" t="s">
        <v>1131</v>
      </c>
      <c r="B382" t="s">
        <v>1058</v>
      </c>
      <c r="C382" s="22" t="s">
        <v>1245</v>
      </c>
      <c r="D382" s="5">
        <v>577476.80814697803</v>
      </c>
      <c r="E382" s="5">
        <v>664.03672337800003</v>
      </c>
      <c r="F382" s="5">
        <f t="shared" si="75"/>
        <v>1.1498933186750435E-3</v>
      </c>
      <c r="H382">
        <f>Input!AC94</f>
        <v>6022</v>
      </c>
      <c r="I382">
        <f>Input!AD94</f>
        <v>642</v>
      </c>
      <c r="J382">
        <f t="shared" si="76"/>
        <v>6664</v>
      </c>
      <c r="K382">
        <f t="shared" si="77"/>
        <v>7.6628890756504902</v>
      </c>
    </row>
    <row r="383" spans="1:11" x14ac:dyDescent="0.3">
      <c r="A383" s="21" t="s">
        <v>1131</v>
      </c>
      <c r="B383" t="s">
        <v>1058</v>
      </c>
      <c r="C383" s="22" t="s">
        <v>1246</v>
      </c>
      <c r="D383" s="5">
        <v>577476.80814697803</v>
      </c>
      <c r="E383" s="5">
        <v>480505.262147</v>
      </c>
      <c r="F383" s="5">
        <f t="shared" si="75"/>
        <v>0.83207715940811067</v>
      </c>
      <c r="H383">
        <f>H382</f>
        <v>6022</v>
      </c>
      <c r="I383">
        <f>I382</f>
        <v>642</v>
      </c>
      <c r="J383">
        <f t="shared" si="76"/>
        <v>6664</v>
      </c>
      <c r="K383">
        <f t="shared" si="77"/>
        <v>5544.9621902956496</v>
      </c>
    </row>
    <row r="384" spans="1:11" x14ac:dyDescent="0.3">
      <c r="A384" s="21" t="s">
        <v>1131</v>
      </c>
      <c r="B384" t="s">
        <v>1058</v>
      </c>
      <c r="C384" s="22" t="s">
        <v>1247</v>
      </c>
      <c r="D384" s="5">
        <v>577476.80814697803</v>
      </c>
      <c r="E384" s="5">
        <v>35196.862214100001</v>
      </c>
      <c r="F384" s="5">
        <f t="shared" si="75"/>
        <v>6.0949395226867327E-2</v>
      </c>
      <c r="H384">
        <f t="shared" ref="H384:I386" si="87">H383</f>
        <v>6022</v>
      </c>
      <c r="I384">
        <f t="shared" si="87"/>
        <v>642</v>
      </c>
      <c r="J384">
        <f t="shared" si="76"/>
        <v>6664</v>
      </c>
      <c r="K384">
        <f t="shared" si="77"/>
        <v>406.16676979184388</v>
      </c>
    </row>
    <row r="385" spans="1:11" x14ac:dyDescent="0.3">
      <c r="A385" s="21" t="s">
        <v>1131</v>
      </c>
      <c r="B385" t="s">
        <v>1058</v>
      </c>
      <c r="C385" s="22" t="s">
        <v>1253</v>
      </c>
      <c r="D385" s="5">
        <v>577476.80814697803</v>
      </c>
      <c r="E385" s="5">
        <v>6099.5091794</v>
      </c>
      <c r="F385" s="5">
        <f t="shared" si="75"/>
        <v>1.0562344830733995E-2</v>
      </c>
      <c r="H385">
        <f t="shared" si="87"/>
        <v>6022</v>
      </c>
      <c r="I385">
        <f t="shared" si="87"/>
        <v>642</v>
      </c>
      <c r="J385">
        <f t="shared" si="76"/>
        <v>6664</v>
      </c>
      <c r="K385">
        <f t="shared" si="77"/>
        <v>70.38746595201134</v>
      </c>
    </row>
    <row r="386" spans="1:11" x14ac:dyDescent="0.3">
      <c r="A386" s="21" t="s">
        <v>1131</v>
      </c>
      <c r="B386" t="s">
        <v>1058</v>
      </c>
      <c r="C386" s="22" t="s">
        <v>1255</v>
      </c>
      <c r="D386" s="5">
        <v>577476.80814697803</v>
      </c>
      <c r="E386" s="5">
        <v>55011.137883099997</v>
      </c>
      <c r="F386" s="5">
        <f t="shared" si="75"/>
        <v>9.5261207215612875E-2</v>
      </c>
      <c r="H386">
        <f t="shared" si="87"/>
        <v>6022</v>
      </c>
      <c r="I386">
        <f t="shared" si="87"/>
        <v>642</v>
      </c>
      <c r="J386">
        <f t="shared" si="76"/>
        <v>6664</v>
      </c>
      <c r="K386">
        <f t="shared" si="77"/>
        <v>634.82068488484424</v>
      </c>
    </row>
    <row r="387" spans="1:11" x14ac:dyDescent="0.3">
      <c r="A387" s="21" t="s">
        <v>1131</v>
      </c>
      <c r="B387" t="s">
        <v>1059</v>
      </c>
      <c r="C387" s="22" t="s">
        <v>1233</v>
      </c>
      <c r="D387" s="5">
        <v>577270.92632751993</v>
      </c>
      <c r="E387" s="5">
        <v>40629.383538499998</v>
      </c>
      <c r="F387" s="5">
        <f t="shared" ref="F387:F450" si="88">E387/D387</f>
        <v>7.0381828852833214E-2</v>
      </c>
      <c r="H387">
        <f>Input!AC95</f>
        <v>40848</v>
      </c>
      <c r="I387">
        <f>Input!AD95</f>
        <v>904</v>
      </c>
      <c r="J387">
        <f t="shared" ref="J387:J450" si="89">SUM(H387:I387)</f>
        <v>41752</v>
      </c>
      <c r="K387">
        <f t="shared" ref="K387:K450" si="90">J387*F387</f>
        <v>2938.5821182634922</v>
      </c>
    </row>
    <row r="388" spans="1:11" x14ac:dyDescent="0.3">
      <c r="A388" s="21" t="s">
        <v>1131</v>
      </c>
      <c r="B388" t="s">
        <v>1059</v>
      </c>
      <c r="C388" s="22" t="s">
        <v>1234</v>
      </c>
      <c r="D388" s="5">
        <v>577270.92632751993</v>
      </c>
      <c r="E388" s="5">
        <v>489708.68909200002</v>
      </c>
      <c r="F388" s="5">
        <f t="shared" si="88"/>
        <v>0.84831691110346918</v>
      </c>
      <c r="H388">
        <f>H387</f>
        <v>40848</v>
      </c>
      <c r="I388">
        <f>I387</f>
        <v>904</v>
      </c>
      <c r="J388">
        <f t="shared" si="89"/>
        <v>41752</v>
      </c>
      <c r="K388">
        <f t="shared" si="90"/>
        <v>35418.927672392048</v>
      </c>
    </row>
    <row r="389" spans="1:11" x14ac:dyDescent="0.3">
      <c r="A389" s="21" t="s">
        <v>1131</v>
      </c>
      <c r="B389" t="s">
        <v>1059</v>
      </c>
      <c r="C389" s="22" t="s">
        <v>1249</v>
      </c>
      <c r="D389" s="5">
        <v>577270.92632751993</v>
      </c>
      <c r="E389" s="5">
        <v>42292.952968600002</v>
      </c>
      <c r="F389" s="5">
        <f t="shared" si="88"/>
        <v>7.3263611659189487E-2</v>
      </c>
      <c r="H389">
        <f t="shared" ref="H389:I390" si="91">H388</f>
        <v>40848</v>
      </c>
      <c r="I389">
        <f t="shared" si="91"/>
        <v>904</v>
      </c>
      <c r="J389">
        <f t="shared" si="89"/>
        <v>41752</v>
      </c>
      <c r="K389">
        <f t="shared" si="90"/>
        <v>3058.9023139944793</v>
      </c>
    </row>
    <row r="390" spans="1:11" x14ac:dyDescent="0.3">
      <c r="A390" s="21" t="s">
        <v>1131</v>
      </c>
      <c r="B390" t="s">
        <v>1059</v>
      </c>
      <c r="C390" s="22" t="s">
        <v>1216</v>
      </c>
      <c r="D390" s="5">
        <v>577270.92632751993</v>
      </c>
      <c r="E390" s="5">
        <v>4639.9007284199997</v>
      </c>
      <c r="F390" s="5">
        <f t="shared" si="88"/>
        <v>8.0376483845082981E-3</v>
      </c>
      <c r="H390">
        <f t="shared" si="91"/>
        <v>40848</v>
      </c>
      <c r="I390">
        <f t="shared" si="91"/>
        <v>904</v>
      </c>
      <c r="J390">
        <f t="shared" si="89"/>
        <v>41752</v>
      </c>
      <c r="K390">
        <f t="shared" si="90"/>
        <v>335.58789534999045</v>
      </c>
    </row>
    <row r="391" spans="1:11" x14ac:dyDescent="0.3">
      <c r="A391" s="21" t="s">
        <v>1131</v>
      </c>
      <c r="B391" t="s">
        <v>801</v>
      </c>
      <c r="C391" s="22" t="s">
        <v>1257</v>
      </c>
      <c r="D391" s="5">
        <v>586035.84400132997</v>
      </c>
      <c r="E391" s="5">
        <v>5139.0686453300004</v>
      </c>
      <c r="F391" s="5">
        <f t="shared" si="88"/>
        <v>8.7692053275129321E-3</v>
      </c>
      <c r="H391">
        <f>Input!AC96</f>
        <v>5479</v>
      </c>
      <c r="I391">
        <f>Input!AD96</f>
        <v>449</v>
      </c>
      <c r="J391">
        <f t="shared" si="89"/>
        <v>5928</v>
      </c>
      <c r="K391">
        <f t="shared" si="90"/>
        <v>51.983849181496659</v>
      </c>
    </row>
    <row r="392" spans="1:11" x14ac:dyDescent="0.3">
      <c r="A392" s="21" t="s">
        <v>1131</v>
      </c>
      <c r="B392" t="s">
        <v>801</v>
      </c>
      <c r="C392" s="22" t="s">
        <v>1236</v>
      </c>
      <c r="D392" s="5">
        <v>586035.84400132997</v>
      </c>
      <c r="E392" s="5">
        <v>366471.89777799998</v>
      </c>
      <c r="F392" s="5">
        <f t="shared" si="88"/>
        <v>0.62534041480433455</v>
      </c>
      <c r="H392">
        <f>H391</f>
        <v>5479</v>
      </c>
      <c r="I392">
        <f>I391</f>
        <v>449</v>
      </c>
      <c r="J392">
        <f t="shared" si="89"/>
        <v>5928</v>
      </c>
      <c r="K392">
        <f t="shared" si="90"/>
        <v>3707.0179789600952</v>
      </c>
    </row>
    <row r="393" spans="1:11" x14ac:dyDescent="0.3">
      <c r="A393" s="21" t="s">
        <v>1131</v>
      </c>
      <c r="B393" t="s">
        <v>801</v>
      </c>
      <c r="C393" s="22" t="s">
        <v>1252</v>
      </c>
      <c r="D393" s="5">
        <v>586035.84400132997</v>
      </c>
      <c r="E393" s="5">
        <v>113017.93994</v>
      </c>
      <c r="F393" s="5">
        <f t="shared" si="88"/>
        <v>0.19285158253859896</v>
      </c>
      <c r="H393">
        <f t="shared" ref="H393:I394" si="92">H392</f>
        <v>5479</v>
      </c>
      <c r="I393">
        <f t="shared" si="92"/>
        <v>449</v>
      </c>
      <c r="J393">
        <f t="shared" si="89"/>
        <v>5928</v>
      </c>
      <c r="K393">
        <f t="shared" si="90"/>
        <v>1143.2241812888146</v>
      </c>
    </row>
    <row r="394" spans="1:11" x14ac:dyDescent="0.3">
      <c r="A394" s="21" t="s">
        <v>1131</v>
      </c>
      <c r="B394" t="s">
        <v>801</v>
      </c>
      <c r="C394" s="22" t="s">
        <v>1242</v>
      </c>
      <c r="D394" s="5">
        <v>586035.84400132997</v>
      </c>
      <c r="E394" s="5">
        <v>101406.937638</v>
      </c>
      <c r="F394" s="5">
        <f t="shared" si="88"/>
        <v>0.17303879732955357</v>
      </c>
      <c r="H394">
        <f t="shared" si="92"/>
        <v>5479</v>
      </c>
      <c r="I394">
        <f t="shared" si="92"/>
        <v>449</v>
      </c>
      <c r="J394">
        <f t="shared" si="89"/>
        <v>5928</v>
      </c>
      <c r="K394">
        <f t="shared" si="90"/>
        <v>1025.7739905695935</v>
      </c>
    </row>
    <row r="395" spans="1:11" x14ac:dyDescent="0.3">
      <c r="A395" s="21" t="s">
        <v>1131</v>
      </c>
      <c r="B395" t="s">
        <v>903</v>
      </c>
      <c r="C395" s="22" t="s">
        <v>1211</v>
      </c>
      <c r="D395" s="5">
        <v>3049018.4002335598</v>
      </c>
      <c r="E395" s="5">
        <v>37442.917589600002</v>
      </c>
      <c r="F395" s="5">
        <f t="shared" si="88"/>
        <v>1.2280318671324454E-2</v>
      </c>
      <c r="H395">
        <f>Input!AC97</f>
        <v>77191</v>
      </c>
      <c r="I395">
        <f>Input!AD97</f>
        <v>1239</v>
      </c>
      <c r="J395">
        <f t="shared" si="89"/>
        <v>78430</v>
      </c>
      <c r="K395">
        <f t="shared" si="90"/>
        <v>963.145393391977</v>
      </c>
    </row>
    <row r="396" spans="1:11" x14ac:dyDescent="0.3">
      <c r="A396" s="21" t="s">
        <v>1131</v>
      </c>
      <c r="B396" t="s">
        <v>903</v>
      </c>
      <c r="C396" s="22" t="s">
        <v>1212</v>
      </c>
      <c r="D396" s="5">
        <v>3049018.4002335598</v>
      </c>
      <c r="E396" s="5">
        <v>7252.00746463</v>
      </c>
      <c r="F396" s="5">
        <f t="shared" si="88"/>
        <v>2.3784728436123852E-3</v>
      </c>
      <c r="H396">
        <f>H395</f>
        <v>77191</v>
      </c>
      <c r="I396">
        <f>I395</f>
        <v>1239</v>
      </c>
      <c r="J396">
        <f t="shared" si="89"/>
        <v>78430</v>
      </c>
      <c r="K396">
        <f t="shared" si="90"/>
        <v>186.54362512451937</v>
      </c>
    </row>
    <row r="397" spans="1:11" x14ac:dyDescent="0.3">
      <c r="A397" s="21" t="s">
        <v>1131</v>
      </c>
      <c r="B397" t="s">
        <v>903</v>
      </c>
      <c r="C397" s="22" t="s">
        <v>1213</v>
      </c>
      <c r="D397" s="5">
        <v>3049018.4002335598</v>
      </c>
      <c r="E397" s="5">
        <v>114886.27064800001</v>
      </c>
      <c r="F397" s="5">
        <f t="shared" si="88"/>
        <v>3.7679756422329076E-2</v>
      </c>
      <c r="H397">
        <f t="shared" ref="H397:I406" si="93">H396</f>
        <v>77191</v>
      </c>
      <c r="I397">
        <f t="shared" si="93"/>
        <v>1239</v>
      </c>
      <c r="J397">
        <f t="shared" si="89"/>
        <v>78430</v>
      </c>
      <c r="K397">
        <f t="shared" si="90"/>
        <v>2955.2232962032695</v>
      </c>
    </row>
    <row r="398" spans="1:11" x14ac:dyDescent="0.3">
      <c r="A398" s="21" t="s">
        <v>1131</v>
      </c>
      <c r="B398" t="s">
        <v>903</v>
      </c>
      <c r="C398" s="22" t="s">
        <v>1214</v>
      </c>
      <c r="D398" s="5">
        <v>3049018.4002335598</v>
      </c>
      <c r="E398" s="5">
        <v>220309.484038</v>
      </c>
      <c r="F398" s="5">
        <f t="shared" si="88"/>
        <v>7.2255872257485865E-2</v>
      </c>
      <c r="H398">
        <f t="shared" si="93"/>
        <v>77191</v>
      </c>
      <c r="I398">
        <f t="shared" si="93"/>
        <v>1239</v>
      </c>
      <c r="J398">
        <f t="shared" si="89"/>
        <v>78430</v>
      </c>
      <c r="K398">
        <f t="shared" si="90"/>
        <v>5667.0280611546168</v>
      </c>
    </row>
    <row r="399" spans="1:11" x14ac:dyDescent="0.3">
      <c r="A399" s="21" t="s">
        <v>1131</v>
      </c>
      <c r="B399" t="s">
        <v>903</v>
      </c>
      <c r="C399" s="22" t="s">
        <v>1220</v>
      </c>
      <c r="D399" s="5">
        <v>3049018.4002335598</v>
      </c>
      <c r="E399" s="5">
        <v>45437.858862599998</v>
      </c>
      <c r="F399" s="5">
        <f t="shared" si="88"/>
        <v>1.4902454789751149E-2</v>
      </c>
      <c r="H399">
        <f t="shared" si="93"/>
        <v>77191</v>
      </c>
      <c r="I399">
        <f t="shared" si="93"/>
        <v>1239</v>
      </c>
      <c r="J399">
        <f t="shared" si="89"/>
        <v>78430</v>
      </c>
      <c r="K399">
        <f t="shared" si="90"/>
        <v>1168.7995291601826</v>
      </c>
    </row>
    <row r="400" spans="1:11" x14ac:dyDescent="0.3">
      <c r="A400" s="21" t="s">
        <v>1131</v>
      </c>
      <c r="B400" t="s">
        <v>903</v>
      </c>
      <c r="C400" s="22" t="s">
        <v>1226</v>
      </c>
      <c r="D400" s="5">
        <v>3049018.4002335598</v>
      </c>
      <c r="E400" s="5">
        <v>2796.2304947299999</v>
      </c>
      <c r="F400" s="5">
        <f t="shared" si="88"/>
        <v>9.1709203674067831E-4</v>
      </c>
      <c r="H400">
        <f t="shared" si="93"/>
        <v>77191</v>
      </c>
      <c r="I400">
        <f t="shared" si="93"/>
        <v>1239</v>
      </c>
      <c r="J400">
        <f t="shared" si="89"/>
        <v>78430</v>
      </c>
      <c r="K400">
        <f t="shared" si="90"/>
        <v>71.927528441571397</v>
      </c>
    </row>
    <row r="401" spans="1:11" x14ac:dyDescent="0.3">
      <c r="A401" s="21" t="s">
        <v>1131</v>
      </c>
      <c r="B401" t="s">
        <v>903</v>
      </c>
      <c r="C401" s="22" t="s">
        <v>1227</v>
      </c>
      <c r="D401" s="5">
        <v>3049018.4002335598</v>
      </c>
      <c r="E401" s="5">
        <v>60439.707996999998</v>
      </c>
      <c r="F401" s="5">
        <f t="shared" si="88"/>
        <v>1.9822677354905505E-2</v>
      </c>
      <c r="H401">
        <f t="shared" si="93"/>
        <v>77191</v>
      </c>
      <c r="I401">
        <f t="shared" si="93"/>
        <v>1239</v>
      </c>
      <c r="J401">
        <f t="shared" si="89"/>
        <v>78430</v>
      </c>
      <c r="K401">
        <f t="shared" si="90"/>
        <v>1554.6925849452387</v>
      </c>
    </row>
    <row r="402" spans="1:11" x14ac:dyDescent="0.3">
      <c r="A402" s="21" t="s">
        <v>1131</v>
      </c>
      <c r="B402" t="s">
        <v>903</v>
      </c>
      <c r="C402" s="22" t="s">
        <v>1215</v>
      </c>
      <c r="D402" s="5">
        <v>3049018.4002335598</v>
      </c>
      <c r="E402" s="5">
        <v>375912.27345199999</v>
      </c>
      <c r="F402" s="5">
        <f t="shared" si="88"/>
        <v>0.12328960475384619</v>
      </c>
      <c r="H402">
        <f t="shared" si="93"/>
        <v>77191</v>
      </c>
      <c r="I402">
        <f t="shared" si="93"/>
        <v>1239</v>
      </c>
      <c r="J402">
        <f t="shared" si="89"/>
        <v>78430</v>
      </c>
      <c r="K402">
        <f t="shared" si="90"/>
        <v>9669.6037008441563</v>
      </c>
    </row>
    <row r="403" spans="1:11" x14ac:dyDescent="0.3">
      <c r="A403" s="21" t="s">
        <v>1131</v>
      </c>
      <c r="B403" t="s">
        <v>903</v>
      </c>
      <c r="C403" s="22" t="s">
        <v>1216</v>
      </c>
      <c r="D403" s="5">
        <v>3049018.4002335598</v>
      </c>
      <c r="E403" s="5">
        <v>984559.34162800002</v>
      </c>
      <c r="F403" s="5">
        <f t="shared" si="88"/>
        <v>0.32291026566208364</v>
      </c>
      <c r="H403">
        <f t="shared" si="93"/>
        <v>77191</v>
      </c>
      <c r="I403">
        <f t="shared" si="93"/>
        <v>1239</v>
      </c>
      <c r="J403">
        <f t="shared" si="89"/>
        <v>78430</v>
      </c>
      <c r="K403">
        <f t="shared" si="90"/>
        <v>25325.85213587722</v>
      </c>
    </row>
    <row r="404" spans="1:11" x14ac:dyDescent="0.3">
      <c r="A404" s="21" t="s">
        <v>1131</v>
      </c>
      <c r="B404" t="s">
        <v>903</v>
      </c>
      <c r="C404" s="22" t="s">
        <v>1229</v>
      </c>
      <c r="D404" s="5">
        <v>3049018.4002335598</v>
      </c>
      <c r="E404" s="5">
        <v>376223.04682599998</v>
      </c>
      <c r="F404" s="5">
        <f t="shared" si="88"/>
        <v>0.12339153046671698</v>
      </c>
      <c r="H404">
        <f t="shared" si="93"/>
        <v>77191</v>
      </c>
      <c r="I404">
        <f t="shared" si="93"/>
        <v>1239</v>
      </c>
      <c r="J404">
        <f t="shared" si="89"/>
        <v>78430</v>
      </c>
      <c r="K404">
        <f t="shared" si="90"/>
        <v>9677.5977345046122</v>
      </c>
    </row>
    <row r="405" spans="1:11" x14ac:dyDescent="0.3">
      <c r="A405" s="21" t="s">
        <v>1131</v>
      </c>
      <c r="B405" t="s">
        <v>903</v>
      </c>
      <c r="C405" s="22" t="s">
        <v>1258</v>
      </c>
      <c r="D405" s="5">
        <v>3049018.4002335598</v>
      </c>
      <c r="E405" s="5">
        <v>619081.60996399994</v>
      </c>
      <c r="F405" s="5">
        <f t="shared" si="88"/>
        <v>0.20304292355748896</v>
      </c>
      <c r="H405">
        <f t="shared" si="93"/>
        <v>77191</v>
      </c>
      <c r="I405">
        <f t="shared" si="93"/>
        <v>1239</v>
      </c>
      <c r="J405">
        <f t="shared" si="89"/>
        <v>78430</v>
      </c>
      <c r="K405">
        <f t="shared" si="90"/>
        <v>15924.656494613859</v>
      </c>
    </row>
    <row r="406" spans="1:11" x14ac:dyDescent="0.3">
      <c r="A406" s="21" t="s">
        <v>1131</v>
      </c>
      <c r="B406" t="s">
        <v>903</v>
      </c>
      <c r="C406" s="22" t="s">
        <v>1230</v>
      </c>
      <c r="D406" s="5">
        <v>3049018.4002335598</v>
      </c>
      <c r="E406" s="5">
        <v>204677.65126899999</v>
      </c>
      <c r="F406" s="5">
        <f t="shared" si="88"/>
        <v>6.7129031183715174E-2</v>
      </c>
      <c r="H406">
        <f t="shared" si="93"/>
        <v>77191</v>
      </c>
      <c r="I406">
        <f t="shared" si="93"/>
        <v>1239</v>
      </c>
      <c r="J406">
        <f t="shared" si="89"/>
        <v>78430</v>
      </c>
      <c r="K406">
        <f t="shared" si="90"/>
        <v>5264.9299157387813</v>
      </c>
    </row>
    <row r="407" spans="1:11" x14ac:dyDescent="0.3">
      <c r="A407" s="21" t="s">
        <v>1131</v>
      </c>
      <c r="B407" t="s">
        <v>1081</v>
      </c>
      <c r="C407" s="22" t="s">
        <v>1249</v>
      </c>
      <c r="D407" s="5">
        <v>752626.60087229998</v>
      </c>
      <c r="E407" s="5">
        <v>698971.64478099998</v>
      </c>
      <c r="F407" s="5">
        <f t="shared" si="88"/>
        <v>0.92870972667041862</v>
      </c>
      <c r="H407">
        <f>Input!AC98</f>
        <v>35385</v>
      </c>
      <c r="I407">
        <f>Input!AD98</f>
        <v>272</v>
      </c>
      <c r="J407">
        <f t="shared" si="89"/>
        <v>35657</v>
      </c>
      <c r="K407">
        <f t="shared" si="90"/>
        <v>33115.002723887119</v>
      </c>
    </row>
    <row r="408" spans="1:11" x14ac:dyDescent="0.3">
      <c r="A408" s="21" t="s">
        <v>1131</v>
      </c>
      <c r="B408" t="s">
        <v>1081</v>
      </c>
      <c r="C408" s="22" t="s">
        <v>1229</v>
      </c>
      <c r="D408" s="5">
        <v>752626.60087229998</v>
      </c>
      <c r="E408" s="5">
        <v>30278.142940400001</v>
      </c>
      <c r="F408" s="5">
        <f t="shared" si="88"/>
        <v>4.0229966500396612E-2</v>
      </c>
      <c r="H408">
        <f>H407</f>
        <v>35385</v>
      </c>
      <c r="I408">
        <f>I407</f>
        <v>272</v>
      </c>
      <c r="J408">
        <f t="shared" si="89"/>
        <v>35657</v>
      </c>
      <c r="K408">
        <f t="shared" si="90"/>
        <v>1434.4799155046419</v>
      </c>
    </row>
    <row r="409" spans="1:11" x14ac:dyDescent="0.3">
      <c r="A409" s="21" t="s">
        <v>1131</v>
      </c>
      <c r="B409" t="s">
        <v>1081</v>
      </c>
      <c r="C409" s="22" t="s">
        <v>1251</v>
      </c>
      <c r="D409" s="5">
        <v>752626.60087229998</v>
      </c>
      <c r="E409" s="5">
        <v>23376.813150900001</v>
      </c>
      <c r="F409" s="5">
        <f t="shared" si="88"/>
        <v>3.1060306829184745E-2</v>
      </c>
      <c r="H409">
        <f>H408</f>
        <v>35385</v>
      </c>
      <c r="I409">
        <f>I408</f>
        <v>272</v>
      </c>
      <c r="J409">
        <f t="shared" si="89"/>
        <v>35657</v>
      </c>
      <c r="K409">
        <f t="shared" si="90"/>
        <v>1107.5173606082403</v>
      </c>
    </row>
    <row r="410" spans="1:11" x14ac:dyDescent="0.3">
      <c r="A410" s="21" t="s">
        <v>1131</v>
      </c>
      <c r="B410" t="s">
        <v>1084</v>
      </c>
      <c r="C410" s="22" t="s">
        <v>1220</v>
      </c>
      <c r="D410" s="5">
        <v>1690566.0363391999</v>
      </c>
      <c r="E410" s="5">
        <v>613518.69615199999</v>
      </c>
      <c r="F410" s="5">
        <f t="shared" si="88"/>
        <v>0.36290726476472396</v>
      </c>
      <c r="H410">
        <f>Input!AC99</f>
        <v>101323</v>
      </c>
      <c r="I410">
        <f>Input!AD99</f>
        <v>2283</v>
      </c>
      <c r="J410">
        <f t="shared" si="89"/>
        <v>103606</v>
      </c>
      <c r="K410">
        <f t="shared" si="90"/>
        <v>37599.370073213991</v>
      </c>
    </row>
    <row r="411" spans="1:11" x14ac:dyDescent="0.3">
      <c r="A411" s="21" t="s">
        <v>1131</v>
      </c>
      <c r="B411" t="s">
        <v>1084</v>
      </c>
      <c r="C411" s="22" t="s">
        <v>1226</v>
      </c>
      <c r="D411" s="5">
        <v>1690566.0363391999</v>
      </c>
      <c r="E411" s="5">
        <v>453023.29624200001</v>
      </c>
      <c r="F411" s="5">
        <f t="shared" si="88"/>
        <v>0.26797136965024426</v>
      </c>
      <c r="H411">
        <f>H410</f>
        <v>101323</v>
      </c>
      <c r="I411">
        <f>I410</f>
        <v>2283</v>
      </c>
      <c r="J411">
        <f t="shared" si="89"/>
        <v>103606</v>
      </c>
      <c r="K411">
        <f t="shared" si="90"/>
        <v>27763.441723983207</v>
      </c>
    </row>
    <row r="412" spans="1:11" x14ac:dyDescent="0.3">
      <c r="A412" s="21" t="s">
        <v>1131</v>
      </c>
      <c r="B412" t="s">
        <v>1084</v>
      </c>
      <c r="C412" s="22" t="s">
        <v>1222</v>
      </c>
      <c r="D412" s="5">
        <v>1690566.0363391999</v>
      </c>
      <c r="E412" s="5">
        <v>476424.23814999999</v>
      </c>
      <c r="F412" s="5">
        <f t="shared" si="88"/>
        <v>0.28181344467422442</v>
      </c>
      <c r="H412">
        <f t="shared" ref="H412:I415" si="94">H411</f>
        <v>101323</v>
      </c>
      <c r="I412">
        <f t="shared" si="94"/>
        <v>2283</v>
      </c>
      <c r="J412">
        <f t="shared" si="89"/>
        <v>103606</v>
      </c>
      <c r="K412">
        <f t="shared" si="90"/>
        <v>29197.563748917695</v>
      </c>
    </row>
    <row r="413" spans="1:11" x14ac:dyDescent="0.3">
      <c r="A413" s="21" t="s">
        <v>1131</v>
      </c>
      <c r="B413" t="s">
        <v>1084</v>
      </c>
      <c r="C413" s="22" t="s">
        <v>1227</v>
      </c>
      <c r="D413" s="5">
        <v>1690566.0363391999</v>
      </c>
      <c r="E413" s="5">
        <v>95308.638008800001</v>
      </c>
      <c r="F413" s="5">
        <f t="shared" si="88"/>
        <v>5.6376761368744907E-2</v>
      </c>
      <c r="H413">
        <f t="shared" si="94"/>
        <v>101323</v>
      </c>
      <c r="I413">
        <f t="shared" si="94"/>
        <v>2283</v>
      </c>
      <c r="J413">
        <f t="shared" si="89"/>
        <v>103606</v>
      </c>
      <c r="K413">
        <f t="shared" si="90"/>
        <v>5840.9707383701852</v>
      </c>
    </row>
    <row r="414" spans="1:11" x14ac:dyDescent="0.3">
      <c r="A414" s="21" t="s">
        <v>1131</v>
      </c>
      <c r="B414" t="s">
        <v>1084</v>
      </c>
      <c r="C414" s="22" t="s">
        <v>1215</v>
      </c>
      <c r="D414" s="5">
        <v>1690566.0363391999</v>
      </c>
      <c r="E414" s="5">
        <v>36804.512835599999</v>
      </c>
      <c r="F414" s="5">
        <f t="shared" si="88"/>
        <v>2.1770526583686459E-2</v>
      </c>
      <c r="H414">
        <f t="shared" si="94"/>
        <v>101323</v>
      </c>
      <c r="I414">
        <f t="shared" si="94"/>
        <v>2283</v>
      </c>
      <c r="J414">
        <f t="shared" si="89"/>
        <v>103606</v>
      </c>
      <c r="K414">
        <f t="shared" si="90"/>
        <v>2255.5571772294193</v>
      </c>
    </row>
    <row r="415" spans="1:11" x14ac:dyDescent="0.3">
      <c r="A415" s="21" t="s">
        <v>1131</v>
      </c>
      <c r="B415" t="s">
        <v>1084</v>
      </c>
      <c r="C415" s="22" t="s">
        <v>1216</v>
      </c>
      <c r="D415" s="5">
        <v>1690566.0363391999</v>
      </c>
      <c r="E415" s="5">
        <v>15486.654950800001</v>
      </c>
      <c r="F415" s="5">
        <f t="shared" si="88"/>
        <v>9.160632958376028E-3</v>
      </c>
      <c r="H415">
        <f t="shared" si="94"/>
        <v>101323</v>
      </c>
      <c r="I415">
        <f t="shared" si="94"/>
        <v>2283</v>
      </c>
      <c r="J415">
        <f t="shared" si="89"/>
        <v>103606</v>
      </c>
      <c r="K415">
        <f t="shared" si="90"/>
        <v>949.09653828550677</v>
      </c>
    </row>
    <row r="416" spans="1:11" x14ac:dyDescent="0.3">
      <c r="A416" s="21" t="s">
        <v>1131</v>
      </c>
      <c r="B416" t="s">
        <v>1088</v>
      </c>
      <c r="C416" s="22" t="s">
        <v>1242</v>
      </c>
      <c r="D416" s="5">
        <v>676378.39754029992</v>
      </c>
      <c r="E416" s="5">
        <v>62736.764814399998</v>
      </c>
      <c r="F416" s="5">
        <f t="shared" si="88"/>
        <v>9.2753945191843629E-2</v>
      </c>
      <c r="H416">
        <f>Input!AC100</f>
        <v>4298</v>
      </c>
      <c r="I416">
        <f>Input!AD100</f>
        <v>1530</v>
      </c>
      <c r="J416">
        <f t="shared" si="89"/>
        <v>5828</v>
      </c>
      <c r="K416">
        <f t="shared" si="90"/>
        <v>540.56999257806467</v>
      </c>
    </row>
    <row r="417" spans="1:11" x14ac:dyDescent="0.3">
      <c r="A417" s="21" t="s">
        <v>1131</v>
      </c>
      <c r="B417" t="s">
        <v>1088</v>
      </c>
      <c r="C417" s="22" t="s">
        <v>1243</v>
      </c>
      <c r="D417" s="5">
        <v>676378.39754029992</v>
      </c>
      <c r="E417" s="5">
        <v>536064.65150499996</v>
      </c>
      <c r="F417" s="5">
        <f t="shared" si="88"/>
        <v>0.79255140828630644</v>
      </c>
      <c r="H417">
        <f>H416</f>
        <v>4298</v>
      </c>
      <c r="I417">
        <f>I416</f>
        <v>1530</v>
      </c>
      <c r="J417">
        <f t="shared" si="89"/>
        <v>5828</v>
      </c>
      <c r="K417">
        <f t="shared" si="90"/>
        <v>4618.9896074925937</v>
      </c>
    </row>
    <row r="418" spans="1:11" x14ac:dyDescent="0.3">
      <c r="A418" s="21" t="s">
        <v>1131</v>
      </c>
      <c r="B418" t="s">
        <v>1088</v>
      </c>
      <c r="C418" s="22" t="s">
        <v>1245</v>
      </c>
      <c r="D418" s="5">
        <v>676378.39754029992</v>
      </c>
      <c r="E418" s="5">
        <v>52824.9789877</v>
      </c>
      <c r="F418" s="5">
        <f t="shared" si="88"/>
        <v>7.8099742954242685E-2</v>
      </c>
      <c r="H418">
        <f t="shared" ref="H418:I420" si="95">H417</f>
        <v>4298</v>
      </c>
      <c r="I418">
        <f t="shared" si="95"/>
        <v>1530</v>
      </c>
      <c r="J418">
        <f t="shared" si="89"/>
        <v>5828</v>
      </c>
      <c r="K418">
        <f t="shared" si="90"/>
        <v>455.16530193732638</v>
      </c>
    </row>
    <row r="419" spans="1:11" x14ac:dyDescent="0.3">
      <c r="A419" s="21" t="s">
        <v>1131</v>
      </c>
      <c r="B419" t="s">
        <v>1088</v>
      </c>
      <c r="C419" s="22" t="s">
        <v>1239</v>
      </c>
      <c r="D419" s="5">
        <v>676378.39754029992</v>
      </c>
      <c r="E419" s="5">
        <v>12651.9230386</v>
      </c>
      <c r="F419" s="5">
        <f t="shared" si="88"/>
        <v>1.8705391959012371E-2</v>
      </c>
      <c r="H419">
        <f t="shared" si="95"/>
        <v>4298</v>
      </c>
      <c r="I419">
        <f t="shared" si="95"/>
        <v>1530</v>
      </c>
      <c r="J419">
        <f t="shared" si="89"/>
        <v>5828</v>
      </c>
      <c r="K419">
        <f t="shared" si="90"/>
        <v>109.0150243371241</v>
      </c>
    </row>
    <row r="420" spans="1:11" x14ac:dyDescent="0.3">
      <c r="A420" s="21" t="s">
        <v>1131</v>
      </c>
      <c r="B420" t="s">
        <v>1088</v>
      </c>
      <c r="C420" s="22" t="s">
        <v>1241</v>
      </c>
      <c r="D420" s="5">
        <v>676378.39754029992</v>
      </c>
      <c r="E420" s="5">
        <v>12100.079194600001</v>
      </c>
      <c r="F420" s="5">
        <f t="shared" si="88"/>
        <v>1.7889511608594883E-2</v>
      </c>
      <c r="H420">
        <f t="shared" si="95"/>
        <v>4298</v>
      </c>
      <c r="I420">
        <f t="shared" si="95"/>
        <v>1530</v>
      </c>
      <c r="J420">
        <f t="shared" si="89"/>
        <v>5828</v>
      </c>
      <c r="K420">
        <f t="shared" si="90"/>
        <v>104.26007365489097</v>
      </c>
    </row>
    <row r="421" spans="1:11" x14ac:dyDescent="0.3">
      <c r="A421" s="21" t="s">
        <v>1131</v>
      </c>
      <c r="B421" t="s">
        <v>1091</v>
      </c>
      <c r="C421" s="22" t="s">
        <v>1248</v>
      </c>
      <c r="D421" s="5">
        <v>838843.3896774</v>
      </c>
      <c r="E421" s="5">
        <v>265294.02523299999</v>
      </c>
      <c r="F421" s="5">
        <f t="shared" si="88"/>
        <v>0.31626168662427678</v>
      </c>
      <c r="H421">
        <f>Input!AC101</f>
        <v>2024</v>
      </c>
      <c r="I421">
        <f>Input!AD101</f>
        <v>787</v>
      </c>
      <c r="J421">
        <f t="shared" si="89"/>
        <v>2811</v>
      </c>
      <c r="K421">
        <f t="shared" si="90"/>
        <v>889.01160110084209</v>
      </c>
    </row>
    <row r="422" spans="1:11" x14ac:dyDescent="0.3">
      <c r="A422" s="21" t="s">
        <v>1131</v>
      </c>
      <c r="B422" t="s">
        <v>1091</v>
      </c>
      <c r="C422" s="22" t="s">
        <v>1245</v>
      </c>
      <c r="D422" s="5">
        <v>838843.3896774</v>
      </c>
      <c r="E422" s="5">
        <v>13834.6633084</v>
      </c>
      <c r="F422" s="5">
        <f t="shared" si="88"/>
        <v>1.6492546139894475E-2</v>
      </c>
      <c r="H422">
        <f>H421</f>
        <v>2024</v>
      </c>
      <c r="I422">
        <f>I421</f>
        <v>787</v>
      </c>
      <c r="J422">
        <f t="shared" si="89"/>
        <v>2811</v>
      </c>
      <c r="K422">
        <f t="shared" si="90"/>
        <v>46.360547199243371</v>
      </c>
    </row>
    <row r="423" spans="1:11" x14ac:dyDescent="0.3">
      <c r="A423" s="21" t="s">
        <v>1131</v>
      </c>
      <c r="B423" t="s">
        <v>1091</v>
      </c>
      <c r="C423" s="22" t="s">
        <v>1246</v>
      </c>
      <c r="D423" s="5">
        <v>838843.3896774</v>
      </c>
      <c r="E423" s="5">
        <v>347653.09935899999</v>
      </c>
      <c r="F423" s="5">
        <f t="shared" si="88"/>
        <v>0.41444339150446119</v>
      </c>
      <c r="H423">
        <f t="shared" ref="H423:I424" si="96">H422</f>
        <v>2024</v>
      </c>
      <c r="I423">
        <f t="shared" si="96"/>
        <v>787</v>
      </c>
      <c r="J423">
        <f t="shared" si="89"/>
        <v>2811</v>
      </c>
      <c r="K423">
        <f t="shared" si="90"/>
        <v>1165.0003735190403</v>
      </c>
    </row>
    <row r="424" spans="1:11" x14ac:dyDescent="0.3">
      <c r="A424" s="21" t="s">
        <v>1131</v>
      </c>
      <c r="B424" t="s">
        <v>1091</v>
      </c>
      <c r="C424" s="22" t="s">
        <v>1250</v>
      </c>
      <c r="D424" s="5">
        <v>838843.3896774</v>
      </c>
      <c r="E424" s="5">
        <v>212061.601777</v>
      </c>
      <c r="F424" s="5">
        <f t="shared" si="88"/>
        <v>0.25280237573136749</v>
      </c>
      <c r="H424">
        <f t="shared" si="96"/>
        <v>2024</v>
      </c>
      <c r="I424">
        <f t="shared" si="96"/>
        <v>787</v>
      </c>
      <c r="J424">
        <f t="shared" si="89"/>
        <v>2811</v>
      </c>
      <c r="K424">
        <f t="shared" si="90"/>
        <v>710.62747818087405</v>
      </c>
    </row>
    <row r="425" spans="1:11" x14ac:dyDescent="0.3">
      <c r="A425" s="21" t="s">
        <v>1131</v>
      </c>
      <c r="B425" t="s">
        <v>1092</v>
      </c>
      <c r="C425" s="22" t="s">
        <v>1235</v>
      </c>
      <c r="D425" s="5">
        <v>580671.23739839997</v>
      </c>
      <c r="E425" s="5">
        <v>183399.42684500001</v>
      </c>
      <c r="F425" s="5">
        <f t="shared" si="88"/>
        <v>0.31584038442594531</v>
      </c>
      <c r="H425">
        <f>Input!AC102</f>
        <v>2630</v>
      </c>
      <c r="I425">
        <f>Input!AD102</f>
        <v>629</v>
      </c>
      <c r="J425">
        <f t="shared" si="89"/>
        <v>3259</v>
      </c>
      <c r="K425">
        <f t="shared" si="90"/>
        <v>1029.3238128441558</v>
      </c>
    </row>
    <row r="426" spans="1:11" x14ac:dyDescent="0.3">
      <c r="A426" s="21" t="s">
        <v>1131</v>
      </c>
      <c r="B426" t="s">
        <v>1092</v>
      </c>
      <c r="C426" s="22" t="s">
        <v>1257</v>
      </c>
      <c r="D426" s="5">
        <v>580671.23739839997</v>
      </c>
      <c r="E426" s="5">
        <v>67076.434295400002</v>
      </c>
      <c r="F426" s="5">
        <f t="shared" si="88"/>
        <v>0.11551533806965317</v>
      </c>
      <c r="H426">
        <f>H425</f>
        <v>2630</v>
      </c>
      <c r="I426">
        <f>I425</f>
        <v>629</v>
      </c>
      <c r="J426">
        <f t="shared" si="89"/>
        <v>3259</v>
      </c>
      <c r="K426">
        <f t="shared" si="90"/>
        <v>376.46448676899968</v>
      </c>
    </row>
    <row r="427" spans="1:11" x14ac:dyDescent="0.3">
      <c r="A427" s="21" t="s">
        <v>1131</v>
      </c>
      <c r="B427" t="s">
        <v>1092</v>
      </c>
      <c r="C427" s="22" t="s">
        <v>1236</v>
      </c>
      <c r="D427" s="5">
        <v>580671.23739839997</v>
      </c>
      <c r="E427" s="5">
        <v>330195.37625799997</v>
      </c>
      <c r="F427" s="5">
        <f t="shared" si="88"/>
        <v>0.5686442775044015</v>
      </c>
      <c r="H427">
        <f>H426</f>
        <v>2630</v>
      </c>
      <c r="I427">
        <f>I426</f>
        <v>629</v>
      </c>
      <c r="J427">
        <f t="shared" si="89"/>
        <v>3259</v>
      </c>
      <c r="K427">
        <f t="shared" si="90"/>
        <v>1853.2117003868445</v>
      </c>
    </row>
    <row r="428" spans="1:11" x14ac:dyDescent="0.3">
      <c r="A428" s="21" t="s">
        <v>1131</v>
      </c>
      <c r="B428" t="s">
        <v>1099</v>
      </c>
      <c r="C428" s="22" t="s">
        <v>1252</v>
      </c>
      <c r="D428" s="5">
        <v>591001.39165290003</v>
      </c>
      <c r="E428" s="5">
        <v>63116.552979400003</v>
      </c>
      <c r="F428" s="5">
        <f t="shared" si="88"/>
        <v>0.10679594645771812</v>
      </c>
      <c r="H428">
        <f>Input!AC103</f>
        <v>595</v>
      </c>
      <c r="I428">
        <f>Input!AD103</f>
        <v>503</v>
      </c>
      <c r="J428">
        <f t="shared" si="89"/>
        <v>1098</v>
      </c>
      <c r="K428">
        <f t="shared" si="90"/>
        <v>117.26194921057449</v>
      </c>
    </row>
    <row r="429" spans="1:11" x14ac:dyDescent="0.3">
      <c r="A429" s="21" t="s">
        <v>1131</v>
      </c>
      <c r="B429" t="s">
        <v>1099</v>
      </c>
      <c r="C429" s="22" t="s">
        <v>1242</v>
      </c>
      <c r="D429" s="5">
        <v>591001.39165290003</v>
      </c>
      <c r="E429" s="5">
        <v>62550.9658414</v>
      </c>
      <c r="F429" s="5">
        <f t="shared" si="88"/>
        <v>0.10583894847769952</v>
      </c>
      <c r="H429">
        <f>H428</f>
        <v>595</v>
      </c>
      <c r="I429">
        <f>I428</f>
        <v>503</v>
      </c>
      <c r="J429">
        <f t="shared" si="89"/>
        <v>1098</v>
      </c>
      <c r="K429">
        <f t="shared" si="90"/>
        <v>116.21116542851408</v>
      </c>
    </row>
    <row r="430" spans="1:11" x14ac:dyDescent="0.3">
      <c r="A430" s="21" t="s">
        <v>1131</v>
      </c>
      <c r="B430" t="s">
        <v>1099</v>
      </c>
      <c r="C430" s="22" t="s">
        <v>1249</v>
      </c>
      <c r="D430" s="5">
        <v>591001.39165290003</v>
      </c>
      <c r="E430" s="5">
        <v>52171.274660100004</v>
      </c>
      <c r="F430" s="5">
        <f t="shared" si="88"/>
        <v>8.8276060593002165E-2</v>
      </c>
      <c r="H430">
        <f t="shared" ref="H430:I431" si="97">H429</f>
        <v>595</v>
      </c>
      <c r="I430">
        <f t="shared" si="97"/>
        <v>503</v>
      </c>
      <c r="J430">
        <f t="shared" si="89"/>
        <v>1098</v>
      </c>
      <c r="K430">
        <f t="shared" si="90"/>
        <v>96.927114531116374</v>
      </c>
    </row>
    <row r="431" spans="1:11" x14ac:dyDescent="0.3">
      <c r="A431" s="21" t="s">
        <v>1131</v>
      </c>
      <c r="B431" t="s">
        <v>1099</v>
      </c>
      <c r="C431" s="22" t="s">
        <v>1244</v>
      </c>
      <c r="D431" s="5">
        <v>591001.39165290003</v>
      </c>
      <c r="E431" s="5">
        <v>413162.59817200003</v>
      </c>
      <c r="F431" s="5">
        <f t="shared" si="88"/>
        <v>0.69908904447158027</v>
      </c>
      <c r="H431">
        <f t="shared" si="97"/>
        <v>595</v>
      </c>
      <c r="I431">
        <f t="shared" si="97"/>
        <v>503</v>
      </c>
      <c r="J431">
        <f t="shared" si="89"/>
        <v>1098</v>
      </c>
      <c r="K431">
        <f t="shared" si="90"/>
        <v>767.59977082979515</v>
      </c>
    </row>
    <row r="432" spans="1:11" x14ac:dyDescent="0.3">
      <c r="A432" s="21" t="s">
        <v>1131</v>
      </c>
      <c r="B432" t="s">
        <v>1101</v>
      </c>
      <c r="C432" s="22" t="s">
        <v>1246</v>
      </c>
      <c r="D432" s="5">
        <v>930764.61455060006</v>
      </c>
      <c r="E432" s="5">
        <v>76305.742887700006</v>
      </c>
      <c r="F432" s="5">
        <f t="shared" si="88"/>
        <v>8.1981783250905618E-2</v>
      </c>
      <c r="H432">
        <f>Input!AC104</f>
        <v>1742</v>
      </c>
      <c r="I432">
        <f>Input!AD104</f>
        <v>796</v>
      </c>
      <c r="J432">
        <f t="shared" si="89"/>
        <v>2538</v>
      </c>
      <c r="K432">
        <f t="shared" si="90"/>
        <v>208.06976589079846</v>
      </c>
    </row>
    <row r="433" spans="1:11" x14ac:dyDescent="0.3">
      <c r="A433" s="21" t="s">
        <v>1131</v>
      </c>
      <c r="B433" t="s">
        <v>1101</v>
      </c>
      <c r="C433" s="22" t="s">
        <v>1253</v>
      </c>
      <c r="D433" s="5">
        <v>930764.61455060006</v>
      </c>
      <c r="E433" s="5">
        <v>325958.78215799999</v>
      </c>
      <c r="F433" s="5">
        <f t="shared" si="88"/>
        <v>0.35020538712183669</v>
      </c>
      <c r="H433">
        <f>H432</f>
        <v>1742</v>
      </c>
      <c r="I433">
        <f>I432</f>
        <v>796</v>
      </c>
      <c r="J433">
        <f t="shared" si="89"/>
        <v>2538</v>
      </c>
      <c r="K433">
        <f t="shared" si="90"/>
        <v>888.82127251522149</v>
      </c>
    </row>
    <row r="434" spans="1:11" x14ac:dyDescent="0.3">
      <c r="A434" s="21" t="s">
        <v>1131</v>
      </c>
      <c r="B434" t="s">
        <v>1101</v>
      </c>
      <c r="C434" s="22" t="s">
        <v>1254</v>
      </c>
      <c r="D434" s="5">
        <v>930764.61455060006</v>
      </c>
      <c r="E434" s="5">
        <v>14234.955854899999</v>
      </c>
      <c r="F434" s="5">
        <f t="shared" si="88"/>
        <v>1.5293830075150682E-2</v>
      </c>
      <c r="H434">
        <f t="shared" ref="H434:I435" si="98">H433</f>
        <v>1742</v>
      </c>
      <c r="I434">
        <f t="shared" si="98"/>
        <v>796</v>
      </c>
      <c r="J434">
        <f t="shared" si="89"/>
        <v>2538</v>
      </c>
      <c r="K434">
        <f t="shared" si="90"/>
        <v>38.815740730732429</v>
      </c>
    </row>
    <row r="435" spans="1:11" x14ac:dyDescent="0.3">
      <c r="A435" s="21" t="s">
        <v>1131</v>
      </c>
      <c r="B435" t="s">
        <v>1101</v>
      </c>
      <c r="C435" s="22" t="s">
        <v>1250</v>
      </c>
      <c r="D435" s="5">
        <v>930764.61455060006</v>
      </c>
      <c r="E435" s="5">
        <v>514265.13364999997</v>
      </c>
      <c r="F435" s="5">
        <f t="shared" si="88"/>
        <v>0.55251899955210693</v>
      </c>
      <c r="H435">
        <f t="shared" si="98"/>
        <v>1742</v>
      </c>
      <c r="I435">
        <f t="shared" si="98"/>
        <v>796</v>
      </c>
      <c r="J435">
        <f t="shared" si="89"/>
        <v>2538</v>
      </c>
      <c r="K435">
        <f t="shared" si="90"/>
        <v>1402.2932208632474</v>
      </c>
    </row>
    <row r="436" spans="1:11" x14ac:dyDescent="0.3">
      <c r="A436" s="21" t="s">
        <v>1131</v>
      </c>
      <c r="B436" t="s">
        <v>1107</v>
      </c>
      <c r="C436" s="22" t="s">
        <v>1243</v>
      </c>
      <c r="D436" s="5">
        <v>986049.65622114995</v>
      </c>
      <c r="E436" s="5">
        <v>4668.6155735499997</v>
      </c>
      <c r="F436" s="5">
        <f t="shared" si="88"/>
        <v>4.734665788984291E-3</v>
      </c>
      <c r="H436">
        <f>Input!AC105</f>
        <v>104107</v>
      </c>
      <c r="I436">
        <f>Input!AD105</f>
        <v>1978</v>
      </c>
      <c r="J436">
        <f t="shared" si="89"/>
        <v>106085</v>
      </c>
      <c r="K436">
        <f t="shared" si="90"/>
        <v>502.27702022439848</v>
      </c>
    </row>
    <row r="437" spans="1:11" x14ac:dyDescent="0.3">
      <c r="A437" s="21" t="s">
        <v>1131</v>
      </c>
      <c r="B437" t="s">
        <v>1107</v>
      </c>
      <c r="C437" s="22" t="s">
        <v>1248</v>
      </c>
      <c r="D437" s="5">
        <v>986049.65622114995</v>
      </c>
      <c r="E437" s="5">
        <v>272723.03550400003</v>
      </c>
      <c r="F437" s="5">
        <f t="shared" si="88"/>
        <v>0.27658144169854471</v>
      </c>
      <c r="H437">
        <f>H436</f>
        <v>104107</v>
      </c>
      <c r="I437">
        <f>I436</f>
        <v>1978</v>
      </c>
      <c r="J437">
        <f t="shared" si="89"/>
        <v>106085</v>
      </c>
      <c r="K437">
        <f t="shared" si="90"/>
        <v>29341.142242590115</v>
      </c>
    </row>
    <row r="438" spans="1:11" x14ac:dyDescent="0.3">
      <c r="A438" s="21" t="s">
        <v>1131</v>
      </c>
      <c r="B438" t="s">
        <v>1107</v>
      </c>
      <c r="C438" s="22" t="s">
        <v>1249</v>
      </c>
      <c r="D438" s="5">
        <v>986049.65622114995</v>
      </c>
      <c r="E438" s="5">
        <v>90696.710520599998</v>
      </c>
      <c r="F438" s="5">
        <f t="shared" si="88"/>
        <v>9.1979861205142649E-2</v>
      </c>
      <c r="H438">
        <f t="shared" ref="H438:I440" si="99">H437</f>
        <v>104107</v>
      </c>
      <c r="I438">
        <f t="shared" si="99"/>
        <v>1978</v>
      </c>
      <c r="J438">
        <f t="shared" si="89"/>
        <v>106085</v>
      </c>
      <c r="K438">
        <f t="shared" si="90"/>
        <v>9757.683575947558</v>
      </c>
    </row>
    <row r="439" spans="1:11" x14ac:dyDescent="0.3">
      <c r="A439" s="21" t="s">
        <v>1131</v>
      </c>
      <c r="B439" t="s">
        <v>1107</v>
      </c>
      <c r="C439" s="22" t="s">
        <v>1244</v>
      </c>
      <c r="D439" s="5">
        <v>986049.65622114995</v>
      </c>
      <c r="E439" s="5">
        <v>200748.29298999999</v>
      </c>
      <c r="F439" s="5">
        <f t="shared" si="88"/>
        <v>0.20358842145874287</v>
      </c>
      <c r="H439">
        <f t="shared" si="99"/>
        <v>104107</v>
      </c>
      <c r="I439">
        <f t="shared" si="99"/>
        <v>1978</v>
      </c>
      <c r="J439">
        <f t="shared" si="89"/>
        <v>106085</v>
      </c>
      <c r="K439">
        <f t="shared" si="90"/>
        <v>21597.677690450739</v>
      </c>
    </row>
    <row r="440" spans="1:11" x14ac:dyDescent="0.3">
      <c r="A440" s="21" t="s">
        <v>1131</v>
      </c>
      <c r="B440" t="s">
        <v>1107</v>
      </c>
      <c r="C440" s="22" t="s">
        <v>1245</v>
      </c>
      <c r="D440" s="5">
        <v>986049.65622114995</v>
      </c>
      <c r="E440" s="5">
        <v>417213.00163299998</v>
      </c>
      <c r="F440" s="5">
        <f t="shared" si="88"/>
        <v>0.42311560984858554</v>
      </c>
      <c r="H440">
        <f t="shared" si="99"/>
        <v>104107</v>
      </c>
      <c r="I440">
        <f t="shared" si="99"/>
        <v>1978</v>
      </c>
      <c r="J440">
        <f t="shared" si="89"/>
        <v>106085</v>
      </c>
      <c r="K440">
        <f t="shared" si="90"/>
        <v>44886.219470787197</v>
      </c>
    </row>
    <row r="441" spans="1:11" x14ac:dyDescent="0.3">
      <c r="A441" s="21" t="s">
        <v>1131</v>
      </c>
      <c r="B441" t="s">
        <v>1110</v>
      </c>
      <c r="C441" s="22" t="s">
        <v>1234</v>
      </c>
      <c r="D441" s="5">
        <v>794782.89121640008</v>
      </c>
      <c r="E441" s="5">
        <v>643.33464040000001</v>
      </c>
      <c r="F441" s="5">
        <f t="shared" si="88"/>
        <v>8.0944701692733793E-4</v>
      </c>
      <c r="H441">
        <f>Input!AC106</f>
        <v>16285</v>
      </c>
      <c r="I441">
        <f>Input!AD106</f>
        <v>212</v>
      </c>
      <c r="J441">
        <f t="shared" si="89"/>
        <v>16497</v>
      </c>
      <c r="K441">
        <f t="shared" si="90"/>
        <v>13.353447438250294</v>
      </c>
    </row>
    <row r="442" spans="1:11" x14ac:dyDescent="0.3">
      <c r="A442" s="21" t="s">
        <v>1131</v>
      </c>
      <c r="B442" t="s">
        <v>1110</v>
      </c>
      <c r="C442" s="22" t="s">
        <v>1249</v>
      </c>
      <c r="D442" s="5">
        <v>794782.89121640008</v>
      </c>
      <c r="E442" s="5">
        <v>306915.453927</v>
      </c>
      <c r="F442" s="5">
        <f t="shared" si="88"/>
        <v>0.3861626329893334</v>
      </c>
      <c r="H442">
        <f>H441</f>
        <v>16285</v>
      </c>
      <c r="I442">
        <f>I441</f>
        <v>212</v>
      </c>
      <c r="J442">
        <f t="shared" si="89"/>
        <v>16497</v>
      </c>
      <c r="K442">
        <f t="shared" si="90"/>
        <v>6370.5249564250335</v>
      </c>
    </row>
    <row r="443" spans="1:11" x14ac:dyDescent="0.3">
      <c r="A443" s="21" t="s">
        <v>1131</v>
      </c>
      <c r="B443" t="s">
        <v>1110</v>
      </c>
      <c r="C443" s="22" t="s">
        <v>1216</v>
      </c>
      <c r="D443" s="5">
        <v>794782.89121640008</v>
      </c>
      <c r="E443" s="5">
        <v>167700.00580099999</v>
      </c>
      <c r="F443" s="5">
        <f t="shared" si="88"/>
        <v>0.21100102638638626</v>
      </c>
      <c r="H443">
        <f t="shared" ref="H443:I444" si="100">H442</f>
        <v>16285</v>
      </c>
      <c r="I443">
        <f t="shared" si="100"/>
        <v>212</v>
      </c>
      <c r="J443">
        <f t="shared" si="89"/>
        <v>16497</v>
      </c>
      <c r="K443">
        <f t="shared" si="90"/>
        <v>3480.8839322962144</v>
      </c>
    </row>
    <row r="444" spans="1:11" x14ac:dyDescent="0.3">
      <c r="A444" s="21" t="s">
        <v>1131</v>
      </c>
      <c r="B444" t="s">
        <v>1110</v>
      </c>
      <c r="C444" s="22" t="s">
        <v>1229</v>
      </c>
      <c r="D444" s="5">
        <v>794782.89121640008</v>
      </c>
      <c r="E444" s="5">
        <v>319524.09684800002</v>
      </c>
      <c r="F444" s="5">
        <f t="shared" si="88"/>
        <v>0.40202689360735289</v>
      </c>
      <c r="H444">
        <f t="shared" si="100"/>
        <v>16285</v>
      </c>
      <c r="I444">
        <f t="shared" si="100"/>
        <v>212</v>
      </c>
      <c r="J444">
        <f t="shared" si="89"/>
        <v>16497</v>
      </c>
      <c r="K444">
        <f t="shared" si="90"/>
        <v>6632.2376638405003</v>
      </c>
    </row>
    <row r="445" spans="1:11" x14ac:dyDescent="0.3">
      <c r="A445" s="21" t="s">
        <v>1131</v>
      </c>
      <c r="B445" t="s">
        <v>832</v>
      </c>
      <c r="C445" s="22" t="s">
        <v>1220</v>
      </c>
      <c r="D445" s="5">
        <v>535078.53565653146</v>
      </c>
      <c r="E445" s="5">
        <v>148152.152585</v>
      </c>
      <c r="F445" s="5">
        <f t="shared" si="88"/>
        <v>0.27687926671029711</v>
      </c>
      <c r="H445">
        <f>Input!AC107</f>
        <v>13454</v>
      </c>
      <c r="I445">
        <f>Input!AD107</f>
        <v>126</v>
      </c>
      <c r="J445">
        <f t="shared" si="89"/>
        <v>13580</v>
      </c>
      <c r="K445">
        <f t="shared" si="90"/>
        <v>3760.0204419258348</v>
      </c>
    </row>
    <row r="446" spans="1:11" x14ac:dyDescent="0.3">
      <c r="A446" s="21" t="s">
        <v>1131</v>
      </c>
      <c r="B446" t="s">
        <v>832</v>
      </c>
      <c r="C446" s="22" t="s">
        <v>1226</v>
      </c>
      <c r="D446" s="5">
        <v>535078.53565653146</v>
      </c>
      <c r="E446" s="5">
        <v>0.106344372341</v>
      </c>
      <c r="F446" s="5">
        <f t="shared" si="88"/>
        <v>1.9874535279296416E-7</v>
      </c>
      <c r="H446">
        <f>H445</f>
        <v>13454</v>
      </c>
      <c r="I446">
        <f>I445</f>
        <v>126</v>
      </c>
      <c r="J446">
        <f t="shared" si="89"/>
        <v>13580</v>
      </c>
      <c r="K446">
        <f t="shared" si="90"/>
        <v>2.6989618909284536E-3</v>
      </c>
    </row>
    <row r="447" spans="1:11" x14ac:dyDescent="0.3">
      <c r="A447" s="21" t="s">
        <v>1131</v>
      </c>
      <c r="B447" t="s">
        <v>832</v>
      </c>
      <c r="C447" s="22" t="s">
        <v>1215</v>
      </c>
      <c r="D447" s="5">
        <v>535078.53565653146</v>
      </c>
      <c r="E447" s="5">
        <v>0.18607315910399999</v>
      </c>
      <c r="F447" s="5">
        <f t="shared" si="88"/>
        <v>3.4774924932410467E-7</v>
      </c>
      <c r="H447">
        <f t="shared" ref="H447:I448" si="101">H446</f>
        <v>13454</v>
      </c>
      <c r="I447">
        <f t="shared" si="101"/>
        <v>126</v>
      </c>
      <c r="J447">
        <f t="shared" si="89"/>
        <v>13580</v>
      </c>
      <c r="K447">
        <f t="shared" si="90"/>
        <v>4.7224348058213413E-3</v>
      </c>
    </row>
    <row r="448" spans="1:11" x14ac:dyDescent="0.3">
      <c r="A448" s="21" t="s">
        <v>1131</v>
      </c>
      <c r="B448" t="s">
        <v>832</v>
      </c>
      <c r="C448" s="22" t="s">
        <v>1216</v>
      </c>
      <c r="D448" s="5">
        <v>535078.53565653146</v>
      </c>
      <c r="E448" s="5">
        <v>386926.090654</v>
      </c>
      <c r="F448" s="5">
        <f t="shared" si="88"/>
        <v>0.72312018679510071</v>
      </c>
      <c r="H448">
        <f t="shared" si="101"/>
        <v>13454</v>
      </c>
      <c r="I448">
        <f t="shared" si="101"/>
        <v>126</v>
      </c>
      <c r="J448">
        <f t="shared" si="89"/>
        <v>13580</v>
      </c>
      <c r="K448">
        <f t="shared" si="90"/>
        <v>9819.9721366774684</v>
      </c>
    </row>
    <row r="449" spans="1:11" x14ac:dyDescent="0.3">
      <c r="A449" s="21" t="s">
        <v>1131</v>
      </c>
      <c r="B449" t="s">
        <v>1121</v>
      </c>
      <c r="C449" s="22" t="s">
        <v>1234</v>
      </c>
      <c r="D449" s="5">
        <v>536634.41236070998</v>
      </c>
      <c r="E449" s="5">
        <v>6008.71975071</v>
      </c>
      <c r="F449" s="5">
        <f t="shared" si="88"/>
        <v>1.1197045162044349E-2</v>
      </c>
      <c r="H449">
        <f>Input!AC108</f>
        <v>10000</v>
      </c>
      <c r="I449">
        <f>Input!AD108</f>
        <v>151</v>
      </c>
      <c r="J449">
        <f t="shared" si="89"/>
        <v>10151</v>
      </c>
      <c r="K449">
        <f t="shared" si="90"/>
        <v>113.66120543991219</v>
      </c>
    </row>
    <row r="450" spans="1:11" x14ac:dyDescent="0.3">
      <c r="A450" s="21" t="s">
        <v>1131</v>
      </c>
      <c r="B450" t="s">
        <v>1121</v>
      </c>
      <c r="C450" s="22" t="s">
        <v>1216</v>
      </c>
      <c r="D450" s="5">
        <v>536634.41236070998</v>
      </c>
      <c r="E450" s="5">
        <v>530625.69261000003</v>
      </c>
      <c r="F450" s="5">
        <f t="shared" si="88"/>
        <v>0.98880295483795577</v>
      </c>
      <c r="H450">
        <f>H449</f>
        <v>10000</v>
      </c>
      <c r="I450">
        <f>I449</f>
        <v>151</v>
      </c>
      <c r="J450">
        <f t="shared" si="89"/>
        <v>10151</v>
      </c>
      <c r="K450">
        <f t="shared" si="90"/>
        <v>10037.33879456009</v>
      </c>
    </row>
    <row r="451" spans="1:11" x14ac:dyDescent="0.3">
      <c r="A451" s="21" t="s">
        <v>1132</v>
      </c>
      <c r="B451" t="s">
        <v>947</v>
      </c>
      <c r="C451" s="22" t="s">
        <v>1259</v>
      </c>
      <c r="D451" s="5">
        <v>696213.72797690996</v>
      </c>
      <c r="E451" s="5">
        <v>10449.863747199999</v>
      </c>
      <c r="F451" s="5">
        <f t="shared" ref="F451:F514" si="102">E451/D451</f>
        <v>1.5009562907594046E-2</v>
      </c>
      <c r="H451">
        <f>Input!AC109</f>
        <v>1611</v>
      </c>
      <c r="I451">
        <f>Input!AD109</f>
        <v>953</v>
      </c>
      <c r="J451">
        <f t="shared" ref="J451:J514" si="103">SUM(H451:I451)</f>
        <v>2564</v>
      </c>
      <c r="K451">
        <f t="shared" ref="K451:K514" si="104">J451*F451</f>
        <v>38.484519295071131</v>
      </c>
    </row>
    <row r="452" spans="1:11" x14ac:dyDescent="0.3">
      <c r="A452" s="21" t="s">
        <v>1132</v>
      </c>
      <c r="B452" t="s">
        <v>947</v>
      </c>
      <c r="C452" s="22" t="s">
        <v>1238</v>
      </c>
      <c r="D452" s="5">
        <v>696213.72797690996</v>
      </c>
      <c r="E452" s="5">
        <v>192027.46569899999</v>
      </c>
      <c r="F452" s="5">
        <f t="shared" si="102"/>
        <v>0.2758168332259151</v>
      </c>
      <c r="H452">
        <f t="shared" ref="H452:I456" si="105">H451</f>
        <v>1611</v>
      </c>
      <c r="I452">
        <f t="shared" si="105"/>
        <v>953</v>
      </c>
      <c r="J452">
        <f t="shared" si="103"/>
        <v>2564</v>
      </c>
      <c r="K452">
        <f t="shared" si="104"/>
        <v>707.19436039124628</v>
      </c>
    </row>
    <row r="453" spans="1:11" x14ac:dyDescent="0.3">
      <c r="A453" s="21" t="s">
        <v>1132</v>
      </c>
      <c r="B453" t="s">
        <v>947</v>
      </c>
      <c r="C453" s="22" t="s">
        <v>1260</v>
      </c>
      <c r="D453" s="5">
        <v>696213.72797690996</v>
      </c>
      <c r="E453" s="5">
        <v>28409.2509106</v>
      </c>
      <c r="F453" s="5">
        <f t="shared" si="102"/>
        <v>4.0805358712407057E-2</v>
      </c>
      <c r="H453">
        <f t="shared" si="105"/>
        <v>1611</v>
      </c>
      <c r="I453">
        <f t="shared" si="105"/>
        <v>953</v>
      </c>
      <c r="J453">
        <f t="shared" si="103"/>
        <v>2564</v>
      </c>
      <c r="K453">
        <f t="shared" si="104"/>
        <v>104.62493973861169</v>
      </c>
    </row>
    <row r="454" spans="1:11" x14ac:dyDescent="0.3">
      <c r="A454" s="21" t="s">
        <v>1132</v>
      </c>
      <c r="B454" t="s">
        <v>947</v>
      </c>
      <c r="C454" s="22" t="s">
        <v>1261</v>
      </c>
      <c r="D454" s="5">
        <v>696213.72797690996</v>
      </c>
      <c r="E454" s="5">
        <v>198379.14373499999</v>
      </c>
      <c r="F454" s="5">
        <f t="shared" si="102"/>
        <v>0.28494000586782348</v>
      </c>
      <c r="H454">
        <f t="shared" si="105"/>
        <v>1611</v>
      </c>
      <c r="I454">
        <f t="shared" si="105"/>
        <v>953</v>
      </c>
      <c r="J454">
        <f t="shared" si="103"/>
        <v>2564</v>
      </c>
      <c r="K454">
        <f t="shared" si="104"/>
        <v>730.58617504509937</v>
      </c>
    </row>
    <row r="455" spans="1:11" x14ac:dyDescent="0.3">
      <c r="A455" s="21" t="s">
        <v>1132</v>
      </c>
      <c r="B455" t="s">
        <v>947</v>
      </c>
      <c r="C455" s="22" t="s">
        <v>1262</v>
      </c>
      <c r="D455" s="5">
        <v>696213.72797690996</v>
      </c>
      <c r="E455" s="5">
        <v>261880.63713300001</v>
      </c>
      <c r="F455" s="5">
        <f t="shared" si="102"/>
        <v>0.37614977500369734</v>
      </c>
      <c r="H455">
        <f t="shared" si="105"/>
        <v>1611</v>
      </c>
      <c r="I455">
        <f t="shared" si="105"/>
        <v>953</v>
      </c>
      <c r="J455">
        <f t="shared" si="103"/>
        <v>2564</v>
      </c>
      <c r="K455">
        <f t="shared" si="104"/>
        <v>964.44802310948</v>
      </c>
    </row>
    <row r="456" spans="1:11" x14ac:dyDescent="0.3">
      <c r="A456" s="21" t="s">
        <v>1132</v>
      </c>
      <c r="B456" t="s">
        <v>947</v>
      </c>
      <c r="C456" s="22" t="s">
        <v>1263</v>
      </c>
      <c r="D456" s="5">
        <v>696213.72797690996</v>
      </c>
      <c r="E456" s="5">
        <v>5067.3667521099997</v>
      </c>
      <c r="F456" s="5">
        <f t="shared" si="102"/>
        <v>7.2784642825630399E-3</v>
      </c>
      <c r="H456">
        <f t="shared" si="105"/>
        <v>1611</v>
      </c>
      <c r="I456">
        <f t="shared" si="105"/>
        <v>953</v>
      </c>
      <c r="J456">
        <f t="shared" si="103"/>
        <v>2564</v>
      </c>
      <c r="K456">
        <f t="shared" si="104"/>
        <v>18.661982420491633</v>
      </c>
    </row>
    <row r="457" spans="1:11" x14ac:dyDescent="0.3">
      <c r="A457" s="21" t="s">
        <v>1132</v>
      </c>
      <c r="B457" t="s">
        <v>668</v>
      </c>
      <c r="C457" s="22" t="s">
        <v>1264</v>
      </c>
      <c r="D457" s="5">
        <v>641649.8938414217</v>
      </c>
      <c r="E457" s="5">
        <v>285642.20203816937</v>
      </c>
      <c r="F457" s="5">
        <f t="shared" si="102"/>
        <v>0.44516831496392861</v>
      </c>
      <c r="H457">
        <f>Input!AC110</f>
        <v>2427</v>
      </c>
      <c r="I457">
        <f>Input!AD110</f>
        <v>1048</v>
      </c>
      <c r="J457">
        <f t="shared" si="103"/>
        <v>3475</v>
      </c>
      <c r="K457">
        <f t="shared" si="104"/>
        <v>1546.9598944996519</v>
      </c>
    </row>
    <row r="458" spans="1:11" x14ac:dyDescent="0.3">
      <c r="A458" s="21" t="s">
        <v>1132</v>
      </c>
      <c r="B458" t="s">
        <v>668</v>
      </c>
      <c r="C458" s="22" t="s">
        <v>1265</v>
      </c>
      <c r="D458" s="5">
        <v>641649.8938414217</v>
      </c>
      <c r="E458" s="5">
        <v>18454.684164765291</v>
      </c>
      <c r="F458" s="5">
        <f t="shared" si="102"/>
        <v>2.8761298555324329E-2</v>
      </c>
      <c r="H458">
        <f t="shared" ref="H458:I459" si="106">H457</f>
        <v>2427</v>
      </c>
      <c r="I458">
        <f t="shared" si="106"/>
        <v>1048</v>
      </c>
      <c r="J458">
        <f t="shared" si="103"/>
        <v>3475</v>
      </c>
      <c r="K458">
        <f t="shared" si="104"/>
        <v>99.94551247975204</v>
      </c>
    </row>
    <row r="459" spans="1:11" x14ac:dyDescent="0.3">
      <c r="A459" s="21" t="s">
        <v>1132</v>
      </c>
      <c r="B459" t="s">
        <v>668</v>
      </c>
      <c r="C459" s="22" t="s">
        <v>1266</v>
      </c>
      <c r="D459" s="5">
        <v>641649.8938414217</v>
      </c>
      <c r="E459" s="5">
        <v>337553.00763848703</v>
      </c>
      <c r="F459" s="5">
        <f t="shared" si="102"/>
        <v>0.52607038648074711</v>
      </c>
      <c r="H459">
        <f t="shared" si="106"/>
        <v>2427</v>
      </c>
      <c r="I459">
        <f t="shared" si="106"/>
        <v>1048</v>
      </c>
      <c r="J459">
        <f t="shared" si="103"/>
        <v>3475</v>
      </c>
      <c r="K459">
        <f t="shared" si="104"/>
        <v>1828.0945930205962</v>
      </c>
    </row>
    <row r="460" spans="1:11" x14ac:dyDescent="0.3">
      <c r="A460" s="21" t="s">
        <v>1132</v>
      </c>
      <c r="B460" t="s">
        <v>677</v>
      </c>
      <c r="C460" s="22" t="s">
        <v>1259</v>
      </c>
      <c r="D460" s="5">
        <v>378215.66191293579</v>
      </c>
      <c r="E460" s="5">
        <v>111704.264457</v>
      </c>
      <c r="F460" s="5">
        <f t="shared" si="102"/>
        <v>0.29534542248203888</v>
      </c>
      <c r="H460">
        <f>Input!AC111</f>
        <v>5964</v>
      </c>
      <c r="I460">
        <f>Input!AD111</f>
        <v>1032</v>
      </c>
      <c r="J460">
        <f t="shared" si="103"/>
        <v>6996</v>
      </c>
      <c r="K460">
        <f t="shared" si="104"/>
        <v>2066.2365756843442</v>
      </c>
    </row>
    <row r="461" spans="1:11" x14ac:dyDescent="0.3">
      <c r="A461" s="21" t="s">
        <v>1132</v>
      </c>
      <c r="B461" t="s">
        <v>677</v>
      </c>
      <c r="C461" s="22" t="s">
        <v>1267</v>
      </c>
      <c r="D461" s="5">
        <v>378215.66191293579</v>
      </c>
      <c r="E461" s="5">
        <v>0.433061935753</v>
      </c>
      <c r="F461" s="5">
        <f t="shared" si="102"/>
        <v>1.1450132275397142E-6</v>
      </c>
      <c r="H461">
        <f t="shared" ref="H461:I462" si="107">H460</f>
        <v>5964</v>
      </c>
      <c r="I461">
        <f t="shared" si="107"/>
        <v>1032</v>
      </c>
      <c r="J461">
        <f t="shared" si="103"/>
        <v>6996</v>
      </c>
      <c r="K461">
        <f t="shared" si="104"/>
        <v>8.0105125398678406E-3</v>
      </c>
    </row>
    <row r="462" spans="1:11" x14ac:dyDescent="0.3">
      <c r="A462" s="21" t="s">
        <v>1132</v>
      </c>
      <c r="B462" t="s">
        <v>677</v>
      </c>
      <c r="C462" s="22" t="s">
        <v>1191</v>
      </c>
      <c r="D462" s="5">
        <v>378215.66191293579</v>
      </c>
      <c r="E462" s="5">
        <v>266510.96439400001</v>
      </c>
      <c r="F462" s="5">
        <f t="shared" si="102"/>
        <v>0.70465343250473356</v>
      </c>
      <c r="H462">
        <f t="shared" si="107"/>
        <v>5964</v>
      </c>
      <c r="I462">
        <f t="shared" si="107"/>
        <v>1032</v>
      </c>
      <c r="J462">
        <f t="shared" si="103"/>
        <v>6996</v>
      </c>
      <c r="K462">
        <f t="shared" si="104"/>
        <v>4929.7554138031155</v>
      </c>
    </row>
    <row r="463" spans="1:11" x14ac:dyDescent="0.3">
      <c r="A463" s="21" t="s">
        <v>1132</v>
      </c>
      <c r="B463" t="s">
        <v>955</v>
      </c>
      <c r="C463" s="22" t="s">
        <v>1259</v>
      </c>
      <c r="D463" s="5">
        <v>433325.40522199997</v>
      </c>
      <c r="E463" s="5">
        <v>171253.15348899999</v>
      </c>
      <c r="F463" s="5">
        <f t="shared" si="102"/>
        <v>0.395206815536846</v>
      </c>
      <c r="H463">
        <f>Input!AC112</f>
        <v>16052</v>
      </c>
      <c r="I463">
        <f>Input!AD112</f>
        <v>1422</v>
      </c>
      <c r="J463">
        <f t="shared" si="103"/>
        <v>17474</v>
      </c>
      <c r="K463">
        <f t="shared" si="104"/>
        <v>6905.8438946908473</v>
      </c>
    </row>
    <row r="464" spans="1:11" x14ac:dyDescent="0.3">
      <c r="A464" s="21" t="s">
        <v>1132</v>
      </c>
      <c r="B464" t="s">
        <v>955</v>
      </c>
      <c r="C464" s="22" t="s">
        <v>1267</v>
      </c>
      <c r="D464" s="5">
        <v>433325.40522199997</v>
      </c>
      <c r="E464" s="5">
        <v>262072.25173300001</v>
      </c>
      <c r="F464" s="5">
        <f t="shared" si="102"/>
        <v>0.60479318446315411</v>
      </c>
      <c r="H464">
        <f>H463</f>
        <v>16052</v>
      </c>
      <c r="I464">
        <f>I463</f>
        <v>1422</v>
      </c>
      <c r="J464">
        <f t="shared" si="103"/>
        <v>17474</v>
      </c>
      <c r="K464">
        <f t="shared" si="104"/>
        <v>10568.156105309155</v>
      </c>
    </row>
    <row r="465" spans="1:11" x14ac:dyDescent="0.3">
      <c r="A465" s="21" t="s">
        <v>1132</v>
      </c>
      <c r="B465" t="s">
        <v>958</v>
      </c>
      <c r="C465" s="22" t="s">
        <v>1257</v>
      </c>
      <c r="D465" s="5">
        <v>576476.40610340005</v>
      </c>
      <c r="E465" s="5">
        <v>57309.126789800001</v>
      </c>
      <c r="F465" s="5">
        <f t="shared" si="102"/>
        <v>9.9412788074314903E-2</v>
      </c>
      <c r="H465">
        <f>Input!AC113</f>
        <v>780</v>
      </c>
      <c r="I465">
        <f>Input!AD113</f>
        <v>976</v>
      </c>
      <c r="J465">
        <f t="shared" si="103"/>
        <v>1756</v>
      </c>
      <c r="K465">
        <f t="shared" si="104"/>
        <v>174.56885585849696</v>
      </c>
    </row>
    <row r="466" spans="1:11" x14ac:dyDescent="0.3">
      <c r="A466" s="21" t="s">
        <v>1132</v>
      </c>
      <c r="B466" t="s">
        <v>958</v>
      </c>
      <c r="C466" s="22" t="s">
        <v>1268</v>
      </c>
      <c r="D466" s="5">
        <v>576476.40610340005</v>
      </c>
      <c r="E466" s="5">
        <v>220962.554145</v>
      </c>
      <c r="F466" s="5">
        <f t="shared" si="102"/>
        <v>0.38329852151029215</v>
      </c>
      <c r="H466">
        <f t="shared" ref="H466:I469" si="108">H465</f>
        <v>780</v>
      </c>
      <c r="I466">
        <f t="shared" si="108"/>
        <v>976</v>
      </c>
      <c r="J466">
        <f t="shared" si="103"/>
        <v>1756</v>
      </c>
      <c r="K466">
        <f t="shared" si="104"/>
        <v>673.07220377207295</v>
      </c>
    </row>
    <row r="467" spans="1:11" x14ac:dyDescent="0.3">
      <c r="A467" s="21" t="s">
        <v>1132</v>
      </c>
      <c r="B467" t="s">
        <v>958</v>
      </c>
      <c r="C467" s="22" t="s">
        <v>1238</v>
      </c>
      <c r="D467" s="5">
        <v>576476.40610340005</v>
      </c>
      <c r="E467" s="5">
        <v>10465.9861528</v>
      </c>
      <c r="F467" s="5">
        <f t="shared" si="102"/>
        <v>1.8155098876540599E-2</v>
      </c>
      <c r="H467">
        <f t="shared" si="108"/>
        <v>780</v>
      </c>
      <c r="I467">
        <f t="shared" si="108"/>
        <v>976</v>
      </c>
      <c r="J467">
        <f t="shared" si="103"/>
        <v>1756</v>
      </c>
      <c r="K467">
        <f t="shared" si="104"/>
        <v>31.880353627205292</v>
      </c>
    </row>
    <row r="468" spans="1:11" x14ac:dyDescent="0.3">
      <c r="A468" s="21" t="s">
        <v>1132</v>
      </c>
      <c r="B468" t="s">
        <v>958</v>
      </c>
      <c r="C468" s="22" t="s">
        <v>1240</v>
      </c>
      <c r="D468" s="5">
        <v>576476.40610340005</v>
      </c>
      <c r="E468" s="5">
        <v>266022.45675800001</v>
      </c>
      <c r="F468" s="5">
        <f t="shared" si="102"/>
        <v>0.46146286984429458</v>
      </c>
      <c r="H468">
        <f t="shared" si="108"/>
        <v>780</v>
      </c>
      <c r="I468">
        <f t="shared" si="108"/>
        <v>976</v>
      </c>
      <c r="J468">
        <f t="shared" si="103"/>
        <v>1756</v>
      </c>
      <c r="K468">
        <f t="shared" si="104"/>
        <v>810.32879944658123</v>
      </c>
    </row>
    <row r="469" spans="1:11" x14ac:dyDescent="0.3">
      <c r="A469" s="21" t="s">
        <v>1132</v>
      </c>
      <c r="B469" t="s">
        <v>958</v>
      </c>
      <c r="C469" s="22" t="s">
        <v>1241</v>
      </c>
      <c r="D469" s="5">
        <v>576476.40610340005</v>
      </c>
      <c r="E469" s="5">
        <v>21716.282257800001</v>
      </c>
      <c r="F469" s="5">
        <f t="shared" si="102"/>
        <v>3.7670721694557693E-2</v>
      </c>
      <c r="H469">
        <f t="shared" si="108"/>
        <v>780</v>
      </c>
      <c r="I469">
        <f t="shared" si="108"/>
        <v>976</v>
      </c>
      <c r="J469">
        <f t="shared" si="103"/>
        <v>1756</v>
      </c>
      <c r="K469">
        <f t="shared" si="104"/>
        <v>66.149787295643307</v>
      </c>
    </row>
    <row r="470" spans="1:11" x14ac:dyDescent="0.3">
      <c r="A470" s="21" t="s">
        <v>1132</v>
      </c>
      <c r="B470" t="s">
        <v>971</v>
      </c>
      <c r="C470" s="22" t="s">
        <v>1238</v>
      </c>
      <c r="D470" s="5">
        <v>606428.17080294096</v>
      </c>
      <c r="E470" s="5">
        <v>586399.22209199995</v>
      </c>
      <c r="F470" s="5">
        <f t="shared" si="102"/>
        <v>0.96697226534772995</v>
      </c>
      <c r="H470">
        <f>Input!AC114</f>
        <v>34867</v>
      </c>
      <c r="I470">
        <f>Input!AD114</f>
        <v>4253</v>
      </c>
      <c r="J470">
        <f t="shared" si="103"/>
        <v>39120</v>
      </c>
      <c r="K470">
        <f t="shared" si="104"/>
        <v>37827.955020403198</v>
      </c>
    </row>
    <row r="471" spans="1:11" x14ac:dyDescent="0.3">
      <c r="A471" s="21" t="s">
        <v>1132</v>
      </c>
      <c r="B471" t="s">
        <v>971</v>
      </c>
      <c r="C471" s="22" t="s">
        <v>1260</v>
      </c>
      <c r="D471" s="5">
        <v>606428.17080294096</v>
      </c>
      <c r="E471" s="5">
        <v>967.94966304100001</v>
      </c>
      <c r="F471" s="5">
        <f t="shared" si="102"/>
        <v>1.5961489087147561E-3</v>
      </c>
      <c r="H471">
        <f t="shared" ref="H471:I472" si="109">H470</f>
        <v>34867</v>
      </c>
      <c r="I471">
        <f t="shared" si="109"/>
        <v>4253</v>
      </c>
      <c r="J471">
        <f t="shared" si="103"/>
        <v>39120</v>
      </c>
      <c r="K471">
        <f t="shared" si="104"/>
        <v>62.441345308921264</v>
      </c>
    </row>
    <row r="472" spans="1:11" x14ac:dyDescent="0.3">
      <c r="A472" s="21" t="s">
        <v>1132</v>
      </c>
      <c r="B472" t="s">
        <v>971</v>
      </c>
      <c r="C472" s="22" t="s">
        <v>1240</v>
      </c>
      <c r="D472" s="5">
        <v>606428.17080294096</v>
      </c>
      <c r="E472" s="5">
        <v>19060.999047900001</v>
      </c>
      <c r="F472" s="5">
        <f t="shared" si="102"/>
        <v>3.1431585743555236E-2</v>
      </c>
      <c r="H472">
        <f t="shared" si="109"/>
        <v>34867</v>
      </c>
      <c r="I472">
        <f t="shared" si="109"/>
        <v>4253</v>
      </c>
      <c r="J472">
        <f t="shared" si="103"/>
        <v>39120</v>
      </c>
      <c r="K472">
        <f t="shared" si="104"/>
        <v>1229.6036342878808</v>
      </c>
    </row>
    <row r="473" spans="1:11" x14ac:dyDescent="0.3">
      <c r="A473" s="21" t="s">
        <v>1132</v>
      </c>
      <c r="B473" t="s">
        <v>974</v>
      </c>
      <c r="C473" s="22" t="s">
        <v>1265</v>
      </c>
      <c r="D473" s="5">
        <v>676311.07048504695</v>
      </c>
      <c r="E473" s="5">
        <v>66038.326716427488</v>
      </c>
      <c r="F473" s="5">
        <f t="shared" si="102"/>
        <v>9.7644899807813476E-2</v>
      </c>
      <c r="H473">
        <f>Input!AC115</f>
        <v>0</v>
      </c>
      <c r="I473">
        <f>Input!AD115</f>
        <v>1339</v>
      </c>
      <c r="J473">
        <f t="shared" si="103"/>
        <v>1339</v>
      </c>
      <c r="K473">
        <f t="shared" si="104"/>
        <v>130.74652084266225</v>
      </c>
    </row>
    <row r="474" spans="1:11" x14ac:dyDescent="0.3">
      <c r="A474" s="21" t="s">
        <v>1132</v>
      </c>
      <c r="B474" t="s">
        <v>974</v>
      </c>
      <c r="C474" s="22" t="s">
        <v>1266</v>
      </c>
      <c r="D474" s="5">
        <v>676311.07048504695</v>
      </c>
      <c r="E474" s="5">
        <v>3889.8593253294798</v>
      </c>
      <c r="F474" s="5">
        <f t="shared" si="102"/>
        <v>5.751583102934707E-3</v>
      </c>
      <c r="H474">
        <f t="shared" ref="H474:I477" si="110">H473</f>
        <v>0</v>
      </c>
      <c r="I474">
        <f t="shared" si="110"/>
        <v>1339</v>
      </c>
      <c r="J474">
        <f t="shared" si="103"/>
        <v>1339</v>
      </c>
      <c r="K474">
        <f t="shared" si="104"/>
        <v>7.7013697748295726</v>
      </c>
    </row>
    <row r="475" spans="1:11" x14ac:dyDescent="0.3">
      <c r="A475" s="21" t="s">
        <v>1132</v>
      </c>
      <c r="B475" t="s">
        <v>974</v>
      </c>
      <c r="C475" s="22" t="s">
        <v>1238</v>
      </c>
      <c r="D475" s="5">
        <v>676311.07048504695</v>
      </c>
      <c r="E475" s="5">
        <v>323115.95446699997</v>
      </c>
      <c r="F475" s="5">
        <f t="shared" si="102"/>
        <v>0.4777623324060965</v>
      </c>
      <c r="H475">
        <f t="shared" si="110"/>
        <v>0</v>
      </c>
      <c r="I475">
        <f t="shared" si="110"/>
        <v>1339</v>
      </c>
      <c r="J475">
        <f t="shared" si="103"/>
        <v>1339</v>
      </c>
      <c r="K475">
        <f t="shared" si="104"/>
        <v>639.7237630917632</v>
      </c>
    </row>
    <row r="476" spans="1:11" x14ac:dyDescent="0.3">
      <c r="A476" s="21" t="s">
        <v>1132</v>
      </c>
      <c r="B476" t="s">
        <v>974</v>
      </c>
      <c r="C476" s="22" t="s">
        <v>1260</v>
      </c>
      <c r="D476" s="5">
        <v>676311.07048504695</v>
      </c>
      <c r="E476" s="5">
        <v>275979.827223</v>
      </c>
      <c r="F476" s="5">
        <f t="shared" si="102"/>
        <v>0.40806640504208902</v>
      </c>
      <c r="H476">
        <f t="shared" si="110"/>
        <v>0</v>
      </c>
      <c r="I476">
        <f t="shared" si="110"/>
        <v>1339</v>
      </c>
      <c r="J476">
        <f t="shared" si="103"/>
        <v>1339</v>
      </c>
      <c r="K476">
        <f t="shared" si="104"/>
        <v>546.40091635135718</v>
      </c>
    </row>
    <row r="477" spans="1:11" x14ac:dyDescent="0.3">
      <c r="A477" s="21" t="s">
        <v>1132</v>
      </c>
      <c r="B477" t="s">
        <v>974</v>
      </c>
      <c r="C477" s="22" t="s">
        <v>1261</v>
      </c>
      <c r="D477" s="5">
        <v>676311.07048504695</v>
      </c>
      <c r="E477" s="5">
        <v>7287.1027532899998</v>
      </c>
      <c r="F477" s="5">
        <f t="shared" si="102"/>
        <v>1.0774779641066242E-2</v>
      </c>
      <c r="H477">
        <f t="shared" si="110"/>
        <v>0</v>
      </c>
      <c r="I477">
        <f t="shared" si="110"/>
        <v>1339</v>
      </c>
      <c r="J477">
        <f t="shared" si="103"/>
        <v>1339</v>
      </c>
      <c r="K477">
        <f t="shared" si="104"/>
        <v>14.427429939387698</v>
      </c>
    </row>
    <row r="478" spans="1:11" x14ac:dyDescent="0.3">
      <c r="A478" s="21" t="s">
        <v>1132</v>
      </c>
      <c r="B478" t="s">
        <v>989</v>
      </c>
      <c r="C478" s="22" t="s">
        <v>1268</v>
      </c>
      <c r="D478" s="5">
        <v>596361.51283659996</v>
      </c>
      <c r="E478" s="5">
        <v>80441.1058949</v>
      </c>
      <c r="F478" s="5">
        <f t="shared" si="102"/>
        <v>0.13488648104114065</v>
      </c>
      <c r="H478">
        <f>Input!AC116</f>
        <v>16352</v>
      </c>
      <c r="I478">
        <f>Input!AD116</f>
        <v>1121</v>
      </c>
      <c r="J478">
        <f t="shared" si="103"/>
        <v>17473</v>
      </c>
      <c r="K478">
        <f t="shared" si="104"/>
        <v>2356.8714832318506</v>
      </c>
    </row>
    <row r="479" spans="1:11" x14ac:dyDescent="0.3">
      <c r="A479" s="21" t="s">
        <v>1132</v>
      </c>
      <c r="B479" t="s">
        <v>989</v>
      </c>
      <c r="C479" s="22" t="s">
        <v>1171</v>
      </c>
      <c r="D479" s="5">
        <v>596361.51283659996</v>
      </c>
      <c r="E479" s="5">
        <v>79011.119423900003</v>
      </c>
      <c r="F479" s="5">
        <f t="shared" si="102"/>
        <v>0.13248862933505343</v>
      </c>
      <c r="H479">
        <f t="shared" ref="H479:I481" si="111">H478</f>
        <v>16352</v>
      </c>
      <c r="I479">
        <f t="shared" si="111"/>
        <v>1121</v>
      </c>
      <c r="J479">
        <f t="shared" si="103"/>
        <v>17473</v>
      </c>
      <c r="K479">
        <f t="shared" si="104"/>
        <v>2314.9738203713887</v>
      </c>
    </row>
    <row r="480" spans="1:11" x14ac:dyDescent="0.3">
      <c r="A480" s="21" t="s">
        <v>1132</v>
      </c>
      <c r="B480" t="s">
        <v>989</v>
      </c>
      <c r="C480" s="22" t="s">
        <v>1238</v>
      </c>
      <c r="D480" s="5">
        <v>596361.51283659996</v>
      </c>
      <c r="E480" s="5">
        <v>416832.07977499999</v>
      </c>
      <c r="F480" s="5">
        <f t="shared" si="102"/>
        <v>0.69895872017685001</v>
      </c>
      <c r="H480">
        <f t="shared" si="111"/>
        <v>16352</v>
      </c>
      <c r="I480">
        <f t="shared" si="111"/>
        <v>1121</v>
      </c>
      <c r="J480">
        <f t="shared" si="103"/>
        <v>17473</v>
      </c>
      <c r="K480">
        <f t="shared" si="104"/>
        <v>12212.905717650101</v>
      </c>
    </row>
    <row r="481" spans="1:11" x14ac:dyDescent="0.3">
      <c r="A481" s="21" t="s">
        <v>1132</v>
      </c>
      <c r="B481" t="s">
        <v>989</v>
      </c>
      <c r="C481" s="22" t="s">
        <v>1240</v>
      </c>
      <c r="D481" s="5">
        <v>596361.51283659996</v>
      </c>
      <c r="E481" s="5">
        <v>20077.207742800001</v>
      </c>
      <c r="F481" s="5">
        <f t="shared" si="102"/>
        <v>3.3666169446956003E-2</v>
      </c>
      <c r="H481">
        <f t="shared" si="111"/>
        <v>16352</v>
      </c>
      <c r="I481">
        <f t="shared" si="111"/>
        <v>1121</v>
      </c>
      <c r="J481">
        <f t="shared" si="103"/>
        <v>17473</v>
      </c>
      <c r="K481">
        <f t="shared" si="104"/>
        <v>588.24897874666226</v>
      </c>
    </row>
    <row r="482" spans="1:11" x14ac:dyDescent="0.3">
      <c r="A482" s="21" t="s">
        <v>1132</v>
      </c>
      <c r="B482" t="s">
        <v>992</v>
      </c>
      <c r="C482" s="22" t="s">
        <v>1171</v>
      </c>
      <c r="D482" s="5">
        <v>697476.20092877699</v>
      </c>
      <c r="E482" s="5">
        <v>125646.365361</v>
      </c>
      <c r="F482" s="5">
        <f t="shared" si="102"/>
        <v>0.18014430484321345</v>
      </c>
      <c r="H482">
        <f>Input!AC117</f>
        <v>10349</v>
      </c>
      <c r="I482">
        <f>Input!AD117</f>
        <v>9321</v>
      </c>
      <c r="J482">
        <f t="shared" si="103"/>
        <v>19670</v>
      </c>
      <c r="K482">
        <f t="shared" si="104"/>
        <v>3543.4384762660084</v>
      </c>
    </row>
    <row r="483" spans="1:11" x14ac:dyDescent="0.3">
      <c r="A483" s="21" t="s">
        <v>1132</v>
      </c>
      <c r="B483" t="s">
        <v>992</v>
      </c>
      <c r="C483" s="22" t="s">
        <v>1264</v>
      </c>
      <c r="D483" s="5">
        <v>697476.20092877699</v>
      </c>
      <c r="E483" s="5">
        <v>177264.38196200001</v>
      </c>
      <c r="F483" s="5">
        <f t="shared" si="102"/>
        <v>0.25415115487230999</v>
      </c>
      <c r="H483">
        <f t="shared" ref="H483:I485" si="112">H482</f>
        <v>10349</v>
      </c>
      <c r="I483">
        <f t="shared" si="112"/>
        <v>9321</v>
      </c>
      <c r="J483">
        <f t="shared" si="103"/>
        <v>19670</v>
      </c>
      <c r="K483">
        <f t="shared" si="104"/>
        <v>4999.1532163383372</v>
      </c>
    </row>
    <row r="484" spans="1:11" x14ac:dyDescent="0.3">
      <c r="A484" s="21" t="s">
        <v>1132</v>
      </c>
      <c r="B484" t="s">
        <v>992</v>
      </c>
      <c r="C484" s="22" t="s">
        <v>1266</v>
      </c>
      <c r="D484" s="5">
        <v>697476.20092877699</v>
      </c>
      <c r="E484" s="5">
        <v>280161.14620277705</v>
      </c>
      <c r="F484" s="5">
        <f t="shared" si="102"/>
        <v>0.40167843122060276</v>
      </c>
      <c r="H484">
        <f t="shared" si="112"/>
        <v>10349</v>
      </c>
      <c r="I484">
        <f t="shared" si="112"/>
        <v>9321</v>
      </c>
      <c r="J484">
        <f t="shared" si="103"/>
        <v>19670</v>
      </c>
      <c r="K484">
        <f t="shared" si="104"/>
        <v>7901.0147421092561</v>
      </c>
    </row>
    <row r="485" spans="1:11" x14ac:dyDescent="0.3">
      <c r="A485" s="21" t="s">
        <v>1132</v>
      </c>
      <c r="B485" t="s">
        <v>992</v>
      </c>
      <c r="C485" s="22" t="s">
        <v>1238</v>
      </c>
      <c r="D485" s="5">
        <v>697476.20092877699</v>
      </c>
      <c r="E485" s="5">
        <v>114404.307403</v>
      </c>
      <c r="F485" s="5">
        <f t="shared" si="102"/>
        <v>0.16402610906387391</v>
      </c>
      <c r="H485">
        <f t="shared" si="112"/>
        <v>10349</v>
      </c>
      <c r="I485">
        <f t="shared" si="112"/>
        <v>9321</v>
      </c>
      <c r="J485">
        <f t="shared" si="103"/>
        <v>19670</v>
      </c>
      <c r="K485">
        <f t="shared" si="104"/>
        <v>3226.3935652863997</v>
      </c>
    </row>
    <row r="486" spans="1:11" x14ac:dyDescent="0.3">
      <c r="A486" s="21" t="s">
        <v>1132</v>
      </c>
      <c r="B486" t="s">
        <v>993</v>
      </c>
      <c r="C486" s="22" t="s">
        <v>1264</v>
      </c>
      <c r="D486" s="5">
        <v>495252.80762927484</v>
      </c>
      <c r="E486" s="5">
        <v>0.12894867482899999</v>
      </c>
      <c r="F486" s="5">
        <f t="shared" si="102"/>
        <v>2.60369396886944E-7</v>
      </c>
      <c r="H486">
        <f>Input!AC118</f>
        <v>1748</v>
      </c>
      <c r="I486">
        <f>Input!AD118</f>
        <v>1626</v>
      </c>
      <c r="J486">
        <f t="shared" si="103"/>
        <v>3374</v>
      </c>
      <c r="K486">
        <f t="shared" si="104"/>
        <v>8.7848634509654904E-4</v>
      </c>
    </row>
    <row r="487" spans="1:11" x14ac:dyDescent="0.3">
      <c r="A487" s="21" t="s">
        <v>1132</v>
      </c>
      <c r="B487" t="s">
        <v>993</v>
      </c>
      <c r="C487" s="22" t="s">
        <v>1259</v>
      </c>
      <c r="D487" s="5">
        <v>495252.80762927484</v>
      </c>
      <c r="E487" s="5">
        <v>482538.76272300002</v>
      </c>
      <c r="F487" s="5">
        <f t="shared" si="102"/>
        <v>0.97432817197516619</v>
      </c>
      <c r="H487">
        <f t="shared" ref="H487:I488" si="113">H486</f>
        <v>1748</v>
      </c>
      <c r="I487">
        <f t="shared" si="113"/>
        <v>1626</v>
      </c>
      <c r="J487">
        <f t="shared" si="103"/>
        <v>3374</v>
      </c>
      <c r="K487">
        <f t="shared" si="104"/>
        <v>3287.3832522442108</v>
      </c>
    </row>
    <row r="488" spans="1:11" x14ac:dyDescent="0.3">
      <c r="A488" s="21" t="s">
        <v>1132</v>
      </c>
      <c r="B488" t="s">
        <v>993</v>
      </c>
      <c r="C488" s="22" t="s">
        <v>1262</v>
      </c>
      <c r="D488" s="5">
        <v>495252.80762927484</v>
      </c>
      <c r="E488" s="5">
        <v>12713.9159576</v>
      </c>
      <c r="F488" s="5">
        <f t="shared" si="102"/>
        <v>2.5671567655436888E-2</v>
      </c>
      <c r="H488">
        <f t="shared" si="113"/>
        <v>1748</v>
      </c>
      <c r="I488">
        <f t="shared" si="113"/>
        <v>1626</v>
      </c>
      <c r="J488">
        <f t="shared" si="103"/>
        <v>3374</v>
      </c>
      <c r="K488">
        <f t="shared" si="104"/>
        <v>86.615869269444062</v>
      </c>
    </row>
    <row r="489" spans="1:11" x14ac:dyDescent="0.3">
      <c r="A489" s="21" t="s">
        <v>1132</v>
      </c>
      <c r="B489" t="s">
        <v>994</v>
      </c>
      <c r="C489" s="22" t="s">
        <v>1235</v>
      </c>
      <c r="D489" s="5">
        <v>577050.18725800002</v>
      </c>
      <c r="E489" s="5">
        <v>121579.253568</v>
      </c>
      <c r="F489" s="5">
        <f t="shared" si="102"/>
        <v>0.21069095245547806</v>
      </c>
      <c r="H489">
        <f>Input!AC119</f>
        <v>2245</v>
      </c>
      <c r="I489">
        <f>Input!AD119</f>
        <v>585</v>
      </c>
      <c r="J489">
        <f t="shared" si="103"/>
        <v>2830</v>
      </c>
      <c r="K489">
        <f t="shared" si="104"/>
        <v>596.25539544900289</v>
      </c>
    </row>
    <row r="490" spans="1:11" x14ac:dyDescent="0.3">
      <c r="A490" s="21" t="s">
        <v>1132</v>
      </c>
      <c r="B490" t="s">
        <v>994</v>
      </c>
      <c r="C490" s="22" t="s">
        <v>1257</v>
      </c>
      <c r="D490" s="5">
        <v>577050.18725800002</v>
      </c>
      <c r="E490" s="5">
        <v>396130.07905100001</v>
      </c>
      <c r="F490" s="5">
        <f t="shared" si="102"/>
        <v>0.68647422320979101</v>
      </c>
      <c r="H490">
        <f t="shared" ref="H490:I491" si="114">H489</f>
        <v>2245</v>
      </c>
      <c r="I490">
        <f t="shared" si="114"/>
        <v>585</v>
      </c>
      <c r="J490">
        <f t="shared" si="103"/>
        <v>2830</v>
      </c>
      <c r="K490">
        <f t="shared" si="104"/>
        <v>1942.7220516837085</v>
      </c>
    </row>
    <row r="491" spans="1:11" x14ac:dyDescent="0.3">
      <c r="A491" s="21" t="s">
        <v>1132</v>
      </c>
      <c r="B491" t="s">
        <v>994</v>
      </c>
      <c r="C491" s="22" t="s">
        <v>1269</v>
      </c>
      <c r="D491" s="5">
        <v>577050.18725800002</v>
      </c>
      <c r="E491" s="5">
        <v>59340.854638999997</v>
      </c>
      <c r="F491" s="5">
        <f t="shared" si="102"/>
        <v>0.10283482433473089</v>
      </c>
      <c r="H491">
        <f t="shared" si="114"/>
        <v>2245</v>
      </c>
      <c r="I491">
        <f t="shared" si="114"/>
        <v>585</v>
      </c>
      <c r="J491">
        <f t="shared" si="103"/>
        <v>2830</v>
      </c>
      <c r="K491">
        <f t="shared" si="104"/>
        <v>291.02255286728843</v>
      </c>
    </row>
    <row r="492" spans="1:11" x14ac:dyDescent="0.3">
      <c r="A492" s="21" t="s">
        <v>1132</v>
      </c>
      <c r="B492" t="s">
        <v>747</v>
      </c>
      <c r="C492" s="22" t="s">
        <v>1270</v>
      </c>
      <c r="D492" s="5">
        <v>512588.93102730002</v>
      </c>
      <c r="E492" s="5">
        <v>88832.969857599994</v>
      </c>
      <c r="F492" s="5">
        <f t="shared" si="102"/>
        <v>0.17330255196803857</v>
      </c>
      <c r="H492">
        <f>Input!AC120</f>
        <v>241</v>
      </c>
      <c r="I492">
        <f>Input!AD120</f>
        <v>1554</v>
      </c>
      <c r="J492">
        <f t="shared" si="103"/>
        <v>1795</v>
      </c>
      <c r="K492">
        <f t="shared" si="104"/>
        <v>311.07808078262923</v>
      </c>
    </row>
    <row r="493" spans="1:11" x14ac:dyDescent="0.3">
      <c r="A493" s="21" t="s">
        <v>1132</v>
      </c>
      <c r="B493" t="s">
        <v>747</v>
      </c>
      <c r="C493" s="22" t="s">
        <v>1271</v>
      </c>
      <c r="D493" s="5">
        <v>512588.93102730002</v>
      </c>
      <c r="E493" s="5">
        <v>103727.43051599999</v>
      </c>
      <c r="F493" s="5">
        <f t="shared" si="102"/>
        <v>0.20235987208720191</v>
      </c>
      <c r="H493">
        <f t="shared" ref="H493:I496" si="115">H492</f>
        <v>241</v>
      </c>
      <c r="I493">
        <f t="shared" si="115"/>
        <v>1554</v>
      </c>
      <c r="J493">
        <f t="shared" si="103"/>
        <v>1795</v>
      </c>
      <c r="K493">
        <f t="shared" si="104"/>
        <v>363.23597039652742</v>
      </c>
    </row>
    <row r="494" spans="1:11" x14ac:dyDescent="0.3">
      <c r="A494" s="21" t="s">
        <v>1132</v>
      </c>
      <c r="B494" t="s">
        <v>747</v>
      </c>
      <c r="C494" s="22" t="s">
        <v>1272</v>
      </c>
      <c r="D494" s="5">
        <v>512588.93102730002</v>
      </c>
      <c r="E494" s="5">
        <v>27942.236618899999</v>
      </c>
      <c r="F494" s="5">
        <f t="shared" si="102"/>
        <v>5.4511978171085052E-2</v>
      </c>
      <c r="H494">
        <f t="shared" si="115"/>
        <v>241</v>
      </c>
      <c r="I494">
        <f t="shared" si="115"/>
        <v>1554</v>
      </c>
      <c r="J494">
        <f t="shared" si="103"/>
        <v>1795</v>
      </c>
      <c r="K494">
        <f t="shared" si="104"/>
        <v>97.849000817097661</v>
      </c>
    </row>
    <row r="495" spans="1:11" x14ac:dyDescent="0.3">
      <c r="A495" s="21" t="s">
        <v>1132</v>
      </c>
      <c r="B495" t="s">
        <v>747</v>
      </c>
      <c r="C495" s="22" t="s">
        <v>1259</v>
      </c>
      <c r="D495" s="5">
        <v>512588.93102730002</v>
      </c>
      <c r="E495" s="5">
        <v>85412.578732800001</v>
      </c>
      <c r="F495" s="5">
        <f t="shared" si="102"/>
        <v>0.16662977595247955</v>
      </c>
      <c r="H495">
        <f t="shared" si="115"/>
        <v>241</v>
      </c>
      <c r="I495">
        <f t="shared" si="115"/>
        <v>1554</v>
      </c>
      <c r="J495">
        <f t="shared" si="103"/>
        <v>1795</v>
      </c>
      <c r="K495">
        <f t="shared" si="104"/>
        <v>299.10044783470079</v>
      </c>
    </row>
    <row r="496" spans="1:11" x14ac:dyDescent="0.3">
      <c r="A496" s="21" t="s">
        <v>1132</v>
      </c>
      <c r="B496" t="s">
        <v>747</v>
      </c>
      <c r="C496" s="22" t="s">
        <v>1191</v>
      </c>
      <c r="D496" s="5">
        <v>512588.93102730002</v>
      </c>
      <c r="E496" s="5">
        <v>206673.715302</v>
      </c>
      <c r="F496" s="5">
        <f t="shared" si="102"/>
        <v>0.40319582182119484</v>
      </c>
      <c r="H496">
        <f t="shared" si="115"/>
        <v>241</v>
      </c>
      <c r="I496">
        <f t="shared" si="115"/>
        <v>1554</v>
      </c>
      <c r="J496">
        <f t="shared" si="103"/>
        <v>1795</v>
      </c>
      <c r="K496">
        <f t="shared" si="104"/>
        <v>723.73650016904469</v>
      </c>
    </row>
    <row r="497" spans="1:11" x14ac:dyDescent="0.3">
      <c r="A497" s="21" t="s">
        <v>1132</v>
      </c>
      <c r="B497" t="s">
        <v>1007</v>
      </c>
      <c r="C497" s="22" t="s">
        <v>1265</v>
      </c>
      <c r="D497" s="5">
        <v>535209.24099870014</v>
      </c>
      <c r="E497" s="5">
        <v>1365.8996187642811</v>
      </c>
      <c r="F497" s="5">
        <f t="shared" si="102"/>
        <v>2.5520852670920125E-3</v>
      </c>
      <c r="H497">
        <f>Input!AC121</f>
        <v>464</v>
      </c>
      <c r="I497">
        <f>Input!AD121</f>
        <v>1961</v>
      </c>
      <c r="J497">
        <f t="shared" si="103"/>
        <v>2425</v>
      </c>
      <c r="K497">
        <f t="shared" si="104"/>
        <v>6.18880677269813</v>
      </c>
    </row>
    <row r="498" spans="1:11" x14ac:dyDescent="0.3">
      <c r="A498" s="21" t="s">
        <v>1132</v>
      </c>
      <c r="B498" t="s">
        <v>1007</v>
      </c>
      <c r="C498" s="22" t="s">
        <v>1266</v>
      </c>
      <c r="D498" s="5">
        <v>535209.24099870014</v>
      </c>
      <c r="E498" s="5">
        <v>117862.33153143589</v>
      </c>
      <c r="F498" s="5">
        <f t="shared" si="102"/>
        <v>0.22021729541049187</v>
      </c>
      <c r="H498">
        <f t="shared" ref="H498:I501" si="116">H497</f>
        <v>464</v>
      </c>
      <c r="I498">
        <f t="shared" si="116"/>
        <v>1961</v>
      </c>
      <c r="J498">
        <f t="shared" si="103"/>
        <v>2425</v>
      </c>
      <c r="K498">
        <f t="shared" si="104"/>
        <v>534.02694137044284</v>
      </c>
    </row>
    <row r="499" spans="1:11" x14ac:dyDescent="0.3">
      <c r="A499" s="21" t="s">
        <v>1132</v>
      </c>
      <c r="B499" t="s">
        <v>1007</v>
      </c>
      <c r="C499" s="22" t="s">
        <v>1238</v>
      </c>
      <c r="D499" s="5">
        <v>535209.24099870014</v>
      </c>
      <c r="E499" s="5">
        <v>241359.15224</v>
      </c>
      <c r="F499" s="5">
        <f t="shared" si="102"/>
        <v>0.45096222888383608</v>
      </c>
      <c r="H499">
        <f t="shared" si="116"/>
        <v>464</v>
      </c>
      <c r="I499">
        <f t="shared" si="116"/>
        <v>1961</v>
      </c>
      <c r="J499">
        <f t="shared" si="103"/>
        <v>2425</v>
      </c>
      <c r="K499">
        <f t="shared" si="104"/>
        <v>1093.5834050433025</v>
      </c>
    </row>
    <row r="500" spans="1:11" x14ac:dyDescent="0.3">
      <c r="A500" s="21" t="s">
        <v>1132</v>
      </c>
      <c r="B500" t="s">
        <v>1007</v>
      </c>
      <c r="C500" s="22" t="s">
        <v>1260</v>
      </c>
      <c r="D500" s="5">
        <v>535209.24099870014</v>
      </c>
      <c r="E500" s="5">
        <v>127760.03968</v>
      </c>
      <c r="F500" s="5">
        <f t="shared" si="102"/>
        <v>0.23871045171342678</v>
      </c>
      <c r="H500">
        <f t="shared" si="116"/>
        <v>464</v>
      </c>
      <c r="I500">
        <f t="shared" si="116"/>
        <v>1961</v>
      </c>
      <c r="J500">
        <f t="shared" si="103"/>
        <v>2425</v>
      </c>
      <c r="K500">
        <f t="shared" si="104"/>
        <v>578.87284540505993</v>
      </c>
    </row>
    <row r="501" spans="1:11" x14ac:dyDescent="0.3">
      <c r="A501" s="21" t="s">
        <v>1132</v>
      </c>
      <c r="B501" t="s">
        <v>1007</v>
      </c>
      <c r="C501" s="22" t="s">
        <v>1261</v>
      </c>
      <c r="D501" s="5">
        <v>535209.24099870014</v>
      </c>
      <c r="E501" s="5">
        <v>46861.817928500001</v>
      </c>
      <c r="F501" s="5">
        <f t="shared" si="102"/>
        <v>8.7557938725153314E-2</v>
      </c>
      <c r="H501">
        <f t="shared" si="116"/>
        <v>464</v>
      </c>
      <c r="I501">
        <f t="shared" si="116"/>
        <v>1961</v>
      </c>
      <c r="J501">
        <f t="shared" si="103"/>
        <v>2425</v>
      </c>
      <c r="K501">
        <f t="shared" si="104"/>
        <v>212.32800140849679</v>
      </c>
    </row>
    <row r="502" spans="1:11" x14ac:dyDescent="0.3">
      <c r="A502" s="21" t="s">
        <v>1132</v>
      </c>
      <c r="B502" t="s">
        <v>1013</v>
      </c>
      <c r="C502" s="22" t="s">
        <v>1235</v>
      </c>
      <c r="D502" s="5">
        <v>582570.98167158302</v>
      </c>
      <c r="E502" s="5">
        <v>34788.2969772</v>
      </c>
      <c r="F502" s="5">
        <f t="shared" si="102"/>
        <v>5.9715121541723926E-2</v>
      </c>
      <c r="H502">
        <f>Input!AC122</f>
        <v>46422</v>
      </c>
      <c r="I502">
        <f>Input!AD122</f>
        <v>492</v>
      </c>
      <c r="J502">
        <f t="shared" si="103"/>
        <v>46914</v>
      </c>
      <c r="K502">
        <f t="shared" si="104"/>
        <v>2801.4752120084363</v>
      </c>
    </row>
    <row r="503" spans="1:11" x14ac:dyDescent="0.3">
      <c r="A503" s="21" t="s">
        <v>1132</v>
      </c>
      <c r="B503" t="s">
        <v>1013</v>
      </c>
      <c r="C503" s="22" t="s">
        <v>1170</v>
      </c>
      <c r="D503" s="5">
        <v>582570.98167158302</v>
      </c>
      <c r="E503" s="5">
        <v>242392.40701795308</v>
      </c>
      <c r="F503" s="5">
        <f t="shared" si="102"/>
        <v>0.41607360243459346</v>
      </c>
      <c r="H503">
        <f t="shared" ref="H503:I505" si="117">H502</f>
        <v>46422</v>
      </c>
      <c r="I503">
        <f t="shared" si="117"/>
        <v>492</v>
      </c>
      <c r="J503">
        <f t="shared" si="103"/>
        <v>46914</v>
      </c>
      <c r="K503">
        <f t="shared" si="104"/>
        <v>19519.676984616519</v>
      </c>
    </row>
    <row r="504" spans="1:11" x14ac:dyDescent="0.3">
      <c r="A504" s="21" t="s">
        <v>1132</v>
      </c>
      <c r="B504" t="s">
        <v>1013</v>
      </c>
      <c r="C504" s="22" t="s">
        <v>1257</v>
      </c>
      <c r="D504" s="5">
        <v>582570.98167158302</v>
      </c>
      <c r="E504" s="5">
        <v>6759.8334754300004</v>
      </c>
      <c r="F504" s="5">
        <f t="shared" si="102"/>
        <v>1.1603450374465734E-2</v>
      </c>
      <c r="H504">
        <f t="shared" si="117"/>
        <v>46422</v>
      </c>
      <c r="I504">
        <f t="shared" si="117"/>
        <v>492</v>
      </c>
      <c r="J504">
        <f t="shared" si="103"/>
        <v>46914</v>
      </c>
      <c r="K504">
        <f t="shared" si="104"/>
        <v>544.36427086768549</v>
      </c>
    </row>
    <row r="505" spans="1:11" x14ac:dyDescent="0.3">
      <c r="A505" s="21" t="s">
        <v>1132</v>
      </c>
      <c r="B505" t="s">
        <v>1013</v>
      </c>
      <c r="C505" s="22" t="s">
        <v>1269</v>
      </c>
      <c r="D505" s="5">
        <v>582570.98167158302</v>
      </c>
      <c r="E505" s="5">
        <v>298630.44420099998</v>
      </c>
      <c r="F505" s="5">
        <f t="shared" si="102"/>
        <v>0.51260782564921692</v>
      </c>
      <c r="H505">
        <f t="shared" si="117"/>
        <v>46422</v>
      </c>
      <c r="I505">
        <f t="shared" si="117"/>
        <v>492</v>
      </c>
      <c r="J505">
        <f t="shared" si="103"/>
        <v>46914</v>
      </c>
      <c r="K505">
        <f t="shared" si="104"/>
        <v>24048.483532507362</v>
      </c>
    </row>
    <row r="506" spans="1:11" x14ac:dyDescent="0.3">
      <c r="A506" s="21" t="s">
        <v>1132</v>
      </c>
      <c r="B506" t="s">
        <v>1015</v>
      </c>
      <c r="C506" s="22" t="s">
        <v>1187</v>
      </c>
      <c r="D506" s="5">
        <v>630923.19370911969</v>
      </c>
      <c r="E506" s="5">
        <v>168740.524531</v>
      </c>
      <c r="F506" s="5">
        <f t="shared" si="102"/>
        <v>0.26745018444954488</v>
      </c>
      <c r="H506">
        <f>Input!AC123</f>
        <v>42</v>
      </c>
      <c r="I506">
        <f>Input!AD123</f>
        <v>1401</v>
      </c>
      <c r="J506">
        <f t="shared" si="103"/>
        <v>1443</v>
      </c>
      <c r="K506">
        <f t="shared" si="104"/>
        <v>385.93061616069326</v>
      </c>
    </row>
    <row r="507" spans="1:11" x14ac:dyDescent="0.3">
      <c r="A507" s="21" t="s">
        <v>1132</v>
      </c>
      <c r="B507" t="s">
        <v>1015</v>
      </c>
      <c r="C507" s="22" t="s">
        <v>1186</v>
      </c>
      <c r="D507" s="5">
        <v>630923.19370911969</v>
      </c>
      <c r="E507" s="5">
        <v>37125.748060400001</v>
      </c>
      <c r="F507" s="5">
        <f t="shared" si="102"/>
        <v>5.8843530291131485E-2</v>
      </c>
      <c r="H507">
        <f t="shared" ref="H507:I509" si="118">H506</f>
        <v>42</v>
      </c>
      <c r="I507">
        <f t="shared" si="118"/>
        <v>1401</v>
      </c>
      <c r="J507">
        <f t="shared" si="103"/>
        <v>1443</v>
      </c>
      <c r="K507">
        <f t="shared" si="104"/>
        <v>84.911214210102727</v>
      </c>
    </row>
    <row r="508" spans="1:11" x14ac:dyDescent="0.3">
      <c r="A508" s="21" t="s">
        <v>1132</v>
      </c>
      <c r="B508" t="s">
        <v>1015</v>
      </c>
      <c r="C508" s="22" t="s">
        <v>1264</v>
      </c>
      <c r="D508" s="5">
        <v>630923.19370911969</v>
      </c>
      <c r="E508" s="5">
        <v>412790.05433301971</v>
      </c>
      <c r="F508" s="5">
        <f t="shared" si="102"/>
        <v>0.65426355925556934</v>
      </c>
      <c r="H508">
        <f t="shared" si="118"/>
        <v>42</v>
      </c>
      <c r="I508">
        <f t="shared" si="118"/>
        <v>1401</v>
      </c>
      <c r="J508">
        <f t="shared" si="103"/>
        <v>1443</v>
      </c>
      <c r="K508">
        <f t="shared" si="104"/>
        <v>944.10231600578652</v>
      </c>
    </row>
    <row r="509" spans="1:11" x14ac:dyDescent="0.3">
      <c r="A509" s="21" t="s">
        <v>1132</v>
      </c>
      <c r="B509" t="s">
        <v>1015</v>
      </c>
      <c r="C509" s="22" t="s">
        <v>1191</v>
      </c>
      <c r="D509" s="5">
        <v>630923.19370911969</v>
      </c>
      <c r="E509" s="5">
        <v>12266.8667847</v>
      </c>
      <c r="F509" s="5">
        <f t="shared" si="102"/>
        <v>1.9442726003754279E-2</v>
      </c>
      <c r="H509">
        <f t="shared" si="118"/>
        <v>42</v>
      </c>
      <c r="I509">
        <f t="shared" si="118"/>
        <v>1401</v>
      </c>
      <c r="J509">
        <f t="shared" si="103"/>
        <v>1443</v>
      </c>
      <c r="K509">
        <f t="shared" si="104"/>
        <v>28.055853623417423</v>
      </c>
    </row>
    <row r="510" spans="1:11" x14ac:dyDescent="0.3">
      <c r="A510" s="21" t="s">
        <v>1132</v>
      </c>
      <c r="B510" t="s">
        <v>712</v>
      </c>
      <c r="C510" s="22" t="s">
        <v>1185</v>
      </c>
      <c r="D510" s="5">
        <v>279492.16498246999</v>
      </c>
      <c r="E510" s="5">
        <v>1434.17138387</v>
      </c>
      <c r="F510" s="5">
        <f t="shared" si="102"/>
        <v>5.1313473633865644E-3</v>
      </c>
      <c r="H510">
        <f>Input!AC124</f>
        <v>3062</v>
      </c>
      <c r="I510">
        <f>Input!AD124</f>
        <v>623</v>
      </c>
      <c r="J510">
        <f t="shared" si="103"/>
        <v>3685</v>
      </c>
      <c r="K510">
        <f t="shared" si="104"/>
        <v>18.909015034079491</v>
      </c>
    </row>
    <row r="511" spans="1:11" x14ac:dyDescent="0.3">
      <c r="A511" s="21" t="s">
        <v>1132</v>
      </c>
      <c r="B511" t="s">
        <v>712</v>
      </c>
      <c r="C511" s="22" t="s">
        <v>1171</v>
      </c>
      <c r="D511" s="5">
        <v>279492.16498246999</v>
      </c>
      <c r="E511" s="5">
        <v>201468.85923199999</v>
      </c>
      <c r="F511" s="5">
        <f t="shared" si="102"/>
        <v>0.72083902332158867</v>
      </c>
      <c r="H511">
        <f t="shared" ref="H511:I512" si="119">H510</f>
        <v>3062</v>
      </c>
      <c r="I511">
        <f t="shared" si="119"/>
        <v>623</v>
      </c>
      <c r="J511">
        <f t="shared" si="103"/>
        <v>3685</v>
      </c>
      <c r="K511">
        <f t="shared" si="104"/>
        <v>2656.2918009400541</v>
      </c>
    </row>
    <row r="512" spans="1:11" x14ac:dyDescent="0.3">
      <c r="A512" s="21" t="s">
        <v>1132</v>
      </c>
      <c r="B512" t="s">
        <v>712</v>
      </c>
      <c r="C512" s="22" t="s">
        <v>1264</v>
      </c>
      <c r="D512" s="5">
        <v>279492.16498246999</v>
      </c>
      <c r="E512" s="5">
        <v>76589.134366600003</v>
      </c>
      <c r="F512" s="5">
        <f t="shared" si="102"/>
        <v>0.27402962931502478</v>
      </c>
      <c r="H512">
        <f t="shared" si="119"/>
        <v>3062</v>
      </c>
      <c r="I512">
        <f t="shared" si="119"/>
        <v>623</v>
      </c>
      <c r="J512">
        <f t="shared" si="103"/>
        <v>3685</v>
      </c>
      <c r="K512">
        <f t="shared" si="104"/>
        <v>1009.7991840258663</v>
      </c>
    </row>
    <row r="513" spans="1:11" x14ac:dyDescent="0.3">
      <c r="A513" s="21" t="s">
        <v>1132</v>
      </c>
      <c r="B513" t="s">
        <v>777</v>
      </c>
      <c r="C513" s="22" t="s">
        <v>1185</v>
      </c>
      <c r="D513" s="5">
        <v>469493.33456040372</v>
      </c>
      <c r="E513" s="5">
        <v>127525.25161199999</v>
      </c>
      <c r="F513" s="5">
        <f t="shared" si="102"/>
        <v>0.27162313546241185</v>
      </c>
      <c r="H513">
        <f>Input!AC125</f>
        <v>240</v>
      </c>
      <c r="I513">
        <f>Input!AD125</f>
        <v>2117</v>
      </c>
      <c r="J513">
        <f t="shared" si="103"/>
        <v>2357</v>
      </c>
      <c r="K513">
        <f t="shared" si="104"/>
        <v>640.21573028490468</v>
      </c>
    </row>
    <row r="514" spans="1:11" x14ac:dyDescent="0.3">
      <c r="A514" s="21" t="s">
        <v>1132</v>
      </c>
      <c r="B514" t="s">
        <v>777</v>
      </c>
      <c r="C514" s="22" t="s">
        <v>1186</v>
      </c>
      <c r="D514" s="5">
        <v>469493.33456040372</v>
      </c>
      <c r="E514" s="5">
        <v>103268.18438599999</v>
      </c>
      <c r="F514" s="5">
        <f t="shared" si="102"/>
        <v>0.21995665706882106</v>
      </c>
      <c r="H514">
        <f t="shared" ref="H514:I516" si="120">H513</f>
        <v>240</v>
      </c>
      <c r="I514">
        <f t="shared" si="120"/>
        <v>2117</v>
      </c>
      <c r="J514">
        <f t="shared" si="103"/>
        <v>2357</v>
      </c>
      <c r="K514">
        <f t="shared" si="104"/>
        <v>518.43784071121127</v>
      </c>
    </row>
    <row r="515" spans="1:11" x14ac:dyDescent="0.3">
      <c r="A515" s="21" t="s">
        <v>1132</v>
      </c>
      <c r="B515" t="s">
        <v>777</v>
      </c>
      <c r="C515" s="22" t="s">
        <v>1171</v>
      </c>
      <c r="D515" s="5">
        <v>469493.33456040372</v>
      </c>
      <c r="E515" s="5">
        <v>32039.5627389</v>
      </c>
      <c r="F515" s="5">
        <f t="shared" ref="F515:F578" si="121">E515/D515</f>
        <v>6.8242849004234107E-2</v>
      </c>
      <c r="H515">
        <f t="shared" si="120"/>
        <v>240</v>
      </c>
      <c r="I515">
        <f t="shared" si="120"/>
        <v>2117</v>
      </c>
      <c r="J515">
        <f t="shared" ref="J515:J578" si="122">SUM(H515:I515)</f>
        <v>2357</v>
      </c>
      <c r="K515">
        <f t="shared" ref="K515:K578" si="123">J515*F515</f>
        <v>160.84839510297979</v>
      </c>
    </row>
    <row r="516" spans="1:11" x14ac:dyDescent="0.3">
      <c r="A516" s="21" t="s">
        <v>1132</v>
      </c>
      <c r="B516" t="s">
        <v>777</v>
      </c>
      <c r="C516" s="22" t="s">
        <v>1264</v>
      </c>
      <c r="D516" s="5">
        <v>469493.33456040372</v>
      </c>
      <c r="E516" s="5">
        <v>206660.33582350376</v>
      </c>
      <c r="F516" s="5">
        <f t="shared" si="121"/>
        <v>0.44017735846453304</v>
      </c>
      <c r="H516">
        <f t="shared" si="120"/>
        <v>240</v>
      </c>
      <c r="I516">
        <f t="shared" si="120"/>
        <v>2117</v>
      </c>
      <c r="J516">
        <f t="shared" si="122"/>
        <v>2357</v>
      </c>
      <c r="K516">
        <f t="shared" si="123"/>
        <v>1037.4980339009044</v>
      </c>
    </row>
    <row r="517" spans="1:11" x14ac:dyDescent="0.3">
      <c r="A517" s="21" t="s">
        <v>1132</v>
      </c>
      <c r="B517" t="s">
        <v>1028</v>
      </c>
      <c r="C517" s="22" t="s">
        <v>1235</v>
      </c>
      <c r="D517" s="5">
        <v>599766.74215702398</v>
      </c>
      <c r="E517" s="5">
        <v>892.79457202399999</v>
      </c>
      <c r="F517" s="5">
        <f t="shared" si="121"/>
        <v>1.4885696542844633E-3</v>
      </c>
      <c r="H517">
        <f>Input!AC126</f>
        <v>4000</v>
      </c>
      <c r="I517">
        <f>Input!AD126</f>
        <v>786</v>
      </c>
      <c r="J517">
        <f t="shared" si="122"/>
        <v>4786</v>
      </c>
      <c r="K517">
        <f t="shared" si="123"/>
        <v>7.1242943654054418</v>
      </c>
    </row>
    <row r="518" spans="1:11" x14ac:dyDescent="0.3">
      <c r="A518" s="21" t="s">
        <v>1132</v>
      </c>
      <c r="B518" t="s">
        <v>1028</v>
      </c>
      <c r="C518" s="22" t="s">
        <v>1257</v>
      </c>
      <c r="D518" s="5">
        <v>599766.74215702398</v>
      </c>
      <c r="E518" s="5">
        <v>325716.82857299998</v>
      </c>
      <c r="F518" s="5">
        <f t="shared" si="121"/>
        <v>0.54307250749112823</v>
      </c>
      <c r="H518">
        <f t="shared" ref="H518:I519" si="124">H517</f>
        <v>4000</v>
      </c>
      <c r="I518">
        <f t="shared" si="124"/>
        <v>786</v>
      </c>
      <c r="J518">
        <f t="shared" si="122"/>
        <v>4786</v>
      </c>
      <c r="K518">
        <f t="shared" si="123"/>
        <v>2599.1450208525398</v>
      </c>
    </row>
    <row r="519" spans="1:11" x14ac:dyDescent="0.3">
      <c r="A519" s="21" t="s">
        <v>1132</v>
      </c>
      <c r="B519" t="s">
        <v>1028</v>
      </c>
      <c r="C519" s="22" t="s">
        <v>1269</v>
      </c>
      <c r="D519" s="5">
        <v>599766.74215702398</v>
      </c>
      <c r="E519" s="5">
        <v>273157.11901199998</v>
      </c>
      <c r="F519" s="5">
        <f t="shared" si="121"/>
        <v>0.45543892285458726</v>
      </c>
      <c r="H519">
        <f t="shared" si="124"/>
        <v>4000</v>
      </c>
      <c r="I519">
        <f t="shared" si="124"/>
        <v>786</v>
      </c>
      <c r="J519">
        <f t="shared" si="122"/>
        <v>4786</v>
      </c>
      <c r="K519">
        <f t="shared" si="123"/>
        <v>2179.7306847820546</v>
      </c>
    </row>
    <row r="520" spans="1:11" x14ac:dyDescent="0.3">
      <c r="A520" s="21" t="s">
        <v>1132</v>
      </c>
      <c r="B520" t="s">
        <v>1032</v>
      </c>
      <c r="C520" s="22" t="s">
        <v>1273</v>
      </c>
      <c r="D520" s="5">
        <v>575784.16752170003</v>
      </c>
      <c r="E520" s="5">
        <v>11047.134628899999</v>
      </c>
      <c r="F520" s="5">
        <f t="shared" si="121"/>
        <v>1.9186242436031654E-2</v>
      </c>
      <c r="H520">
        <f>Input!AC127</f>
        <v>488</v>
      </c>
      <c r="I520">
        <f>Input!AD127</f>
        <v>459</v>
      </c>
      <c r="J520">
        <f t="shared" si="122"/>
        <v>947</v>
      </c>
      <c r="K520">
        <f t="shared" si="123"/>
        <v>18.169371586921976</v>
      </c>
    </row>
    <row r="521" spans="1:11" x14ac:dyDescent="0.3">
      <c r="A521" s="21" t="s">
        <v>1132</v>
      </c>
      <c r="B521" t="s">
        <v>1032</v>
      </c>
      <c r="C521" s="22" t="s">
        <v>1235</v>
      </c>
      <c r="D521" s="5">
        <v>575784.16752170003</v>
      </c>
      <c r="E521" s="5">
        <v>175110.33749000001</v>
      </c>
      <c r="F521" s="5">
        <f t="shared" si="121"/>
        <v>0.30412496099660552</v>
      </c>
      <c r="H521">
        <f t="shared" ref="H521:I523" si="125">H520</f>
        <v>488</v>
      </c>
      <c r="I521">
        <f t="shared" si="125"/>
        <v>459</v>
      </c>
      <c r="J521">
        <f t="shared" si="122"/>
        <v>947</v>
      </c>
      <c r="K521">
        <f t="shared" si="123"/>
        <v>288.00633806378545</v>
      </c>
    </row>
    <row r="522" spans="1:11" x14ac:dyDescent="0.3">
      <c r="A522" s="21" t="s">
        <v>1132</v>
      </c>
      <c r="B522" t="s">
        <v>1032</v>
      </c>
      <c r="C522" s="22" t="s">
        <v>1274</v>
      </c>
      <c r="D522" s="5">
        <v>575784.16752170003</v>
      </c>
      <c r="E522" s="5">
        <v>19735.5076458</v>
      </c>
      <c r="F522" s="5">
        <f t="shared" si="121"/>
        <v>3.4275877592720043E-2</v>
      </c>
      <c r="H522">
        <f t="shared" si="125"/>
        <v>488</v>
      </c>
      <c r="I522">
        <f t="shared" si="125"/>
        <v>459</v>
      </c>
      <c r="J522">
        <f t="shared" si="122"/>
        <v>947</v>
      </c>
      <c r="K522">
        <f t="shared" si="123"/>
        <v>32.459256080305877</v>
      </c>
    </row>
    <row r="523" spans="1:11" x14ac:dyDescent="0.3">
      <c r="A523" s="21" t="s">
        <v>1132</v>
      </c>
      <c r="B523" t="s">
        <v>1032</v>
      </c>
      <c r="C523" s="22" t="s">
        <v>1178</v>
      </c>
      <c r="D523" s="5">
        <v>575784.16752170003</v>
      </c>
      <c r="E523" s="5">
        <v>369891.18775699998</v>
      </c>
      <c r="F523" s="5">
        <f t="shared" si="121"/>
        <v>0.6424129189746427</v>
      </c>
      <c r="H523">
        <f t="shared" si="125"/>
        <v>488</v>
      </c>
      <c r="I523">
        <f t="shared" si="125"/>
        <v>459</v>
      </c>
      <c r="J523">
        <f t="shared" si="122"/>
        <v>947</v>
      </c>
      <c r="K523">
        <f t="shared" si="123"/>
        <v>608.36503426898662</v>
      </c>
    </row>
    <row r="524" spans="1:11" x14ac:dyDescent="0.3">
      <c r="A524" s="21" t="s">
        <v>1132</v>
      </c>
      <c r="B524" t="s">
        <v>1038</v>
      </c>
      <c r="C524" s="22" t="s">
        <v>1172</v>
      </c>
      <c r="D524" s="5">
        <v>547365.04109750781</v>
      </c>
      <c r="E524" s="5">
        <v>102628.25136129685</v>
      </c>
      <c r="F524" s="5">
        <f t="shared" si="121"/>
        <v>0.18749507852295341</v>
      </c>
      <c r="H524">
        <f>Input!AC128</f>
        <v>40025</v>
      </c>
      <c r="I524">
        <f>Input!AD128</f>
        <v>1040</v>
      </c>
      <c r="J524">
        <f t="shared" si="122"/>
        <v>41065</v>
      </c>
      <c r="K524">
        <f t="shared" si="123"/>
        <v>7699.4853995450821</v>
      </c>
    </row>
    <row r="525" spans="1:11" x14ac:dyDescent="0.3">
      <c r="A525" s="21" t="s">
        <v>1132</v>
      </c>
      <c r="B525" t="s">
        <v>1038</v>
      </c>
      <c r="C525" s="22" t="s">
        <v>1177</v>
      </c>
      <c r="D525" s="5">
        <v>547365.04109750781</v>
      </c>
      <c r="E525" s="5">
        <v>154296.50029325701</v>
      </c>
      <c r="F525" s="5">
        <f t="shared" si="121"/>
        <v>0.28188957771925111</v>
      </c>
      <c r="H525">
        <f t="shared" ref="H525:I526" si="126">H524</f>
        <v>40025</v>
      </c>
      <c r="I525">
        <f t="shared" si="126"/>
        <v>1040</v>
      </c>
      <c r="J525">
        <f t="shared" si="122"/>
        <v>41065</v>
      </c>
      <c r="K525">
        <f t="shared" si="123"/>
        <v>11575.795509041047</v>
      </c>
    </row>
    <row r="526" spans="1:11" x14ac:dyDescent="0.3">
      <c r="A526" s="21" t="s">
        <v>1132</v>
      </c>
      <c r="B526" t="s">
        <v>1038</v>
      </c>
      <c r="C526" s="22" t="s">
        <v>1167</v>
      </c>
      <c r="D526" s="5">
        <v>547365.04109750781</v>
      </c>
      <c r="E526" s="5">
        <v>13003.404742951276</v>
      </c>
      <c r="F526" s="5">
        <f t="shared" si="121"/>
        <v>2.375636689708659E-2</v>
      </c>
      <c r="H526">
        <f t="shared" si="126"/>
        <v>40025</v>
      </c>
      <c r="I526">
        <f t="shared" si="126"/>
        <v>1040</v>
      </c>
      <c r="J526">
        <f t="shared" si="122"/>
        <v>41065</v>
      </c>
      <c r="K526">
        <f t="shared" si="123"/>
        <v>975.55520662886079</v>
      </c>
    </row>
    <row r="527" spans="1:11" x14ac:dyDescent="0.3">
      <c r="A527" s="21" t="s">
        <v>1132</v>
      </c>
      <c r="B527" t="s">
        <v>1038</v>
      </c>
      <c r="C527" s="22" t="s">
        <v>1170</v>
      </c>
      <c r="D527" s="5">
        <v>547365.04109750781</v>
      </c>
      <c r="E527" s="5">
        <v>277436.88470000267</v>
      </c>
      <c r="F527" s="5">
        <f t="shared" si="121"/>
        <v>0.50685897686070891</v>
      </c>
      <c r="H527">
        <f>H526</f>
        <v>40025</v>
      </c>
      <c r="I527">
        <f>I526</f>
        <v>1040</v>
      </c>
      <c r="J527">
        <f t="shared" si="122"/>
        <v>41065</v>
      </c>
      <c r="K527">
        <f t="shared" si="123"/>
        <v>20814.163884785012</v>
      </c>
    </row>
    <row r="528" spans="1:11" x14ac:dyDescent="0.3">
      <c r="A528" s="21" t="s">
        <v>1132</v>
      </c>
      <c r="B528" t="s">
        <v>1041</v>
      </c>
      <c r="C528" s="22" t="s">
        <v>1260</v>
      </c>
      <c r="D528" s="5">
        <v>456719.26980551</v>
      </c>
      <c r="E528" s="5">
        <v>7866.6307301099996</v>
      </c>
      <c r="F528" s="5">
        <f t="shared" si="121"/>
        <v>1.7224214632896785E-2</v>
      </c>
      <c r="H528">
        <f>Input!AC129</f>
        <v>164</v>
      </c>
      <c r="I528">
        <f>Input!AD129</f>
        <v>688</v>
      </c>
      <c r="J528">
        <f t="shared" si="122"/>
        <v>852</v>
      </c>
      <c r="K528">
        <f t="shared" si="123"/>
        <v>14.675030867228061</v>
      </c>
    </row>
    <row r="529" spans="1:11" x14ac:dyDescent="0.3">
      <c r="A529" s="21" t="s">
        <v>1132</v>
      </c>
      <c r="B529" t="s">
        <v>1041</v>
      </c>
      <c r="C529" s="22" t="s">
        <v>1261</v>
      </c>
      <c r="D529" s="5">
        <v>456719.26980551</v>
      </c>
      <c r="E529" s="5">
        <v>351469.57086500002</v>
      </c>
      <c r="F529" s="5">
        <f t="shared" si="121"/>
        <v>0.76955275176952864</v>
      </c>
      <c r="H529">
        <f t="shared" ref="H529:I530" si="127">H528</f>
        <v>164</v>
      </c>
      <c r="I529">
        <f t="shared" si="127"/>
        <v>688</v>
      </c>
      <c r="J529">
        <f t="shared" si="122"/>
        <v>852</v>
      </c>
      <c r="K529">
        <f t="shared" si="123"/>
        <v>655.65894450763835</v>
      </c>
    </row>
    <row r="530" spans="1:11" x14ac:dyDescent="0.3">
      <c r="A530" s="21" t="s">
        <v>1132</v>
      </c>
      <c r="B530" t="s">
        <v>1041</v>
      </c>
      <c r="C530" s="22" t="s">
        <v>1275</v>
      </c>
      <c r="D530" s="5">
        <v>456719.26980551</v>
      </c>
      <c r="E530" s="5">
        <v>97383.068210400001</v>
      </c>
      <c r="F530" s="5">
        <f t="shared" si="121"/>
        <v>0.21322303359757461</v>
      </c>
      <c r="H530">
        <f t="shared" si="127"/>
        <v>164</v>
      </c>
      <c r="I530">
        <f t="shared" si="127"/>
        <v>688</v>
      </c>
      <c r="J530">
        <f t="shared" si="122"/>
        <v>852</v>
      </c>
      <c r="K530">
        <f t="shared" si="123"/>
        <v>181.66602462513356</v>
      </c>
    </row>
    <row r="531" spans="1:11" x14ac:dyDescent="0.3">
      <c r="A531" s="21" t="s">
        <v>1132</v>
      </c>
      <c r="B531" t="s">
        <v>1043</v>
      </c>
      <c r="C531" s="22" t="s">
        <v>1267</v>
      </c>
      <c r="D531" s="5">
        <v>405693.62735990004</v>
      </c>
      <c r="E531" s="5">
        <v>340336.00476500002</v>
      </c>
      <c r="F531" s="5">
        <f t="shared" si="121"/>
        <v>0.83889906523742408</v>
      </c>
      <c r="H531">
        <f>Input!AC130</f>
        <v>891</v>
      </c>
      <c r="I531">
        <f>Input!AD130</f>
        <v>1547</v>
      </c>
      <c r="J531">
        <f t="shared" si="122"/>
        <v>2438</v>
      </c>
      <c r="K531">
        <f t="shared" si="123"/>
        <v>2045.2359210488398</v>
      </c>
    </row>
    <row r="532" spans="1:11" x14ac:dyDescent="0.3">
      <c r="A532" s="21" t="s">
        <v>1132</v>
      </c>
      <c r="B532" t="s">
        <v>1043</v>
      </c>
      <c r="C532" s="22" t="s">
        <v>1276</v>
      </c>
      <c r="D532" s="5">
        <v>405693.62735990004</v>
      </c>
      <c r="E532" s="5">
        <v>65357.6225949</v>
      </c>
      <c r="F532" s="5">
        <f t="shared" si="121"/>
        <v>0.16110093476257581</v>
      </c>
      <c r="H532">
        <f>H531</f>
        <v>891</v>
      </c>
      <c r="I532">
        <f>I531</f>
        <v>1547</v>
      </c>
      <c r="J532">
        <f t="shared" si="122"/>
        <v>2438</v>
      </c>
      <c r="K532">
        <f t="shared" si="123"/>
        <v>392.76407895115983</v>
      </c>
    </row>
    <row r="533" spans="1:11" x14ac:dyDescent="0.3">
      <c r="A533" s="21" t="s">
        <v>1132</v>
      </c>
      <c r="B533" t="s">
        <v>204</v>
      </c>
      <c r="C533" s="22" t="s">
        <v>1187</v>
      </c>
      <c r="D533" s="5">
        <v>597037.00241660001</v>
      </c>
      <c r="E533" s="5">
        <v>39727.6457151</v>
      </c>
      <c r="F533" s="5">
        <f t="shared" si="121"/>
        <v>6.6541345937180071E-2</v>
      </c>
      <c r="H533">
        <f>Input!AC131</f>
        <v>0</v>
      </c>
      <c r="I533">
        <f>Input!AD131</f>
        <v>1487</v>
      </c>
      <c r="J533">
        <f t="shared" si="122"/>
        <v>1487</v>
      </c>
      <c r="K533">
        <f t="shared" si="123"/>
        <v>98.946981408586765</v>
      </c>
    </row>
    <row r="534" spans="1:11" x14ac:dyDescent="0.3">
      <c r="A534" s="21" t="s">
        <v>1132</v>
      </c>
      <c r="B534" t="s">
        <v>204</v>
      </c>
      <c r="C534" s="22" t="s">
        <v>1190</v>
      </c>
      <c r="D534" s="5">
        <v>597037.00241660001</v>
      </c>
      <c r="E534" s="5">
        <v>21865.958484399998</v>
      </c>
      <c r="F534" s="5">
        <f t="shared" si="121"/>
        <v>3.6624126136058796E-2</v>
      </c>
      <c r="H534">
        <f t="shared" ref="H534:I537" si="128">H533</f>
        <v>0</v>
      </c>
      <c r="I534">
        <f t="shared" si="128"/>
        <v>1487</v>
      </c>
      <c r="J534">
        <f t="shared" si="122"/>
        <v>1487</v>
      </c>
      <c r="K534">
        <f t="shared" si="123"/>
        <v>54.460075564319432</v>
      </c>
    </row>
    <row r="535" spans="1:11" x14ac:dyDescent="0.3">
      <c r="A535" s="21" t="s">
        <v>1132</v>
      </c>
      <c r="B535" t="s">
        <v>204</v>
      </c>
      <c r="C535" s="22" t="s">
        <v>1264</v>
      </c>
      <c r="D535" s="5">
        <v>597037.00241660001</v>
      </c>
      <c r="E535" s="5">
        <v>11793.310742199999</v>
      </c>
      <c r="F535" s="5">
        <f t="shared" si="121"/>
        <v>1.9753065043648453E-2</v>
      </c>
      <c r="H535">
        <f t="shared" si="128"/>
        <v>0</v>
      </c>
      <c r="I535">
        <f t="shared" si="128"/>
        <v>1487</v>
      </c>
      <c r="J535">
        <f t="shared" si="122"/>
        <v>1487</v>
      </c>
      <c r="K535">
        <f t="shared" si="123"/>
        <v>29.37280771990525</v>
      </c>
    </row>
    <row r="536" spans="1:11" x14ac:dyDescent="0.3">
      <c r="A536" s="21" t="s">
        <v>1132</v>
      </c>
      <c r="B536" t="s">
        <v>204</v>
      </c>
      <c r="C536" s="22" t="s">
        <v>1259</v>
      </c>
      <c r="D536" s="5">
        <v>597037.00241660001</v>
      </c>
      <c r="E536" s="5">
        <v>92544.145939900001</v>
      </c>
      <c r="F536" s="5">
        <f t="shared" si="121"/>
        <v>0.15500571248568046</v>
      </c>
      <c r="H536">
        <f t="shared" si="128"/>
        <v>0</v>
      </c>
      <c r="I536">
        <f t="shared" si="128"/>
        <v>1487</v>
      </c>
      <c r="J536">
        <f t="shared" si="122"/>
        <v>1487</v>
      </c>
      <c r="K536">
        <f t="shared" si="123"/>
        <v>230.49349446620684</v>
      </c>
    </row>
    <row r="537" spans="1:11" x14ac:dyDescent="0.3">
      <c r="A537" s="21" t="s">
        <v>1132</v>
      </c>
      <c r="B537" t="s">
        <v>204</v>
      </c>
      <c r="C537" s="22" t="s">
        <v>1191</v>
      </c>
      <c r="D537" s="5">
        <v>597037.00241660001</v>
      </c>
      <c r="E537" s="5">
        <v>431105.94153499999</v>
      </c>
      <c r="F537" s="5">
        <f t="shared" si="121"/>
        <v>0.72207575039743221</v>
      </c>
      <c r="H537">
        <f t="shared" si="128"/>
        <v>0</v>
      </c>
      <c r="I537">
        <f t="shared" si="128"/>
        <v>1487</v>
      </c>
      <c r="J537">
        <f t="shared" si="122"/>
        <v>1487</v>
      </c>
      <c r="K537">
        <f t="shared" si="123"/>
        <v>1073.7266408409816</v>
      </c>
    </row>
    <row r="538" spans="1:11" x14ac:dyDescent="0.3">
      <c r="A538" s="21" t="s">
        <v>1132</v>
      </c>
      <c r="B538" t="s">
        <v>863</v>
      </c>
      <c r="C538" s="22" t="s">
        <v>1264</v>
      </c>
      <c r="D538" s="5">
        <v>678539.22614573385</v>
      </c>
      <c r="E538" s="5">
        <v>328928.13747984369</v>
      </c>
      <c r="F538" s="5">
        <f t="shared" si="121"/>
        <v>0.48475920743482243</v>
      </c>
      <c r="H538">
        <f>Input!AC132</f>
        <v>2812</v>
      </c>
      <c r="I538">
        <f>Input!AD132</f>
        <v>1151</v>
      </c>
      <c r="J538">
        <f t="shared" si="122"/>
        <v>3963</v>
      </c>
      <c r="K538">
        <f t="shared" si="123"/>
        <v>1921.1007390642012</v>
      </c>
    </row>
    <row r="539" spans="1:11" x14ac:dyDescent="0.3">
      <c r="A539" s="21" t="s">
        <v>1132</v>
      </c>
      <c r="B539" t="s">
        <v>863</v>
      </c>
      <c r="C539" s="22" t="s">
        <v>1265</v>
      </c>
      <c r="D539" s="5">
        <v>678539.22614573385</v>
      </c>
      <c r="E539" s="5">
        <v>183940.99360414353</v>
      </c>
      <c r="F539" s="5">
        <f t="shared" si="121"/>
        <v>0.27108380255180331</v>
      </c>
      <c r="H539">
        <f t="shared" ref="H539:I543" si="129">H538</f>
        <v>2812</v>
      </c>
      <c r="I539">
        <f t="shared" si="129"/>
        <v>1151</v>
      </c>
      <c r="J539">
        <f t="shared" si="122"/>
        <v>3963</v>
      </c>
      <c r="K539">
        <f t="shared" si="123"/>
        <v>1074.3051095127964</v>
      </c>
    </row>
    <row r="540" spans="1:11" x14ac:dyDescent="0.3">
      <c r="A540" s="21" t="s">
        <v>1132</v>
      </c>
      <c r="B540" t="s">
        <v>863</v>
      </c>
      <c r="C540" s="22" t="s">
        <v>1266</v>
      </c>
      <c r="D540" s="5">
        <v>678539.22614573385</v>
      </c>
      <c r="E540" s="5">
        <v>45828.924466516743</v>
      </c>
      <c r="F540" s="5">
        <f t="shared" si="121"/>
        <v>6.754056759081721E-2</v>
      </c>
      <c r="H540">
        <f t="shared" si="129"/>
        <v>2812</v>
      </c>
      <c r="I540">
        <f t="shared" si="129"/>
        <v>1151</v>
      </c>
      <c r="J540">
        <f t="shared" si="122"/>
        <v>3963</v>
      </c>
      <c r="K540">
        <f t="shared" si="123"/>
        <v>267.66326936240858</v>
      </c>
    </row>
    <row r="541" spans="1:11" x14ac:dyDescent="0.3">
      <c r="A541" s="21" t="s">
        <v>1132</v>
      </c>
      <c r="B541" t="s">
        <v>863</v>
      </c>
      <c r="C541" s="22" t="s">
        <v>1259</v>
      </c>
      <c r="D541" s="5">
        <v>678539.22614573385</v>
      </c>
      <c r="E541" s="5">
        <v>102241.78441599999</v>
      </c>
      <c r="F541" s="5">
        <f t="shared" si="121"/>
        <v>0.15067925401565646</v>
      </c>
      <c r="H541">
        <f t="shared" si="129"/>
        <v>2812</v>
      </c>
      <c r="I541">
        <f t="shared" si="129"/>
        <v>1151</v>
      </c>
      <c r="J541">
        <f t="shared" si="122"/>
        <v>3963</v>
      </c>
      <c r="K541">
        <f t="shared" si="123"/>
        <v>597.14188366404653</v>
      </c>
    </row>
    <row r="542" spans="1:11" x14ac:dyDescent="0.3">
      <c r="A542" s="21" t="s">
        <v>1132</v>
      </c>
      <c r="B542" t="s">
        <v>863</v>
      </c>
      <c r="C542" s="22" t="s">
        <v>1238</v>
      </c>
      <c r="D542" s="5">
        <v>678539.22614573385</v>
      </c>
      <c r="E542" s="5">
        <v>9489.12759095</v>
      </c>
      <c r="F542" s="5">
        <f t="shared" si="121"/>
        <v>1.3984641160468391E-2</v>
      </c>
      <c r="H542">
        <f t="shared" si="129"/>
        <v>2812</v>
      </c>
      <c r="I542">
        <f t="shared" si="129"/>
        <v>1151</v>
      </c>
      <c r="J542">
        <f t="shared" si="122"/>
        <v>3963</v>
      </c>
      <c r="K542">
        <f t="shared" si="123"/>
        <v>55.421132918936237</v>
      </c>
    </row>
    <row r="543" spans="1:11" x14ac:dyDescent="0.3">
      <c r="A543" s="21" t="s">
        <v>1132</v>
      </c>
      <c r="B543" t="s">
        <v>863</v>
      </c>
      <c r="C543" s="22" t="s">
        <v>1262</v>
      </c>
      <c r="D543" s="5">
        <v>678539.22614573385</v>
      </c>
      <c r="E543" s="5">
        <v>8110.2585882800004</v>
      </c>
      <c r="F543" s="5">
        <f t="shared" si="121"/>
        <v>1.1952527246432343E-2</v>
      </c>
      <c r="H543">
        <f t="shared" si="129"/>
        <v>2812</v>
      </c>
      <c r="I543">
        <f t="shared" si="129"/>
        <v>1151</v>
      </c>
      <c r="J543">
        <f t="shared" si="122"/>
        <v>3963</v>
      </c>
      <c r="K543">
        <f t="shared" si="123"/>
        <v>47.367865477611375</v>
      </c>
    </row>
    <row r="544" spans="1:11" x14ac:dyDescent="0.3">
      <c r="A544" s="21" t="s">
        <v>1132</v>
      </c>
      <c r="B544" t="s">
        <v>858</v>
      </c>
      <c r="C544" s="22" t="s">
        <v>1259</v>
      </c>
      <c r="D544" s="5">
        <v>654143.80292679986</v>
      </c>
      <c r="E544" s="5">
        <v>131792.626644</v>
      </c>
      <c r="F544" s="5">
        <f t="shared" si="121"/>
        <v>0.20147347732154222</v>
      </c>
      <c r="H544">
        <f>Input!AC133</f>
        <v>2333</v>
      </c>
      <c r="I544">
        <f>Input!AD133</f>
        <v>1779</v>
      </c>
      <c r="J544">
        <f t="shared" si="122"/>
        <v>4112</v>
      </c>
      <c r="K544">
        <f t="shared" si="123"/>
        <v>828.45893874618162</v>
      </c>
    </row>
    <row r="545" spans="1:11" x14ac:dyDescent="0.3">
      <c r="A545" s="21" t="s">
        <v>1132</v>
      </c>
      <c r="B545" t="s">
        <v>858</v>
      </c>
      <c r="C545" s="22" t="s">
        <v>1267</v>
      </c>
      <c r="D545" s="5">
        <v>654143.80292679986</v>
      </c>
      <c r="E545" s="5">
        <v>83227.435503800007</v>
      </c>
      <c r="F545" s="5">
        <f t="shared" si="121"/>
        <v>0.12723109984596664</v>
      </c>
      <c r="H545">
        <f t="shared" ref="H545:I547" si="130">H544</f>
        <v>2333</v>
      </c>
      <c r="I545">
        <f t="shared" si="130"/>
        <v>1779</v>
      </c>
      <c r="J545">
        <f t="shared" si="122"/>
        <v>4112</v>
      </c>
      <c r="K545">
        <f t="shared" si="123"/>
        <v>523.17428256661481</v>
      </c>
    </row>
    <row r="546" spans="1:11" x14ac:dyDescent="0.3">
      <c r="A546" s="21" t="s">
        <v>1132</v>
      </c>
      <c r="B546" t="s">
        <v>858</v>
      </c>
      <c r="C546" s="22" t="s">
        <v>1262</v>
      </c>
      <c r="D546" s="5">
        <v>654143.80292679986</v>
      </c>
      <c r="E546" s="5">
        <v>333414.80492099997</v>
      </c>
      <c r="F546" s="5">
        <f t="shared" si="121"/>
        <v>0.50969649705343123</v>
      </c>
      <c r="H546">
        <f t="shared" si="130"/>
        <v>2333</v>
      </c>
      <c r="I546">
        <f t="shared" si="130"/>
        <v>1779</v>
      </c>
      <c r="J546">
        <f t="shared" si="122"/>
        <v>4112</v>
      </c>
      <c r="K546">
        <f t="shared" si="123"/>
        <v>2095.8719958837091</v>
      </c>
    </row>
    <row r="547" spans="1:11" x14ac:dyDescent="0.3">
      <c r="A547" s="21" t="s">
        <v>1132</v>
      </c>
      <c r="B547" t="s">
        <v>858</v>
      </c>
      <c r="C547" s="22" t="s">
        <v>1263</v>
      </c>
      <c r="D547" s="5">
        <v>654143.80292679986</v>
      </c>
      <c r="E547" s="5">
        <v>105708.935858</v>
      </c>
      <c r="F547" s="5">
        <f t="shared" si="121"/>
        <v>0.16159892577906002</v>
      </c>
      <c r="H547">
        <f t="shared" si="130"/>
        <v>2333</v>
      </c>
      <c r="I547">
        <f t="shared" si="130"/>
        <v>1779</v>
      </c>
      <c r="J547">
        <f t="shared" si="122"/>
        <v>4112</v>
      </c>
      <c r="K547">
        <f t="shared" si="123"/>
        <v>664.49478280349479</v>
      </c>
    </row>
    <row r="548" spans="1:11" x14ac:dyDescent="0.3">
      <c r="A548" s="21" t="s">
        <v>1132</v>
      </c>
      <c r="B548" t="s">
        <v>1069</v>
      </c>
      <c r="C548" s="22" t="s">
        <v>1257</v>
      </c>
      <c r="D548" s="5">
        <v>584791.39491769997</v>
      </c>
      <c r="E548" s="5">
        <v>296002.67027900001</v>
      </c>
      <c r="F548" s="5">
        <f t="shared" si="121"/>
        <v>0.50616796493843352</v>
      </c>
      <c r="H548">
        <f>Input!AC134</f>
        <v>4871</v>
      </c>
      <c r="I548">
        <f>Input!AD134</f>
        <v>464</v>
      </c>
      <c r="J548">
        <f t="shared" si="122"/>
        <v>5335</v>
      </c>
      <c r="K548">
        <f t="shared" si="123"/>
        <v>2700.4060929465427</v>
      </c>
    </row>
    <row r="549" spans="1:11" x14ac:dyDescent="0.3">
      <c r="A549" s="21" t="s">
        <v>1132</v>
      </c>
      <c r="B549" t="s">
        <v>1069</v>
      </c>
      <c r="C549" s="22" t="s">
        <v>1236</v>
      </c>
      <c r="D549" s="5">
        <v>584791.39491769997</v>
      </c>
      <c r="E549" s="5">
        <v>39662.643769599999</v>
      </c>
      <c r="F549" s="5">
        <f t="shared" si="121"/>
        <v>6.7823576260354998E-2</v>
      </c>
      <c r="H549">
        <f t="shared" ref="H549:I551" si="131">H548</f>
        <v>4871</v>
      </c>
      <c r="I549">
        <f t="shared" si="131"/>
        <v>464</v>
      </c>
      <c r="J549">
        <f t="shared" si="122"/>
        <v>5335</v>
      </c>
      <c r="K549">
        <f t="shared" si="123"/>
        <v>361.83877934899391</v>
      </c>
    </row>
    <row r="550" spans="1:11" x14ac:dyDescent="0.3">
      <c r="A550" s="21" t="s">
        <v>1132</v>
      </c>
      <c r="B550" t="s">
        <v>1069</v>
      </c>
      <c r="C550" s="22" t="s">
        <v>1242</v>
      </c>
      <c r="D550" s="5">
        <v>584791.39491769997</v>
      </c>
      <c r="E550" s="5">
        <v>206353.229739</v>
      </c>
      <c r="F550" s="5">
        <f t="shared" si="121"/>
        <v>0.35286639224238397</v>
      </c>
      <c r="H550">
        <f t="shared" si="131"/>
        <v>4871</v>
      </c>
      <c r="I550">
        <f t="shared" si="131"/>
        <v>464</v>
      </c>
      <c r="J550">
        <f t="shared" si="122"/>
        <v>5335</v>
      </c>
      <c r="K550">
        <f t="shared" si="123"/>
        <v>1882.5422026131184</v>
      </c>
    </row>
    <row r="551" spans="1:11" x14ac:dyDescent="0.3">
      <c r="A551" s="21" t="s">
        <v>1132</v>
      </c>
      <c r="B551" t="s">
        <v>1069</v>
      </c>
      <c r="C551" s="22" t="s">
        <v>1243</v>
      </c>
      <c r="D551" s="5">
        <v>584791.39491769997</v>
      </c>
      <c r="E551" s="5">
        <v>42772.851130100004</v>
      </c>
      <c r="F551" s="5">
        <f t="shared" si="121"/>
        <v>7.3142066558827518E-2</v>
      </c>
      <c r="H551">
        <f t="shared" si="131"/>
        <v>4871</v>
      </c>
      <c r="I551">
        <f t="shared" si="131"/>
        <v>464</v>
      </c>
      <c r="J551">
        <f t="shared" si="122"/>
        <v>5335</v>
      </c>
      <c r="K551">
        <f t="shared" si="123"/>
        <v>390.2129250913448</v>
      </c>
    </row>
    <row r="552" spans="1:11" x14ac:dyDescent="0.3">
      <c r="A552" s="21" t="s">
        <v>1132</v>
      </c>
      <c r="B552" t="s">
        <v>1073</v>
      </c>
      <c r="C552" s="22" t="s">
        <v>1171</v>
      </c>
      <c r="D552" s="5">
        <v>630616.90559118579</v>
      </c>
      <c r="E552" s="5">
        <v>630616.90559118579</v>
      </c>
      <c r="F552" s="5">
        <f t="shared" si="121"/>
        <v>1</v>
      </c>
      <c r="H552">
        <f>Input!AC135</f>
        <v>600</v>
      </c>
      <c r="I552">
        <f>Input!AD135</f>
        <v>909</v>
      </c>
      <c r="J552">
        <f t="shared" si="122"/>
        <v>1509</v>
      </c>
      <c r="K552">
        <f t="shared" si="123"/>
        <v>1509</v>
      </c>
    </row>
    <row r="553" spans="1:11" x14ac:dyDescent="0.3">
      <c r="A553" s="21" t="s">
        <v>1132</v>
      </c>
      <c r="B553" t="s">
        <v>810</v>
      </c>
      <c r="C553" s="22" t="s">
        <v>1259</v>
      </c>
      <c r="D553" s="5">
        <v>553586.21542200004</v>
      </c>
      <c r="E553" s="5">
        <v>316902.58917300001</v>
      </c>
      <c r="F553" s="5">
        <f t="shared" si="121"/>
        <v>0.5724539021106666</v>
      </c>
      <c r="H553">
        <f>Input!AC136</f>
        <v>15561</v>
      </c>
      <c r="I553">
        <f>Input!AD136</f>
        <v>1508</v>
      </c>
      <c r="J553">
        <f t="shared" si="122"/>
        <v>17069</v>
      </c>
      <c r="K553">
        <f t="shared" si="123"/>
        <v>9771.2156551269691</v>
      </c>
    </row>
    <row r="554" spans="1:11" x14ac:dyDescent="0.3">
      <c r="A554" s="21" t="s">
        <v>1132</v>
      </c>
      <c r="B554" t="s">
        <v>810</v>
      </c>
      <c r="C554" s="22" t="s">
        <v>1191</v>
      </c>
      <c r="D554" s="5">
        <v>553586.21542200004</v>
      </c>
      <c r="E554" s="5">
        <v>236683.62624899999</v>
      </c>
      <c r="F554" s="5">
        <f t="shared" si="121"/>
        <v>0.42754609788933334</v>
      </c>
      <c r="H554">
        <f>H553</f>
        <v>15561</v>
      </c>
      <c r="I554">
        <f>I553</f>
        <v>1508</v>
      </c>
      <c r="J554">
        <f t="shared" si="122"/>
        <v>17069</v>
      </c>
      <c r="K554">
        <f t="shared" si="123"/>
        <v>7297.7843448730309</v>
      </c>
    </row>
    <row r="555" spans="1:11" x14ac:dyDescent="0.3">
      <c r="A555" s="21" t="s">
        <v>1132</v>
      </c>
      <c r="B555" t="s">
        <v>1093</v>
      </c>
      <c r="C555" s="22" t="s">
        <v>1257</v>
      </c>
      <c r="D555" s="5">
        <v>585941.85538065992</v>
      </c>
      <c r="E555" s="5">
        <v>212533.964607</v>
      </c>
      <c r="F555" s="5">
        <f t="shared" si="121"/>
        <v>0.3627219367507486</v>
      </c>
      <c r="H555">
        <f>Input!AC137</f>
        <v>178</v>
      </c>
      <c r="I555">
        <f>Input!AD137</f>
        <v>760</v>
      </c>
      <c r="J555">
        <f t="shared" si="122"/>
        <v>938</v>
      </c>
      <c r="K555">
        <f t="shared" si="123"/>
        <v>340.23317667220221</v>
      </c>
    </row>
    <row r="556" spans="1:11" x14ac:dyDescent="0.3">
      <c r="A556" s="21" t="s">
        <v>1132</v>
      </c>
      <c r="B556" t="s">
        <v>1093</v>
      </c>
      <c r="C556" s="22" t="s">
        <v>1269</v>
      </c>
      <c r="D556" s="5">
        <v>585941.85538065992</v>
      </c>
      <c r="E556" s="5">
        <v>3856.9609676599998</v>
      </c>
      <c r="F556" s="5">
        <f t="shared" si="121"/>
        <v>6.5824977892291149E-3</v>
      </c>
      <c r="H556">
        <f t="shared" ref="H556:I558" si="132">H555</f>
        <v>178</v>
      </c>
      <c r="I556">
        <f t="shared" si="132"/>
        <v>760</v>
      </c>
      <c r="J556">
        <f t="shared" si="122"/>
        <v>938</v>
      </c>
      <c r="K556">
        <f t="shared" si="123"/>
        <v>6.1743829262969099</v>
      </c>
    </row>
    <row r="557" spans="1:11" x14ac:dyDescent="0.3">
      <c r="A557" s="21" t="s">
        <v>1132</v>
      </c>
      <c r="B557" t="s">
        <v>1093</v>
      </c>
      <c r="C557" s="22" t="s">
        <v>1277</v>
      </c>
      <c r="D557" s="5">
        <v>585941.85538065992</v>
      </c>
      <c r="E557" s="5">
        <v>119634.780245</v>
      </c>
      <c r="F557" s="5">
        <f t="shared" si="121"/>
        <v>0.20417517394670279</v>
      </c>
      <c r="H557">
        <f t="shared" si="132"/>
        <v>178</v>
      </c>
      <c r="I557">
        <f t="shared" si="132"/>
        <v>760</v>
      </c>
      <c r="J557">
        <f t="shared" si="122"/>
        <v>938</v>
      </c>
      <c r="K557">
        <f t="shared" si="123"/>
        <v>191.51631316200721</v>
      </c>
    </row>
    <row r="558" spans="1:11" x14ac:dyDescent="0.3">
      <c r="A558" s="21" t="s">
        <v>1132</v>
      </c>
      <c r="B558" t="s">
        <v>1093</v>
      </c>
      <c r="C558" s="22" t="s">
        <v>1268</v>
      </c>
      <c r="D558" s="5">
        <v>585941.85538065992</v>
      </c>
      <c r="E558" s="5">
        <v>249916.149561</v>
      </c>
      <c r="F558" s="5">
        <f t="shared" si="121"/>
        <v>0.42652039151331966</v>
      </c>
      <c r="H558">
        <f t="shared" si="132"/>
        <v>178</v>
      </c>
      <c r="I558">
        <f t="shared" si="132"/>
        <v>760</v>
      </c>
      <c r="J558">
        <f t="shared" si="122"/>
        <v>938</v>
      </c>
      <c r="K558">
        <f t="shared" si="123"/>
        <v>400.07612723949387</v>
      </c>
    </row>
    <row r="559" spans="1:11" x14ac:dyDescent="0.3">
      <c r="A559" s="21" t="s">
        <v>1132</v>
      </c>
      <c r="B559" t="s">
        <v>699</v>
      </c>
      <c r="C559" s="22" t="s">
        <v>1171</v>
      </c>
      <c r="D559" s="5">
        <v>122941.36249580001</v>
      </c>
      <c r="E559" s="5">
        <v>13601.011871799999</v>
      </c>
      <c r="F559" s="5">
        <f t="shared" si="121"/>
        <v>0.11063007270856173</v>
      </c>
      <c r="H559">
        <f>Input!AC138</f>
        <v>468</v>
      </c>
      <c r="I559">
        <f>Input!AD138</f>
        <v>166</v>
      </c>
      <c r="J559">
        <f t="shared" si="122"/>
        <v>634</v>
      </c>
      <c r="K559">
        <f t="shared" si="123"/>
        <v>70.139466097228137</v>
      </c>
    </row>
    <row r="560" spans="1:11" x14ac:dyDescent="0.3">
      <c r="A560" s="21" t="s">
        <v>1132</v>
      </c>
      <c r="B560" t="s">
        <v>699</v>
      </c>
      <c r="C560" s="22" t="s">
        <v>1264</v>
      </c>
      <c r="D560" s="5">
        <v>122941.36249580001</v>
      </c>
      <c r="E560" s="5">
        <v>98832.671869302154</v>
      </c>
      <c r="F560" s="5">
        <f t="shared" si="121"/>
        <v>0.80390089928178998</v>
      </c>
      <c r="H560">
        <f t="shared" ref="H560:I561" si="133">H559</f>
        <v>468</v>
      </c>
      <c r="I560">
        <f t="shared" si="133"/>
        <v>166</v>
      </c>
      <c r="J560">
        <f t="shared" si="122"/>
        <v>634</v>
      </c>
      <c r="K560">
        <f t="shared" si="123"/>
        <v>509.67317014465488</v>
      </c>
    </row>
    <row r="561" spans="1:11" x14ac:dyDescent="0.3">
      <c r="A561" s="21" t="s">
        <v>1132</v>
      </c>
      <c r="B561" t="s">
        <v>699</v>
      </c>
      <c r="C561" s="22" t="s">
        <v>1266</v>
      </c>
      <c r="D561" s="5">
        <v>122941.36249580001</v>
      </c>
      <c r="E561" s="5">
        <v>10507.678754697859</v>
      </c>
      <c r="F561" s="5">
        <f t="shared" si="121"/>
        <v>8.5469028009648326E-2</v>
      </c>
      <c r="H561">
        <f t="shared" si="133"/>
        <v>468</v>
      </c>
      <c r="I561">
        <f t="shared" si="133"/>
        <v>166</v>
      </c>
      <c r="J561">
        <f t="shared" si="122"/>
        <v>634</v>
      </c>
      <c r="K561">
        <f t="shared" si="123"/>
        <v>54.187363758117037</v>
      </c>
    </row>
    <row r="562" spans="1:11" x14ac:dyDescent="0.3">
      <c r="A562" s="21" t="s">
        <v>1132</v>
      </c>
      <c r="B562" t="s">
        <v>1098</v>
      </c>
      <c r="C562" s="22" t="s">
        <v>1277</v>
      </c>
      <c r="D562" s="5">
        <v>589758.63357376005</v>
      </c>
      <c r="E562" s="5">
        <v>89149.834654799997</v>
      </c>
      <c r="F562" s="5">
        <f t="shared" si="121"/>
        <v>0.15116325489731078</v>
      </c>
      <c r="H562">
        <f>Input!AC139</f>
        <v>771</v>
      </c>
      <c r="I562">
        <f>Input!AD139</f>
        <v>576</v>
      </c>
      <c r="J562">
        <f t="shared" si="122"/>
        <v>1347</v>
      </c>
      <c r="K562">
        <f t="shared" si="123"/>
        <v>203.61690434667761</v>
      </c>
    </row>
    <row r="563" spans="1:11" x14ac:dyDescent="0.3">
      <c r="A563" s="21" t="s">
        <v>1132</v>
      </c>
      <c r="B563" t="s">
        <v>1098</v>
      </c>
      <c r="C563" s="22" t="s">
        <v>1268</v>
      </c>
      <c r="D563" s="5">
        <v>589758.63357376005</v>
      </c>
      <c r="E563" s="5">
        <v>271384.30887900002</v>
      </c>
      <c r="F563" s="5">
        <f t="shared" si="121"/>
        <v>0.46016165500535816</v>
      </c>
      <c r="H563">
        <f t="shared" ref="H563:I565" si="134">H562</f>
        <v>771</v>
      </c>
      <c r="I563">
        <f t="shared" si="134"/>
        <v>576</v>
      </c>
      <c r="J563">
        <f t="shared" si="122"/>
        <v>1347</v>
      </c>
      <c r="K563">
        <f t="shared" si="123"/>
        <v>619.8377492922175</v>
      </c>
    </row>
    <row r="564" spans="1:11" x14ac:dyDescent="0.3">
      <c r="A564" s="21" t="s">
        <v>1132</v>
      </c>
      <c r="B564" t="s">
        <v>1098</v>
      </c>
      <c r="C564" s="22" t="s">
        <v>1171</v>
      </c>
      <c r="D564" s="5">
        <v>589758.63357376005</v>
      </c>
      <c r="E564" s="5">
        <v>224205.17408</v>
      </c>
      <c r="F564" s="5">
        <f t="shared" si="121"/>
        <v>0.38016429318106637</v>
      </c>
      <c r="H564">
        <f t="shared" si="134"/>
        <v>771</v>
      </c>
      <c r="I564">
        <f t="shared" si="134"/>
        <v>576</v>
      </c>
      <c r="J564">
        <f t="shared" si="122"/>
        <v>1347</v>
      </c>
      <c r="K564">
        <f t="shared" si="123"/>
        <v>512.08130291489636</v>
      </c>
    </row>
    <row r="565" spans="1:11" x14ac:dyDescent="0.3">
      <c r="A565" s="21" t="s">
        <v>1132</v>
      </c>
      <c r="B565" t="s">
        <v>1098</v>
      </c>
      <c r="C565" s="22" t="s">
        <v>1238</v>
      </c>
      <c r="D565" s="5">
        <v>589758.63357376005</v>
      </c>
      <c r="E565" s="5">
        <v>5019.3159599600003</v>
      </c>
      <c r="F565" s="5">
        <f t="shared" si="121"/>
        <v>8.5107969162646329E-3</v>
      </c>
      <c r="H565">
        <f t="shared" si="134"/>
        <v>771</v>
      </c>
      <c r="I565">
        <f t="shared" si="134"/>
        <v>576</v>
      </c>
      <c r="J565">
        <f t="shared" si="122"/>
        <v>1347</v>
      </c>
      <c r="K565">
        <f t="shared" si="123"/>
        <v>11.464043446208461</v>
      </c>
    </row>
    <row r="566" spans="1:11" x14ac:dyDescent="0.3">
      <c r="A566" s="21" t="s">
        <v>1132</v>
      </c>
      <c r="B566" t="s">
        <v>1100</v>
      </c>
      <c r="C566" s="22" t="s">
        <v>1235</v>
      </c>
      <c r="D566" s="5">
        <v>588702.96455820242</v>
      </c>
      <c r="E566" s="5">
        <v>229315.95724300001</v>
      </c>
      <c r="F566" s="5">
        <f t="shared" si="121"/>
        <v>0.38952743751696967</v>
      </c>
      <c r="H566">
        <f>Input!AC140</f>
        <v>317</v>
      </c>
      <c r="I566">
        <f>Input!AD140</f>
        <v>469</v>
      </c>
      <c r="J566">
        <f t="shared" si="122"/>
        <v>786</v>
      </c>
      <c r="K566">
        <f t="shared" si="123"/>
        <v>306.16856588833815</v>
      </c>
    </row>
    <row r="567" spans="1:11" x14ac:dyDescent="0.3">
      <c r="A567" s="21" t="s">
        <v>1132</v>
      </c>
      <c r="B567" t="s">
        <v>1100</v>
      </c>
      <c r="C567" s="22" t="s">
        <v>1178</v>
      </c>
      <c r="D567" s="5">
        <v>588702.96455820242</v>
      </c>
      <c r="E567" s="5">
        <v>299426.76022000512</v>
      </c>
      <c r="F567" s="5">
        <f t="shared" si="121"/>
        <v>0.50862111836775392</v>
      </c>
      <c r="H567">
        <f t="shared" ref="H567:I569" si="135">H566</f>
        <v>317</v>
      </c>
      <c r="I567">
        <f t="shared" si="135"/>
        <v>469</v>
      </c>
      <c r="J567">
        <f t="shared" si="122"/>
        <v>786</v>
      </c>
      <c r="K567">
        <f t="shared" si="123"/>
        <v>399.7761990370546</v>
      </c>
    </row>
    <row r="568" spans="1:11" x14ac:dyDescent="0.3">
      <c r="A568" s="21" t="s">
        <v>1132</v>
      </c>
      <c r="B568" t="s">
        <v>1100</v>
      </c>
      <c r="C568" s="22" t="s">
        <v>1170</v>
      </c>
      <c r="D568" s="5">
        <v>588702.96455820242</v>
      </c>
      <c r="E568" s="5">
        <v>52597.37552151733</v>
      </c>
      <c r="F568" s="5">
        <f t="shared" si="121"/>
        <v>8.9344505952997047E-2</v>
      </c>
      <c r="H568">
        <f t="shared" si="135"/>
        <v>317</v>
      </c>
      <c r="I568">
        <f t="shared" si="135"/>
        <v>469</v>
      </c>
      <c r="J568">
        <f t="shared" si="122"/>
        <v>786</v>
      </c>
      <c r="K568">
        <f t="shared" si="123"/>
        <v>70.224781679055681</v>
      </c>
    </row>
    <row r="569" spans="1:11" x14ac:dyDescent="0.3">
      <c r="A569" s="21" t="s">
        <v>1132</v>
      </c>
      <c r="B569" t="s">
        <v>1100</v>
      </c>
      <c r="C569" s="22" t="s">
        <v>1269</v>
      </c>
      <c r="D569" s="5">
        <v>588702.96455820242</v>
      </c>
      <c r="E569" s="5">
        <v>7362.8715736800004</v>
      </c>
      <c r="F569" s="5">
        <f t="shared" si="121"/>
        <v>1.2506938162279402E-2</v>
      </c>
      <c r="H569">
        <f t="shared" si="135"/>
        <v>317</v>
      </c>
      <c r="I569">
        <f t="shared" si="135"/>
        <v>469</v>
      </c>
      <c r="J569">
        <f t="shared" si="122"/>
        <v>786</v>
      </c>
      <c r="K569">
        <f t="shared" si="123"/>
        <v>9.8304533955516096</v>
      </c>
    </row>
    <row r="570" spans="1:11" x14ac:dyDescent="0.3">
      <c r="A570" s="21" t="s">
        <v>1132</v>
      </c>
      <c r="B570" t="s">
        <v>1103</v>
      </c>
      <c r="C570" s="22" t="s">
        <v>1257</v>
      </c>
      <c r="D570" s="5">
        <v>588290.05648648005</v>
      </c>
      <c r="E570" s="5">
        <v>393069.89403000002</v>
      </c>
      <c r="F570" s="5">
        <f t="shared" si="121"/>
        <v>0.66815661712452123</v>
      </c>
      <c r="H570">
        <f>Input!AC141</f>
        <v>162</v>
      </c>
      <c r="I570">
        <f>Input!AD141</f>
        <v>1305</v>
      </c>
      <c r="J570">
        <f t="shared" si="122"/>
        <v>1467</v>
      </c>
      <c r="K570">
        <f t="shared" si="123"/>
        <v>980.18575732167267</v>
      </c>
    </row>
    <row r="571" spans="1:11" x14ac:dyDescent="0.3">
      <c r="A571" s="21" t="s">
        <v>1132</v>
      </c>
      <c r="B571" t="s">
        <v>1103</v>
      </c>
      <c r="C571" s="22" t="s">
        <v>1243</v>
      </c>
      <c r="D571" s="5">
        <v>588290.05648648005</v>
      </c>
      <c r="E571" s="5">
        <v>109356.40908899999</v>
      </c>
      <c r="F571" s="5">
        <f t="shared" si="121"/>
        <v>0.18588858996210689</v>
      </c>
      <c r="H571">
        <f t="shared" ref="H571:I573" si="136">H570</f>
        <v>162</v>
      </c>
      <c r="I571">
        <f t="shared" si="136"/>
        <v>1305</v>
      </c>
      <c r="J571">
        <f t="shared" si="122"/>
        <v>1467</v>
      </c>
      <c r="K571">
        <f t="shared" si="123"/>
        <v>272.69856147441078</v>
      </c>
    </row>
    <row r="572" spans="1:11" x14ac:dyDescent="0.3">
      <c r="A572" s="21" t="s">
        <v>1132</v>
      </c>
      <c r="B572" t="s">
        <v>1103</v>
      </c>
      <c r="C572" s="22" t="s">
        <v>1240</v>
      </c>
      <c r="D572" s="5">
        <v>588290.05648648005</v>
      </c>
      <c r="E572" s="5">
        <v>8557.0030172799998</v>
      </c>
      <c r="F572" s="5">
        <f t="shared" si="121"/>
        <v>1.4545550996367477E-2</v>
      </c>
      <c r="H572">
        <f t="shared" si="136"/>
        <v>162</v>
      </c>
      <c r="I572">
        <f t="shared" si="136"/>
        <v>1305</v>
      </c>
      <c r="J572">
        <f t="shared" si="122"/>
        <v>1467</v>
      </c>
      <c r="K572">
        <f t="shared" si="123"/>
        <v>21.33832331167109</v>
      </c>
    </row>
    <row r="573" spans="1:11" x14ac:dyDescent="0.3">
      <c r="A573" s="21" t="s">
        <v>1132</v>
      </c>
      <c r="B573" t="s">
        <v>1103</v>
      </c>
      <c r="C573" s="22" t="s">
        <v>1241</v>
      </c>
      <c r="D573" s="5">
        <v>588290.05648648005</v>
      </c>
      <c r="E573" s="5">
        <v>77306.750350200004</v>
      </c>
      <c r="F573" s="5">
        <f t="shared" si="121"/>
        <v>0.13140924191700434</v>
      </c>
      <c r="H573">
        <f t="shared" si="136"/>
        <v>162</v>
      </c>
      <c r="I573">
        <f t="shared" si="136"/>
        <v>1305</v>
      </c>
      <c r="J573">
        <f t="shared" si="122"/>
        <v>1467</v>
      </c>
      <c r="K573">
        <f t="shared" si="123"/>
        <v>192.77735789224536</v>
      </c>
    </row>
    <row r="574" spans="1:11" x14ac:dyDescent="0.3">
      <c r="A574" s="21" t="s">
        <v>1132</v>
      </c>
      <c r="B574" t="s">
        <v>1106</v>
      </c>
      <c r="C574" s="22" t="s">
        <v>1170</v>
      </c>
      <c r="D574" s="5">
        <v>585898.23206908454</v>
      </c>
      <c r="E574" s="5">
        <v>363330.83918448456</v>
      </c>
      <c r="F574" s="5">
        <f t="shared" si="121"/>
        <v>0.62012619137182079</v>
      </c>
      <c r="H574">
        <f>Input!AC142</f>
        <v>4000</v>
      </c>
      <c r="I574">
        <f>Input!AD142</f>
        <v>752</v>
      </c>
      <c r="J574">
        <f t="shared" si="122"/>
        <v>4752</v>
      </c>
      <c r="K574">
        <f t="shared" si="123"/>
        <v>2946.8396613988925</v>
      </c>
    </row>
    <row r="575" spans="1:11" x14ac:dyDescent="0.3">
      <c r="A575" s="21" t="s">
        <v>1132</v>
      </c>
      <c r="B575" t="s">
        <v>1106</v>
      </c>
      <c r="C575" s="22" t="s">
        <v>1257</v>
      </c>
      <c r="D575" s="5">
        <v>585898.23206908454</v>
      </c>
      <c r="E575" s="5">
        <v>30002.296155299999</v>
      </c>
      <c r="F575" s="5">
        <f t="shared" si="121"/>
        <v>5.1207350548486318E-2</v>
      </c>
      <c r="H575">
        <f t="shared" ref="H575:I577" si="137">H574</f>
        <v>4000</v>
      </c>
      <c r="I575">
        <f t="shared" si="137"/>
        <v>752</v>
      </c>
      <c r="J575">
        <f t="shared" si="122"/>
        <v>4752</v>
      </c>
      <c r="K575">
        <f t="shared" si="123"/>
        <v>243.33732980640698</v>
      </c>
    </row>
    <row r="576" spans="1:11" x14ac:dyDescent="0.3">
      <c r="A576" s="21" t="s">
        <v>1132</v>
      </c>
      <c r="B576" t="s">
        <v>1106</v>
      </c>
      <c r="C576" s="22" t="s">
        <v>1269</v>
      </c>
      <c r="D576" s="5">
        <v>585898.23206908454</v>
      </c>
      <c r="E576" s="5">
        <v>39689.344755300001</v>
      </c>
      <c r="F576" s="5">
        <f t="shared" si="121"/>
        <v>6.7741021533958376E-2</v>
      </c>
      <c r="H576">
        <f t="shared" si="137"/>
        <v>4000</v>
      </c>
      <c r="I576">
        <f t="shared" si="137"/>
        <v>752</v>
      </c>
      <c r="J576">
        <f t="shared" si="122"/>
        <v>4752</v>
      </c>
      <c r="K576">
        <f t="shared" si="123"/>
        <v>321.90533432937019</v>
      </c>
    </row>
    <row r="577" spans="1:11" x14ac:dyDescent="0.3">
      <c r="A577" s="21" t="s">
        <v>1132</v>
      </c>
      <c r="B577" t="s">
        <v>1106</v>
      </c>
      <c r="C577" s="22" t="s">
        <v>1277</v>
      </c>
      <c r="D577" s="5">
        <v>585898.23206908454</v>
      </c>
      <c r="E577" s="5">
        <v>152875.75197400001</v>
      </c>
      <c r="F577" s="5">
        <f t="shared" si="121"/>
        <v>0.26092543654573463</v>
      </c>
      <c r="H577">
        <f t="shared" si="137"/>
        <v>4000</v>
      </c>
      <c r="I577">
        <f t="shared" si="137"/>
        <v>752</v>
      </c>
      <c r="J577">
        <f t="shared" si="122"/>
        <v>4752</v>
      </c>
      <c r="K577">
        <f t="shared" si="123"/>
        <v>1239.9176744653309</v>
      </c>
    </row>
    <row r="578" spans="1:11" x14ac:dyDescent="0.3">
      <c r="A578" s="21" t="s">
        <v>1132</v>
      </c>
      <c r="B578" t="s">
        <v>1116</v>
      </c>
      <c r="C578" s="22" t="s">
        <v>1259</v>
      </c>
      <c r="D578" s="5">
        <v>397289.94039348408</v>
      </c>
      <c r="E578" s="5">
        <v>187031.735801</v>
      </c>
      <c r="F578" s="5">
        <f t="shared" si="121"/>
        <v>0.47076886874044671</v>
      </c>
      <c r="H578">
        <f>Input!AC143</f>
        <v>1724</v>
      </c>
      <c r="I578">
        <f>Input!AD143</f>
        <v>1554</v>
      </c>
      <c r="J578">
        <f t="shared" si="122"/>
        <v>3278</v>
      </c>
      <c r="K578">
        <f t="shared" si="123"/>
        <v>1543.1803517311844</v>
      </c>
    </row>
    <row r="579" spans="1:11" x14ac:dyDescent="0.3">
      <c r="A579" s="21" t="s">
        <v>1132</v>
      </c>
      <c r="B579" t="s">
        <v>1116</v>
      </c>
      <c r="C579" s="22" t="s">
        <v>1267</v>
      </c>
      <c r="D579" s="5">
        <v>397289.94039348408</v>
      </c>
      <c r="E579" s="5">
        <v>100562.475888</v>
      </c>
      <c r="F579" s="5">
        <f t="shared" ref="F579:F642" si="138">E579/D579</f>
        <v>0.25312112304781959</v>
      </c>
      <c r="H579">
        <f t="shared" ref="H579:I581" si="139">H578</f>
        <v>1724</v>
      </c>
      <c r="I579">
        <f t="shared" si="139"/>
        <v>1554</v>
      </c>
      <c r="J579">
        <f t="shared" ref="J579:J642" si="140">SUM(H579:I579)</f>
        <v>3278</v>
      </c>
      <c r="K579">
        <f t="shared" ref="K579:K642" si="141">J579*F579</f>
        <v>829.73104135075255</v>
      </c>
    </row>
    <row r="580" spans="1:11" x14ac:dyDescent="0.3">
      <c r="A580" s="21" t="s">
        <v>1132</v>
      </c>
      <c r="B580" t="s">
        <v>1116</v>
      </c>
      <c r="C580" s="22" t="s">
        <v>1278</v>
      </c>
      <c r="D580" s="5">
        <v>397289.94039348408</v>
      </c>
      <c r="E580" s="5">
        <v>109060.41899000001</v>
      </c>
      <c r="F580" s="5">
        <f t="shared" si="138"/>
        <v>0.2745108997272479</v>
      </c>
      <c r="H580">
        <f t="shared" si="139"/>
        <v>1724</v>
      </c>
      <c r="I580">
        <f t="shared" si="139"/>
        <v>1554</v>
      </c>
      <c r="J580">
        <f t="shared" si="140"/>
        <v>3278</v>
      </c>
      <c r="K580">
        <f t="shared" si="141"/>
        <v>899.84672930591864</v>
      </c>
    </row>
    <row r="581" spans="1:11" x14ac:dyDescent="0.3">
      <c r="A581" s="21" t="s">
        <v>1132</v>
      </c>
      <c r="B581" t="s">
        <v>1116</v>
      </c>
      <c r="C581" s="22" t="s">
        <v>1276</v>
      </c>
      <c r="D581" s="5">
        <v>397289.94039348408</v>
      </c>
      <c r="E581" s="5">
        <v>635.30971448399998</v>
      </c>
      <c r="F581" s="5">
        <f t="shared" si="138"/>
        <v>1.5991084844856032E-3</v>
      </c>
      <c r="H581">
        <f t="shared" si="139"/>
        <v>1724</v>
      </c>
      <c r="I581">
        <f t="shared" si="139"/>
        <v>1554</v>
      </c>
      <c r="J581">
        <f t="shared" si="140"/>
        <v>3278</v>
      </c>
      <c r="K581">
        <f t="shared" si="141"/>
        <v>5.2418776121438073</v>
      </c>
    </row>
    <row r="582" spans="1:11" x14ac:dyDescent="0.3">
      <c r="A582" s="21" t="s">
        <v>1132</v>
      </c>
      <c r="B582" t="s">
        <v>1119</v>
      </c>
      <c r="C582" s="22" t="s">
        <v>1267</v>
      </c>
      <c r="D582" s="5">
        <v>709636.91159421497</v>
      </c>
      <c r="E582" s="5">
        <v>21845.8448365</v>
      </c>
      <c r="F582" s="5">
        <f t="shared" si="138"/>
        <v>3.0784538514805872E-2</v>
      </c>
      <c r="H582">
        <f>Input!AC144</f>
        <v>80</v>
      </c>
      <c r="I582">
        <f>Input!AD144</f>
        <v>1344</v>
      </c>
      <c r="J582">
        <f t="shared" si="140"/>
        <v>1424</v>
      </c>
      <c r="K582">
        <f t="shared" si="141"/>
        <v>43.837182845083561</v>
      </c>
    </row>
    <row r="583" spans="1:11" x14ac:dyDescent="0.3">
      <c r="A583" s="21" t="s">
        <v>1132</v>
      </c>
      <c r="B583" t="s">
        <v>1119</v>
      </c>
      <c r="C583" s="22" t="s">
        <v>1261</v>
      </c>
      <c r="D583" s="5">
        <v>709636.91159421497</v>
      </c>
      <c r="E583" s="5">
        <v>52662.7046386</v>
      </c>
      <c r="F583" s="5">
        <f t="shared" si="138"/>
        <v>7.4210774239874405E-2</v>
      </c>
      <c r="H583">
        <f t="shared" ref="H583:I587" si="142">H582</f>
        <v>80</v>
      </c>
      <c r="I583">
        <f t="shared" si="142"/>
        <v>1344</v>
      </c>
      <c r="J583">
        <f t="shared" si="140"/>
        <v>1424</v>
      </c>
      <c r="K583">
        <f t="shared" si="141"/>
        <v>105.67614251758116</v>
      </c>
    </row>
    <row r="584" spans="1:11" x14ac:dyDescent="0.3">
      <c r="A584" s="21" t="s">
        <v>1132</v>
      </c>
      <c r="B584" t="s">
        <v>1119</v>
      </c>
      <c r="C584" s="22" t="s">
        <v>1262</v>
      </c>
      <c r="D584" s="5">
        <v>709636.91159421497</v>
      </c>
      <c r="E584" s="5">
        <v>25999.692542199999</v>
      </c>
      <c r="F584" s="5">
        <f t="shared" si="138"/>
        <v>3.6638021666306954E-2</v>
      </c>
      <c r="H584">
        <f t="shared" si="142"/>
        <v>80</v>
      </c>
      <c r="I584">
        <f t="shared" si="142"/>
        <v>1344</v>
      </c>
      <c r="J584">
        <f t="shared" si="140"/>
        <v>1424</v>
      </c>
      <c r="K584">
        <f t="shared" si="141"/>
        <v>52.172542852821103</v>
      </c>
    </row>
    <row r="585" spans="1:11" x14ac:dyDescent="0.3">
      <c r="A585" s="21" t="s">
        <v>1132</v>
      </c>
      <c r="B585" t="s">
        <v>1119</v>
      </c>
      <c r="C585" s="22" t="s">
        <v>1263</v>
      </c>
      <c r="D585" s="5">
        <v>709636.91159421497</v>
      </c>
      <c r="E585" s="5">
        <v>607660.89778700005</v>
      </c>
      <c r="F585" s="5">
        <f t="shared" si="138"/>
        <v>0.8562983236340912</v>
      </c>
      <c r="H585">
        <f t="shared" si="142"/>
        <v>80</v>
      </c>
      <c r="I585">
        <f t="shared" si="142"/>
        <v>1344</v>
      </c>
      <c r="J585">
        <f t="shared" si="140"/>
        <v>1424</v>
      </c>
      <c r="K585">
        <f t="shared" si="141"/>
        <v>1219.3688128549459</v>
      </c>
    </row>
    <row r="586" spans="1:11" x14ac:dyDescent="0.3">
      <c r="A586" s="21" t="s">
        <v>1132</v>
      </c>
      <c r="B586" t="s">
        <v>1119</v>
      </c>
      <c r="C586" s="22" t="s">
        <v>1279</v>
      </c>
      <c r="D586" s="5">
        <v>709636.91159421497</v>
      </c>
      <c r="E586" s="5">
        <v>574.31119139800001</v>
      </c>
      <c r="F586" s="5">
        <f t="shared" si="138"/>
        <v>8.0930287308166829E-4</v>
      </c>
      <c r="H586">
        <f t="shared" si="142"/>
        <v>80</v>
      </c>
      <c r="I586">
        <f t="shared" si="142"/>
        <v>1344</v>
      </c>
      <c r="J586">
        <f t="shared" si="140"/>
        <v>1424</v>
      </c>
      <c r="K586">
        <f t="shared" si="141"/>
        <v>1.1524472912682957</v>
      </c>
    </row>
    <row r="587" spans="1:11" x14ac:dyDescent="0.3">
      <c r="A587" s="21" t="s">
        <v>1132</v>
      </c>
      <c r="B587" t="s">
        <v>1119</v>
      </c>
      <c r="C587" s="22" t="s">
        <v>1276</v>
      </c>
      <c r="D587" s="5">
        <v>709636.91159421497</v>
      </c>
      <c r="E587" s="5">
        <v>893.46059851699999</v>
      </c>
      <c r="F587" s="5">
        <f t="shared" si="138"/>
        <v>1.2590390718400218E-3</v>
      </c>
      <c r="H587">
        <f t="shared" si="142"/>
        <v>80</v>
      </c>
      <c r="I587">
        <f t="shared" si="142"/>
        <v>1344</v>
      </c>
      <c r="J587">
        <f t="shared" si="140"/>
        <v>1424</v>
      </c>
      <c r="K587">
        <f t="shared" si="141"/>
        <v>1.792871638300191</v>
      </c>
    </row>
    <row r="588" spans="1:11" x14ac:dyDescent="0.3">
      <c r="A588" s="21" t="s">
        <v>1132</v>
      </c>
      <c r="B588" t="s">
        <v>749</v>
      </c>
      <c r="C588" s="22" t="s">
        <v>1169</v>
      </c>
      <c r="D588" s="5">
        <v>549535.45720519999</v>
      </c>
      <c r="E588" s="5">
        <v>66847.723398999995</v>
      </c>
      <c r="F588" s="5">
        <f t="shared" si="138"/>
        <v>0.12164405867270296</v>
      </c>
      <c r="H588">
        <f>Input!AC145</f>
        <v>69</v>
      </c>
      <c r="I588">
        <f>Input!AD145</f>
        <v>1008</v>
      </c>
      <c r="J588">
        <f t="shared" si="140"/>
        <v>1077</v>
      </c>
      <c r="K588">
        <f t="shared" si="141"/>
        <v>131.01065119050108</v>
      </c>
    </row>
    <row r="589" spans="1:11" x14ac:dyDescent="0.3">
      <c r="A589" s="21" t="s">
        <v>1132</v>
      </c>
      <c r="B589" t="s">
        <v>749</v>
      </c>
      <c r="C589" s="22" t="s">
        <v>1170</v>
      </c>
      <c r="D589" s="5">
        <v>549535.45720519999</v>
      </c>
      <c r="E589" s="5">
        <v>211428.031903</v>
      </c>
      <c r="F589" s="5">
        <f t="shared" si="138"/>
        <v>0.38473956344558752</v>
      </c>
      <c r="H589">
        <f t="shared" ref="H589:I591" si="143">H588</f>
        <v>69</v>
      </c>
      <c r="I589">
        <f t="shared" si="143"/>
        <v>1008</v>
      </c>
      <c r="J589">
        <f t="shared" si="140"/>
        <v>1077</v>
      </c>
      <c r="K589">
        <f t="shared" si="141"/>
        <v>414.36450983089776</v>
      </c>
    </row>
    <row r="590" spans="1:11" x14ac:dyDescent="0.3">
      <c r="A590" s="21" t="s">
        <v>1132</v>
      </c>
      <c r="B590" t="s">
        <v>749</v>
      </c>
      <c r="C590" s="22" t="s">
        <v>1277</v>
      </c>
      <c r="D590" s="5">
        <v>549535.45720519999</v>
      </c>
      <c r="E590" s="5">
        <v>40250.978988199997</v>
      </c>
      <c r="F590" s="5">
        <f t="shared" si="138"/>
        <v>7.3245462982327689E-2</v>
      </c>
      <c r="H590">
        <f t="shared" si="143"/>
        <v>69</v>
      </c>
      <c r="I590">
        <f t="shared" si="143"/>
        <v>1008</v>
      </c>
      <c r="J590">
        <f t="shared" si="140"/>
        <v>1077</v>
      </c>
      <c r="K590">
        <f t="shared" si="141"/>
        <v>78.885363631966925</v>
      </c>
    </row>
    <row r="591" spans="1:11" x14ac:dyDescent="0.3">
      <c r="A591" s="21" t="s">
        <v>1132</v>
      </c>
      <c r="B591" t="s">
        <v>749</v>
      </c>
      <c r="C591" s="22" t="s">
        <v>1171</v>
      </c>
      <c r="D591" s="5">
        <v>549535.45720519999</v>
      </c>
      <c r="E591" s="5">
        <v>231008.72291499999</v>
      </c>
      <c r="F591" s="5">
        <f t="shared" si="138"/>
        <v>0.42037091489938178</v>
      </c>
      <c r="H591">
        <f t="shared" si="143"/>
        <v>69</v>
      </c>
      <c r="I591">
        <f t="shared" si="143"/>
        <v>1008</v>
      </c>
      <c r="J591">
        <f t="shared" si="140"/>
        <v>1077</v>
      </c>
      <c r="K591">
        <f t="shared" si="141"/>
        <v>452.73947534663415</v>
      </c>
    </row>
    <row r="592" spans="1:11" x14ac:dyDescent="0.3">
      <c r="A592" s="21" t="s">
        <v>1133</v>
      </c>
      <c r="B592" t="s">
        <v>942</v>
      </c>
      <c r="C592" s="22" t="s">
        <v>1278</v>
      </c>
      <c r="D592" s="5">
        <v>419786.43583199999</v>
      </c>
      <c r="E592" s="5">
        <v>326940.94241000002</v>
      </c>
      <c r="F592" s="5">
        <f t="shared" si="138"/>
        <v>0.77882683789440721</v>
      </c>
      <c r="H592">
        <f>Input!AC146</f>
        <v>10617</v>
      </c>
      <c r="I592">
        <f>Input!AD146</f>
        <v>1615</v>
      </c>
      <c r="J592">
        <f t="shared" si="140"/>
        <v>12232</v>
      </c>
      <c r="K592">
        <f t="shared" si="141"/>
        <v>9526.6098811243883</v>
      </c>
    </row>
    <row r="593" spans="1:11" x14ac:dyDescent="0.3">
      <c r="A593" s="21" t="s">
        <v>1133</v>
      </c>
      <c r="B593" t="s">
        <v>942</v>
      </c>
      <c r="C593" s="22" t="s">
        <v>1276</v>
      </c>
      <c r="D593" s="5">
        <v>419786.43583199999</v>
      </c>
      <c r="E593" s="5">
        <v>3940.54666</v>
      </c>
      <c r="F593" s="5">
        <f t="shared" si="138"/>
        <v>9.387027125328606E-3</v>
      </c>
      <c r="H593">
        <f>H592</f>
        <v>10617</v>
      </c>
      <c r="I593">
        <f>I592</f>
        <v>1615</v>
      </c>
      <c r="J593">
        <f t="shared" si="140"/>
        <v>12232</v>
      </c>
      <c r="K593">
        <f t="shared" si="141"/>
        <v>114.82211579701951</v>
      </c>
    </row>
    <row r="594" spans="1:11" x14ac:dyDescent="0.3">
      <c r="A594" s="21" t="s">
        <v>1133</v>
      </c>
      <c r="B594" t="s">
        <v>942</v>
      </c>
      <c r="C594" s="22" t="s">
        <v>1280</v>
      </c>
      <c r="D594" s="5">
        <v>419786.43583199999</v>
      </c>
      <c r="E594" s="5">
        <v>88904.946762000007</v>
      </c>
      <c r="F594" s="5">
        <f t="shared" si="138"/>
        <v>0.2117861349802643</v>
      </c>
      <c r="H594">
        <f>H593</f>
        <v>10617</v>
      </c>
      <c r="I594">
        <f>I593</f>
        <v>1615</v>
      </c>
      <c r="J594">
        <f t="shared" si="140"/>
        <v>12232</v>
      </c>
      <c r="K594">
        <f t="shared" si="141"/>
        <v>2590.5680030785929</v>
      </c>
    </row>
    <row r="595" spans="1:11" x14ac:dyDescent="0.3">
      <c r="A595" s="21" t="s">
        <v>1133</v>
      </c>
      <c r="B595" t="s">
        <v>642</v>
      </c>
      <c r="C595" s="22" t="s">
        <v>1281</v>
      </c>
      <c r="D595" s="5">
        <v>896633.75397279998</v>
      </c>
      <c r="E595" s="5">
        <v>232698.32679200001</v>
      </c>
      <c r="F595" s="5">
        <f t="shared" si="138"/>
        <v>0.25952438859340454</v>
      </c>
      <c r="H595">
        <f>Input!AC147</f>
        <v>118544</v>
      </c>
      <c r="I595">
        <f>Input!AD147</f>
        <v>1614</v>
      </c>
      <c r="J595">
        <f t="shared" si="140"/>
        <v>120158</v>
      </c>
      <c r="K595">
        <f t="shared" si="141"/>
        <v>31183.931484606303</v>
      </c>
    </row>
    <row r="596" spans="1:11" x14ac:dyDescent="0.3">
      <c r="A596" s="21" t="s">
        <v>1133</v>
      </c>
      <c r="B596" t="s">
        <v>642</v>
      </c>
      <c r="C596" s="22" t="s">
        <v>1282</v>
      </c>
      <c r="D596" s="5">
        <v>896633.75397279998</v>
      </c>
      <c r="E596" s="5">
        <v>290877.90746900003</v>
      </c>
      <c r="F596" s="5">
        <f t="shared" si="138"/>
        <v>0.32441106101591621</v>
      </c>
      <c r="H596">
        <f>H595</f>
        <v>118544</v>
      </c>
      <c r="I596">
        <f>I595</f>
        <v>1614</v>
      </c>
      <c r="J596">
        <f t="shared" si="140"/>
        <v>120158</v>
      </c>
      <c r="K596">
        <f t="shared" si="141"/>
        <v>38980.584269550462</v>
      </c>
    </row>
    <row r="597" spans="1:11" x14ac:dyDescent="0.3">
      <c r="A597" s="21" t="s">
        <v>1133</v>
      </c>
      <c r="B597" t="s">
        <v>642</v>
      </c>
      <c r="C597" s="22" t="s">
        <v>1278</v>
      </c>
      <c r="D597" s="5">
        <v>896633.75397279998</v>
      </c>
      <c r="E597" s="5">
        <v>125084.049425</v>
      </c>
      <c r="F597" s="5">
        <f t="shared" si="138"/>
        <v>0.13950406046033653</v>
      </c>
      <c r="H597">
        <f t="shared" ref="H597:I599" si="144">H596</f>
        <v>118544</v>
      </c>
      <c r="I597">
        <f t="shared" si="144"/>
        <v>1614</v>
      </c>
      <c r="J597">
        <f t="shared" si="140"/>
        <v>120158</v>
      </c>
      <c r="K597">
        <f t="shared" si="141"/>
        <v>16762.528896793116</v>
      </c>
    </row>
    <row r="598" spans="1:11" x14ac:dyDescent="0.3">
      <c r="A598" s="21" t="s">
        <v>1133</v>
      </c>
      <c r="B598" t="s">
        <v>642</v>
      </c>
      <c r="C598" s="22" t="s">
        <v>1280</v>
      </c>
      <c r="D598" s="5">
        <v>896633.75397279998</v>
      </c>
      <c r="E598" s="5">
        <v>160826.908925</v>
      </c>
      <c r="F598" s="5">
        <f t="shared" si="138"/>
        <v>0.17936744876311983</v>
      </c>
      <c r="H598">
        <f t="shared" si="144"/>
        <v>118544</v>
      </c>
      <c r="I598">
        <f t="shared" si="144"/>
        <v>1614</v>
      </c>
      <c r="J598">
        <f t="shared" si="140"/>
        <v>120158</v>
      </c>
      <c r="K598">
        <f t="shared" si="141"/>
        <v>21552.433908478954</v>
      </c>
    </row>
    <row r="599" spans="1:11" x14ac:dyDescent="0.3">
      <c r="A599" s="21" t="s">
        <v>1133</v>
      </c>
      <c r="B599" t="s">
        <v>642</v>
      </c>
      <c r="C599" s="22" t="s">
        <v>1283</v>
      </c>
      <c r="D599" s="5">
        <v>896633.75397279998</v>
      </c>
      <c r="E599" s="5">
        <v>87146.561361800006</v>
      </c>
      <c r="F599" s="5">
        <f t="shared" si="138"/>
        <v>9.7193041167222952E-2</v>
      </c>
      <c r="H599">
        <f t="shared" si="144"/>
        <v>118544</v>
      </c>
      <c r="I599">
        <f t="shared" si="144"/>
        <v>1614</v>
      </c>
      <c r="J599">
        <f t="shared" si="140"/>
        <v>120158</v>
      </c>
      <c r="K599">
        <f t="shared" si="141"/>
        <v>11678.521440571176</v>
      </c>
    </row>
    <row r="600" spans="1:11" x14ac:dyDescent="0.3">
      <c r="A600" s="21" t="s">
        <v>1133</v>
      </c>
      <c r="B600" t="s">
        <v>655</v>
      </c>
      <c r="C600" s="22" t="s">
        <v>1284</v>
      </c>
      <c r="D600" s="5">
        <v>387040.42951099999</v>
      </c>
      <c r="E600" s="5">
        <v>82214.407037099998</v>
      </c>
      <c r="F600" s="5">
        <f t="shared" si="138"/>
        <v>0.21241813714647967</v>
      </c>
      <c r="H600">
        <f>Input!AC148</f>
        <v>117777</v>
      </c>
      <c r="I600">
        <f>Input!AD148</f>
        <v>462</v>
      </c>
      <c r="J600">
        <f t="shared" si="140"/>
        <v>118239</v>
      </c>
      <c r="K600">
        <f t="shared" si="141"/>
        <v>25116.10811806261</v>
      </c>
    </row>
    <row r="601" spans="1:11" x14ac:dyDescent="0.3">
      <c r="A601" s="21" t="s">
        <v>1133</v>
      </c>
      <c r="B601" t="s">
        <v>655</v>
      </c>
      <c r="C601" s="22" t="s">
        <v>1285</v>
      </c>
      <c r="D601" s="5">
        <v>387040.42951099999</v>
      </c>
      <c r="E601" s="5">
        <v>11753.640193900001</v>
      </c>
      <c r="F601" s="5">
        <f t="shared" si="138"/>
        <v>3.0367990777474974E-2</v>
      </c>
      <c r="H601">
        <f>H600</f>
        <v>117777</v>
      </c>
      <c r="I601">
        <f>I600</f>
        <v>462</v>
      </c>
      <c r="J601">
        <f t="shared" si="140"/>
        <v>118239</v>
      </c>
      <c r="K601">
        <f t="shared" si="141"/>
        <v>3590.6808615378636</v>
      </c>
    </row>
    <row r="602" spans="1:11" x14ac:dyDescent="0.3">
      <c r="A602" s="21" t="s">
        <v>1133</v>
      </c>
      <c r="B602" t="s">
        <v>655</v>
      </c>
      <c r="C602" s="22" t="s">
        <v>1286</v>
      </c>
      <c r="D602" s="5">
        <v>387040.42951099999</v>
      </c>
      <c r="E602" s="5">
        <v>256110.45414300001</v>
      </c>
      <c r="F602" s="5">
        <f t="shared" si="138"/>
        <v>0.66171499051553517</v>
      </c>
      <c r="H602">
        <f t="shared" ref="H602:I603" si="145">H601</f>
        <v>117777</v>
      </c>
      <c r="I602">
        <f t="shared" si="145"/>
        <v>462</v>
      </c>
      <c r="J602">
        <f t="shared" si="140"/>
        <v>118239</v>
      </c>
      <c r="K602">
        <f t="shared" si="141"/>
        <v>78240.518763566361</v>
      </c>
    </row>
    <row r="603" spans="1:11" x14ac:dyDescent="0.3">
      <c r="A603" s="21" t="s">
        <v>1133</v>
      </c>
      <c r="B603" t="s">
        <v>655</v>
      </c>
      <c r="C603" s="22" t="s">
        <v>1287</v>
      </c>
      <c r="D603" s="5">
        <v>387040.42951099999</v>
      </c>
      <c r="E603" s="5">
        <v>36961.928137000003</v>
      </c>
      <c r="F603" s="5">
        <f t="shared" si="138"/>
        <v>9.5498881560510243E-2</v>
      </c>
      <c r="H603">
        <f t="shared" si="145"/>
        <v>117777</v>
      </c>
      <c r="I603">
        <f t="shared" si="145"/>
        <v>462</v>
      </c>
      <c r="J603">
        <f t="shared" si="140"/>
        <v>118239</v>
      </c>
      <c r="K603">
        <f t="shared" si="141"/>
        <v>11291.69225683317</v>
      </c>
    </row>
    <row r="604" spans="1:11" x14ac:dyDescent="0.3">
      <c r="A604" s="21" t="s">
        <v>1133</v>
      </c>
      <c r="B604" t="s">
        <v>675</v>
      </c>
      <c r="C604" s="22" t="s">
        <v>1288</v>
      </c>
      <c r="D604" s="5">
        <v>566668.18750340003</v>
      </c>
      <c r="E604" s="5">
        <v>48362.433210700001</v>
      </c>
      <c r="F604" s="5">
        <f t="shared" si="138"/>
        <v>8.5345241319744677E-2</v>
      </c>
      <c r="H604">
        <f>Input!AC149</f>
        <v>53455</v>
      </c>
      <c r="I604">
        <f>Input!AD149</f>
        <v>1171</v>
      </c>
      <c r="J604">
        <f t="shared" si="140"/>
        <v>54626</v>
      </c>
      <c r="K604">
        <f t="shared" si="141"/>
        <v>4662.0691523323731</v>
      </c>
    </row>
    <row r="605" spans="1:11" x14ac:dyDescent="0.3">
      <c r="A605" s="21" t="s">
        <v>1133</v>
      </c>
      <c r="B605" t="s">
        <v>675</v>
      </c>
      <c r="C605" s="22" t="s">
        <v>1281</v>
      </c>
      <c r="D605" s="5">
        <v>566668.18750340003</v>
      </c>
      <c r="E605" s="5">
        <v>14524.285522</v>
      </c>
      <c r="F605" s="5">
        <f t="shared" si="138"/>
        <v>2.5631023308349835E-2</v>
      </c>
      <c r="H605">
        <f>H604</f>
        <v>53455</v>
      </c>
      <c r="I605">
        <f>I604</f>
        <v>1171</v>
      </c>
      <c r="J605">
        <f t="shared" si="140"/>
        <v>54626</v>
      </c>
      <c r="K605">
        <f t="shared" si="141"/>
        <v>1400.1202792419181</v>
      </c>
    </row>
    <row r="606" spans="1:11" x14ac:dyDescent="0.3">
      <c r="A606" s="21" t="s">
        <v>1133</v>
      </c>
      <c r="B606" t="s">
        <v>675</v>
      </c>
      <c r="C606" s="22" t="s">
        <v>1282</v>
      </c>
      <c r="D606" s="5">
        <v>566668.18750340003</v>
      </c>
      <c r="E606" s="5">
        <v>75962.227607699999</v>
      </c>
      <c r="F606" s="5">
        <f t="shared" si="138"/>
        <v>0.1340506301269016</v>
      </c>
      <c r="H606">
        <f t="shared" ref="H606:I608" si="146">H605</f>
        <v>53455</v>
      </c>
      <c r="I606">
        <f t="shared" si="146"/>
        <v>1171</v>
      </c>
      <c r="J606">
        <f t="shared" si="140"/>
        <v>54626</v>
      </c>
      <c r="K606">
        <f t="shared" si="141"/>
        <v>7322.6497213121274</v>
      </c>
    </row>
    <row r="607" spans="1:11" x14ac:dyDescent="0.3">
      <c r="A607" s="21" t="s">
        <v>1133</v>
      </c>
      <c r="B607" t="s">
        <v>675</v>
      </c>
      <c r="C607" s="22" t="s">
        <v>1278</v>
      </c>
      <c r="D607" s="5">
        <v>566668.18750340003</v>
      </c>
      <c r="E607" s="5">
        <v>315011.723299</v>
      </c>
      <c r="F607" s="5">
        <f t="shared" si="138"/>
        <v>0.55590154917088919</v>
      </c>
      <c r="H607">
        <f t="shared" si="146"/>
        <v>53455</v>
      </c>
      <c r="I607">
        <f t="shared" si="146"/>
        <v>1171</v>
      </c>
      <c r="J607">
        <f t="shared" si="140"/>
        <v>54626</v>
      </c>
      <c r="K607">
        <f t="shared" si="141"/>
        <v>30366.678025008994</v>
      </c>
    </row>
    <row r="608" spans="1:11" x14ac:dyDescent="0.3">
      <c r="A608" s="21" t="s">
        <v>1133</v>
      </c>
      <c r="B608" t="s">
        <v>675</v>
      </c>
      <c r="C608" s="22" t="s">
        <v>1280</v>
      </c>
      <c r="D608" s="5">
        <v>566668.18750340003</v>
      </c>
      <c r="E608" s="5">
        <v>112807.51786399999</v>
      </c>
      <c r="F608" s="5">
        <f t="shared" si="138"/>
        <v>0.19907155607411461</v>
      </c>
      <c r="H608">
        <f t="shared" si="146"/>
        <v>53455</v>
      </c>
      <c r="I608">
        <f t="shared" si="146"/>
        <v>1171</v>
      </c>
      <c r="J608">
        <f t="shared" si="140"/>
        <v>54626</v>
      </c>
      <c r="K608">
        <f t="shared" si="141"/>
        <v>10874.482822104585</v>
      </c>
    </row>
    <row r="609" spans="1:11" x14ac:dyDescent="0.3">
      <c r="A609" s="21" t="s">
        <v>1133</v>
      </c>
      <c r="B609" t="s">
        <v>751</v>
      </c>
      <c r="C609" s="22" t="s">
        <v>1286</v>
      </c>
      <c r="D609" s="5">
        <v>230115.3973751</v>
      </c>
      <c r="E609" s="5">
        <v>31491.9551541</v>
      </c>
      <c r="F609" s="5">
        <f t="shared" si="138"/>
        <v>0.13685288126446613</v>
      </c>
      <c r="H609">
        <f>Input!AC150</f>
        <v>10342</v>
      </c>
      <c r="I609">
        <f>Input!AD150</f>
        <v>325</v>
      </c>
      <c r="J609">
        <f t="shared" si="140"/>
        <v>10667</v>
      </c>
      <c r="K609">
        <f t="shared" si="141"/>
        <v>1459.8096844480601</v>
      </c>
    </row>
    <row r="610" spans="1:11" x14ac:dyDescent="0.3">
      <c r="A610" s="21" t="s">
        <v>1133</v>
      </c>
      <c r="B610" t="s">
        <v>751</v>
      </c>
      <c r="C610" s="22" t="s">
        <v>1281</v>
      </c>
      <c r="D610" s="5">
        <v>230115.3973751</v>
      </c>
      <c r="E610" s="5">
        <v>198623.442221</v>
      </c>
      <c r="F610" s="5">
        <f t="shared" si="138"/>
        <v>0.86314711873553385</v>
      </c>
      <c r="H610">
        <f>H609</f>
        <v>10342</v>
      </c>
      <c r="I610">
        <f>I609</f>
        <v>325</v>
      </c>
      <c r="J610">
        <f t="shared" si="140"/>
        <v>10667</v>
      </c>
      <c r="K610">
        <f t="shared" si="141"/>
        <v>9207.1903155519394</v>
      </c>
    </row>
    <row r="611" spans="1:11" x14ac:dyDescent="0.3">
      <c r="A611" s="21" t="s">
        <v>1133</v>
      </c>
      <c r="B611" t="s">
        <v>619</v>
      </c>
      <c r="C611" s="22" t="s">
        <v>1271</v>
      </c>
      <c r="D611" s="5">
        <v>1110655.3524641891</v>
      </c>
      <c r="E611" s="5">
        <v>48017.081475200001</v>
      </c>
      <c r="F611" s="5">
        <f t="shared" si="138"/>
        <v>4.3233106803713187E-2</v>
      </c>
      <c r="H611">
        <f>Input!AC151</f>
        <v>15300</v>
      </c>
      <c r="I611">
        <f>Input!AD151</f>
        <v>1133</v>
      </c>
      <c r="J611">
        <f t="shared" si="140"/>
        <v>16433</v>
      </c>
      <c r="K611">
        <f t="shared" si="141"/>
        <v>710.44964410541877</v>
      </c>
    </row>
    <row r="612" spans="1:11" x14ac:dyDescent="0.3">
      <c r="A612" s="21" t="s">
        <v>1133</v>
      </c>
      <c r="B612" t="s">
        <v>619</v>
      </c>
      <c r="C612" s="22" t="s">
        <v>1272</v>
      </c>
      <c r="D612" s="5">
        <v>1110655.3524641891</v>
      </c>
      <c r="E612" s="5">
        <v>236363.05738400001</v>
      </c>
      <c r="F612" s="5">
        <f t="shared" si="138"/>
        <v>0.21281404430238957</v>
      </c>
      <c r="H612">
        <f>H611</f>
        <v>15300</v>
      </c>
      <c r="I612">
        <f>I611</f>
        <v>1133</v>
      </c>
      <c r="J612">
        <f t="shared" si="140"/>
        <v>16433</v>
      </c>
      <c r="K612">
        <f t="shared" si="141"/>
        <v>3497.1731900211676</v>
      </c>
    </row>
    <row r="613" spans="1:11" x14ac:dyDescent="0.3">
      <c r="A613" s="21" t="s">
        <v>1133</v>
      </c>
      <c r="B613" t="s">
        <v>619</v>
      </c>
      <c r="C613" s="22" t="s">
        <v>1289</v>
      </c>
      <c r="D613" s="5">
        <v>1110655.3524641891</v>
      </c>
      <c r="E613" s="5">
        <v>25820.939029199999</v>
      </c>
      <c r="F613" s="5">
        <f t="shared" si="138"/>
        <v>2.3248381211967865E-2</v>
      </c>
      <c r="H613">
        <f t="shared" ref="H613:I617" si="147">H612</f>
        <v>15300</v>
      </c>
      <c r="I613">
        <f t="shared" si="147"/>
        <v>1133</v>
      </c>
      <c r="J613">
        <f t="shared" si="140"/>
        <v>16433</v>
      </c>
      <c r="K613">
        <f t="shared" si="141"/>
        <v>382.04064845626795</v>
      </c>
    </row>
    <row r="614" spans="1:11" x14ac:dyDescent="0.3">
      <c r="A614" s="21" t="s">
        <v>1133</v>
      </c>
      <c r="B614" t="s">
        <v>619</v>
      </c>
      <c r="C614" s="22" t="s">
        <v>1288</v>
      </c>
      <c r="D614" s="5">
        <v>1110655.3524641891</v>
      </c>
      <c r="E614" s="5">
        <v>657213.63919100002</v>
      </c>
      <c r="F614" s="5">
        <f t="shared" si="138"/>
        <v>0.59173499477840097</v>
      </c>
      <c r="H614">
        <f t="shared" si="147"/>
        <v>15300</v>
      </c>
      <c r="I614">
        <f t="shared" si="147"/>
        <v>1133</v>
      </c>
      <c r="J614">
        <f t="shared" si="140"/>
        <v>16433</v>
      </c>
      <c r="K614">
        <f t="shared" si="141"/>
        <v>9723.9811691934628</v>
      </c>
    </row>
    <row r="615" spans="1:11" x14ac:dyDescent="0.3">
      <c r="A615" s="21" t="s">
        <v>1133</v>
      </c>
      <c r="B615" t="s">
        <v>619</v>
      </c>
      <c r="C615" s="22" t="s">
        <v>1287</v>
      </c>
      <c r="D615" s="5">
        <v>1110655.3524641891</v>
      </c>
      <c r="E615" s="5">
        <v>50027.452133699997</v>
      </c>
      <c r="F615" s="5">
        <f t="shared" si="138"/>
        <v>4.5043182858395342E-2</v>
      </c>
      <c r="H615">
        <f t="shared" si="147"/>
        <v>15300</v>
      </c>
      <c r="I615">
        <f t="shared" si="147"/>
        <v>1133</v>
      </c>
      <c r="J615">
        <f t="shared" si="140"/>
        <v>16433</v>
      </c>
      <c r="K615">
        <f t="shared" si="141"/>
        <v>740.19462391201068</v>
      </c>
    </row>
    <row r="616" spans="1:11" x14ac:dyDescent="0.3">
      <c r="A616" s="21" t="s">
        <v>1133</v>
      </c>
      <c r="B616" t="s">
        <v>619</v>
      </c>
      <c r="C616" s="22" t="s">
        <v>1281</v>
      </c>
      <c r="D616" s="5">
        <v>1110655.3524641891</v>
      </c>
      <c r="E616" s="5">
        <v>93212.248571599994</v>
      </c>
      <c r="F616" s="5">
        <f t="shared" si="138"/>
        <v>8.3925448488400861E-2</v>
      </c>
      <c r="H616">
        <f t="shared" si="147"/>
        <v>15300</v>
      </c>
      <c r="I616">
        <f t="shared" si="147"/>
        <v>1133</v>
      </c>
      <c r="J616">
        <f t="shared" si="140"/>
        <v>16433</v>
      </c>
      <c r="K616">
        <f t="shared" si="141"/>
        <v>1379.1468950098913</v>
      </c>
    </row>
    <row r="617" spans="1:11" x14ac:dyDescent="0.3">
      <c r="A617" s="21" t="s">
        <v>1133</v>
      </c>
      <c r="B617" t="s">
        <v>619</v>
      </c>
      <c r="C617" s="22" t="s">
        <v>1278</v>
      </c>
      <c r="D617" s="5">
        <v>1110655.3524641891</v>
      </c>
      <c r="E617" s="5">
        <v>0.93467948882200003</v>
      </c>
      <c r="F617" s="5">
        <f t="shared" si="138"/>
        <v>8.415567320215449E-7</v>
      </c>
      <c r="H617">
        <f t="shared" si="147"/>
        <v>15300</v>
      </c>
      <c r="I617">
        <f t="shared" si="147"/>
        <v>1133</v>
      </c>
      <c r="J617">
        <f t="shared" si="140"/>
        <v>16433</v>
      </c>
      <c r="K617">
        <f t="shared" si="141"/>
        <v>1.3829301777310047E-2</v>
      </c>
    </row>
    <row r="618" spans="1:11" x14ac:dyDescent="0.3">
      <c r="A618" s="21" t="s">
        <v>1133</v>
      </c>
      <c r="B618" t="s">
        <v>1044</v>
      </c>
      <c r="C618" s="22" t="s">
        <v>1190</v>
      </c>
      <c r="D618" s="5">
        <v>691110.40899500006</v>
      </c>
      <c r="E618" s="5">
        <v>208887.055869</v>
      </c>
      <c r="F618" s="5">
        <f t="shared" si="138"/>
        <v>0.30224845864029121</v>
      </c>
      <c r="H618">
        <f>Input!AC152</f>
        <v>542</v>
      </c>
      <c r="I618">
        <f>Input!AD152</f>
        <v>1691</v>
      </c>
      <c r="J618">
        <f t="shared" si="140"/>
        <v>2233</v>
      </c>
      <c r="K618">
        <f t="shared" si="141"/>
        <v>674.92080814377027</v>
      </c>
    </row>
    <row r="619" spans="1:11" x14ac:dyDescent="0.3">
      <c r="A619" s="21" t="s">
        <v>1133</v>
      </c>
      <c r="B619" t="s">
        <v>1044</v>
      </c>
      <c r="C619" s="22" t="s">
        <v>1270</v>
      </c>
      <c r="D619" s="5">
        <v>691110.40899500006</v>
      </c>
      <c r="E619" s="5">
        <v>309473.42684299999</v>
      </c>
      <c r="F619" s="5">
        <f t="shared" si="138"/>
        <v>0.44779158700999816</v>
      </c>
      <c r="H619">
        <f>H618</f>
        <v>542</v>
      </c>
      <c r="I619">
        <f>I618</f>
        <v>1691</v>
      </c>
      <c r="J619">
        <f t="shared" si="140"/>
        <v>2233</v>
      </c>
      <c r="K619">
        <f t="shared" si="141"/>
        <v>999.9186137933259</v>
      </c>
    </row>
    <row r="620" spans="1:11" x14ac:dyDescent="0.3">
      <c r="A620" s="21" t="s">
        <v>1133</v>
      </c>
      <c r="B620" t="s">
        <v>1044</v>
      </c>
      <c r="C620" s="22" t="s">
        <v>1191</v>
      </c>
      <c r="D620" s="5">
        <v>691110.40899500006</v>
      </c>
      <c r="E620" s="5">
        <v>172749.92628300001</v>
      </c>
      <c r="F620" s="5">
        <f t="shared" si="138"/>
        <v>0.24995995434971055</v>
      </c>
      <c r="H620">
        <f>H619</f>
        <v>542</v>
      </c>
      <c r="I620">
        <f>I619</f>
        <v>1691</v>
      </c>
      <c r="J620">
        <f t="shared" si="140"/>
        <v>2233</v>
      </c>
      <c r="K620">
        <f t="shared" si="141"/>
        <v>558.16057806290371</v>
      </c>
    </row>
    <row r="621" spans="1:11" x14ac:dyDescent="0.3">
      <c r="A621" s="21" t="s">
        <v>1133</v>
      </c>
      <c r="B621" t="s">
        <v>1045</v>
      </c>
      <c r="C621" s="22" t="s">
        <v>1290</v>
      </c>
      <c r="D621" s="5">
        <v>752826.72922831995</v>
      </c>
      <c r="E621" s="5">
        <v>117273.07265099999</v>
      </c>
      <c r="F621" s="5">
        <f t="shared" si="138"/>
        <v>0.15577697775318097</v>
      </c>
      <c r="H621">
        <f>Input!AC153</f>
        <v>82901</v>
      </c>
      <c r="I621">
        <f>Input!AD153</f>
        <v>757</v>
      </c>
      <c r="J621">
        <f t="shared" si="140"/>
        <v>83658</v>
      </c>
      <c r="K621">
        <f t="shared" si="141"/>
        <v>13031.990404875614</v>
      </c>
    </row>
    <row r="622" spans="1:11" x14ac:dyDescent="0.3">
      <c r="A622" s="21" t="s">
        <v>1133</v>
      </c>
      <c r="B622" t="s">
        <v>1045</v>
      </c>
      <c r="C622" s="22" t="s">
        <v>1270</v>
      </c>
      <c r="D622" s="5">
        <v>752826.72922831995</v>
      </c>
      <c r="E622" s="5">
        <v>15498.0840228</v>
      </c>
      <c r="F622" s="5">
        <f t="shared" si="138"/>
        <v>2.058652199914077E-2</v>
      </c>
      <c r="H622">
        <f>H621</f>
        <v>82901</v>
      </c>
      <c r="I622">
        <f>I621</f>
        <v>757</v>
      </c>
      <c r="J622">
        <f t="shared" si="140"/>
        <v>83658</v>
      </c>
      <c r="K622">
        <f t="shared" si="141"/>
        <v>1722.2272574041185</v>
      </c>
    </row>
    <row r="623" spans="1:11" x14ac:dyDescent="0.3">
      <c r="A623" s="21" t="s">
        <v>1133</v>
      </c>
      <c r="B623" t="s">
        <v>1045</v>
      </c>
      <c r="C623" s="22" t="s">
        <v>1284</v>
      </c>
      <c r="D623" s="5">
        <v>752826.72922831995</v>
      </c>
      <c r="E623" s="5">
        <v>403238.11876099999</v>
      </c>
      <c r="F623" s="5">
        <f t="shared" si="138"/>
        <v>0.53563204268044062</v>
      </c>
      <c r="H623">
        <f t="shared" ref="H623:I627" si="148">H622</f>
        <v>82901</v>
      </c>
      <c r="I623">
        <f t="shared" si="148"/>
        <v>757</v>
      </c>
      <c r="J623">
        <f t="shared" si="140"/>
        <v>83658</v>
      </c>
      <c r="K623">
        <f t="shared" si="141"/>
        <v>44809.905426560304</v>
      </c>
    </row>
    <row r="624" spans="1:11" x14ac:dyDescent="0.3">
      <c r="A624" s="21" t="s">
        <v>1133</v>
      </c>
      <c r="B624" t="s">
        <v>1045</v>
      </c>
      <c r="C624" s="22" t="s">
        <v>1289</v>
      </c>
      <c r="D624" s="5">
        <v>752826.72922831995</v>
      </c>
      <c r="E624" s="5">
        <v>131185.05691799999</v>
      </c>
      <c r="F624" s="5">
        <f t="shared" si="138"/>
        <v>0.17425664077107139</v>
      </c>
      <c r="H624">
        <f t="shared" si="148"/>
        <v>82901</v>
      </c>
      <c r="I624">
        <f t="shared" si="148"/>
        <v>757</v>
      </c>
      <c r="J624">
        <f t="shared" si="140"/>
        <v>83658</v>
      </c>
      <c r="K624">
        <f t="shared" si="141"/>
        <v>14577.96205362629</v>
      </c>
    </row>
    <row r="625" spans="1:11" x14ac:dyDescent="0.3">
      <c r="A625" s="21" t="s">
        <v>1133</v>
      </c>
      <c r="B625" t="s">
        <v>1045</v>
      </c>
      <c r="C625" s="22" t="s">
        <v>1285</v>
      </c>
      <c r="D625" s="5">
        <v>752826.72922831995</v>
      </c>
      <c r="E625" s="5">
        <v>3155.5328254199999</v>
      </c>
      <c r="F625" s="5">
        <f t="shared" si="138"/>
        <v>4.1915791548136948E-3</v>
      </c>
      <c r="H625">
        <f t="shared" si="148"/>
        <v>82901</v>
      </c>
      <c r="I625">
        <f t="shared" si="148"/>
        <v>757</v>
      </c>
      <c r="J625">
        <f t="shared" si="140"/>
        <v>83658</v>
      </c>
      <c r="K625">
        <f t="shared" si="141"/>
        <v>350.65912893340408</v>
      </c>
    </row>
    <row r="626" spans="1:11" x14ac:dyDescent="0.3">
      <c r="A626" s="21" t="s">
        <v>1133</v>
      </c>
      <c r="B626" t="s">
        <v>1045</v>
      </c>
      <c r="C626" s="22" t="s">
        <v>1286</v>
      </c>
      <c r="D626" s="5">
        <v>752826.72922831995</v>
      </c>
      <c r="E626" s="5">
        <v>30804.830458600001</v>
      </c>
      <c r="F626" s="5">
        <f t="shared" si="138"/>
        <v>4.0918885133337773E-2</v>
      </c>
      <c r="H626">
        <f t="shared" si="148"/>
        <v>82901</v>
      </c>
      <c r="I626">
        <f t="shared" si="148"/>
        <v>757</v>
      </c>
      <c r="J626">
        <f t="shared" si="140"/>
        <v>83658</v>
      </c>
      <c r="K626">
        <f t="shared" si="141"/>
        <v>3423.1920924847714</v>
      </c>
    </row>
    <row r="627" spans="1:11" x14ac:dyDescent="0.3">
      <c r="A627" s="21" t="s">
        <v>1133</v>
      </c>
      <c r="B627" t="s">
        <v>1045</v>
      </c>
      <c r="C627" s="22" t="s">
        <v>1287</v>
      </c>
      <c r="D627" s="5">
        <v>752826.72922831995</v>
      </c>
      <c r="E627" s="5">
        <v>51672.033591500003</v>
      </c>
      <c r="F627" s="5">
        <f t="shared" si="138"/>
        <v>6.8637352508014796E-2</v>
      </c>
      <c r="H627">
        <f t="shared" si="148"/>
        <v>82901</v>
      </c>
      <c r="I627">
        <f t="shared" si="148"/>
        <v>757</v>
      </c>
      <c r="J627">
        <f t="shared" si="140"/>
        <v>83658</v>
      </c>
      <c r="K627">
        <f t="shared" si="141"/>
        <v>5742.063636115502</v>
      </c>
    </row>
    <row r="628" spans="1:11" x14ac:dyDescent="0.3">
      <c r="A628" s="21" t="s">
        <v>1133</v>
      </c>
      <c r="B628" t="s">
        <v>1051</v>
      </c>
      <c r="C628" s="22" t="s">
        <v>1270</v>
      </c>
      <c r="D628" s="5">
        <v>302046.8911445</v>
      </c>
      <c r="E628" s="5">
        <v>257417.03519900001</v>
      </c>
      <c r="F628" s="5">
        <f t="shared" si="138"/>
        <v>0.85224196224503113</v>
      </c>
      <c r="H628">
        <f>Input!AC154</f>
        <v>19</v>
      </c>
      <c r="I628">
        <f>Input!AD154</f>
        <v>750</v>
      </c>
      <c r="J628">
        <f t="shared" si="140"/>
        <v>769</v>
      </c>
      <c r="K628">
        <f t="shared" si="141"/>
        <v>655.37406896642892</v>
      </c>
    </row>
    <row r="629" spans="1:11" x14ac:dyDescent="0.3">
      <c r="A629" s="21" t="s">
        <v>1133</v>
      </c>
      <c r="B629" t="s">
        <v>1051</v>
      </c>
      <c r="C629" s="22" t="s">
        <v>1191</v>
      </c>
      <c r="D629" s="5">
        <v>302046.8911445</v>
      </c>
      <c r="E629" s="5">
        <v>44629.8559455</v>
      </c>
      <c r="F629" s="5">
        <f t="shared" si="138"/>
        <v>0.14775803775496885</v>
      </c>
      <c r="H629">
        <f>H628</f>
        <v>19</v>
      </c>
      <c r="I629">
        <f>I628</f>
        <v>750</v>
      </c>
      <c r="J629">
        <f t="shared" si="140"/>
        <v>769</v>
      </c>
      <c r="K629">
        <f t="shared" si="141"/>
        <v>113.62593103357105</v>
      </c>
    </row>
    <row r="630" spans="1:11" x14ac:dyDescent="0.3">
      <c r="A630" s="21" t="s">
        <v>1133</v>
      </c>
      <c r="B630" t="s">
        <v>1062</v>
      </c>
      <c r="C630" s="22" t="s">
        <v>1271</v>
      </c>
      <c r="D630" s="5">
        <v>689030.19047899998</v>
      </c>
      <c r="E630" s="5">
        <v>375783.03216800001</v>
      </c>
      <c r="F630" s="5">
        <f t="shared" si="138"/>
        <v>0.54537963264971479</v>
      </c>
      <c r="H630">
        <f>Input!AC155</f>
        <v>66</v>
      </c>
      <c r="I630">
        <f>Input!AD155</f>
        <v>510</v>
      </c>
      <c r="J630">
        <f t="shared" si="140"/>
        <v>576</v>
      </c>
      <c r="K630">
        <f t="shared" si="141"/>
        <v>314.13866840623569</v>
      </c>
    </row>
    <row r="631" spans="1:11" x14ac:dyDescent="0.3">
      <c r="A631" s="21" t="s">
        <v>1133</v>
      </c>
      <c r="B631" t="s">
        <v>1062</v>
      </c>
      <c r="C631" s="22" t="s">
        <v>1272</v>
      </c>
      <c r="D631" s="5">
        <v>689030.19047899998</v>
      </c>
      <c r="E631" s="5">
        <v>126857.127957</v>
      </c>
      <c r="F631" s="5">
        <f t="shared" si="138"/>
        <v>0.18410968011258183</v>
      </c>
      <c r="H631">
        <f>H630</f>
        <v>66</v>
      </c>
      <c r="I631">
        <f>I630</f>
        <v>510</v>
      </c>
      <c r="J631">
        <f t="shared" si="140"/>
        <v>576</v>
      </c>
      <c r="K631">
        <f t="shared" si="141"/>
        <v>106.04717574484714</v>
      </c>
    </row>
    <row r="632" spans="1:11" x14ac:dyDescent="0.3">
      <c r="A632" s="21" t="s">
        <v>1133</v>
      </c>
      <c r="B632" t="s">
        <v>1062</v>
      </c>
      <c r="C632" s="22" t="s">
        <v>1289</v>
      </c>
      <c r="D632" s="5">
        <v>689030.19047899998</v>
      </c>
      <c r="E632" s="5">
        <v>186390.03035399999</v>
      </c>
      <c r="F632" s="5">
        <f t="shared" si="138"/>
        <v>0.27051068723770344</v>
      </c>
      <c r="H632">
        <f>H631</f>
        <v>66</v>
      </c>
      <c r="I632">
        <f>I631</f>
        <v>510</v>
      </c>
      <c r="J632">
        <f t="shared" si="140"/>
        <v>576</v>
      </c>
      <c r="K632">
        <f t="shared" si="141"/>
        <v>155.81415584891718</v>
      </c>
    </row>
    <row r="633" spans="1:11" x14ac:dyDescent="0.3">
      <c r="A633" s="21" t="s">
        <v>1133</v>
      </c>
      <c r="B633" t="s">
        <v>1076</v>
      </c>
      <c r="C633" s="22" t="s">
        <v>1291</v>
      </c>
      <c r="D633" s="5">
        <v>365123.965503802</v>
      </c>
      <c r="E633" s="5">
        <v>467.00258427199998</v>
      </c>
      <c r="F633" s="5">
        <f t="shared" si="138"/>
        <v>1.2790247378794343E-3</v>
      </c>
      <c r="H633">
        <f>Input!AC156</f>
        <v>0</v>
      </c>
      <c r="I633">
        <f>Input!AD156</f>
        <v>134</v>
      </c>
      <c r="J633">
        <f t="shared" si="140"/>
        <v>134</v>
      </c>
      <c r="K633">
        <f t="shared" si="141"/>
        <v>0.17138931487584419</v>
      </c>
    </row>
    <row r="634" spans="1:11" x14ac:dyDescent="0.3">
      <c r="A634" s="21" t="s">
        <v>1133</v>
      </c>
      <c r="B634" t="s">
        <v>1076</v>
      </c>
      <c r="C634" s="22" t="s">
        <v>1292</v>
      </c>
      <c r="D634" s="5">
        <v>365123.965503802</v>
      </c>
      <c r="E634" s="5">
        <v>1305.2111221</v>
      </c>
      <c r="F634" s="5">
        <f t="shared" si="138"/>
        <v>3.5747067993717025E-3</v>
      </c>
      <c r="H634">
        <f>H633</f>
        <v>0</v>
      </c>
      <c r="I634">
        <f>I633</f>
        <v>134</v>
      </c>
      <c r="J634">
        <f t="shared" si="140"/>
        <v>134</v>
      </c>
      <c r="K634">
        <f t="shared" si="141"/>
        <v>0.47901071111580812</v>
      </c>
    </row>
    <row r="635" spans="1:11" x14ac:dyDescent="0.3">
      <c r="A635" s="21" t="s">
        <v>1133</v>
      </c>
      <c r="B635" t="s">
        <v>1076</v>
      </c>
      <c r="C635" s="22" t="s">
        <v>1290</v>
      </c>
      <c r="D635" s="5">
        <v>365123.965503802</v>
      </c>
      <c r="E635" s="5">
        <v>2003.1387914300001</v>
      </c>
      <c r="F635" s="5">
        <f t="shared" si="138"/>
        <v>5.4861882009471698E-3</v>
      </c>
      <c r="H635">
        <f t="shared" ref="H635:I636" si="149">H634</f>
        <v>0</v>
      </c>
      <c r="I635">
        <f t="shared" si="149"/>
        <v>134</v>
      </c>
      <c r="J635">
        <f t="shared" si="140"/>
        <v>134</v>
      </c>
      <c r="K635">
        <f t="shared" si="141"/>
        <v>0.73514921892692076</v>
      </c>
    </row>
    <row r="636" spans="1:11" x14ac:dyDescent="0.3">
      <c r="A636" s="21" t="s">
        <v>1133</v>
      </c>
      <c r="B636" t="s">
        <v>1076</v>
      </c>
      <c r="C636" s="22" t="s">
        <v>1270</v>
      </c>
      <c r="D636" s="5">
        <v>365123.965503802</v>
      </c>
      <c r="E636" s="5">
        <v>361348.613006</v>
      </c>
      <c r="F636" s="5">
        <f t="shared" si="138"/>
        <v>0.98966008026180174</v>
      </c>
      <c r="H636">
        <f t="shared" si="149"/>
        <v>0</v>
      </c>
      <c r="I636">
        <f t="shared" si="149"/>
        <v>134</v>
      </c>
      <c r="J636">
        <f t="shared" si="140"/>
        <v>134</v>
      </c>
      <c r="K636">
        <f t="shared" si="141"/>
        <v>132.61445075508144</v>
      </c>
    </row>
    <row r="637" spans="1:11" x14ac:dyDescent="0.3">
      <c r="A637" s="21" t="s">
        <v>1133</v>
      </c>
      <c r="B637" t="s">
        <v>623</v>
      </c>
      <c r="C637" s="22" t="s">
        <v>1270</v>
      </c>
      <c r="D637" s="5">
        <v>401863.07703856996</v>
      </c>
      <c r="E637" s="5">
        <v>194158.818524</v>
      </c>
      <c r="F637" s="5">
        <f t="shared" si="138"/>
        <v>0.48314669751400191</v>
      </c>
      <c r="H637">
        <f>Input!AC157</f>
        <v>667</v>
      </c>
      <c r="I637">
        <f>Input!AD157</f>
        <v>284</v>
      </c>
      <c r="J637">
        <f t="shared" si="140"/>
        <v>951</v>
      </c>
      <c r="K637">
        <f t="shared" si="141"/>
        <v>459.4725093358158</v>
      </c>
    </row>
    <row r="638" spans="1:11" x14ac:dyDescent="0.3">
      <c r="A638" s="21" t="s">
        <v>1133</v>
      </c>
      <c r="B638" t="s">
        <v>623</v>
      </c>
      <c r="C638" s="22" t="s">
        <v>1284</v>
      </c>
      <c r="D638" s="5">
        <v>401863.07703856996</v>
      </c>
      <c r="E638" s="5">
        <v>3340.39000257</v>
      </c>
      <c r="F638" s="5">
        <f t="shared" si="138"/>
        <v>8.3122590589465792E-3</v>
      </c>
      <c r="H638">
        <f>H637</f>
        <v>667</v>
      </c>
      <c r="I638">
        <f>I637</f>
        <v>284</v>
      </c>
      <c r="J638">
        <f t="shared" si="140"/>
        <v>951</v>
      </c>
      <c r="K638">
        <f t="shared" si="141"/>
        <v>7.9049583650581967</v>
      </c>
    </row>
    <row r="639" spans="1:11" x14ac:dyDescent="0.3">
      <c r="A639" s="21" t="s">
        <v>1133</v>
      </c>
      <c r="B639" t="s">
        <v>623</v>
      </c>
      <c r="C639" s="22" t="s">
        <v>1289</v>
      </c>
      <c r="D639" s="5">
        <v>401863.07703856996</v>
      </c>
      <c r="E639" s="5">
        <v>204363.86851199999</v>
      </c>
      <c r="F639" s="5">
        <f t="shared" si="138"/>
        <v>0.50854104342705164</v>
      </c>
      <c r="H639">
        <f>H638</f>
        <v>667</v>
      </c>
      <c r="I639">
        <f>I638</f>
        <v>284</v>
      </c>
      <c r="J639">
        <f t="shared" si="140"/>
        <v>951</v>
      </c>
      <c r="K639">
        <f t="shared" si="141"/>
        <v>483.62253229912614</v>
      </c>
    </row>
    <row r="640" spans="1:11" x14ac:dyDescent="0.3">
      <c r="A640" s="21" t="s">
        <v>1133</v>
      </c>
      <c r="B640" t="s">
        <v>660</v>
      </c>
      <c r="C640" s="22" t="s">
        <v>1291</v>
      </c>
      <c r="D640" s="5">
        <v>231157.25142852499</v>
      </c>
      <c r="E640" s="5">
        <v>535.36983952499997</v>
      </c>
      <c r="F640" s="5">
        <f t="shared" si="138"/>
        <v>2.3160417257796434E-3</v>
      </c>
      <c r="H640">
        <f>Input!AC158</f>
        <v>467</v>
      </c>
      <c r="I640">
        <f>Input!AD158</f>
        <v>211</v>
      </c>
      <c r="J640">
        <f t="shared" si="140"/>
        <v>678</v>
      </c>
      <c r="K640">
        <f t="shared" si="141"/>
        <v>1.5702762900785983</v>
      </c>
    </row>
    <row r="641" spans="1:11" x14ac:dyDescent="0.3">
      <c r="A641" s="21" t="s">
        <v>1133</v>
      </c>
      <c r="B641" t="s">
        <v>660</v>
      </c>
      <c r="C641" s="22" t="s">
        <v>1270</v>
      </c>
      <c r="D641" s="5">
        <v>231157.25142852499</v>
      </c>
      <c r="E641" s="5">
        <v>230621.881589</v>
      </c>
      <c r="F641" s="5">
        <f t="shared" si="138"/>
        <v>0.99768395827422041</v>
      </c>
      <c r="H641">
        <f>H640</f>
        <v>467</v>
      </c>
      <c r="I641">
        <f>I640</f>
        <v>211</v>
      </c>
      <c r="J641">
        <f t="shared" si="140"/>
        <v>678</v>
      </c>
      <c r="K641">
        <f t="shared" si="141"/>
        <v>676.4297237099214</v>
      </c>
    </row>
    <row r="642" spans="1:11" x14ac:dyDescent="0.3">
      <c r="A642" s="21" t="s">
        <v>1133</v>
      </c>
      <c r="B642" t="s">
        <v>1114</v>
      </c>
      <c r="C642" s="22" t="s">
        <v>1270</v>
      </c>
      <c r="D642" s="5">
        <v>512743.76868380001</v>
      </c>
      <c r="E642" s="5">
        <v>258995.63464400001</v>
      </c>
      <c r="F642" s="5">
        <f t="shared" si="138"/>
        <v>0.50511707886540502</v>
      </c>
      <c r="H642">
        <f>Input!AC159</f>
        <v>11</v>
      </c>
      <c r="I642">
        <f>Input!AD159</f>
        <v>632</v>
      </c>
      <c r="J642">
        <f t="shared" si="140"/>
        <v>643</v>
      </c>
      <c r="K642">
        <f t="shared" si="141"/>
        <v>324.79028171045542</v>
      </c>
    </row>
    <row r="643" spans="1:11" x14ac:dyDescent="0.3">
      <c r="A643" s="21" t="s">
        <v>1133</v>
      </c>
      <c r="B643" t="s">
        <v>1114</v>
      </c>
      <c r="C643" s="22" t="s">
        <v>1271</v>
      </c>
      <c r="D643" s="5">
        <v>512743.76868380001</v>
      </c>
      <c r="E643" s="5">
        <v>164604.538631</v>
      </c>
      <c r="F643" s="5">
        <f t="shared" ref="F643:F706" si="150">E643/D643</f>
        <v>0.32102689234729387</v>
      </c>
      <c r="H643">
        <f>H642</f>
        <v>11</v>
      </c>
      <c r="I643">
        <f>I642</f>
        <v>632</v>
      </c>
      <c r="J643">
        <f t="shared" ref="J643:J706" si="151">SUM(H643:I643)</f>
        <v>643</v>
      </c>
      <c r="K643">
        <f t="shared" ref="K643:K706" si="152">J643*F643</f>
        <v>206.42029177930996</v>
      </c>
    </row>
    <row r="644" spans="1:11" x14ac:dyDescent="0.3">
      <c r="A644" s="21" t="s">
        <v>1133</v>
      </c>
      <c r="B644" t="s">
        <v>1114</v>
      </c>
      <c r="C644" s="22" t="s">
        <v>1289</v>
      </c>
      <c r="D644" s="5">
        <v>512743.76868380001</v>
      </c>
      <c r="E644" s="5">
        <v>89143.5954088</v>
      </c>
      <c r="F644" s="5">
        <f t="shared" si="150"/>
        <v>0.17385602878730111</v>
      </c>
      <c r="H644">
        <f>H643</f>
        <v>11</v>
      </c>
      <c r="I644">
        <f>I643</f>
        <v>632</v>
      </c>
      <c r="J644">
        <f t="shared" si="151"/>
        <v>643</v>
      </c>
      <c r="K644">
        <f t="shared" si="152"/>
        <v>111.78942651023462</v>
      </c>
    </row>
    <row r="645" spans="1:11" x14ac:dyDescent="0.3">
      <c r="A645" s="21" t="s">
        <v>1133</v>
      </c>
      <c r="B645" t="s">
        <v>1115</v>
      </c>
      <c r="C645" s="22" t="s">
        <v>1272</v>
      </c>
      <c r="D645" s="5">
        <v>331217.54636474722</v>
      </c>
      <c r="E645" s="5">
        <v>93003.896008099997</v>
      </c>
      <c r="F645" s="5">
        <f t="shared" si="150"/>
        <v>0.28079398881145373</v>
      </c>
      <c r="H645">
        <f>Input!AC160</f>
        <v>22978</v>
      </c>
      <c r="I645">
        <f>Input!AD160</f>
        <v>939</v>
      </c>
      <c r="J645">
        <f t="shared" si="151"/>
        <v>23917</v>
      </c>
      <c r="K645">
        <f t="shared" si="152"/>
        <v>6715.7498304035389</v>
      </c>
    </row>
    <row r="646" spans="1:11" x14ac:dyDescent="0.3">
      <c r="A646" s="21" t="s">
        <v>1133</v>
      </c>
      <c r="B646" t="s">
        <v>1115</v>
      </c>
      <c r="C646" s="22" t="s">
        <v>1288</v>
      </c>
      <c r="D646" s="5">
        <v>331217.54636474722</v>
      </c>
      <c r="E646" s="5">
        <v>31238.3177153</v>
      </c>
      <c r="F646" s="5">
        <f t="shared" si="150"/>
        <v>9.431359557533639E-2</v>
      </c>
      <c r="H646">
        <f>H645</f>
        <v>22978</v>
      </c>
      <c r="I646">
        <f>I645</f>
        <v>939</v>
      </c>
      <c r="J646">
        <f t="shared" si="151"/>
        <v>23917</v>
      </c>
      <c r="K646">
        <f t="shared" si="152"/>
        <v>2255.6982653753203</v>
      </c>
    </row>
    <row r="647" spans="1:11" x14ac:dyDescent="0.3">
      <c r="A647" s="21" t="s">
        <v>1133</v>
      </c>
      <c r="B647" t="s">
        <v>1115</v>
      </c>
      <c r="C647" s="22" t="s">
        <v>1282</v>
      </c>
      <c r="D647" s="5">
        <v>331217.54636474722</v>
      </c>
      <c r="E647" s="5">
        <v>1.4342296472</v>
      </c>
      <c r="F647" s="5">
        <f t="shared" si="150"/>
        <v>4.3301741195213762E-6</v>
      </c>
      <c r="H647">
        <f t="shared" ref="H647:I649" si="153">H646</f>
        <v>22978</v>
      </c>
      <c r="I647">
        <f t="shared" si="153"/>
        <v>939</v>
      </c>
      <c r="J647">
        <f t="shared" si="151"/>
        <v>23917</v>
      </c>
      <c r="K647">
        <f t="shared" si="152"/>
        <v>0.10356477441659276</v>
      </c>
    </row>
    <row r="648" spans="1:11" x14ac:dyDescent="0.3">
      <c r="A648" s="21" t="s">
        <v>1133</v>
      </c>
      <c r="B648" t="s">
        <v>1115</v>
      </c>
      <c r="C648" s="22" t="s">
        <v>1259</v>
      </c>
      <c r="D648" s="5">
        <v>331217.54636474722</v>
      </c>
      <c r="E648" s="5">
        <v>33884.921412700001</v>
      </c>
      <c r="F648" s="5">
        <f t="shared" si="150"/>
        <v>0.10230412544444387</v>
      </c>
      <c r="H648">
        <f t="shared" si="153"/>
        <v>22978</v>
      </c>
      <c r="I648">
        <f t="shared" si="153"/>
        <v>939</v>
      </c>
      <c r="J648">
        <f t="shared" si="151"/>
        <v>23917</v>
      </c>
      <c r="K648">
        <f t="shared" si="152"/>
        <v>2446.8077682547641</v>
      </c>
    </row>
    <row r="649" spans="1:11" x14ac:dyDescent="0.3">
      <c r="A649" s="21" t="s">
        <v>1133</v>
      </c>
      <c r="B649" t="s">
        <v>1115</v>
      </c>
      <c r="C649" s="22" t="s">
        <v>1278</v>
      </c>
      <c r="D649" s="5">
        <v>331217.54636474722</v>
      </c>
      <c r="E649" s="5">
        <v>173088.97699900001</v>
      </c>
      <c r="F649" s="5">
        <f t="shared" si="150"/>
        <v>0.52258395999464646</v>
      </c>
      <c r="H649">
        <f t="shared" si="153"/>
        <v>22978</v>
      </c>
      <c r="I649">
        <f t="shared" si="153"/>
        <v>939</v>
      </c>
      <c r="J649">
        <f t="shared" si="151"/>
        <v>23917</v>
      </c>
      <c r="K649">
        <f t="shared" si="152"/>
        <v>12498.64057119196</v>
      </c>
    </row>
    <row r="650" spans="1:11" x14ac:dyDescent="0.3">
      <c r="A650" s="21" t="s">
        <v>50</v>
      </c>
      <c r="B650" t="s">
        <v>937</v>
      </c>
      <c r="C650" s="22" t="s">
        <v>1192</v>
      </c>
      <c r="D650" s="5">
        <v>689606.36546034412</v>
      </c>
      <c r="E650" s="5">
        <v>318401.04397662403</v>
      </c>
      <c r="F650" s="5">
        <f t="shared" si="150"/>
        <v>0.46171418931737473</v>
      </c>
      <c r="H650">
        <f>Input!AC161</f>
        <v>212</v>
      </c>
      <c r="I650">
        <f>Input!AD161</f>
        <v>1708</v>
      </c>
      <c r="J650">
        <f t="shared" si="151"/>
        <v>1920</v>
      </c>
      <c r="K650">
        <f t="shared" si="152"/>
        <v>886.49124348935948</v>
      </c>
    </row>
    <row r="651" spans="1:11" x14ac:dyDescent="0.3">
      <c r="A651" s="21" t="s">
        <v>50</v>
      </c>
      <c r="B651" t="s">
        <v>937</v>
      </c>
      <c r="C651" s="22" t="s">
        <v>1182</v>
      </c>
      <c r="D651" s="5">
        <v>689606.36546034412</v>
      </c>
      <c r="E651" s="5">
        <v>8711.7496547200008</v>
      </c>
      <c r="F651" s="5">
        <f t="shared" si="150"/>
        <v>1.2632931032915431E-2</v>
      </c>
      <c r="H651">
        <f t="shared" ref="H651:I652" si="154">H650</f>
        <v>212</v>
      </c>
      <c r="I651">
        <f t="shared" si="154"/>
        <v>1708</v>
      </c>
      <c r="J651">
        <f t="shared" si="151"/>
        <v>1920</v>
      </c>
      <c r="K651">
        <f t="shared" si="152"/>
        <v>24.255227583197627</v>
      </c>
    </row>
    <row r="652" spans="1:11" x14ac:dyDescent="0.3">
      <c r="A652" s="21" t="s">
        <v>50</v>
      </c>
      <c r="B652" t="s">
        <v>937</v>
      </c>
      <c r="C652" s="22" t="s">
        <v>1190</v>
      </c>
      <c r="D652" s="5">
        <v>689606.36546034412</v>
      </c>
      <c r="E652" s="5">
        <v>362493.57182900002</v>
      </c>
      <c r="F652" s="5">
        <f t="shared" si="150"/>
        <v>0.52565287964970975</v>
      </c>
      <c r="H652">
        <f t="shared" si="154"/>
        <v>212</v>
      </c>
      <c r="I652">
        <f t="shared" si="154"/>
        <v>1708</v>
      </c>
      <c r="J652">
        <f t="shared" si="151"/>
        <v>1920</v>
      </c>
      <c r="K652">
        <f t="shared" si="152"/>
        <v>1009.2535289274427</v>
      </c>
    </row>
    <row r="653" spans="1:11" x14ac:dyDescent="0.3">
      <c r="A653" s="21" t="s">
        <v>50</v>
      </c>
      <c r="B653" t="s">
        <v>939</v>
      </c>
      <c r="C653" s="22" t="s">
        <v>1291</v>
      </c>
      <c r="D653" s="5">
        <v>553255.46218309994</v>
      </c>
      <c r="E653" s="5">
        <v>315275.28258599999</v>
      </c>
      <c r="F653" s="5">
        <f t="shared" si="150"/>
        <v>0.56985480331626548</v>
      </c>
      <c r="H653">
        <f>Input!AC162</f>
        <v>30</v>
      </c>
      <c r="I653">
        <f>Input!AD162</f>
        <v>647</v>
      </c>
      <c r="J653">
        <f t="shared" si="151"/>
        <v>677</v>
      </c>
      <c r="K653">
        <f t="shared" si="152"/>
        <v>385.79170184511173</v>
      </c>
    </row>
    <row r="654" spans="1:11" x14ac:dyDescent="0.3">
      <c r="A654" s="21" t="s">
        <v>50</v>
      </c>
      <c r="B654" t="s">
        <v>939</v>
      </c>
      <c r="C654" s="22" t="s">
        <v>1293</v>
      </c>
      <c r="D654" s="5">
        <v>553255.46218309994</v>
      </c>
      <c r="E654" s="5">
        <v>38237.522104700001</v>
      </c>
      <c r="F654" s="5">
        <f t="shared" si="150"/>
        <v>6.9113682048104738E-2</v>
      </c>
      <c r="H654">
        <f t="shared" ref="H654:I656" si="155">H653</f>
        <v>30</v>
      </c>
      <c r="I654">
        <f t="shared" si="155"/>
        <v>647</v>
      </c>
      <c r="J654">
        <f t="shared" si="151"/>
        <v>677</v>
      </c>
      <c r="K654">
        <f t="shared" si="152"/>
        <v>46.789962746566907</v>
      </c>
    </row>
    <row r="655" spans="1:11" x14ac:dyDescent="0.3">
      <c r="A655" s="21" t="s">
        <v>50</v>
      </c>
      <c r="B655" t="s">
        <v>939</v>
      </c>
      <c r="C655" s="22" t="s">
        <v>1204</v>
      </c>
      <c r="D655" s="5">
        <v>553255.46218309994</v>
      </c>
      <c r="E655" s="5">
        <v>24308.340822400001</v>
      </c>
      <c r="F655" s="5">
        <f t="shared" si="150"/>
        <v>4.3936919712425998E-2</v>
      </c>
      <c r="H655">
        <f t="shared" si="155"/>
        <v>30</v>
      </c>
      <c r="I655">
        <f t="shared" si="155"/>
        <v>647</v>
      </c>
      <c r="J655">
        <f t="shared" si="151"/>
        <v>677</v>
      </c>
      <c r="K655">
        <f t="shared" si="152"/>
        <v>29.745294645312402</v>
      </c>
    </row>
    <row r="656" spans="1:11" x14ac:dyDescent="0.3">
      <c r="A656" s="21" t="s">
        <v>50</v>
      </c>
      <c r="B656" t="s">
        <v>939</v>
      </c>
      <c r="C656" s="22" t="s">
        <v>1294</v>
      </c>
      <c r="D656" s="5">
        <v>553255.46218309994</v>
      </c>
      <c r="E656" s="5">
        <v>175434.31667</v>
      </c>
      <c r="F656" s="5">
        <f t="shared" si="150"/>
        <v>0.31709459492320385</v>
      </c>
      <c r="H656">
        <f t="shared" si="155"/>
        <v>30</v>
      </c>
      <c r="I656">
        <f t="shared" si="155"/>
        <v>647</v>
      </c>
      <c r="J656">
        <f t="shared" si="151"/>
        <v>677</v>
      </c>
      <c r="K656">
        <f t="shared" si="152"/>
        <v>214.673040763009</v>
      </c>
    </row>
    <row r="657" spans="1:11" x14ac:dyDescent="0.3">
      <c r="A657" s="21" t="s">
        <v>50</v>
      </c>
      <c r="B657" t="s">
        <v>875</v>
      </c>
      <c r="C657" s="22" t="s">
        <v>1192</v>
      </c>
      <c r="D657" s="5">
        <v>679610.74302709382</v>
      </c>
      <c r="E657" s="5">
        <v>286904.98771609389</v>
      </c>
      <c r="F657" s="5">
        <f t="shared" si="150"/>
        <v>0.42216075990525642</v>
      </c>
      <c r="H657">
        <f>Input!AC163</f>
        <v>321</v>
      </c>
      <c r="I657">
        <f>Input!AD163</f>
        <v>1765</v>
      </c>
      <c r="J657">
        <f t="shared" si="151"/>
        <v>2086</v>
      </c>
      <c r="K657">
        <f t="shared" si="152"/>
        <v>880.62734516236492</v>
      </c>
    </row>
    <row r="658" spans="1:11" x14ac:dyDescent="0.3">
      <c r="A658" s="21" t="s">
        <v>50</v>
      </c>
      <c r="B658" t="s">
        <v>875</v>
      </c>
      <c r="C658" s="22" t="s">
        <v>1291</v>
      </c>
      <c r="D658" s="5">
        <v>679610.74302709382</v>
      </c>
      <c r="E658" s="5">
        <v>81842.038262999995</v>
      </c>
      <c r="F658" s="5">
        <f t="shared" si="150"/>
        <v>0.12042487424266221</v>
      </c>
      <c r="H658">
        <f t="shared" ref="H658:I659" si="156">H657</f>
        <v>321</v>
      </c>
      <c r="I658">
        <f t="shared" si="156"/>
        <v>1765</v>
      </c>
      <c r="J658">
        <f t="shared" si="151"/>
        <v>2086</v>
      </c>
      <c r="K658">
        <f t="shared" si="152"/>
        <v>251.20628767019338</v>
      </c>
    </row>
    <row r="659" spans="1:11" x14ac:dyDescent="0.3">
      <c r="A659" s="21" t="s">
        <v>50</v>
      </c>
      <c r="B659" t="s">
        <v>875</v>
      </c>
      <c r="C659" s="22" t="s">
        <v>1204</v>
      </c>
      <c r="D659" s="5">
        <v>679610.74302709382</v>
      </c>
      <c r="E659" s="5">
        <v>310863.71704800002</v>
      </c>
      <c r="F659" s="5">
        <f t="shared" si="150"/>
        <v>0.45741436585208145</v>
      </c>
      <c r="H659">
        <f t="shared" si="156"/>
        <v>321</v>
      </c>
      <c r="I659">
        <f t="shared" si="156"/>
        <v>1765</v>
      </c>
      <c r="J659">
        <f t="shared" si="151"/>
        <v>2086</v>
      </c>
      <c r="K659">
        <f t="shared" si="152"/>
        <v>954.16636716744188</v>
      </c>
    </row>
    <row r="660" spans="1:11" x14ac:dyDescent="0.3">
      <c r="A660" s="21" t="s">
        <v>50</v>
      </c>
      <c r="B660" t="s">
        <v>1010</v>
      </c>
      <c r="C660" s="22" t="s">
        <v>1293</v>
      </c>
      <c r="D660" s="5">
        <v>574230.10221451998</v>
      </c>
      <c r="E660" s="5">
        <v>52997.233657600002</v>
      </c>
      <c r="F660" s="5">
        <f t="shared" si="150"/>
        <v>9.2292677540268306E-2</v>
      </c>
      <c r="H660">
        <f>Input!AC164</f>
        <v>3502</v>
      </c>
      <c r="I660">
        <f>Input!AD164</f>
        <v>156</v>
      </c>
      <c r="J660">
        <f t="shared" si="151"/>
        <v>3658</v>
      </c>
      <c r="K660">
        <f t="shared" si="152"/>
        <v>337.60661444230146</v>
      </c>
    </row>
    <row r="661" spans="1:11" x14ac:dyDescent="0.3">
      <c r="A661" s="21" t="s">
        <v>50</v>
      </c>
      <c r="B661" t="s">
        <v>1010</v>
      </c>
      <c r="C661" s="22" t="s">
        <v>1292</v>
      </c>
      <c r="D661" s="5">
        <v>574230.10221451998</v>
      </c>
      <c r="E661" s="5">
        <v>239812.74985299999</v>
      </c>
      <c r="F661" s="5">
        <f t="shared" si="150"/>
        <v>0.41762483180202753</v>
      </c>
      <c r="H661">
        <f t="shared" ref="H661:I663" si="157">H660</f>
        <v>3502</v>
      </c>
      <c r="I661">
        <f t="shared" si="157"/>
        <v>156</v>
      </c>
      <c r="J661">
        <f t="shared" si="151"/>
        <v>3658</v>
      </c>
      <c r="K661">
        <f t="shared" si="152"/>
        <v>1527.6716347318168</v>
      </c>
    </row>
    <row r="662" spans="1:11" x14ac:dyDescent="0.3">
      <c r="A662" s="21" t="s">
        <v>50</v>
      </c>
      <c r="B662" t="s">
        <v>1010</v>
      </c>
      <c r="C662" s="22" t="s">
        <v>1290</v>
      </c>
      <c r="D662" s="5">
        <v>574230.10221451998</v>
      </c>
      <c r="E662" s="5">
        <v>277339.88439600001</v>
      </c>
      <c r="F662" s="5">
        <f t="shared" si="150"/>
        <v>0.48297691696488565</v>
      </c>
      <c r="H662">
        <f t="shared" si="157"/>
        <v>3502</v>
      </c>
      <c r="I662">
        <f t="shared" si="157"/>
        <v>156</v>
      </c>
      <c r="J662">
        <f t="shared" si="151"/>
        <v>3658</v>
      </c>
      <c r="K662">
        <f t="shared" si="152"/>
        <v>1766.7295622575516</v>
      </c>
    </row>
    <row r="663" spans="1:11" x14ac:dyDescent="0.3">
      <c r="A663" s="21" t="s">
        <v>50</v>
      </c>
      <c r="B663" t="s">
        <v>1010</v>
      </c>
      <c r="C663" s="22" t="s">
        <v>1270</v>
      </c>
      <c r="D663" s="5">
        <v>574230.10221451998</v>
      </c>
      <c r="E663" s="5">
        <v>4080.23430792</v>
      </c>
      <c r="F663" s="5">
        <f t="shared" si="150"/>
        <v>7.1055736928185495E-3</v>
      </c>
      <c r="H663">
        <f t="shared" si="157"/>
        <v>3502</v>
      </c>
      <c r="I663">
        <f t="shared" si="157"/>
        <v>156</v>
      </c>
      <c r="J663">
        <f t="shared" si="151"/>
        <v>3658</v>
      </c>
      <c r="K663">
        <f t="shared" si="152"/>
        <v>25.992188568330253</v>
      </c>
    </row>
    <row r="664" spans="1:11" x14ac:dyDescent="0.3">
      <c r="A664" s="21" t="s">
        <v>50</v>
      </c>
      <c r="B664" t="s">
        <v>888</v>
      </c>
      <c r="C664" s="22" t="s">
        <v>1192</v>
      </c>
      <c r="D664" s="5">
        <v>234775.11282894204</v>
      </c>
      <c r="E664" s="5">
        <v>234192.79534690324</v>
      </c>
      <c r="F664" s="5">
        <f t="shared" si="150"/>
        <v>0.99751967968400856</v>
      </c>
      <c r="H664">
        <f>Input!AC165</f>
        <v>10</v>
      </c>
      <c r="I664">
        <f>Input!AD165</f>
        <v>2594</v>
      </c>
      <c r="J664">
        <f t="shared" si="151"/>
        <v>2604</v>
      </c>
      <c r="K664">
        <f t="shared" si="152"/>
        <v>2597.5412458971582</v>
      </c>
    </row>
    <row r="665" spans="1:11" x14ac:dyDescent="0.3">
      <c r="A665" s="21" t="s">
        <v>50</v>
      </c>
      <c r="B665" t="s">
        <v>888</v>
      </c>
      <c r="C665" s="22" t="s">
        <v>1182</v>
      </c>
      <c r="D665" s="5">
        <v>234775.11282894204</v>
      </c>
      <c r="E665" s="5">
        <v>12.614818913800001</v>
      </c>
      <c r="F665" s="5">
        <f t="shared" si="150"/>
        <v>5.3731499739460037E-5</v>
      </c>
      <c r="H665">
        <f t="shared" ref="H665:I667" si="158">H664</f>
        <v>10</v>
      </c>
      <c r="I665">
        <f t="shared" si="158"/>
        <v>2594</v>
      </c>
      <c r="J665">
        <f t="shared" si="151"/>
        <v>2604</v>
      </c>
      <c r="K665">
        <f t="shared" si="152"/>
        <v>0.13991682532155394</v>
      </c>
    </row>
    <row r="666" spans="1:11" x14ac:dyDescent="0.3">
      <c r="A666" s="21" t="s">
        <v>50</v>
      </c>
      <c r="B666" t="s">
        <v>888</v>
      </c>
      <c r="C666" s="22" t="s">
        <v>1193</v>
      </c>
      <c r="D666" s="5">
        <v>234775.11282894204</v>
      </c>
      <c r="E666" s="5">
        <v>389.59379019099998</v>
      </c>
      <c r="F666" s="5">
        <f t="shared" si="150"/>
        <v>1.6594339387022651E-3</v>
      </c>
      <c r="H666">
        <f t="shared" si="158"/>
        <v>10</v>
      </c>
      <c r="I666">
        <f t="shared" si="158"/>
        <v>2594</v>
      </c>
      <c r="J666">
        <f t="shared" si="151"/>
        <v>2604</v>
      </c>
      <c r="K666">
        <f t="shared" si="152"/>
        <v>4.3211659763806987</v>
      </c>
    </row>
    <row r="667" spans="1:11" x14ac:dyDescent="0.3">
      <c r="A667" s="21" t="s">
        <v>50</v>
      </c>
      <c r="B667" t="s">
        <v>888</v>
      </c>
      <c r="C667" s="22" t="s">
        <v>1190</v>
      </c>
      <c r="D667" s="5">
        <v>234775.11282894204</v>
      </c>
      <c r="E667" s="5">
        <v>180.108872934</v>
      </c>
      <c r="F667" s="5">
        <f t="shared" si="150"/>
        <v>7.671548775496828E-4</v>
      </c>
      <c r="H667">
        <f t="shared" si="158"/>
        <v>10</v>
      </c>
      <c r="I667">
        <f t="shared" si="158"/>
        <v>2594</v>
      </c>
      <c r="J667">
        <f t="shared" si="151"/>
        <v>2604</v>
      </c>
      <c r="K667">
        <f t="shared" si="152"/>
        <v>1.9976713011393741</v>
      </c>
    </row>
    <row r="668" spans="1:11" x14ac:dyDescent="0.3">
      <c r="A668" s="21" t="s">
        <v>50</v>
      </c>
      <c r="B668" t="s">
        <v>1018</v>
      </c>
      <c r="C668" s="22" t="s">
        <v>1192</v>
      </c>
      <c r="D668" s="5">
        <v>791205.7532559</v>
      </c>
      <c r="E668" s="5">
        <v>92146.4284109</v>
      </c>
      <c r="F668" s="5">
        <f t="shared" si="150"/>
        <v>0.11646329419586139</v>
      </c>
      <c r="H668">
        <f>Input!AC166</f>
        <v>3343</v>
      </c>
      <c r="I668">
        <f>Input!AD166</f>
        <v>2483</v>
      </c>
      <c r="J668">
        <f t="shared" si="151"/>
        <v>5826</v>
      </c>
      <c r="K668">
        <f t="shared" si="152"/>
        <v>678.51515198508844</v>
      </c>
    </row>
    <row r="669" spans="1:11" x14ac:dyDescent="0.3">
      <c r="A669" s="21" t="s">
        <v>50</v>
      </c>
      <c r="B669" t="s">
        <v>1018</v>
      </c>
      <c r="C669" s="22" t="s">
        <v>1291</v>
      </c>
      <c r="D669" s="5">
        <v>791205.7532559</v>
      </c>
      <c r="E669" s="5">
        <v>175976.669497</v>
      </c>
      <c r="F669" s="5">
        <f t="shared" si="150"/>
        <v>0.22241581127644278</v>
      </c>
      <c r="H669">
        <f t="shared" ref="H669:I671" si="159">H668</f>
        <v>3343</v>
      </c>
      <c r="I669">
        <f t="shared" si="159"/>
        <v>2483</v>
      </c>
      <c r="J669">
        <f t="shared" si="151"/>
        <v>5826</v>
      </c>
      <c r="K669">
        <f t="shared" si="152"/>
        <v>1295.7945164965556</v>
      </c>
    </row>
    <row r="670" spans="1:11" x14ac:dyDescent="0.3">
      <c r="A670" s="21" t="s">
        <v>50</v>
      </c>
      <c r="B670" t="s">
        <v>1018</v>
      </c>
      <c r="C670" s="22" t="s">
        <v>1190</v>
      </c>
      <c r="D670" s="5">
        <v>791205.7532559</v>
      </c>
      <c r="E670" s="5">
        <v>170191.740907</v>
      </c>
      <c r="F670" s="5">
        <f t="shared" si="150"/>
        <v>0.21510427623490094</v>
      </c>
      <c r="H670">
        <f t="shared" si="159"/>
        <v>3343</v>
      </c>
      <c r="I670">
        <f t="shared" si="159"/>
        <v>2483</v>
      </c>
      <c r="J670">
        <f t="shared" si="151"/>
        <v>5826</v>
      </c>
      <c r="K670">
        <f t="shared" si="152"/>
        <v>1253.1975133445328</v>
      </c>
    </row>
    <row r="671" spans="1:11" x14ac:dyDescent="0.3">
      <c r="A671" s="21" t="s">
        <v>50</v>
      </c>
      <c r="B671" t="s">
        <v>1018</v>
      </c>
      <c r="C671" s="22" t="s">
        <v>1270</v>
      </c>
      <c r="D671" s="5">
        <v>791205.7532559</v>
      </c>
      <c r="E671" s="5">
        <v>352890.91444099997</v>
      </c>
      <c r="F671" s="5">
        <f t="shared" si="150"/>
        <v>0.44601661829279482</v>
      </c>
      <c r="H671">
        <f t="shared" si="159"/>
        <v>3343</v>
      </c>
      <c r="I671">
        <f t="shared" si="159"/>
        <v>2483</v>
      </c>
      <c r="J671">
        <f t="shared" si="151"/>
        <v>5826</v>
      </c>
      <c r="K671">
        <f t="shared" si="152"/>
        <v>2598.4928181738228</v>
      </c>
    </row>
    <row r="672" spans="1:11" x14ac:dyDescent="0.3">
      <c r="A672" s="21" t="s">
        <v>50</v>
      </c>
      <c r="B672" t="s">
        <v>1023</v>
      </c>
      <c r="C672" s="22" t="s">
        <v>1295</v>
      </c>
      <c r="D672" s="5">
        <v>620627.31628705061</v>
      </c>
      <c r="E672" s="5">
        <v>224886.71385599999</v>
      </c>
      <c r="F672" s="5">
        <f t="shared" si="150"/>
        <v>0.36235387639944949</v>
      </c>
      <c r="H672">
        <f>Input!AC167</f>
        <v>0</v>
      </c>
      <c r="I672">
        <f>Input!AD167</f>
        <v>317</v>
      </c>
      <c r="J672">
        <f t="shared" si="151"/>
        <v>317</v>
      </c>
      <c r="K672">
        <f t="shared" si="152"/>
        <v>114.86617881862549</v>
      </c>
    </row>
    <row r="673" spans="1:11" x14ac:dyDescent="0.3">
      <c r="A673" s="21" t="s">
        <v>50</v>
      </c>
      <c r="B673" t="s">
        <v>1023</v>
      </c>
      <c r="C673" s="22" t="s">
        <v>1291</v>
      </c>
      <c r="D673" s="5">
        <v>620627.31628705061</v>
      </c>
      <c r="E673" s="5">
        <v>31.140128050600001</v>
      </c>
      <c r="F673" s="5">
        <f t="shared" si="150"/>
        <v>5.0175245648061625E-5</v>
      </c>
      <c r="H673">
        <f t="shared" ref="H673:I675" si="160">H672</f>
        <v>0</v>
      </c>
      <c r="I673">
        <f t="shared" si="160"/>
        <v>317</v>
      </c>
      <c r="J673">
        <f t="shared" si="151"/>
        <v>317</v>
      </c>
      <c r="K673">
        <f t="shared" si="152"/>
        <v>1.5905552870435536E-2</v>
      </c>
    </row>
    <row r="674" spans="1:11" x14ac:dyDescent="0.3">
      <c r="A674" s="21" t="s">
        <v>50</v>
      </c>
      <c r="B674" t="s">
        <v>1023</v>
      </c>
      <c r="C674" s="22" t="s">
        <v>1293</v>
      </c>
      <c r="D674" s="5">
        <v>620627.31628705061</v>
      </c>
      <c r="E674" s="5">
        <v>279377.72349300003</v>
      </c>
      <c r="F674" s="5">
        <f t="shared" si="150"/>
        <v>0.45015376565182175</v>
      </c>
      <c r="H674">
        <f t="shared" si="160"/>
        <v>0</v>
      </c>
      <c r="I674">
        <f t="shared" si="160"/>
        <v>317</v>
      </c>
      <c r="J674">
        <f t="shared" si="151"/>
        <v>317</v>
      </c>
      <c r="K674">
        <f t="shared" si="152"/>
        <v>142.69874371162749</v>
      </c>
    </row>
    <row r="675" spans="1:11" x14ac:dyDescent="0.3">
      <c r="A675" s="21" t="s">
        <v>50</v>
      </c>
      <c r="B675" t="s">
        <v>1023</v>
      </c>
      <c r="C675" s="22" t="s">
        <v>1294</v>
      </c>
      <c r="D675" s="5">
        <v>620627.31628705061</v>
      </c>
      <c r="E675" s="5">
        <v>116331.73881</v>
      </c>
      <c r="F675" s="5">
        <f t="shared" si="150"/>
        <v>0.18744218270308072</v>
      </c>
      <c r="H675">
        <f t="shared" si="160"/>
        <v>0</v>
      </c>
      <c r="I675">
        <f t="shared" si="160"/>
        <v>317</v>
      </c>
      <c r="J675">
        <f t="shared" si="151"/>
        <v>317</v>
      </c>
      <c r="K675">
        <f t="shared" si="152"/>
        <v>59.419171916876586</v>
      </c>
    </row>
    <row r="676" spans="1:11" x14ac:dyDescent="0.3">
      <c r="A676" s="21" t="s">
        <v>50</v>
      </c>
      <c r="B676" t="s">
        <v>1025</v>
      </c>
      <c r="C676" s="22" t="s">
        <v>1293</v>
      </c>
      <c r="D676" s="5">
        <v>604254.65621729998</v>
      </c>
      <c r="E676" s="5">
        <v>25041.346403</v>
      </c>
      <c r="F676" s="5">
        <f t="shared" si="150"/>
        <v>4.144171028778091E-2</v>
      </c>
      <c r="H676">
        <f>Input!AC168</f>
        <v>140000</v>
      </c>
      <c r="I676">
        <f>Input!AD168</f>
        <v>807</v>
      </c>
      <c r="J676">
        <f t="shared" si="151"/>
        <v>140807</v>
      </c>
      <c r="K676">
        <f t="shared" si="152"/>
        <v>5835.2829004915666</v>
      </c>
    </row>
    <row r="677" spans="1:11" x14ac:dyDescent="0.3">
      <c r="A677" s="21" t="s">
        <v>50</v>
      </c>
      <c r="B677" t="s">
        <v>1025</v>
      </c>
      <c r="C677" s="22" t="s">
        <v>1290</v>
      </c>
      <c r="D677" s="5">
        <v>604254.65621729998</v>
      </c>
      <c r="E677" s="5">
        <v>46378.564515899998</v>
      </c>
      <c r="F677" s="5">
        <f t="shared" si="150"/>
        <v>7.6753342384210763E-2</v>
      </c>
      <c r="H677">
        <f t="shared" ref="H677:I679" si="161">H676</f>
        <v>140000</v>
      </c>
      <c r="I677">
        <f t="shared" si="161"/>
        <v>807</v>
      </c>
      <c r="J677">
        <f t="shared" si="151"/>
        <v>140807</v>
      </c>
      <c r="K677">
        <f t="shared" si="152"/>
        <v>10807.407881093564</v>
      </c>
    </row>
    <row r="678" spans="1:11" x14ac:dyDescent="0.3">
      <c r="A678" s="21" t="s">
        <v>50</v>
      </c>
      <c r="B678" t="s">
        <v>1025</v>
      </c>
      <c r="C678" s="22" t="s">
        <v>1285</v>
      </c>
      <c r="D678" s="5">
        <v>604254.65621729998</v>
      </c>
      <c r="E678" s="5">
        <v>467396.16913699999</v>
      </c>
      <c r="F678" s="5">
        <f t="shared" si="150"/>
        <v>0.77350859331883504</v>
      </c>
      <c r="H678">
        <f t="shared" si="161"/>
        <v>140000</v>
      </c>
      <c r="I678">
        <f t="shared" si="161"/>
        <v>807</v>
      </c>
      <c r="J678">
        <f t="shared" si="151"/>
        <v>140807</v>
      </c>
      <c r="K678">
        <f t="shared" si="152"/>
        <v>108915.4244994452</v>
      </c>
    </row>
    <row r="679" spans="1:11" x14ac:dyDescent="0.3">
      <c r="A679" s="21" t="s">
        <v>50</v>
      </c>
      <c r="B679" t="s">
        <v>1025</v>
      </c>
      <c r="C679" s="22" t="s">
        <v>1286</v>
      </c>
      <c r="D679" s="5">
        <v>604254.65621729998</v>
      </c>
      <c r="E679" s="5">
        <v>65438.5761614</v>
      </c>
      <c r="F679" s="5">
        <f t="shared" si="150"/>
        <v>0.10829635400917326</v>
      </c>
      <c r="H679">
        <f t="shared" si="161"/>
        <v>140000</v>
      </c>
      <c r="I679">
        <f t="shared" si="161"/>
        <v>807</v>
      </c>
      <c r="J679">
        <f t="shared" si="151"/>
        <v>140807</v>
      </c>
      <c r="K679">
        <f t="shared" si="152"/>
        <v>15248.884718969659</v>
      </c>
    </row>
    <row r="680" spans="1:11" x14ac:dyDescent="0.3">
      <c r="A680" s="21" t="s">
        <v>50</v>
      </c>
      <c r="B680" t="s">
        <v>1066</v>
      </c>
      <c r="C680" s="22" t="s">
        <v>1204</v>
      </c>
      <c r="D680" s="5">
        <v>628042.64256599999</v>
      </c>
      <c r="E680" s="5">
        <v>230086.283864</v>
      </c>
      <c r="F680" s="5">
        <f t="shared" si="150"/>
        <v>0.36635455663318373</v>
      </c>
      <c r="H680">
        <f>Input!AC169</f>
        <v>302</v>
      </c>
      <c r="I680">
        <f>Input!AD169</f>
        <v>2227</v>
      </c>
      <c r="J680">
        <f t="shared" si="151"/>
        <v>2529</v>
      </c>
      <c r="K680">
        <f t="shared" si="152"/>
        <v>926.51067372532168</v>
      </c>
    </row>
    <row r="681" spans="1:11" x14ac:dyDescent="0.3">
      <c r="A681" s="21" t="s">
        <v>50</v>
      </c>
      <c r="B681" t="s">
        <v>1066</v>
      </c>
      <c r="C681" s="22" t="s">
        <v>1294</v>
      </c>
      <c r="D681" s="5">
        <v>628042.64256599999</v>
      </c>
      <c r="E681" s="5">
        <v>397956.358702</v>
      </c>
      <c r="F681" s="5">
        <f t="shared" si="150"/>
        <v>0.63364544336681627</v>
      </c>
      <c r="H681">
        <f>H680</f>
        <v>302</v>
      </c>
      <c r="I681">
        <f>I680</f>
        <v>2227</v>
      </c>
      <c r="J681">
        <f t="shared" si="151"/>
        <v>2529</v>
      </c>
      <c r="K681">
        <f t="shared" si="152"/>
        <v>1602.4893262746784</v>
      </c>
    </row>
    <row r="682" spans="1:11" x14ac:dyDescent="0.3">
      <c r="A682" s="21" t="s">
        <v>50</v>
      </c>
      <c r="B682" t="s">
        <v>1068</v>
      </c>
      <c r="C682" s="22" t="s">
        <v>1296</v>
      </c>
      <c r="D682" s="5">
        <v>595158.66918478999</v>
      </c>
      <c r="E682" s="5">
        <v>52336.153741200003</v>
      </c>
      <c r="F682" s="5">
        <f t="shared" si="150"/>
        <v>8.7936472156049911E-2</v>
      </c>
      <c r="H682">
        <f>Input!AC170</f>
        <v>367</v>
      </c>
      <c r="I682">
        <f>Input!AD170</f>
        <v>110</v>
      </c>
      <c r="J682">
        <f t="shared" si="151"/>
        <v>477</v>
      </c>
      <c r="K682">
        <f t="shared" si="152"/>
        <v>41.945697218435811</v>
      </c>
    </row>
    <row r="683" spans="1:11" x14ac:dyDescent="0.3">
      <c r="A683" s="21" t="s">
        <v>50</v>
      </c>
      <c r="B683" t="s">
        <v>1068</v>
      </c>
      <c r="C683" s="22" t="s">
        <v>1295</v>
      </c>
      <c r="D683" s="5">
        <v>595158.66918478999</v>
      </c>
      <c r="E683" s="5">
        <v>538704.51447499997</v>
      </c>
      <c r="F683" s="5">
        <f t="shared" si="150"/>
        <v>0.9051443629526269</v>
      </c>
      <c r="H683">
        <f t="shared" ref="H683:I684" si="162">H682</f>
        <v>367</v>
      </c>
      <c r="I683">
        <f t="shared" si="162"/>
        <v>110</v>
      </c>
      <c r="J683">
        <f t="shared" si="151"/>
        <v>477</v>
      </c>
      <c r="K683">
        <f t="shared" si="152"/>
        <v>431.75386112840306</v>
      </c>
    </row>
    <row r="684" spans="1:11" x14ac:dyDescent="0.3">
      <c r="A684" s="21" t="s">
        <v>50</v>
      </c>
      <c r="B684" t="s">
        <v>1068</v>
      </c>
      <c r="C684" s="22" t="s">
        <v>1294</v>
      </c>
      <c r="D684" s="5">
        <v>595158.66918478999</v>
      </c>
      <c r="E684" s="5">
        <v>4118.0009685900004</v>
      </c>
      <c r="F684" s="5">
        <f t="shared" si="150"/>
        <v>6.919164891323137E-3</v>
      </c>
      <c r="H684">
        <f t="shared" si="162"/>
        <v>367</v>
      </c>
      <c r="I684">
        <f t="shared" si="162"/>
        <v>110</v>
      </c>
      <c r="J684">
        <f t="shared" si="151"/>
        <v>477</v>
      </c>
      <c r="K684">
        <f t="shared" si="152"/>
        <v>3.3004416531611365</v>
      </c>
    </row>
    <row r="685" spans="1:11" x14ac:dyDescent="0.3">
      <c r="A685" s="21" t="s">
        <v>50</v>
      </c>
      <c r="B685" t="s">
        <v>1072</v>
      </c>
      <c r="C685" s="22" t="s">
        <v>1295</v>
      </c>
      <c r="D685" s="5">
        <v>230338.36784005954</v>
      </c>
      <c r="E685" s="5">
        <v>132185.73110199999</v>
      </c>
      <c r="F685" s="5">
        <f t="shared" si="150"/>
        <v>0.57387630355089614</v>
      </c>
      <c r="H685">
        <f>Input!AC171</f>
        <v>2509</v>
      </c>
      <c r="I685">
        <f>Input!AD171</f>
        <v>210</v>
      </c>
      <c r="J685">
        <f t="shared" si="151"/>
        <v>2719</v>
      </c>
      <c r="K685">
        <f t="shared" si="152"/>
        <v>1560.3696693548866</v>
      </c>
    </row>
    <row r="686" spans="1:11" x14ac:dyDescent="0.3">
      <c r="A686" s="21" t="s">
        <v>50</v>
      </c>
      <c r="B686" t="s">
        <v>1072</v>
      </c>
      <c r="C686" s="22" t="s">
        <v>1293</v>
      </c>
      <c r="D686" s="5">
        <v>230338.36784005954</v>
      </c>
      <c r="E686" s="5">
        <v>92205.871446699995</v>
      </c>
      <c r="F686" s="5">
        <f t="shared" si="150"/>
        <v>0.4003061770009812</v>
      </c>
      <c r="H686">
        <f t="shared" ref="H686:I688" si="163">H685</f>
        <v>2509</v>
      </c>
      <c r="I686">
        <f t="shared" si="163"/>
        <v>210</v>
      </c>
      <c r="J686">
        <f t="shared" si="151"/>
        <v>2719</v>
      </c>
      <c r="K686">
        <f t="shared" si="152"/>
        <v>1088.432495265668</v>
      </c>
    </row>
    <row r="687" spans="1:11" x14ac:dyDescent="0.3">
      <c r="A687" s="21" t="s">
        <v>50</v>
      </c>
      <c r="B687" t="s">
        <v>1072</v>
      </c>
      <c r="C687" s="22" t="s">
        <v>1290</v>
      </c>
      <c r="D687" s="5">
        <v>230338.36784005954</v>
      </c>
      <c r="E687" s="5">
        <v>0.82811232952900005</v>
      </c>
      <c r="F687" s="5">
        <f t="shared" si="150"/>
        <v>3.5951992596562022E-6</v>
      </c>
      <c r="H687">
        <f t="shared" si="163"/>
        <v>2509</v>
      </c>
      <c r="I687">
        <f t="shared" si="163"/>
        <v>210</v>
      </c>
      <c r="J687">
        <f t="shared" si="151"/>
        <v>2719</v>
      </c>
      <c r="K687">
        <f t="shared" si="152"/>
        <v>9.7753467870052135E-3</v>
      </c>
    </row>
    <row r="688" spans="1:11" x14ac:dyDescent="0.3">
      <c r="A688" s="21" t="s">
        <v>50</v>
      </c>
      <c r="B688" t="s">
        <v>1072</v>
      </c>
      <c r="C688" s="22" t="s">
        <v>1285</v>
      </c>
      <c r="D688" s="5">
        <v>230338.36784005954</v>
      </c>
      <c r="E688" s="5">
        <v>5945.9371790300002</v>
      </c>
      <c r="F688" s="5">
        <f>E688/D688</f>
        <v>2.5813924248862835E-2</v>
      </c>
      <c r="H688">
        <f t="shared" si="163"/>
        <v>2509</v>
      </c>
      <c r="I688">
        <f t="shared" si="163"/>
        <v>210</v>
      </c>
      <c r="J688">
        <f t="shared" si="151"/>
        <v>2719</v>
      </c>
      <c r="K688">
        <f t="shared" si="152"/>
        <v>70.188060032658043</v>
      </c>
    </row>
    <row r="689" spans="1:11" x14ac:dyDescent="0.3">
      <c r="A689" s="21" t="s">
        <v>50</v>
      </c>
      <c r="B689" t="s">
        <v>1074</v>
      </c>
      <c r="C689" s="22" t="s">
        <v>1200</v>
      </c>
      <c r="D689" s="5">
        <v>524774.794065075</v>
      </c>
      <c r="E689" s="5">
        <v>261.08491041500002</v>
      </c>
      <c r="F689" s="5">
        <f>E689/D689</f>
        <v>4.9751800842519898E-4</v>
      </c>
      <c r="H689">
        <f>Input!AC172</f>
        <v>0</v>
      </c>
      <c r="I689">
        <f>Input!AD172</f>
        <v>3096</v>
      </c>
      <c r="J689">
        <f t="shared" si="151"/>
        <v>3096</v>
      </c>
      <c r="K689">
        <f t="shared" si="152"/>
        <v>1.5403157540844161</v>
      </c>
    </row>
    <row r="690" spans="1:11" x14ac:dyDescent="0.3">
      <c r="A690" s="21" t="s">
        <v>50</v>
      </c>
      <c r="B690" t="s">
        <v>1074</v>
      </c>
      <c r="C690" s="22" t="s">
        <v>1202</v>
      </c>
      <c r="D690" s="5">
        <v>524774.794065075</v>
      </c>
      <c r="E690" s="5">
        <v>522188.70769900002</v>
      </c>
      <c r="F690" s="5">
        <f t="shared" si="150"/>
        <v>0.99507200727755551</v>
      </c>
      <c r="H690">
        <f>H689</f>
        <v>0</v>
      </c>
      <c r="I690">
        <f>I689</f>
        <v>3096</v>
      </c>
      <c r="J690">
        <f t="shared" si="151"/>
        <v>3096</v>
      </c>
      <c r="K690">
        <f t="shared" si="152"/>
        <v>3080.7429345313117</v>
      </c>
    </row>
    <row r="691" spans="1:11" x14ac:dyDescent="0.3">
      <c r="A691" s="21" t="s">
        <v>50</v>
      </c>
      <c r="B691" t="s">
        <v>1074</v>
      </c>
      <c r="C691" s="22" t="s">
        <v>1296</v>
      </c>
      <c r="D691" s="5">
        <v>524774.794065075</v>
      </c>
      <c r="E691" s="5">
        <v>2325.0014556599999</v>
      </c>
      <c r="F691" s="5">
        <f t="shared" si="150"/>
        <v>4.4304747140192996E-3</v>
      </c>
      <c r="H691">
        <f>H690</f>
        <v>0</v>
      </c>
      <c r="I691">
        <f>I690</f>
        <v>3096</v>
      </c>
      <c r="J691">
        <f t="shared" si="151"/>
        <v>3096</v>
      </c>
      <c r="K691">
        <f t="shared" si="152"/>
        <v>13.716749714603752</v>
      </c>
    </row>
    <row r="692" spans="1:11" x14ac:dyDescent="0.3">
      <c r="A692" s="21" t="s">
        <v>50</v>
      </c>
      <c r="B692" t="s">
        <v>1076</v>
      </c>
      <c r="C692" s="22" t="s">
        <v>1291</v>
      </c>
      <c r="D692" s="5">
        <v>345170.87262523995</v>
      </c>
      <c r="E692" s="5">
        <v>174259.15040799999</v>
      </c>
      <c r="F692" s="5">
        <f t="shared" si="150"/>
        <v>0.50484894360480181</v>
      </c>
      <c r="H692">
        <f>Input!AC173</f>
        <v>135</v>
      </c>
      <c r="I692">
        <f>Input!AD173</f>
        <v>202</v>
      </c>
      <c r="J692">
        <f t="shared" si="151"/>
        <v>337</v>
      </c>
      <c r="K692">
        <f t="shared" si="152"/>
        <v>170.13409399481822</v>
      </c>
    </row>
    <row r="693" spans="1:11" x14ac:dyDescent="0.3">
      <c r="A693" s="21" t="s">
        <v>50</v>
      </c>
      <c r="B693" t="s">
        <v>1076</v>
      </c>
      <c r="C693" s="22" t="s">
        <v>1292</v>
      </c>
      <c r="D693" s="5">
        <v>345170.87262523995</v>
      </c>
      <c r="E693" s="5">
        <v>159615.11464499999</v>
      </c>
      <c r="F693" s="5">
        <f t="shared" si="150"/>
        <v>0.46242347574413628</v>
      </c>
      <c r="H693">
        <f t="shared" ref="H693:I695" si="164">H692</f>
        <v>135</v>
      </c>
      <c r="I693">
        <f t="shared" si="164"/>
        <v>202</v>
      </c>
      <c r="J693">
        <f t="shared" si="151"/>
        <v>337</v>
      </c>
      <c r="K693">
        <f t="shared" si="152"/>
        <v>155.83671132577393</v>
      </c>
    </row>
    <row r="694" spans="1:11" x14ac:dyDescent="0.3">
      <c r="A694" s="21" t="s">
        <v>50</v>
      </c>
      <c r="B694" t="s">
        <v>1076</v>
      </c>
      <c r="C694" s="22" t="s">
        <v>1290</v>
      </c>
      <c r="D694" s="5">
        <v>345170.87262523995</v>
      </c>
      <c r="E694" s="5">
        <v>6307.6446533300004</v>
      </c>
      <c r="F694" s="5">
        <f t="shared" si="150"/>
        <v>1.8273977190938578E-2</v>
      </c>
      <c r="H694">
        <f t="shared" si="164"/>
        <v>135</v>
      </c>
      <c r="I694">
        <f t="shared" si="164"/>
        <v>202</v>
      </c>
      <c r="J694">
        <f t="shared" si="151"/>
        <v>337</v>
      </c>
      <c r="K694">
        <f t="shared" si="152"/>
        <v>6.1583303133463003</v>
      </c>
    </row>
    <row r="695" spans="1:11" x14ac:dyDescent="0.3">
      <c r="A695" s="21" t="s">
        <v>50</v>
      </c>
      <c r="B695" t="s">
        <v>1076</v>
      </c>
      <c r="C695" s="22" t="s">
        <v>1270</v>
      </c>
      <c r="D695" s="5">
        <v>345170.87262523995</v>
      </c>
      <c r="E695" s="5">
        <v>4988.9629189099996</v>
      </c>
      <c r="F695" s="5">
        <f t="shared" si="150"/>
        <v>1.4453603460123452E-2</v>
      </c>
      <c r="H695">
        <f t="shared" si="164"/>
        <v>135</v>
      </c>
      <c r="I695">
        <f t="shared" si="164"/>
        <v>202</v>
      </c>
      <c r="J695">
        <f t="shared" si="151"/>
        <v>337</v>
      </c>
      <c r="K695">
        <f t="shared" si="152"/>
        <v>4.8708643660616033</v>
      </c>
    </row>
    <row r="696" spans="1:11" x14ac:dyDescent="0.3">
      <c r="A696" s="21" t="s">
        <v>50</v>
      </c>
      <c r="B696" t="s">
        <v>795</v>
      </c>
      <c r="C696" s="22" t="s">
        <v>1202</v>
      </c>
      <c r="D696" s="5">
        <v>600552.35539590009</v>
      </c>
      <c r="E696" s="5">
        <v>263216.09021599998</v>
      </c>
      <c r="F696" s="5">
        <f t="shared" si="150"/>
        <v>0.43828999728505091</v>
      </c>
      <c r="H696">
        <f>Input!AC174</f>
        <v>126</v>
      </c>
      <c r="I696">
        <f>Input!AD174</f>
        <v>1207</v>
      </c>
      <c r="J696">
        <f t="shared" si="151"/>
        <v>1333</v>
      </c>
      <c r="K696">
        <f t="shared" si="152"/>
        <v>584.24056638097284</v>
      </c>
    </row>
    <row r="697" spans="1:11" x14ac:dyDescent="0.3">
      <c r="A697" s="21" t="s">
        <v>50</v>
      </c>
      <c r="B697" t="s">
        <v>795</v>
      </c>
      <c r="C697" s="22" t="s">
        <v>1204</v>
      </c>
      <c r="D697" s="5">
        <v>600552.35539590009</v>
      </c>
      <c r="E697" s="5">
        <v>291581.38019300002</v>
      </c>
      <c r="F697" s="5">
        <f t="shared" si="150"/>
        <v>0.48552199916155825</v>
      </c>
      <c r="H697">
        <f t="shared" ref="H697:I698" si="165">H696</f>
        <v>126</v>
      </c>
      <c r="I697">
        <f t="shared" si="165"/>
        <v>1207</v>
      </c>
      <c r="J697">
        <f t="shared" si="151"/>
        <v>1333</v>
      </c>
      <c r="K697">
        <f t="shared" si="152"/>
        <v>647.2008248823571</v>
      </c>
    </row>
    <row r="698" spans="1:11" x14ac:dyDescent="0.3">
      <c r="A698" s="21" t="s">
        <v>50</v>
      </c>
      <c r="B698" t="s">
        <v>795</v>
      </c>
      <c r="C698" s="22" t="s">
        <v>1294</v>
      </c>
      <c r="D698" s="5">
        <v>600552.35539590009</v>
      </c>
      <c r="E698" s="5">
        <v>45754.884986899997</v>
      </c>
      <c r="F698" s="5">
        <f t="shared" si="150"/>
        <v>7.6188003553390712E-2</v>
      </c>
      <c r="H698">
        <f t="shared" si="165"/>
        <v>126</v>
      </c>
      <c r="I698">
        <f t="shared" si="165"/>
        <v>1207</v>
      </c>
      <c r="J698">
        <f t="shared" si="151"/>
        <v>1333</v>
      </c>
      <c r="K698">
        <f t="shared" si="152"/>
        <v>101.55860873666983</v>
      </c>
    </row>
    <row r="699" spans="1:11" x14ac:dyDescent="0.3">
      <c r="A699" s="21" t="s">
        <v>50</v>
      </c>
      <c r="B699" t="s">
        <v>211</v>
      </c>
      <c r="C699" s="22" t="s">
        <v>1296</v>
      </c>
      <c r="D699" s="5">
        <v>368376.07636860001</v>
      </c>
      <c r="E699" s="5">
        <v>307010.077537</v>
      </c>
      <c r="F699" s="5">
        <f t="shared" si="150"/>
        <v>0.83341480957032421</v>
      </c>
      <c r="H699">
        <f>Input!AC175</f>
        <v>0</v>
      </c>
      <c r="I699">
        <f>Input!AD175</f>
        <v>759</v>
      </c>
      <c r="J699">
        <f t="shared" si="151"/>
        <v>759</v>
      </c>
      <c r="K699">
        <f t="shared" si="152"/>
        <v>632.56184046387602</v>
      </c>
    </row>
    <row r="700" spans="1:11" x14ac:dyDescent="0.3">
      <c r="A700" s="21" t="s">
        <v>50</v>
      </c>
      <c r="B700" t="s">
        <v>211</v>
      </c>
      <c r="C700" s="22" t="s">
        <v>1294</v>
      </c>
      <c r="D700" s="5">
        <v>368376.07636860001</v>
      </c>
      <c r="E700" s="5">
        <v>61365.998831600002</v>
      </c>
      <c r="F700" s="5">
        <f t="shared" si="150"/>
        <v>0.16658519042967573</v>
      </c>
      <c r="H700">
        <f>H699</f>
        <v>0</v>
      </c>
      <c r="I700">
        <f>I699</f>
        <v>759</v>
      </c>
      <c r="J700">
        <f t="shared" si="151"/>
        <v>759</v>
      </c>
      <c r="K700">
        <f t="shared" si="152"/>
        <v>126.43815953612388</v>
      </c>
    </row>
    <row r="701" spans="1:11" x14ac:dyDescent="0.3">
      <c r="A701" s="21" t="s">
        <v>50</v>
      </c>
      <c r="B701" t="s">
        <v>1089</v>
      </c>
      <c r="C701" s="22" t="s">
        <v>1296</v>
      </c>
      <c r="D701" s="5">
        <v>378999.72877660004</v>
      </c>
      <c r="E701" s="5">
        <v>36232.874658599998</v>
      </c>
      <c r="F701" s="5">
        <f t="shared" si="150"/>
        <v>9.560132081244134E-2</v>
      </c>
      <c r="H701">
        <f>Input!AC176</f>
        <v>225</v>
      </c>
      <c r="I701">
        <f>Input!AD176</f>
        <v>1173</v>
      </c>
      <c r="J701">
        <f t="shared" si="151"/>
        <v>1398</v>
      </c>
      <c r="K701">
        <f t="shared" si="152"/>
        <v>133.65064649579298</v>
      </c>
    </row>
    <row r="702" spans="1:11" x14ac:dyDescent="0.3">
      <c r="A702" s="21" t="s">
        <v>50</v>
      </c>
      <c r="B702" t="s">
        <v>1089</v>
      </c>
      <c r="C702" s="22" t="s">
        <v>1294</v>
      </c>
      <c r="D702" s="5">
        <v>378999.72877660004</v>
      </c>
      <c r="E702" s="5">
        <v>342766.85411800002</v>
      </c>
      <c r="F702" s="5">
        <f t="shared" si="150"/>
        <v>0.90439867918755856</v>
      </c>
      <c r="H702">
        <f>H701</f>
        <v>225</v>
      </c>
      <c r="I702">
        <f>I701</f>
        <v>1173</v>
      </c>
      <c r="J702">
        <f t="shared" si="151"/>
        <v>1398</v>
      </c>
      <c r="K702">
        <f t="shared" si="152"/>
        <v>1264.3493535042069</v>
      </c>
    </row>
    <row r="703" spans="1:11" x14ac:dyDescent="0.3">
      <c r="A703" s="21" t="s">
        <v>50</v>
      </c>
      <c r="B703" t="s">
        <v>1094</v>
      </c>
      <c r="C703" s="22" t="s">
        <v>1202</v>
      </c>
      <c r="D703" s="5">
        <v>533525.82131190004</v>
      </c>
      <c r="E703" s="5">
        <v>24417.564115900001</v>
      </c>
      <c r="F703" s="5">
        <f t="shared" si="150"/>
        <v>4.5766414933506007E-2</v>
      </c>
      <c r="H703">
        <f>Input!AC177</f>
        <v>34</v>
      </c>
      <c r="I703">
        <f>Input!AD177</f>
        <v>6310</v>
      </c>
      <c r="J703">
        <f t="shared" si="151"/>
        <v>6344</v>
      </c>
      <c r="K703">
        <f t="shared" si="152"/>
        <v>290.34213633816211</v>
      </c>
    </row>
    <row r="704" spans="1:11" x14ac:dyDescent="0.3">
      <c r="A704" s="21" t="s">
        <v>50</v>
      </c>
      <c r="B704" t="s">
        <v>1094</v>
      </c>
      <c r="C704" s="22" t="s">
        <v>1296</v>
      </c>
      <c r="D704" s="5">
        <v>533525.82131190004</v>
      </c>
      <c r="E704" s="5">
        <v>406306.29846399999</v>
      </c>
      <c r="F704" s="5">
        <f t="shared" si="150"/>
        <v>0.76154945502904292</v>
      </c>
      <c r="H704">
        <f t="shared" ref="H704:I705" si="166">H703</f>
        <v>34</v>
      </c>
      <c r="I704">
        <f t="shared" si="166"/>
        <v>6310</v>
      </c>
      <c r="J704">
        <f t="shared" si="151"/>
        <v>6344</v>
      </c>
      <c r="K704">
        <f t="shared" si="152"/>
        <v>4831.2697427042485</v>
      </c>
    </row>
    <row r="705" spans="1:11" x14ac:dyDescent="0.3">
      <c r="A705" s="21" t="s">
        <v>50</v>
      </c>
      <c r="B705" t="s">
        <v>1094</v>
      </c>
      <c r="C705" s="22" t="s">
        <v>1294</v>
      </c>
      <c r="D705" s="5">
        <v>533525.82131190004</v>
      </c>
      <c r="E705" s="5">
        <v>102801.958732</v>
      </c>
      <c r="F705" s="5">
        <f t="shared" si="150"/>
        <v>0.19268413003745102</v>
      </c>
      <c r="H705">
        <f t="shared" si="166"/>
        <v>34</v>
      </c>
      <c r="I705">
        <f t="shared" si="166"/>
        <v>6310</v>
      </c>
      <c r="J705">
        <f t="shared" si="151"/>
        <v>6344</v>
      </c>
      <c r="K705">
        <f t="shared" si="152"/>
        <v>1222.3881209575893</v>
      </c>
    </row>
    <row r="706" spans="1:11" x14ac:dyDescent="0.3">
      <c r="A706" s="21" t="s">
        <v>50</v>
      </c>
      <c r="B706" t="s">
        <v>1096</v>
      </c>
      <c r="C706" s="22" t="s">
        <v>1181</v>
      </c>
      <c r="D706" s="5">
        <v>321919.42295873479</v>
      </c>
      <c r="E706" s="5">
        <v>8.7785429543699998</v>
      </c>
      <c r="F706" s="5">
        <f t="shared" si="150"/>
        <v>2.7269379628253359E-5</v>
      </c>
      <c r="H706">
        <f>Input!AC178</f>
        <v>626</v>
      </c>
      <c r="I706">
        <f>Input!AD178</f>
        <v>660</v>
      </c>
      <c r="J706">
        <f t="shared" si="151"/>
        <v>1286</v>
      </c>
      <c r="K706">
        <f t="shared" si="152"/>
        <v>3.5068422201933819E-2</v>
      </c>
    </row>
    <row r="707" spans="1:11" x14ac:dyDescent="0.3">
      <c r="A707" s="21" t="s">
        <v>50</v>
      </c>
      <c r="B707" t="s">
        <v>1096</v>
      </c>
      <c r="C707" s="22" t="s">
        <v>1202</v>
      </c>
      <c r="D707" s="5">
        <v>321919.42295873479</v>
      </c>
      <c r="E707" s="5">
        <v>2876.83740519</v>
      </c>
      <c r="F707" s="5">
        <f t="shared" ref="F707:F770" si="167">E707/D707</f>
        <v>8.9365139224878865E-3</v>
      </c>
      <c r="H707">
        <f t="shared" ref="H707:I709" si="168">H706</f>
        <v>626</v>
      </c>
      <c r="I707">
        <f t="shared" si="168"/>
        <v>660</v>
      </c>
      <c r="J707">
        <f t="shared" ref="J707:J770" si="169">SUM(H707:I707)</f>
        <v>1286</v>
      </c>
      <c r="K707">
        <f t="shared" ref="K707:K770" si="170">J707*F707</f>
        <v>11.492356904319422</v>
      </c>
    </row>
    <row r="708" spans="1:11" x14ac:dyDescent="0.3">
      <c r="A708" s="21" t="s">
        <v>50</v>
      </c>
      <c r="B708" t="s">
        <v>1096</v>
      </c>
      <c r="C708" s="22" t="s">
        <v>1192</v>
      </c>
      <c r="D708" s="5">
        <v>321919.42295873479</v>
      </c>
      <c r="E708" s="5">
        <v>144696.9472125904</v>
      </c>
      <c r="F708" s="5">
        <f t="shared" si="167"/>
        <v>0.44948187929355965</v>
      </c>
      <c r="H708">
        <f t="shared" si="168"/>
        <v>626</v>
      </c>
      <c r="I708">
        <f t="shared" si="168"/>
        <v>660</v>
      </c>
      <c r="J708">
        <f t="shared" si="169"/>
        <v>1286</v>
      </c>
      <c r="K708">
        <f t="shared" si="170"/>
        <v>578.03369677151773</v>
      </c>
    </row>
    <row r="709" spans="1:11" x14ac:dyDescent="0.3">
      <c r="A709" s="21" t="s">
        <v>50</v>
      </c>
      <c r="B709" t="s">
        <v>1096</v>
      </c>
      <c r="C709" s="22" t="s">
        <v>1204</v>
      </c>
      <c r="D709" s="5">
        <v>321919.42295873479</v>
      </c>
      <c r="E709" s="5">
        <v>174336.85979799999</v>
      </c>
      <c r="F709" s="5">
        <f t="shared" si="167"/>
        <v>0.54155433740432413</v>
      </c>
      <c r="H709">
        <f t="shared" si="168"/>
        <v>626</v>
      </c>
      <c r="I709">
        <f t="shared" si="168"/>
        <v>660</v>
      </c>
      <c r="J709">
        <f t="shared" si="169"/>
        <v>1286</v>
      </c>
      <c r="K709">
        <f t="shared" si="170"/>
        <v>696.43887790196084</v>
      </c>
    </row>
    <row r="710" spans="1:11" x14ac:dyDescent="0.3">
      <c r="A710" s="21" t="s">
        <v>50</v>
      </c>
      <c r="B710" t="s">
        <v>660</v>
      </c>
      <c r="C710" s="22" t="s">
        <v>1291</v>
      </c>
      <c r="D710" s="5">
        <v>225823.75567118</v>
      </c>
      <c r="E710" s="5">
        <v>219750.65738600001</v>
      </c>
      <c r="F710" s="5">
        <f t="shared" si="167"/>
        <v>0.97310691132945737</v>
      </c>
      <c r="H710">
        <f>Input!AC179</f>
        <v>0</v>
      </c>
      <c r="I710">
        <f>Input!AD179</f>
        <v>194</v>
      </c>
      <c r="J710">
        <f t="shared" si="169"/>
        <v>194</v>
      </c>
      <c r="K710">
        <f t="shared" si="170"/>
        <v>188.78274079791473</v>
      </c>
    </row>
    <row r="711" spans="1:11" x14ac:dyDescent="0.3">
      <c r="A711" s="21" t="s">
        <v>50</v>
      </c>
      <c r="B711" t="s">
        <v>660</v>
      </c>
      <c r="C711" s="22" t="s">
        <v>1270</v>
      </c>
      <c r="D711" s="5">
        <v>225823.75567118</v>
      </c>
      <c r="E711" s="5">
        <v>6073.0982851799999</v>
      </c>
      <c r="F711" s="5">
        <f t="shared" si="167"/>
        <v>2.6893088670542638E-2</v>
      </c>
      <c r="H711">
        <f>H710</f>
        <v>0</v>
      </c>
      <c r="I711">
        <f>I710</f>
        <v>194</v>
      </c>
      <c r="J711">
        <f t="shared" si="169"/>
        <v>194</v>
      </c>
      <c r="K711">
        <f t="shared" si="170"/>
        <v>5.2172592020852715</v>
      </c>
    </row>
    <row r="712" spans="1:11" x14ac:dyDescent="0.3">
      <c r="A712" s="21" t="s">
        <v>50</v>
      </c>
      <c r="B712" t="s">
        <v>1108</v>
      </c>
      <c r="C712" s="22" t="s">
        <v>1291</v>
      </c>
      <c r="D712" s="5">
        <v>598828.18240359996</v>
      </c>
      <c r="E712" s="5">
        <v>61084.099785600003</v>
      </c>
      <c r="F712" s="5">
        <f t="shared" si="167"/>
        <v>0.10200605379061863</v>
      </c>
      <c r="H712">
        <f>Input!AC180</f>
        <v>29</v>
      </c>
      <c r="I712">
        <f>Input!AD180</f>
        <v>274</v>
      </c>
      <c r="J712">
        <f t="shared" si="169"/>
        <v>303</v>
      </c>
      <c r="K712">
        <f t="shared" si="170"/>
        <v>30.907834298557443</v>
      </c>
    </row>
    <row r="713" spans="1:11" x14ac:dyDescent="0.3">
      <c r="A713" s="21" t="s">
        <v>50</v>
      </c>
      <c r="B713" t="s">
        <v>1108</v>
      </c>
      <c r="C713" s="22" t="s">
        <v>1293</v>
      </c>
      <c r="D713" s="5">
        <v>598828.18240359996</v>
      </c>
      <c r="E713" s="5">
        <v>222012.73595100001</v>
      </c>
      <c r="F713" s="5">
        <f t="shared" si="167"/>
        <v>0.37074530303479808</v>
      </c>
      <c r="H713">
        <f t="shared" ref="H713:I714" si="171">H712</f>
        <v>29</v>
      </c>
      <c r="I713">
        <f t="shared" si="171"/>
        <v>274</v>
      </c>
      <c r="J713">
        <f t="shared" si="169"/>
        <v>303</v>
      </c>
      <c r="K713">
        <f t="shared" si="170"/>
        <v>112.33582681954381</v>
      </c>
    </row>
    <row r="714" spans="1:11" x14ac:dyDescent="0.3">
      <c r="A714" s="21" t="s">
        <v>50</v>
      </c>
      <c r="B714" t="s">
        <v>1108</v>
      </c>
      <c r="C714" s="22" t="s">
        <v>1292</v>
      </c>
      <c r="D714" s="5">
        <v>598828.18240359996</v>
      </c>
      <c r="E714" s="5">
        <v>315731.34666699998</v>
      </c>
      <c r="F714" s="5">
        <f t="shared" si="167"/>
        <v>0.52724864317458331</v>
      </c>
      <c r="H714">
        <f t="shared" si="171"/>
        <v>29</v>
      </c>
      <c r="I714">
        <f t="shared" si="171"/>
        <v>274</v>
      </c>
      <c r="J714">
        <f t="shared" si="169"/>
        <v>303</v>
      </c>
      <c r="K714">
        <f t="shared" si="170"/>
        <v>159.75633888189876</v>
      </c>
    </row>
    <row r="715" spans="1:11" x14ac:dyDescent="0.3">
      <c r="A715" s="21" t="s">
        <v>1134</v>
      </c>
      <c r="B715" t="s">
        <v>944</v>
      </c>
      <c r="C715" s="22" t="s">
        <v>1297</v>
      </c>
      <c r="D715" s="5">
        <v>510150.23022265499</v>
      </c>
      <c r="E715" s="5">
        <v>9864.6021015799997</v>
      </c>
      <c r="F715" s="5">
        <f t="shared" si="167"/>
        <v>1.9336661079765848E-2</v>
      </c>
      <c r="H715">
        <f>Input!AC181</f>
        <v>464</v>
      </c>
      <c r="I715">
        <f>Input!AD181</f>
        <v>315</v>
      </c>
      <c r="J715">
        <f t="shared" si="169"/>
        <v>779</v>
      </c>
      <c r="K715">
        <f t="shared" si="170"/>
        <v>15.063258981137595</v>
      </c>
    </row>
    <row r="716" spans="1:11" x14ac:dyDescent="0.3">
      <c r="A716" s="21" t="s">
        <v>1134</v>
      </c>
      <c r="B716" t="s">
        <v>944</v>
      </c>
      <c r="C716" s="22" t="s">
        <v>1298</v>
      </c>
      <c r="D716" s="5">
        <v>510150.23022265499</v>
      </c>
      <c r="E716" s="5">
        <v>337569.11303200002</v>
      </c>
      <c r="F716" s="5">
        <f t="shared" si="167"/>
        <v>0.66170530371939273</v>
      </c>
      <c r="H716">
        <f t="shared" ref="H716:I719" si="172">H715</f>
        <v>464</v>
      </c>
      <c r="I716">
        <f t="shared" si="172"/>
        <v>315</v>
      </c>
      <c r="J716">
        <f t="shared" si="169"/>
        <v>779</v>
      </c>
      <c r="K716">
        <f t="shared" si="170"/>
        <v>515.46843159740695</v>
      </c>
    </row>
    <row r="717" spans="1:11" x14ac:dyDescent="0.3">
      <c r="A717" s="21" t="s">
        <v>1134</v>
      </c>
      <c r="B717" t="s">
        <v>944</v>
      </c>
      <c r="C717" s="22" t="s">
        <v>1299</v>
      </c>
      <c r="D717" s="5">
        <v>510150.23022265499</v>
      </c>
      <c r="E717" s="5">
        <v>450.40221427500001</v>
      </c>
      <c r="F717" s="5">
        <f t="shared" si="167"/>
        <v>8.8288152703258019E-4</v>
      </c>
      <c r="H717">
        <f t="shared" si="172"/>
        <v>464</v>
      </c>
      <c r="I717">
        <f t="shared" si="172"/>
        <v>315</v>
      </c>
      <c r="J717">
        <f t="shared" si="169"/>
        <v>779</v>
      </c>
      <c r="K717">
        <f t="shared" si="170"/>
        <v>0.68776470955837998</v>
      </c>
    </row>
    <row r="718" spans="1:11" x14ac:dyDescent="0.3">
      <c r="A718" s="21" t="s">
        <v>1134</v>
      </c>
      <c r="B718" t="s">
        <v>944</v>
      </c>
      <c r="C718" s="22" t="s">
        <v>1300</v>
      </c>
      <c r="D718" s="5">
        <v>510150.23022265499</v>
      </c>
      <c r="E718" s="5">
        <v>80360.115232600001</v>
      </c>
      <c r="F718" s="5">
        <f t="shared" si="167"/>
        <v>0.1575224521559597</v>
      </c>
      <c r="H718">
        <f t="shared" si="172"/>
        <v>464</v>
      </c>
      <c r="I718">
        <f t="shared" si="172"/>
        <v>315</v>
      </c>
      <c r="J718">
        <f t="shared" si="169"/>
        <v>779</v>
      </c>
      <c r="K718">
        <f t="shared" si="170"/>
        <v>122.7099902294926</v>
      </c>
    </row>
    <row r="719" spans="1:11" x14ac:dyDescent="0.3">
      <c r="A719" s="21" t="s">
        <v>1134</v>
      </c>
      <c r="B719" t="s">
        <v>944</v>
      </c>
      <c r="C719" s="22" t="s">
        <v>1301</v>
      </c>
      <c r="D719" s="5">
        <v>510150.23022265499</v>
      </c>
      <c r="E719" s="5">
        <v>81905.997642200004</v>
      </c>
      <c r="F719" s="5">
        <f t="shared" si="167"/>
        <v>0.16055270151784926</v>
      </c>
      <c r="H719">
        <f t="shared" si="172"/>
        <v>464</v>
      </c>
      <c r="I719">
        <f t="shared" si="172"/>
        <v>315</v>
      </c>
      <c r="J719">
        <f t="shared" si="169"/>
        <v>779</v>
      </c>
      <c r="K719">
        <f t="shared" si="170"/>
        <v>125.07055448240457</v>
      </c>
    </row>
    <row r="720" spans="1:11" x14ac:dyDescent="0.3">
      <c r="A720" s="21" t="s">
        <v>1134</v>
      </c>
      <c r="B720" t="s">
        <v>990</v>
      </c>
      <c r="C720" s="22" t="s">
        <v>1253</v>
      </c>
      <c r="D720" s="5">
        <v>1356588.6785830599</v>
      </c>
      <c r="E720" s="5">
        <v>1283.70241248</v>
      </c>
      <c r="F720" s="5">
        <f t="shared" si="167"/>
        <v>9.4627239099533936E-4</v>
      </c>
      <c r="H720">
        <f>Input!AC182</f>
        <v>141</v>
      </c>
      <c r="I720">
        <f>Input!AD182</f>
        <v>562</v>
      </c>
      <c r="J720">
        <f t="shared" si="169"/>
        <v>703</v>
      </c>
      <c r="K720">
        <f t="shared" si="170"/>
        <v>0.66522949086972361</v>
      </c>
    </row>
    <row r="721" spans="1:11" x14ac:dyDescent="0.3">
      <c r="A721" s="21" t="s">
        <v>1134</v>
      </c>
      <c r="B721" t="s">
        <v>990</v>
      </c>
      <c r="C721" s="22" t="s">
        <v>1254</v>
      </c>
      <c r="D721" s="5">
        <v>1356588.6785830599</v>
      </c>
      <c r="E721" s="5">
        <v>402277.701497</v>
      </c>
      <c r="F721" s="5">
        <f t="shared" si="167"/>
        <v>0.29653623670011314</v>
      </c>
      <c r="H721">
        <f>H720</f>
        <v>141</v>
      </c>
      <c r="I721">
        <f>I720</f>
        <v>562</v>
      </c>
      <c r="J721">
        <f t="shared" si="169"/>
        <v>703</v>
      </c>
      <c r="K721">
        <f t="shared" si="170"/>
        <v>208.46497440017953</v>
      </c>
    </row>
    <row r="722" spans="1:11" x14ac:dyDescent="0.3">
      <c r="A722" s="21" t="s">
        <v>1134</v>
      </c>
      <c r="B722" t="s">
        <v>990</v>
      </c>
      <c r="C722" s="22" t="s">
        <v>1255</v>
      </c>
      <c r="D722" s="5">
        <v>1356588.6785830599</v>
      </c>
      <c r="E722" s="5">
        <v>1290.7061102800001</v>
      </c>
      <c r="F722" s="5">
        <f t="shared" si="167"/>
        <v>9.5143511858592736E-4</v>
      </c>
      <c r="H722">
        <f t="shared" ref="H722:I727" si="173">H721</f>
        <v>141</v>
      </c>
      <c r="I722">
        <f t="shared" si="173"/>
        <v>562</v>
      </c>
      <c r="J722">
        <f t="shared" si="169"/>
        <v>703</v>
      </c>
      <c r="K722">
        <f t="shared" si="170"/>
        <v>0.6688588883659069</v>
      </c>
    </row>
    <row r="723" spans="1:11" x14ac:dyDescent="0.3">
      <c r="A723" s="21" t="s">
        <v>1134</v>
      </c>
      <c r="B723" t="s">
        <v>990</v>
      </c>
      <c r="C723" s="22" t="s">
        <v>1302</v>
      </c>
      <c r="D723" s="5">
        <v>1356588.6785830599</v>
      </c>
      <c r="E723" s="5">
        <v>220284.178422</v>
      </c>
      <c r="F723" s="5">
        <f t="shared" si="167"/>
        <v>0.16238096476824804</v>
      </c>
      <c r="H723">
        <f t="shared" si="173"/>
        <v>141</v>
      </c>
      <c r="I723">
        <f t="shared" si="173"/>
        <v>562</v>
      </c>
      <c r="J723">
        <f t="shared" si="169"/>
        <v>703</v>
      </c>
      <c r="K723">
        <f t="shared" si="170"/>
        <v>114.15381823207836</v>
      </c>
    </row>
    <row r="724" spans="1:11" x14ac:dyDescent="0.3">
      <c r="A724" s="21" t="s">
        <v>1134</v>
      </c>
      <c r="B724" t="s">
        <v>990</v>
      </c>
      <c r="C724" s="22" t="s">
        <v>1303</v>
      </c>
      <c r="D724" s="5">
        <v>1356588.6785830599</v>
      </c>
      <c r="E724" s="5">
        <v>357355.46805800003</v>
      </c>
      <c r="F724" s="5">
        <f t="shared" si="167"/>
        <v>0.26342212175266966</v>
      </c>
      <c r="H724">
        <f t="shared" si="173"/>
        <v>141</v>
      </c>
      <c r="I724">
        <f t="shared" si="173"/>
        <v>562</v>
      </c>
      <c r="J724">
        <f t="shared" si="169"/>
        <v>703</v>
      </c>
      <c r="K724">
        <f t="shared" si="170"/>
        <v>185.18575159212676</v>
      </c>
    </row>
    <row r="725" spans="1:11" x14ac:dyDescent="0.3">
      <c r="A725" s="21" t="s">
        <v>1134</v>
      </c>
      <c r="B725" t="s">
        <v>990</v>
      </c>
      <c r="C725" s="22" t="s">
        <v>1250</v>
      </c>
      <c r="D725" s="5">
        <v>1356588.6785830599</v>
      </c>
      <c r="E725" s="5">
        <v>23677.161077100001</v>
      </c>
      <c r="F725" s="5">
        <f t="shared" si="167"/>
        <v>1.745345619560271E-2</v>
      </c>
      <c r="H725">
        <f t="shared" si="173"/>
        <v>141</v>
      </c>
      <c r="I725">
        <f t="shared" si="173"/>
        <v>562</v>
      </c>
      <c r="J725">
        <f t="shared" si="169"/>
        <v>703</v>
      </c>
      <c r="K725">
        <f t="shared" si="170"/>
        <v>12.269779705508705</v>
      </c>
    </row>
    <row r="726" spans="1:11" x14ac:dyDescent="0.3">
      <c r="A726" s="21" t="s">
        <v>1134</v>
      </c>
      <c r="B726" t="s">
        <v>990</v>
      </c>
      <c r="C726" s="22" t="s">
        <v>1304</v>
      </c>
      <c r="D726" s="5">
        <v>1356588.6785830599</v>
      </c>
      <c r="E726" s="5">
        <v>261854.63057899999</v>
      </c>
      <c r="F726" s="5">
        <f t="shared" si="167"/>
        <v>0.1930243372313146</v>
      </c>
      <c r="H726">
        <f t="shared" si="173"/>
        <v>141</v>
      </c>
      <c r="I726">
        <f t="shared" si="173"/>
        <v>562</v>
      </c>
      <c r="J726">
        <f t="shared" si="169"/>
        <v>703</v>
      </c>
      <c r="K726">
        <f t="shared" si="170"/>
        <v>135.69610907361417</v>
      </c>
    </row>
    <row r="727" spans="1:11" x14ac:dyDescent="0.3">
      <c r="A727" s="21" t="s">
        <v>1134</v>
      </c>
      <c r="B727" t="s">
        <v>990</v>
      </c>
      <c r="C727" s="22" t="s">
        <v>1305</v>
      </c>
      <c r="D727" s="5">
        <v>1356588.6785830599</v>
      </c>
      <c r="E727" s="5">
        <v>88565.130427199998</v>
      </c>
      <c r="F727" s="5">
        <f t="shared" si="167"/>
        <v>6.5285175842470677E-2</v>
      </c>
      <c r="H727">
        <f t="shared" si="173"/>
        <v>141</v>
      </c>
      <c r="I727">
        <f t="shared" si="173"/>
        <v>562</v>
      </c>
      <c r="J727">
        <f t="shared" si="169"/>
        <v>703</v>
      </c>
      <c r="K727">
        <f t="shared" si="170"/>
        <v>45.895478617256884</v>
      </c>
    </row>
    <row r="728" spans="1:11" x14ac:dyDescent="0.3">
      <c r="A728" s="21" t="s">
        <v>1134</v>
      </c>
      <c r="B728" t="s">
        <v>1033</v>
      </c>
      <c r="C728" s="22" t="s">
        <v>1254</v>
      </c>
      <c r="D728" s="5">
        <v>708650.08415002003</v>
      </c>
      <c r="E728" s="5">
        <v>8165.3214734200001</v>
      </c>
      <c r="F728" s="5">
        <f t="shared" si="167"/>
        <v>1.1522360126738396E-2</v>
      </c>
      <c r="H728">
        <f>Input!AC183</f>
        <v>1706</v>
      </c>
      <c r="I728">
        <f>Input!AD183</f>
        <v>487</v>
      </c>
      <c r="J728">
        <f t="shared" si="169"/>
        <v>2193</v>
      </c>
      <c r="K728">
        <f t="shared" si="170"/>
        <v>25.268535757937304</v>
      </c>
    </row>
    <row r="729" spans="1:11" x14ac:dyDescent="0.3">
      <c r="A729" s="21" t="s">
        <v>1134</v>
      </c>
      <c r="B729" t="s">
        <v>1033</v>
      </c>
      <c r="C729" s="22" t="s">
        <v>1255</v>
      </c>
      <c r="D729" s="5">
        <v>708650.08415002003</v>
      </c>
      <c r="E729" s="5">
        <v>134671.508153</v>
      </c>
      <c r="F729" s="5">
        <f t="shared" si="167"/>
        <v>0.19003950068605407</v>
      </c>
      <c r="H729">
        <f>H728</f>
        <v>1706</v>
      </c>
      <c r="I729">
        <f>I728</f>
        <v>487</v>
      </c>
      <c r="J729">
        <f t="shared" si="169"/>
        <v>2193</v>
      </c>
      <c r="K729">
        <f t="shared" si="170"/>
        <v>416.75662500451659</v>
      </c>
    </row>
    <row r="730" spans="1:11" x14ac:dyDescent="0.3">
      <c r="A730" s="21" t="s">
        <v>1134</v>
      </c>
      <c r="B730" t="s">
        <v>1033</v>
      </c>
      <c r="C730" s="22" t="s">
        <v>1256</v>
      </c>
      <c r="D730" s="5">
        <v>708650.08415002003</v>
      </c>
      <c r="E730" s="5">
        <v>22134.367972299999</v>
      </c>
      <c r="F730" s="5">
        <f t="shared" si="167"/>
        <v>3.1234552097526021E-2</v>
      </c>
      <c r="H730">
        <f t="shared" ref="H730:I733" si="174">H729</f>
        <v>1706</v>
      </c>
      <c r="I730">
        <f t="shared" si="174"/>
        <v>487</v>
      </c>
      <c r="J730">
        <f t="shared" si="169"/>
        <v>2193</v>
      </c>
      <c r="K730">
        <f t="shared" si="170"/>
        <v>68.497372749874557</v>
      </c>
    </row>
    <row r="731" spans="1:11" x14ac:dyDescent="0.3">
      <c r="A731" s="21" t="s">
        <v>1134</v>
      </c>
      <c r="B731" t="s">
        <v>1033</v>
      </c>
      <c r="C731" s="22" t="s">
        <v>1297</v>
      </c>
      <c r="D731" s="5">
        <v>708650.08415002003</v>
      </c>
      <c r="E731" s="5">
        <v>494493.13638899999</v>
      </c>
      <c r="F731" s="5">
        <f t="shared" si="167"/>
        <v>0.69779591853448031</v>
      </c>
      <c r="H731">
        <f t="shared" si="174"/>
        <v>1706</v>
      </c>
      <c r="I731">
        <f t="shared" si="174"/>
        <v>487</v>
      </c>
      <c r="J731">
        <f t="shared" si="169"/>
        <v>2193</v>
      </c>
      <c r="K731">
        <f t="shared" si="170"/>
        <v>1530.2664493461152</v>
      </c>
    </row>
    <row r="732" spans="1:11" x14ac:dyDescent="0.3">
      <c r="A732" s="21" t="s">
        <v>1134</v>
      </c>
      <c r="B732" t="s">
        <v>1033</v>
      </c>
      <c r="C732" s="22" t="s">
        <v>1298</v>
      </c>
      <c r="D732" s="5">
        <v>708650.08415002003</v>
      </c>
      <c r="E732" s="5">
        <v>38501.628993400001</v>
      </c>
      <c r="F732" s="5">
        <f t="shared" si="167"/>
        <v>5.4330945348832094E-2</v>
      </c>
      <c r="H732">
        <f t="shared" si="174"/>
        <v>1706</v>
      </c>
      <c r="I732">
        <f t="shared" si="174"/>
        <v>487</v>
      </c>
      <c r="J732">
        <f t="shared" si="169"/>
        <v>2193</v>
      </c>
      <c r="K732">
        <f t="shared" si="170"/>
        <v>119.14776314998878</v>
      </c>
    </row>
    <row r="733" spans="1:11" x14ac:dyDescent="0.3">
      <c r="A733" s="21" t="s">
        <v>1134</v>
      </c>
      <c r="B733" t="s">
        <v>1033</v>
      </c>
      <c r="C733" s="22" t="s">
        <v>1300</v>
      </c>
      <c r="D733" s="5">
        <v>708650.08415002003</v>
      </c>
      <c r="E733" s="5">
        <v>10684.121168899999</v>
      </c>
      <c r="F733" s="5">
        <f t="shared" si="167"/>
        <v>1.5076723206369068E-2</v>
      </c>
      <c r="H733">
        <f t="shared" si="174"/>
        <v>1706</v>
      </c>
      <c r="I733">
        <f t="shared" si="174"/>
        <v>487</v>
      </c>
      <c r="J733">
        <f t="shared" si="169"/>
        <v>2193</v>
      </c>
      <c r="K733">
        <f t="shared" si="170"/>
        <v>33.063253991567365</v>
      </c>
    </row>
    <row r="734" spans="1:11" x14ac:dyDescent="0.3">
      <c r="A734" s="21" t="s">
        <v>1134</v>
      </c>
      <c r="B734" t="s">
        <v>1036</v>
      </c>
      <c r="C734" s="22" t="s">
        <v>1302</v>
      </c>
      <c r="D734" s="5">
        <v>873222.86632766505</v>
      </c>
      <c r="E734" s="5">
        <v>280.267749665</v>
      </c>
      <c r="F734" s="5">
        <f t="shared" si="167"/>
        <v>3.2095786822860557E-4</v>
      </c>
      <c r="H734">
        <f>Input!AC184</f>
        <v>12373</v>
      </c>
      <c r="I734">
        <f>Input!AD184</f>
        <v>445</v>
      </c>
      <c r="J734">
        <f t="shared" si="169"/>
        <v>12818</v>
      </c>
      <c r="K734">
        <f t="shared" si="170"/>
        <v>4.1140379549542665</v>
      </c>
    </row>
    <row r="735" spans="1:11" x14ac:dyDescent="0.3">
      <c r="A735" s="21" t="s">
        <v>1134</v>
      </c>
      <c r="B735" t="s">
        <v>1036</v>
      </c>
      <c r="C735" s="22" t="s">
        <v>1303</v>
      </c>
      <c r="D735" s="5">
        <v>873222.86632766505</v>
      </c>
      <c r="E735" s="5">
        <v>180263.45722800001</v>
      </c>
      <c r="F735" s="5">
        <f t="shared" si="167"/>
        <v>0.20643465051035276</v>
      </c>
      <c r="H735">
        <f>H734</f>
        <v>12373</v>
      </c>
      <c r="I735">
        <f>I734</f>
        <v>445</v>
      </c>
      <c r="J735">
        <f t="shared" si="169"/>
        <v>12818</v>
      </c>
      <c r="K735">
        <f t="shared" si="170"/>
        <v>2646.0793502417018</v>
      </c>
    </row>
    <row r="736" spans="1:11" x14ac:dyDescent="0.3">
      <c r="A736" s="21" t="s">
        <v>1134</v>
      </c>
      <c r="B736" t="s">
        <v>1036</v>
      </c>
      <c r="C736" s="22" t="s">
        <v>1306</v>
      </c>
      <c r="D736" s="5">
        <v>873222.86632766505</v>
      </c>
      <c r="E736" s="5">
        <v>210066.1796</v>
      </c>
      <c r="F736" s="5">
        <f t="shared" si="167"/>
        <v>0.24056422214804385</v>
      </c>
      <c r="H736">
        <f t="shared" ref="H736:I737" si="175">H735</f>
        <v>12373</v>
      </c>
      <c r="I736">
        <f t="shared" si="175"/>
        <v>445</v>
      </c>
      <c r="J736">
        <f t="shared" si="169"/>
        <v>12818</v>
      </c>
      <c r="K736">
        <f t="shared" si="170"/>
        <v>3083.5521994936262</v>
      </c>
    </row>
    <row r="737" spans="1:11" x14ac:dyDescent="0.3">
      <c r="A737" s="21" t="s">
        <v>1134</v>
      </c>
      <c r="B737" t="s">
        <v>1036</v>
      </c>
      <c r="C737" s="22" t="s">
        <v>1305</v>
      </c>
      <c r="D737" s="5">
        <v>873222.86632766505</v>
      </c>
      <c r="E737" s="5">
        <v>482612.96175000002</v>
      </c>
      <c r="F737" s="5">
        <f t="shared" si="167"/>
        <v>0.55268016947337484</v>
      </c>
      <c r="H737">
        <f t="shared" si="175"/>
        <v>12373</v>
      </c>
      <c r="I737">
        <f t="shared" si="175"/>
        <v>445</v>
      </c>
      <c r="J737">
        <f t="shared" si="169"/>
        <v>12818</v>
      </c>
      <c r="K737">
        <f t="shared" si="170"/>
        <v>7084.2544123097186</v>
      </c>
    </row>
    <row r="738" spans="1:11" x14ac:dyDescent="0.3">
      <c r="A738" s="21" t="s">
        <v>1134</v>
      </c>
      <c r="B738" t="s">
        <v>1082</v>
      </c>
      <c r="C738" s="22" t="s">
        <v>1254</v>
      </c>
      <c r="D738" s="5">
        <v>447946.40879410232</v>
      </c>
      <c r="E738" s="5">
        <v>38778.482205</v>
      </c>
      <c r="F738" s="5">
        <f t="shared" si="167"/>
        <v>8.6569467783867093E-2</v>
      </c>
      <c r="H738">
        <f>Input!AC185</f>
        <v>361</v>
      </c>
      <c r="I738">
        <f>Input!AD185</f>
        <v>176</v>
      </c>
      <c r="J738">
        <f t="shared" si="169"/>
        <v>537</v>
      </c>
      <c r="K738">
        <f t="shared" si="170"/>
        <v>46.487804199936626</v>
      </c>
    </row>
    <row r="739" spans="1:11" x14ac:dyDescent="0.3">
      <c r="A739" s="21" t="s">
        <v>1134</v>
      </c>
      <c r="B739" t="s">
        <v>1082</v>
      </c>
      <c r="C739" s="22" t="s">
        <v>1255</v>
      </c>
      <c r="D739" s="5">
        <v>447946.40879410232</v>
      </c>
      <c r="E739" s="5">
        <v>49.435071678200003</v>
      </c>
      <c r="F739" s="5">
        <f t="shared" si="167"/>
        <v>1.1035934367970955E-4</v>
      </c>
      <c r="H739">
        <f>H738</f>
        <v>361</v>
      </c>
      <c r="I739">
        <f>I738</f>
        <v>176</v>
      </c>
      <c r="J739">
        <f t="shared" si="169"/>
        <v>537</v>
      </c>
      <c r="K739">
        <f t="shared" si="170"/>
        <v>5.9262967556004027E-2</v>
      </c>
    </row>
    <row r="740" spans="1:11" x14ac:dyDescent="0.3">
      <c r="A740" s="21" t="s">
        <v>1134</v>
      </c>
      <c r="B740" t="s">
        <v>1082</v>
      </c>
      <c r="C740" s="22" t="s">
        <v>1297</v>
      </c>
      <c r="D740" s="5">
        <v>447946.40879410232</v>
      </c>
      <c r="E740" s="5">
        <v>87.904704424100004</v>
      </c>
      <c r="F740" s="5">
        <f t="shared" si="167"/>
        <v>1.9623933287185973E-4</v>
      </c>
      <c r="H740">
        <f t="shared" ref="H740:I742" si="176">H739</f>
        <v>361</v>
      </c>
      <c r="I740">
        <f t="shared" si="176"/>
        <v>176</v>
      </c>
      <c r="J740">
        <f t="shared" si="169"/>
        <v>537</v>
      </c>
      <c r="K740">
        <f t="shared" si="170"/>
        <v>0.10538052175218868</v>
      </c>
    </row>
    <row r="741" spans="1:11" x14ac:dyDescent="0.3">
      <c r="A741" s="21" t="s">
        <v>1134</v>
      </c>
      <c r="B741" t="s">
        <v>1082</v>
      </c>
      <c r="C741" s="22" t="s">
        <v>1302</v>
      </c>
      <c r="D741" s="5">
        <v>447946.40879410232</v>
      </c>
      <c r="E741" s="5">
        <v>164750.619691</v>
      </c>
      <c r="F741" s="5">
        <f t="shared" si="167"/>
        <v>0.3677909152894388</v>
      </c>
      <c r="H741">
        <f t="shared" si="176"/>
        <v>361</v>
      </c>
      <c r="I741">
        <f t="shared" si="176"/>
        <v>176</v>
      </c>
      <c r="J741">
        <f t="shared" si="169"/>
        <v>537</v>
      </c>
      <c r="K741">
        <f t="shared" si="170"/>
        <v>197.50372151042865</v>
      </c>
    </row>
    <row r="742" spans="1:11" x14ac:dyDescent="0.3">
      <c r="A742" s="21" t="s">
        <v>1134</v>
      </c>
      <c r="B742" t="s">
        <v>1082</v>
      </c>
      <c r="C742" s="22" t="s">
        <v>1300</v>
      </c>
      <c r="D742" s="5">
        <v>447946.40879410232</v>
      </c>
      <c r="E742" s="5">
        <v>244279.967122</v>
      </c>
      <c r="F742" s="5">
        <f t="shared" si="167"/>
        <v>0.54533301825014258</v>
      </c>
      <c r="H742">
        <f t="shared" si="176"/>
        <v>361</v>
      </c>
      <c r="I742">
        <f t="shared" si="176"/>
        <v>176</v>
      </c>
      <c r="J742">
        <f t="shared" si="169"/>
        <v>537</v>
      </c>
      <c r="K742">
        <f t="shared" si="170"/>
        <v>292.84383080032654</v>
      </c>
    </row>
    <row r="743" spans="1:11" x14ac:dyDescent="0.3">
      <c r="A743" s="21" t="s">
        <v>1134</v>
      </c>
      <c r="B743" t="s">
        <v>1112</v>
      </c>
      <c r="C743" s="22" t="s">
        <v>1213</v>
      </c>
      <c r="D743" s="5">
        <v>2056754.1056889</v>
      </c>
      <c r="E743" s="5">
        <v>16844.539703800001</v>
      </c>
      <c r="F743" s="5">
        <f t="shared" si="167"/>
        <v>8.1898656028976304E-3</v>
      </c>
      <c r="H743">
        <f>Input!AC186</f>
        <v>2852</v>
      </c>
      <c r="I743">
        <f>Input!AD186</f>
        <v>767</v>
      </c>
      <c r="J743">
        <f t="shared" si="169"/>
        <v>3619</v>
      </c>
      <c r="K743">
        <f t="shared" si="170"/>
        <v>29.639123616886526</v>
      </c>
    </row>
    <row r="744" spans="1:11" x14ac:dyDescent="0.3">
      <c r="A744" s="21" t="s">
        <v>1134</v>
      </c>
      <c r="B744" t="s">
        <v>1112</v>
      </c>
      <c r="C744" s="22" t="s">
        <v>1228</v>
      </c>
      <c r="D744" s="5">
        <v>2056754.1056889</v>
      </c>
      <c r="E744" s="5">
        <v>237248.893063</v>
      </c>
      <c r="F744" s="5">
        <f t="shared" si="167"/>
        <v>0.11535112165658452</v>
      </c>
      <c r="H744">
        <f>H743</f>
        <v>2852</v>
      </c>
      <c r="I744">
        <f>I743</f>
        <v>767</v>
      </c>
      <c r="J744">
        <f t="shared" si="169"/>
        <v>3619</v>
      </c>
      <c r="K744">
        <f t="shared" si="170"/>
        <v>417.4557092751794</v>
      </c>
    </row>
    <row r="745" spans="1:11" x14ac:dyDescent="0.3">
      <c r="A745" s="21" t="s">
        <v>1134</v>
      </c>
      <c r="B745" t="s">
        <v>1112</v>
      </c>
      <c r="C745" s="22" t="s">
        <v>1250</v>
      </c>
      <c r="D745" s="5">
        <v>2056754.1056889</v>
      </c>
      <c r="E745" s="5">
        <v>269777.414253</v>
      </c>
      <c r="F745" s="5">
        <f t="shared" si="167"/>
        <v>0.13116658598458922</v>
      </c>
      <c r="H745">
        <f t="shared" ref="H745:I750" si="177">H744</f>
        <v>2852</v>
      </c>
      <c r="I745">
        <f t="shared" si="177"/>
        <v>767</v>
      </c>
      <c r="J745">
        <f t="shared" si="169"/>
        <v>3619</v>
      </c>
      <c r="K745">
        <f t="shared" si="170"/>
        <v>474.69187467822837</v>
      </c>
    </row>
    <row r="746" spans="1:11" x14ac:dyDescent="0.3">
      <c r="A746" s="21" t="s">
        <v>1134</v>
      </c>
      <c r="B746" t="s">
        <v>1112</v>
      </c>
      <c r="C746" s="22" t="s">
        <v>1307</v>
      </c>
      <c r="D746" s="5">
        <v>2056754.1056889</v>
      </c>
      <c r="E746" s="5">
        <v>558458.37886900001</v>
      </c>
      <c r="F746" s="5">
        <f t="shared" si="167"/>
        <v>0.2715241347151448</v>
      </c>
      <c r="H746">
        <f t="shared" si="177"/>
        <v>2852</v>
      </c>
      <c r="I746">
        <f t="shared" si="177"/>
        <v>767</v>
      </c>
      <c r="J746">
        <f t="shared" si="169"/>
        <v>3619</v>
      </c>
      <c r="K746">
        <f t="shared" si="170"/>
        <v>982.64584353410908</v>
      </c>
    </row>
    <row r="747" spans="1:11" x14ac:dyDescent="0.3">
      <c r="A747" s="21" t="s">
        <v>1134</v>
      </c>
      <c r="B747" t="s">
        <v>1112</v>
      </c>
      <c r="C747" s="22" t="s">
        <v>1304</v>
      </c>
      <c r="D747" s="5">
        <v>2056754.1056889</v>
      </c>
      <c r="E747" s="5">
        <v>204822.56397300001</v>
      </c>
      <c r="F747" s="5">
        <f t="shared" si="167"/>
        <v>9.9585343433358883E-2</v>
      </c>
      <c r="H747">
        <f t="shared" si="177"/>
        <v>2852</v>
      </c>
      <c r="I747">
        <f t="shared" si="177"/>
        <v>767</v>
      </c>
      <c r="J747">
        <f t="shared" si="169"/>
        <v>3619</v>
      </c>
      <c r="K747">
        <f t="shared" si="170"/>
        <v>360.3993578853258</v>
      </c>
    </row>
    <row r="748" spans="1:11" x14ac:dyDescent="0.3">
      <c r="A748" s="21" t="s">
        <v>1134</v>
      </c>
      <c r="B748" t="s">
        <v>1112</v>
      </c>
      <c r="C748" s="22" t="s">
        <v>1251</v>
      </c>
      <c r="D748" s="5">
        <v>2056754.1056889</v>
      </c>
      <c r="E748" s="5">
        <v>67490.620452100004</v>
      </c>
      <c r="F748" s="5">
        <f t="shared" si="167"/>
        <v>3.281414159593684E-2</v>
      </c>
      <c r="H748">
        <f t="shared" si="177"/>
        <v>2852</v>
      </c>
      <c r="I748">
        <f t="shared" si="177"/>
        <v>767</v>
      </c>
      <c r="J748">
        <f t="shared" si="169"/>
        <v>3619</v>
      </c>
      <c r="K748">
        <f t="shared" si="170"/>
        <v>118.75437843569543</v>
      </c>
    </row>
    <row r="749" spans="1:11" x14ac:dyDescent="0.3">
      <c r="A749" s="21" t="s">
        <v>1134</v>
      </c>
      <c r="B749" t="s">
        <v>1112</v>
      </c>
      <c r="C749" s="22" t="s">
        <v>1231</v>
      </c>
      <c r="D749" s="5">
        <v>2056754.1056889</v>
      </c>
      <c r="E749" s="5">
        <v>479430.68377900001</v>
      </c>
      <c r="F749" s="5">
        <f t="shared" si="167"/>
        <v>0.23310063291130126</v>
      </c>
      <c r="H749">
        <f t="shared" si="177"/>
        <v>2852</v>
      </c>
      <c r="I749">
        <f t="shared" si="177"/>
        <v>767</v>
      </c>
      <c r="J749">
        <f t="shared" si="169"/>
        <v>3619</v>
      </c>
      <c r="K749">
        <f t="shared" si="170"/>
        <v>843.59119050599929</v>
      </c>
    </row>
    <row r="750" spans="1:11" x14ac:dyDescent="0.3">
      <c r="A750" s="21" t="s">
        <v>1134</v>
      </c>
      <c r="B750" t="s">
        <v>1112</v>
      </c>
      <c r="C750" s="22" t="s">
        <v>1305</v>
      </c>
      <c r="D750" s="5">
        <v>2056754.1056889</v>
      </c>
      <c r="E750" s="5">
        <v>222681.011596</v>
      </c>
      <c r="F750" s="5">
        <f t="shared" si="167"/>
        <v>0.10826817410018688</v>
      </c>
      <c r="H750">
        <f t="shared" si="177"/>
        <v>2852</v>
      </c>
      <c r="I750">
        <f t="shared" si="177"/>
        <v>767</v>
      </c>
      <c r="J750">
        <f t="shared" si="169"/>
        <v>3619</v>
      </c>
      <c r="K750">
        <f t="shared" si="170"/>
        <v>391.82252206857635</v>
      </c>
    </row>
    <row r="751" spans="1:11" x14ac:dyDescent="0.3">
      <c r="A751" s="21" t="s">
        <v>1135</v>
      </c>
      <c r="B751" t="s">
        <v>646</v>
      </c>
      <c r="C751" s="22" t="s">
        <v>1267</v>
      </c>
      <c r="D751" s="5">
        <v>573197.33455357503</v>
      </c>
      <c r="E751" s="5">
        <v>37300.123130799999</v>
      </c>
      <c r="F751" s="5">
        <f t="shared" si="167"/>
        <v>6.5073790267797679E-2</v>
      </c>
      <c r="H751">
        <f>Input!AC187</f>
        <v>1226</v>
      </c>
      <c r="I751">
        <f>Input!AD187</f>
        <v>1522</v>
      </c>
      <c r="J751">
        <f t="shared" si="169"/>
        <v>2748</v>
      </c>
      <c r="K751">
        <f t="shared" si="170"/>
        <v>178.82277565590803</v>
      </c>
    </row>
    <row r="752" spans="1:11" x14ac:dyDescent="0.3">
      <c r="A752" s="21" t="s">
        <v>1135</v>
      </c>
      <c r="B752" t="s">
        <v>646</v>
      </c>
      <c r="C752" s="22" t="s">
        <v>1263</v>
      </c>
      <c r="D752" s="5">
        <v>573197.33455357503</v>
      </c>
      <c r="E752" s="5">
        <v>408.12819847499998</v>
      </c>
      <c r="F752" s="5">
        <f t="shared" si="167"/>
        <v>7.1202040531619646E-4</v>
      </c>
      <c r="H752">
        <f>H751</f>
        <v>1226</v>
      </c>
      <c r="I752">
        <f>I751</f>
        <v>1522</v>
      </c>
      <c r="J752">
        <f t="shared" si="169"/>
        <v>2748</v>
      </c>
      <c r="K752">
        <f t="shared" si="170"/>
        <v>1.9566320738089078</v>
      </c>
    </row>
    <row r="753" spans="1:11" x14ac:dyDescent="0.3">
      <c r="A753" s="21" t="s">
        <v>1135</v>
      </c>
      <c r="B753" t="s">
        <v>646</v>
      </c>
      <c r="C753" s="22" t="s">
        <v>1276</v>
      </c>
      <c r="D753" s="5">
        <v>573197.33455357503</v>
      </c>
      <c r="E753" s="5">
        <v>510660.04943100002</v>
      </c>
      <c r="F753" s="5">
        <f t="shared" si="167"/>
        <v>0.89089745999729553</v>
      </c>
      <c r="H753">
        <f t="shared" ref="H753:I754" si="178">H752</f>
        <v>1226</v>
      </c>
      <c r="I753">
        <f t="shared" si="178"/>
        <v>1522</v>
      </c>
      <c r="J753">
        <f t="shared" si="169"/>
        <v>2748</v>
      </c>
      <c r="K753">
        <f t="shared" si="170"/>
        <v>2448.1862200725682</v>
      </c>
    </row>
    <row r="754" spans="1:11" x14ac:dyDescent="0.3">
      <c r="A754" s="21" t="s">
        <v>1135</v>
      </c>
      <c r="B754" t="s">
        <v>646</v>
      </c>
      <c r="C754" s="22" t="s">
        <v>1308</v>
      </c>
      <c r="D754" s="5">
        <v>573197.33455357503</v>
      </c>
      <c r="E754" s="5">
        <v>24829.033793300001</v>
      </c>
      <c r="F754" s="5">
        <f t="shared" si="167"/>
        <v>4.3316729329590603E-2</v>
      </c>
      <c r="H754">
        <f t="shared" si="178"/>
        <v>1226</v>
      </c>
      <c r="I754">
        <f t="shared" si="178"/>
        <v>1522</v>
      </c>
      <c r="J754">
        <f t="shared" si="169"/>
        <v>2748</v>
      </c>
      <c r="K754">
        <f t="shared" si="170"/>
        <v>119.03437219771497</v>
      </c>
    </row>
    <row r="755" spans="1:11" x14ac:dyDescent="0.3">
      <c r="A755" s="21" t="s">
        <v>1135</v>
      </c>
      <c r="B755" t="s">
        <v>948</v>
      </c>
      <c r="C755" s="22" t="s">
        <v>1275</v>
      </c>
      <c r="D755" s="5">
        <v>456555.10979402997</v>
      </c>
      <c r="E755" s="5">
        <v>45308.0927514</v>
      </c>
      <c r="F755" s="5">
        <f t="shared" si="167"/>
        <v>9.923904426749329E-2</v>
      </c>
      <c r="H755">
        <f>Input!AC188</f>
        <v>62</v>
      </c>
      <c r="I755">
        <f>Input!AD188</f>
        <v>443</v>
      </c>
      <c r="J755">
        <f t="shared" si="169"/>
        <v>505</v>
      </c>
      <c r="K755">
        <f t="shared" si="170"/>
        <v>50.115717355084108</v>
      </c>
    </row>
    <row r="756" spans="1:11" x14ac:dyDescent="0.3">
      <c r="A756" s="21" t="s">
        <v>1135</v>
      </c>
      <c r="B756" t="s">
        <v>948</v>
      </c>
      <c r="C756" s="22" t="s">
        <v>1279</v>
      </c>
      <c r="D756" s="5">
        <v>456555.10979402997</v>
      </c>
      <c r="E756" s="5">
        <v>13768.627753500001</v>
      </c>
      <c r="F756" s="5">
        <f t="shared" si="167"/>
        <v>3.0157646816638569E-2</v>
      </c>
      <c r="H756">
        <f>H755</f>
        <v>62</v>
      </c>
      <c r="I756">
        <f>I755</f>
        <v>443</v>
      </c>
      <c r="J756">
        <f t="shared" si="169"/>
        <v>505</v>
      </c>
      <c r="K756">
        <f t="shared" si="170"/>
        <v>15.229611642402478</v>
      </c>
    </row>
    <row r="757" spans="1:11" x14ac:dyDescent="0.3">
      <c r="A757" s="21" t="s">
        <v>1135</v>
      </c>
      <c r="B757" t="s">
        <v>948</v>
      </c>
      <c r="C757" s="22" t="s">
        <v>1256</v>
      </c>
      <c r="D757" s="5">
        <v>456555.10979402997</v>
      </c>
      <c r="E757" s="5">
        <v>293340.54279199999</v>
      </c>
      <c r="F757" s="5">
        <f t="shared" si="167"/>
        <v>0.64250850882895061</v>
      </c>
      <c r="H757">
        <f t="shared" ref="H757:I759" si="179">H756</f>
        <v>62</v>
      </c>
      <c r="I757">
        <f t="shared" si="179"/>
        <v>443</v>
      </c>
      <c r="J757">
        <f t="shared" si="169"/>
        <v>505</v>
      </c>
      <c r="K757">
        <f t="shared" si="170"/>
        <v>324.46679695862008</v>
      </c>
    </row>
    <row r="758" spans="1:11" x14ac:dyDescent="0.3">
      <c r="A758" s="21" t="s">
        <v>1135</v>
      </c>
      <c r="B758" t="s">
        <v>948</v>
      </c>
      <c r="C758" s="22" t="s">
        <v>1297</v>
      </c>
      <c r="D758" s="5">
        <v>456555.10979402997</v>
      </c>
      <c r="E758" s="5">
        <v>3302.3525241299999</v>
      </c>
      <c r="F758" s="5">
        <f t="shared" si="167"/>
        <v>7.2331958470902265E-3</v>
      </c>
      <c r="H758">
        <f t="shared" si="179"/>
        <v>62</v>
      </c>
      <c r="I758">
        <f t="shared" si="179"/>
        <v>443</v>
      </c>
      <c r="J758">
        <f t="shared" si="169"/>
        <v>505</v>
      </c>
      <c r="K758">
        <f t="shared" si="170"/>
        <v>3.6527639027805643</v>
      </c>
    </row>
    <row r="759" spans="1:11" x14ac:dyDescent="0.3">
      <c r="A759" s="21" t="s">
        <v>1135</v>
      </c>
      <c r="B759" t="s">
        <v>948</v>
      </c>
      <c r="C759" s="22" t="s">
        <v>1309</v>
      </c>
      <c r="D759" s="5">
        <v>456555.10979402997</v>
      </c>
      <c r="E759" s="5">
        <v>100835.493973</v>
      </c>
      <c r="F759" s="5">
        <f t="shared" si="167"/>
        <v>0.22086160423982742</v>
      </c>
      <c r="H759">
        <f t="shared" si="179"/>
        <v>62</v>
      </c>
      <c r="I759">
        <f t="shared" si="179"/>
        <v>443</v>
      </c>
      <c r="J759">
        <f t="shared" si="169"/>
        <v>505</v>
      </c>
      <c r="K759">
        <f t="shared" si="170"/>
        <v>111.53511014111285</v>
      </c>
    </row>
    <row r="760" spans="1:11" x14ac:dyDescent="0.3">
      <c r="A760" s="21" t="s">
        <v>1135</v>
      </c>
      <c r="B760" t="s">
        <v>956</v>
      </c>
      <c r="C760" s="22" t="s">
        <v>1261</v>
      </c>
      <c r="D760" s="5">
        <v>653183.43975962</v>
      </c>
      <c r="E760" s="5">
        <v>171286.883909</v>
      </c>
      <c r="F760" s="5">
        <f t="shared" si="167"/>
        <v>0.26223396596220472</v>
      </c>
      <c r="H760">
        <f>Input!AC189</f>
        <v>98</v>
      </c>
      <c r="I760">
        <f>Input!AD189</f>
        <v>835</v>
      </c>
      <c r="J760">
        <f t="shared" si="169"/>
        <v>933</v>
      </c>
      <c r="K760">
        <f t="shared" si="170"/>
        <v>244.664290242737</v>
      </c>
    </row>
    <row r="761" spans="1:11" x14ac:dyDescent="0.3">
      <c r="A761" s="21" t="s">
        <v>1135</v>
      </c>
      <c r="B761" t="s">
        <v>956</v>
      </c>
      <c r="C761" s="22" t="s">
        <v>1263</v>
      </c>
      <c r="D761" s="5">
        <v>653183.43975962</v>
      </c>
      <c r="E761" s="5">
        <v>138503.58592400001</v>
      </c>
      <c r="F761" s="5">
        <f t="shared" si="167"/>
        <v>0.21204393359233226</v>
      </c>
      <c r="H761">
        <f t="shared" ref="H761:I764" si="180">H760</f>
        <v>98</v>
      </c>
      <c r="I761">
        <f t="shared" si="180"/>
        <v>835</v>
      </c>
      <c r="J761">
        <f t="shared" si="169"/>
        <v>933</v>
      </c>
      <c r="K761">
        <f t="shared" si="170"/>
        <v>197.836990041646</v>
      </c>
    </row>
    <row r="762" spans="1:11" x14ac:dyDescent="0.3">
      <c r="A762" s="21" t="s">
        <v>1135</v>
      </c>
      <c r="B762" t="s">
        <v>956</v>
      </c>
      <c r="C762" s="22" t="s">
        <v>1275</v>
      </c>
      <c r="D762" s="5">
        <v>653183.43975962</v>
      </c>
      <c r="E762" s="5">
        <v>152350.675434</v>
      </c>
      <c r="F762" s="5">
        <f t="shared" si="167"/>
        <v>0.23324332210575796</v>
      </c>
      <c r="H762">
        <f t="shared" si="180"/>
        <v>98</v>
      </c>
      <c r="I762">
        <f t="shared" si="180"/>
        <v>835</v>
      </c>
      <c r="J762">
        <f t="shared" si="169"/>
        <v>933</v>
      </c>
      <c r="K762">
        <f t="shared" si="170"/>
        <v>217.61601952467217</v>
      </c>
    </row>
    <row r="763" spans="1:11" x14ac:dyDescent="0.3">
      <c r="A763" s="21" t="s">
        <v>1135</v>
      </c>
      <c r="B763" t="s">
        <v>956</v>
      </c>
      <c r="C763" s="22" t="s">
        <v>1279</v>
      </c>
      <c r="D763" s="5">
        <v>653183.43975962</v>
      </c>
      <c r="E763" s="5">
        <v>189842.54419799999</v>
      </c>
      <c r="F763" s="5">
        <f t="shared" si="167"/>
        <v>0.29064200443885185</v>
      </c>
      <c r="H763">
        <f t="shared" si="180"/>
        <v>98</v>
      </c>
      <c r="I763">
        <f t="shared" si="180"/>
        <v>835</v>
      </c>
      <c r="J763">
        <f t="shared" si="169"/>
        <v>933</v>
      </c>
      <c r="K763">
        <f t="shared" si="170"/>
        <v>271.16899014144877</v>
      </c>
    </row>
    <row r="764" spans="1:11" x14ac:dyDescent="0.3">
      <c r="A764" s="21" t="s">
        <v>1135</v>
      </c>
      <c r="B764" t="s">
        <v>956</v>
      </c>
      <c r="C764" s="22" t="s">
        <v>1256</v>
      </c>
      <c r="D764" s="5">
        <v>653183.43975962</v>
      </c>
      <c r="E764" s="5">
        <v>1199.75029462</v>
      </c>
      <c r="F764" s="5">
        <f t="shared" si="167"/>
        <v>1.8367739008532176E-3</v>
      </c>
      <c r="H764">
        <f t="shared" si="180"/>
        <v>98</v>
      </c>
      <c r="I764">
        <f t="shared" si="180"/>
        <v>835</v>
      </c>
      <c r="J764">
        <f t="shared" si="169"/>
        <v>933</v>
      </c>
      <c r="K764">
        <f t="shared" si="170"/>
        <v>1.713710049496052</v>
      </c>
    </row>
    <row r="765" spans="1:11" x14ac:dyDescent="0.3">
      <c r="A765" s="21" t="s">
        <v>1135</v>
      </c>
      <c r="B765" t="s">
        <v>969</v>
      </c>
      <c r="C765" s="22" t="s">
        <v>1276</v>
      </c>
      <c r="D765" s="5">
        <v>622704.71211299999</v>
      </c>
      <c r="E765" s="5">
        <v>132233.10590600001</v>
      </c>
      <c r="F765" s="5">
        <f t="shared" si="167"/>
        <v>0.2123528268435588</v>
      </c>
      <c r="H765">
        <f>Input!AC190</f>
        <v>184380</v>
      </c>
      <c r="I765">
        <f>Input!AD190</f>
        <v>1473</v>
      </c>
      <c r="J765">
        <f t="shared" si="169"/>
        <v>185853</v>
      </c>
      <c r="K765">
        <f t="shared" si="170"/>
        <v>39466.409927355933</v>
      </c>
    </row>
    <row r="766" spans="1:11" x14ac:dyDescent="0.3">
      <c r="A766" s="21" t="s">
        <v>1135</v>
      </c>
      <c r="B766" t="s">
        <v>969</v>
      </c>
      <c r="C766" s="22" t="s">
        <v>1310</v>
      </c>
      <c r="D766" s="5">
        <v>622704.71211299999</v>
      </c>
      <c r="E766" s="5">
        <v>183315.454428</v>
      </c>
      <c r="F766" s="5">
        <f t="shared" si="167"/>
        <v>0.29438584751665475</v>
      </c>
      <c r="H766">
        <f t="shared" ref="H766:I768" si="181">H765</f>
        <v>184380</v>
      </c>
      <c r="I766">
        <f t="shared" si="181"/>
        <v>1473</v>
      </c>
      <c r="J766">
        <f t="shared" si="169"/>
        <v>185853</v>
      </c>
      <c r="K766">
        <f t="shared" si="170"/>
        <v>54712.492918512835</v>
      </c>
    </row>
    <row r="767" spans="1:11" x14ac:dyDescent="0.3">
      <c r="A767" s="21" t="s">
        <v>1135</v>
      </c>
      <c r="B767" t="s">
        <v>969</v>
      </c>
      <c r="C767" s="22" t="s">
        <v>1280</v>
      </c>
      <c r="D767" s="5">
        <v>622704.71211299999</v>
      </c>
      <c r="E767" s="5">
        <v>112632.20683</v>
      </c>
      <c r="F767" s="5">
        <f t="shared" si="167"/>
        <v>0.18087579014427152</v>
      </c>
      <c r="H767">
        <f t="shared" si="181"/>
        <v>184380</v>
      </c>
      <c r="I767">
        <f t="shared" si="181"/>
        <v>1473</v>
      </c>
      <c r="J767">
        <f t="shared" si="169"/>
        <v>185853</v>
      </c>
      <c r="K767">
        <f t="shared" si="170"/>
        <v>33616.308225683293</v>
      </c>
    </row>
    <row r="768" spans="1:11" x14ac:dyDescent="0.3">
      <c r="A768" s="21" t="s">
        <v>1135</v>
      </c>
      <c r="B768" t="s">
        <v>969</v>
      </c>
      <c r="C768" s="22" t="s">
        <v>1311</v>
      </c>
      <c r="D768" s="5">
        <v>622704.71211299999</v>
      </c>
      <c r="E768" s="5">
        <v>194523.944949</v>
      </c>
      <c r="F768" s="5">
        <f t="shared" si="167"/>
        <v>0.31238553549551501</v>
      </c>
      <c r="H768">
        <f t="shared" si="181"/>
        <v>184380</v>
      </c>
      <c r="I768">
        <f t="shared" si="181"/>
        <v>1473</v>
      </c>
      <c r="J768">
        <f t="shared" si="169"/>
        <v>185853</v>
      </c>
      <c r="K768">
        <f t="shared" si="170"/>
        <v>58057.788928447953</v>
      </c>
    </row>
    <row r="769" spans="1:11" x14ac:dyDescent="0.3">
      <c r="A769" s="21" t="s">
        <v>1135</v>
      </c>
      <c r="B769" t="s">
        <v>730</v>
      </c>
      <c r="C769" s="22" t="s">
        <v>1267</v>
      </c>
      <c r="D769" s="5">
        <v>614156.62170708703</v>
      </c>
      <c r="E769" s="5">
        <v>346.30628657800003</v>
      </c>
      <c r="F769" s="5">
        <f t="shared" si="167"/>
        <v>5.6387291830448702E-4</v>
      </c>
      <c r="H769">
        <f>Input!AC191</f>
        <v>648</v>
      </c>
      <c r="I769">
        <f>Input!AD191</f>
        <v>2397</v>
      </c>
      <c r="J769">
        <f t="shared" si="169"/>
        <v>3045</v>
      </c>
      <c r="K769">
        <f t="shared" si="170"/>
        <v>1.716993036237163</v>
      </c>
    </row>
    <row r="770" spans="1:11" x14ac:dyDescent="0.3">
      <c r="A770" s="21" t="s">
        <v>1135</v>
      </c>
      <c r="B770" t="s">
        <v>730</v>
      </c>
      <c r="C770" s="22" t="s">
        <v>1278</v>
      </c>
      <c r="D770" s="5">
        <v>614156.62170708703</v>
      </c>
      <c r="E770" s="5">
        <v>278.56621806200002</v>
      </c>
      <c r="F770" s="5">
        <f t="shared" si="167"/>
        <v>4.5357520902031089E-4</v>
      </c>
      <c r="H770">
        <f t="shared" ref="H770:I774" si="182">H769</f>
        <v>648</v>
      </c>
      <c r="I770">
        <f t="shared" si="182"/>
        <v>2397</v>
      </c>
      <c r="J770">
        <f t="shared" si="169"/>
        <v>3045</v>
      </c>
      <c r="K770">
        <f t="shared" si="170"/>
        <v>1.3811365114668466</v>
      </c>
    </row>
    <row r="771" spans="1:11" x14ac:dyDescent="0.3">
      <c r="A771" s="21" t="s">
        <v>1135</v>
      </c>
      <c r="B771" t="s">
        <v>730</v>
      </c>
      <c r="C771" s="22" t="s">
        <v>1276</v>
      </c>
      <c r="D771" s="5">
        <v>614156.62170708703</v>
      </c>
      <c r="E771" s="5">
        <v>453249.27963900001</v>
      </c>
      <c r="F771" s="5">
        <f t="shared" ref="F771:F834" si="183">E771/D771</f>
        <v>0.7380027563313819</v>
      </c>
      <c r="H771">
        <f t="shared" si="182"/>
        <v>648</v>
      </c>
      <c r="I771">
        <f t="shared" si="182"/>
        <v>2397</v>
      </c>
      <c r="J771">
        <f t="shared" ref="J771:J834" si="184">SUM(H771:I771)</f>
        <v>3045</v>
      </c>
      <c r="K771">
        <f t="shared" ref="K771:K834" si="185">J771*F771</f>
        <v>2247.218393029058</v>
      </c>
    </row>
    <row r="772" spans="1:11" x14ac:dyDescent="0.3">
      <c r="A772" s="21" t="s">
        <v>1135</v>
      </c>
      <c r="B772" t="s">
        <v>730</v>
      </c>
      <c r="C772" s="22" t="s">
        <v>1312</v>
      </c>
      <c r="D772" s="5">
        <v>614156.62170708703</v>
      </c>
      <c r="E772" s="5">
        <v>863.37578964700003</v>
      </c>
      <c r="F772" s="5">
        <f t="shared" si="183"/>
        <v>1.4057908994731549E-3</v>
      </c>
      <c r="H772">
        <f t="shared" si="182"/>
        <v>648</v>
      </c>
      <c r="I772">
        <f t="shared" si="182"/>
        <v>2397</v>
      </c>
      <c r="J772">
        <f t="shared" si="184"/>
        <v>3045</v>
      </c>
      <c r="K772">
        <f t="shared" si="185"/>
        <v>4.280633288895757</v>
      </c>
    </row>
    <row r="773" spans="1:11" x14ac:dyDescent="0.3">
      <c r="A773" s="21" t="s">
        <v>1135</v>
      </c>
      <c r="B773" t="s">
        <v>730</v>
      </c>
      <c r="C773" s="22" t="s">
        <v>1311</v>
      </c>
      <c r="D773" s="5">
        <v>614156.62170708703</v>
      </c>
      <c r="E773" s="5">
        <v>113967.039636</v>
      </c>
      <c r="F773" s="5">
        <f t="shared" si="183"/>
        <v>0.18556673592351969</v>
      </c>
      <c r="H773">
        <f t="shared" si="182"/>
        <v>648</v>
      </c>
      <c r="I773">
        <f t="shared" si="182"/>
        <v>2397</v>
      </c>
      <c r="J773">
        <f t="shared" si="184"/>
        <v>3045</v>
      </c>
      <c r="K773">
        <f t="shared" si="185"/>
        <v>565.05071088711748</v>
      </c>
    </row>
    <row r="774" spans="1:11" x14ac:dyDescent="0.3">
      <c r="A774" s="21" t="s">
        <v>1135</v>
      </c>
      <c r="B774" t="s">
        <v>730</v>
      </c>
      <c r="C774" s="22" t="s">
        <v>1308</v>
      </c>
      <c r="D774" s="5">
        <v>614156.62170708703</v>
      </c>
      <c r="E774" s="5">
        <v>45452.054137799998</v>
      </c>
      <c r="F774" s="5">
        <f t="shared" si="183"/>
        <v>7.4007268718300476E-2</v>
      </c>
      <c r="H774">
        <f t="shared" si="182"/>
        <v>648</v>
      </c>
      <c r="I774">
        <f t="shared" si="182"/>
        <v>2397</v>
      </c>
      <c r="J774">
        <f t="shared" si="184"/>
        <v>3045</v>
      </c>
      <c r="K774">
        <f t="shared" si="185"/>
        <v>225.35213324722494</v>
      </c>
    </row>
    <row r="775" spans="1:11" x14ac:dyDescent="0.3">
      <c r="A775" s="21" t="s">
        <v>1135</v>
      </c>
      <c r="B775" t="s">
        <v>1000</v>
      </c>
      <c r="C775" s="22" t="s">
        <v>1275</v>
      </c>
      <c r="D775" s="5">
        <v>679001.55389694555</v>
      </c>
      <c r="E775" s="5">
        <v>95271.395029299994</v>
      </c>
      <c r="F775" s="5">
        <f t="shared" si="183"/>
        <v>0.14031101178269126</v>
      </c>
      <c r="H775">
        <f>Input!AC192</f>
        <v>1987</v>
      </c>
      <c r="I775">
        <f>Input!AD192</f>
        <v>1062</v>
      </c>
      <c r="J775">
        <f t="shared" si="184"/>
        <v>3049</v>
      </c>
      <c r="K775">
        <f t="shared" si="185"/>
        <v>427.80827492542562</v>
      </c>
    </row>
    <row r="776" spans="1:11" x14ac:dyDescent="0.3">
      <c r="A776" s="21" t="s">
        <v>1135</v>
      </c>
      <c r="B776" t="s">
        <v>1000</v>
      </c>
      <c r="C776" s="22" t="s">
        <v>1255</v>
      </c>
      <c r="D776" s="5">
        <v>679001.55389694555</v>
      </c>
      <c r="E776" s="5">
        <v>136425.69542999999</v>
      </c>
      <c r="F776" s="5">
        <f t="shared" si="183"/>
        <v>0.20092103566924355</v>
      </c>
      <c r="H776">
        <f t="shared" ref="H776:I779" si="186">H775</f>
        <v>1987</v>
      </c>
      <c r="I776">
        <f t="shared" si="186"/>
        <v>1062</v>
      </c>
      <c r="J776">
        <f t="shared" si="184"/>
        <v>3049</v>
      </c>
      <c r="K776">
        <f t="shared" si="185"/>
        <v>612.60823775552353</v>
      </c>
    </row>
    <row r="777" spans="1:11" x14ac:dyDescent="0.3">
      <c r="A777" s="21" t="s">
        <v>1135</v>
      </c>
      <c r="B777" t="s">
        <v>1000</v>
      </c>
      <c r="C777" s="22" t="s">
        <v>1256</v>
      </c>
      <c r="D777" s="5">
        <v>679001.55389694555</v>
      </c>
      <c r="E777" s="5">
        <v>426941.63485199999</v>
      </c>
      <c r="F777" s="5">
        <f t="shared" si="183"/>
        <v>0.62877858290851341</v>
      </c>
      <c r="H777">
        <f t="shared" si="186"/>
        <v>1987</v>
      </c>
      <c r="I777">
        <f t="shared" si="186"/>
        <v>1062</v>
      </c>
      <c r="J777">
        <f t="shared" si="184"/>
        <v>3049</v>
      </c>
      <c r="K777">
        <f t="shared" si="185"/>
        <v>1917.1458992880573</v>
      </c>
    </row>
    <row r="778" spans="1:11" x14ac:dyDescent="0.3">
      <c r="A778" s="21" t="s">
        <v>1135</v>
      </c>
      <c r="B778" t="s">
        <v>1000</v>
      </c>
      <c r="C778" s="22" t="s">
        <v>1297</v>
      </c>
      <c r="D778" s="5">
        <v>679001.55389694555</v>
      </c>
      <c r="E778" s="5">
        <v>20263.353271799999</v>
      </c>
      <c r="F778" s="5">
        <f t="shared" si="183"/>
        <v>2.9842867303475185E-2</v>
      </c>
      <c r="H778">
        <f t="shared" si="186"/>
        <v>1987</v>
      </c>
      <c r="I778">
        <f t="shared" si="186"/>
        <v>1062</v>
      </c>
      <c r="J778">
        <f t="shared" si="184"/>
        <v>3049</v>
      </c>
      <c r="K778">
        <f t="shared" si="185"/>
        <v>90.990902408295838</v>
      </c>
    </row>
    <row r="779" spans="1:11" x14ac:dyDescent="0.3">
      <c r="A779" s="21" t="s">
        <v>1135</v>
      </c>
      <c r="B779" t="s">
        <v>1000</v>
      </c>
      <c r="C779" s="22" t="s">
        <v>1309</v>
      </c>
      <c r="D779" s="5">
        <v>679001.55389694555</v>
      </c>
      <c r="E779" s="5">
        <v>99.475313845499997</v>
      </c>
      <c r="F779" s="5">
        <f t="shared" si="183"/>
        <v>1.4650233607653527E-4</v>
      </c>
      <c r="H779">
        <f t="shared" si="186"/>
        <v>1987</v>
      </c>
      <c r="I779">
        <f t="shared" si="186"/>
        <v>1062</v>
      </c>
      <c r="J779">
        <f t="shared" si="184"/>
        <v>3049</v>
      </c>
      <c r="K779">
        <f t="shared" si="185"/>
        <v>0.44668562269735601</v>
      </c>
    </row>
    <row r="780" spans="1:11" x14ac:dyDescent="0.3">
      <c r="A780" s="21" t="s">
        <v>1135</v>
      </c>
      <c r="B780" t="s">
        <v>762</v>
      </c>
      <c r="C780" s="22" t="s">
        <v>1279</v>
      </c>
      <c r="D780" s="5">
        <v>189586.58207422646</v>
      </c>
      <c r="E780" s="5">
        <v>163909.33690900001</v>
      </c>
      <c r="F780" s="5">
        <f t="shared" si="183"/>
        <v>0.86456190683804102</v>
      </c>
      <c r="H780">
        <f>Input!AC193</f>
        <v>11</v>
      </c>
      <c r="I780">
        <f>Input!AD193</f>
        <v>220</v>
      </c>
      <c r="J780">
        <f t="shared" si="184"/>
        <v>231</v>
      </c>
      <c r="K780">
        <f t="shared" si="185"/>
        <v>199.71380047958746</v>
      </c>
    </row>
    <row r="781" spans="1:11" x14ac:dyDescent="0.3">
      <c r="A781" s="21" t="s">
        <v>1135</v>
      </c>
      <c r="B781" t="s">
        <v>762</v>
      </c>
      <c r="C781" s="22" t="s">
        <v>1256</v>
      </c>
      <c r="D781" s="5">
        <v>189586.58207422646</v>
      </c>
      <c r="E781" s="5">
        <v>25223.460198699999</v>
      </c>
      <c r="F781" s="5">
        <f t="shared" si="183"/>
        <v>0.13304454314612082</v>
      </c>
      <c r="H781">
        <f t="shared" ref="H781:I783" si="187">H780</f>
        <v>11</v>
      </c>
      <c r="I781">
        <f t="shared" si="187"/>
        <v>220</v>
      </c>
      <c r="J781">
        <f t="shared" si="184"/>
        <v>231</v>
      </c>
      <c r="K781">
        <f t="shared" si="185"/>
        <v>30.733289466753909</v>
      </c>
    </row>
    <row r="782" spans="1:11" x14ac:dyDescent="0.3">
      <c r="A782" s="21" t="s">
        <v>1135</v>
      </c>
      <c r="B782" t="s">
        <v>762</v>
      </c>
      <c r="C782" s="22" t="s">
        <v>1276</v>
      </c>
      <c r="D782" s="5">
        <v>189586.58207422646</v>
      </c>
      <c r="E782" s="5">
        <v>4.4746148447799998E-2</v>
      </c>
      <c r="F782" s="5">
        <f t="shared" si="183"/>
        <v>2.3601959568151874E-7</v>
      </c>
      <c r="H782">
        <f t="shared" si="187"/>
        <v>11</v>
      </c>
      <c r="I782">
        <f t="shared" si="187"/>
        <v>220</v>
      </c>
      <c r="J782">
        <f t="shared" si="184"/>
        <v>231</v>
      </c>
      <c r="K782">
        <f t="shared" si="185"/>
        <v>5.452052660243083E-5</v>
      </c>
    </row>
    <row r="783" spans="1:11" x14ac:dyDescent="0.3">
      <c r="A783" s="21" t="s">
        <v>1135</v>
      </c>
      <c r="B783" t="s">
        <v>762</v>
      </c>
      <c r="C783" s="22" t="s">
        <v>1309</v>
      </c>
      <c r="D783" s="5">
        <v>189586.58207422646</v>
      </c>
      <c r="E783" s="5">
        <v>453.740220378</v>
      </c>
      <c r="F783" s="5">
        <f t="shared" si="183"/>
        <v>2.3933139962423753E-3</v>
      </c>
      <c r="H783">
        <f t="shared" si="187"/>
        <v>11</v>
      </c>
      <c r="I783">
        <f t="shared" si="187"/>
        <v>220</v>
      </c>
      <c r="J783">
        <f t="shared" si="184"/>
        <v>231</v>
      </c>
      <c r="K783">
        <f t="shared" si="185"/>
        <v>0.55285553313198865</v>
      </c>
    </row>
    <row r="784" spans="1:11" x14ac:dyDescent="0.3">
      <c r="A784" s="21" t="s">
        <v>1135</v>
      </c>
      <c r="B784" t="s">
        <v>884</v>
      </c>
      <c r="C784" s="22" t="s">
        <v>1275</v>
      </c>
      <c r="D784" s="5">
        <v>618118.69561977987</v>
      </c>
      <c r="E784" s="5">
        <v>196191.04998000001</v>
      </c>
      <c r="F784" s="5">
        <f t="shared" si="183"/>
        <v>0.31740028471923454</v>
      </c>
      <c r="H784">
        <f>Input!AC194</f>
        <v>946</v>
      </c>
      <c r="I784">
        <f>Input!AD194</f>
        <v>751</v>
      </c>
      <c r="J784">
        <f t="shared" si="184"/>
        <v>1697</v>
      </c>
      <c r="K784">
        <f t="shared" si="185"/>
        <v>538.62828316854097</v>
      </c>
    </row>
    <row r="785" spans="1:11" x14ac:dyDescent="0.3">
      <c r="A785" s="21" t="s">
        <v>1135</v>
      </c>
      <c r="B785" t="s">
        <v>884</v>
      </c>
      <c r="C785" s="22" t="s">
        <v>1255</v>
      </c>
      <c r="D785" s="5">
        <v>618118.69561977987</v>
      </c>
      <c r="E785" s="5">
        <v>421503.06822199997</v>
      </c>
      <c r="F785" s="5">
        <f t="shared" si="183"/>
        <v>0.68191282873164694</v>
      </c>
      <c r="H785">
        <f t="shared" ref="H785:I786" si="188">H784</f>
        <v>946</v>
      </c>
      <c r="I785">
        <f t="shared" si="188"/>
        <v>751</v>
      </c>
      <c r="J785">
        <f t="shared" si="184"/>
        <v>1697</v>
      </c>
      <c r="K785">
        <f t="shared" si="185"/>
        <v>1157.2060703576049</v>
      </c>
    </row>
    <row r="786" spans="1:11" x14ac:dyDescent="0.3">
      <c r="A786" s="21" t="s">
        <v>1135</v>
      </c>
      <c r="B786" t="s">
        <v>884</v>
      </c>
      <c r="C786" s="22" t="s">
        <v>1279</v>
      </c>
      <c r="D786" s="5">
        <v>618118.69561977987</v>
      </c>
      <c r="E786" s="5">
        <v>424.57741778000002</v>
      </c>
      <c r="F786" s="5">
        <f t="shared" si="183"/>
        <v>6.8688654911866335E-4</v>
      </c>
      <c r="H786">
        <f t="shared" si="188"/>
        <v>946</v>
      </c>
      <c r="I786">
        <f t="shared" si="188"/>
        <v>751</v>
      </c>
      <c r="J786">
        <f t="shared" si="184"/>
        <v>1697</v>
      </c>
      <c r="K786">
        <f t="shared" si="185"/>
        <v>1.1656464738543717</v>
      </c>
    </row>
    <row r="787" spans="1:11" x14ac:dyDescent="0.3">
      <c r="A787" s="21" t="s">
        <v>1135</v>
      </c>
      <c r="B787" t="s">
        <v>873</v>
      </c>
      <c r="C787" s="22" t="s">
        <v>1310</v>
      </c>
      <c r="D787" s="5">
        <v>704555.14897561038</v>
      </c>
      <c r="E787" s="5">
        <v>85206.3952116</v>
      </c>
      <c r="F787" s="5">
        <f t="shared" si="183"/>
        <v>0.1209364452668979</v>
      </c>
      <c r="H787">
        <f>Input!AC195</f>
        <v>179353</v>
      </c>
      <c r="I787">
        <f>Input!AD195</f>
        <v>1151</v>
      </c>
      <c r="J787">
        <f t="shared" si="184"/>
        <v>180504</v>
      </c>
      <c r="K787">
        <f t="shared" si="185"/>
        <v>21829.512116456139</v>
      </c>
    </row>
    <row r="788" spans="1:11" x14ac:dyDescent="0.3">
      <c r="A788" s="21" t="s">
        <v>1135</v>
      </c>
      <c r="B788" t="s">
        <v>873</v>
      </c>
      <c r="C788" s="22" t="s">
        <v>1280</v>
      </c>
      <c r="D788" s="5">
        <v>704555.14897561038</v>
      </c>
      <c r="E788" s="5">
        <v>39.994658010400002</v>
      </c>
      <c r="F788" s="5">
        <f t="shared" si="183"/>
        <v>5.6765830281065054E-5</v>
      </c>
      <c r="H788">
        <f t="shared" ref="H788:I790" si="189">H787</f>
        <v>179353</v>
      </c>
      <c r="I788">
        <f t="shared" si="189"/>
        <v>1151</v>
      </c>
      <c r="J788">
        <f t="shared" si="184"/>
        <v>180504</v>
      </c>
      <c r="K788">
        <f t="shared" si="185"/>
        <v>10.246459429053367</v>
      </c>
    </row>
    <row r="789" spans="1:11" x14ac:dyDescent="0.3">
      <c r="A789" s="21" t="s">
        <v>1135</v>
      </c>
      <c r="B789" t="s">
        <v>873</v>
      </c>
      <c r="C789" s="22" t="s">
        <v>1283</v>
      </c>
      <c r="D789" s="5">
        <v>704555.14897561038</v>
      </c>
      <c r="E789" s="5">
        <v>335485.71411100001</v>
      </c>
      <c r="F789" s="5">
        <f t="shared" si="183"/>
        <v>0.47616671966528135</v>
      </c>
      <c r="H789">
        <f t="shared" si="189"/>
        <v>179353</v>
      </c>
      <c r="I789">
        <f t="shared" si="189"/>
        <v>1151</v>
      </c>
      <c r="J789">
        <f t="shared" si="184"/>
        <v>180504</v>
      </c>
      <c r="K789">
        <f t="shared" si="185"/>
        <v>85949.997566461941</v>
      </c>
    </row>
    <row r="790" spans="1:11" x14ac:dyDescent="0.3">
      <c r="A790" s="21" t="s">
        <v>1135</v>
      </c>
      <c r="B790" t="s">
        <v>873</v>
      </c>
      <c r="C790" s="22" t="s">
        <v>1313</v>
      </c>
      <c r="D790" s="5">
        <v>704555.14897561038</v>
      </c>
      <c r="E790" s="5">
        <v>283823.044995</v>
      </c>
      <c r="F790" s="5">
        <f t="shared" si="183"/>
        <v>0.40284006923753973</v>
      </c>
      <c r="H790">
        <f t="shared" si="189"/>
        <v>179353</v>
      </c>
      <c r="I790">
        <f t="shared" si="189"/>
        <v>1151</v>
      </c>
      <c r="J790">
        <f t="shared" si="184"/>
        <v>180504</v>
      </c>
      <c r="K790">
        <f t="shared" si="185"/>
        <v>72714.243857652866</v>
      </c>
    </row>
    <row r="791" spans="1:11" x14ac:dyDescent="0.3">
      <c r="A791" s="21" t="s">
        <v>1135</v>
      </c>
      <c r="B791" t="s">
        <v>1060</v>
      </c>
      <c r="C791" s="22" t="s">
        <v>1238</v>
      </c>
      <c r="D791" s="5">
        <v>479725.03029379999</v>
      </c>
      <c r="E791" s="5">
        <v>21692.0035536</v>
      </c>
      <c r="F791" s="5">
        <f t="shared" si="183"/>
        <v>4.5217577119782713E-2</v>
      </c>
      <c r="H791">
        <f>Input!AC196</f>
        <v>2810</v>
      </c>
      <c r="I791">
        <f>Input!AD196</f>
        <v>918</v>
      </c>
      <c r="J791">
        <f t="shared" si="184"/>
        <v>3728</v>
      </c>
      <c r="K791">
        <f t="shared" si="185"/>
        <v>168.57112750254996</v>
      </c>
    </row>
    <row r="792" spans="1:11" x14ac:dyDescent="0.3">
      <c r="A792" s="21" t="s">
        <v>1135</v>
      </c>
      <c r="B792" t="s">
        <v>1060</v>
      </c>
      <c r="C792" s="22" t="s">
        <v>1260</v>
      </c>
      <c r="D792" s="5">
        <v>479725.03029379999</v>
      </c>
      <c r="E792" s="5">
        <v>24531.635849300001</v>
      </c>
      <c r="F792" s="5">
        <f t="shared" si="183"/>
        <v>5.1136868623002617E-2</v>
      </c>
      <c r="H792">
        <f t="shared" ref="H792:I796" si="190">H791</f>
        <v>2810</v>
      </c>
      <c r="I792">
        <f t="shared" si="190"/>
        <v>918</v>
      </c>
      <c r="J792">
        <f t="shared" si="184"/>
        <v>3728</v>
      </c>
      <c r="K792">
        <f t="shared" si="185"/>
        <v>190.63824622655375</v>
      </c>
    </row>
    <row r="793" spans="1:11" x14ac:dyDescent="0.3">
      <c r="A793" s="21" t="s">
        <v>1135</v>
      </c>
      <c r="B793" t="s">
        <v>1060</v>
      </c>
      <c r="C793" s="22" t="s">
        <v>1261</v>
      </c>
      <c r="D793" s="5">
        <v>479725.03029379999</v>
      </c>
      <c r="E793" s="5">
        <v>139262.037407</v>
      </c>
      <c r="F793" s="5">
        <f t="shared" si="183"/>
        <v>0.29029554143070496</v>
      </c>
      <c r="H793">
        <f t="shared" si="190"/>
        <v>2810</v>
      </c>
      <c r="I793">
        <f t="shared" si="190"/>
        <v>918</v>
      </c>
      <c r="J793">
        <f t="shared" si="184"/>
        <v>3728</v>
      </c>
      <c r="K793">
        <f t="shared" si="185"/>
        <v>1082.2217784536681</v>
      </c>
    </row>
    <row r="794" spans="1:11" x14ac:dyDescent="0.3">
      <c r="A794" s="21" t="s">
        <v>1135</v>
      </c>
      <c r="B794" t="s">
        <v>1060</v>
      </c>
      <c r="C794" s="22" t="s">
        <v>1239</v>
      </c>
      <c r="D794" s="5">
        <v>479725.03029379999</v>
      </c>
      <c r="E794" s="5">
        <v>106295.23633</v>
      </c>
      <c r="F794" s="5">
        <f t="shared" si="183"/>
        <v>0.22157533924152586</v>
      </c>
      <c r="H794">
        <f t="shared" si="190"/>
        <v>2810</v>
      </c>
      <c r="I794">
        <f t="shared" si="190"/>
        <v>918</v>
      </c>
      <c r="J794">
        <f t="shared" si="184"/>
        <v>3728</v>
      </c>
      <c r="K794">
        <f t="shared" si="185"/>
        <v>826.03286469240845</v>
      </c>
    </row>
    <row r="795" spans="1:11" x14ac:dyDescent="0.3">
      <c r="A795" s="21" t="s">
        <v>1135</v>
      </c>
      <c r="B795" t="s">
        <v>1060</v>
      </c>
      <c r="C795" s="22" t="s">
        <v>1240</v>
      </c>
      <c r="D795" s="5">
        <v>479725.03029379999</v>
      </c>
      <c r="E795" s="5">
        <v>162356.24979100001</v>
      </c>
      <c r="F795" s="5">
        <f t="shared" si="183"/>
        <v>0.33843606136533566</v>
      </c>
      <c r="H795">
        <f t="shared" si="190"/>
        <v>2810</v>
      </c>
      <c r="I795">
        <f t="shared" si="190"/>
        <v>918</v>
      </c>
      <c r="J795">
        <f t="shared" si="184"/>
        <v>3728</v>
      </c>
      <c r="K795">
        <f t="shared" si="185"/>
        <v>1261.6896367699715</v>
      </c>
    </row>
    <row r="796" spans="1:11" x14ac:dyDescent="0.3">
      <c r="A796" s="21" t="s">
        <v>1135</v>
      </c>
      <c r="B796" t="s">
        <v>1060</v>
      </c>
      <c r="C796" s="22" t="s">
        <v>1275</v>
      </c>
      <c r="D796" s="5">
        <v>479725.03029379999</v>
      </c>
      <c r="E796" s="5">
        <v>25587.8673629</v>
      </c>
      <c r="F796" s="5">
        <f t="shared" si="183"/>
        <v>5.3338612219648238E-2</v>
      </c>
      <c r="H796">
        <f t="shared" si="190"/>
        <v>2810</v>
      </c>
      <c r="I796">
        <f t="shared" si="190"/>
        <v>918</v>
      </c>
      <c r="J796">
        <f t="shared" si="184"/>
        <v>3728</v>
      </c>
      <c r="K796">
        <f t="shared" si="185"/>
        <v>198.84634635484863</v>
      </c>
    </row>
    <row r="797" spans="1:11" x14ac:dyDescent="0.3">
      <c r="A797" s="21" t="s">
        <v>1135</v>
      </c>
      <c r="B797" t="s">
        <v>1090</v>
      </c>
      <c r="C797" s="22" t="s">
        <v>1239</v>
      </c>
      <c r="D797" s="5">
        <v>728311.64164080005</v>
      </c>
      <c r="E797" s="5">
        <v>176830.46849200001</v>
      </c>
      <c r="F797" s="5">
        <f t="shared" si="183"/>
        <v>0.24279505967201329</v>
      </c>
      <c r="H797">
        <f>Input!AC197</f>
        <v>3035</v>
      </c>
      <c r="I797">
        <f>Input!AD197</f>
        <v>1191</v>
      </c>
      <c r="J797">
        <f t="shared" si="184"/>
        <v>4226</v>
      </c>
      <c r="K797">
        <f t="shared" si="185"/>
        <v>1026.0519221739282</v>
      </c>
    </row>
    <row r="798" spans="1:11" x14ac:dyDescent="0.3">
      <c r="A798" s="21" t="s">
        <v>1135</v>
      </c>
      <c r="B798" t="s">
        <v>1090</v>
      </c>
      <c r="C798" s="22" t="s">
        <v>1246</v>
      </c>
      <c r="D798" s="5">
        <v>728311.64164080005</v>
      </c>
      <c r="E798" s="5">
        <v>294481.57077400002</v>
      </c>
      <c r="F798" s="5">
        <f t="shared" si="183"/>
        <v>0.40433456495432074</v>
      </c>
      <c r="H798">
        <f t="shared" ref="H798:I801" si="191">H797</f>
        <v>3035</v>
      </c>
      <c r="I798">
        <f t="shared" si="191"/>
        <v>1191</v>
      </c>
      <c r="J798">
        <f t="shared" si="184"/>
        <v>4226</v>
      </c>
      <c r="K798">
        <f t="shared" si="185"/>
        <v>1708.7178714969596</v>
      </c>
    </row>
    <row r="799" spans="1:11" x14ac:dyDescent="0.3">
      <c r="A799" s="21" t="s">
        <v>1135</v>
      </c>
      <c r="B799" t="s">
        <v>1090</v>
      </c>
      <c r="C799" s="22" t="s">
        <v>1247</v>
      </c>
      <c r="D799" s="5">
        <v>728311.64164080005</v>
      </c>
      <c r="E799" s="5">
        <v>29860.507757399999</v>
      </c>
      <c r="F799" s="5">
        <f t="shared" si="183"/>
        <v>4.0999629897618829E-2</v>
      </c>
      <c r="H799">
        <f t="shared" si="191"/>
        <v>3035</v>
      </c>
      <c r="I799">
        <f t="shared" si="191"/>
        <v>1191</v>
      </c>
      <c r="J799">
        <f t="shared" si="184"/>
        <v>4226</v>
      </c>
      <c r="K799">
        <f t="shared" si="185"/>
        <v>173.26443594733718</v>
      </c>
    </row>
    <row r="800" spans="1:11" x14ac:dyDescent="0.3">
      <c r="A800" s="21" t="s">
        <v>1135</v>
      </c>
      <c r="B800" t="s">
        <v>1090</v>
      </c>
      <c r="C800" s="22" t="s">
        <v>1275</v>
      </c>
      <c r="D800" s="5">
        <v>728311.64164080005</v>
      </c>
      <c r="E800" s="5">
        <v>200543.89749500001</v>
      </c>
      <c r="F800" s="5">
        <f t="shared" si="183"/>
        <v>0.27535451313561088</v>
      </c>
      <c r="H800">
        <f t="shared" si="191"/>
        <v>3035</v>
      </c>
      <c r="I800">
        <f t="shared" si="191"/>
        <v>1191</v>
      </c>
      <c r="J800">
        <f t="shared" si="184"/>
        <v>4226</v>
      </c>
      <c r="K800">
        <f t="shared" si="185"/>
        <v>1163.6481725110916</v>
      </c>
    </row>
    <row r="801" spans="1:11" x14ac:dyDescent="0.3">
      <c r="A801" s="21" t="s">
        <v>1135</v>
      </c>
      <c r="B801" t="s">
        <v>1090</v>
      </c>
      <c r="C801" s="22" t="s">
        <v>1255</v>
      </c>
      <c r="D801" s="5">
        <v>728311.64164080005</v>
      </c>
      <c r="E801" s="5">
        <v>26595.197122400001</v>
      </c>
      <c r="F801" s="5">
        <f t="shared" si="183"/>
        <v>3.6516232340436251E-2</v>
      </c>
      <c r="H801">
        <f t="shared" si="191"/>
        <v>3035</v>
      </c>
      <c r="I801">
        <f t="shared" si="191"/>
        <v>1191</v>
      </c>
      <c r="J801">
        <f t="shared" si="184"/>
        <v>4226</v>
      </c>
      <c r="K801">
        <f t="shared" si="185"/>
        <v>154.31759787068358</v>
      </c>
    </row>
    <row r="802" spans="1:11" x14ac:dyDescent="0.3">
      <c r="A802" s="21" t="s">
        <v>1135</v>
      </c>
      <c r="B802" t="s">
        <v>708</v>
      </c>
      <c r="C802" s="22" t="s">
        <v>1263</v>
      </c>
      <c r="D802" s="5">
        <v>654340.80403508001</v>
      </c>
      <c r="E802" s="5">
        <v>1024.5445498399999</v>
      </c>
      <c r="F802" s="5">
        <f t="shared" si="183"/>
        <v>1.5657659487563805E-3</v>
      </c>
      <c r="H802">
        <f>Input!AC198</f>
        <v>951</v>
      </c>
      <c r="I802">
        <f>Input!AD198</f>
        <v>704</v>
      </c>
      <c r="J802">
        <f t="shared" si="184"/>
        <v>1655</v>
      </c>
      <c r="K802">
        <f t="shared" si="185"/>
        <v>2.5913426451918098</v>
      </c>
    </row>
    <row r="803" spans="1:11" x14ac:dyDescent="0.3">
      <c r="A803" s="21" t="s">
        <v>1135</v>
      </c>
      <c r="B803" t="s">
        <v>708</v>
      </c>
      <c r="C803" s="22" t="s">
        <v>1279</v>
      </c>
      <c r="D803" s="5">
        <v>654340.80403508001</v>
      </c>
      <c r="E803" s="5">
        <v>421552.32974900003</v>
      </c>
      <c r="F803" s="5">
        <f t="shared" si="183"/>
        <v>0.64423970987204415</v>
      </c>
      <c r="H803">
        <f t="shared" ref="H803:I806" si="192">H802</f>
        <v>951</v>
      </c>
      <c r="I803">
        <f t="shared" si="192"/>
        <v>704</v>
      </c>
      <c r="J803">
        <f t="shared" si="184"/>
        <v>1655</v>
      </c>
      <c r="K803">
        <f t="shared" si="185"/>
        <v>1066.2167198382331</v>
      </c>
    </row>
    <row r="804" spans="1:11" x14ac:dyDescent="0.3">
      <c r="A804" s="21" t="s">
        <v>1135</v>
      </c>
      <c r="B804" t="s">
        <v>708</v>
      </c>
      <c r="C804" s="22" t="s">
        <v>1256</v>
      </c>
      <c r="D804" s="5">
        <v>654340.80403508001</v>
      </c>
      <c r="E804" s="5">
        <v>27681.8207659</v>
      </c>
      <c r="F804" s="5">
        <f t="shared" si="183"/>
        <v>4.2304897685115084E-2</v>
      </c>
      <c r="H804">
        <f t="shared" si="192"/>
        <v>951</v>
      </c>
      <c r="I804">
        <f t="shared" si="192"/>
        <v>704</v>
      </c>
      <c r="J804">
        <f t="shared" si="184"/>
        <v>1655</v>
      </c>
      <c r="K804">
        <f t="shared" si="185"/>
        <v>70.014605668865457</v>
      </c>
    </row>
    <row r="805" spans="1:11" x14ac:dyDescent="0.3">
      <c r="A805" s="21" t="s">
        <v>1135</v>
      </c>
      <c r="B805" t="s">
        <v>708</v>
      </c>
      <c r="C805" s="22" t="s">
        <v>1276</v>
      </c>
      <c r="D805" s="5">
        <v>654340.80403508001</v>
      </c>
      <c r="E805" s="5">
        <v>200692.84176899999</v>
      </c>
      <c r="F805" s="5">
        <f t="shared" si="183"/>
        <v>0.30670995990376998</v>
      </c>
      <c r="H805">
        <f t="shared" si="192"/>
        <v>951</v>
      </c>
      <c r="I805">
        <f t="shared" si="192"/>
        <v>704</v>
      </c>
      <c r="J805">
        <f t="shared" si="184"/>
        <v>1655</v>
      </c>
      <c r="K805">
        <f t="shared" si="185"/>
        <v>507.60498364073931</v>
      </c>
    </row>
    <row r="806" spans="1:11" x14ac:dyDescent="0.3">
      <c r="A806" s="21" t="s">
        <v>1135</v>
      </c>
      <c r="B806" t="s">
        <v>708</v>
      </c>
      <c r="C806" s="22" t="s">
        <v>1309</v>
      </c>
      <c r="D806" s="5">
        <v>654340.80403508001</v>
      </c>
      <c r="E806" s="5">
        <v>3389.2672013400002</v>
      </c>
      <c r="F806" s="5">
        <f t="shared" si="183"/>
        <v>5.1796665903144521E-3</v>
      </c>
      <c r="H806">
        <f t="shared" si="192"/>
        <v>951</v>
      </c>
      <c r="I806">
        <f t="shared" si="192"/>
        <v>704</v>
      </c>
      <c r="J806">
        <f t="shared" si="184"/>
        <v>1655</v>
      </c>
      <c r="K806">
        <f t="shared" si="185"/>
        <v>8.5723482069704176</v>
      </c>
    </row>
    <row r="807" spans="1:11" x14ac:dyDescent="0.3">
      <c r="A807" s="21" t="s">
        <v>1135</v>
      </c>
      <c r="B807" t="s">
        <v>1116</v>
      </c>
      <c r="C807" s="22" t="s">
        <v>1267</v>
      </c>
      <c r="D807" s="5">
        <v>53.706727959800006</v>
      </c>
      <c r="E807" s="5">
        <v>19.457149669500001</v>
      </c>
      <c r="F807" s="5">
        <f t="shared" si="183"/>
        <v>0.362285143940697</v>
      </c>
      <c r="H807">
        <f>Input!AC199</f>
        <v>0</v>
      </c>
      <c r="I807">
        <f>Input!AD199</f>
        <v>0</v>
      </c>
      <c r="J807">
        <f t="shared" si="184"/>
        <v>0</v>
      </c>
      <c r="K807">
        <f t="shared" si="185"/>
        <v>0</v>
      </c>
    </row>
    <row r="808" spans="1:11" x14ac:dyDescent="0.3">
      <c r="A808" s="21" t="s">
        <v>1135</v>
      </c>
      <c r="B808" t="s">
        <v>1116</v>
      </c>
      <c r="C808" s="22" t="s">
        <v>1278</v>
      </c>
      <c r="D808" s="5">
        <v>53.706727959800006</v>
      </c>
      <c r="E808" s="5">
        <v>14.692041825</v>
      </c>
      <c r="F808" s="5">
        <f t="shared" si="183"/>
        <v>0.27356054600826052</v>
      </c>
      <c r="H808">
        <f t="shared" ref="H808:I809" si="193">H807</f>
        <v>0</v>
      </c>
      <c r="I808">
        <f t="shared" si="193"/>
        <v>0</v>
      </c>
      <c r="J808">
        <f t="shared" si="184"/>
        <v>0</v>
      </c>
      <c r="K808">
        <f t="shared" si="185"/>
        <v>0</v>
      </c>
    </row>
    <row r="809" spans="1:11" x14ac:dyDescent="0.3">
      <c r="A809" s="21" t="s">
        <v>1135</v>
      </c>
      <c r="B809" t="s">
        <v>1116</v>
      </c>
      <c r="C809" s="22" t="s">
        <v>1276</v>
      </c>
      <c r="D809" s="5">
        <v>53.706727959800006</v>
      </c>
      <c r="E809" s="5">
        <v>19.5575364653</v>
      </c>
      <c r="F809" s="5">
        <f t="shared" si="183"/>
        <v>0.36415431005104243</v>
      </c>
      <c r="H809">
        <f t="shared" si="193"/>
        <v>0</v>
      </c>
      <c r="I809">
        <f t="shared" si="193"/>
        <v>0</v>
      </c>
      <c r="J809">
        <f t="shared" si="184"/>
        <v>0</v>
      </c>
      <c r="K809">
        <f t="shared" si="185"/>
        <v>0</v>
      </c>
    </row>
    <row r="810" spans="1:11" x14ac:dyDescent="0.3">
      <c r="A810" s="21" t="s">
        <v>1135</v>
      </c>
      <c r="B810" t="s">
        <v>805</v>
      </c>
      <c r="C810" s="22" t="s">
        <v>1310</v>
      </c>
      <c r="D810" s="5">
        <v>485780.11269124993</v>
      </c>
      <c r="E810" s="5">
        <v>181908.48415999999</v>
      </c>
      <c r="F810" s="5">
        <f t="shared" si="183"/>
        <v>0.37446671736357517</v>
      </c>
      <c r="H810">
        <f>Input!AC200</f>
        <v>170127</v>
      </c>
      <c r="I810">
        <f>Input!AD200</f>
        <v>728</v>
      </c>
      <c r="J810">
        <f t="shared" si="184"/>
        <v>170855</v>
      </c>
      <c r="K810">
        <f t="shared" si="185"/>
        <v>63979.510995153636</v>
      </c>
    </row>
    <row r="811" spans="1:11" x14ac:dyDescent="0.3">
      <c r="A811" s="21" t="s">
        <v>1135</v>
      </c>
      <c r="B811" t="s">
        <v>805</v>
      </c>
      <c r="C811" s="22" t="s">
        <v>1280</v>
      </c>
      <c r="D811" s="5">
        <v>485780.11269124993</v>
      </c>
      <c r="E811" s="5">
        <v>201335.396924</v>
      </c>
      <c r="F811" s="5">
        <f t="shared" si="183"/>
        <v>0.41445788261810523</v>
      </c>
      <c r="H811">
        <f t="shared" ref="H811:I814" si="194">H810</f>
        <v>170127</v>
      </c>
      <c r="I811">
        <f t="shared" si="194"/>
        <v>728</v>
      </c>
      <c r="J811">
        <f t="shared" si="184"/>
        <v>170855</v>
      </c>
      <c r="K811">
        <f t="shared" si="185"/>
        <v>70812.201534716369</v>
      </c>
    </row>
    <row r="812" spans="1:11" x14ac:dyDescent="0.3">
      <c r="A812" s="21" t="s">
        <v>1135</v>
      </c>
      <c r="B812" t="s">
        <v>805</v>
      </c>
      <c r="C812" s="22" t="s">
        <v>1283</v>
      </c>
      <c r="D812" s="5">
        <v>485780.11269124993</v>
      </c>
      <c r="E812" s="5">
        <v>42727.949230899998</v>
      </c>
      <c r="F812" s="5">
        <f t="shared" si="183"/>
        <v>8.7957386715945801E-2</v>
      </c>
      <c r="H812">
        <f t="shared" si="194"/>
        <v>170127</v>
      </c>
      <c r="I812">
        <f t="shared" si="194"/>
        <v>728</v>
      </c>
      <c r="J812">
        <f t="shared" si="184"/>
        <v>170855</v>
      </c>
      <c r="K812">
        <f t="shared" si="185"/>
        <v>15027.959307352919</v>
      </c>
    </row>
    <row r="813" spans="1:11" x14ac:dyDescent="0.3">
      <c r="A813" s="21" t="s">
        <v>1135</v>
      </c>
      <c r="B813" t="s">
        <v>805</v>
      </c>
      <c r="C813" s="22" t="s">
        <v>1311</v>
      </c>
      <c r="D813" s="5">
        <v>485780.11269124993</v>
      </c>
      <c r="E813" s="5">
        <v>9715.0955518499995</v>
      </c>
      <c r="F813" s="5">
        <f t="shared" si="183"/>
        <v>1.999895693141452E-2</v>
      </c>
      <c r="H813">
        <f t="shared" si="194"/>
        <v>170127</v>
      </c>
      <c r="I813">
        <f t="shared" si="194"/>
        <v>728</v>
      </c>
      <c r="J813">
        <f t="shared" si="184"/>
        <v>170855</v>
      </c>
      <c r="K813">
        <f t="shared" si="185"/>
        <v>3416.921786516828</v>
      </c>
    </row>
    <row r="814" spans="1:11" x14ac:dyDescent="0.3">
      <c r="A814" s="21" t="s">
        <v>1135</v>
      </c>
      <c r="B814" t="s">
        <v>805</v>
      </c>
      <c r="C814" s="22" t="s">
        <v>1313</v>
      </c>
      <c r="D814" s="5">
        <v>485780.11269124993</v>
      </c>
      <c r="E814" s="5">
        <v>50093.186824500001</v>
      </c>
      <c r="F814" s="5">
        <f t="shared" si="183"/>
        <v>0.10311905637095937</v>
      </c>
      <c r="H814">
        <f t="shared" si="194"/>
        <v>170127</v>
      </c>
      <c r="I814">
        <f t="shared" si="194"/>
        <v>728</v>
      </c>
      <c r="J814">
        <f t="shared" si="184"/>
        <v>170855</v>
      </c>
      <c r="K814">
        <f t="shared" si="185"/>
        <v>17618.406376260264</v>
      </c>
    </row>
    <row r="815" spans="1:11" x14ac:dyDescent="0.3">
      <c r="A815" s="21" t="s">
        <v>1135</v>
      </c>
      <c r="B815" t="s">
        <v>1119</v>
      </c>
      <c r="C815" s="22" t="s">
        <v>1261</v>
      </c>
      <c r="D815" s="5">
        <v>16570.0821513913</v>
      </c>
      <c r="E815" s="5">
        <v>18.3025381643</v>
      </c>
      <c r="F815" s="5">
        <f t="shared" si="183"/>
        <v>1.1045532542977305E-3</v>
      </c>
      <c r="H815">
        <f>Input!AC201</f>
        <v>0</v>
      </c>
      <c r="I815">
        <f>Input!AD201</f>
        <v>0</v>
      </c>
      <c r="J815">
        <f t="shared" si="184"/>
        <v>0</v>
      </c>
      <c r="K815">
        <f t="shared" si="185"/>
        <v>0</v>
      </c>
    </row>
    <row r="816" spans="1:11" x14ac:dyDescent="0.3">
      <c r="A816" s="21" t="s">
        <v>1135</v>
      </c>
      <c r="B816" t="s">
        <v>1119</v>
      </c>
      <c r="C816" s="22" t="s">
        <v>1263</v>
      </c>
      <c r="D816" s="5">
        <v>16570.0821513913</v>
      </c>
      <c r="E816" s="5">
        <v>15960.2259452</v>
      </c>
      <c r="F816" s="5">
        <f t="shared" si="183"/>
        <v>0.9631953420255015</v>
      </c>
      <c r="H816">
        <f t="shared" ref="H816:I818" si="195">H815</f>
        <v>0</v>
      </c>
      <c r="I816">
        <f t="shared" si="195"/>
        <v>0</v>
      </c>
      <c r="J816">
        <f t="shared" si="184"/>
        <v>0</v>
      </c>
      <c r="K816">
        <f t="shared" si="185"/>
        <v>0</v>
      </c>
    </row>
    <row r="817" spans="1:11" x14ac:dyDescent="0.3">
      <c r="A817" s="21" t="s">
        <v>1135</v>
      </c>
      <c r="B817" t="s">
        <v>1119</v>
      </c>
      <c r="C817" s="22" t="s">
        <v>1279</v>
      </c>
      <c r="D817" s="5">
        <v>16570.0821513913</v>
      </c>
      <c r="E817" s="5">
        <v>415.71177460400003</v>
      </c>
      <c r="F817" s="5">
        <f t="shared" si="183"/>
        <v>2.5088093758732208E-2</v>
      </c>
      <c r="H817">
        <f t="shared" si="195"/>
        <v>0</v>
      </c>
      <c r="I817">
        <f t="shared" si="195"/>
        <v>0</v>
      </c>
      <c r="J817">
        <f t="shared" si="184"/>
        <v>0</v>
      </c>
      <c r="K817">
        <f t="shared" si="185"/>
        <v>0</v>
      </c>
    </row>
    <row r="818" spans="1:11" x14ac:dyDescent="0.3">
      <c r="A818" s="21" t="s">
        <v>1135</v>
      </c>
      <c r="B818" t="s">
        <v>1119</v>
      </c>
      <c r="C818" s="22" t="s">
        <v>1276</v>
      </c>
      <c r="D818" s="5">
        <v>16570.0821513913</v>
      </c>
      <c r="E818" s="5">
        <v>175.84189342299999</v>
      </c>
      <c r="F818" s="5">
        <f t="shared" si="183"/>
        <v>1.0612010961468618E-2</v>
      </c>
      <c r="H818">
        <f t="shared" si="195"/>
        <v>0</v>
      </c>
      <c r="I818">
        <f t="shared" si="195"/>
        <v>0</v>
      </c>
      <c r="J818">
        <f t="shared" si="184"/>
        <v>0</v>
      </c>
      <c r="K818">
        <f t="shared" si="185"/>
        <v>0</v>
      </c>
    </row>
    <row r="819" spans="1:11" x14ac:dyDescent="0.3">
      <c r="A819" s="21" t="s">
        <v>1136</v>
      </c>
      <c r="B819" t="s">
        <v>854</v>
      </c>
      <c r="C819" s="22" t="s">
        <v>1298</v>
      </c>
      <c r="D819" s="5">
        <v>779673.09296470194</v>
      </c>
      <c r="E819" s="5">
        <v>10175.7078093</v>
      </c>
      <c r="F819" s="5">
        <f t="shared" si="183"/>
        <v>1.3051249172402418E-2</v>
      </c>
      <c r="H819">
        <f>Input!AC202</f>
        <v>38185</v>
      </c>
      <c r="I819">
        <f>Input!AD202</f>
        <v>1745</v>
      </c>
      <c r="J819">
        <f t="shared" si="184"/>
        <v>39930</v>
      </c>
      <c r="K819">
        <f t="shared" si="185"/>
        <v>521.13637945402854</v>
      </c>
    </row>
    <row r="820" spans="1:11" x14ac:dyDescent="0.3">
      <c r="A820" s="21" t="s">
        <v>1136</v>
      </c>
      <c r="B820" t="s">
        <v>854</v>
      </c>
      <c r="C820" s="22" t="s">
        <v>1314</v>
      </c>
      <c r="D820" s="5">
        <v>779673.09296470194</v>
      </c>
      <c r="E820" s="5">
        <v>282.06386540199998</v>
      </c>
      <c r="F820" s="5">
        <f t="shared" si="183"/>
        <v>3.6177196307936435E-4</v>
      </c>
      <c r="H820">
        <f>H819</f>
        <v>38185</v>
      </c>
      <c r="I820">
        <f>I819</f>
        <v>1745</v>
      </c>
      <c r="J820">
        <f t="shared" si="184"/>
        <v>39930</v>
      </c>
      <c r="K820">
        <f t="shared" si="185"/>
        <v>14.445554485759018</v>
      </c>
    </row>
    <row r="821" spans="1:11" x14ac:dyDescent="0.3">
      <c r="A821" s="21" t="s">
        <v>1136</v>
      </c>
      <c r="B821" t="s">
        <v>854</v>
      </c>
      <c r="C821" s="22" t="s">
        <v>1315</v>
      </c>
      <c r="D821" s="5">
        <v>779673.09296470194</v>
      </c>
      <c r="E821" s="5">
        <v>142877.21775899999</v>
      </c>
      <c r="F821" s="5">
        <f t="shared" si="183"/>
        <v>0.18325272354303043</v>
      </c>
      <c r="H821">
        <f t="shared" ref="H821:I822" si="196">H820</f>
        <v>38185</v>
      </c>
      <c r="I821">
        <f t="shared" si="196"/>
        <v>1745</v>
      </c>
      <c r="J821">
        <f t="shared" si="184"/>
        <v>39930</v>
      </c>
      <c r="K821">
        <f t="shared" si="185"/>
        <v>7317.2812510732056</v>
      </c>
    </row>
    <row r="822" spans="1:11" x14ac:dyDescent="0.3">
      <c r="A822" s="21" t="s">
        <v>1136</v>
      </c>
      <c r="B822" t="s">
        <v>854</v>
      </c>
      <c r="C822" s="22" t="s">
        <v>1316</v>
      </c>
      <c r="D822" s="5">
        <v>779673.09296470194</v>
      </c>
      <c r="E822" s="5">
        <v>626338.10353099997</v>
      </c>
      <c r="F822" s="5">
        <f t="shared" si="183"/>
        <v>0.80333425532148783</v>
      </c>
      <c r="H822">
        <f t="shared" si="196"/>
        <v>38185</v>
      </c>
      <c r="I822">
        <f t="shared" si="196"/>
        <v>1745</v>
      </c>
      <c r="J822">
        <f t="shared" si="184"/>
        <v>39930</v>
      </c>
      <c r="K822">
        <f t="shared" si="185"/>
        <v>32077.13681498701</v>
      </c>
    </row>
    <row r="823" spans="1:11" x14ac:dyDescent="0.3">
      <c r="A823" s="21" t="s">
        <v>1136</v>
      </c>
      <c r="B823" t="s">
        <v>630</v>
      </c>
      <c r="C823" s="22" t="s">
        <v>1317</v>
      </c>
      <c r="D823" s="5">
        <v>803878.38459256</v>
      </c>
      <c r="E823" s="5">
        <v>311830.14026399999</v>
      </c>
      <c r="F823" s="5">
        <f t="shared" si="183"/>
        <v>0.38790710913572934</v>
      </c>
      <c r="H823">
        <f>Input!AC203</f>
        <v>14010</v>
      </c>
      <c r="I823">
        <f>Input!AD203</f>
        <v>1319</v>
      </c>
      <c r="J823">
        <f t="shared" si="184"/>
        <v>15329</v>
      </c>
      <c r="K823">
        <f t="shared" si="185"/>
        <v>5946.2280759415953</v>
      </c>
    </row>
    <row r="824" spans="1:11" x14ac:dyDescent="0.3">
      <c r="A824" s="21" t="s">
        <v>1136</v>
      </c>
      <c r="B824" t="s">
        <v>630</v>
      </c>
      <c r="C824" s="22" t="s">
        <v>1298</v>
      </c>
      <c r="D824" s="5">
        <v>803878.38459256</v>
      </c>
      <c r="E824" s="5">
        <v>338473.69451100001</v>
      </c>
      <c r="F824" s="5">
        <f t="shared" si="183"/>
        <v>0.42105087162227028</v>
      </c>
      <c r="H824">
        <f>H823</f>
        <v>14010</v>
      </c>
      <c r="I824">
        <f>I823</f>
        <v>1319</v>
      </c>
      <c r="J824">
        <f t="shared" si="184"/>
        <v>15329</v>
      </c>
      <c r="K824">
        <f t="shared" si="185"/>
        <v>6454.288811097781</v>
      </c>
    </row>
    <row r="825" spans="1:11" x14ac:dyDescent="0.3">
      <c r="A825" s="21" t="s">
        <v>1136</v>
      </c>
      <c r="B825" t="s">
        <v>630</v>
      </c>
      <c r="C825" s="22" t="s">
        <v>1318</v>
      </c>
      <c r="D825" s="5">
        <v>803878.38459256</v>
      </c>
      <c r="E825" s="5">
        <v>3093.44013236</v>
      </c>
      <c r="F825" s="5">
        <f t="shared" si="183"/>
        <v>3.8481444353400396E-3</v>
      </c>
      <c r="H825">
        <f t="shared" ref="H825:I827" si="197">H824</f>
        <v>14010</v>
      </c>
      <c r="I825">
        <f t="shared" si="197"/>
        <v>1319</v>
      </c>
      <c r="J825">
        <f t="shared" si="184"/>
        <v>15329</v>
      </c>
      <c r="K825">
        <f t="shared" si="185"/>
        <v>58.988206049327466</v>
      </c>
    </row>
    <row r="826" spans="1:11" x14ac:dyDescent="0.3">
      <c r="A826" s="21" t="s">
        <v>1136</v>
      </c>
      <c r="B826" t="s">
        <v>630</v>
      </c>
      <c r="C826" s="22" t="s">
        <v>1299</v>
      </c>
      <c r="D826" s="5">
        <v>803878.38459256</v>
      </c>
      <c r="E826" s="5">
        <v>129307.026088</v>
      </c>
      <c r="F826" s="5">
        <f t="shared" si="183"/>
        <v>0.16085396568230695</v>
      </c>
      <c r="H826">
        <f t="shared" si="197"/>
        <v>14010</v>
      </c>
      <c r="I826">
        <f t="shared" si="197"/>
        <v>1319</v>
      </c>
      <c r="J826">
        <f t="shared" si="184"/>
        <v>15329</v>
      </c>
      <c r="K826">
        <f t="shared" si="185"/>
        <v>2465.7304399440832</v>
      </c>
    </row>
    <row r="827" spans="1:11" x14ac:dyDescent="0.3">
      <c r="A827" s="21" t="s">
        <v>1136</v>
      </c>
      <c r="B827" t="s">
        <v>630</v>
      </c>
      <c r="C827" s="22" t="s">
        <v>1316</v>
      </c>
      <c r="D827" s="5">
        <v>803878.38459256</v>
      </c>
      <c r="E827" s="5">
        <v>21174.083597199999</v>
      </c>
      <c r="F827" s="5">
        <f t="shared" si="183"/>
        <v>2.6339909124353345E-2</v>
      </c>
      <c r="H827">
        <f t="shared" si="197"/>
        <v>14010</v>
      </c>
      <c r="I827">
        <f t="shared" si="197"/>
        <v>1319</v>
      </c>
      <c r="J827">
        <f t="shared" si="184"/>
        <v>15329</v>
      </c>
      <c r="K827">
        <f t="shared" si="185"/>
        <v>403.76446696721246</v>
      </c>
    </row>
    <row r="828" spans="1:11" x14ac:dyDescent="0.3">
      <c r="A828" s="21" t="s">
        <v>1136</v>
      </c>
      <c r="B828" t="s">
        <v>957</v>
      </c>
      <c r="C828" s="22" t="s">
        <v>1276</v>
      </c>
      <c r="D828" s="5">
        <v>349670.44652260002</v>
      </c>
      <c r="E828" s="5">
        <v>37093.310968600003</v>
      </c>
      <c r="F828" s="5">
        <f t="shared" si="183"/>
        <v>0.10608077215985874</v>
      </c>
      <c r="H828">
        <f>Input!AC204</f>
        <v>824</v>
      </c>
      <c r="I828">
        <f>Input!AD204</f>
        <v>918</v>
      </c>
      <c r="J828">
        <f t="shared" si="184"/>
        <v>1742</v>
      </c>
      <c r="K828">
        <f t="shared" si="185"/>
        <v>184.79270510247392</v>
      </c>
    </row>
    <row r="829" spans="1:11" x14ac:dyDescent="0.3">
      <c r="A829" s="21" t="s">
        <v>1136</v>
      </c>
      <c r="B829" t="s">
        <v>957</v>
      </c>
      <c r="C829" s="22" t="s">
        <v>1308</v>
      </c>
      <c r="D829" s="5">
        <v>349670.44652260002</v>
      </c>
      <c r="E829" s="5">
        <v>51872.685098000002</v>
      </c>
      <c r="F829" s="5">
        <f t="shared" si="183"/>
        <v>0.14834735281137734</v>
      </c>
      <c r="H829">
        <f>H828</f>
        <v>824</v>
      </c>
      <c r="I829">
        <f>I828</f>
        <v>918</v>
      </c>
      <c r="J829">
        <f t="shared" si="184"/>
        <v>1742</v>
      </c>
      <c r="K829">
        <f t="shared" si="185"/>
        <v>258.42108859741933</v>
      </c>
    </row>
    <row r="830" spans="1:11" x14ac:dyDescent="0.3">
      <c r="A830" s="21" t="s">
        <v>1136</v>
      </c>
      <c r="B830" t="s">
        <v>957</v>
      </c>
      <c r="C830" s="22" t="s">
        <v>1309</v>
      </c>
      <c r="D830" s="5">
        <v>349670.44652260002</v>
      </c>
      <c r="E830" s="5">
        <v>260704.45045599999</v>
      </c>
      <c r="F830" s="5">
        <f t="shared" si="183"/>
        <v>0.74557187502876388</v>
      </c>
      <c r="H830">
        <f>H829</f>
        <v>824</v>
      </c>
      <c r="I830">
        <f>I829</f>
        <v>918</v>
      </c>
      <c r="J830">
        <f t="shared" si="184"/>
        <v>1742</v>
      </c>
      <c r="K830">
        <f t="shared" si="185"/>
        <v>1298.7862063001066</v>
      </c>
    </row>
    <row r="831" spans="1:11" x14ac:dyDescent="0.3">
      <c r="A831" s="21" t="s">
        <v>1136</v>
      </c>
      <c r="B831" t="s">
        <v>673</v>
      </c>
      <c r="C831" s="22" t="s">
        <v>1312</v>
      </c>
      <c r="D831" s="5">
        <v>313419.85141890374</v>
      </c>
      <c r="E831" s="5">
        <v>427.17339012100001</v>
      </c>
      <c r="F831" s="5">
        <f t="shared" si="183"/>
        <v>1.3629429922422435E-3</v>
      </c>
      <c r="H831">
        <f>Input!AC205</f>
        <v>12096</v>
      </c>
      <c r="I831">
        <f>Input!AD205</f>
        <v>342</v>
      </c>
      <c r="J831">
        <f t="shared" si="184"/>
        <v>12438</v>
      </c>
      <c r="K831">
        <f t="shared" si="185"/>
        <v>16.952284937509024</v>
      </c>
    </row>
    <row r="832" spans="1:11" x14ac:dyDescent="0.3">
      <c r="A832" s="21" t="s">
        <v>1136</v>
      </c>
      <c r="B832" t="s">
        <v>673</v>
      </c>
      <c r="C832" s="22" t="s">
        <v>1319</v>
      </c>
      <c r="D832" s="5">
        <v>313419.85141890374</v>
      </c>
      <c r="E832" s="5">
        <v>573.25804041200001</v>
      </c>
      <c r="F832" s="5">
        <f t="shared" si="183"/>
        <v>1.8290418996013355E-3</v>
      </c>
      <c r="H832">
        <f>H831</f>
        <v>12096</v>
      </c>
      <c r="I832">
        <f>I831</f>
        <v>342</v>
      </c>
      <c r="J832">
        <f t="shared" si="184"/>
        <v>12438</v>
      </c>
      <c r="K832">
        <f t="shared" si="185"/>
        <v>22.749623147241412</v>
      </c>
    </row>
    <row r="833" spans="1:11" x14ac:dyDescent="0.3">
      <c r="A833" s="21" t="s">
        <v>1136</v>
      </c>
      <c r="B833" t="s">
        <v>673</v>
      </c>
      <c r="C833" s="22" t="s">
        <v>1318</v>
      </c>
      <c r="D833" s="5">
        <v>313419.85141890374</v>
      </c>
      <c r="E833" s="5">
        <v>924.83830793599998</v>
      </c>
      <c r="F833" s="5">
        <f t="shared" si="183"/>
        <v>2.9507968424753676E-3</v>
      </c>
      <c r="H833">
        <f t="shared" ref="H833:I838" si="198">H832</f>
        <v>12096</v>
      </c>
      <c r="I833">
        <f t="shared" si="198"/>
        <v>342</v>
      </c>
      <c r="J833">
        <f t="shared" si="184"/>
        <v>12438</v>
      </c>
      <c r="K833">
        <f t="shared" si="185"/>
        <v>36.702011126708619</v>
      </c>
    </row>
    <row r="834" spans="1:11" x14ac:dyDescent="0.3">
      <c r="A834" s="21" t="s">
        <v>1136</v>
      </c>
      <c r="B834" t="s">
        <v>673</v>
      </c>
      <c r="C834" s="22" t="s">
        <v>1313</v>
      </c>
      <c r="D834" s="5">
        <v>313419.85141890374</v>
      </c>
      <c r="E834" s="5">
        <v>34748.5198676</v>
      </c>
      <c r="F834" s="5">
        <f t="shared" si="183"/>
        <v>0.1108689181948357</v>
      </c>
      <c r="H834">
        <f t="shared" si="198"/>
        <v>12096</v>
      </c>
      <c r="I834">
        <f t="shared" si="198"/>
        <v>342</v>
      </c>
      <c r="J834">
        <f t="shared" si="184"/>
        <v>12438</v>
      </c>
      <c r="K834">
        <f t="shared" si="185"/>
        <v>1378.9876045073665</v>
      </c>
    </row>
    <row r="835" spans="1:11" x14ac:dyDescent="0.3">
      <c r="A835" s="21" t="s">
        <v>1136</v>
      </c>
      <c r="B835" t="s">
        <v>673</v>
      </c>
      <c r="C835" s="22" t="s">
        <v>1320</v>
      </c>
      <c r="D835" s="5">
        <v>313419.85141890374</v>
      </c>
      <c r="E835" s="5">
        <v>160600.02419</v>
      </c>
      <c r="F835" s="5">
        <f t="shared" ref="F835:F898" si="199">E835/D835</f>
        <v>0.51241178075650606</v>
      </c>
      <c r="H835">
        <f t="shared" si="198"/>
        <v>12096</v>
      </c>
      <c r="I835">
        <f t="shared" si="198"/>
        <v>342</v>
      </c>
      <c r="J835">
        <f t="shared" ref="J835:J898" si="200">SUM(H835:I835)</f>
        <v>12438</v>
      </c>
      <c r="K835">
        <f t="shared" ref="K835:K898" si="201">J835*F835</f>
        <v>6373.3777290494227</v>
      </c>
    </row>
    <row r="836" spans="1:11" x14ac:dyDescent="0.3">
      <c r="A836" s="21" t="s">
        <v>1136</v>
      </c>
      <c r="B836" t="s">
        <v>673</v>
      </c>
      <c r="C836" s="22" t="s">
        <v>1321</v>
      </c>
      <c r="D836" s="5">
        <v>313419.85141890374</v>
      </c>
      <c r="E836" s="5">
        <v>114738.19104200001</v>
      </c>
      <c r="F836" s="5">
        <f t="shared" si="199"/>
        <v>0.36608463223551779</v>
      </c>
      <c r="H836">
        <f t="shared" si="198"/>
        <v>12096</v>
      </c>
      <c r="I836">
        <f t="shared" si="198"/>
        <v>342</v>
      </c>
      <c r="J836">
        <f t="shared" si="200"/>
        <v>12438</v>
      </c>
      <c r="K836">
        <f t="shared" si="201"/>
        <v>4553.3606557453704</v>
      </c>
    </row>
    <row r="837" spans="1:11" x14ac:dyDescent="0.3">
      <c r="A837" s="21" t="s">
        <v>1136</v>
      </c>
      <c r="B837" t="s">
        <v>673</v>
      </c>
      <c r="C837" s="22" t="s">
        <v>1322</v>
      </c>
      <c r="D837" s="5">
        <v>313419.85141890374</v>
      </c>
      <c r="E837" s="5">
        <v>1407.6925246200001</v>
      </c>
      <c r="F837" s="5">
        <f t="shared" si="199"/>
        <v>4.4913955457739586E-3</v>
      </c>
      <c r="H837">
        <f t="shared" si="198"/>
        <v>12096</v>
      </c>
      <c r="I837">
        <f t="shared" si="198"/>
        <v>342</v>
      </c>
      <c r="J837">
        <f t="shared" si="200"/>
        <v>12438</v>
      </c>
      <c r="K837">
        <f t="shared" si="201"/>
        <v>55.863977798336499</v>
      </c>
    </row>
    <row r="838" spans="1:11" x14ac:dyDescent="0.3">
      <c r="A838" s="21" t="s">
        <v>1136</v>
      </c>
      <c r="B838" t="s">
        <v>673</v>
      </c>
      <c r="C838" s="22" t="s">
        <v>1323</v>
      </c>
      <c r="D838" s="5">
        <v>313419.85141890374</v>
      </c>
      <c r="E838" s="5">
        <v>0.15405621471100001</v>
      </c>
      <c r="F838" s="5">
        <f t="shared" si="199"/>
        <v>4.9153304748745793E-7</v>
      </c>
      <c r="H838">
        <f t="shared" si="198"/>
        <v>12096</v>
      </c>
      <c r="I838">
        <f t="shared" si="198"/>
        <v>342</v>
      </c>
      <c r="J838">
        <f t="shared" si="200"/>
        <v>12438</v>
      </c>
      <c r="K838">
        <f t="shared" si="201"/>
        <v>6.1136880446490014E-3</v>
      </c>
    </row>
    <row r="839" spans="1:11" x14ac:dyDescent="0.3">
      <c r="A839" s="21" t="s">
        <v>1136</v>
      </c>
      <c r="B839" t="s">
        <v>970</v>
      </c>
      <c r="C839" s="22" t="s">
        <v>1297</v>
      </c>
      <c r="D839" s="5">
        <v>367913.91299300001</v>
      </c>
      <c r="E839" s="5">
        <v>105086.81004</v>
      </c>
      <c r="F839" s="5">
        <f t="shared" si="199"/>
        <v>0.28562880154521203</v>
      </c>
      <c r="H839">
        <f>Input!AC206</f>
        <v>169</v>
      </c>
      <c r="I839">
        <f>Input!AD206</f>
        <v>298</v>
      </c>
      <c r="J839">
        <f t="shared" si="200"/>
        <v>467</v>
      </c>
      <c r="K839">
        <f t="shared" si="201"/>
        <v>133.38865032161402</v>
      </c>
    </row>
    <row r="840" spans="1:11" x14ac:dyDescent="0.3">
      <c r="A840" s="21" t="s">
        <v>1136</v>
      </c>
      <c r="B840" t="s">
        <v>970</v>
      </c>
      <c r="C840" s="22" t="s">
        <v>1308</v>
      </c>
      <c r="D840" s="5">
        <v>367913.91299300001</v>
      </c>
      <c r="E840" s="5">
        <v>152462.95938499999</v>
      </c>
      <c r="F840" s="5">
        <f t="shared" si="199"/>
        <v>0.41439846116366025</v>
      </c>
      <c r="H840">
        <f t="shared" ref="H840:I842" si="202">H839</f>
        <v>169</v>
      </c>
      <c r="I840">
        <f t="shared" si="202"/>
        <v>298</v>
      </c>
      <c r="J840">
        <f t="shared" si="200"/>
        <v>467</v>
      </c>
      <c r="K840">
        <f t="shared" si="201"/>
        <v>193.52408136342933</v>
      </c>
    </row>
    <row r="841" spans="1:11" x14ac:dyDescent="0.3">
      <c r="A841" s="21" t="s">
        <v>1136</v>
      </c>
      <c r="B841" t="s">
        <v>970</v>
      </c>
      <c r="C841" s="22" t="s">
        <v>1309</v>
      </c>
      <c r="D841" s="5">
        <v>367913.91299300001</v>
      </c>
      <c r="E841" s="5">
        <v>47877.384807599999</v>
      </c>
      <c r="F841" s="5">
        <f t="shared" si="199"/>
        <v>0.1301320312083738</v>
      </c>
      <c r="H841">
        <f t="shared" si="202"/>
        <v>169</v>
      </c>
      <c r="I841">
        <f t="shared" si="202"/>
        <v>298</v>
      </c>
      <c r="J841">
        <f t="shared" si="200"/>
        <v>467</v>
      </c>
      <c r="K841">
        <f t="shared" si="201"/>
        <v>60.771658574310564</v>
      </c>
    </row>
    <row r="842" spans="1:11" x14ac:dyDescent="0.3">
      <c r="A842" s="21" t="s">
        <v>1136</v>
      </c>
      <c r="B842" t="s">
        <v>970</v>
      </c>
      <c r="C842" s="22" t="s">
        <v>1299</v>
      </c>
      <c r="D842" s="5">
        <v>367913.91299300001</v>
      </c>
      <c r="E842" s="5">
        <v>62486.7587604</v>
      </c>
      <c r="F842" s="5">
        <f t="shared" si="199"/>
        <v>0.1698407060827539</v>
      </c>
      <c r="H842">
        <f t="shared" si="202"/>
        <v>169</v>
      </c>
      <c r="I842">
        <f t="shared" si="202"/>
        <v>298</v>
      </c>
      <c r="J842">
        <f t="shared" si="200"/>
        <v>467</v>
      </c>
      <c r="K842">
        <f t="shared" si="201"/>
        <v>79.315609740646067</v>
      </c>
    </row>
    <row r="843" spans="1:11" x14ac:dyDescent="0.3">
      <c r="A843" s="21" t="s">
        <v>1136</v>
      </c>
      <c r="B843" t="s">
        <v>984</v>
      </c>
      <c r="C843" s="22" t="s">
        <v>1312</v>
      </c>
      <c r="D843" s="5">
        <v>582678.24630942999</v>
      </c>
      <c r="E843" s="5">
        <v>89085.858922600004</v>
      </c>
      <c r="F843" s="5">
        <f t="shared" si="199"/>
        <v>0.15289031208364548</v>
      </c>
      <c r="H843">
        <f>Input!AC207</f>
        <v>108</v>
      </c>
      <c r="I843">
        <f>Input!AD207</f>
        <v>1689</v>
      </c>
      <c r="J843">
        <f t="shared" si="200"/>
        <v>1797</v>
      </c>
      <c r="K843">
        <f t="shared" si="201"/>
        <v>274.74389081431093</v>
      </c>
    </row>
    <row r="844" spans="1:11" x14ac:dyDescent="0.3">
      <c r="A844" s="21" t="s">
        <v>1136</v>
      </c>
      <c r="B844" t="s">
        <v>984</v>
      </c>
      <c r="C844" s="22" t="s">
        <v>1308</v>
      </c>
      <c r="D844" s="5">
        <v>582678.24630942999</v>
      </c>
      <c r="E844" s="5">
        <v>175414.044146</v>
      </c>
      <c r="F844" s="5">
        <f t="shared" si="199"/>
        <v>0.30104786862567506</v>
      </c>
      <c r="H844">
        <f>H843</f>
        <v>108</v>
      </c>
      <c r="I844">
        <f>I843</f>
        <v>1689</v>
      </c>
      <c r="J844">
        <f t="shared" si="200"/>
        <v>1797</v>
      </c>
      <c r="K844">
        <f t="shared" si="201"/>
        <v>540.98301992033805</v>
      </c>
    </row>
    <row r="845" spans="1:11" x14ac:dyDescent="0.3">
      <c r="A845" s="21" t="s">
        <v>1136</v>
      </c>
      <c r="B845" t="s">
        <v>984</v>
      </c>
      <c r="C845" s="22" t="s">
        <v>1319</v>
      </c>
      <c r="D845" s="5">
        <v>582678.24630942999</v>
      </c>
      <c r="E845" s="5">
        <v>264643.807867</v>
      </c>
      <c r="F845" s="5">
        <f t="shared" si="199"/>
        <v>0.45418515199975645</v>
      </c>
      <c r="H845">
        <f t="shared" ref="H845:I847" si="203">H844</f>
        <v>108</v>
      </c>
      <c r="I845">
        <f t="shared" si="203"/>
        <v>1689</v>
      </c>
      <c r="J845">
        <f t="shared" si="200"/>
        <v>1797</v>
      </c>
      <c r="K845">
        <f t="shared" si="201"/>
        <v>816.17071814356234</v>
      </c>
    </row>
    <row r="846" spans="1:11" x14ac:dyDescent="0.3">
      <c r="A846" s="21" t="s">
        <v>1136</v>
      </c>
      <c r="B846" t="s">
        <v>984</v>
      </c>
      <c r="C846" s="22" t="s">
        <v>1318</v>
      </c>
      <c r="D846" s="5">
        <v>582678.24630942999</v>
      </c>
      <c r="E846" s="5">
        <v>49749.722917699997</v>
      </c>
      <c r="F846" s="5">
        <f t="shared" si="199"/>
        <v>8.5381122828602246E-2</v>
      </c>
      <c r="H846">
        <f t="shared" si="203"/>
        <v>108</v>
      </c>
      <c r="I846">
        <f t="shared" si="203"/>
        <v>1689</v>
      </c>
      <c r="J846">
        <f t="shared" si="200"/>
        <v>1797</v>
      </c>
      <c r="K846">
        <f t="shared" si="201"/>
        <v>153.42987772299824</v>
      </c>
    </row>
    <row r="847" spans="1:11" x14ac:dyDescent="0.3">
      <c r="A847" s="21" t="s">
        <v>1136</v>
      </c>
      <c r="B847" t="s">
        <v>984</v>
      </c>
      <c r="C847" s="22" t="s">
        <v>1320</v>
      </c>
      <c r="D847" s="5">
        <v>582678.24630942999</v>
      </c>
      <c r="E847" s="5">
        <v>3784.8124561300001</v>
      </c>
      <c r="F847" s="5">
        <f t="shared" si="199"/>
        <v>6.4955444623207778E-3</v>
      </c>
      <c r="H847">
        <f t="shared" si="203"/>
        <v>108</v>
      </c>
      <c r="I847">
        <f t="shared" si="203"/>
        <v>1689</v>
      </c>
      <c r="J847">
        <f t="shared" si="200"/>
        <v>1797</v>
      </c>
      <c r="K847">
        <f t="shared" si="201"/>
        <v>11.672493398790438</v>
      </c>
    </row>
    <row r="848" spans="1:11" x14ac:dyDescent="0.3">
      <c r="A848" s="21" t="s">
        <v>1136</v>
      </c>
      <c r="B848" t="s">
        <v>986</v>
      </c>
      <c r="C848" s="22" t="s">
        <v>1324</v>
      </c>
      <c r="D848" s="5">
        <v>853864.62526001013</v>
      </c>
      <c r="E848" s="5">
        <v>609608.07501300005</v>
      </c>
      <c r="F848" s="5">
        <f t="shared" si="199"/>
        <v>0.71393995837146718</v>
      </c>
      <c r="H848">
        <f>Input!AC208</f>
        <v>10225</v>
      </c>
      <c r="I848">
        <f>Input!AD208</f>
        <v>552</v>
      </c>
      <c r="J848">
        <f t="shared" si="200"/>
        <v>10777</v>
      </c>
      <c r="K848">
        <f t="shared" si="201"/>
        <v>7694.1309313693018</v>
      </c>
    </row>
    <row r="849" spans="1:11" x14ac:dyDescent="0.3">
      <c r="A849" s="21" t="s">
        <v>1136</v>
      </c>
      <c r="B849" t="s">
        <v>986</v>
      </c>
      <c r="C849" s="22" t="s">
        <v>1306</v>
      </c>
      <c r="D849" s="5">
        <v>853864.62526001013</v>
      </c>
      <c r="E849" s="5">
        <v>106263.899682</v>
      </c>
      <c r="F849" s="5">
        <f t="shared" si="199"/>
        <v>0.1244505235822852</v>
      </c>
      <c r="H849">
        <f>H848</f>
        <v>10225</v>
      </c>
      <c r="I849">
        <f>I848</f>
        <v>552</v>
      </c>
      <c r="J849">
        <f t="shared" si="200"/>
        <v>10777</v>
      </c>
      <c r="K849">
        <f t="shared" si="201"/>
        <v>1341.2032926462875</v>
      </c>
    </row>
    <row r="850" spans="1:11" x14ac:dyDescent="0.3">
      <c r="A850" s="21" t="s">
        <v>1136</v>
      </c>
      <c r="B850" t="s">
        <v>986</v>
      </c>
      <c r="C850" s="22" t="s">
        <v>1325</v>
      </c>
      <c r="D850" s="5">
        <v>853864.62526001013</v>
      </c>
      <c r="E850" s="5">
        <v>26390.858840500001</v>
      </c>
      <c r="F850" s="5">
        <f t="shared" si="199"/>
        <v>3.0907544427740786E-2</v>
      </c>
      <c r="H850">
        <f t="shared" ref="H850:I852" si="204">H849</f>
        <v>10225</v>
      </c>
      <c r="I850">
        <f t="shared" si="204"/>
        <v>552</v>
      </c>
      <c r="J850">
        <f t="shared" si="200"/>
        <v>10777</v>
      </c>
      <c r="K850">
        <f t="shared" si="201"/>
        <v>333.09060629776246</v>
      </c>
    </row>
    <row r="851" spans="1:11" x14ac:dyDescent="0.3">
      <c r="A851" s="21" t="s">
        <v>1136</v>
      </c>
      <c r="B851" t="s">
        <v>986</v>
      </c>
      <c r="C851" s="22" t="s">
        <v>1314</v>
      </c>
      <c r="D851" s="5">
        <v>853864.62526001013</v>
      </c>
      <c r="E851" s="5">
        <v>1282.21162351</v>
      </c>
      <c r="F851" s="5">
        <f t="shared" si="199"/>
        <v>1.5016568031724631E-3</v>
      </c>
      <c r="H851">
        <f t="shared" si="204"/>
        <v>10225</v>
      </c>
      <c r="I851">
        <f t="shared" si="204"/>
        <v>552</v>
      </c>
      <c r="J851">
        <f t="shared" si="200"/>
        <v>10777</v>
      </c>
      <c r="K851">
        <f t="shared" si="201"/>
        <v>16.183355367789634</v>
      </c>
    </row>
    <row r="852" spans="1:11" x14ac:dyDescent="0.3">
      <c r="A852" s="21" t="s">
        <v>1136</v>
      </c>
      <c r="B852" t="s">
        <v>986</v>
      </c>
      <c r="C852" s="22" t="s">
        <v>1326</v>
      </c>
      <c r="D852" s="5">
        <v>853864.62526001013</v>
      </c>
      <c r="E852" s="5">
        <v>110319.580101</v>
      </c>
      <c r="F852" s="5">
        <f t="shared" si="199"/>
        <v>0.12920031681533428</v>
      </c>
      <c r="H852">
        <f t="shared" si="204"/>
        <v>10225</v>
      </c>
      <c r="I852">
        <f t="shared" si="204"/>
        <v>552</v>
      </c>
      <c r="J852">
        <f t="shared" si="200"/>
        <v>10777</v>
      </c>
      <c r="K852">
        <f t="shared" si="201"/>
        <v>1392.3918143188575</v>
      </c>
    </row>
    <row r="853" spans="1:11" x14ac:dyDescent="0.3">
      <c r="A853" s="21" t="s">
        <v>1136</v>
      </c>
      <c r="B853" t="s">
        <v>830</v>
      </c>
      <c r="C853" s="22" t="s">
        <v>1300</v>
      </c>
      <c r="D853" s="5">
        <v>726042.26023030002</v>
      </c>
      <c r="E853" s="5">
        <v>266376.61498299998</v>
      </c>
      <c r="F853" s="5">
        <f t="shared" si="199"/>
        <v>0.36688858152486264</v>
      </c>
      <c r="H853">
        <f>Input!AC209</f>
        <v>76302</v>
      </c>
      <c r="I853">
        <f>Input!AD209</f>
        <v>1209</v>
      </c>
      <c r="J853">
        <f t="shared" si="200"/>
        <v>77511</v>
      </c>
      <c r="K853">
        <f t="shared" si="201"/>
        <v>28437.900842573628</v>
      </c>
    </row>
    <row r="854" spans="1:11" x14ac:dyDescent="0.3">
      <c r="A854" s="21" t="s">
        <v>1136</v>
      </c>
      <c r="B854" t="s">
        <v>830</v>
      </c>
      <c r="C854" s="22" t="s">
        <v>1301</v>
      </c>
      <c r="D854" s="5">
        <v>726042.26023030002</v>
      </c>
      <c r="E854" s="5">
        <v>70178.565444699998</v>
      </c>
      <c r="F854" s="5">
        <f t="shared" si="199"/>
        <v>9.6659064201633962E-2</v>
      </c>
      <c r="H854">
        <f t="shared" ref="H854:I857" si="205">H853</f>
        <v>76302</v>
      </c>
      <c r="I854">
        <f t="shared" si="205"/>
        <v>1209</v>
      </c>
      <c r="J854">
        <f t="shared" si="200"/>
        <v>77511</v>
      </c>
      <c r="K854">
        <f t="shared" si="201"/>
        <v>7492.1407253328498</v>
      </c>
    </row>
    <row r="855" spans="1:11" x14ac:dyDescent="0.3">
      <c r="A855" s="21" t="s">
        <v>1136</v>
      </c>
      <c r="B855" t="s">
        <v>830</v>
      </c>
      <c r="C855" s="22" t="s">
        <v>1314</v>
      </c>
      <c r="D855" s="5">
        <v>726042.26023030002</v>
      </c>
      <c r="E855" s="5">
        <v>146072.001231</v>
      </c>
      <c r="F855" s="5">
        <f t="shared" si="199"/>
        <v>0.20118939245308678</v>
      </c>
      <c r="H855">
        <f t="shared" si="205"/>
        <v>76302</v>
      </c>
      <c r="I855">
        <f t="shared" si="205"/>
        <v>1209</v>
      </c>
      <c r="J855">
        <f t="shared" si="200"/>
        <v>77511</v>
      </c>
      <c r="K855">
        <f t="shared" si="201"/>
        <v>15594.39099843121</v>
      </c>
    </row>
    <row r="856" spans="1:11" x14ac:dyDescent="0.3">
      <c r="A856" s="21" t="s">
        <v>1136</v>
      </c>
      <c r="B856" t="s">
        <v>830</v>
      </c>
      <c r="C856" s="22" t="s">
        <v>1315</v>
      </c>
      <c r="D856" s="5">
        <v>726042.26023030002</v>
      </c>
      <c r="E856" s="5">
        <v>227919.01439</v>
      </c>
      <c r="F856" s="5">
        <f t="shared" si="199"/>
        <v>0.313919763179769</v>
      </c>
      <c r="H856">
        <f t="shared" si="205"/>
        <v>76302</v>
      </c>
      <c r="I856">
        <f t="shared" si="205"/>
        <v>1209</v>
      </c>
      <c r="J856">
        <f t="shared" si="200"/>
        <v>77511</v>
      </c>
      <c r="K856">
        <f t="shared" si="201"/>
        <v>24332.234763827073</v>
      </c>
    </row>
    <row r="857" spans="1:11" x14ac:dyDescent="0.3">
      <c r="A857" s="21" t="s">
        <v>1136</v>
      </c>
      <c r="B857" t="s">
        <v>830</v>
      </c>
      <c r="C857" s="22" t="s">
        <v>1316</v>
      </c>
      <c r="D857" s="5">
        <v>726042.26023030002</v>
      </c>
      <c r="E857" s="5">
        <v>15496.064181600001</v>
      </c>
      <c r="F857" s="5">
        <f t="shared" si="199"/>
        <v>2.1343198640647532E-2</v>
      </c>
      <c r="H857">
        <f t="shared" si="205"/>
        <v>76302</v>
      </c>
      <c r="I857">
        <f t="shared" si="205"/>
        <v>1209</v>
      </c>
      <c r="J857">
        <f t="shared" si="200"/>
        <v>77511</v>
      </c>
      <c r="K857">
        <f t="shared" si="201"/>
        <v>1654.3326698352309</v>
      </c>
    </row>
    <row r="858" spans="1:11" x14ac:dyDescent="0.3">
      <c r="A858" s="21" t="s">
        <v>1136</v>
      </c>
      <c r="B858" t="s">
        <v>695</v>
      </c>
      <c r="C858" s="22" t="s">
        <v>1319</v>
      </c>
      <c r="D858" s="5">
        <v>549849.88349747006</v>
      </c>
      <c r="E858" s="5">
        <v>125390.472202</v>
      </c>
      <c r="F858" s="5">
        <f t="shared" si="199"/>
        <v>0.22804491910486499</v>
      </c>
      <c r="H858">
        <f>Input!AC210</f>
        <v>232</v>
      </c>
      <c r="I858">
        <f>Input!AD210</f>
        <v>920</v>
      </c>
      <c r="J858">
        <f t="shared" si="200"/>
        <v>1152</v>
      </c>
      <c r="K858">
        <f t="shared" si="201"/>
        <v>262.70774680880447</v>
      </c>
    </row>
    <row r="859" spans="1:11" x14ac:dyDescent="0.3">
      <c r="A859" s="21" t="s">
        <v>1136</v>
      </c>
      <c r="B859" t="s">
        <v>695</v>
      </c>
      <c r="C859" s="22" t="s">
        <v>1318</v>
      </c>
      <c r="D859" s="5">
        <v>549849.88349747006</v>
      </c>
      <c r="E859" s="5">
        <v>216173.789414</v>
      </c>
      <c r="F859" s="5">
        <f t="shared" si="199"/>
        <v>0.39315055963814649</v>
      </c>
      <c r="H859">
        <f>H858</f>
        <v>232</v>
      </c>
      <c r="I859">
        <f>I858</f>
        <v>920</v>
      </c>
      <c r="J859">
        <f t="shared" si="200"/>
        <v>1152</v>
      </c>
      <c r="K859">
        <f t="shared" si="201"/>
        <v>452.90944470314474</v>
      </c>
    </row>
    <row r="860" spans="1:11" x14ac:dyDescent="0.3">
      <c r="A860" s="21" t="s">
        <v>1136</v>
      </c>
      <c r="B860" t="s">
        <v>695</v>
      </c>
      <c r="C860" s="22" t="s">
        <v>1323</v>
      </c>
      <c r="D860" s="5">
        <v>549849.88349747006</v>
      </c>
      <c r="E860" s="5">
        <v>8165.7494344699999</v>
      </c>
      <c r="F860" s="5">
        <f t="shared" si="199"/>
        <v>1.485087053675364E-2</v>
      </c>
      <c r="H860">
        <f t="shared" ref="H860:I861" si="206">H859</f>
        <v>232</v>
      </c>
      <c r="I860">
        <f t="shared" si="206"/>
        <v>920</v>
      </c>
      <c r="J860">
        <f t="shared" si="200"/>
        <v>1152</v>
      </c>
      <c r="K860">
        <f t="shared" si="201"/>
        <v>17.108202858340192</v>
      </c>
    </row>
    <row r="861" spans="1:11" x14ac:dyDescent="0.3">
      <c r="A861" s="21" t="s">
        <v>1136</v>
      </c>
      <c r="B861" t="s">
        <v>695</v>
      </c>
      <c r="C861" s="22" t="s">
        <v>1327</v>
      </c>
      <c r="D861" s="5">
        <v>549849.88349747006</v>
      </c>
      <c r="E861" s="5">
        <v>200119.872447</v>
      </c>
      <c r="F861" s="5">
        <f t="shared" si="199"/>
        <v>0.36395365072023478</v>
      </c>
      <c r="H861">
        <f t="shared" si="206"/>
        <v>232</v>
      </c>
      <c r="I861">
        <f t="shared" si="206"/>
        <v>920</v>
      </c>
      <c r="J861">
        <f t="shared" si="200"/>
        <v>1152</v>
      </c>
      <c r="K861">
        <f t="shared" si="201"/>
        <v>419.27460562971044</v>
      </c>
    </row>
    <row r="862" spans="1:11" x14ac:dyDescent="0.3">
      <c r="A862" s="21" t="s">
        <v>1136</v>
      </c>
      <c r="B862" t="s">
        <v>1002</v>
      </c>
      <c r="C862" s="22" t="s">
        <v>1312</v>
      </c>
      <c r="D862" s="5">
        <v>684454.8395384535</v>
      </c>
      <c r="E862" s="5">
        <v>6448.0038805599997</v>
      </c>
      <c r="F862" s="5">
        <f t="shared" si="199"/>
        <v>9.4206418131370998E-3</v>
      </c>
      <c r="H862">
        <f>Input!AC211</f>
        <v>969</v>
      </c>
      <c r="I862">
        <f>Input!AD211</f>
        <v>5453</v>
      </c>
      <c r="J862">
        <f t="shared" si="200"/>
        <v>6422</v>
      </c>
      <c r="K862">
        <f t="shared" si="201"/>
        <v>60.499361723966452</v>
      </c>
    </row>
    <row r="863" spans="1:11" x14ac:dyDescent="0.3">
      <c r="A863" s="21" t="s">
        <v>1136</v>
      </c>
      <c r="B863" t="s">
        <v>1002</v>
      </c>
      <c r="C863" s="22" t="s">
        <v>1308</v>
      </c>
      <c r="D863" s="5">
        <v>684454.8395384535</v>
      </c>
      <c r="E863" s="5">
        <v>607882.72678699996</v>
      </c>
      <c r="F863" s="5">
        <f t="shared" si="199"/>
        <v>0.88812685902975252</v>
      </c>
      <c r="H863">
        <f>H862</f>
        <v>969</v>
      </c>
      <c r="I863">
        <f>I862</f>
        <v>5453</v>
      </c>
      <c r="J863">
        <f t="shared" si="200"/>
        <v>6422</v>
      </c>
      <c r="K863">
        <f t="shared" si="201"/>
        <v>5703.5506886890707</v>
      </c>
    </row>
    <row r="864" spans="1:11" x14ac:dyDescent="0.3">
      <c r="A864" s="21" t="s">
        <v>1136</v>
      </c>
      <c r="B864" t="s">
        <v>1002</v>
      </c>
      <c r="C864" s="22" t="s">
        <v>1309</v>
      </c>
      <c r="D864" s="5">
        <v>684454.8395384535</v>
      </c>
      <c r="E864" s="5">
        <v>70102.981255999999</v>
      </c>
      <c r="F864" s="5">
        <f t="shared" si="199"/>
        <v>0.10242163135740606</v>
      </c>
      <c r="H864">
        <f t="shared" ref="H864:I865" si="207">H863</f>
        <v>969</v>
      </c>
      <c r="I864">
        <f t="shared" si="207"/>
        <v>5453</v>
      </c>
      <c r="J864">
        <f t="shared" si="200"/>
        <v>6422</v>
      </c>
      <c r="K864">
        <f t="shared" si="201"/>
        <v>657.75171657726173</v>
      </c>
    </row>
    <row r="865" spans="1:11" x14ac:dyDescent="0.3">
      <c r="A865" s="21" t="s">
        <v>1136</v>
      </c>
      <c r="B865" t="s">
        <v>1002</v>
      </c>
      <c r="C865" s="22" t="s">
        <v>1319</v>
      </c>
      <c r="D865" s="5">
        <v>684454.8395384535</v>
      </c>
      <c r="E865" s="5">
        <v>21.127614893499999</v>
      </c>
      <c r="F865" s="5">
        <f t="shared" si="199"/>
        <v>3.086779970428279E-5</v>
      </c>
      <c r="H865">
        <f t="shared" si="207"/>
        <v>969</v>
      </c>
      <c r="I865">
        <f t="shared" si="207"/>
        <v>5453</v>
      </c>
      <c r="J865">
        <f t="shared" si="200"/>
        <v>6422</v>
      </c>
      <c r="K865">
        <f t="shared" si="201"/>
        <v>0.19823300970090407</v>
      </c>
    </row>
    <row r="866" spans="1:11" x14ac:dyDescent="0.3">
      <c r="A866" s="21" t="s">
        <v>1136</v>
      </c>
      <c r="B866" t="s">
        <v>696</v>
      </c>
      <c r="C866" s="22" t="s">
        <v>1308</v>
      </c>
      <c r="D866" s="5">
        <v>457394.84041390003</v>
      </c>
      <c r="E866" s="5">
        <v>241727.44907100001</v>
      </c>
      <c r="F866" s="5">
        <f t="shared" si="199"/>
        <v>0.52848748545623958</v>
      </c>
      <c r="H866">
        <f>Input!AC212</f>
        <v>846</v>
      </c>
      <c r="I866">
        <f>Input!AD212</f>
        <v>1057</v>
      </c>
      <c r="J866">
        <f t="shared" si="200"/>
        <v>1903</v>
      </c>
      <c r="K866">
        <f t="shared" si="201"/>
        <v>1005.7116848232239</v>
      </c>
    </row>
    <row r="867" spans="1:11" x14ac:dyDescent="0.3">
      <c r="A867" s="21" t="s">
        <v>1136</v>
      </c>
      <c r="B867" t="s">
        <v>696</v>
      </c>
      <c r="C867" s="22" t="s">
        <v>1309</v>
      </c>
      <c r="D867" s="5">
        <v>457394.84041390003</v>
      </c>
      <c r="E867" s="5">
        <v>105186.23044299999</v>
      </c>
      <c r="F867" s="5">
        <f t="shared" si="199"/>
        <v>0.22996811758483365</v>
      </c>
      <c r="H867">
        <f>H866</f>
        <v>846</v>
      </c>
      <c r="I867">
        <f>I866</f>
        <v>1057</v>
      </c>
      <c r="J867">
        <f t="shared" si="200"/>
        <v>1903</v>
      </c>
      <c r="K867">
        <f t="shared" si="201"/>
        <v>437.62932776393842</v>
      </c>
    </row>
    <row r="868" spans="1:11" x14ac:dyDescent="0.3">
      <c r="A868" s="21" t="s">
        <v>1136</v>
      </c>
      <c r="B868" t="s">
        <v>696</v>
      </c>
      <c r="C868" s="22" t="s">
        <v>1318</v>
      </c>
      <c r="D868" s="5">
        <v>457394.84041390003</v>
      </c>
      <c r="E868" s="5">
        <v>11809.242340000001</v>
      </c>
      <c r="F868" s="5">
        <f t="shared" si="199"/>
        <v>2.5818486123091657E-2</v>
      </c>
      <c r="H868">
        <f t="shared" ref="H868:I869" si="208">H867</f>
        <v>846</v>
      </c>
      <c r="I868">
        <f t="shared" si="208"/>
        <v>1057</v>
      </c>
      <c r="J868">
        <f t="shared" si="200"/>
        <v>1903</v>
      </c>
      <c r="K868">
        <f t="shared" si="201"/>
        <v>49.132579092243425</v>
      </c>
    </row>
    <row r="869" spans="1:11" x14ac:dyDescent="0.3">
      <c r="A869" s="21" t="s">
        <v>1136</v>
      </c>
      <c r="B869" t="s">
        <v>696</v>
      </c>
      <c r="C869" s="22" t="s">
        <v>1299</v>
      </c>
      <c r="D869" s="5">
        <v>457394.84041390003</v>
      </c>
      <c r="E869" s="5">
        <v>98671.918559900005</v>
      </c>
      <c r="F869" s="5">
        <f t="shared" si="199"/>
        <v>0.21572591083583506</v>
      </c>
      <c r="H869">
        <f t="shared" si="208"/>
        <v>846</v>
      </c>
      <c r="I869">
        <f t="shared" si="208"/>
        <v>1057</v>
      </c>
      <c r="J869">
        <f t="shared" si="200"/>
        <v>1903</v>
      </c>
      <c r="K869">
        <f t="shared" si="201"/>
        <v>410.5264083205941</v>
      </c>
    </row>
    <row r="870" spans="1:11" x14ac:dyDescent="0.3">
      <c r="A870" s="21" t="s">
        <v>1136</v>
      </c>
      <c r="B870" t="s">
        <v>762</v>
      </c>
      <c r="C870" s="22" t="s">
        <v>1279</v>
      </c>
      <c r="D870" s="5">
        <v>245240.6448621111</v>
      </c>
      <c r="E870" s="5">
        <v>3657.6748859499999</v>
      </c>
      <c r="F870" s="5">
        <f t="shared" si="199"/>
        <v>1.4914635736692678E-2</v>
      </c>
      <c r="H870">
        <f>Input!AC213</f>
        <v>347</v>
      </c>
      <c r="I870">
        <f>Input!AD213</f>
        <v>280</v>
      </c>
      <c r="J870">
        <f t="shared" si="200"/>
        <v>627</v>
      </c>
      <c r="K870">
        <f t="shared" si="201"/>
        <v>9.35147660690631</v>
      </c>
    </row>
    <row r="871" spans="1:11" x14ac:dyDescent="0.3">
      <c r="A871" s="21" t="s">
        <v>1136</v>
      </c>
      <c r="B871" t="s">
        <v>762</v>
      </c>
      <c r="C871" s="22" t="s">
        <v>1276</v>
      </c>
      <c r="D871" s="5">
        <v>245240.6448621111</v>
      </c>
      <c r="E871" s="5">
        <v>0.158489161096</v>
      </c>
      <c r="F871" s="5">
        <f t="shared" si="199"/>
        <v>6.4625976328317053E-7</v>
      </c>
      <c r="H871">
        <f>H870</f>
        <v>347</v>
      </c>
      <c r="I871">
        <f>I870</f>
        <v>280</v>
      </c>
      <c r="J871">
        <f t="shared" si="200"/>
        <v>627</v>
      </c>
      <c r="K871">
        <f t="shared" si="201"/>
        <v>4.0520487157854793E-4</v>
      </c>
    </row>
    <row r="872" spans="1:11" x14ac:dyDescent="0.3">
      <c r="A872" s="21" t="s">
        <v>1136</v>
      </c>
      <c r="B872" t="s">
        <v>762</v>
      </c>
      <c r="C872" s="22" t="s">
        <v>1309</v>
      </c>
      <c r="D872" s="5">
        <v>245240.6448621111</v>
      </c>
      <c r="E872" s="5">
        <v>241582.811487</v>
      </c>
      <c r="F872" s="5">
        <f t="shared" si="199"/>
        <v>0.98508471800354402</v>
      </c>
      <c r="H872">
        <f>H871</f>
        <v>347</v>
      </c>
      <c r="I872">
        <f>I871</f>
        <v>280</v>
      </c>
      <c r="J872">
        <f t="shared" si="200"/>
        <v>627</v>
      </c>
      <c r="K872">
        <f t="shared" si="201"/>
        <v>617.64811818822216</v>
      </c>
    </row>
    <row r="873" spans="1:11" x14ac:dyDescent="0.3">
      <c r="A873" s="21" t="s">
        <v>1136</v>
      </c>
      <c r="B873" t="s">
        <v>1029</v>
      </c>
      <c r="C873" s="22" t="s">
        <v>1308</v>
      </c>
      <c r="D873" s="5">
        <v>482149.84207568009</v>
      </c>
      <c r="E873" s="5">
        <v>29244.992645599999</v>
      </c>
      <c r="F873" s="5">
        <f t="shared" si="199"/>
        <v>6.0655402311652305E-2</v>
      </c>
      <c r="H873">
        <f>Input!AC214</f>
        <v>1131</v>
      </c>
      <c r="I873">
        <f>Input!AD214</f>
        <v>1185</v>
      </c>
      <c r="J873">
        <f t="shared" si="200"/>
        <v>2316</v>
      </c>
      <c r="K873">
        <f t="shared" si="201"/>
        <v>140.47791175378674</v>
      </c>
    </row>
    <row r="874" spans="1:11" x14ac:dyDescent="0.3">
      <c r="A874" s="21" t="s">
        <v>1136</v>
      </c>
      <c r="B874" t="s">
        <v>1029</v>
      </c>
      <c r="C874" s="22" t="s">
        <v>1319</v>
      </c>
      <c r="D874" s="5">
        <v>482149.84207568009</v>
      </c>
      <c r="E874" s="5">
        <v>2721.7648818799998</v>
      </c>
      <c r="F874" s="5">
        <f t="shared" si="199"/>
        <v>5.6450601957322251E-3</v>
      </c>
      <c r="H874">
        <f>H873</f>
        <v>1131</v>
      </c>
      <c r="I874">
        <f>I873</f>
        <v>1185</v>
      </c>
      <c r="J874">
        <f t="shared" si="200"/>
        <v>2316</v>
      </c>
      <c r="K874">
        <f t="shared" si="201"/>
        <v>13.073959413315833</v>
      </c>
    </row>
    <row r="875" spans="1:11" x14ac:dyDescent="0.3">
      <c r="A875" s="21" t="s">
        <v>1136</v>
      </c>
      <c r="B875" t="s">
        <v>1029</v>
      </c>
      <c r="C875" s="22" t="s">
        <v>1318</v>
      </c>
      <c r="D875" s="5">
        <v>482149.84207568009</v>
      </c>
      <c r="E875" s="5">
        <v>354063.15181700001</v>
      </c>
      <c r="F875" s="5">
        <f t="shared" si="199"/>
        <v>0.73434256515099072</v>
      </c>
      <c r="H875">
        <f t="shared" ref="H875:I879" si="209">H874</f>
        <v>1131</v>
      </c>
      <c r="I875">
        <f t="shared" si="209"/>
        <v>1185</v>
      </c>
      <c r="J875">
        <f t="shared" si="200"/>
        <v>2316</v>
      </c>
      <c r="K875">
        <f t="shared" si="201"/>
        <v>1700.7373808896946</v>
      </c>
    </row>
    <row r="876" spans="1:11" x14ac:dyDescent="0.3">
      <c r="A876" s="21" t="s">
        <v>1136</v>
      </c>
      <c r="B876" t="s">
        <v>1029</v>
      </c>
      <c r="C876" s="22" t="s">
        <v>1299</v>
      </c>
      <c r="D876" s="5">
        <v>482149.84207568009</v>
      </c>
      <c r="E876" s="5">
        <v>29570.738749700002</v>
      </c>
      <c r="F876" s="5">
        <f t="shared" si="199"/>
        <v>6.1331014073128048E-2</v>
      </c>
      <c r="H876">
        <f t="shared" si="209"/>
        <v>1131</v>
      </c>
      <c r="I876">
        <f t="shared" si="209"/>
        <v>1185</v>
      </c>
      <c r="J876">
        <f t="shared" si="200"/>
        <v>2316</v>
      </c>
      <c r="K876">
        <f t="shared" si="201"/>
        <v>142.04262859336455</v>
      </c>
    </row>
    <row r="877" spans="1:11" x14ac:dyDescent="0.3">
      <c r="A877" s="21" t="s">
        <v>1136</v>
      </c>
      <c r="B877" t="s">
        <v>1029</v>
      </c>
      <c r="C877" s="22" t="s">
        <v>1327</v>
      </c>
      <c r="D877" s="5">
        <v>482149.84207568009</v>
      </c>
      <c r="E877" s="5">
        <v>18046.452218599999</v>
      </c>
      <c r="F877" s="5">
        <f t="shared" si="199"/>
        <v>3.7429136429681459E-2</v>
      </c>
      <c r="H877">
        <f t="shared" si="209"/>
        <v>1131</v>
      </c>
      <c r="I877">
        <f t="shared" si="209"/>
        <v>1185</v>
      </c>
      <c r="J877">
        <f t="shared" si="200"/>
        <v>2316</v>
      </c>
      <c r="K877">
        <f t="shared" si="201"/>
        <v>86.685879971142256</v>
      </c>
    </row>
    <row r="878" spans="1:11" x14ac:dyDescent="0.3">
      <c r="A878" s="21" t="s">
        <v>1136</v>
      </c>
      <c r="B878" t="s">
        <v>1029</v>
      </c>
      <c r="C878" s="22" t="s">
        <v>1316</v>
      </c>
      <c r="D878" s="5">
        <v>482149.84207568009</v>
      </c>
      <c r="E878" s="5">
        <v>37839.950763100001</v>
      </c>
      <c r="F878" s="5">
        <f t="shared" si="199"/>
        <v>7.8481723856212521E-2</v>
      </c>
      <c r="H878">
        <f t="shared" si="209"/>
        <v>1131</v>
      </c>
      <c r="I878">
        <f t="shared" si="209"/>
        <v>1185</v>
      </c>
      <c r="J878">
        <f t="shared" si="200"/>
        <v>2316</v>
      </c>
      <c r="K878">
        <f t="shared" si="201"/>
        <v>181.7636724509882</v>
      </c>
    </row>
    <row r="879" spans="1:11" x14ac:dyDescent="0.3">
      <c r="A879" s="21" t="s">
        <v>1136</v>
      </c>
      <c r="B879" t="s">
        <v>1029</v>
      </c>
      <c r="C879" s="22" t="s">
        <v>1328</v>
      </c>
      <c r="D879" s="5">
        <v>482149.84207568009</v>
      </c>
      <c r="E879" s="5">
        <v>10662.7909998</v>
      </c>
      <c r="F879" s="5">
        <f t="shared" si="199"/>
        <v>2.2115097982602527E-2</v>
      </c>
      <c r="H879">
        <f t="shared" si="209"/>
        <v>1131</v>
      </c>
      <c r="I879">
        <f t="shared" si="209"/>
        <v>1185</v>
      </c>
      <c r="J879">
        <f t="shared" si="200"/>
        <v>2316</v>
      </c>
      <c r="K879">
        <f t="shared" si="201"/>
        <v>51.218566927707457</v>
      </c>
    </row>
    <row r="880" spans="1:11" x14ac:dyDescent="0.3">
      <c r="A880" s="21" t="s">
        <v>1136</v>
      </c>
      <c r="B880" t="s">
        <v>1030</v>
      </c>
      <c r="C880" s="22" t="s">
        <v>1256</v>
      </c>
      <c r="D880" s="5">
        <v>424153.42483250005</v>
      </c>
      <c r="E880" s="5">
        <v>19179.3774099</v>
      </c>
      <c r="F880" s="5">
        <f t="shared" si="199"/>
        <v>4.5218018497608536E-2</v>
      </c>
      <c r="H880">
        <f>Input!AC215</f>
        <v>685</v>
      </c>
      <c r="I880">
        <f>Input!AD215</f>
        <v>446</v>
      </c>
      <c r="J880">
        <f t="shared" si="200"/>
        <v>1131</v>
      </c>
      <c r="K880">
        <f t="shared" si="201"/>
        <v>51.141578920795254</v>
      </c>
    </row>
    <row r="881" spans="1:11" x14ac:dyDescent="0.3">
      <c r="A881" s="21" t="s">
        <v>1136</v>
      </c>
      <c r="B881" t="s">
        <v>1030</v>
      </c>
      <c r="C881" s="22" t="s">
        <v>1297</v>
      </c>
      <c r="D881" s="5">
        <v>424153.42483250005</v>
      </c>
      <c r="E881" s="5">
        <v>283672.03891300003</v>
      </c>
      <c r="F881" s="5">
        <f t="shared" si="199"/>
        <v>0.66879582317418107</v>
      </c>
      <c r="H881">
        <f>H880</f>
        <v>685</v>
      </c>
      <c r="I881">
        <f>I880</f>
        <v>446</v>
      </c>
      <c r="J881">
        <f t="shared" si="200"/>
        <v>1131</v>
      </c>
      <c r="K881">
        <f t="shared" si="201"/>
        <v>756.40807600999881</v>
      </c>
    </row>
    <row r="882" spans="1:11" x14ac:dyDescent="0.3">
      <c r="A882" s="21" t="s">
        <v>1136</v>
      </c>
      <c r="B882" t="s">
        <v>1030</v>
      </c>
      <c r="C882" s="22" t="s">
        <v>1309</v>
      </c>
      <c r="D882" s="5">
        <v>424153.42483250005</v>
      </c>
      <c r="E882" s="5">
        <v>39272.727829199997</v>
      </c>
      <c r="F882" s="5">
        <f t="shared" si="199"/>
        <v>9.2590853992771505E-2</v>
      </c>
      <c r="H882">
        <f t="shared" ref="H882:I884" si="210">H881</f>
        <v>685</v>
      </c>
      <c r="I882">
        <f t="shared" si="210"/>
        <v>446</v>
      </c>
      <c r="J882">
        <f t="shared" si="200"/>
        <v>1131</v>
      </c>
      <c r="K882">
        <f t="shared" si="201"/>
        <v>104.72025586582457</v>
      </c>
    </row>
    <row r="883" spans="1:11" x14ac:dyDescent="0.3">
      <c r="A883" s="21" t="s">
        <v>1136</v>
      </c>
      <c r="B883" t="s">
        <v>1030</v>
      </c>
      <c r="C883" s="22" t="s">
        <v>1298</v>
      </c>
      <c r="D883" s="5">
        <v>424153.42483250005</v>
      </c>
      <c r="E883" s="5">
        <v>12411.8145601</v>
      </c>
      <c r="F883" s="5">
        <f t="shared" si="199"/>
        <v>2.9262558860632747E-2</v>
      </c>
      <c r="H883">
        <f t="shared" si="210"/>
        <v>685</v>
      </c>
      <c r="I883">
        <f t="shared" si="210"/>
        <v>446</v>
      </c>
      <c r="J883">
        <f t="shared" si="200"/>
        <v>1131</v>
      </c>
      <c r="K883">
        <f t="shared" si="201"/>
        <v>33.095954071375637</v>
      </c>
    </row>
    <row r="884" spans="1:11" x14ac:dyDescent="0.3">
      <c r="A884" s="21" t="s">
        <v>1136</v>
      </c>
      <c r="B884" t="s">
        <v>1030</v>
      </c>
      <c r="C884" s="22" t="s">
        <v>1299</v>
      </c>
      <c r="D884" s="5">
        <v>424153.42483250005</v>
      </c>
      <c r="E884" s="5">
        <v>69617.4661203</v>
      </c>
      <c r="F884" s="5">
        <f t="shared" si="199"/>
        <v>0.16413274547480602</v>
      </c>
      <c r="H884">
        <f t="shared" si="210"/>
        <v>685</v>
      </c>
      <c r="I884">
        <f t="shared" si="210"/>
        <v>446</v>
      </c>
      <c r="J884">
        <f t="shared" si="200"/>
        <v>1131</v>
      </c>
      <c r="K884">
        <f t="shared" si="201"/>
        <v>185.63413513200561</v>
      </c>
    </row>
    <row r="885" spans="1:11" x14ac:dyDescent="0.3">
      <c r="A885" s="21" t="s">
        <v>1136</v>
      </c>
      <c r="B885" t="s">
        <v>1039</v>
      </c>
      <c r="C885" s="22" t="s">
        <v>1324</v>
      </c>
      <c r="D885" s="5">
        <v>953359.60215299996</v>
      </c>
      <c r="E885" s="5">
        <v>90331.008757000003</v>
      </c>
      <c r="F885" s="5">
        <f t="shared" si="199"/>
        <v>9.4750195574684337E-2</v>
      </c>
      <c r="H885">
        <f>Input!AC216</f>
        <v>4500</v>
      </c>
      <c r="I885">
        <f>Input!AD216</f>
        <v>1687</v>
      </c>
      <c r="J885">
        <f t="shared" si="200"/>
        <v>6187</v>
      </c>
      <c r="K885">
        <f t="shared" si="201"/>
        <v>586.219460020572</v>
      </c>
    </row>
    <row r="886" spans="1:11" x14ac:dyDescent="0.3">
      <c r="A886" s="21" t="s">
        <v>1136</v>
      </c>
      <c r="B886" t="s">
        <v>1039</v>
      </c>
      <c r="C886" s="22" t="s">
        <v>1325</v>
      </c>
      <c r="D886" s="5">
        <v>953359.60215299996</v>
      </c>
      <c r="E886" s="5">
        <v>556932.04068199999</v>
      </c>
      <c r="F886" s="5">
        <f t="shared" si="199"/>
        <v>0.58417835140514029</v>
      </c>
      <c r="H886">
        <f>H885</f>
        <v>4500</v>
      </c>
      <c r="I886">
        <f>I885</f>
        <v>1687</v>
      </c>
      <c r="J886">
        <f t="shared" si="200"/>
        <v>6187</v>
      </c>
      <c r="K886">
        <f t="shared" si="201"/>
        <v>3614.3114601436032</v>
      </c>
    </row>
    <row r="887" spans="1:11" x14ac:dyDescent="0.3">
      <c r="A887" s="21" t="s">
        <v>1136</v>
      </c>
      <c r="B887" t="s">
        <v>1039</v>
      </c>
      <c r="C887" s="22" t="s">
        <v>1314</v>
      </c>
      <c r="D887" s="5">
        <v>953359.60215299996</v>
      </c>
      <c r="E887" s="5">
        <v>306096.55271399999</v>
      </c>
      <c r="F887" s="5">
        <f t="shared" si="199"/>
        <v>0.32107145302017537</v>
      </c>
      <c r="H887">
        <f>H886</f>
        <v>4500</v>
      </c>
      <c r="I887">
        <f>I886</f>
        <v>1687</v>
      </c>
      <c r="J887">
        <f t="shared" si="200"/>
        <v>6187</v>
      </c>
      <c r="K887">
        <f t="shared" si="201"/>
        <v>1986.4690798358249</v>
      </c>
    </row>
    <row r="888" spans="1:11" x14ac:dyDescent="0.3">
      <c r="A888" s="21" t="s">
        <v>1136</v>
      </c>
      <c r="B888" t="s">
        <v>792</v>
      </c>
      <c r="C888" s="22" t="s">
        <v>1298</v>
      </c>
      <c r="D888" s="5">
        <v>854047.50043320004</v>
      </c>
      <c r="E888" s="5">
        <v>125577.96414700001</v>
      </c>
      <c r="F888" s="5">
        <f t="shared" si="199"/>
        <v>0.14703861797300838</v>
      </c>
      <c r="H888">
        <f>Input!AC217</f>
        <v>50005</v>
      </c>
      <c r="I888">
        <f>Input!AD217</f>
        <v>1298</v>
      </c>
      <c r="J888">
        <f t="shared" si="200"/>
        <v>51303</v>
      </c>
      <c r="K888">
        <f t="shared" si="201"/>
        <v>7543.5222178692493</v>
      </c>
    </row>
    <row r="889" spans="1:11" x14ac:dyDescent="0.3">
      <c r="A889" s="21" t="s">
        <v>1136</v>
      </c>
      <c r="B889" t="s">
        <v>792</v>
      </c>
      <c r="C889" s="22" t="s">
        <v>1300</v>
      </c>
      <c r="D889" s="5">
        <v>854047.50043320004</v>
      </c>
      <c r="E889" s="5">
        <v>60084.072120999997</v>
      </c>
      <c r="F889" s="5">
        <f t="shared" si="199"/>
        <v>7.0352143283041568E-2</v>
      </c>
      <c r="H889">
        <f>H888</f>
        <v>50005</v>
      </c>
      <c r="I889">
        <f>I888</f>
        <v>1298</v>
      </c>
      <c r="J889">
        <f t="shared" si="200"/>
        <v>51303</v>
      </c>
      <c r="K889">
        <f t="shared" si="201"/>
        <v>3609.2760068498815</v>
      </c>
    </row>
    <row r="890" spans="1:11" x14ac:dyDescent="0.3">
      <c r="A890" s="21" t="s">
        <v>1136</v>
      </c>
      <c r="B890" t="s">
        <v>792</v>
      </c>
      <c r="C890" s="22" t="s">
        <v>1301</v>
      </c>
      <c r="D890" s="5">
        <v>854047.50043320004</v>
      </c>
      <c r="E890" s="5">
        <v>537850.95117500005</v>
      </c>
      <c r="F890" s="5">
        <f t="shared" si="199"/>
        <v>0.62976702221151049</v>
      </c>
      <c r="H890">
        <f t="shared" ref="H890:I892" si="211">H889</f>
        <v>50005</v>
      </c>
      <c r="I890">
        <f t="shared" si="211"/>
        <v>1298</v>
      </c>
      <c r="J890">
        <f t="shared" si="200"/>
        <v>51303</v>
      </c>
      <c r="K890">
        <f t="shared" si="201"/>
        <v>32308.937540517123</v>
      </c>
    </row>
    <row r="891" spans="1:11" x14ac:dyDescent="0.3">
      <c r="A891" s="21" t="s">
        <v>1136</v>
      </c>
      <c r="B891" t="s">
        <v>792</v>
      </c>
      <c r="C891" s="22" t="s">
        <v>1315</v>
      </c>
      <c r="D891" s="5">
        <v>854047.50043320004</v>
      </c>
      <c r="E891" s="5">
        <v>112153.27204500001</v>
      </c>
      <c r="F891" s="5">
        <f t="shared" si="199"/>
        <v>0.13131971229716416</v>
      </c>
      <c r="H891">
        <f t="shared" si="211"/>
        <v>50005</v>
      </c>
      <c r="I891">
        <f t="shared" si="211"/>
        <v>1298</v>
      </c>
      <c r="J891">
        <f t="shared" si="200"/>
        <v>51303</v>
      </c>
      <c r="K891">
        <f t="shared" si="201"/>
        <v>6737.0951999814133</v>
      </c>
    </row>
    <row r="892" spans="1:11" x14ac:dyDescent="0.3">
      <c r="A892" s="21" t="s">
        <v>1136</v>
      </c>
      <c r="B892" t="s">
        <v>792</v>
      </c>
      <c r="C892" s="22" t="s">
        <v>1316</v>
      </c>
      <c r="D892" s="5">
        <v>854047.50043320004</v>
      </c>
      <c r="E892" s="5">
        <v>18381.240945199999</v>
      </c>
      <c r="F892" s="5">
        <f t="shared" si="199"/>
        <v>2.1522504235275495E-2</v>
      </c>
      <c r="H892">
        <f t="shared" si="211"/>
        <v>50005</v>
      </c>
      <c r="I892">
        <f t="shared" si="211"/>
        <v>1298</v>
      </c>
      <c r="J892">
        <f t="shared" si="200"/>
        <v>51303</v>
      </c>
      <c r="K892">
        <f t="shared" si="201"/>
        <v>1104.1690347823387</v>
      </c>
    </row>
    <row r="893" spans="1:11" x14ac:dyDescent="0.3">
      <c r="A893" s="21" t="s">
        <v>1136</v>
      </c>
      <c r="B893" t="s">
        <v>1085</v>
      </c>
      <c r="C893" s="22" t="s">
        <v>1318</v>
      </c>
      <c r="D893" s="5">
        <v>496214.23804799997</v>
      </c>
      <c r="E893" s="5">
        <v>33055.6942308</v>
      </c>
      <c r="F893" s="5">
        <f t="shared" si="199"/>
        <v>6.6615771366887788E-2</v>
      </c>
      <c r="H893">
        <f>Input!AC218</f>
        <v>69</v>
      </c>
      <c r="I893">
        <f>Input!AD218</f>
        <v>623</v>
      </c>
      <c r="J893">
        <f t="shared" si="200"/>
        <v>692</v>
      </c>
      <c r="K893">
        <f t="shared" si="201"/>
        <v>46.098113785886348</v>
      </c>
    </row>
    <row r="894" spans="1:11" x14ac:dyDescent="0.3">
      <c r="A894" s="21" t="s">
        <v>1136</v>
      </c>
      <c r="B894" t="s">
        <v>1085</v>
      </c>
      <c r="C894" s="22" t="s">
        <v>1322</v>
      </c>
      <c r="D894" s="5">
        <v>496214.23804799997</v>
      </c>
      <c r="E894" s="5">
        <v>29589.740792799999</v>
      </c>
      <c r="F894" s="5">
        <f t="shared" si="199"/>
        <v>5.9630978968277237E-2</v>
      </c>
      <c r="H894">
        <f>H893</f>
        <v>69</v>
      </c>
      <c r="I894">
        <f>I893</f>
        <v>623</v>
      </c>
      <c r="J894">
        <f t="shared" si="200"/>
        <v>692</v>
      </c>
      <c r="K894">
        <f t="shared" si="201"/>
        <v>41.26463744604785</v>
      </c>
    </row>
    <row r="895" spans="1:11" x14ac:dyDescent="0.3">
      <c r="A895" s="21" t="s">
        <v>1136</v>
      </c>
      <c r="B895" t="s">
        <v>1085</v>
      </c>
      <c r="C895" s="22" t="s">
        <v>1323</v>
      </c>
      <c r="D895" s="5">
        <v>496214.23804799997</v>
      </c>
      <c r="E895" s="5">
        <v>204167.857002</v>
      </c>
      <c r="F895" s="5">
        <f t="shared" si="199"/>
        <v>0.41145102527721172</v>
      </c>
      <c r="H895">
        <f t="shared" ref="H895:I897" si="212">H894</f>
        <v>69</v>
      </c>
      <c r="I895">
        <f t="shared" si="212"/>
        <v>623</v>
      </c>
      <c r="J895">
        <f t="shared" si="200"/>
        <v>692</v>
      </c>
      <c r="K895">
        <f t="shared" si="201"/>
        <v>284.72410949183052</v>
      </c>
    </row>
    <row r="896" spans="1:11" x14ac:dyDescent="0.3">
      <c r="A896" s="21" t="s">
        <v>1136</v>
      </c>
      <c r="B896" t="s">
        <v>1085</v>
      </c>
      <c r="C896" s="22" t="s">
        <v>1327</v>
      </c>
      <c r="D896" s="5">
        <v>496214.23804799997</v>
      </c>
      <c r="E896" s="5">
        <v>202706.676806</v>
      </c>
      <c r="F896" s="5">
        <f t="shared" si="199"/>
        <v>0.40850636935248863</v>
      </c>
      <c r="H896">
        <f t="shared" si="212"/>
        <v>69</v>
      </c>
      <c r="I896">
        <f t="shared" si="212"/>
        <v>623</v>
      </c>
      <c r="J896">
        <f t="shared" si="200"/>
        <v>692</v>
      </c>
      <c r="K896">
        <f t="shared" si="201"/>
        <v>282.68640759192215</v>
      </c>
    </row>
    <row r="897" spans="1:11" x14ac:dyDescent="0.3">
      <c r="A897" s="21" t="s">
        <v>1136</v>
      </c>
      <c r="B897" t="s">
        <v>1085</v>
      </c>
      <c r="C897" s="22" t="s">
        <v>1329</v>
      </c>
      <c r="D897" s="5">
        <v>496214.23804799997</v>
      </c>
      <c r="E897" s="5">
        <v>26694.2692164</v>
      </c>
      <c r="F897" s="5">
        <f t="shared" si="199"/>
        <v>5.3795855035134642E-2</v>
      </c>
      <c r="H897">
        <f t="shared" si="212"/>
        <v>69</v>
      </c>
      <c r="I897">
        <f t="shared" si="212"/>
        <v>623</v>
      </c>
      <c r="J897">
        <f t="shared" si="200"/>
        <v>692</v>
      </c>
      <c r="K897">
        <f t="shared" si="201"/>
        <v>37.226731684313172</v>
      </c>
    </row>
    <row r="898" spans="1:11" x14ac:dyDescent="0.3">
      <c r="A898" s="21" t="s">
        <v>1136</v>
      </c>
      <c r="B898" t="s">
        <v>1111</v>
      </c>
      <c r="C898" s="22" t="s">
        <v>1302</v>
      </c>
      <c r="D898" s="5">
        <v>997406.12961850001</v>
      </c>
      <c r="E898" s="5">
        <v>137248.17822</v>
      </c>
      <c r="F898" s="5">
        <f t="shared" si="199"/>
        <v>0.13760510803407269</v>
      </c>
      <c r="H898">
        <f>Input!AC219</f>
        <v>51513</v>
      </c>
      <c r="I898">
        <f>Input!AD219</f>
        <v>1284</v>
      </c>
      <c r="J898">
        <f t="shared" si="200"/>
        <v>52797</v>
      </c>
      <c r="K898">
        <f t="shared" si="201"/>
        <v>7265.1368888749357</v>
      </c>
    </row>
    <row r="899" spans="1:11" x14ac:dyDescent="0.3">
      <c r="A899" s="21" t="s">
        <v>1136</v>
      </c>
      <c r="B899" t="s">
        <v>1111</v>
      </c>
      <c r="C899" s="22" t="s">
        <v>1303</v>
      </c>
      <c r="D899" s="5">
        <v>997406.12961850001</v>
      </c>
      <c r="E899" s="5">
        <v>49845.169962499996</v>
      </c>
      <c r="F899" s="5">
        <f t="shared" ref="F899:F962" si="213">E899/D899</f>
        <v>4.997479811114193E-2</v>
      </c>
      <c r="H899">
        <f>H898</f>
        <v>51513</v>
      </c>
      <c r="I899">
        <f>I898</f>
        <v>1284</v>
      </c>
      <c r="J899">
        <f t="shared" ref="J899:J962" si="214">SUM(H899:I899)</f>
        <v>52797</v>
      </c>
      <c r="K899">
        <f t="shared" ref="K899:K962" si="215">J899*F899</f>
        <v>2638.5194158739605</v>
      </c>
    </row>
    <row r="900" spans="1:11" x14ac:dyDescent="0.3">
      <c r="A900" s="21" t="s">
        <v>1136</v>
      </c>
      <c r="B900" t="s">
        <v>1111</v>
      </c>
      <c r="C900" s="22" t="s">
        <v>1324</v>
      </c>
      <c r="D900" s="5">
        <v>997406.12961850001</v>
      </c>
      <c r="E900" s="5">
        <v>102452.887645</v>
      </c>
      <c r="F900" s="5">
        <f t="shared" si="213"/>
        <v>0.10271932826820246</v>
      </c>
      <c r="H900">
        <f t="shared" ref="H900:I903" si="216">H899</f>
        <v>51513</v>
      </c>
      <c r="I900">
        <f t="shared" si="216"/>
        <v>1284</v>
      </c>
      <c r="J900">
        <f t="shared" si="214"/>
        <v>52797</v>
      </c>
      <c r="K900">
        <f t="shared" si="215"/>
        <v>5423.2723745762851</v>
      </c>
    </row>
    <row r="901" spans="1:11" x14ac:dyDescent="0.3">
      <c r="A901" s="21" t="s">
        <v>1136</v>
      </c>
      <c r="B901" t="s">
        <v>1111</v>
      </c>
      <c r="C901" s="22" t="s">
        <v>1306</v>
      </c>
      <c r="D901" s="5">
        <v>997406.12961850001</v>
      </c>
      <c r="E901" s="5">
        <v>73897.376157999999</v>
      </c>
      <c r="F901" s="5">
        <f t="shared" si="213"/>
        <v>7.4089554859929685E-2</v>
      </c>
      <c r="H901">
        <f t="shared" si="216"/>
        <v>51513</v>
      </c>
      <c r="I901">
        <f t="shared" si="216"/>
        <v>1284</v>
      </c>
      <c r="J901">
        <f t="shared" si="214"/>
        <v>52797</v>
      </c>
      <c r="K901">
        <f t="shared" si="215"/>
        <v>3911.7062279397078</v>
      </c>
    </row>
    <row r="902" spans="1:11" x14ac:dyDescent="0.3">
      <c r="A902" s="21" t="s">
        <v>1136</v>
      </c>
      <c r="B902" t="s">
        <v>1111</v>
      </c>
      <c r="C902" s="22" t="s">
        <v>1300</v>
      </c>
      <c r="D902" s="5">
        <v>997406.12961850001</v>
      </c>
      <c r="E902" s="5">
        <v>615485.48755800002</v>
      </c>
      <c r="F902" s="5">
        <f t="shared" si="213"/>
        <v>0.61708612899082382</v>
      </c>
      <c r="H902">
        <f t="shared" si="216"/>
        <v>51513</v>
      </c>
      <c r="I902">
        <f t="shared" si="216"/>
        <v>1284</v>
      </c>
      <c r="J902">
        <f t="shared" si="214"/>
        <v>52797</v>
      </c>
      <c r="K902">
        <f t="shared" si="215"/>
        <v>32580.296352328525</v>
      </c>
    </row>
    <row r="903" spans="1:11" x14ac:dyDescent="0.3">
      <c r="A903" s="21" t="s">
        <v>1136</v>
      </c>
      <c r="B903" t="s">
        <v>1111</v>
      </c>
      <c r="C903" s="22" t="s">
        <v>1301</v>
      </c>
      <c r="D903" s="5">
        <v>997406.12961850001</v>
      </c>
      <c r="E903" s="5">
        <v>18477.030074999999</v>
      </c>
      <c r="F903" s="5">
        <f t="shared" si="213"/>
        <v>1.8525081735829434E-2</v>
      </c>
      <c r="H903">
        <f t="shared" si="216"/>
        <v>51513</v>
      </c>
      <c r="I903">
        <f t="shared" si="216"/>
        <v>1284</v>
      </c>
      <c r="J903">
        <f t="shared" si="214"/>
        <v>52797</v>
      </c>
      <c r="K903">
        <f t="shared" si="215"/>
        <v>978.0687404065867</v>
      </c>
    </row>
    <row r="904" spans="1:11" x14ac:dyDescent="0.3">
      <c r="A904" s="21" t="s">
        <v>1136</v>
      </c>
      <c r="B904" t="s">
        <v>852</v>
      </c>
      <c r="C904" s="22" t="s">
        <v>1312</v>
      </c>
      <c r="D904" s="5">
        <v>568333.14952354005</v>
      </c>
      <c r="E904" s="5">
        <v>3477.9191393400001</v>
      </c>
      <c r="F904" s="5">
        <f t="shared" si="213"/>
        <v>6.119507796185566E-3</v>
      </c>
      <c r="H904">
        <f>Input!AC220</f>
        <v>7402</v>
      </c>
      <c r="I904">
        <f>Input!AD220</f>
        <v>1085</v>
      </c>
      <c r="J904">
        <f t="shared" si="214"/>
        <v>8487</v>
      </c>
      <c r="K904">
        <f t="shared" si="215"/>
        <v>51.936262666226895</v>
      </c>
    </row>
    <row r="905" spans="1:11" x14ac:dyDescent="0.3">
      <c r="A905" s="21" t="s">
        <v>1136</v>
      </c>
      <c r="B905" t="s">
        <v>852</v>
      </c>
      <c r="C905" s="22" t="s">
        <v>1319</v>
      </c>
      <c r="D905" s="5">
        <v>568333.14952354005</v>
      </c>
      <c r="E905" s="5">
        <v>251534.18420399999</v>
      </c>
      <c r="F905" s="5">
        <f t="shared" si="213"/>
        <v>0.4425822854339444</v>
      </c>
      <c r="H905">
        <f>H904</f>
        <v>7402</v>
      </c>
      <c r="I905">
        <f>I904</f>
        <v>1085</v>
      </c>
      <c r="J905">
        <f t="shared" si="214"/>
        <v>8487</v>
      </c>
      <c r="K905">
        <f t="shared" si="215"/>
        <v>3756.1958564778861</v>
      </c>
    </row>
    <row r="906" spans="1:11" x14ac:dyDescent="0.3">
      <c r="A906" s="21" t="s">
        <v>1136</v>
      </c>
      <c r="B906" t="s">
        <v>852</v>
      </c>
      <c r="C906" s="22" t="s">
        <v>1318</v>
      </c>
      <c r="D906" s="5">
        <v>568333.14952354005</v>
      </c>
      <c r="E906" s="5">
        <v>27712.6271734</v>
      </c>
      <c r="F906" s="5">
        <f t="shared" si="213"/>
        <v>4.8761236603271828E-2</v>
      </c>
      <c r="H906">
        <f t="shared" ref="H906:I908" si="217">H905</f>
        <v>7402</v>
      </c>
      <c r="I906">
        <f t="shared" si="217"/>
        <v>1085</v>
      </c>
      <c r="J906">
        <f t="shared" si="214"/>
        <v>8487</v>
      </c>
      <c r="K906">
        <f t="shared" si="215"/>
        <v>413.83661505196801</v>
      </c>
    </row>
    <row r="907" spans="1:11" x14ac:dyDescent="0.3">
      <c r="A907" s="21" t="s">
        <v>1136</v>
      </c>
      <c r="B907" t="s">
        <v>852</v>
      </c>
      <c r="C907" s="22" t="s">
        <v>1320</v>
      </c>
      <c r="D907" s="5">
        <v>568333.14952354005</v>
      </c>
      <c r="E907" s="5">
        <v>271732.25738600001</v>
      </c>
      <c r="F907" s="5">
        <f t="shared" si="213"/>
        <v>0.47812142862651197</v>
      </c>
      <c r="H907">
        <f t="shared" si="217"/>
        <v>7402</v>
      </c>
      <c r="I907">
        <f t="shared" si="217"/>
        <v>1085</v>
      </c>
      <c r="J907">
        <f t="shared" si="214"/>
        <v>8487</v>
      </c>
      <c r="K907">
        <f t="shared" si="215"/>
        <v>4057.8165647532069</v>
      </c>
    </row>
    <row r="908" spans="1:11" x14ac:dyDescent="0.3">
      <c r="A908" s="21" t="s">
        <v>1136</v>
      </c>
      <c r="B908" t="s">
        <v>852</v>
      </c>
      <c r="C908" s="22" t="s">
        <v>1321</v>
      </c>
      <c r="D908" s="5">
        <v>568333.14952354005</v>
      </c>
      <c r="E908" s="5">
        <v>13876.1616208</v>
      </c>
      <c r="F908" s="5">
        <f t="shared" si="213"/>
        <v>2.4415541540086176E-2</v>
      </c>
      <c r="H908">
        <f t="shared" si="217"/>
        <v>7402</v>
      </c>
      <c r="I908">
        <f t="shared" si="217"/>
        <v>1085</v>
      </c>
      <c r="J908">
        <f t="shared" si="214"/>
        <v>8487</v>
      </c>
      <c r="K908">
        <f t="shared" si="215"/>
        <v>207.21470105071137</v>
      </c>
    </row>
    <row r="909" spans="1:11" x14ac:dyDescent="0.3">
      <c r="A909" s="21" t="s">
        <v>1136</v>
      </c>
      <c r="B909" t="s">
        <v>1120</v>
      </c>
      <c r="C909" s="22" t="s">
        <v>1308</v>
      </c>
      <c r="D909" s="5">
        <v>517373.13900369999</v>
      </c>
      <c r="E909" s="5">
        <v>34031.916447000003</v>
      </c>
      <c r="F909" s="5">
        <f t="shared" si="213"/>
        <v>6.5778282406649305E-2</v>
      </c>
      <c r="H909">
        <f>Input!AC221</f>
        <v>8921</v>
      </c>
      <c r="I909">
        <f>Input!AD221</f>
        <v>1808</v>
      </c>
      <c r="J909">
        <f t="shared" si="214"/>
        <v>10729</v>
      </c>
      <c r="K909">
        <f t="shared" si="215"/>
        <v>705.73519194094035</v>
      </c>
    </row>
    <row r="910" spans="1:11" x14ac:dyDescent="0.3">
      <c r="A910" s="21" t="s">
        <v>1136</v>
      </c>
      <c r="B910" t="s">
        <v>1120</v>
      </c>
      <c r="C910" s="22" t="s">
        <v>1317</v>
      </c>
      <c r="D910" s="5">
        <v>517373.13900369999</v>
      </c>
      <c r="E910" s="5">
        <v>12560.1165724</v>
      </c>
      <c r="F910" s="5">
        <f t="shared" si="213"/>
        <v>2.4276707902901346E-2</v>
      </c>
      <c r="H910">
        <f>H909</f>
        <v>8921</v>
      </c>
      <c r="I910">
        <f>I909</f>
        <v>1808</v>
      </c>
      <c r="J910">
        <f t="shared" si="214"/>
        <v>10729</v>
      </c>
      <c r="K910">
        <f t="shared" si="215"/>
        <v>260.46479909022855</v>
      </c>
    </row>
    <row r="911" spans="1:11" x14ac:dyDescent="0.3">
      <c r="A911" s="21" t="s">
        <v>1136</v>
      </c>
      <c r="B911" t="s">
        <v>1120</v>
      </c>
      <c r="C911" s="22" t="s">
        <v>1318</v>
      </c>
      <c r="D911" s="5">
        <v>517373.13900369999</v>
      </c>
      <c r="E911" s="5">
        <v>253736.18519700001</v>
      </c>
      <c r="F911" s="5">
        <f t="shared" si="213"/>
        <v>0.49043169439684697</v>
      </c>
      <c r="H911">
        <f t="shared" ref="H911:I913" si="218">H910</f>
        <v>8921</v>
      </c>
      <c r="I911">
        <f t="shared" si="218"/>
        <v>1808</v>
      </c>
      <c r="J911">
        <f t="shared" si="214"/>
        <v>10729</v>
      </c>
      <c r="K911">
        <f t="shared" si="215"/>
        <v>5261.8416491837716</v>
      </c>
    </row>
    <row r="912" spans="1:11" x14ac:dyDescent="0.3">
      <c r="A912" s="21" t="s">
        <v>1136</v>
      </c>
      <c r="B912" t="s">
        <v>1120</v>
      </c>
      <c r="C912" s="22" t="s">
        <v>1299</v>
      </c>
      <c r="D912" s="5">
        <v>517373.13900369999</v>
      </c>
      <c r="E912" s="5">
        <v>156517.96599699999</v>
      </c>
      <c r="F912" s="5">
        <f t="shared" si="213"/>
        <v>0.30252433726730577</v>
      </c>
      <c r="H912">
        <f t="shared" si="218"/>
        <v>8921</v>
      </c>
      <c r="I912">
        <f t="shared" si="218"/>
        <v>1808</v>
      </c>
      <c r="J912">
        <f t="shared" si="214"/>
        <v>10729</v>
      </c>
      <c r="K912">
        <f t="shared" si="215"/>
        <v>3245.7836145409237</v>
      </c>
    </row>
    <row r="913" spans="1:11" x14ac:dyDescent="0.3">
      <c r="A913" s="21" t="s">
        <v>1136</v>
      </c>
      <c r="B913" t="s">
        <v>1120</v>
      </c>
      <c r="C913" s="22" t="s">
        <v>1316</v>
      </c>
      <c r="D913" s="5">
        <v>517373.13900369999</v>
      </c>
      <c r="E913" s="5">
        <v>60526.954790299998</v>
      </c>
      <c r="F913" s="5">
        <f t="shared" si="213"/>
        <v>0.11698897802629668</v>
      </c>
      <c r="H913">
        <f t="shared" si="218"/>
        <v>8921</v>
      </c>
      <c r="I913">
        <f t="shared" si="218"/>
        <v>1808</v>
      </c>
      <c r="J913">
        <f t="shared" si="214"/>
        <v>10729</v>
      </c>
      <c r="K913">
        <f t="shared" si="215"/>
        <v>1255.1747452441371</v>
      </c>
    </row>
    <row r="914" spans="1:11" x14ac:dyDescent="0.3">
      <c r="A914" s="21" t="s">
        <v>1136</v>
      </c>
      <c r="B914" t="s">
        <v>1125</v>
      </c>
      <c r="C914" s="22" t="s">
        <v>1324</v>
      </c>
      <c r="D914" s="5">
        <v>833034.86953909998</v>
      </c>
      <c r="E914" s="5">
        <v>300086.36792599998</v>
      </c>
      <c r="F914" s="5">
        <f t="shared" si="213"/>
        <v>0.36023266119944203</v>
      </c>
      <c r="H914">
        <f>Input!AC222</f>
        <v>66238</v>
      </c>
      <c r="I914">
        <f>Input!AD222</f>
        <v>756</v>
      </c>
      <c r="J914">
        <f t="shared" si="214"/>
        <v>66994</v>
      </c>
      <c r="K914">
        <f t="shared" si="215"/>
        <v>24133.426904395419</v>
      </c>
    </row>
    <row r="915" spans="1:11" x14ac:dyDescent="0.3">
      <c r="A915" s="21" t="s">
        <v>1136</v>
      </c>
      <c r="B915" t="s">
        <v>1125</v>
      </c>
      <c r="C915" s="22" t="s">
        <v>1306</v>
      </c>
      <c r="D915" s="5">
        <v>833034.86953909998</v>
      </c>
      <c r="E915" s="5">
        <v>273602.35461699998</v>
      </c>
      <c r="F915" s="5">
        <f t="shared" si="213"/>
        <v>0.32844045864295957</v>
      </c>
      <c r="H915">
        <f>H914</f>
        <v>66238</v>
      </c>
      <c r="I915">
        <f>I914</f>
        <v>756</v>
      </c>
      <c r="J915">
        <f t="shared" si="214"/>
        <v>66994</v>
      </c>
      <c r="K915">
        <f t="shared" si="215"/>
        <v>22003.540086326433</v>
      </c>
    </row>
    <row r="916" spans="1:11" x14ac:dyDescent="0.3">
      <c r="A916" s="21" t="s">
        <v>1136</v>
      </c>
      <c r="B916" t="s">
        <v>1125</v>
      </c>
      <c r="C916" s="22" t="s">
        <v>1300</v>
      </c>
      <c r="D916" s="5">
        <v>833034.86953909998</v>
      </c>
      <c r="E916" s="5">
        <v>220754.96110399999</v>
      </c>
      <c r="F916" s="5">
        <f t="shared" si="213"/>
        <v>0.26500086512121501</v>
      </c>
      <c r="H916">
        <f t="shared" ref="H916:I917" si="219">H915</f>
        <v>66238</v>
      </c>
      <c r="I916">
        <f t="shared" si="219"/>
        <v>756</v>
      </c>
      <c r="J916">
        <f t="shared" si="214"/>
        <v>66994</v>
      </c>
      <c r="K916">
        <f t="shared" si="215"/>
        <v>17753.467957930679</v>
      </c>
    </row>
    <row r="917" spans="1:11" x14ac:dyDescent="0.3">
      <c r="A917" s="21" t="s">
        <v>1136</v>
      </c>
      <c r="B917" t="s">
        <v>1125</v>
      </c>
      <c r="C917" s="22" t="s">
        <v>1314</v>
      </c>
      <c r="D917" s="5">
        <v>833034.86953909998</v>
      </c>
      <c r="E917" s="5">
        <v>38591.185892100002</v>
      </c>
      <c r="F917" s="5">
        <f t="shared" si="213"/>
        <v>4.6326015036383367E-2</v>
      </c>
      <c r="H917">
        <f t="shared" si="219"/>
        <v>66238</v>
      </c>
      <c r="I917">
        <f t="shared" si="219"/>
        <v>756</v>
      </c>
      <c r="J917">
        <f t="shared" si="214"/>
        <v>66994</v>
      </c>
      <c r="K917">
        <f t="shared" si="215"/>
        <v>3103.5650513474675</v>
      </c>
    </row>
    <row r="918" spans="1:11" x14ac:dyDescent="0.3">
      <c r="A918" s="21" t="s">
        <v>1137</v>
      </c>
      <c r="B918" t="s">
        <v>953</v>
      </c>
      <c r="C918" s="22" t="s">
        <v>1330</v>
      </c>
      <c r="D918" s="5">
        <v>47.612037306190004</v>
      </c>
      <c r="E918" s="5">
        <v>8.4586550827899991</v>
      </c>
      <c r="F918" s="5">
        <f t="shared" si="213"/>
        <v>0.17765791092687178</v>
      </c>
      <c r="H918">
        <f>Input!AC223</f>
        <v>0</v>
      </c>
      <c r="I918">
        <f>Input!AD223</f>
        <v>0</v>
      </c>
      <c r="J918">
        <f t="shared" si="214"/>
        <v>0</v>
      </c>
      <c r="K918">
        <f t="shared" si="215"/>
        <v>0</v>
      </c>
    </row>
    <row r="919" spans="1:11" x14ac:dyDescent="0.3">
      <c r="A919" s="21" t="s">
        <v>1137</v>
      </c>
      <c r="B919" t="s">
        <v>953</v>
      </c>
      <c r="C919" s="22" t="s">
        <v>1331</v>
      </c>
      <c r="D919" s="5">
        <v>47.612037306190004</v>
      </c>
      <c r="E919" s="5">
        <v>39.153382223400001</v>
      </c>
      <c r="F919" s="5">
        <f t="shared" si="213"/>
        <v>0.82234208907312811</v>
      </c>
      <c r="H919">
        <f>H918</f>
        <v>0</v>
      </c>
      <c r="I919">
        <f>I918</f>
        <v>0</v>
      </c>
      <c r="J919">
        <f t="shared" si="214"/>
        <v>0</v>
      </c>
      <c r="K919">
        <f t="shared" si="215"/>
        <v>0</v>
      </c>
    </row>
    <row r="920" spans="1:11" x14ac:dyDescent="0.3">
      <c r="A920" s="21" t="s">
        <v>1137</v>
      </c>
      <c r="B920" t="s">
        <v>870</v>
      </c>
      <c r="C920" s="22" t="s">
        <v>1332</v>
      </c>
      <c r="D920" s="5">
        <v>552907.47608560009</v>
      </c>
      <c r="E920" s="5">
        <v>538907.61295800004</v>
      </c>
      <c r="F920" s="5">
        <f t="shared" si="213"/>
        <v>0.97467955538110207</v>
      </c>
      <c r="H920">
        <f>Input!AC224</f>
        <v>325144</v>
      </c>
      <c r="I920">
        <f>Input!AD224</f>
        <v>1103</v>
      </c>
      <c r="J920">
        <f t="shared" si="214"/>
        <v>326247</v>
      </c>
      <c r="K920">
        <f t="shared" si="215"/>
        <v>317986.28090441838</v>
      </c>
    </row>
    <row r="921" spans="1:11" x14ac:dyDescent="0.3">
      <c r="A921" s="21" t="s">
        <v>1137</v>
      </c>
      <c r="B921" t="s">
        <v>870</v>
      </c>
      <c r="C921" s="22" t="s">
        <v>1333</v>
      </c>
      <c r="D921" s="5">
        <v>552907.47608560009</v>
      </c>
      <c r="E921" s="5">
        <v>13999.8631276</v>
      </c>
      <c r="F921" s="5">
        <f t="shared" si="213"/>
        <v>2.5320444618897806E-2</v>
      </c>
      <c r="H921">
        <f>H920</f>
        <v>325144</v>
      </c>
      <c r="I921">
        <f>I920</f>
        <v>1103</v>
      </c>
      <c r="J921">
        <f t="shared" si="214"/>
        <v>326247</v>
      </c>
      <c r="K921">
        <f t="shared" si="215"/>
        <v>8260.7190955815531</v>
      </c>
    </row>
    <row r="922" spans="1:11" x14ac:dyDescent="0.3">
      <c r="A922" s="21" t="s">
        <v>1137</v>
      </c>
      <c r="B922" t="s">
        <v>682</v>
      </c>
      <c r="C922" s="22" t="s">
        <v>1331</v>
      </c>
      <c r="D922" s="5">
        <v>1007419.6134385</v>
      </c>
      <c r="E922" s="5">
        <v>255410.461816</v>
      </c>
      <c r="F922" s="5">
        <f t="shared" si="213"/>
        <v>0.25352937188133479</v>
      </c>
      <c r="H922">
        <f>Input!AC225</f>
        <v>453772</v>
      </c>
      <c r="I922">
        <f>Input!AD225</f>
        <v>681</v>
      </c>
      <c r="J922">
        <f t="shared" si="214"/>
        <v>454453</v>
      </c>
      <c r="K922">
        <f t="shared" si="215"/>
        <v>115217.18363958824</v>
      </c>
    </row>
    <row r="923" spans="1:11" x14ac:dyDescent="0.3">
      <c r="A923" s="21" t="s">
        <v>1137</v>
      </c>
      <c r="B923" t="s">
        <v>682</v>
      </c>
      <c r="C923" s="22" t="s">
        <v>1332</v>
      </c>
      <c r="D923" s="5">
        <v>1007419.6134385</v>
      </c>
      <c r="E923" s="5">
        <v>670539.15098200005</v>
      </c>
      <c r="F923" s="5">
        <f t="shared" si="213"/>
        <v>0.6656006514438727</v>
      </c>
      <c r="H923">
        <f t="shared" ref="H923:I925" si="220">H922</f>
        <v>453772</v>
      </c>
      <c r="I923">
        <f t="shared" si="220"/>
        <v>681</v>
      </c>
      <c r="J923">
        <f t="shared" si="214"/>
        <v>454453</v>
      </c>
      <c r="K923">
        <f t="shared" si="215"/>
        <v>302484.21285062231</v>
      </c>
    </row>
    <row r="924" spans="1:11" x14ac:dyDescent="0.3">
      <c r="A924" s="21" t="s">
        <v>1137</v>
      </c>
      <c r="B924" t="s">
        <v>682</v>
      </c>
      <c r="C924" s="22" t="s">
        <v>1334</v>
      </c>
      <c r="D924" s="5">
        <v>1007419.6134385</v>
      </c>
      <c r="E924" s="5">
        <v>60200.2017825</v>
      </c>
      <c r="F924" s="5">
        <f t="shared" si="213"/>
        <v>5.9756829209455374E-2</v>
      </c>
      <c r="H924">
        <f t="shared" si="220"/>
        <v>453772</v>
      </c>
      <c r="I924">
        <f t="shared" si="220"/>
        <v>681</v>
      </c>
      <c r="J924">
        <f t="shared" si="214"/>
        <v>454453</v>
      </c>
      <c r="K924">
        <f t="shared" si="215"/>
        <v>27156.670304724623</v>
      </c>
    </row>
    <row r="925" spans="1:11" x14ac:dyDescent="0.3">
      <c r="A925" s="21" t="s">
        <v>1137</v>
      </c>
      <c r="B925" t="s">
        <v>682</v>
      </c>
      <c r="C925" s="22" t="s">
        <v>1333</v>
      </c>
      <c r="D925" s="5">
        <v>1007419.6134385</v>
      </c>
      <c r="E925" s="5">
        <v>21269.798857999998</v>
      </c>
      <c r="F925" s="5">
        <f t="shared" si="213"/>
        <v>2.111314746533715E-2</v>
      </c>
      <c r="H925">
        <f t="shared" si="220"/>
        <v>453772</v>
      </c>
      <c r="I925">
        <f t="shared" si="220"/>
        <v>681</v>
      </c>
      <c r="J925">
        <f t="shared" si="214"/>
        <v>454453</v>
      </c>
      <c r="K925">
        <f t="shared" si="215"/>
        <v>9594.9332050648645</v>
      </c>
    </row>
    <row r="926" spans="1:11" x14ac:dyDescent="0.3">
      <c r="A926" s="21" t="s">
        <v>1137</v>
      </c>
      <c r="B926" t="s">
        <v>1026</v>
      </c>
      <c r="C926" s="22" t="s">
        <v>1330</v>
      </c>
      <c r="D926" s="5">
        <v>727033.75262369995</v>
      </c>
      <c r="E926" s="5">
        <v>170510.70365700001</v>
      </c>
      <c r="F926" s="5">
        <f t="shared" si="213"/>
        <v>0.23452928153839561</v>
      </c>
      <c r="H926">
        <f>Input!AC226</f>
        <v>817</v>
      </c>
      <c r="I926">
        <f>Input!AD226</f>
        <v>518</v>
      </c>
      <c r="J926">
        <f t="shared" si="214"/>
        <v>1335</v>
      </c>
      <c r="K926">
        <f t="shared" si="215"/>
        <v>313.09659085375813</v>
      </c>
    </row>
    <row r="927" spans="1:11" x14ac:dyDescent="0.3">
      <c r="A927" s="21" t="s">
        <v>1137</v>
      </c>
      <c r="B927" t="s">
        <v>1026</v>
      </c>
      <c r="C927" s="22" t="s">
        <v>1331</v>
      </c>
      <c r="D927" s="5">
        <v>727033.75262369995</v>
      </c>
      <c r="E927" s="5">
        <v>369676.66742399998</v>
      </c>
      <c r="F927" s="5">
        <f t="shared" si="213"/>
        <v>0.50847249675812256</v>
      </c>
      <c r="H927">
        <f t="shared" ref="H927:I929" si="221">H926</f>
        <v>817</v>
      </c>
      <c r="I927">
        <f t="shared" si="221"/>
        <v>518</v>
      </c>
      <c r="J927">
        <f t="shared" si="214"/>
        <v>1335</v>
      </c>
      <c r="K927">
        <f t="shared" si="215"/>
        <v>678.81078317209358</v>
      </c>
    </row>
    <row r="928" spans="1:11" x14ac:dyDescent="0.3">
      <c r="A928" s="21" t="s">
        <v>1137</v>
      </c>
      <c r="B928" t="s">
        <v>1026</v>
      </c>
      <c r="C928" s="22" t="s">
        <v>1335</v>
      </c>
      <c r="D928" s="5">
        <v>727033.75262369995</v>
      </c>
      <c r="E928" s="5">
        <v>121517.190629</v>
      </c>
      <c r="F928" s="5">
        <f t="shared" si="213"/>
        <v>0.16714105801893242</v>
      </c>
      <c r="H928">
        <f t="shared" si="221"/>
        <v>817</v>
      </c>
      <c r="I928">
        <f t="shared" si="221"/>
        <v>518</v>
      </c>
      <c r="J928">
        <f t="shared" si="214"/>
        <v>1335</v>
      </c>
      <c r="K928">
        <f t="shared" si="215"/>
        <v>223.13331245527479</v>
      </c>
    </row>
    <row r="929" spans="1:11" x14ac:dyDescent="0.3">
      <c r="A929" s="21" t="s">
        <v>1137</v>
      </c>
      <c r="B929" t="s">
        <v>1026</v>
      </c>
      <c r="C929" s="22" t="s">
        <v>1334</v>
      </c>
      <c r="D929" s="5">
        <v>727033.75262369995</v>
      </c>
      <c r="E929" s="5">
        <v>65329.190913699997</v>
      </c>
      <c r="F929" s="5">
        <f t="shared" si="213"/>
        <v>8.9857163684549393E-2</v>
      </c>
      <c r="H929">
        <f t="shared" si="221"/>
        <v>817</v>
      </c>
      <c r="I929">
        <f t="shared" si="221"/>
        <v>518</v>
      </c>
      <c r="J929">
        <f t="shared" si="214"/>
        <v>1335</v>
      </c>
      <c r="K929">
        <f t="shared" si="215"/>
        <v>119.95931351887344</v>
      </c>
    </row>
    <row r="930" spans="1:11" x14ac:dyDescent="0.3">
      <c r="A930" s="21" t="s">
        <v>1137</v>
      </c>
      <c r="B930" t="s">
        <v>1055</v>
      </c>
      <c r="C930" s="22" t="s">
        <v>1306</v>
      </c>
      <c r="D930" s="5">
        <v>820058.49269999994</v>
      </c>
      <c r="E930" s="5">
        <v>333396.47843299998</v>
      </c>
      <c r="F930" s="5">
        <f t="shared" si="213"/>
        <v>0.40655207085937178</v>
      </c>
      <c r="H930">
        <f>Input!AC227</f>
        <v>87863</v>
      </c>
      <c r="I930">
        <f>Input!AD227</f>
        <v>260</v>
      </c>
      <c r="J930">
        <f t="shared" si="214"/>
        <v>88123</v>
      </c>
      <c r="K930">
        <f t="shared" si="215"/>
        <v>35826.58814034042</v>
      </c>
    </row>
    <row r="931" spans="1:11" x14ac:dyDescent="0.3">
      <c r="A931" s="21" t="s">
        <v>1137</v>
      </c>
      <c r="B931" t="s">
        <v>1055</v>
      </c>
      <c r="C931" s="22" t="s">
        <v>1305</v>
      </c>
      <c r="D931" s="5">
        <v>820058.49269999994</v>
      </c>
      <c r="E931" s="5">
        <v>206810.595677</v>
      </c>
      <c r="F931" s="5">
        <f t="shared" si="213"/>
        <v>0.25219005414612178</v>
      </c>
      <c r="H931">
        <f t="shared" ref="H931:I932" si="222">H930</f>
        <v>87863</v>
      </c>
      <c r="I931">
        <f t="shared" si="222"/>
        <v>260</v>
      </c>
      <c r="J931">
        <f t="shared" si="214"/>
        <v>88123</v>
      </c>
      <c r="K931">
        <f t="shared" si="215"/>
        <v>22223.744141518688</v>
      </c>
    </row>
    <row r="932" spans="1:11" x14ac:dyDescent="0.3">
      <c r="A932" s="21" t="s">
        <v>1137</v>
      </c>
      <c r="B932" t="s">
        <v>1055</v>
      </c>
      <c r="C932" s="22" t="s">
        <v>1326</v>
      </c>
      <c r="D932" s="5">
        <v>820058.49269999994</v>
      </c>
      <c r="E932" s="5">
        <v>279851.41859000002</v>
      </c>
      <c r="F932" s="5">
        <f t="shared" si="213"/>
        <v>0.34125787499450649</v>
      </c>
      <c r="H932">
        <f t="shared" si="222"/>
        <v>87863</v>
      </c>
      <c r="I932">
        <f t="shared" si="222"/>
        <v>260</v>
      </c>
      <c r="J932">
        <f t="shared" si="214"/>
        <v>88123</v>
      </c>
      <c r="K932">
        <f t="shared" si="215"/>
        <v>30072.667718140896</v>
      </c>
    </row>
    <row r="933" spans="1:11" x14ac:dyDescent="0.3">
      <c r="A933" s="21" t="s">
        <v>1137</v>
      </c>
      <c r="B933" t="s">
        <v>1097</v>
      </c>
      <c r="C933" s="22" t="s">
        <v>1331</v>
      </c>
      <c r="D933" s="5">
        <v>777240.86959216103</v>
      </c>
      <c r="E933" s="5">
        <v>168112.97855100001</v>
      </c>
      <c r="F933" s="5">
        <f t="shared" si="213"/>
        <v>0.21629456855403573</v>
      </c>
      <c r="H933">
        <f>Input!AC228</f>
        <v>29070</v>
      </c>
      <c r="I933">
        <f>Input!AD228</f>
        <v>1117</v>
      </c>
      <c r="J933">
        <f t="shared" si="214"/>
        <v>30187</v>
      </c>
      <c r="K933">
        <f t="shared" si="215"/>
        <v>6529.2841409406765</v>
      </c>
    </row>
    <row r="934" spans="1:11" x14ac:dyDescent="0.3">
      <c r="A934" s="21" t="s">
        <v>1137</v>
      </c>
      <c r="B934" t="s">
        <v>1097</v>
      </c>
      <c r="C934" s="22" t="s">
        <v>1332</v>
      </c>
      <c r="D934" s="5">
        <v>777240.86959216103</v>
      </c>
      <c r="E934" s="5">
        <v>114.255421681</v>
      </c>
      <c r="F934" s="5">
        <f t="shared" si="213"/>
        <v>1.4700130442311E-4</v>
      </c>
      <c r="H934">
        <f t="shared" ref="H934:I936" si="223">H933</f>
        <v>29070</v>
      </c>
      <c r="I934">
        <f t="shared" si="223"/>
        <v>1117</v>
      </c>
      <c r="J934">
        <f t="shared" si="214"/>
        <v>30187</v>
      </c>
      <c r="K934">
        <f t="shared" si="215"/>
        <v>4.4375283766204214</v>
      </c>
    </row>
    <row r="935" spans="1:11" x14ac:dyDescent="0.3">
      <c r="A935" s="21" t="s">
        <v>1137</v>
      </c>
      <c r="B935" t="s">
        <v>1097</v>
      </c>
      <c r="C935" s="22" t="s">
        <v>1335</v>
      </c>
      <c r="D935" s="5">
        <v>777240.86959216103</v>
      </c>
      <c r="E935" s="5">
        <v>8344.82432548</v>
      </c>
      <c r="F935" s="5">
        <f t="shared" si="213"/>
        <v>1.073647134621054E-2</v>
      </c>
      <c r="H935">
        <f t="shared" si="223"/>
        <v>29070</v>
      </c>
      <c r="I935">
        <f t="shared" si="223"/>
        <v>1117</v>
      </c>
      <c r="J935">
        <f t="shared" si="214"/>
        <v>30187</v>
      </c>
      <c r="K935">
        <f t="shared" si="215"/>
        <v>324.10186052805756</v>
      </c>
    </row>
    <row r="936" spans="1:11" x14ac:dyDescent="0.3">
      <c r="A936" s="21" t="s">
        <v>1137</v>
      </c>
      <c r="B936" t="s">
        <v>1097</v>
      </c>
      <c r="C936" s="22" t="s">
        <v>1334</v>
      </c>
      <c r="D936" s="5">
        <v>777240.86959216103</v>
      </c>
      <c r="E936" s="5">
        <v>600668.81129400001</v>
      </c>
      <c r="F936" s="5">
        <f t="shared" si="213"/>
        <v>0.77282195879533067</v>
      </c>
      <c r="H936">
        <f t="shared" si="223"/>
        <v>29070</v>
      </c>
      <c r="I936">
        <f t="shared" si="223"/>
        <v>1117</v>
      </c>
      <c r="J936">
        <f t="shared" si="214"/>
        <v>30187</v>
      </c>
      <c r="K936">
        <f t="shared" si="215"/>
        <v>23329.176470154645</v>
      </c>
    </row>
    <row r="937" spans="1:11" x14ac:dyDescent="0.3">
      <c r="A937" s="21" t="s">
        <v>1137</v>
      </c>
      <c r="B937" t="s">
        <v>788</v>
      </c>
      <c r="C937" s="22" t="s">
        <v>1324</v>
      </c>
      <c r="D937" s="5">
        <v>2148191.1806926001</v>
      </c>
      <c r="E937" s="5">
        <v>99895.406845399993</v>
      </c>
      <c r="F937" s="5">
        <f t="shared" si="213"/>
        <v>4.6502102672813614E-2</v>
      </c>
      <c r="H937">
        <f>Input!AC229</f>
        <v>18654</v>
      </c>
      <c r="I937">
        <f>Input!AD229</f>
        <v>1513</v>
      </c>
      <c r="J937">
        <f t="shared" si="214"/>
        <v>20167</v>
      </c>
      <c r="K937">
        <f t="shared" si="215"/>
        <v>937.80790460263211</v>
      </c>
    </row>
    <row r="938" spans="1:11" x14ac:dyDescent="0.3">
      <c r="A938" s="21" t="s">
        <v>1137</v>
      </c>
      <c r="B938" t="s">
        <v>788</v>
      </c>
      <c r="C938" s="22" t="s">
        <v>1325</v>
      </c>
      <c r="D938" s="5">
        <v>2148191.1806926001</v>
      </c>
      <c r="E938" s="5">
        <v>867261.37699699996</v>
      </c>
      <c r="F938" s="5">
        <f t="shared" si="213"/>
        <v>0.4037170363567853</v>
      </c>
      <c r="H938">
        <f t="shared" ref="H938:I942" si="224">H937</f>
        <v>18654</v>
      </c>
      <c r="I938">
        <f t="shared" si="224"/>
        <v>1513</v>
      </c>
      <c r="J938">
        <f t="shared" si="214"/>
        <v>20167</v>
      </c>
      <c r="K938">
        <f t="shared" si="215"/>
        <v>8141.7614722072894</v>
      </c>
    </row>
    <row r="939" spans="1:11" x14ac:dyDescent="0.3">
      <c r="A939" s="21" t="s">
        <v>1137</v>
      </c>
      <c r="B939" t="s">
        <v>788</v>
      </c>
      <c r="C939" s="22" t="s">
        <v>1336</v>
      </c>
      <c r="D939" s="5">
        <v>2148191.1806926001</v>
      </c>
      <c r="E939" s="5">
        <v>33800.660829699998</v>
      </c>
      <c r="F939" s="5">
        <f t="shared" si="213"/>
        <v>1.5734475187074503E-2</v>
      </c>
      <c r="H939">
        <f t="shared" si="224"/>
        <v>18654</v>
      </c>
      <c r="I939">
        <f t="shared" si="224"/>
        <v>1513</v>
      </c>
      <c r="J939">
        <f t="shared" si="214"/>
        <v>20167</v>
      </c>
      <c r="K939">
        <f t="shared" si="215"/>
        <v>317.31716109773151</v>
      </c>
    </row>
    <row r="940" spans="1:11" x14ac:dyDescent="0.3">
      <c r="A940" s="21" t="s">
        <v>1137</v>
      </c>
      <c r="B940" t="s">
        <v>788</v>
      </c>
      <c r="C940" s="22" t="s">
        <v>1330</v>
      </c>
      <c r="D940" s="5">
        <v>2148191.1806926001</v>
      </c>
      <c r="E940" s="5">
        <v>98861.2862245</v>
      </c>
      <c r="F940" s="5">
        <f t="shared" si="213"/>
        <v>4.6020711337538427E-2</v>
      </c>
      <c r="H940">
        <f t="shared" si="224"/>
        <v>18654</v>
      </c>
      <c r="I940">
        <f t="shared" si="224"/>
        <v>1513</v>
      </c>
      <c r="J940">
        <f t="shared" si="214"/>
        <v>20167</v>
      </c>
      <c r="K940">
        <f t="shared" si="215"/>
        <v>928.0996855441374</v>
      </c>
    </row>
    <row r="941" spans="1:11" x14ac:dyDescent="0.3">
      <c r="A941" s="21" t="s">
        <v>1137</v>
      </c>
      <c r="B941" t="s">
        <v>788</v>
      </c>
      <c r="C941" s="22" t="s">
        <v>1326</v>
      </c>
      <c r="D941" s="5">
        <v>2148191.1806926001</v>
      </c>
      <c r="E941" s="5">
        <v>703274.00945600006</v>
      </c>
      <c r="F941" s="5">
        <f t="shared" si="213"/>
        <v>0.32737961861907322</v>
      </c>
      <c r="H941">
        <f t="shared" si="224"/>
        <v>18654</v>
      </c>
      <c r="I941">
        <f t="shared" si="224"/>
        <v>1513</v>
      </c>
      <c r="J941">
        <f t="shared" si="214"/>
        <v>20167</v>
      </c>
      <c r="K941">
        <f t="shared" si="215"/>
        <v>6602.2647686908495</v>
      </c>
    </row>
    <row r="942" spans="1:11" x14ac:dyDescent="0.3">
      <c r="A942" s="21" t="s">
        <v>1137</v>
      </c>
      <c r="B942" t="s">
        <v>788</v>
      </c>
      <c r="C942" s="22" t="s">
        <v>1335</v>
      </c>
      <c r="D942" s="5">
        <v>2148191.1806926001</v>
      </c>
      <c r="E942" s="5">
        <v>345098.44033999997</v>
      </c>
      <c r="F942" s="5">
        <f t="shared" si="213"/>
        <v>0.16064605582671487</v>
      </c>
      <c r="H942">
        <f t="shared" si="224"/>
        <v>18654</v>
      </c>
      <c r="I942">
        <f t="shared" si="224"/>
        <v>1513</v>
      </c>
      <c r="J942">
        <f t="shared" si="214"/>
        <v>20167</v>
      </c>
      <c r="K942">
        <f t="shared" si="215"/>
        <v>3239.7490078573587</v>
      </c>
    </row>
    <row r="943" spans="1:11" x14ac:dyDescent="0.3">
      <c r="A943" s="21" t="s">
        <v>1137</v>
      </c>
      <c r="B943" t="s">
        <v>1118</v>
      </c>
      <c r="C943" s="22" t="s">
        <v>1331</v>
      </c>
      <c r="D943" s="5">
        <v>369776.48130839999</v>
      </c>
      <c r="E943" s="5">
        <v>32943.652972399999</v>
      </c>
      <c r="F943" s="5">
        <f t="shared" si="213"/>
        <v>8.9090720036692717E-2</v>
      </c>
      <c r="H943">
        <f>Input!AC230</f>
        <v>60623</v>
      </c>
      <c r="I943">
        <f>Input!AD230</f>
        <v>151</v>
      </c>
      <c r="J943">
        <f t="shared" si="214"/>
        <v>60774</v>
      </c>
      <c r="K943">
        <f t="shared" si="215"/>
        <v>5414.3994195099631</v>
      </c>
    </row>
    <row r="944" spans="1:11" x14ac:dyDescent="0.3">
      <c r="A944" s="21" t="s">
        <v>1137</v>
      </c>
      <c r="B944" t="s">
        <v>1118</v>
      </c>
      <c r="C944" s="22" t="s">
        <v>1332</v>
      </c>
      <c r="D944" s="5">
        <v>369776.48130839999</v>
      </c>
      <c r="E944" s="5">
        <v>336832.82833599998</v>
      </c>
      <c r="F944" s="5">
        <f t="shared" si="213"/>
        <v>0.91090927996330728</v>
      </c>
      <c r="H944">
        <f>H943</f>
        <v>60623</v>
      </c>
      <c r="I944">
        <f>I943</f>
        <v>151</v>
      </c>
      <c r="J944">
        <f t="shared" si="214"/>
        <v>60774</v>
      </c>
      <c r="K944">
        <f t="shared" si="215"/>
        <v>55359.600580490034</v>
      </c>
    </row>
    <row r="945" spans="1:11" x14ac:dyDescent="0.3">
      <c r="A945" s="21" t="s">
        <v>1137</v>
      </c>
      <c r="B945" t="s">
        <v>1124</v>
      </c>
      <c r="C945" s="22" t="s">
        <v>1335</v>
      </c>
      <c r="D945" s="5">
        <v>674337.57065595291</v>
      </c>
      <c r="E945" s="5">
        <v>673730.05275599996</v>
      </c>
      <c r="F945" s="5">
        <f t="shared" si="213"/>
        <v>0.99909908934873382</v>
      </c>
      <c r="H945">
        <f>Input!AC231</f>
        <v>5805</v>
      </c>
      <c r="I945">
        <f>Input!AD231</f>
        <v>474</v>
      </c>
      <c r="J945">
        <f t="shared" si="214"/>
        <v>6279</v>
      </c>
      <c r="K945">
        <f t="shared" si="215"/>
        <v>6273.3431820206997</v>
      </c>
    </row>
    <row r="946" spans="1:11" x14ac:dyDescent="0.3">
      <c r="A946" s="21" t="s">
        <v>1137</v>
      </c>
      <c r="B946" t="s">
        <v>1124</v>
      </c>
      <c r="C946" s="22" t="s">
        <v>1334</v>
      </c>
      <c r="D946" s="5">
        <v>674337.57065595291</v>
      </c>
      <c r="E946" s="5">
        <v>607.51789995299998</v>
      </c>
      <c r="F946" s="5">
        <f t="shared" si="213"/>
        <v>9.0091065126631615E-4</v>
      </c>
      <c r="H946">
        <f>H945</f>
        <v>5805</v>
      </c>
      <c r="I946">
        <f>I945</f>
        <v>474</v>
      </c>
      <c r="J946">
        <f t="shared" si="214"/>
        <v>6279</v>
      </c>
      <c r="K946">
        <f t="shared" si="215"/>
        <v>5.6568179793011995</v>
      </c>
    </row>
    <row r="947" spans="1:11" x14ac:dyDescent="0.3">
      <c r="A947" s="21" t="s">
        <v>188</v>
      </c>
      <c r="B947" t="s">
        <v>865</v>
      </c>
      <c r="C947" s="22" t="s">
        <v>1322</v>
      </c>
      <c r="D947" s="5">
        <v>143072.38453973961</v>
      </c>
      <c r="E947" s="5">
        <v>22654.334606</v>
      </c>
      <c r="F947" s="5">
        <f t="shared" si="213"/>
        <v>0.15834176999900049</v>
      </c>
      <c r="H947">
        <f>Input!AC232</f>
        <v>0</v>
      </c>
      <c r="I947">
        <f>Input!AD232</f>
        <v>23</v>
      </c>
      <c r="J947">
        <f t="shared" si="214"/>
        <v>23</v>
      </c>
      <c r="K947">
        <f t="shared" si="215"/>
        <v>3.6418607099770113</v>
      </c>
    </row>
    <row r="948" spans="1:11" x14ac:dyDescent="0.3">
      <c r="A948" s="21" t="s">
        <v>188</v>
      </c>
      <c r="B948" t="s">
        <v>865</v>
      </c>
      <c r="C948" s="22" t="s">
        <v>1323</v>
      </c>
      <c r="D948" s="5">
        <v>143072.38453973961</v>
      </c>
      <c r="E948" s="5">
        <v>120396.17217200001</v>
      </c>
      <c r="F948" s="5">
        <f t="shared" si="213"/>
        <v>0.8415053160629955</v>
      </c>
      <c r="H948">
        <f>H947</f>
        <v>0</v>
      </c>
      <c r="I948">
        <f>I947</f>
        <v>23</v>
      </c>
      <c r="J948">
        <f t="shared" si="214"/>
        <v>23</v>
      </c>
      <c r="K948">
        <f t="shared" si="215"/>
        <v>19.354622269448896</v>
      </c>
    </row>
    <row r="949" spans="1:11" x14ac:dyDescent="0.3">
      <c r="A949" s="21" t="s">
        <v>188</v>
      </c>
      <c r="B949" t="s">
        <v>865</v>
      </c>
      <c r="C949" s="22" t="s">
        <v>1329</v>
      </c>
      <c r="D949" s="5">
        <v>143072.38453973961</v>
      </c>
      <c r="E949" s="5">
        <v>21.8777617396</v>
      </c>
      <c r="F949" s="5">
        <f t="shared" si="213"/>
        <v>1.5291393800404062E-4</v>
      </c>
      <c r="H949">
        <f>H948</f>
        <v>0</v>
      </c>
      <c r="I949">
        <f>I948</f>
        <v>23</v>
      </c>
      <c r="J949">
        <f t="shared" si="214"/>
        <v>23</v>
      </c>
      <c r="K949">
        <f t="shared" si="215"/>
        <v>3.5170205740929343E-3</v>
      </c>
    </row>
    <row r="950" spans="1:11" x14ac:dyDescent="0.3">
      <c r="A950" s="21" t="s">
        <v>188</v>
      </c>
      <c r="B950" t="s">
        <v>946</v>
      </c>
      <c r="C950" s="22" t="s">
        <v>1327</v>
      </c>
      <c r="D950" s="5">
        <v>563275.20655750006</v>
      </c>
      <c r="E950" s="5">
        <v>239058.90325199999</v>
      </c>
      <c r="F950" s="5">
        <f t="shared" si="213"/>
        <v>0.42440870904477929</v>
      </c>
      <c r="H950">
        <f>Input!AC233</f>
        <v>4632</v>
      </c>
      <c r="I950">
        <f>Input!AD233</f>
        <v>995</v>
      </c>
      <c r="J950">
        <f t="shared" si="214"/>
        <v>5627</v>
      </c>
      <c r="K950">
        <f t="shared" si="215"/>
        <v>2388.147805794973</v>
      </c>
    </row>
    <row r="951" spans="1:11" x14ac:dyDescent="0.3">
      <c r="A951" s="21" t="s">
        <v>188</v>
      </c>
      <c r="B951" t="s">
        <v>946</v>
      </c>
      <c r="C951" s="22" t="s">
        <v>1329</v>
      </c>
      <c r="D951" s="5">
        <v>563275.20655750006</v>
      </c>
      <c r="E951" s="5">
        <v>259701.22117100001</v>
      </c>
      <c r="F951" s="5">
        <f t="shared" si="213"/>
        <v>0.46105565831342743</v>
      </c>
      <c r="H951">
        <f>H950</f>
        <v>4632</v>
      </c>
      <c r="I951">
        <f>I950</f>
        <v>995</v>
      </c>
      <c r="J951">
        <f t="shared" si="214"/>
        <v>5627</v>
      </c>
      <c r="K951">
        <f t="shared" si="215"/>
        <v>2594.3601893296564</v>
      </c>
    </row>
    <row r="952" spans="1:11" x14ac:dyDescent="0.3">
      <c r="A952" s="21" t="s">
        <v>188</v>
      </c>
      <c r="B952" t="s">
        <v>946</v>
      </c>
      <c r="C952" s="22" t="s">
        <v>1328</v>
      </c>
      <c r="D952" s="5">
        <v>563275.20655750006</v>
      </c>
      <c r="E952" s="5">
        <v>64515.0821345</v>
      </c>
      <c r="F952" s="5">
        <f t="shared" si="213"/>
        <v>0.11453563264179319</v>
      </c>
      <c r="H952">
        <f>H951</f>
        <v>4632</v>
      </c>
      <c r="I952">
        <f>I951</f>
        <v>995</v>
      </c>
      <c r="J952">
        <f t="shared" si="214"/>
        <v>5627</v>
      </c>
      <c r="K952">
        <f t="shared" si="215"/>
        <v>644.4920048753703</v>
      </c>
    </row>
    <row r="953" spans="1:11" x14ac:dyDescent="0.3">
      <c r="A953" s="21" t="s">
        <v>188</v>
      </c>
      <c r="B953" t="s">
        <v>953</v>
      </c>
      <c r="C953" s="22" t="s">
        <v>1336</v>
      </c>
      <c r="D953" s="5">
        <v>603882.53060940001</v>
      </c>
      <c r="E953" s="5">
        <v>24695.255853400002</v>
      </c>
      <c r="F953" s="5">
        <f t="shared" si="213"/>
        <v>4.0894138514785502E-2</v>
      </c>
      <c r="H953">
        <f>Input!AC234</f>
        <v>23</v>
      </c>
      <c r="I953">
        <f>Input!AD234</f>
        <v>747</v>
      </c>
      <c r="J953">
        <f t="shared" si="214"/>
        <v>770</v>
      </c>
      <c r="K953">
        <f t="shared" si="215"/>
        <v>31.488486656384836</v>
      </c>
    </row>
    <row r="954" spans="1:11" x14ac:dyDescent="0.3">
      <c r="A954" s="21" t="s">
        <v>188</v>
      </c>
      <c r="B954" t="s">
        <v>953</v>
      </c>
      <c r="C954" s="22" t="s">
        <v>1330</v>
      </c>
      <c r="D954" s="5">
        <v>603882.53060940001</v>
      </c>
      <c r="E954" s="5">
        <v>140979.20672700001</v>
      </c>
      <c r="F954" s="5">
        <f t="shared" si="213"/>
        <v>0.23345468626941854</v>
      </c>
      <c r="H954">
        <f>H953</f>
        <v>23</v>
      </c>
      <c r="I954">
        <f>I953</f>
        <v>747</v>
      </c>
      <c r="J954">
        <f t="shared" si="214"/>
        <v>770</v>
      </c>
      <c r="K954">
        <f t="shared" si="215"/>
        <v>179.76010842745228</v>
      </c>
    </row>
    <row r="955" spans="1:11" x14ac:dyDescent="0.3">
      <c r="A955" s="21" t="s">
        <v>188</v>
      </c>
      <c r="B955" t="s">
        <v>953</v>
      </c>
      <c r="C955" s="22" t="s">
        <v>1331</v>
      </c>
      <c r="D955" s="5">
        <v>603882.53060940001</v>
      </c>
      <c r="E955" s="5">
        <v>438208.06802900002</v>
      </c>
      <c r="F955" s="5">
        <f t="shared" si="213"/>
        <v>0.72565117521579603</v>
      </c>
      <c r="H955">
        <f>H954</f>
        <v>23</v>
      </c>
      <c r="I955">
        <f>I954</f>
        <v>747</v>
      </c>
      <c r="J955">
        <f t="shared" si="214"/>
        <v>770</v>
      </c>
      <c r="K955">
        <f t="shared" si="215"/>
        <v>558.75140491616298</v>
      </c>
    </row>
    <row r="956" spans="1:11" x14ac:dyDescent="0.3">
      <c r="A956" s="21" t="s">
        <v>188</v>
      </c>
      <c r="B956" t="s">
        <v>988</v>
      </c>
      <c r="C956" s="22" t="s">
        <v>1325</v>
      </c>
      <c r="D956" s="5">
        <v>1149138.9675477</v>
      </c>
      <c r="E956" s="5">
        <v>225199.78446600001</v>
      </c>
      <c r="F956" s="5">
        <f t="shared" si="213"/>
        <v>0.19597262892109879</v>
      </c>
      <c r="H956">
        <f>Input!AC235</f>
        <v>4289</v>
      </c>
      <c r="I956">
        <f>Input!AD235</f>
        <v>873</v>
      </c>
      <c r="J956">
        <f t="shared" si="214"/>
        <v>5162</v>
      </c>
      <c r="K956">
        <f t="shared" si="215"/>
        <v>1011.610710490712</v>
      </c>
    </row>
    <row r="957" spans="1:11" x14ac:dyDescent="0.3">
      <c r="A957" s="21" t="s">
        <v>188</v>
      </c>
      <c r="B957" t="s">
        <v>988</v>
      </c>
      <c r="C957" s="22" t="s">
        <v>1328</v>
      </c>
      <c r="D957" s="5">
        <v>1149138.9675477</v>
      </c>
      <c r="E957" s="5">
        <v>37474.465023700002</v>
      </c>
      <c r="F957" s="5">
        <f t="shared" si="213"/>
        <v>3.2610907890167302E-2</v>
      </c>
      <c r="H957">
        <f>H956</f>
        <v>4289</v>
      </c>
      <c r="I957">
        <f>I956</f>
        <v>873</v>
      </c>
      <c r="J957">
        <f t="shared" si="214"/>
        <v>5162</v>
      </c>
      <c r="K957">
        <f t="shared" si="215"/>
        <v>168.33750652904362</v>
      </c>
    </row>
    <row r="958" spans="1:11" x14ac:dyDescent="0.3">
      <c r="A958" s="21" t="s">
        <v>188</v>
      </c>
      <c r="B958" t="s">
        <v>988</v>
      </c>
      <c r="C958" s="22" t="s">
        <v>1337</v>
      </c>
      <c r="D958" s="5">
        <v>1149138.9675477</v>
      </c>
      <c r="E958" s="5">
        <v>421493.11574400001</v>
      </c>
      <c r="F958" s="5">
        <f t="shared" si="213"/>
        <v>0.36679037753238847</v>
      </c>
      <c r="H958">
        <f t="shared" ref="H958:I960" si="225">H957</f>
        <v>4289</v>
      </c>
      <c r="I958">
        <f t="shared" si="225"/>
        <v>873</v>
      </c>
      <c r="J958">
        <f t="shared" si="214"/>
        <v>5162</v>
      </c>
      <c r="K958">
        <f t="shared" si="215"/>
        <v>1893.3719288221894</v>
      </c>
    </row>
    <row r="959" spans="1:11" x14ac:dyDescent="0.3">
      <c r="A959" s="21" t="s">
        <v>188</v>
      </c>
      <c r="B959" t="s">
        <v>988</v>
      </c>
      <c r="C959" s="22" t="s">
        <v>1336</v>
      </c>
      <c r="D959" s="5">
        <v>1149138.9675477</v>
      </c>
      <c r="E959" s="5">
        <v>316404.90457000001</v>
      </c>
      <c r="F959" s="5">
        <f t="shared" si="213"/>
        <v>0.27534085389621621</v>
      </c>
      <c r="H959">
        <f t="shared" si="225"/>
        <v>4289</v>
      </c>
      <c r="I959">
        <f t="shared" si="225"/>
        <v>873</v>
      </c>
      <c r="J959">
        <f t="shared" si="214"/>
        <v>5162</v>
      </c>
      <c r="K959">
        <f t="shared" si="215"/>
        <v>1421.3094878122681</v>
      </c>
    </row>
    <row r="960" spans="1:11" x14ac:dyDescent="0.3">
      <c r="A960" s="21" t="s">
        <v>188</v>
      </c>
      <c r="B960" t="s">
        <v>988</v>
      </c>
      <c r="C960" s="22" t="s">
        <v>1330</v>
      </c>
      <c r="D960" s="5">
        <v>1149138.9675477</v>
      </c>
      <c r="E960" s="5">
        <v>148566.697744</v>
      </c>
      <c r="F960" s="5">
        <f t="shared" si="213"/>
        <v>0.12928523176012921</v>
      </c>
      <c r="H960">
        <f t="shared" si="225"/>
        <v>4289</v>
      </c>
      <c r="I960">
        <f t="shared" si="225"/>
        <v>873</v>
      </c>
      <c r="J960">
        <f t="shared" si="214"/>
        <v>5162</v>
      </c>
      <c r="K960">
        <f t="shared" si="215"/>
        <v>667.37036634578703</v>
      </c>
    </row>
    <row r="961" spans="1:11" x14ac:dyDescent="0.3">
      <c r="A961" s="21" t="s">
        <v>188</v>
      </c>
      <c r="B961" t="s">
        <v>1027</v>
      </c>
      <c r="C961" s="22" t="s">
        <v>1328</v>
      </c>
      <c r="D961" s="5">
        <v>555690.35194560001</v>
      </c>
      <c r="E961" s="5">
        <v>76749.4214832</v>
      </c>
      <c r="F961" s="5">
        <f t="shared" si="213"/>
        <v>0.13811544723510599</v>
      </c>
      <c r="H961">
        <f>Input!AC236</f>
        <v>2528</v>
      </c>
      <c r="I961">
        <f>Input!AD236</f>
        <v>1064</v>
      </c>
      <c r="J961">
        <f t="shared" si="214"/>
        <v>3592</v>
      </c>
      <c r="K961">
        <f t="shared" si="215"/>
        <v>496.11068646850072</v>
      </c>
    </row>
    <row r="962" spans="1:11" x14ac:dyDescent="0.3">
      <c r="A962" s="21" t="s">
        <v>188</v>
      </c>
      <c r="B962" t="s">
        <v>1027</v>
      </c>
      <c r="C962" s="22" t="s">
        <v>1337</v>
      </c>
      <c r="D962" s="5">
        <v>555690.35194560001</v>
      </c>
      <c r="E962" s="5">
        <v>229950.51719399999</v>
      </c>
      <c r="F962" s="5">
        <f t="shared" si="213"/>
        <v>0.41381052665192086</v>
      </c>
      <c r="H962">
        <f>H961</f>
        <v>2528</v>
      </c>
      <c r="I962">
        <f>I961</f>
        <v>1064</v>
      </c>
      <c r="J962">
        <f t="shared" si="214"/>
        <v>3592</v>
      </c>
      <c r="K962">
        <f t="shared" si="215"/>
        <v>1486.4074117336997</v>
      </c>
    </row>
    <row r="963" spans="1:11" x14ac:dyDescent="0.3">
      <c r="A963" s="21" t="s">
        <v>188</v>
      </c>
      <c r="B963" t="s">
        <v>1027</v>
      </c>
      <c r="C963" s="22" t="s">
        <v>1336</v>
      </c>
      <c r="D963" s="5">
        <v>555690.35194560001</v>
      </c>
      <c r="E963" s="5">
        <v>241533.039495</v>
      </c>
      <c r="F963" s="5">
        <f t="shared" ref="F963:F1026" si="226">E963/D963</f>
        <v>0.43465400946649002</v>
      </c>
      <c r="H963">
        <f t="shared" ref="H963:I964" si="227">H962</f>
        <v>2528</v>
      </c>
      <c r="I963">
        <f t="shared" si="227"/>
        <v>1064</v>
      </c>
      <c r="J963">
        <f t="shared" ref="J963:J1026" si="228">SUM(H963:I963)</f>
        <v>3592</v>
      </c>
      <c r="K963">
        <f t="shared" ref="K963:K1026" si="229">J963*F963</f>
        <v>1561.2772020036321</v>
      </c>
    </row>
    <row r="964" spans="1:11" x14ac:dyDescent="0.3">
      <c r="A964" s="21" t="s">
        <v>188</v>
      </c>
      <c r="B964" t="s">
        <v>1027</v>
      </c>
      <c r="C964" s="22" t="s">
        <v>1330</v>
      </c>
      <c r="D964" s="5">
        <v>555690.35194560001</v>
      </c>
      <c r="E964" s="5">
        <v>7457.3737733999997</v>
      </c>
      <c r="F964" s="5">
        <f t="shared" si="226"/>
        <v>1.3420016646483091E-2</v>
      </c>
      <c r="H964">
        <f t="shared" si="227"/>
        <v>2528</v>
      </c>
      <c r="I964">
        <f t="shared" si="227"/>
        <v>1064</v>
      </c>
      <c r="J964">
        <f t="shared" si="228"/>
        <v>3592</v>
      </c>
      <c r="K964">
        <f t="shared" si="229"/>
        <v>48.204699794167261</v>
      </c>
    </row>
    <row r="965" spans="1:11" x14ac:dyDescent="0.3">
      <c r="A965" s="21" t="s">
        <v>188</v>
      </c>
      <c r="B965" t="s">
        <v>1031</v>
      </c>
      <c r="C965" s="22" t="s">
        <v>1338</v>
      </c>
      <c r="D965" s="5">
        <v>867430.86909285502</v>
      </c>
      <c r="E965" s="5">
        <v>119.386920825</v>
      </c>
      <c r="F965" s="5">
        <f t="shared" si="226"/>
        <v>1.376327786787815E-4</v>
      </c>
      <c r="H965">
        <f>Input!AC237</f>
        <v>107</v>
      </c>
      <c r="I965">
        <f>Input!AD237</f>
        <v>901</v>
      </c>
      <c r="J965">
        <f t="shared" si="228"/>
        <v>1008</v>
      </c>
      <c r="K965">
        <f t="shared" si="229"/>
        <v>0.13873384090821175</v>
      </c>
    </row>
    <row r="966" spans="1:11" x14ac:dyDescent="0.3">
      <c r="A966" s="21" t="s">
        <v>188</v>
      </c>
      <c r="B966" t="s">
        <v>1031</v>
      </c>
      <c r="C966" s="22" t="s">
        <v>1336</v>
      </c>
      <c r="D966" s="5">
        <v>867430.86909285502</v>
      </c>
      <c r="E966" s="5">
        <v>75282.160987199997</v>
      </c>
      <c r="F966" s="5">
        <f t="shared" si="226"/>
        <v>8.6787505113726057E-2</v>
      </c>
      <c r="H966">
        <f>H965</f>
        <v>107</v>
      </c>
      <c r="I966">
        <f>I965</f>
        <v>901</v>
      </c>
      <c r="J966">
        <f t="shared" si="228"/>
        <v>1008</v>
      </c>
      <c r="K966">
        <f t="shared" si="229"/>
        <v>87.481805154635865</v>
      </c>
    </row>
    <row r="967" spans="1:11" x14ac:dyDescent="0.3">
      <c r="A967" s="21" t="s">
        <v>188</v>
      </c>
      <c r="B967" t="s">
        <v>1031</v>
      </c>
      <c r="C967" s="22" t="s">
        <v>1330</v>
      </c>
      <c r="D967" s="5">
        <v>867430.86909285502</v>
      </c>
      <c r="E967" s="5">
        <v>35916.189186600001</v>
      </c>
      <c r="F967" s="5">
        <f t="shared" si="226"/>
        <v>4.140524676526737E-2</v>
      </c>
      <c r="H967">
        <f t="shared" ref="H967:I969" si="230">H966</f>
        <v>107</v>
      </c>
      <c r="I967">
        <f t="shared" si="230"/>
        <v>901</v>
      </c>
      <c r="J967">
        <f t="shared" si="228"/>
        <v>1008</v>
      </c>
      <c r="K967">
        <f t="shared" si="229"/>
        <v>41.736488739389507</v>
      </c>
    </row>
    <row r="968" spans="1:11" x14ac:dyDescent="0.3">
      <c r="A968" s="21" t="s">
        <v>188</v>
      </c>
      <c r="B968" t="s">
        <v>1031</v>
      </c>
      <c r="C968" s="22" t="s">
        <v>1331</v>
      </c>
      <c r="D968" s="5">
        <v>867430.86909285502</v>
      </c>
      <c r="E968" s="5">
        <v>752328.46715899999</v>
      </c>
      <c r="F968" s="5">
        <f t="shared" si="226"/>
        <v>0.86730654161036802</v>
      </c>
      <c r="H968">
        <f t="shared" si="230"/>
        <v>107</v>
      </c>
      <c r="I968">
        <f t="shared" si="230"/>
        <v>901</v>
      </c>
      <c r="J968">
        <f t="shared" si="228"/>
        <v>1008</v>
      </c>
      <c r="K968">
        <f t="shared" si="229"/>
        <v>874.24499394325096</v>
      </c>
    </row>
    <row r="969" spans="1:11" x14ac:dyDescent="0.3">
      <c r="A969" s="21" t="s">
        <v>188</v>
      </c>
      <c r="B969" t="s">
        <v>1031</v>
      </c>
      <c r="C969" s="22" t="s">
        <v>1332</v>
      </c>
      <c r="D969" s="5">
        <v>867430.86909285502</v>
      </c>
      <c r="E969" s="5">
        <v>3784.6648392299999</v>
      </c>
      <c r="F969" s="5">
        <f t="shared" si="226"/>
        <v>4.3630737319596893E-3</v>
      </c>
      <c r="H969">
        <f t="shared" si="230"/>
        <v>107</v>
      </c>
      <c r="I969">
        <f t="shared" si="230"/>
        <v>901</v>
      </c>
      <c r="J969">
        <f t="shared" si="228"/>
        <v>1008</v>
      </c>
      <c r="K969">
        <f t="shared" si="229"/>
        <v>4.3979783218153665</v>
      </c>
    </row>
    <row r="970" spans="1:11" x14ac:dyDescent="0.3">
      <c r="A970" s="21" t="s">
        <v>188</v>
      </c>
      <c r="B970" t="s">
        <v>1037</v>
      </c>
      <c r="C970" s="22" t="s">
        <v>1338</v>
      </c>
      <c r="D970" s="5">
        <v>541155.27857910004</v>
      </c>
      <c r="E970" s="5">
        <v>64503.197322100001</v>
      </c>
      <c r="F970" s="5">
        <f t="shared" si="226"/>
        <v>0.11919535829247509</v>
      </c>
      <c r="H970">
        <f>Input!AC238</f>
        <v>644</v>
      </c>
      <c r="I970">
        <f>Input!AD238</f>
        <v>1900</v>
      </c>
      <c r="J970">
        <f t="shared" si="228"/>
        <v>2544</v>
      </c>
      <c r="K970">
        <f t="shared" si="229"/>
        <v>303.23299149605663</v>
      </c>
    </row>
    <row r="971" spans="1:11" x14ac:dyDescent="0.3">
      <c r="A971" s="21" t="s">
        <v>188</v>
      </c>
      <c r="B971" t="s">
        <v>1037</v>
      </c>
      <c r="C971" s="22" t="s">
        <v>1337</v>
      </c>
      <c r="D971" s="5">
        <v>541155.27857910004</v>
      </c>
      <c r="E971" s="5">
        <v>128365.29623399999</v>
      </c>
      <c r="F971" s="5">
        <f t="shared" si="226"/>
        <v>0.23720603182703132</v>
      </c>
      <c r="H971">
        <f>H970</f>
        <v>644</v>
      </c>
      <c r="I971">
        <f>I970</f>
        <v>1900</v>
      </c>
      <c r="J971">
        <f t="shared" si="228"/>
        <v>2544</v>
      </c>
      <c r="K971">
        <f t="shared" si="229"/>
        <v>603.45214496796768</v>
      </c>
    </row>
    <row r="972" spans="1:11" x14ac:dyDescent="0.3">
      <c r="A972" s="21" t="s">
        <v>188</v>
      </c>
      <c r="B972" t="s">
        <v>1037</v>
      </c>
      <c r="C972" s="22" t="s">
        <v>1336</v>
      </c>
      <c r="D972" s="5">
        <v>541155.27857910004</v>
      </c>
      <c r="E972" s="5">
        <v>348286.78502299997</v>
      </c>
      <c r="F972" s="5">
        <f t="shared" si="226"/>
        <v>0.64359860988049344</v>
      </c>
      <c r="H972">
        <f>H971</f>
        <v>644</v>
      </c>
      <c r="I972">
        <f>I971</f>
        <v>1900</v>
      </c>
      <c r="J972">
        <f t="shared" si="228"/>
        <v>2544</v>
      </c>
      <c r="K972">
        <f t="shared" si="229"/>
        <v>1637.3148635359753</v>
      </c>
    </row>
    <row r="973" spans="1:11" x14ac:dyDescent="0.3">
      <c r="A973" s="21" t="s">
        <v>188</v>
      </c>
      <c r="B973" t="s">
        <v>1047</v>
      </c>
      <c r="C973" s="22" t="s">
        <v>1329</v>
      </c>
      <c r="D973" s="5">
        <v>690448.66709057009</v>
      </c>
      <c r="E973" s="5">
        <v>2917.0809336699999</v>
      </c>
      <c r="F973" s="5">
        <f t="shared" si="226"/>
        <v>4.2249063148489642E-3</v>
      </c>
      <c r="H973">
        <f>Input!AC239</f>
        <v>2840</v>
      </c>
      <c r="I973">
        <f>Input!AD239</f>
        <v>833</v>
      </c>
      <c r="J973">
        <f t="shared" si="228"/>
        <v>3673</v>
      </c>
      <c r="K973">
        <f t="shared" si="229"/>
        <v>15.518080894440246</v>
      </c>
    </row>
    <row r="974" spans="1:11" x14ac:dyDescent="0.3">
      <c r="A974" s="21" t="s">
        <v>188</v>
      </c>
      <c r="B974" t="s">
        <v>1047</v>
      </c>
      <c r="C974" s="22" t="s">
        <v>1325</v>
      </c>
      <c r="D974" s="5">
        <v>690448.66709057009</v>
      </c>
      <c r="E974" s="5">
        <v>52795.416602199999</v>
      </c>
      <c r="F974" s="5">
        <f t="shared" si="226"/>
        <v>7.6465375513969272E-2</v>
      </c>
      <c r="H974">
        <f>H973</f>
        <v>2840</v>
      </c>
      <c r="I974">
        <f>I973</f>
        <v>833</v>
      </c>
      <c r="J974">
        <f t="shared" si="228"/>
        <v>3673</v>
      </c>
      <c r="K974">
        <f t="shared" si="229"/>
        <v>280.85732426280913</v>
      </c>
    </row>
    <row r="975" spans="1:11" x14ac:dyDescent="0.3">
      <c r="A975" s="21" t="s">
        <v>188</v>
      </c>
      <c r="B975" t="s">
        <v>1047</v>
      </c>
      <c r="C975" s="22" t="s">
        <v>1314</v>
      </c>
      <c r="D975" s="5">
        <v>690448.66709057009</v>
      </c>
      <c r="E975" s="5">
        <v>43282.992416699999</v>
      </c>
      <c r="F975" s="5">
        <f t="shared" si="226"/>
        <v>6.2688211998564586E-2</v>
      </c>
      <c r="H975">
        <f t="shared" ref="H975:I977" si="231">H974</f>
        <v>2840</v>
      </c>
      <c r="I975">
        <f t="shared" si="231"/>
        <v>833</v>
      </c>
      <c r="J975">
        <f t="shared" si="228"/>
        <v>3673</v>
      </c>
      <c r="K975">
        <f t="shared" si="229"/>
        <v>230.25380267072774</v>
      </c>
    </row>
    <row r="976" spans="1:11" x14ac:dyDescent="0.3">
      <c r="A976" s="21" t="s">
        <v>188</v>
      </c>
      <c r="B976" t="s">
        <v>1047</v>
      </c>
      <c r="C976" s="22" t="s">
        <v>1316</v>
      </c>
      <c r="D976" s="5">
        <v>690448.66709057009</v>
      </c>
      <c r="E976" s="5">
        <v>105476.37354099999</v>
      </c>
      <c r="F976" s="5">
        <f t="shared" si="226"/>
        <v>0.15276497525219215</v>
      </c>
      <c r="H976">
        <f t="shared" si="231"/>
        <v>2840</v>
      </c>
      <c r="I976">
        <f t="shared" si="231"/>
        <v>833</v>
      </c>
      <c r="J976">
        <f t="shared" si="228"/>
        <v>3673</v>
      </c>
      <c r="K976">
        <f t="shared" si="229"/>
        <v>561.10575410130173</v>
      </c>
    </row>
    <row r="977" spans="1:11" x14ac:dyDescent="0.3">
      <c r="A977" s="21" t="s">
        <v>188</v>
      </c>
      <c r="B977" t="s">
        <v>1047</v>
      </c>
      <c r="C977" s="22" t="s">
        <v>1328</v>
      </c>
      <c r="D977" s="5">
        <v>690448.66709057009</v>
      </c>
      <c r="E977" s="5">
        <v>485976.80359700002</v>
      </c>
      <c r="F977" s="5">
        <f t="shared" si="226"/>
        <v>0.70385653092042488</v>
      </c>
      <c r="H977">
        <f t="shared" si="231"/>
        <v>2840</v>
      </c>
      <c r="I977">
        <f t="shared" si="231"/>
        <v>833</v>
      </c>
      <c r="J977">
        <f t="shared" si="228"/>
        <v>3673</v>
      </c>
      <c r="K977">
        <f t="shared" si="229"/>
        <v>2585.2650380707205</v>
      </c>
    </row>
    <row r="978" spans="1:11" x14ac:dyDescent="0.3">
      <c r="A978" s="21" t="s">
        <v>188</v>
      </c>
      <c r="B978" t="s">
        <v>1057</v>
      </c>
      <c r="C978" s="22" t="s">
        <v>1325</v>
      </c>
      <c r="D978" s="5">
        <v>731354.85211717011</v>
      </c>
      <c r="E978" s="5">
        <v>405794.58132300002</v>
      </c>
      <c r="F978" s="5">
        <f t="shared" si="226"/>
        <v>0.55485320176420705</v>
      </c>
      <c r="H978">
        <f>Input!AC240</f>
        <v>0</v>
      </c>
      <c r="I978">
        <f>Input!AD240</f>
        <v>659</v>
      </c>
      <c r="J978">
        <f t="shared" si="228"/>
        <v>659</v>
      </c>
      <c r="K978">
        <f t="shared" si="229"/>
        <v>365.64825996261243</v>
      </c>
    </row>
    <row r="979" spans="1:11" x14ac:dyDescent="0.3">
      <c r="A979" s="21" t="s">
        <v>188</v>
      </c>
      <c r="B979" t="s">
        <v>1057</v>
      </c>
      <c r="C979" s="22" t="s">
        <v>1314</v>
      </c>
      <c r="D979" s="5">
        <v>731354.85211717011</v>
      </c>
      <c r="E979" s="5">
        <v>243177.35875700001</v>
      </c>
      <c r="F979" s="5">
        <f t="shared" si="226"/>
        <v>0.33250255748360119</v>
      </c>
      <c r="H979">
        <f>H978</f>
        <v>0</v>
      </c>
      <c r="I979">
        <f>I978</f>
        <v>659</v>
      </c>
      <c r="J979">
        <f t="shared" si="228"/>
        <v>659</v>
      </c>
      <c r="K979">
        <f t="shared" si="229"/>
        <v>219.11918538169317</v>
      </c>
    </row>
    <row r="980" spans="1:11" x14ac:dyDescent="0.3">
      <c r="A980" s="21" t="s">
        <v>188</v>
      </c>
      <c r="B980" t="s">
        <v>1057</v>
      </c>
      <c r="C980" s="22" t="s">
        <v>1315</v>
      </c>
      <c r="D980" s="5">
        <v>731354.85211717011</v>
      </c>
      <c r="E980" s="5">
        <v>55473.566647</v>
      </c>
      <c r="F980" s="5">
        <f t="shared" si="226"/>
        <v>7.5850411720673999E-2</v>
      </c>
      <c r="H980">
        <f t="shared" ref="H980:I982" si="232">H979</f>
        <v>0</v>
      </c>
      <c r="I980">
        <f t="shared" si="232"/>
        <v>659</v>
      </c>
      <c r="J980">
        <f t="shared" si="228"/>
        <v>659</v>
      </c>
      <c r="K980">
        <f t="shared" si="229"/>
        <v>49.985421323924164</v>
      </c>
    </row>
    <row r="981" spans="1:11" x14ac:dyDescent="0.3">
      <c r="A981" s="21" t="s">
        <v>188</v>
      </c>
      <c r="B981" t="s">
        <v>1057</v>
      </c>
      <c r="C981" s="22" t="s">
        <v>1316</v>
      </c>
      <c r="D981" s="5">
        <v>731354.85211717011</v>
      </c>
      <c r="E981" s="5">
        <v>5863.1013835699996</v>
      </c>
      <c r="F981" s="5">
        <f t="shared" si="226"/>
        <v>8.0167669177241933E-3</v>
      </c>
      <c r="H981">
        <f t="shared" si="232"/>
        <v>0</v>
      </c>
      <c r="I981">
        <f t="shared" si="232"/>
        <v>659</v>
      </c>
      <c r="J981">
        <f t="shared" si="228"/>
        <v>659</v>
      </c>
      <c r="K981">
        <f t="shared" si="229"/>
        <v>5.2830493987802436</v>
      </c>
    </row>
    <row r="982" spans="1:11" x14ac:dyDescent="0.3">
      <c r="A982" s="21" t="s">
        <v>188</v>
      </c>
      <c r="B982" t="s">
        <v>1057</v>
      </c>
      <c r="C982" s="22" t="s">
        <v>1328</v>
      </c>
      <c r="D982" s="5">
        <v>731354.85211717011</v>
      </c>
      <c r="E982" s="5">
        <v>21046.244006600002</v>
      </c>
      <c r="F982" s="5">
        <f t="shared" si="226"/>
        <v>2.8777062113793415E-2</v>
      </c>
      <c r="H982">
        <f t="shared" si="232"/>
        <v>0</v>
      </c>
      <c r="I982">
        <f t="shared" si="232"/>
        <v>659</v>
      </c>
      <c r="J982">
        <f t="shared" si="228"/>
        <v>659</v>
      </c>
      <c r="K982">
        <f t="shared" si="229"/>
        <v>18.964083932989862</v>
      </c>
    </row>
    <row r="983" spans="1:11" x14ac:dyDescent="0.3">
      <c r="A983" s="21" t="s">
        <v>188</v>
      </c>
      <c r="B983" t="s">
        <v>636</v>
      </c>
      <c r="C983" s="22" t="s">
        <v>1323</v>
      </c>
      <c r="D983" s="5">
        <v>520146.273896461</v>
      </c>
      <c r="E983" s="5">
        <v>188.55213847100001</v>
      </c>
      <c r="F983" s="5">
        <f t="shared" si="226"/>
        <v>3.6249829698584504E-4</v>
      </c>
      <c r="H983">
        <f>Input!AC241</f>
        <v>1077</v>
      </c>
      <c r="I983">
        <f>Input!AD241</f>
        <v>279</v>
      </c>
      <c r="J983">
        <f t="shared" si="228"/>
        <v>1356</v>
      </c>
      <c r="K983">
        <f t="shared" si="229"/>
        <v>0.49154769071280585</v>
      </c>
    </row>
    <row r="984" spans="1:11" x14ac:dyDescent="0.3">
      <c r="A984" s="21" t="s">
        <v>188</v>
      </c>
      <c r="B984" t="s">
        <v>636</v>
      </c>
      <c r="C984" s="22" t="s">
        <v>1328</v>
      </c>
      <c r="D984" s="5">
        <v>520146.273896461</v>
      </c>
      <c r="E984" s="5">
        <v>45336.5017438</v>
      </c>
      <c r="F984" s="5">
        <f t="shared" si="226"/>
        <v>8.7161062222325114E-2</v>
      </c>
      <c r="H984">
        <f>H983</f>
        <v>1077</v>
      </c>
      <c r="I984">
        <f>I983</f>
        <v>279</v>
      </c>
      <c r="J984">
        <f t="shared" si="228"/>
        <v>1356</v>
      </c>
      <c r="K984">
        <f t="shared" si="229"/>
        <v>118.19040037347285</v>
      </c>
    </row>
    <row r="985" spans="1:11" x14ac:dyDescent="0.3">
      <c r="A985" s="21" t="s">
        <v>188</v>
      </c>
      <c r="B985" t="s">
        <v>636</v>
      </c>
      <c r="C985" s="22" t="s">
        <v>1339</v>
      </c>
      <c r="D985" s="5">
        <v>520146.273896461</v>
      </c>
      <c r="E985" s="5">
        <v>1351.1181659900001</v>
      </c>
      <c r="F985" s="5">
        <f t="shared" si="226"/>
        <v>2.5975734784537746E-3</v>
      </c>
      <c r="H985">
        <f t="shared" ref="H985:I989" si="233">H984</f>
        <v>1077</v>
      </c>
      <c r="I985">
        <f t="shared" si="233"/>
        <v>279</v>
      </c>
      <c r="J985">
        <f t="shared" si="228"/>
        <v>1356</v>
      </c>
      <c r="K985">
        <f t="shared" si="229"/>
        <v>3.5223096367833184</v>
      </c>
    </row>
    <row r="986" spans="1:11" x14ac:dyDescent="0.3">
      <c r="A986" s="21" t="s">
        <v>188</v>
      </c>
      <c r="B986" t="s">
        <v>636</v>
      </c>
      <c r="C986" s="22" t="s">
        <v>1340</v>
      </c>
      <c r="D986" s="5">
        <v>520146.273896461</v>
      </c>
      <c r="E986" s="5">
        <v>174952.200847</v>
      </c>
      <c r="F986" s="5">
        <f t="shared" si="226"/>
        <v>0.33635192565433147</v>
      </c>
      <c r="H986">
        <f t="shared" si="233"/>
        <v>1077</v>
      </c>
      <c r="I986">
        <f t="shared" si="233"/>
        <v>279</v>
      </c>
      <c r="J986">
        <f t="shared" si="228"/>
        <v>1356</v>
      </c>
      <c r="K986">
        <f t="shared" si="229"/>
        <v>456.09321118727348</v>
      </c>
    </row>
    <row r="987" spans="1:11" x14ac:dyDescent="0.3">
      <c r="A987" s="21" t="s">
        <v>188</v>
      </c>
      <c r="B987" t="s">
        <v>636</v>
      </c>
      <c r="C987" s="22" t="s">
        <v>1338</v>
      </c>
      <c r="D987" s="5">
        <v>520146.273896461</v>
      </c>
      <c r="E987" s="5">
        <v>25053.8620706</v>
      </c>
      <c r="F987" s="5">
        <f t="shared" si="226"/>
        <v>4.8166954812382562E-2</v>
      </c>
      <c r="H987">
        <f t="shared" si="233"/>
        <v>1077</v>
      </c>
      <c r="I987">
        <f t="shared" si="233"/>
        <v>279</v>
      </c>
      <c r="J987">
        <f t="shared" si="228"/>
        <v>1356</v>
      </c>
      <c r="K987">
        <f t="shared" si="229"/>
        <v>65.314390725590755</v>
      </c>
    </row>
    <row r="988" spans="1:11" x14ac:dyDescent="0.3">
      <c r="A988" s="21" t="s">
        <v>188</v>
      </c>
      <c r="B988" t="s">
        <v>636</v>
      </c>
      <c r="C988" s="22" t="s">
        <v>1337</v>
      </c>
      <c r="D988" s="5">
        <v>520146.273896461</v>
      </c>
      <c r="E988" s="5">
        <v>34628.058752600002</v>
      </c>
      <c r="F988" s="5">
        <f t="shared" si="226"/>
        <v>6.6573693767328565E-2</v>
      </c>
      <c r="H988">
        <f t="shared" si="233"/>
        <v>1077</v>
      </c>
      <c r="I988">
        <f t="shared" si="233"/>
        <v>279</v>
      </c>
      <c r="J988">
        <f t="shared" si="228"/>
        <v>1356</v>
      </c>
      <c r="K988">
        <f t="shared" si="229"/>
        <v>90.273928748497539</v>
      </c>
    </row>
    <row r="989" spans="1:11" x14ac:dyDescent="0.3">
      <c r="A989" s="21" t="s">
        <v>188</v>
      </c>
      <c r="B989" t="s">
        <v>636</v>
      </c>
      <c r="C989" s="22" t="s">
        <v>1336</v>
      </c>
      <c r="D989" s="5">
        <v>520146.273896461</v>
      </c>
      <c r="E989" s="5">
        <v>238635.980178</v>
      </c>
      <c r="F989" s="5">
        <f t="shared" si="226"/>
        <v>0.45878629176819263</v>
      </c>
      <c r="H989">
        <f t="shared" si="233"/>
        <v>1077</v>
      </c>
      <c r="I989">
        <f t="shared" si="233"/>
        <v>279</v>
      </c>
      <c r="J989">
        <f t="shared" si="228"/>
        <v>1356</v>
      </c>
      <c r="K989">
        <f t="shared" si="229"/>
        <v>622.1142116376692</v>
      </c>
    </row>
    <row r="990" spans="1:11" x14ac:dyDescent="0.3">
      <c r="A990" s="21" t="s">
        <v>188</v>
      </c>
      <c r="B990" t="s">
        <v>754</v>
      </c>
      <c r="C990" s="22" t="s">
        <v>1323</v>
      </c>
      <c r="D990" s="5">
        <v>448603.93105399999</v>
      </c>
      <c r="E990" s="5">
        <v>37585.442376400002</v>
      </c>
      <c r="F990" s="5">
        <f t="shared" si="226"/>
        <v>8.3783132011555447E-2</v>
      </c>
      <c r="H990">
        <f>Input!AC242</f>
        <v>10531</v>
      </c>
      <c r="I990">
        <f>Input!AD242</f>
        <v>564</v>
      </c>
      <c r="J990">
        <f t="shared" si="228"/>
        <v>11095</v>
      </c>
      <c r="K990">
        <f t="shared" si="229"/>
        <v>929.57384966820769</v>
      </c>
    </row>
    <row r="991" spans="1:11" x14ac:dyDescent="0.3">
      <c r="A991" s="21" t="s">
        <v>188</v>
      </c>
      <c r="B991" t="s">
        <v>754</v>
      </c>
      <c r="C991" s="22" t="s">
        <v>1329</v>
      </c>
      <c r="D991" s="5">
        <v>448603.93105399999</v>
      </c>
      <c r="E991" s="5">
        <v>254860.706144</v>
      </c>
      <c r="F991" s="5">
        <f t="shared" si="226"/>
        <v>0.56811964519615754</v>
      </c>
      <c r="H991">
        <f>H990</f>
        <v>10531</v>
      </c>
      <c r="I991">
        <f>I990</f>
        <v>564</v>
      </c>
      <c r="J991">
        <f t="shared" si="228"/>
        <v>11095</v>
      </c>
      <c r="K991">
        <f t="shared" si="229"/>
        <v>6303.2874634513682</v>
      </c>
    </row>
    <row r="992" spans="1:11" x14ac:dyDescent="0.3">
      <c r="A992" s="21" t="s">
        <v>188</v>
      </c>
      <c r="B992" t="s">
        <v>754</v>
      </c>
      <c r="C992" s="22" t="s">
        <v>1328</v>
      </c>
      <c r="D992" s="5">
        <v>448603.93105399999</v>
      </c>
      <c r="E992" s="5">
        <v>89200.383027799995</v>
      </c>
      <c r="F992" s="5">
        <f t="shared" si="226"/>
        <v>0.19883994957026499</v>
      </c>
      <c r="H992">
        <f t="shared" ref="H992:I993" si="234">H991</f>
        <v>10531</v>
      </c>
      <c r="I992">
        <f t="shared" si="234"/>
        <v>564</v>
      </c>
      <c r="J992">
        <f t="shared" si="228"/>
        <v>11095</v>
      </c>
      <c r="K992">
        <f t="shared" si="229"/>
        <v>2206.1292404820902</v>
      </c>
    </row>
    <row r="993" spans="1:11" x14ac:dyDescent="0.3">
      <c r="A993" s="21" t="s">
        <v>188</v>
      </c>
      <c r="B993" t="s">
        <v>754</v>
      </c>
      <c r="C993" s="22" t="s">
        <v>1339</v>
      </c>
      <c r="D993" s="5">
        <v>448603.93105399999</v>
      </c>
      <c r="E993" s="5">
        <v>66957.3995058</v>
      </c>
      <c r="F993" s="5">
        <f t="shared" si="226"/>
        <v>0.14925727322202201</v>
      </c>
      <c r="H993">
        <f t="shared" si="234"/>
        <v>10531</v>
      </c>
      <c r="I993">
        <f t="shared" si="234"/>
        <v>564</v>
      </c>
      <c r="J993">
        <f t="shared" si="228"/>
        <v>11095</v>
      </c>
      <c r="K993">
        <f t="shared" si="229"/>
        <v>1656.0094463983341</v>
      </c>
    </row>
    <row r="994" spans="1:11" x14ac:dyDescent="0.3">
      <c r="A994" s="21" t="s">
        <v>1138</v>
      </c>
      <c r="B994" t="s">
        <v>943</v>
      </c>
      <c r="C994" s="22" t="s">
        <v>1341</v>
      </c>
      <c r="D994" s="5">
        <v>513652.15863700002</v>
      </c>
      <c r="E994" s="5">
        <v>309056.70074399997</v>
      </c>
      <c r="F994" s="5">
        <f t="shared" si="226"/>
        <v>0.60168480857570295</v>
      </c>
      <c r="H994">
        <f>Input!AC243</f>
        <v>170018</v>
      </c>
      <c r="I994">
        <f>Input!AD243</f>
        <v>3904</v>
      </c>
      <c r="J994">
        <f t="shared" si="228"/>
        <v>173922</v>
      </c>
      <c r="K994">
        <f t="shared" si="229"/>
        <v>104646.22527710341</v>
      </c>
    </row>
    <row r="995" spans="1:11" x14ac:dyDescent="0.3">
      <c r="A995" s="21" t="s">
        <v>1138</v>
      </c>
      <c r="B995" t="s">
        <v>943</v>
      </c>
      <c r="C995" s="22" t="s">
        <v>1342</v>
      </c>
      <c r="D995" s="5">
        <v>513652.15863700002</v>
      </c>
      <c r="E995" s="5">
        <v>204595.45789300001</v>
      </c>
      <c r="F995" s="5">
        <f t="shared" si="226"/>
        <v>0.39831519142429694</v>
      </c>
      <c r="H995">
        <f>H994</f>
        <v>170018</v>
      </c>
      <c r="I995">
        <f>I994</f>
        <v>3904</v>
      </c>
      <c r="J995">
        <f t="shared" si="228"/>
        <v>173922</v>
      </c>
      <c r="K995">
        <f t="shared" si="229"/>
        <v>69275.774722896575</v>
      </c>
    </row>
    <row r="996" spans="1:11" x14ac:dyDescent="0.3">
      <c r="A996" s="21" t="s">
        <v>1138</v>
      </c>
      <c r="B996" t="s">
        <v>952</v>
      </c>
      <c r="C996" s="22" t="s">
        <v>1140</v>
      </c>
      <c r="D996" s="5">
        <v>577012.64161970001</v>
      </c>
      <c r="E996" s="5">
        <v>250028.76759900001</v>
      </c>
      <c r="F996" s="5">
        <f t="shared" si="226"/>
        <v>0.43331592683508319</v>
      </c>
      <c r="H996">
        <f>Input!AC244</f>
        <v>23566</v>
      </c>
      <c r="I996">
        <f>Input!AD244</f>
        <v>343</v>
      </c>
      <c r="J996">
        <f t="shared" si="228"/>
        <v>23909</v>
      </c>
      <c r="K996">
        <f t="shared" si="229"/>
        <v>10360.150494700003</v>
      </c>
    </row>
    <row r="997" spans="1:11" x14ac:dyDescent="0.3">
      <c r="A997" s="21" t="s">
        <v>1138</v>
      </c>
      <c r="B997" t="s">
        <v>952</v>
      </c>
      <c r="C997" s="22" t="s">
        <v>1166</v>
      </c>
      <c r="D997" s="5">
        <v>577012.64161970001</v>
      </c>
      <c r="E997" s="5">
        <v>98499.161699100005</v>
      </c>
      <c r="F997" s="5">
        <f t="shared" si="226"/>
        <v>0.17070537904093142</v>
      </c>
      <c r="H997">
        <f t="shared" ref="H997:I999" si="235">H996</f>
        <v>23566</v>
      </c>
      <c r="I997">
        <f t="shared" si="235"/>
        <v>343</v>
      </c>
      <c r="J997">
        <f t="shared" si="228"/>
        <v>23909</v>
      </c>
      <c r="K997">
        <f t="shared" si="229"/>
        <v>4081.3949074896291</v>
      </c>
    </row>
    <row r="998" spans="1:11" x14ac:dyDescent="0.3">
      <c r="A998" s="21" t="s">
        <v>1138</v>
      </c>
      <c r="B998" t="s">
        <v>952</v>
      </c>
      <c r="C998" s="22" t="s">
        <v>1145</v>
      </c>
      <c r="D998" s="5">
        <v>577012.64161970001</v>
      </c>
      <c r="E998" s="5">
        <v>49419.104400600001</v>
      </c>
      <c r="F998" s="5">
        <f t="shared" si="226"/>
        <v>8.5646484731908806E-2</v>
      </c>
      <c r="H998">
        <f t="shared" si="235"/>
        <v>23566</v>
      </c>
      <c r="I998">
        <f t="shared" si="235"/>
        <v>343</v>
      </c>
      <c r="J998">
        <f t="shared" si="228"/>
        <v>23909</v>
      </c>
      <c r="K998">
        <f t="shared" si="229"/>
        <v>2047.7218034552077</v>
      </c>
    </row>
    <row r="999" spans="1:11" x14ac:dyDescent="0.3">
      <c r="A999" s="21" t="s">
        <v>1138</v>
      </c>
      <c r="B999" t="s">
        <v>952</v>
      </c>
      <c r="C999" s="22" t="s">
        <v>1147</v>
      </c>
      <c r="D999" s="5">
        <v>577012.64161970001</v>
      </c>
      <c r="E999" s="5">
        <v>179065.60792099999</v>
      </c>
      <c r="F999" s="5">
        <f t="shared" si="226"/>
        <v>0.31033220939207656</v>
      </c>
      <c r="H999">
        <f t="shared" si="235"/>
        <v>23566</v>
      </c>
      <c r="I999">
        <f t="shared" si="235"/>
        <v>343</v>
      </c>
      <c r="J999">
        <f t="shared" si="228"/>
        <v>23909</v>
      </c>
      <c r="K999">
        <f t="shared" si="229"/>
        <v>7419.7327943551581</v>
      </c>
    </row>
    <row r="1000" spans="1:11" x14ac:dyDescent="0.3">
      <c r="A1000" s="21" t="s">
        <v>1138</v>
      </c>
      <c r="B1000" t="s">
        <v>962</v>
      </c>
      <c r="C1000" s="22" t="s">
        <v>1165</v>
      </c>
      <c r="D1000" s="5">
        <v>575560.49046274007</v>
      </c>
      <c r="E1000" s="5">
        <v>27582.290210800002</v>
      </c>
      <c r="F1000" s="5">
        <f t="shared" si="226"/>
        <v>4.792248715443332E-2</v>
      </c>
      <c r="H1000">
        <f>Input!AC245</f>
        <v>448039</v>
      </c>
      <c r="I1000">
        <f>Input!AD245</f>
        <v>10307</v>
      </c>
      <c r="J1000">
        <f t="shared" si="228"/>
        <v>458346</v>
      </c>
      <c r="K1000">
        <f t="shared" si="229"/>
        <v>21965.080297285895</v>
      </c>
    </row>
    <row r="1001" spans="1:11" x14ac:dyDescent="0.3">
      <c r="A1001" s="21" t="s">
        <v>1138</v>
      </c>
      <c r="B1001" t="s">
        <v>962</v>
      </c>
      <c r="C1001" s="22" t="s">
        <v>1166</v>
      </c>
      <c r="D1001" s="5">
        <v>575560.49046274007</v>
      </c>
      <c r="E1001" s="5">
        <v>258948.063425</v>
      </c>
      <c r="F1001" s="5">
        <f t="shared" si="226"/>
        <v>0.44990590514093576</v>
      </c>
      <c r="H1001">
        <f t="shared" ref="H1001:I1004" si="236">H1000</f>
        <v>448039</v>
      </c>
      <c r="I1001">
        <f t="shared" si="236"/>
        <v>10307</v>
      </c>
      <c r="J1001">
        <f t="shared" si="228"/>
        <v>458346</v>
      </c>
      <c r="K1001">
        <f t="shared" si="229"/>
        <v>206212.57199772735</v>
      </c>
    </row>
    <row r="1002" spans="1:11" x14ac:dyDescent="0.3">
      <c r="A1002" s="21" t="s">
        <v>1138</v>
      </c>
      <c r="B1002" t="s">
        <v>962</v>
      </c>
      <c r="C1002" s="22" t="s">
        <v>1342</v>
      </c>
      <c r="D1002" s="5">
        <v>575560.49046274007</v>
      </c>
      <c r="E1002" s="5">
        <v>13104.8428188</v>
      </c>
      <c r="F1002" s="5">
        <f t="shared" si="226"/>
        <v>2.2768836700837382E-2</v>
      </c>
      <c r="H1002">
        <f t="shared" si="236"/>
        <v>448039</v>
      </c>
      <c r="I1002">
        <f t="shared" si="236"/>
        <v>10307</v>
      </c>
      <c r="J1002">
        <f t="shared" si="228"/>
        <v>458346</v>
      </c>
      <c r="K1002">
        <f t="shared" si="229"/>
        <v>10436.005226482011</v>
      </c>
    </row>
    <row r="1003" spans="1:11" x14ac:dyDescent="0.3">
      <c r="A1003" s="21" t="s">
        <v>1138</v>
      </c>
      <c r="B1003" t="s">
        <v>962</v>
      </c>
      <c r="C1003" s="22" t="s">
        <v>1343</v>
      </c>
      <c r="D1003" s="5">
        <v>575560.49046274007</v>
      </c>
      <c r="E1003" s="5">
        <v>272722.809817</v>
      </c>
      <c r="F1003" s="5">
        <f t="shared" si="226"/>
        <v>0.47383865698935634</v>
      </c>
      <c r="H1003">
        <f t="shared" si="236"/>
        <v>448039</v>
      </c>
      <c r="I1003">
        <f t="shared" si="236"/>
        <v>10307</v>
      </c>
      <c r="J1003">
        <f t="shared" si="228"/>
        <v>458346</v>
      </c>
      <c r="K1003">
        <f t="shared" si="229"/>
        <v>217182.05307644352</v>
      </c>
    </row>
    <row r="1004" spans="1:11" x14ac:dyDescent="0.3">
      <c r="A1004" s="21" t="s">
        <v>1138</v>
      </c>
      <c r="B1004" t="s">
        <v>962</v>
      </c>
      <c r="C1004" s="22" t="s">
        <v>1274</v>
      </c>
      <c r="D1004" s="5">
        <v>575560.49046274007</v>
      </c>
      <c r="E1004" s="5">
        <v>3202.4841911399999</v>
      </c>
      <c r="F1004" s="5">
        <f t="shared" si="226"/>
        <v>5.5641140144370603E-3</v>
      </c>
      <c r="H1004">
        <f t="shared" si="236"/>
        <v>448039</v>
      </c>
      <c r="I1004">
        <f t="shared" si="236"/>
        <v>10307</v>
      </c>
      <c r="J1004">
        <f t="shared" si="228"/>
        <v>458346</v>
      </c>
      <c r="K1004">
        <f t="shared" si="229"/>
        <v>2550.2894020611689</v>
      </c>
    </row>
    <row r="1005" spans="1:11" x14ac:dyDescent="0.3">
      <c r="A1005" s="21" t="s">
        <v>1138</v>
      </c>
      <c r="B1005" t="s">
        <v>965</v>
      </c>
      <c r="C1005" s="22" t="s">
        <v>1341</v>
      </c>
      <c r="D1005" s="5">
        <v>480584.26208160998</v>
      </c>
      <c r="E1005" s="5">
        <v>194285.0699</v>
      </c>
      <c r="F1005" s="5">
        <f t="shared" si="226"/>
        <v>0.40426848157380496</v>
      </c>
      <c r="H1005">
        <f>Input!AC246</f>
        <v>106623</v>
      </c>
      <c r="I1005">
        <f>Input!AD246</f>
        <v>1070</v>
      </c>
      <c r="J1005">
        <f t="shared" si="228"/>
        <v>107693</v>
      </c>
      <c r="K1005">
        <f t="shared" si="229"/>
        <v>43536.885586127777</v>
      </c>
    </row>
    <row r="1006" spans="1:11" x14ac:dyDescent="0.3">
      <c r="A1006" s="21" t="s">
        <v>1138</v>
      </c>
      <c r="B1006" t="s">
        <v>965</v>
      </c>
      <c r="C1006" s="22" t="s">
        <v>1235</v>
      </c>
      <c r="D1006" s="5">
        <v>480584.26208160998</v>
      </c>
      <c r="E1006" s="5">
        <v>7160.5784896100004</v>
      </c>
      <c r="F1006" s="5">
        <f t="shared" si="226"/>
        <v>1.4899735706272531E-2</v>
      </c>
      <c r="H1006">
        <f t="shared" ref="H1006:I1007" si="237">H1005</f>
        <v>106623</v>
      </c>
      <c r="I1006">
        <f t="shared" si="237"/>
        <v>1070</v>
      </c>
      <c r="J1006">
        <f t="shared" si="228"/>
        <v>107693</v>
      </c>
      <c r="K1006">
        <f t="shared" si="229"/>
        <v>1604.5972374156077</v>
      </c>
    </row>
    <row r="1007" spans="1:11" x14ac:dyDescent="0.3">
      <c r="A1007" s="21" t="s">
        <v>1138</v>
      </c>
      <c r="B1007" t="s">
        <v>965</v>
      </c>
      <c r="C1007" s="22" t="s">
        <v>1344</v>
      </c>
      <c r="D1007" s="5">
        <v>480584.26208160998</v>
      </c>
      <c r="E1007" s="5">
        <v>279138.61369199998</v>
      </c>
      <c r="F1007" s="5">
        <f t="shared" si="226"/>
        <v>0.58083178271992253</v>
      </c>
      <c r="H1007">
        <f t="shared" si="237"/>
        <v>106623</v>
      </c>
      <c r="I1007">
        <f t="shared" si="237"/>
        <v>1070</v>
      </c>
      <c r="J1007">
        <f t="shared" si="228"/>
        <v>107693</v>
      </c>
      <c r="K1007">
        <f t="shared" si="229"/>
        <v>62551.517176456618</v>
      </c>
    </row>
    <row r="1008" spans="1:11" x14ac:dyDescent="0.3">
      <c r="A1008" s="21" t="s">
        <v>1138</v>
      </c>
      <c r="B1008" t="s">
        <v>978</v>
      </c>
      <c r="C1008" s="22" t="s">
        <v>1176</v>
      </c>
      <c r="D1008" s="5">
        <v>577077.8626401301</v>
      </c>
      <c r="E1008" s="5">
        <v>2204.9135641299999</v>
      </c>
      <c r="F1008" s="5">
        <f t="shared" si="226"/>
        <v>3.8208250686354952E-3</v>
      </c>
      <c r="H1008">
        <f>Input!AC247</f>
        <v>99120</v>
      </c>
      <c r="I1008">
        <f>Input!AD247</f>
        <v>314</v>
      </c>
      <c r="J1008">
        <f t="shared" si="228"/>
        <v>99434</v>
      </c>
      <c r="K1008">
        <f t="shared" si="229"/>
        <v>379.9199198747018</v>
      </c>
    </row>
    <row r="1009" spans="1:11" x14ac:dyDescent="0.3">
      <c r="A1009" s="21" t="s">
        <v>1138</v>
      </c>
      <c r="B1009" t="s">
        <v>978</v>
      </c>
      <c r="C1009" s="22" t="s">
        <v>1273</v>
      </c>
      <c r="D1009" s="5">
        <v>577077.8626401301</v>
      </c>
      <c r="E1009" s="5">
        <v>69696.530186000004</v>
      </c>
      <c r="F1009" s="5">
        <f t="shared" si="226"/>
        <v>0.12077491565373608</v>
      </c>
      <c r="H1009">
        <f t="shared" ref="H1009:I1011" si="238">H1008</f>
        <v>99120</v>
      </c>
      <c r="I1009">
        <f t="shared" si="238"/>
        <v>314</v>
      </c>
      <c r="J1009">
        <f t="shared" si="228"/>
        <v>99434</v>
      </c>
      <c r="K1009">
        <f t="shared" si="229"/>
        <v>12009.132963113592</v>
      </c>
    </row>
    <row r="1010" spans="1:11" x14ac:dyDescent="0.3">
      <c r="A1010" s="21" t="s">
        <v>1138</v>
      </c>
      <c r="B1010" t="s">
        <v>978</v>
      </c>
      <c r="C1010" s="22" t="s">
        <v>1274</v>
      </c>
      <c r="D1010" s="5">
        <v>577077.8626401301</v>
      </c>
      <c r="E1010" s="5">
        <v>329223.69850300002</v>
      </c>
      <c r="F1010" s="5">
        <f t="shared" si="226"/>
        <v>0.5705013479408173</v>
      </c>
      <c r="H1010">
        <f t="shared" si="238"/>
        <v>99120</v>
      </c>
      <c r="I1010">
        <f t="shared" si="238"/>
        <v>314</v>
      </c>
      <c r="J1010">
        <f t="shared" si="228"/>
        <v>99434</v>
      </c>
      <c r="K1010">
        <f t="shared" si="229"/>
        <v>56727.231031147225</v>
      </c>
    </row>
    <row r="1011" spans="1:11" x14ac:dyDescent="0.3">
      <c r="A1011" s="21" t="s">
        <v>1138</v>
      </c>
      <c r="B1011" t="s">
        <v>978</v>
      </c>
      <c r="C1011" s="22" t="s">
        <v>1178</v>
      </c>
      <c r="D1011" s="5">
        <v>577077.8626401301</v>
      </c>
      <c r="E1011" s="5">
        <v>175952.72038700001</v>
      </c>
      <c r="F1011" s="5">
        <f t="shared" si="226"/>
        <v>0.30490291133681102</v>
      </c>
      <c r="H1011">
        <f t="shared" si="238"/>
        <v>99120</v>
      </c>
      <c r="I1011">
        <f t="shared" si="238"/>
        <v>314</v>
      </c>
      <c r="J1011">
        <f t="shared" si="228"/>
        <v>99434</v>
      </c>
      <c r="K1011">
        <f t="shared" si="229"/>
        <v>30317.716085864467</v>
      </c>
    </row>
    <row r="1012" spans="1:11" x14ac:dyDescent="0.3">
      <c r="A1012" s="21" t="s">
        <v>1138</v>
      </c>
      <c r="B1012" t="s">
        <v>981</v>
      </c>
      <c r="C1012" s="22" t="s">
        <v>1235</v>
      </c>
      <c r="D1012" s="5">
        <v>577286.83675738994</v>
      </c>
      <c r="E1012" s="5">
        <v>2529.6993418900001</v>
      </c>
      <c r="F1012" s="5">
        <f t="shared" si="226"/>
        <v>4.3820492358690819E-3</v>
      </c>
      <c r="H1012">
        <f>Input!AC248</f>
        <v>122705</v>
      </c>
      <c r="I1012">
        <f>Input!AD248</f>
        <v>162</v>
      </c>
      <c r="J1012">
        <f t="shared" si="228"/>
        <v>122867</v>
      </c>
      <c r="K1012">
        <f t="shared" si="229"/>
        <v>538.40924346352654</v>
      </c>
    </row>
    <row r="1013" spans="1:11" x14ac:dyDescent="0.3">
      <c r="A1013" s="21" t="s">
        <v>1138</v>
      </c>
      <c r="B1013" t="s">
        <v>981</v>
      </c>
      <c r="C1013" s="22" t="s">
        <v>1236</v>
      </c>
      <c r="D1013" s="5">
        <v>577286.83675738994</v>
      </c>
      <c r="E1013" s="5">
        <v>265005.80697699997</v>
      </c>
      <c r="F1013" s="5">
        <f t="shared" si="226"/>
        <v>0.45905395741488397</v>
      </c>
      <c r="H1013">
        <f t="shared" ref="H1013:I1015" si="239">H1012</f>
        <v>122705</v>
      </c>
      <c r="I1013">
        <f t="shared" si="239"/>
        <v>162</v>
      </c>
      <c r="J1013">
        <f t="shared" si="228"/>
        <v>122867</v>
      </c>
      <c r="K1013">
        <f t="shared" si="229"/>
        <v>56402.582585694552</v>
      </c>
    </row>
    <row r="1014" spans="1:11" x14ac:dyDescent="0.3">
      <c r="A1014" s="21" t="s">
        <v>1138</v>
      </c>
      <c r="B1014" t="s">
        <v>981</v>
      </c>
      <c r="C1014" s="22" t="s">
        <v>1233</v>
      </c>
      <c r="D1014" s="5">
        <v>577286.83675738994</v>
      </c>
      <c r="E1014" s="5">
        <v>37569.938422500003</v>
      </c>
      <c r="F1014" s="5">
        <f t="shared" si="226"/>
        <v>6.5080192428307718E-2</v>
      </c>
      <c r="H1014">
        <f t="shared" si="239"/>
        <v>122705</v>
      </c>
      <c r="I1014">
        <f t="shared" si="239"/>
        <v>162</v>
      </c>
      <c r="J1014">
        <f t="shared" si="228"/>
        <v>122867</v>
      </c>
      <c r="K1014">
        <f t="shared" si="229"/>
        <v>7996.2080030888847</v>
      </c>
    </row>
    <row r="1015" spans="1:11" x14ac:dyDescent="0.3">
      <c r="A1015" s="21" t="s">
        <v>1138</v>
      </c>
      <c r="B1015" t="s">
        <v>981</v>
      </c>
      <c r="C1015" s="22" t="s">
        <v>1237</v>
      </c>
      <c r="D1015" s="5">
        <v>577286.83675738994</v>
      </c>
      <c r="E1015" s="5">
        <v>272181.392016</v>
      </c>
      <c r="F1015" s="5">
        <f t="shared" si="226"/>
        <v>0.47148380092093928</v>
      </c>
      <c r="H1015">
        <f t="shared" si="239"/>
        <v>122705</v>
      </c>
      <c r="I1015">
        <f t="shared" si="239"/>
        <v>162</v>
      </c>
      <c r="J1015">
        <f t="shared" si="228"/>
        <v>122867</v>
      </c>
      <c r="K1015">
        <f t="shared" si="229"/>
        <v>57929.800167753048</v>
      </c>
    </row>
    <row r="1016" spans="1:11" x14ac:dyDescent="0.3">
      <c r="A1016" s="21" t="s">
        <v>1138</v>
      </c>
      <c r="B1016" t="s">
        <v>982</v>
      </c>
      <c r="C1016" s="22" t="s">
        <v>1160</v>
      </c>
      <c r="D1016" s="5">
        <v>938986.96694100997</v>
      </c>
      <c r="E1016" s="5">
        <v>41947.135256000001</v>
      </c>
      <c r="F1016" s="5">
        <f t="shared" si="226"/>
        <v>4.4672755568326485E-2</v>
      </c>
      <c r="H1016">
        <f>Input!AC249</f>
        <v>338504</v>
      </c>
      <c r="I1016">
        <f>Input!AD249</f>
        <v>15734</v>
      </c>
      <c r="J1016">
        <f t="shared" si="228"/>
        <v>354238</v>
      </c>
      <c r="K1016">
        <f t="shared" si="229"/>
        <v>15824.787587012837</v>
      </c>
    </row>
    <row r="1017" spans="1:11" x14ac:dyDescent="0.3">
      <c r="A1017" s="21" t="s">
        <v>1138</v>
      </c>
      <c r="B1017" t="s">
        <v>982</v>
      </c>
      <c r="C1017" s="22" t="s">
        <v>1165</v>
      </c>
      <c r="D1017" s="5">
        <v>938986.96694100997</v>
      </c>
      <c r="E1017" s="5">
        <v>454314.14979300002</v>
      </c>
      <c r="F1017" s="5">
        <f t="shared" si="226"/>
        <v>0.48383435104860345</v>
      </c>
      <c r="H1017">
        <f t="shared" ref="H1017:I1019" si="240">H1016</f>
        <v>338504</v>
      </c>
      <c r="I1017">
        <f t="shared" si="240"/>
        <v>15734</v>
      </c>
      <c r="J1017">
        <f t="shared" si="228"/>
        <v>354238</v>
      </c>
      <c r="K1017">
        <f t="shared" si="229"/>
        <v>171392.51284675518</v>
      </c>
    </row>
    <row r="1018" spans="1:11" x14ac:dyDescent="0.3">
      <c r="A1018" s="21" t="s">
        <v>1138</v>
      </c>
      <c r="B1018" t="s">
        <v>982</v>
      </c>
      <c r="C1018" s="22" t="s">
        <v>1164</v>
      </c>
      <c r="D1018" s="5">
        <v>938986.96694100997</v>
      </c>
      <c r="E1018" s="5">
        <v>436480.04084099998</v>
      </c>
      <c r="F1018" s="5">
        <f t="shared" si="226"/>
        <v>0.46484142614135027</v>
      </c>
      <c r="H1018">
        <f t="shared" si="240"/>
        <v>338504</v>
      </c>
      <c r="I1018">
        <f t="shared" si="240"/>
        <v>15734</v>
      </c>
      <c r="J1018">
        <f t="shared" si="228"/>
        <v>354238</v>
      </c>
      <c r="K1018">
        <f t="shared" si="229"/>
        <v>164664.49711345963</v>
      </c>
    </row>
    <row r="1019" spans="1:11" x14ac:dyDescent="0.3">
      <c r="A1019" s="21" t="s">
        <v>1138</v>
      </c>
      <c r="B1019" t="s">
        <v>982</v>
      </c>
      <c r="C1019" s="22" t="s">
        <v>1166</v>
      </c>
      <c r="D1019" s="5">
        <v>938986.96694100997</v>
      </c>
      <c r="E1019" s="5">
        <v>6245.6410510100004</v>
      </c>
      <c r="F1019" s="5">
        <f t="shared" si="226"/>
        <v>6.6514672417198424E-3</v>
      </c>
      <c r="H1019">
        <f t="shared" si="240"/>
        <v>338504</v>
      </c>
      <c r="I1019">
        <f t="shared" si="240"/>
        <v>15734</v>
      </c>
      <c r="J1019">
        <f t="shared" si="228"/>
        <v>354238</v>
      </c>
      <c r="K1019">
        <f t="shared" si="229"/>
        <v>2356.2024527723534</v>
      </c>
    </row>
    <row r="1020" spans="1:11" x14ac:dyDescent="0.3">
      <c r="A1020" s="21" t="s">
        <v>1138</v>
      </c>
      <c r="B1020" t="s">
        <v>985</v>
      </c>
      <c r="C1020" s="22" t="s">
        <v>1176</v>
      </c>
      <c r="D1020" s="5">
        <v>579243.13898946997</v>
      </c>
      <c r="E1020" s="5">
        <v>110805.290423</v>
      </c>
      <c r="F1020" s="5">
        <f t="shared" si="226"/>
        <v>0.19129322898206019</v>
      </c>
      <c r="H1020">
        <f>Input!AC250</f>
        <v>8663</v>
      </c>
      <c r="I1020">
        <f>Input!AD250</f>
        <v>662</v>
      </c>
      <c r="J1020">
        <f t="shared" si="228"/>
        <v>9325</v>
      </c>
      <c r="K1020">
        <f t="shared" si="229"/>
        <v>1783.8093602577112</v>
      </c>
    </row>
    <row r="1021" spans="1:11" x14ac:dyDescent="0.3">
      <c r="A1021" s="21" t="s">
        <v>1138</v>
      </c>
      <c r="B1021" t="s">
        <v>985</v>
      </c>
      <c r="C1021" s="22" t="s">
        <v>1172</v>
      </c>
      <c r="D1021" s="5">
        <v>579243.13898946997</v>
      </c>
      <c r="E1021" s="5">
        <v>47247.287476500002</v>
      </c>
      <c r="F1021" s="5">
        <f t="shared" si="226"/>
        <v>8.1567280294292638E-2</v>
      </c>
      <c r="H1021">
        <f t="shared" ref="H1021:I1025" si="241">H1020</f>
        <v>8663</v>
      </c>
      <c r="I1021">
        <f t="shared" si="241"/>
        <v>662</v>
      </c>
      <c r="J1021">
        <f t="shared" si="228"/>
        <v>9325</v>
      </c>
      <c r="K1021">
        <f t="shared" si="229"/>
        <v>760.6148887442788</v>
      </c>
    </row>
    <row r="1022" spans="1:11" x14ac:dyDescent="0.3">
      <c r="A1022" s="21" t="s">
        <v>1138</v>
      </c>
      <c r="B1022" t="s">
        <v>985</v>
      </c>
      <c r="C1022" s="22" t="s">
        <v>1177</v>
      </c>
      <c r="D1022" s="5">
        <v>579243.13898946997</v>
      </c>
      <c r="E1022" s="5">
        <v>54243.166137699998</v>
      </c>
      <c r="F1022" s="5">
        <f t="shared" si="226"/>
        <v>9.3644900537503101E-2</v>
      </c>
      <c r="H1022">
        <f t="shared" si="241"/>
        <v>8663</v>
      </c>
      <c r="I1022">
        <f t="shared" si="241"/>
        <v>662</v>
      </c>
      <c r="J1022">
        <f t="shared" si="228"/>
        <v>9325</v>
      </c>
      <c r="K1022">
        <f t="shared" si="229"/>
        <v>873.23869751221639</v>
      </c>
    </row>
    <row r="1023" spans="1:11" x14ac:dyDescent="0.3">
      <c r="A1023" s="21" t="s">
        <v>1138</v>
      </c>
      <c r="B1023" t="s">
        <v>985</v>
      </c>
      <c r="C1023" s="22" t="s">
        <v>1274</v>
      </c>
      <c r="D1023" s="5">
        <v>579243.13898946997</v>
      </c>
      <c r="E1023" s="5">
        <v>6920.2988101600004</v>
      </c>
      <c r="F1023" s="5">
        <f t="shared" si="226"/>
        <v>1.1947139887117082E-2</v>
      </c>
      <c r="H1023">
        <f t="shared" si="241"/>
        <v>8663</v>
      </c>
      <c r="I1023">
        <f t="shared" si="241"/>
        <v>662</v>
      </c>
      <c r="J1023">
        <f t="shared" si="228"/>
        <v>9325</v>
      </c>
      <c r="K1023">
        <f t="shared" si="229"/>
        <v>111.40707944736678</v>
      </c>
    </row>
    <row r="1024" spans="1:11" x14ac:dyDescent="0.3">
      <c r="A1024" s="21" t="s">
        <v>1138</v>
      </c>
      <c r="B1024" t="s">
        <v>985</v>
      </c>
      <c r="C1024" s="22" t="s">
        <v>1178</v>
      </c>
      <c r="D1024" s="5">
        <v>579243.13898946997</v>
      </c>
      <c r="E1024" s="5">
        <v>353972.55382799997</v>
      </c>
      <c r="F1024" s="5">
        <f t="shared" si="226"/>
        <v>0.61109494442269918</v>
      </c>
      <c r="H1024">
        <f t="shared" si="241"/>
        <v>8663</v>
      </c>
      <c r="I1024">
        <f t="shared" si="241"/>
        <v>662</v>
      </c>
      <c r="J1024">
        <f t="shared" si="228"/>
        <v>9325</v>
      </c>
      <c r="K1024">
        <f t="shared" si="229"/>
        <v>5698.4603567416698</v>
      </c>
    </row>
    <row r="1025" spans="1:11" x14ac:dyDescent="0.3">
      <c r="A1025" s="21" t="s">
        <v>1138</v>
      </c>
      <c r="B1025" t="s">
        <v>985</v>
      </c>
      <c r="C1025" s="22" t="s">
        <v>1170</v>
      </c>
      <c r="D1025" s="5">
        <v>579243.13898946997</v>
      </c>
      <c r="E1025" s="5">
        <v>6054.54231411</v>
      </c>
      <c r="F1025" s="5">
        <f t="shared" si="226"/>
        <v>1.0452505876327808E-2</v>
      </c>
      <c r="H1025">
        <f t="shared" si="241"/>
        <v>8663</v>
      </c>
      <c r="I1025">
        <f t="shared" si="241"/>
        <v>662</v>
      </c>
      <c r="J1025">
        <f t="shared" si="228"/>
        <v>9325</v>
      </c>
      <c r="K1025">
        <f t="shared" si="229"/>
        <v>97.469617296756809</v>
      </c>
    </row>
    <row r="1026" spans="1:11" x14ac:dyDescent="0.3">
      <c r="A1026" s="21" t="s">
        <v>1138</v>
      </c>
      <c r="B1026" t="s">
        <v>995</v>
      </c>
      <c r="C1026" s="22" t="s">
        <v>1147</v>
      </c>
      <c r="D1026" s="5">
        <v>635223.62872230005</v>
      </c>
      <c r="E1026" s="5">
        <v>219945.92267999999</v>
      </c>
      <c r="F1026" s="5">
        <f t="shared" si="226"/>
        <v>0.34624959263937188</v>
      </c>
      <c r="H1026">
        <f>Input!AC251</f>
        <v>209812</v>
      </c>
      <c r="I1026">
        <f>Input!AD251</f>
        <v>1949</v>
      </c>
      <c r="J1026">
        <f t="shared" si="228"/>
        <v>211761</v>
      </c>
      <c r="K1026">
        <f t="shared" si="229"/>
        <v>73322.15998690603</v>
      </c>
    </row>
    <row r="1027" spans="1:11" x14ac:dyDescent="0.3">
      <c r="A1027" s="21" t="s">
        <v>1138</v>
      </c>
      <c r="B1027" t="s">
        <v>995</v>
      </c>
      <c r="C1027" s="22" t="s">
        <v>1176</v>
      </c>
      <c r="D1027" s="5">
        <v>635223.62872230005</v>
      </c>
      <c r="E1027" s="5">
        <v>154442.92367799999</v>
      </c>
      <c r="F1027" s="5">
        <f t="shared" ref="F1027:F1090" si="242">E1027/D1027</f>
        <v>0.24313157869874771</v>
      </c>
      <c r="H1027">
        <f t="shared" ref="H1027:I1030" si="243">H1026</f>
        <v>209812</v>
      </c>
      <c r="I1027">
        <f t="shared" si="243"/>
        <v>1949</v>
      </c>
      <c r="J1027">
        <f t="shared" ref="J1027:J1090" si="244">SUM(H1027:I1027)</f>
        <v>211761</v>
      </c>
      <c r="K1027">
        <f t="shared" ref="K1027:K1090" si="245">J1027*F1027</f>
        <v>51485.786236825516</v>
      </c>
    </row>
    <row r="1028" spans="1:11" x14ac:dyDescent="0.3">
      <c r="A1028" s="21" t="s">
        <v>1138</v>
      </c>
      <c r="B1028" t="s">
        <v>995</v>
      </c>
      <c r="C1028" s="22" t="s">
        <v>1343</v>
      </c>
      <c r="D1028" s="5">
        <v>635223.62872230005</v>
      </c>
      <c r="E1028" s="5">
        <v>46165.824181000004</v>
      </c>
      <c r="F1028" s="5">
        <f t="shared" si="242"/>
        <v>7.2676490756269183E-2</v>
      </c>
      <c r="H1028">
        <f t="shared" si="243"/>
        <v>209812</v>
      </c>
      <c r="I1028">
        <f t="shared" si="243"/>
        <v>1949</v>
      </c>
      <c r="J1028">
        <f t="shared" si="244"/>
        <v>211761</v>
      </c>
      <c r="K1028">
        <f t="shared" si="245"/>
        <v>15390.046359038319</v>
      </c>
    </row>
    <row r="1029" spans="1:11" x14ac:dyDescent="0.3">
      <c r="A1029" s="21" t="s">
        <v>1138</v>
      </c>
      <c r="B1029" t="s">
        <v>995</v>
      </c>
      <c r="C1029" s="22" t="s">
        <v>1274</v>
      </c>
      <c r="D1029" s="5">
        <v>635223.62872230005</v>
      </c>
      <c r="E1029" s="5">
        <v>180106.577964</v>
      </c>
      <c r="F1029" s="5">
        <f t="shared" si="242"/>
        <v>0.28353255423805557</v>
      </c>
      <c r="H1029">
        <f t="shared" si="243"/>
        <v>209812</v>
      </c>
      <c r="I1029">
        <f t="shared" si="243"/>
        <v>1949</v>
      </c>
      <c r="J1029">
        <f t="shared" si="244"/>
        <v>211761</v>
      </c>
      <c r="K1029">
        <f t="shared" si="245"/>
        <v>60041.137218004886</v>
      </c>
    </row>
    <row r="1030" spans="1:11" x14ac:dyDescent="0.3">
      <c r="A1030" s="21" t="s">
        <v>1138</v>
      </c>
      <c r="B1030" t="s">
        <v>995</v>
      </c>
      <c r="C1030" s="22" t="s">
        <v>1178</v>
      </c>
      <c r="D1030" s="5">
        <v>635223.62872230005</v>
      </c>
      <c r="E1030" s="5">
        <v>34562.380219300001</v>
      </c>
      <c r="F1030" s="5">
        <f t="shared" si="242"/>
        <v>5.4409783667555597E-2</v>
      </c>
      <c r="H1030">
        <f t="shared" si="243"/>
        <v>209812</v>
      </c>
      <c r="I1030">
        <f t="shared" si="243"/>
        <v>1949</v>
      </c>
      <c r="J1030">
        <f t="shared" si="244"/>
        <v>211761</v>
      </c>
      <c r="K1030">
        <f t="shared" si="245"/>
        <v>11521.870199225241</v>
      </c>
    </row>
    <row r="1031" spans="1:11" x14ac:dyDescent="0.3">
      <c r="A1031" s="21" t="s">
        <v>1138</v>
      </c>
      <c r="B1031" t="s">
        <v>998</v>
      </c>
      <c r="C1031" s="22" t="s">
        <v>1236</v>
      </c>
      <c r="D1031" s="5">
        <v>950212.02112238528</v>
      </c>
      <c r="E1031" s="5">
        <v>12.9638815753</v>
      </c>
      <c r="F1031" s="5">
        <f t="shared" si="242"/>
        <v>1.3643146252756447E-5</v>
      </c>
      <c r="H1031">
        <f>Input!AC252</f>
        <v>353283</v>
      </c>
      <c r="I1031">
        <f>Input!AD252</f>
        <v>1045</v>
      </c>
      <c r="J1031">
        <f t="shared" si="244"/>
        <v>354328</v>
      </c>
      <c r="K1031">
        <f t="shared" si="245"/>
        <v>4.8341487254466866</v>
      </c>
    </row>
    <row r="1032" spans="1:11" x14ac:dyDescent="0.3">
      <c r="A1032" s="21" t="s">
        <v>1138</v>
      </c>
      <c r="B1032" t="s">
        <v>998</v>
      </c>
      <c r="C1032" s="22" t="s">
        <v>1232</v>
      </c>
      <c r="D1032" s="5">
        <v>950212.02112238528</v>
      </c>
      <c r="E1032" s="5">
        <v>589317.47216100001</v>
      </c>
      <c r="F1032" s="5">
        <f t="shared" si="242"/>
        <v>0.62019576585118485</v>
      </c>
      <c r="H1032">
        <f t="shared" ref="H1032:I1034" si="246">H1031</f>
        <v>353283</v>
      </c>
      <c r="I1032">
        <f t="shared" si="246"/>
        <v>1045</v>
      </c>
      <c r="J1032">
        <f t="shared" si="244"/>
        <v>354328</v>
      </c>
      <c r="K1032">
        <f t="shared" si="245"/>
        <v>219752.72532251861</v>
      </c>
    </row>
    <row r="1033" spans="1:11" x14ac:dyDescent="0.3">
      <c r="A1033" s="21" t="s">
        <v>1138</v>
      </c>
      <c r="B1033" t="s">
        <v>998</v>
      </c>
      <c r="C1033" s="22" t="s">
        <v>1233</v>
      </c>
      <c r="D1033" s="5">
        <v>950212.02112238528</v>
      </c>
      <c r="E1033" s="5">
        <v>352037.47206100001</v>
      </c>
      <c r="F1033" s="5">
        <f t="shared" si="242"/>
        <v>0.37048307560366922</v>
      </c>
      <c r="H1033">
        <f t="shared" si="246"/>
        <v>353283</v>
      </c>
      <c r="I1033">
        <f t="shared" si="246"/>
        <v>1045</v>
      </c>
      <c r="J1033">
        <f t="shared" si="244"/>
        <v>354328</v>
      </c>
      <c r="K1033">
        <f t="shared" si="245"/>
        <v>131272.52721249691</v>
      </c>
    </row>
    <row r="1034" spans="1:11" x14ac:dyDescent="0.3">
      <c r="A1034" s="21" t="s">
        <v>1138</v>
      </c>
      <c r="B1034" t="s">
        <v>998</v>
      </c>
      <c r="C1034" s="22" t="s">
        <v>1237</v>
      </c>
      <c r="D1034" s="5">
        <v>950212.02112238528</v>
      </c>
      <c r="E1034" s="5">
        <v>8844.1130188099996</v>
      </c>
      <c r="F1034" s="5">
        <f t="shared" si="242"/>
        <v>9.3075153988931656E-3</v>
      </c>
      <c r="H1034">
        <f t="shared" si="246"/>
        <v>353283</v>
      </c>
      <c r="I1034">
        <f t="shared" si="246"/>
        <v>1045</v>
      </c>
      <c r="J1034">
        <f t="shared" si="244"/>
        <v>354328</v>
      </c>
      <c r="K1034">
        <f t="shared" si="245"/>
        <v>3297.9133162590174</v>
      </c>
    </row>
    <row r="1035" spans="1:11" x14ac:dyDescent="0.3">
      <c r="A1035" s="21" t="s">
        <v>1138</v>
      </c>
      <c r="B1035" t="s">
        <v>999</v>
      </c>
      <c r="C1035" s="22" t="s">
        <v>1273</v>
      </c>
      <c r="D1035" s="5">
        <v>573439.23674092989</v>
      </c>
      <c r="E1035" s="5">
        <v>172927.466369</v>
      </c>
      <c r="F1035" s="5">
        <f t="shared" si="242"/>
        <v>0.3015619708058549</v>
      </c>
      <c r="H1035">
        <f>Input!AC253</f>
        <v>10148</v>
      </c>
      <c r="I1035">
        <f>Input!AD253</f>
        <v>432</v>
      </c>
      <c r="J1035">
        <f t="shared" si="244"/>
        <v>10580</v>
      </c>
      <c r="K1035">
        <f t="shared" si="245"/>
        <v>3190.5256511259449</v>
      </c>
    </row>
    <row r="1036" spans="1:11" x14ac:dyDescent="0.3">
      <c r="A1036" s="21" t="s">
        <v>1138</v>
      </c>
      <c r="B1036" t="s">
        <v>999</v>
      </c>
      <c r="C1036" s="22" t="s">
        <v>1235</v>
      </c>
      <c r="D1036" s="5">
        <v>573439.23674092989</v>
      </c>
      <c r="E1036" s="5">
        <v>245074.360747</v>
      </c>
      <c r="F1036" s="5">
        <f t="shared" si="242"/>
        <v>0.42737633744745029</v>
      </c>
      <c r="H1036">
        <f t="shared" ref="H1036:I1039" si="247">H1035</f>
        <v>10148</v>
      </c>
      <c r="I1036">
        <f t="shared" si="247"/>
        <v>432</v>
      </c>
      <c r="J1036">
        <f t="shared" si="244"/>
        <v>10580</v>
      </c>
      <c r="K1036">
        <f t="shared" si="245"/>
        <v>4521.6416501940239</v>
      </c>
    </row>
    <row r="1037" spans="1:11" x14ac:dyDescent="0.3">
      <c r="A1037" s="21" t="s">
        <v>1138</v>
      </c>
      <c r="B1037" t="s">
        <v>999</v>
      </c>
      <c r="C1037" s="22" t="s">
        <v>1274</v>
      </c>
      <c r="D1037" s="5">
        <v>573439.23674092989</v>
      </c>
      <c r="E1037" s="5">
        <v>16328.4314123</v>
      </c>
      <c r="F1037" s="5">
        <f t="shared" si="242"/>
        <v>2.8474562544936053E-2</v>
      </c>
      <c r="H1037">
        <f t="shared" si="247"/>
        <v>10148</v>
      </c>
      <c r="I1037">
        <f t="shared" si="247"/>
        <v>432</v>
      </c>
      <c r="J1037">
        <f t="shared" si="244"/>
        <v>10580</v>
      </c>
      <c r="K1037">
        <f t="shared" si="245"/>
        <v>301.26087172542344</v>
      </c>
    </row>
    <row r="1038" spans="1:11" x14ac:dyDescent="0.3">
      <c r="A1038" s="21" t="s">
        <v>1138</v>
      </c>
      <c r="B1038" t="s">
        <v>999</v>
      </c>
      <c r="C1038" s="22" t="s">
        <v>1178</v>
      </c>
      <c r="D1038" s="5">
        <v>573439.23674092989</v>
      </c>
      <c r="E1038" s="5">
        <v>133549.315871</v>
      </c>
      <c r="F1038" s="5">
        <f t="shared" si="242"/>
        <v>0.23289183459089896</v>
      </c>
      <c r="H1038">
        <f t="shared" si="247"/>
        <v>10148</v>
      </c>
      <c r="I1038">
        <f t="shared" si="247"/>
        <v>432</v>
      </c>
      <c r="J1038">
        <f t="shared" si="244"/>
        <v>10580</v>
      </c>
      <c r="K1038">
        <f t="shared" si="245"/>
        <v>2463.995609971711</v>
      </c>
    </row>
    <row r="1039" spans="1:11" x14ac:dyDescent="0.3">
      <c r="A1039" s="21" t="s">
        <v>1138</v>
      </c>
      <c r="B1039" t="s">
        <v>999</v>
      </c>
      <c r="C1039" s="22" t="s">
        <v>1236</v>
      </c>
      <c r="D1039" s="5">
        <v>573439.23674092989</v>
      </c>
      <c r="E1039" s="5">
        <v>5559.6623416299999</v>
      </c>
      <c r="F1039" s="5">
        <f t="shared" si="242"/>
        <v>9.6952946108599843E-3</v>
      </c>
      <c r="H1039">
        <f t="shared" si="247"/>
        <v>10148</v>
      </c>
      <c r="I1039">
        <f t="shared" si="247"/>
        <v>432</v>
      </c>
      <c r="J1039">
        <f t="shared" si="244"/>
        <v>10580</v>
      </c>
      <c r="K1039">
        <f t="shared" si="245"/>
        <v>102.57621698289863</v>
      </c>
    </row>
    <row r="1040" spans="1:11" x14ac:dyDescent="0.3">
      <c r="A1040" s="21" t="s">
        <v>1138</v>
      </c>
      <c r="B1040" t="s">
        <v>1005</v>
      </c>
      <c r="C1040" s="22" t="s">
        <v>1166</v>
      </c>
      <c r="D1040" s="5">
        <v>643101.81513568992</v>
      </c>
      <c r="E1040" s="5">
        <v>2787.0928139900002</v>
      </c>
      <c r="F1040" s="5">
        <f t="shared" si="242"/>
        <v>4.3338282498890839E-3</v>
      </c>
      <c r="H1040">
        <f>Input!AC254</f>
        <v>332349</v>
      </c>
      <c r="I1040">
        <f>Input!AD254</f>
        <v>3130</v>
      </c>
      <c r="J1040">
        <f t="shared" si="244"/>
        <v>335479</v>
      </c>
      <c r="K1040">
        <f t="shared" si="245"/>
        <v>1453.9083674445399</v>
      </c>
    </row>
    <row r="1041" spans="1:11" x14ac:dyDescent="0.3">
      <c r="A1041" s="21" t="s">
        <v>1138</v>
      </c>
      <c r="B1041" t="s">
        <v>1005</v>
      </c>
      <c r="C1041" s="22" t="s">
        <v>1147</v>
      </c>
      <c r="D1041" s="5">
        <v>643101.81513568992</v>
      </c>
      <c r="E1041" s="5">
        <v>1733.1855599999999</v>
      </c>
      <c r="F1041" s="5">
        <f t="shared" si="242"/>
        <v>2.6950406906164773E-3</v>
      </c>
      <c r="H1041">
        <f t="shared" ref="H1041:I1046" si="248">H1040</f>
        <v>332349</v>
      </c>
      <c r="I1041">
        <f t="shared" si="248"/>
        <v>3130</v>
      </c>
      <c r="J1041">
        <f t="shared" si="244"/>
        <v>335479</v>
      </c>
      <c r="K1041">
        <f t="shared" si="245"/>
        <v>904.12955584732515</v>
      </c>
    </row>
    <row r="1042" spans="1:11" x14ac:dyDescent="0.3">
      <c r="A1042" s="21" t="s">
        <v>1138</v>
      </c>
      <c r="B1042" t="s">
        <v>1005</v>
      </c>
      <c r="C1042" s="22" t="s">
        <v>1341</v>
      </c>
      <c r="D1042" s="5">
        <v>643101.81513568992</v>
      </c>
      <c r="E1042" s="5">
        <v>11224.9439017</v>
      </c>
      <c r="F1042" s="5">
        <f t="shared" si="242"/>
        <v>1.7454380686721616E-2</v>
      </c>
      <c r="H1042">
        <f t="shared" si="248"/>
        <v>332349</v>
      </c>
      <c r="I1042">
        <f t="shared" si="248"/>
        <v>3130</v>
      </c>
      <c r="J1042">
        <f t="shared" si="244"/>
        <v>335479</v>
      </c>
      <c r="K1042">
        <f t="shared" si="245"/>
        <v>5855.5781784006813</v>
      </c>
    </row>
    <row r="1043" spans="1:11" x14ac:dyDescent="0.3">
      <c r="A1043" s="21" t="s">
        <v>1138</v>
      </c>
      <c r="B1043" t="s">
        <v>1005</v>
      </c>
      <c r="C1043" s="22" t="s">
        <v>1342</v>
      </c>
      <c r="D1043" s="5">
        <v>643101.81513568992</v>
      </c>
      <c r="E1043" s="5">
        <v>59023.419840499999</v>
      </c>
      <c r="F1043" s="5">
        <f t="shared" si="242"/>
        <v>9.1779277326478198E-2</v>
      </c>
      <c r="H1043">
        <f t="shared" si="248"/>
        <v>332349</v>
      </c>
      <c r="I1043">
        <f t="shared" si="248"/>
        <v>3130</v>
      </c>
      <c r="J1043">
        <f t="shared" si="244"/>
        <v>335479</v>
      </c>
      <c r="K1043">
        <f t="shared" si="245"/>
        <v>30790.020178209579</v>
      </c>
    </row>
    <row r="1044" spans="1:11" x14ac:dyDescent="0.3">
      <c r="A1044" s="21" t="s">
        <v>1138</v>
      </c>
      <c r="B1044" t="s">
        <v>1005</v>
      </c>
      <c r="C1044" s="22" t="s">
        <v>1273</v>
      </c>
      <c r="D1044" s="5">
        <v>643101.81513568992</v>
      </c>
      <c r="E1044" s="5">
        <v>43222.651821500003</v>
      </c>
      <c r="F1044" s="5">
        <f t="shared" si="242"/>
        <v>6.7209656082809113E-2</v>
      </c>
      <c r="H1044">
        <f t="shared" si="248"/>
        <v>332349</v>
      </c>
      <c r="I1044">
        <f t="shared" si="248"/>
        <v>3130</v>
      </c>
      <c r="J1044">
        <f t="shared" si="244"/>
        <v>335479</v>
      </c>
      <c r="K1044">
        <f t="shared" si="245"/>
        <v>22547.428213004718</v>
      </c>
    </row>
    <row r="1045" spans="1:11" x14ac:dyDescent="0.3">
      <c r="A1045" s="21" t="s">
        <v>1138</v>
      </c>
      <c r="B1045" t="s">
        <v>1005</v>
      </c>
      <c r="C1045" s="22" t="s">
        <v>1343</v>
      </c>
      <c r="D1045" s="5">
        <v>643101.81513568992</v>
      </c>
      <c r="E1045" s="5">
        <v>196623.752614</v>
      </c>
      <c r="F1045" s="5">
        <f t="shared" si="242"/>
        <v>0.30574280461720321</v>
      </c>
      <c r="H1045">
        <f t="shared" si="248"/>
        <v>332349</v>
      </c>
      <c r="I1045">
        <f t="shared" si="248"/>
        <v>3130</v>
      </c>
      <c r="J1045">
        <f t="shared" si="244"/>
        <v>335479</v>
      </c>
      <c r="K1045">
        <f t="shared" si="245"/>
        <v>102570.29035017472</v>
      </c>
    </row>
    <row r="1046" spans="1:11" x14ac:dyDescent="0.3">
      <c r="A1046" s="21" t="s">
        <v>1138</v>
      </c>
      <c r="B1046" t="s">
        <v>1005</v>
      </c>
      <c r="C1046" s="22" t="s">
        <v>1274</v>
      </c>
      <c r="D1046" s="5">
        <v>643101.81513568992</v>
      </c>
      <c r="E1046" s="5">
        <v>328486.768584</v>
      </c>
      <c r="F1046" s="5">
        <f t="shared" si="242"/>
        <v>0.51078501234628237</v>
      </c>
      <c r="H1046">
        <f t="shared" si="248"/>
        <v>332349</v>
      </c>
      <c r="I1046">
        <f t="shared" si="248"/>
        <v>3130</v>
      </c>
      <c r="J1046">
        <f t="shared" si="244"/>
        <v>335479</v>
      </c>
      <c r="K1046">
        <f t="shared" si="245"/>
        <v>171357.64515691847</v>
      </c>
    </row>
    <row r="1047" spans="1:11" x14ac:dyDescent="0.3">
      <c r="A1047" s="21" t="s">
        <v>1138</v>
      </c>
      <c r="B1047" t="s">
        <v>1016</v>
      </c>
      <c r="C1047" s="22" t="s">
        <v>1341</v>
      </c>
      <c r="D1047" s="5">
        <v>581503.90723849996</v>
      </c>
      <c r="E1047" s="5">
        <v>259843.134716</v>
      </c>
      <c r="F1047" s="5">
        <f t="shared" si="242"/>
        <v>0.44684675628400733</v>
      </c>
      <c r="H1047">
        <f>Input!AC255</f>
        <v>155261</v>
      </c>
      <c r="I1047">
        <f>Input!AD255</f>
        <v>832</v>
      </c>
      <c r="J1047">
        <f t="shared" si="244"/>
        <v>156093</v>
      </c>
      <c r="K1047">
        <f t="shared" si="245"/>
        <v>69749.65072863955</v>
      </c>
    </row>
    <row r="1048" spans="1:11" x14ac:dyDescent="0.3">
      <c r="A1048" s="21" t="s">
        <v>1138</v>
      </c>
      <c r="B1048" t="s">
        <v>1016</v>
      </c>
      <c r="C1048" s="22" t="s">
        <v>1273</v>
      </c>
      <c r="D1048" s="5">
        <v>581503.90723849996</v>
      </c>
      <c r="E1048" s="5">
        <v>51660.182109399997</v>
      </c>
      <c r="F1048" s="5">
        <f t="shared" si="242"/>
        <v>8.8838925184060571E-2</v>
      </c>
      <c r="H1048">
        <f t="shared" ref="H1048:I1050" si="249">H1047</f>
        <v>155261</v>
      </c>
      <c r="I1048">
        <f t="shared" si="249"/>
        <v>832</v>
      </c>
      <c r="J1048">
        <f t="shared" si="244"/>
        <v>156093</v>
      </c>
      <c r="K1048">
        <f t="shared" si="245"/>
        <v>13867.134348755566</v>
      </c>
    </row>
    <row r="1049" spans="1:11" x14ac:dyDescent="0.3">
      <c r="A1049" s="21" t="s">
        <v>1138</v>
      </c>
      <c r="B1049" t="s">
        <v>1016</v>
      </c>
      <c r="C1049" s="22" t="s">
        <v>1235</v>
      </c>
      <c r="D1049" s="5">
        <v>581503.90723849996</v>
      </c>
      <c r="E1049" s="5">
        <v>208916.80183800001</v>
      </c>
      <c r="F1049" s="5">
        <f t="shared" si="242"/>
        <v>0.35926981613954001</v>
      </c>
      <c r="H1049">
        <f t="shared" si="249"/>
        <v>155261</v>
      </c>
      <c r="I1049">
        <f t="shared" si="249"/>
        <v>832</v>
      </c>
      <c r="J1049">
        <f t="shared" si="244"/>
        <v>156093</v>
      </c>
      <c r="K1049">
        <f t="shared" si="245"/>
        <v>56079.503410669218</v>
      </c>
    </row>
    <row r="1050" spans="1:11" x14ac:dyDescent="0.3">
      <c r="A1050" s="21" t="s">
        <v>1138</v>
      </c>
      <c r="B1050" t="s">
        <v>1016</v>
      </c>
      <c r="C1050" s="22" t="s">
        <v>1344</v>
      </c>
      <c r="D1050" s="5">
        <v>581503.90723849996</v>
      </c>
      <c r="E1050" s="5">
        <v>61083.788575099999</v>
      </c>
      <c r="F1050" s="5">
        <f t="shared" si="242"/>
        <v>0.10504450239239216</v>
      </c>
      <c r="H1050">
        <f t="shared" si="249"/>
        <v>155261</v>
      </c>
      <c r="I1050">
        <f t="shared" si="249"/>
        <v>832</v>
      </c>
      <c r="J1050">
        <f t="shared" si="244"/>
        <v>156093</v>
      </c>
      <c r="K1050">
        <f t="shared" si="245"/>
        <v>16396.711511935668</v>
      </c>
    </row>
    <row r="1051" spans="1:11" x14ac:dyDescent="0.3">
      <c r="A1051" s="21" t="s">
        <v>1138</v>
      </c>
      <c r="B1051" t="s">
        <v>1040</v>
      </c>
      <c r="C1051" s="22" t="s">
        <v>1341</v>
      </c>
      <c r="D1051" s="5">
        <v>651353.50394570001</v>
      </c>
      <c r="E1051" s="5">
        <v>273438.60720600002</v>
      </c>
      <c r="F1051" s="5">
        <f t="shared" si="242"/>
        <v>0.41980062370063675</v>
      </c>
      <c r="H1051">
        <f>Input!AC256</f>
        <v>335816</v>
      </c>
      <c r="I1051">
        <f>Input!AD256</f>
        <v>4002</v>
      </c>
      <c r="J1051">
        <f t="shared" si="244"/>
        <v>339818</v>
      </c>
      <c r="K1051">
        <f t="shared" si="245"/>
        <v>142655.80834470299</v>
      </c>
    </row>
    <row r="1052" spans="1:11" x14ac:dyDescent="0.3">
      <c r="A1052" s="21" t="s">
        <v>1138</v>
      </c>
      <c r="B1052" t="s">
        <v>1040</v>
      </c>
      <c r="C1052" s="22" t="s">
        <v>1342</v>
      </c>
      <c r="D1052" s="5">
        <v>651353.50394570001</v>
      </c>
      <c r="E1052" s="5">
        <v>236835.907397</v>
      </c>
      <c r="F1052" s="5">
        <f t="shared" si="242"/>
        <v>0.36360579310976393</v>
      </c>
      <c r="H1052">
        <f t="shared" ref="H1052:I1054" si="250">H1051</f>
        <v>335816</v>
      </c>
      <c r="I1052">
        <f t="shared" si="250"/>
        <v>4002</v>
      </c>
      <c r="J1052">
        <f t="shared" si="244"/>
        <v>339818</v>
      </c>
      <c r="K1052">
        <f t="shared" si="245"/>
        <v>123559.79340297377</v>
      </c>
    </row>
    <row r="1053" spans="1:11" x14ac:dyDescent="0.3">
      <c r="A1053" s="21" t="s">
        <v>1138</v>
      </c>
      <c r="B1053" t="s">
        <v>1040</v>
      </c>
      <c r="C1053" s="22" t="s">
        <v>1343</v>
      </c>
      <c r="D1053" s="5">
        <v>651353.50394570001</v>
      </c>
      <c r="E1053" s="5">
        <v>17271.7694577</v>
      </c>
      <c r="F1053" s="5">
        <f t="shared" si="242"/>
        <v>2.6516736845772552E-2</v>
      </c>
      <c r="H1053">
        <f t="shared" si="250"/>
        <v>335816</v>
      </c>
      <c r="I1053">
        <f t="shared" si="250"/>
        <v>4002</v>
      </c>
      <c r="J1053">
        <f t="shared" si="244"/>
        <v>339818</v>
      </c>
      <c r="K1053">
        <f t="shared" si="245"/>
        <v>9010.8644814567378</v>
      </c>
    </row>
    <row r="1054" spans="1:11" x14ac:dyDescent="0.3">
      <c r="A1054" s="21" t="s">
        <v>1138</v>
      </c>
      <c r="B1054" t="s">
        <v>1040</v>
      </c>
      <c r="C1054" s="22" t="s">
        <v>1274</v>
      </c>
      <c r="D1054" s="5">
        <v>651353.50394570001</v>
      </c>
      <c r="E1054" s="5">
        <v>123807.219885</v>
      </c>
      <c r="F1054" s="5">
        <f t="shared" si="242"/>
        <v>0.19007684634382679</v>
      </c>
      <c r="H1054">
        <f t="shared" si="250"/>
        <v>335816</v>
      </c>
      <c r="I1054">
        <f t="shared" si="250"/>
        <v>4002</v>
      </c>
      <c r="J1054">
        <f t="shared" si="244"/>
        <v>339818</v>
      </c>
      <c r="K1054">
        <f t="shared" si="245"/>
        <v>64591.533770866532</v>
      </c>
    </row>
    <row r="1055" spans="1:11" x14ac:dyDescent="0.3">
      <c r="A1055" s="21" t="s">
        <v>1138</v>
      </c>
      <c r="B1055" t="s">
        <v>1049</v>
      </c>
      <c r="C1055" s="22" t="s">
        <v>1341</v>
      </c>
      <c r="D1055" s="5">
        <v>576479.03267969005</v>
      </c>
      <c r="E1055" s="5">
        <v>86306.700575299998</v>
      </c>
      <c r="F1055" s="5">
        <f t="shared" si="242"/>
        <v>0.14971351199733005</v>
      </c>
      <c r="H1055">
        <f>Input!AC257</f>
        <v>204248</v>
      </c>
      <c r="I1055">
        <f>Input!AD257</f>
        <v>1440</v>
      </c>
      <c r="J1055">
        <f t="shared" si="244"/>
        <v>205688</v>
      </c>
      <c r="K1055">
        <f t="shared" si="245"/>
        <v>30794.272855706822</v>
      </c>
    </row>
    <row r="1056" spans="1:11" x14ac:dyDescent="0.3">
      <c r="A1056" s="21" t="s">
        <v>1138</v>
      </c>
      <c r="B1056" t="s">
        <v>1049</v>
      </c>
      <c r="C1056" s="22" t="s">
        <v>1342</v>
      </c>
      <c r="D1056" s="5">
        <v>576479.03267969005</v>
      </c>
      <c r="E1056" s="5">
        <v>59218.837878300001</v>
      </c>
      <c r="F1056" s="5">
        <f t="shared" si="242"/>
        <v>0.10272505073259769</v>
      </c>
      <c r="H1056">
        <f t="shared" ref="H1056:I1060" si="251">H1055</f>
        <v>204248</v>
      </c>
      <c r="I1056">
        <f t="shared" si="251"/>
        <v>1440</v>
      </c>
      <c r="J1056">
        <f t="shared" si="244"/>
        <v>205688</v>
      </c>
      <c r="K1056">
        <f t="shared" si="245"/>
        <v>21129.310235086552</v>
      </c>
    </row>
    <row r="1057" spans="1:11" x14ac:dyDescent="0.3">
      <c r="A1057" s="21" t="s">
        <v>1138</v>
      </c>
      <c r="B1057" t="s">
        <v>1049</v>
      </c>
      <c r="C1057" s="22" t="s">
        <v>1273</v>
      </c>
      <c r="D1057" s="5">
        <v>576479.03267969005</v>
      </c>
      <c r="E1057" s="5">
        <v>382918.077085</v>
      </c>
      <c r="F1057" s="5">
        <f t="shared" si="242"/>
        <v>0.66423591384590974</v>
      </c>
      <c r="H1057">
        <f t="shared" si="251"/>
        <v>204248</v>
      </c>
      <c r="I1057">
        <f t="shared" si="251"/>
        <v>1440</v>
      </c>
      <c r="J1057">
        <f t="shared" si="244"/>
        <v>205688</v>
      </c>
      <c r="K1057">
        <f t="shared" si="245"/>
        <v>136625.35664713749</v>
      </c>
    </row>
    <row r="1058" spans="1:11" x14ac:dyDescent="0.3">
      <c r="A1058" s="21" t="s">
        <v>1138</v>
      </c>
      <c r="B1058" t="s">
        <v>1049</v>
      </c>
      <c r="C1058" s="22" t="s">
        <v>1235</v>
      </c>
      <c r="D1058" s="5">
        <v>576479.03267969005</v>
      </c>
      <c r="E1058" s="5">
        <v>15634.897917099999</v>
      </c>
      <c r="F1058" s="5">
        <f t="shared" si="242"/>
        <v>2.7121364404917119E-2</v>
      </c>
      <c r="H1058">
        <f t="shared" si="251"/>
        <v>204248</v>
      </c>
      <c r="I1058">
        <f t="shared" si="251"/>
        <v>1440</v>
      </c>
      <c r="J1058">
        <f t="shared" si="244"/>
        <v>205688</v>
      </c>
      <c r="K1058">
        <f t="shared" si="245"/>
        <v>5578.5392017185923</v>
      </c>
    </row>
    <row r="1059" spans="1:11" x14ac:dyDescent="0.3">
      <c r="A1059" s="21" t="s">
        <v>1138</v>
      </c>
      <c r="B1059" t="s">
        <v>1049</v>
      </c>
      <c r="C1059" s="22" t="s">
        <v>1274</v>
      </c>
      <c r="D1059" s="5">
        <v>576479.03267969005</v>
      </c>
      <c r="E1059" s="5">
        <v>27107.840953399998</v>
      </c>
      <c r="F1059" s="5">
        <f t="shared" si="242"/>
        <v>4.7023116916139376E-2</v>
      </c>
      <c r="H1059">
        <f t="shared" si="251"/>
        <v>204248</v>
      </c>
      <c r="I1059">
        <f t="shared" si="251"/>
        <v>1440</v>
      </c>
      <c r="J1059">
        <f t="shared" si="244"/>
        <v>205688</v>
      </c>
      <c r="K1059">
        <f t="shared" si="245"/>
        <v>9672.0908722468757</v>
      </c>
    </row>
    <row r="1060" spans="1:11" x14ac:dyDescent="0.3">
      <c r="A1060" s="21" t="s">
        <v>1138</v>
      </c>
      <c r="B1060" t="s">
        <v>1049</v>
      </c>
      <c r="C1060" s="22" t="s">
        <v>1178</v>
      </c>
      <c r="D1060" s="5">
        <v>576479.03267969005</v>
      </c>
      <c r="E1060" s="5">
        <v>5292.6782705899996</v>
      </c>
      <c r="F1060" s="5">
        <f t="shared" si="242"/>
        <v>9.1810421031059061E-3</v>
      </c>
      <c r="H1060">
        <f t="shared" si="251"/>
        <v>204248</v>
      </c>
      <c r="I1060">
        <f t="shared" si="251"/>
        <v>1440</v>
      </c>
      <c r="J1060">
        <f t="shared" si="244"/>
        <v>205688</v>
      </c>
      <c r="K1060">
        <f t="shared" si="245"/>
        <v>1888.4301881036477</v>
      </c>
    </row>
    <row r="1061" spans="1:11" x14ac:dyDescent="0.3">
      <c r="A1061" s="21" t="s">
        <v>1138</v>
      </c>
      <c r="B1061" t="s">
        <v>1050</v>
      </c>
      <c r="C1061" s="22" t="s">
        <v>1273</v>
      </c>
      <c r="D1061" s="5">
        <v>571754.11017720005</v>
      </c>
      <c r="E1061" s="5">
        <v>43882.328319300002</v>
      </c>
      <c r="F1061" s="5">
        <f t="shared" si="242"/>
        <v>7.6750350435958972E-2</v>
      </c>
      <c r="H1061">
        <f>Input!AC258</f>
        <v>101972</v>
      </c>
      <c r="I1061">
        <f>Input!AD258</f>
        <v>152</v>
      </c>
      <c r="J1061">
        <f t="shared" si="244"/>
        <v>102124</v>
      </c>
      <c r="K1061">
        <f t="shared" si="245"/>
        <v>7838.0527879218744</v>
      </c>
    </row>
    <row r="1062" spans="1:11" x14ac:dyDescent="0.3">
      <c r="A1062" s="21" t="s">
        <v>1138</v>
      </c>
      <c r="B1062" t="s">
        <v>1050</v>
      </c>
      <c r="C1062" s="22" t="s">
        <v>1235</v>
      </c>
      <c r="D1062" s="5">
        <v>571754.11017720005</v>
      </c>
      <c r="E1062" s="5">
        <v>388511.12475399999</v>
      </c>
      <c r="F1062" s="5">
        <f t="shared" si="242"/>
        <v>0.67950735786331518</v>
      </c>
      <c r="H1062">
        <f t="shared" ref="H1062:I1064" si="252">H1061</f>
        <v>101972</v>
      </c>
      <c r="I1062">
        <f t="shared" si="252"/>
        <v>152</v>
      </c>
      <c r="J1062">
        <f t="shared" si="244"/>
        <v>102124</v>
      </c>
      <c r="K1062">
        <f t="shared" si="245"/>
        <v>69394.009414433196</v>
      </c>
    </row>
    <row r="1063" spans="1:11" x14ac:dyDescent="0.3">
      <c r="A1063" s="21" t="s">
        <v>1138</v>
      </c>
      <c r="B1063" t="s">
        <v>1050</v>
      </c>
      <c r="C1063" s="22" t="s">
        <v>1344</v>
      </c>
      <c r="D1063" s="5">
        <v>571754.11017720005</v>
      </c>
      <c r="E1063" s="5">
        <v>22328.971500899999</v>
      </c>
      <c r="F1063" s="5">
        <f t="shared" si="242"/>
        <v>3.9053451655957007E-2</v>
      </c>
      <c r="H1063">
        <f t="shared" si="252"/>
        <v>101972</v>
      </c>
      <c r="I1063">
        <f t="shared" si="252"/>
        <v>152</v>
      </c>
      <c r="J1063">
        <f t="shared" si="244"/>
        <v>102124</v>
      </c>
      <c r="K1063">
        <f t="shared" si="245"/>
        <v>3988.2946969129534</v>
      </c>
    </row>
    <row r="1064" spans="1:11" x14ac:dyDescent="0.3">
      <c r="A1064" s="21" t="s">
        <v>1138</v>
      </c>
      <c r="B1064" t="s">
        <v>1050</v>
      </c>
      <c r="C1064" s="22" t="s">
        <v>1236</v>
      </c>
      <c r="D1064" s="5">
        <v>571754.11017720005</v>
      </c>
      <c r="E1064" s="5">
        <v>117031.68560300001</v>
      </c>
      <c r="F1064" s="5">
        <f t="shared" si="242"/>
        <v>0.20468884004476878</v>
      </c>
      <c r="H1064">
        <f t="shared" si="252"/>
        <v>101972</v>
      </c>
      <c r="I1064">
        <f t="shared" si="252"/>
        <v>152</v>
      </c>
      <c r="J1064">
        <f t="shared" si="244"/>
        <v>102124</v>
      </c>
      <c r="K1064">
        <f t="shared" si="245"/>
        <v>20903.643100731966</v>
      </c>
    </row>
    <row r="1065" spans="1:11" x14ac:dyDescent="0.3">
      <c r="A1065" s="21" t="s">
        <v>1138</v>
      </c>
      <c r="B1065" t="s">
        <v>1065</v>
      </c>
      <c r="C1065" s="22" t="s">
        <v>1147</v>
      </c>
      <c r="D1065" s="5">
        <v>633332.16548718</v>
      </c>
      <c r="E1065" s="5">
        <v>208308.30191099999</v>
      </c>
      <c r="F1065" s="5">
        <f t="shared" si="242"/>
        <v>0.32890845161916316</v>
      </c>
      <c r="H1065">
        <f>Input!AC259</f>
        <v>8372</v>
      </c>
      <c r="I1065">
        <f>Input!AD259</f>
        <v>659</v>
      </c>
      <c r="J1065">
        <f t="shared" si="244"/>
        <v>9031</v>
      </c>
      <c r="K1065">
        <f t="shared" si="245"/>
        <v>2970.3722265726624</v>
      </c>
    </row>
    <row r="1066" spans="1:11" x14ac:dyDescent="0.3">
      <c r="A1066" s="21" t="s">
        <v>1138</v>
      </c>
      <c r="B1066" t="s">
        <v>1065</v>
      </c>
      <c r="C1066" s="22" t="s">
        <v>1176</v>
      </c>
      <c r="D1066" s="5">
        <v>633332.16548718</v>
      </c>
      <c r="E1066" s="5">
        <v>421801.13615600002</v>
      </c>
      <c r="F1066" s="5">
        <f t="shared" si="242"/>
        <v>0.66600302201852746</v>
      </c>
      <c r="H1066">
        <f t="shared" ref="H1066:I1067" si="253">H1065</f>
        <v>8372</v>
      </c>
      <c r="I1066">
        <f t="shared" si="253"/>
        <v>659</v>
      </c>
      <c r="J1066">
        <f t="shared" si="244"/>
        <v>9031</v>
      </c>
      <c r="K1066">
        <f t="shared" si="245"/>
        <v>6014.6732918493217</v>
      </c>
    </row>
    <row r="1067" spans="1:11" x14ac:dyDescent="0.3">
      <c r="A1067" s="21" t="s">
        <v>1138</v>
      </c>
      <c r="B1067" t="s">
        <v>1065</v>
      </c>
      <c r="C1067" s="22" t="s">
        <v>1172</v>
      </c>
      <c r="D1067" s="5">
        <v>633332.16548718</v>
      </c>
      <c r="E1067" s="5">
        <v>3222.7274201800001</v>
      </c>
      <c r="F1067" s="5">
        <f t="shared" si="242"/>
        <v>5.0885263623093764E-3</v>
      </c>
      <c r="H1067">
        <f t="shared" si="253"/>
        <v>8372</v>
      </c>
      <c r="I1067">
        <f t="shared" si="253"/>
        <v>659</v>
      </c>
      <c r="J1067">
        <f t="shared" si="244"/>
        <v>9031</v>
      </c>
      <c r="K1067">
        <f t="shared" si="245"/>
        <v>45.954481578015979</v>
      </c>
    </row>
    <row r="1068" spans="1:11" x14ac:dyDescent="0.3">
      <c r="A1068" s="21" t="s">
        <v>1138</v>
      </c>
      <c r="B1068" t="s">
        <v>1075</v>
      </c>
      <c r="C1068" s="22" t="s">
        <v>1165</v>
      </c>
      <c r="D1068" s="5">
        <v>547595.31918512005</v>
      </c>
      <c r="E1068" s="5">
        <v>203240.82149599999</v>
      </c>
      <c r="F1068" s="5">
        <f t="shared" si="242"/>
        <v>0.3711514952290752</v>
      </c>
      <c r="H1068">
        <f>Input!AC260</f>
        <v>402356</v>
      </c>
      <c r="I1068">
        <f>Input!AD260</f>
        <v>10223</v>
      </c>
      <c r="J1068">
        <f t="shared" si="244"/>
        <v>412579</v>
      </c>
      <c r="K1068">
        <f t="shared" si="245"/>
        <v>153129.31275011663</v>
      </c>
    </row>
    <row r="1069" spans="1:11" x14ac:dyDescent="0.3">
      <c r="A1069" s="21" t="s">
        <v>1138</v>
      </c>
      <c r="B1069" t="s">
        <v>1075</v>
      </c>
      <c r="C1069" s="22" t="s">
        <v>1166</v>
      </c>
      <c r="D1069" s="5">
        <v>547595.31918512005</v>
      </c>
      <c r="E1069" s="5">
        <v>2553.88121112</v>
      </c>
      <c r="F1069" s="5">
        <f t="shared" si="242"/>
        <v>4.6638112519304335E-3</v>
      </c>
      <c r="H1069">
        <f t="shared" ref="H1069:I1071" si="254">H1068</f>
        <v>402356</v>
      </c>
      <c r="I1069">
        <f t="shared" si="254"/>
        <v>10223</v>
      </c>
      <c r="J1069">
        <f t="shared" si="244"/>
        <v>412579</v>
      </c>
      <c r="K1069">
        <f t="shared" si="245"/>
        <v>1924.1905825102062</v>
      </c>
    </row>
    <row r="1070" spans="1:11" x14ac:dyDescent="0.3">
      <c r="A1070" s="21" t="s">
        <v>1138</v>
      </c>
      <c r="B1070" t="s">
        <v>1075</v>
      </c>
      <c r="C1070" s="22" t="s">
        <v>1342</v>
      </c>
      <c r="D1070" s="5">
        <v>547595.31918512005</v>
      </c>
      <c r="E1070" s="5">
        <v>149166.72789499999</v>
      </c>
      <c r="F1070" s="5">
        <f t="shared" si="242"/>
        <v>0.27240321943762397</v>
      </c>
      <c r="H1070">
        <f t="shared" si="254"/>
        <v>402356</v>
      </c>
      <c r="I1070">
        <f t="shared" si="254"/>
        <v>10223</v>
      </c>
      <c r="J1070">
        <f t="shared" si="244"/>
        <v>412579</v>
      </c>
      <c r="K1070">
        <f t="shared" si="245"/>
        <v>112387.84787235546</v>
      </c>
    </row>
    <row r="1071" spans="1:11" x14ac:dyDescent="0.3">
      <c r="A1071" s="21" t="s">
        <v>1138</v>
      </c>
      <c r="B1071" t="s">
        <v>1075</v>
      </c>
      <c r="C1071" s="22" t="s">
        <v>1343</v>
      </c>
      <c r="D1071" s="5">
        <v>547595.31918512005</v>
      </c>
      <c r="E1071" s="5">
        <v>192633.88858299999</v>
      </c>
      <c r="F1071" s="5">
        <f t="shared" si="242"/>
        <v>0.35178147408137028</v>
      </c>
      <c r="H1071">
        <f t="shared" si="254"/>
        <v>402356</v>
      </c>
      <c r="I1071">
        <f t="shared" si="254"/>
        <v>10223</v>
      </c>
      <c r="J1071">
        <f t="shared" si="244"/>
        <v>412579</v>
      </c>
      <c r="K1071">
        <f t="shared" si="245"/>
        <v>145137.64879501768</v>
      </c>
    </row>
    <row r="1072" spans="1:11" x14ac:dyDescent="0.3">
      <c r="A1072" s="21" t="s">
        <v>1138</v>
      </c>
      <c r="B1072" t="s">
        <v>1102</v>
      </c>
      <c r="C1072" s="22" t="s">
        <v>1140</v>
      </c>
      <c r="D1072" s="5">
        <v>576383.86004742992</v>
      </c>
      <c r="E1072" s="5">
        <v>87575.079873800001</v>
      </c>
      <c r="F1072" s="5">
        <f t="shared" si="242"/>
        <v>0.15193881360000877</v>
      </c>
      <c r="H1072">
        <f>Input!AC261</f>
        <v>168780</v>
      </c>
      <c r="I1072">
        <f>Input!AD261</f>
        <v>4442</v>
      </c>
      <c r="J1072">
        <f t="shared" si="244"/>
        <v>173222</v>
      </c>
      <c r="K1072">
        <f t="shared" si="245"/>
        <v>26319.145169420721</v>
      </c>
    </row>
    <row r="1073" spans="1:11" x14ac:dyDescent="0.3">
      <c r="A1073" s="21" t="s">
        <v>1138</v>
      </c>
      <c r="B1073" t="s">
        <v>1102</v>
      </c>
      <c r="C1073" s="22" t="s">
        <v>1166</v>
      </c>
      <c r="D1073" s="5">
        <v>576383.86004742992</v>
      </c>
      <c r="E1073" s="5">
        <v>434141.34770799999</v>
      </c>
      <c r="F1073" s="5">
        <f t="shared" si="242"/>
        <v>0.7532156567886461</v>
      </c>
      <c r="H1073">
        <f t="shared" ref="H1073:I1075" si="255">H1072</f>
        <v>168780</v>
      </c>
      <c r="I1073">
        <f t="shared" si="255"/>
        <v>4442</v>
      </c>
      <c r="J1073">
        <f t="shared" si="244"/>
        <v>173222</v>
      </c>
      <c r="K1073">
        <f t="shared" si="245"/>
        <v>130473.52250024285</v>
      </c>
    </row>
    <row r="1074" spans="1:11" x14ac:dyDescent="0.3">
      <c r="A1074" s="21" t="s">
        <v>1138</v>
      </c>
      <c r="B1074" t="s">
        <v>1102</v>
      </c>
      <c r="C1074" s="22" t="s">
        <v>1147</v>
      </c>
      <c r="D1074" s="5">
        <v>576383.86004742992</v>
      </c>
      <c r="E1074" s="5">
        <v>7596.0962682299996</v>
      </c>
      <c r="F1074" s="5">
        <f t="shared" si="242"/>
        <v>1.3178884411518613E-2</v>
      </c>
      <c r="H1074">
        <f t="shared" si="255"/>
        <v>168780</v>
      </c>
      <c r="I1074">
        <f t="shared" si="255"/>
        <v>4442</v>
      </c>
      <c r="J1074">
        <f t="shared" si="244"/>
        <v>173222</v>
      </c>
      <c r="K1074">
        <f t="shared" si="245"/>
        <v>2282.8727155320771</v>
      </c>
    </row>
    <row r="1075" spans="1:11" x14ac:dyDescent="0.3">
      <c r="A1075" s="21" t="s">
        <v>1138</v>
      </c>
      <c r="B1075" t="s">
        <v>1102</v>
      </c>
      <c r="C1075" s="22" t="s">
        <v>1343</v>
      </c>
      <c r="D1075" s="5">
        <v>576383.86004742992</v>
      </c>
      <c r="E1075" s="5">
        <v>47071.3361974</v>
      </c>
      <c r="F1075" s="5">
        <f t="shared" si="242"/>
        <v>8.1666645199826651E-2</v>
      </c>
      <c r="H1075">
        <f t="shared" si="255"/>
        <v>168780</v>
      </c>
      <c r="I1075">
        <f t="shared" si="255"/>
        <v>4442</v>
      </c>
      <c r="J1075">
        <f t="shared" si="244"/>
        <v>173222</v>
      </c>
      <c r="K1075">
        <f t="shared" si="245"/>
        <v>14146.459614804373</v>
      </c>
    </row>
    <row r="1076" spans="1:11" x14ac:dyDescent="0.3">
      <c r="A1076" s="21" t="s">
        <v>1138</v>
      </c>
      <c r="B1076" t="s">
        <v>1105</v>
      </c>
      <c r="C1076" s="22" t="s">
        <v>1235</v>
      </c>
      <c r="D1076" s="5">
        <v>570171.54674440005</v>
      </c>
      <c r="E1076" s="5">
        <v>16178.266735900001</v>
      </c>
      <c r="F1076" s="5">
        <f t="shared" si="242"/>
        <v>2.8374384565970794E-2</v>
      </c>
      <c r="H1076">
        <f>Input!AC262</f>
        <v>173471</v>
      </c>
      <c r="I1076">
        <f>Input!AD262</f>
        <v>292</v>
      </c>
      <c r="J1076">
        <f t="shared" si="244"/>
        <v>173763</v>
      </c>
      <c r="K1076">
        <f t="shared" si="245"/>
        <v>4930.4181853367827</v>
      </c>
    </row>
    <row r="1077" spans="1:11" x14ac:dyDescent="0.3">
      <c r="A1077" s="21" t="s">
        <v>1138</v>
      </c>
      <c r="B1077" t="s">
        <v>1105</v>
      </c>
      <c r="C1077" s="22" t="s">
        <v>1344</v>
      </c>
      <c r="D1077" s="5">
        <v>570171.54674440005</v>
      </c>
      <c r="E1077" s="5">
        <v>341126.940519</v>
      </c>
      <c r="F1077" s="5">
        <f t="shared" si="242"/>
        <v>0.59828825634458127</v>
      </c>
      <c r="H1077">
        <f t="shared" ref="H1077:I1080" si="256">H1076</f>
        <v>173471</v>
      </c>
      <c r="I1077">
        <f t="shared" si="256"/>
        <v>292</v>
      </c>
      <c r="J1077">
        <f t="shared" si="244"/>
        <v>173763</v>
      </c>
      <c r="K1077">
        <f t="shared" si="245"/>
        <v>103960.36228720348</v>
      </c>
    </row>
    <row r="1078" spans="1:11" x14ac:dyDescent="0.3">
      <c r="A1078" s="21" t="s">
        <v>1138</v>
      </c>
      <c r="B1078" t="s">
        <v>1105</v>
      </c>
      <c r="C1078" s="22" t="s">
        <v>1236</v>
      </c>
      <c r="D1078" s="5">
        <v>570171.54674440005</v>
      </c>
      <c r="E1078" s="5">
        <v>32622.4689382</v>
      </c>
      <c r="F1078" s="5">
        <f t="shared" si="242"/>
        <v>5.7215182210458841E-2</v>
      </c>
      <c r="H1078">
        <f t="shared" si="256"/>
        <v>173471</v>
      </c>
      <c r="I1078">
        <f t="shared" si="256"/>
        <v>292</v>
      </c>
      <c r="J1078">
        <f t="shared" si="244"/>
        <v>173763</v>
      </c>
      <c r="K1078">
        <f t="shared" si="245"/>
        <v>9941.8817064359591</v>
      </c>
    </row>
    <row r="1079" spans="1:11" x14ac:dyDescent="0.3">
      <c r="A1079" s="21" t="s">
        <v>1138</v>
      </c>
      <c r="B1079" t="s">
        <v>1105</v>
      </c>
      <c r="C1079" s="22" t="s">
        <v>1233</v>
      </c>
      <c r="D1079" s="5">
        <v>570171.54674440005</v>
      </c>
      <c r="E1079" s="5">
        <v>48534.442999300001</v>
      </c>
      <c r="F1079" s="5">
        <f t="shared" si="242"/>
        <v>8.5122527205057669E-2</v>
      </c>
      <c r="H1079">
        <f t="shared" si="256"/>
        <v>173471</v>
      </c>
      <c r="I1079">
        <f t="shared" si="256"/>
        <v>292</v>
      </c>
      <c r="J1079">
        <f t="shared" si="244"/>
        <v>173763</v>
      </c>
      <c r="K1079">
        <f t="shared" si="245"/>
        <v>14791.145694732435</v>
      </c>
    </row>
    <row r="1080" spans="1:11" x14ac:dyDescent="0.3">
      <c r="A1080" s="21" t="s">
        <v>1138</v>
      </c>
      <c r="B1080" t="s">
        <v>1105</v>
      </c>
      <c r="C1080" s="22" t="s">
        <v>1237</v>
      </c>
      <c r="D1080" s="5">
        <v>570171.54674440005</v>
      </c>
      <c r="E1080" s="5">
        <v>131709.42755200001</v>
      </c>
      <c r="F1080" s="5">
        <f t="shared" si="242"/>
        <v>0.23099964967393138</v>
      </c>
      <c r="H1080">
        <f t="shared" si="256"/>
        <v>173471</v>
      </c>
      <c r="I1080">
        <f t="shared" si="256"/>
        <v>292</v>
      </c>
      <c r="J1080">
        <f t="shared" si="244"/>
        <v>173763</v>
      </c>
      <c r="K1080">
        <f t="shared" si="245"/>
        <v>40139.192126291338</v>
      </c>
    </row>
    <row r="1081" spans="1:11" x14ac:dyDescent="0.3">
      <c r="A1081" s="21" t="s">
        <v>1138</v>
      </c>
      <c r="B1081" t="s">
        <v>1123</v>
      </c>
      <c r="C1081" s="22" t="s">
        <v>1344</v>
      </c>
      <c r="D1081" s="5">
        <v>495516.26286177</v>
      </c>
      <c r="E1081" s="5">
        <v>99786.675883100004</v>
      </c>
      <c r="F1081" s="5">
        <f t="shared" si="242"/>
        <v>0.2013792146937802</v>
      </c>
      <c r="H1081">
        <f>Input!AC263</f>
        <v>109674</v>
      </c>
      <c r="I1081">
        <f>Input!AD263</f>
        <v>278</v>
      </c>
      <c r="J1081">
        <f t="shared" si="244"/>
        <v>109952</v>
      </c>
      <c r="K1081">
        <f t="shared" si="245"/>
        <v>22142.047414010522</v>
      </c>
    </row>
    <row r="1082" spans="1:11" x14ac:dyDescent="0.3">
      <c r="A1082" s="21" t="s">
        <v>1138</v>
      </c>
      <c r="B1082" t="s">
        <v>1123</v>
      </c>
      <c r="C1082" s="22" t="s">
        <v>1232</v>
      </c>
      <c r="D1082" s="5">
        <v>495516.26286177</v>
      </c>
      <c r="E1082" s="5">
        <v>5887.9756466700001</v>
      </c>
      <c r="F1082" s="5">
        <f t="shared" si="242"/>
        <v>1.1882507372543127E-2</v>
      </c>
      <c r="H1082">
        <f t="shared" ref="H1082:I1084" si="257">H1081</f>
        <v>109674</v>
      </c>
      <c r="I1082">
        <f t="shared" si="257"/>
        <v>278</v>
      </c>
      <c r="J1082">
        <f t="shared" si="244"/>
        <v>109952</v>
      </c>
      <c r="K1082">
        <f t="shared" si="245"/>
        <v>1306.5054506258618</v>
      </c>
    </row>
    <row r="1083" spans="1:11" x14ac:dyDescent="0.3">
      <c r="A1083" s="21" t="s">
        <v>1138</v>
      </c>
      <c r="B1083" t="s">
        <v>1123</v>
      </c>
      <c r="C1083" s="22" t="s">
        <v>1233</v>
      </c>
      <c r="D1083" s="5">
        <v>495516.26286177</v>
      </c>
      <c r="E1083" s="5">
        <v>201697.37895899999</v>
      </c>
      <c r="F1083" s="5">
        <f t="shared" si="242"/>
        <v>0.40704492279250543</v>
      </c>
      <c r="H1083">
        <f t="shared" si="257"/>
        <v>109674</v>
      </c>
      <c r="I1083">
        <f t="shared" si="257"/>
        <v>278</v>
      </c>
      <c r="J1083">
        <f t="shared" si="244"/>
        <v>109952</v>
      </c>
      <c r="K1083">
        <f t="shared" si="245"/>
        <v>44755.403350881556</v>
      </c>
    </row>
    <row r="1084" spans="1:11" x14ac:dyDescent="0.3">
      <c r="A1084" s="21" t="s">
        <v>1138</v>
      </c>
      <c r="B1084" t="s">
        <v>1123</v>
      </c>
      <c r="C1084" s="22" t="s">
        <v>1237</v>
      </c>
      <c r="D1084" s="5">
        <v>495516.26286177</v>
      </c>
      <c r="E1084" s="5">
        <v>188144.23237300001</v>
      </c>
      <c r="F1084" s="5">
        <f t="shared" si="242"/>
        <v>0.37969335514117125</v>
      </c>
      <c r="H1084">
        <f t="shared" si="257"/>
        <v>109674</v>
      </c>
      <c r="I1084">
        <f t="shared" si="257"/>
        <v>278</v>
      </c>
      <c r="J1084">
        <f t="shared" si="244"/>
        <v>109952</v>
      </c>
      <c r="K1084">
        <f t="shared" si="245"/>
        <v>41748.043784482063</v>
      </c>
    </row>
    <row r="1085" spans="1:11" x14ac:dyDescent="0.3">
      <c r="A1085" s="21" t="s">
        <v>1139</v>
      </c>
      <c r="B1085" t="s">
        <v>1022</v>
      </c>
      <c r="C1085" s="22" t="s">
        <v>1312</v>
      </c>
      <c r="D1085" s="5">
        <v>542495.10584019998</v>
      </c>
      <c r="E1085" s="5">
        <v>101751.04191299999</v>
      </c>
      <c r="F1085" s="5">
        <f t="shared" si="242"/>
        <v>0.18756121634574208</v>
      </c>
      <c r="H1085">
        <f>Input!AC264</f>
        <v>59801</v>
      </c>
      <c r="I1085">
        <f>Input!AD264</f>
        <v>852</v>
      </c>
      <c r="J1085">
        <f t="shared" si="244"/>
        <v>60653</v>
      </c>
      <c r="K1085">
        <f t="shared" si="245"/>
        <v>11376.150455018294</v>
      </c>
    </row>
    <row r="1086" spans="1:11" x14ac:dyDescent="0.3">
      <c r="A1086" s="21" t="s">
        <v>1139</v>
      </c>
      <c r="B1086" t="s">
        <v>1022</v>
      </c>
      <c r="C1086" s="22" t="s">
        <v>1311</v>
      </c>
      <c r="D1086" s="5">
        <v>542495.10584019998</v>
      </c>
      <c r="E1086" s="5">
        <v>177606.68300799999</v>
      </c>
      <c r="F1086" s="5">
        <f t="shared" si="242"/>
        <v>0.32738854433152564</v>
      </c>
      <c r="H1086">
        <f t="shared" ref="H1086:I1088" si="258">H1085</f>
        <v>59801</v>
      </c>
      <c r="I1086">
        <f t="shared" si="258"/>
        <v>852</v>
      </c>
      <c r="J1086">
        <f t="shared" si="244"/>
        <v>60653</v>
      </c>
      <c r="K1086">
        <f t="shared" si="245"/>
        <v>19857.097379340026</v>
      </c>
    </row>
    <row r="1087" spans="1:11" x14ac:dyDescent="0.3">
      <c r="A1087" s="21" t="s">
        <v>1139</v>
      </c>
      <c r="B1087" t="s">
        <v>1022</v>
      </c>
      <c r="C1087" s="22" t="s">
        <v>1313</v>
      </c>
      <c r="D1087" s="5">
        <v>542495.10584019998</v>
      </c>
      <c r="E1087" s="5">
        <v>178650.766233</v>
      </c>
      <c r="F1087" s="5">
        <f t="shared" si="242"/>
        <v>0.32931313906751492</v>
      </c>
      <c r="H1087">
        <f t="shared" si="258"/>
        <v>59801</v>
      </c>
      <c r="I1087">
        <f t="shared" si="258"/>
        <v>852</v>
      </c>
      <c r="J1087">
        <f t="shared" si="244"/>
        <v>60653</v>
      </c>
      <c r="K1087">
        <f t="shared" si="245"/>
        <v>19973.829823861983</v>
      </c>
    </row>
    <row r="1088" spans="1:11" x14ac:dyDescent="0.3">
      <c r="A1088" s="21" t="s">
        <v>1139</v>
      </c>
      <c r="B1088" t="s">
        <v>1022</v>
      </c>
      <c r="C1088" s="22" t="s">
        <v>1320</v>
      </c>
      <c r="D1088" s="5">
        <v>542495.10584019998</v>
      </c>
      <c r="E1088" s="5">
        <v>84486.614686200002</v>
      </c>
      <c r="F1088" s="5">
        <f t="shared" si="242"/>
        <v>0.15573710025521742</v>
      </c>
      <c r="H1088">
        <f t="shared" si="258"/>
        <v>59801</v>
      </c>
      <c r="I1088">
        <f t="shared" si="258"/>
        <v>852</v>
      </c>
      <c r="J1088">
        <f t="shared" si="244"/>
        <v>60653</v>
      </c>
      <c r="K1088">
        <f t="shared" si="245"/>
        <v>9445.922341779702</v>
      </c>
    </row>
    <row r="1089" spans="1:11" x14ac:dyDescent="0.3">
      <c r="A1089" s="21" t="s">
        <v>1139</v>
      </c>
      <c r="B1089" t="s">
        <v>1042</v>
      </c>
      <c r="C1089" s="22" t="s">
        <v>1312</v>
      </c>
      <c r="D1089" s="5">
        <v>620937.98430682009</v>
      </c>
      <c r="E1089" s="5">
        <v>378238.40404300002</v>
      </c>
      <c r="F1089" s="5">
        <f t="shared" si="242"/>
        <v>0.60914038696673367</v>
      </c>
      <c r="H1089">
        <f>Input!AC265</f>
        <v>8357</v>
      </c>
      <c r="I1089">
        <f>Input!AD265</f>
        <v>2059</v>
      </c>
      <c r="J1089">
        <f t="shared" si="244"/>
        <v>10416</v>
      </c>
      <c r="K1089">
        <f t="shared" si="245"/>
        <v>6344.8062706454975</v>
      </c>
    </row>
    <row r="1090" spans="1:11" x14ac:dyDescent="0.3">
      <c r="A1090" s="21" t="s">
        <v>1139</v>
      </c>
      <c r="B1090" t="s">
        <v>1042</v>
      </c>
      <c r="C1090" s="22" t="s">
        <v>1311</v>
      </c>
      <c r="D1090" s="5">
        <v>620937.98430682009</v>
      </c>
      <c r="E1090" s="5">
        <v>233835.56141299999</v>
      </c>
      <c r="F1090" s="5">
        <f t="shared" si="242"/>
        <v>0.37658440508199981</v>
      </c>
      <c r="H1090">
        <f t="shared" ref="H1090:I1092" si="259">H1089</f>
        <v>8357</v>
      </c>
      <c r="I1090">
        <f t="shared" si="259"/>
        <v>2059</v>
      </c>
      <c r="J1090">
        <f t="shared" si="244"/>
        <v>10416</v>
      </c>
      <c r="K1090">
        <f t="shared" si="245"/>
        <v>3922.50316333411</v>
      </c>
    </row>
    <row r="1091" spans="1:11" x14ac:dyDescent="0.3">
      <c r="A1091" s="21" t="s">
        <v>1139</v>
      </c>
      <c r="B1091" t="s">
        <v>1042</v>
      </c>
      <c r="C1091" s="22" t="s">
        <v>1308</v>
      </c>
      <c r="D1091" s="5">
        <v>620937.98430682009</v>
      </c>
      <c r="E1091" s="5">
        <v>5413.1820586399999</v>
      </c>
      <c r="F1091" s="5">
        <f t="shared" ref="F1091:F1095" si="260">E1091/D1091</f>
        <v>8.7177499129530121E-3</v>
      </c>
      <c r="H1091">
        <f t="shared" si="259"/>
        <v>8357</v>
      </c>
      <c r="I1091">
        <f t="shared" si="259"/>
        <v>2059</v>
      </c>
      <c r="J1091">
        <f t="shared" ref="J1091:J1095" si="261">SUM(H1091:I1091)</f>
        <v>10416</v>
      </c>
      <c r="K1091">
        <f t="shared" ref="K1091:K1095" si="262">J1091*F1091</f>
        <v>90.804083093318567</v>
      </c>
    </row>
    <row r="1092" spans="1:11" x14ac:dyDescent="0.3">
      <c r="A1092" s="21" t="s">
        <v>1139</v>
      </c>
      <c r="B1092" t="s">
        <v>1042</v>
      </c>
      <c r="C1092" s="22" t="s">
        <v>1320</v>
      </c>
      <c r="D1092" s="5">
        <v>620937.98430682009</v>
      </c>
      <c r="E1092" s="5">
        <v>3450.83679218</v>
      </c>
      <c r="F1092" s="5">
        <f t="shared" si="260"/>
        <v>5.5574580383133078E-3</v>
      </c>
      <c r="H1092">
        <f t="shared" si="259"/>
        <v>8357</v>
      </c>
      <c r="I1092">
        <f t="shared" si="259"/>
        <v>2059</v>
      </c>
      <c r="J1092">
        <f t="shared" si="261"/>
        <v>10416</v>
      </c>
      <c r="K1092">
        <f t="shared" si="262"/>
        <v>57.886482927071413</v>
      </c>
    </row>
    <row r="1093" spans="1:11" x14ac:dyDescent="0.3">
      <c r="A1093" s="21" t="s">
        <v>1139</v>
      </c>
      <c r="B1093" t="s">
        <v>805</v>
      </c>
      <c r="C1093" s="22" t="s">
        <v>1310</v>
      </c>
      <c r="D1093" s="5">
        <v>214522.98638695001</v>
      </c>
      <c r="E1093" s="5">
        <v>1206.36791825</v>
      </c>
      <c r="F1093" s="5">
        <f t="shared" si="260"/>
        <v>5.6234902308976362E-3</v>
      </c>
      <c r="H1093">
        <f>Input!AC266</f>
        <v>149688</v>
      </c>
      <c r="I1093">
        <f>Input!AD266</f>
        <v>588</v>
      </c>
      <c r="J1093">
        <f t="shared" si="261"/>
        <v>150276</v>
      </c>
      <c r="K1093">
        <f t="shared" si="262"/>
        <v>845.07561793837317</v>
      </c>
    </row>
    <row r="1094" spans="1:11" x14ac:dyDescent="0.3">
      <c r="A1094" s="21" t="s">
        <v>1139</v>
      </c>
      <c r="B1094" t="s">
        <v>805</v>
      </c>
      <c r="C1094" s="22" t="s">
        <v>1311</v>
      </c>
      <c r="D1094" s="5">
        <v>214522.98638695001</v>
      </c>
      <c r="E1094" s="5">
        <v>166709.10643300001</v>
      </c>
      <c r="F1094" s="5">
        <f t="shared" si="260"/>
        <v>0.77711535365396789</v>
      </c>
      <c r="H1094">
        <f t="shared" ref="H1094:I1095" si="263">H1093</f>
        <v>149688</v>
      </c>
      <c r="I1094">
        <f t="shared" si="263"/>
        <v>588</v>
      </c>
      <c r="J1094">
        <f t="shared" si="261"/>
        <v>150276</v>
      </c>
      <c r="K1094">
        <f t="shared" si="262"/>
        <v>116781.78688570368</v>
      </c>
    </row>
    <row r="1095" spans="1:11" x14ac:dyDescent="0.3">
      <c r="A1095" s="21" t="s">
        <v>1139</v>
      </c>
      <c r="B1095" t="s">
        <v>805</v>
      </c>
      <c r="C1095" s="22" t="s">
        <v>1313</v>
      </c>
      <c r="D1095" s="5">
        <v>214522.98638695001</v>
      </c>
      <c r="E1095" s="5">
        <v>46607.512035699998</v>
      </c>
      <c r="F1095" s="5">
        <f t="shared" si="260"/>
        <v>0.21726115611513439</v>
      </c>
      <c r="H1095">
        <f t="shared" si="263"/>
        <v>149688</v>
      </c>
      <c r="I1095">
        <f t="shared" si="263"/>
        <v>588</v>
      </c>
      <c r="J1095">
        <f t="shared" si="261"/>
        <v>150276</v>
      </c>
      <c r="K1095">
        <f t="shared" si="262"/>
        <v>32649.137496357936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
  <sheetViews>
    <sheetView workbookViewId="0">
      <selection activeCell="B3" sqref="B3"/>
    </sheetView>
  </sheetViews>
  <sheetFormatPr defaultRowHeight="14.4" x14ac:dyDescent="0.3"/>
  <sheetData>
    <row r="1" spans="1:2" ht="18.600000000000001" thickBot="1" x14ac:dyDescent="0.4">
      <c r="A1" s="191" t="s">
        <v>6</v>
      </c>
      <c r="B1" s="192"/>
    </row>
  </sheetData>
  <mergeCells count="1">
    <mergeCell ref="A1:B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E5FF"/>
  </sheetPr>
  <dimension ref="A1:B206"/>
  <sheetViews>
    <sheetView workbookViewId="0">
      <pane ySplit="1" topLeftCell="A2" activePane="bottomLeft" state="frozen"/>
      <selection pane="bottomLeft" activeCell="B206" sqref="B206"/>
    </sheetView>
  </sheetViews>
  <sheetFormatPr defaultRowHeight="14.4" x14ac:dyDescent="0.3"/>
  <cols>
    <col min="2" max="2" width="14.5546875" customWidth="1"/>
  </cols>
  <sheetData>
    <row r="1" spans="1:2" ht="16.2" thickBot="1" x14ac:dyDescent="0.35">
      <c r="A1" s="2" t="s">
        <v>7</v>
      </c>
      <c r="B1" s="2" t="s">
        <v>190</v>
      </c>
    </row>
    <row r="2" spans="1:2" x14ac:dyDescent="0.3">
      <c r="A2">
        <v>11090101</v>
      </c>
      <c r="B2">
        <v>4888</v>
      </c>
    </row>
    <row r="3" spans="1:2" x14ac:dyDescent="0.3">
      <c r="A3">
        <v>11090102</v>
      </c>
      <c r="B3">
        <v>2471</v>
      </c>
    </row>
    <row r="4" spans="1:2" x14ac:dyDescent="0.3">
      <c r="A4">
        <v>11090103</v>
      </c>
      <c r="B4">
        <v>2709</v>
      </c>
    </row>
    <row r="5" spans="1:2" x14ac:dyDescent="0.3">
      <c r="A5">
        <v>11090104</v>
      </c>
      <c r="B5">
        <v>1145</v>
      </c>
    </row>
    <row r="6" spans="1:2" x14ac:dyDescent="0.3">
      <c r="A6">
        <v>11090105</v>
      </c>
      <c r="B6">
        <v>18802</v>
      </c>
    </row>
    <row r="7" spans="1:2" x14ac:dyDescent="0.3">
      <c r="A7">
        <v>11090106</v>
      </c>
      <c r="B7">
        <v>34856</v>
      </c>
    </row>
    <row r="8" spans="1:2" x14ac:dyDescent="0.3">
      <c r="A8">
        <v>11090201</v>
      </c>
      <c r="B8">
        <v>679</v>
      </c>
    </row>
    <row r="9" spans="1:2" x14ac:dyDescent="0.3">
      <c r="A9">
        <v>11100101</v>
      </c>
      <c r="B9">
        <v>684</v>
      </c>
    </row>
    <row r="10" spans="1:2" x14ac:dyDescent="0.3">
      <c r="A10">
        <v>11100103</v>
      </c>
      <c r="B10">
        <v>8205</v>
      </c>
    </row>
    <row r="11" spans="1:2" x14ac:dyDescent="0.3">
      <c r="A11">
        <v>11100104</v>
      </c>
      <c r="B11">
        <v>14344</v>
      </c>
    </row>
    <row r="12" spans="1:2" x14ac:dyDescent="0.3">
      <c r="A12">
        <v>11100201</v>
      </c>
      <c r="B12">
        <v>5941</v>
      </c>
    </row>
    <row r="13" spans="1:2" x14ac:dyDescent="0.3">
      <c r="A13">
        <v>11100202</v>
      </c>
      <c r="B13">
        <v>11016</v>
      </c>
    </row>
    <row r="14" spans="1:2" x14ac:dyDescent="0.3">
      <c r="A14">
        <v>11100203</v>
      </c>
      <c r="B14">
        <v>7034</v>
      </c>
    </row>
    <row r="15" spans="1:2" x14ac:dyDescent="0.3">
      <c r="A15">
        <v>11120101</v>
      </c>
      <c r="B15">
        <v>6889</v>
      </c>
    </row>
    <row r="16" spans="1:2" x14ac:dyDescent="0.3">
      <c r="A16">
        <v>11120102</v>
      </c>
      <c r="B16">
        <v>5982</v>
      </c>
    </row>
    <row r="17" spans="1:2" x14ac:dyDescent="0.3">
      <c r="A17">
        <v>11120103</v>
      </c>
      <c r="B17">
        <v>25287</v>
      </c>
    </row>
    <row r="18" spans="1:2" x14ac:dyDescent="0.3">
      <c r="A18">
        <v>11120104</v>
      </c>
      <c r="B18">
        <v>10664</v>
      </c>
    </row>
    <row r="19" spans="1:2" x14ac:dyDescent="0.3">
      <c r="A19">
        <v>11120105</v>
      </c>
      <c r="B19">
        <v>19068</v>
      </c>
    </row>
    <row r="20" spans="1:2" x14ac:dyDescent="0.3">
      <c r="A20">
        <v>11120201</v>
      </c>
      <c r="B20">
        <v>9059</v>
      </c>
    </row>
    <row r="21" spans="1:2" x14ac:dyDescent="0.3">
      <c r="A21">
        <v>11120202</v>
      </c>
      <c r="B21">
        <v>6545</v>
      </c>
    </row>
    <row r="22" spans="1:2" x14ac:dyDescent="0.3">
      <c r="A22">
        <v>11120301</v>
      </c>
      <c r="B22">
        <v>14371</v>
      </c>
    </row>
    <row r="23" spans="1:2" x14ac:dyDescent="0.3">
      <c r="A23">
        <v>11120302</v>
      </c>
      <c r="B23">
        <v>11546</v>
      </c>
    </row>
    <row r="24" spans="1:2" x14ac:dyDescent="0.3">
      <c r="A24">
        <v>11120304</v>
      </c>
      <c r="B24">
        <v>4582</v>
      </c>
    </row>
    <row r="25" spans="1:2" x14ac:dyDescent="0.3">
      <c r="A25">
        <v>11130101</v>
      </c>
      <c r="B25">
        <v>8259</v>
      </c>
    </row>
    <row r="26" spans="1:2" x14ac:dyDescent="0.3">
      <c r="A26">
        <v>11130102</v>
      </c>
      <c r="B26">
        <v>2755</v>
      </c>
    </row>
    <row r="27" spans="1:2" x14ac:dyDescent="0.3">
      <c r="A27">
        <v>11130103</v>
      </c>
      <c r="B27">
        <v>15905</v>
      </c>
    </row>
    <row r="28" spans="1:2" x14ac:dyDescent="0.3">
      <c r="A28">
        <v>11130104</v>
      </c>
      <c r="B28">
        <v>12824</v>
      </c>
    </row>
    <row r="29" spans="1:2" x14ac:dyDescent="0.3">
      <c r="A29">
        <v>11130105</v>
      </c>
      <c r="B29">
        <v>6473</v>
      </c>
    </row>
    <row r="30" spans="1:2" x14ac:dyDescent="0.3">
      <c r="A30">
        <v>11130201</v>
      </c>
      <c r="B30">
        <v>11638</v>
      </c>
    </row>
    <row r="31" spans="1:2" x14ac:dyDescent="0.3">
      <c r="A31">
        <v>11130204</v>
      </c>
      <c r="B31">
        <v>9478</v>
      </c>
    </row>
    <row r="32" spans="1:2" x14ac:dyDescent="0.3">
      <c r="A32">
        <v>11130205</v>
      </c>
      <c r="B32">
        <v>4740</v>
      </c>
    </row>
    <row r="33" spans="1:2" x14ac:dyDescent="0.3">
      <c r="A33">
        <v>11130206</v>
      </c>
      <c r="B33">
        <v>4739</v>
      </c>
    </row>
    <row r="34" spans="1:2" x14ac:dyDescent="0.3">
      <c r="A34">
        <v>11130207</v>
      </c>
      <c r="B34">
        <v>3948</v>
      </c>
    </row>
    <row r="35" spans="1:2" x14ac:dyDescent="0.3">
      <c r="A35">
        <v>11130209</v>
      </c>
      <c r="B35">
        <v>5577</v>
      </c>
    </row>
    <row r="36" spans="1:2" x14ac:dyDescent="0.3">
      <c r="A36">
        <v>11130210</v>
      </c>
      <c r="B36">
        <v>17003</v>
      </c>
    </row>
    <row r="37" spans="1:2" x14ac:dyDescent="0.3">
      <c r="A37">
        <v>11130301</v>
      </c>
      <c r="B37">
        <v>6349</v>
      </c>
    </row>
    <row r="38" spans="1:2" x14ac:dyDescent="0.3">
      <c r="A38">
        <v>11140101</v>
      </c>
      <c r="B38">
        <v>113909</v>
      </c>
    </row>
    <row r="39" spans="1:2" x14ac:dyDescent="0.3">
      <c r="A39">
        <v>11140106</v>
      </c>
      <c r="B39">
        <v>91433</v>
      </c>
    </row>
    <row r="40" spans="1:2" x14ac:dyDescent="0.3">
      <c r="A40">
        <v>11140201</v>
      </c>
      <c r="B40">
        <v>4952</v>
      </c>
    </row>
    <row r="41" spans="1:2" x14ac:dyDescent="0.3">
      <c r="A41">
        <v>11140301</v>
      </c>
      <c r="B41">
        <v>71448</v>
      </c>
    </row>
    <row r="42" spans="1:2" x14ac:dyDescent="0.3">
      <c r="A42">
        <v>11140302</v>
      </c>
      <c r="B42">
        <v>216455</v>
      </c>
    </row>
    <row r="43" spans="1:2" x14ac:dyDescent="0.3">
      <c r="A43">
        <v>11140303</v>
      </c>
      <c r="B43">
        <v>63436</v>
      </c>
    </row>
    <row r="44" spans="1:2" x14ac:dyDescent="0.3">
      <c r="A44">
        <v>11140304</v>
      </c>
      <c r="B44">
        <v>39581</v>
      </c>
    </row>
    <row r="45" spans="1:2" x14ac:dyDescent="0.3">
      <c r="A45">
        <v>11140305</v>
      </c>
      <c r="B45">
        <v>131462</v>
      </c>
    </row>
    <row r="46" spans="1:2" x14ac:dyDescent="0.3">
      <c r="A46">
        <v>11140306</v>
      </c>
      <c r="B46">
        <v>195439</v>
      </c>
    </row>
    <row r="47" spans="1:2" x14ac:dyDescent="0.3">
      <c r="A47">
        <v>11140307</v>
      </c>
      <c r="B47">
        <v>116780</v>
      </c>
    </row>
    <row r="48" spans="1:2" x14ac:dyDescent="0.3">
      <c r="A48">
        <v>12010001</v>
      </c>
      <c r="B48">
        <v>85629</v>
      </c>
    </row>
    <row r="49" spans="1:2" x14ac:dyDescent="0.3">
      <c r="A49">
        <v>12010002</v>
      </c>
      <c r="B49">
        <v>328964</v>
      </c>
    </row>
    <row r="50" spans="1:2" x14ac:dyDescent="0.3">
      <c r="A50">
        <v>12010003</v>
      </c>
      <c r="B50">
        <v>51530</v>
      </c>
    </row>
    <row r="51" spans="1:2" x14ac:dyDescent="0.3">
      <c r="A51">
        <v>12010004</v>
      </c>
      <c r="B51">
        <v>133989</v>
      </c>
    </row>
    <row r="52" spans="1:2" x14ac:dyDescent="0.3">
      <c r="A52">
        <v>12010005</v>
      </c>
      <c r="B52">
        <v>239289</v>
      </c>
    </row>
    <row r="53" spans="1:2" x14ac:dyDescent="0.3">
      <c r="A53">
        <v>12020001</v>
      </c>
      <c r="B53">
        <v>188913</v>
      </c>
    </row>
    <row r="54" spans="1:2" x14ac:dyDescent="0.3">
      <c r="A54">
        <v>12020002</v>
      </c>
      <c r="B54">
        <v>132660</v>
      </c>
    </row>
    <row r="55" spans="1:2" x14ac:dyDescent="0.3">
      <c r="A55">
        <v>12020003</v>
      </c>
      <c r="B55">
        <v>150252</v>
      </c>
    </row>
    <row r="56" spans="1:2" x14ac:dyDescent="0.3">
      <c r="A56">
        <v>12020004</v>
      </c>
      <c r="B56">
        <v>201544</v>
      </c>
    </row>
    <row r="57" spans="1:2" x14ac:dyDescent="0.3">
      <c r="A57">
        <v>12020005</v>
      </c>
      <c r="B57">
        <v>228895</v>
      </c>
    </row>
    <row r="58" spans="1:2" x14ac:dyDescent="0.3">
      <c r="A58">
        <v>12020006</v>
      </c>
      <c r="B58">
        <v>132586</v>
      </c>
    </row>
    <row r="59" spans="1:2" x14ac:dyDescent="0.3">
      <c r="A59">
        <v>12020007</v>
      </c>
      <c r="B59">
        <v>100004</v>
      </c>
    </row>
    <row r="60" spans="1:2" x14ac:dyDescent="0.3">
      <c r="A60">
        <v>12030101</v>
      </c>
      <c r="B60">
        <v>18355</v>
      </c>
    </row>
    <row r="61" spans="1:2" x14ac:dyDescent="0.3">
      <c r="A61">
        <v>12030102</v>
      </c>
      <c r="B61">
        <v>38587</v>
      </c>
    </row>
    <row r="62" spans="1:2" x14ac:dyDescent="0.3">
      <c r="A62">
        <v>12030103</v>
      </c>
      <c r="B62">
        <v>54633</v>
      </c>
    </row>
    <row r="63" spans="1:2" x14ac:dyDescent="0.3">
      <c r="A63">
        <v>12030104</v>
      </c>
      <c r="B63">
        <v>12296</v>
      </c>
    </row>
    <row r="64" spans="1:2" x14ac:dyDescent="0.3">
      <c r="A64">
        <v>12030105</v>
      </c>
      <c r="B64">
        <v>60107</v>
      </c>
    </row>
    <row r="65" spans="1:2" x14ac:dyDescent="0.3">
      <c r="A65">
        <v>12030106</v>
      </c>
      <c r="B65">
        <v>88238</v>
      </c>
    </row>
    <row r="66" spans="1:2" x14ac:dyDescent="0.3">
      <c r="A66">
        <v>12030107</v>
      </c>
      <c r="B66">
        <v>44562</v>
      </c>
    </row>
    <row r="67" spans="1:2" x14ac:dyDescent="0.3">
      <c r="A67">
        <v>12030108</v>
      </c>
      <c r="B67">
        <v>33668</v>
      </c>
    </row>
    <row r="68" spans="1:2" x14ac:dyDescent="0.3">
      <c r="A68">
        <v>12030109</v>
      </c>
      <c r="B68">
        <v>37749</v>
      </c>
    </row>
    <row r="69" spans="1:2" x14ac:dyDescent="0.3">
      <c r="A69">
        <v>12030201</v>
      </c>
      <c r="B69">
        <v>124403</v>
      </c>
    </row>
    <row r="70" spans="1:2" x14ac:dyDescent="0.3">
      <c r="A70">
        <v>12030202</v>
      </c>
      <c r="B70">
        <v>195777</v>
      </c>
    </row>
    <row r="71" spans="1:2" x14ac:dyDescent="0.3">
      <c r="A71">
        <v>12030203</v>
      </c>
      <c r="B71">
        <v>102417</v>
      </c>
    </row>
    <row r="72" spans="1:2" x14ac:dyDescent="0.3">
      <c r="A72">
        <v>12040101</v>
      </c>
      <c r="B72">
        <v>82204</v>
      </c>
    </row>
    <row r="73" spans="1:2" x14ac:dyDescent="0.3">
      <c r="A73">
        <v>12040102</v>
      </c>
      <c r="B73">
        <v>40342</v>
      </c>
    </row>
    <row r="74" spans="1:2" x14ac:dyDescent="0.3">
      <c r="A74">
        <v>12040103</v>
      </c>
      <c r="B74">
        <v>97172</v>
      </c>
    </row>
    <row r="75" spans="1:2" x14ac:dyDescent="0.3">
      <c r="A75">
        <v>12040104</v>
      </c>
      <c r="B75">
        <v>112788</v>
      </c>
    </row>
    <row r="76" spans="1:2" x14ac:dyDescent="0.3">
      <c r="A76">
        <v>12040201</v>
      </c>
      <c r="B76">
        <v>139316</v>
      </c>
    </row>
    <row r="77" spans="1:2" x14ac:dyDescent="0.3">
      <c r="A77">
        <v>12040202</v>
      </c>
      <c r="B77">
        <v>110938</v>
      </c>
    </row>
    <row r="78" spans="1:2" x14ac:dyDescent="0.3">
      <c r="A78">
        <v>12040203</v>
      </c>
      <c r="B78">
        <v>25364</v>
      </c>
    </row>
    <row r="79" spans="1:2" x14ac:dyDescent="0.3">
      <c r="A79">
        <v>12040204</v>
      </c>
      <c r="B79">
        <v>160028</v>
      </c>
    </row>
    <row r="80" spans="1:2" x14ac:dyDescent="0.3">
      <c r="A80">
        <v>12040205</v>
      </c>
      <c r="B80">
        <v>120922</v>
      </c>
    </row>
    <row r="81" spans="1:2" x14ac:dyDescent="0.3">
      <c r="A81">
        <v>12050001</v>
      </c>
      <c r="B81">
        <v>9421</v>
      </c>
    </row>
    <row r="82" spans="1:2" x14ac:dyDescent="0.3">
      <c r="A82">
        <v>12050002</v>
      </c>
      <c r="B82">
        <v>5373</v>
      </c>
    </row>
    <row r="83" spans="1:2" x14ac:dyDescent="0.3">
      <c r="A83">
        <v>12050003</v>
      </c>
      <c r="B83">
        <v>5011</v>
      </c>
    </row>
    <row r="84" spans="1:2" x14ac:dyDescent="0.3">
      <c r="A84">
        <v>12050004</v>
      </c>
      <c r="B84">
        <v>10400</v>
      </c>
    </row>
    <row r="85" spans="1:2" x14ac:dyDescent="0.3">
      <c r="A85">
        <v>12050005</v>
      </c>
      <c r="B85">
        <v>7022</v>
      </c>
    </row>
    <row r="86" spans="1:2" x14ac:dyDescent="0.3">
      <c r="A86">
        <v>12050006</v>
      </c>
      <c r="B86">
        <v>10093</v>
      </c>
    </row>
    <row r="87" spans="1:2" x14ac:dyDescent="0.3">
      <c r="A87">
        <v>12050007</v>
      </c>
      <c r="B87">
        <v>12425</v>
      </c>
    </row>
    <row r="88" spans="1:2" x14ac:dyDescent="0.3">
      <c r="A88">
        <v>12060101</v>
      </c>
      <c r="B88">
        <v>9980</v>
      </c>
    </row>
    <row r="89" spans="1:2" x14ac:dyDescent="0.3">
      <c r="A89">
        <v>12060102</v>
      </c>
      <c r="B89">
        <v>12237</v>
      </c>
    </row>
    <row r="90" spans="1:2" x14ac:dyDescent="0.3">
      <c r="A90">
        <v>12060103</v>
      </c>
      <c r="B90">
        <v>4116</v>
      </c>
    </row>
    <row r="91" spans="1:2" x14ac:dyDescent="0.3">
      <c r="A91">
        <v>12060104</v>
      </c>
      <c r="B91">
        <v>2488</v>
      </c>
    </row>
    <row r="92" spans="1:2" x14ac:dyDescent="0.3">
      <c r="A92">
        <v>12060105</v>
      </c>
      <c r="B92">
        <v>8014</v>
      </c>
    </row>
    <row r="93" spans="1:2" x14ac:dyDescent="0.3">
      <c r="A93">
        <v>12060201</v>
      </c>
      <c r="B93">
        <v>34413</v>
      </c>
    </row>
    <row r="94" spans="1:2" x14ac:dyDescent="0.3">
      <c r="A94">
        <v>12060202</v>
      </c>
      <c r="B94">
        <v>92969</v>
      </c>
    </row>
    <row r="95" spans="1:2" x14ac:dyDescent="0.3">
      <c r="A95">
        <v>12060203</v>
      </c>
      <c r="B95">
        <v>21419</v>
      </c>
    </row>
    <row r="96" spans="1:2" x14ac:dyDescent="0.3">
      <c r="A96">
        <v>12060204</v>
      </c>
      <c r="B96">
        <v>27955</v>
      </c>
    </row>
    <row r="97" spans="1:2" x14ac:dyDescent="0.3">
      <c r="A97">
        <v>12070101</v>
      </c>
      <c r="B97">
        <v>123390</v>
      </c>
    </row>
    <row r="98" spans="1:2" x14ac:dyDescent="0.3">
      <c r="A98">
        <v>12070102</v>
      </c>
      <c r="B98">
        <v>57789</v>
      </c>
    </row>
    <row r="99" spans="1:2" x14ac:dyDescent="0.3">
      <c r="A99">
        <v>12070103</v>
      </c>
      <c r="B99">
        <v>82168</v>
      </c>
    </row>
    <row r="100" spans="1:2" x14ac:dyDescent="0.3">
      <c r="A100">
        <v>12070104</v>
      </c>
      <c r="B100">
        <v>126560</v>
      </c>
    </row>
    <row r="101" spans="1:2" x14ac:dyDescent="0.3">
      <c r="A101">
        <v>12070201</v>
      </c>
      <c r="B101">
        <v>74853</v>
      </c>
    </row>
    <row r="102" spans="1:2" x14ac:dyDescent="0.3">
      <c r="A102">
        <v>12070202</v>
      </c>
      <c r="B102">
        <v>30271</v>
      </c>
    </row>
    <row r="103" spans="1:2" x14ac:dyDescent="0.3">
      <c r="A103">
        <v>12070203</v>
      </c>
      <c r="B103">
        <v>79694</v>
      </c>
    </row>
    <row r="104" spans="1:2" x14ac:dyDescent="0.3">
      <c r="A104">
        <v>12070204</v>
      </c>
      <c r="B104">
        <v>75660</v>
      </c>
    </row>
    <row r="105" spans="1:2" x14ac:dyDescent="0.3">
      <c r="A105">
        <v>12070205</v>
      </c>
      <c r="B105">
        <v>120017</v>
      </c>
    </row>
    <row r="106" spans="1:2" x14ac:dyDescent="0.3">
      <c r="A106">
        <v>12080001</v>
      </c>
      <c r="B106">
        <v>5770</v>
      </c>
    </row>
    <row r="107" spans="1:2" x14ac:dyDescent="0.3">
      <c r="A107">
        <v>12080002</v>
      </c>
      <c r="B107">
        <v>7164</v>
      </c>
    </row>
    <row r="108" spans="1:2" x14ac:dyDescent="0.3">
      <c r="A108">
        <v>12080003</v>
      </c>
      <c r="B108">
        <v>5628</v>
      </c>
    </row>
    <row r="109" spans="1:2" x14ac:dyDescent="0.3">
      <c r="A109">
        <v>12080004</v>
      </c>
      <c r="B109">
        <v>13628</v>
      </c>
    </row>
    <row r="110" spans="1:2" x14ac:dyDescent="0.3">
      <c r="A110">
        <v>12080005</v>
      </c>
      <c r="B110">
        <v>14720</v>
      </c>
    </row>
    <row r="111" spans="1:2" x14ac:dyDescent="0.3">
      <c r="A111">
        <v>12080006</v>
      </c>
      <c r="B111">
        <v>6303</v>
      </c>
    </row>
    <row r="112" spans="1:2" x14ac:dyDescent="0.3">
      <c r="A112">
        <v>12080007</v>
      </c>
      <c r="B112">
        <v>4033</v>
      </c>
    </row>
    <row r="113" spans="1:2" x14ac:dyDescent="0.3">
      <c r="A113">
        <v>12080008</v>
      </c>
      <c r="B113">
        <v>8858</v>
      </c>
    </row>
    <row r="114" spans="1:2" x14ac:dyDescent="0.3">
      <c r="A114">
        <v>12090101</v>
      </c>
      <c r="B114">
        <v>7747</v>
      </c>
    </row>
    <row r="115" spans="1:2" x14ac:dyDescent="0.3">
      <c r="A115">
        <v>12090102</v>
      </c>
      <c r="B115">
        <v>21635</v>
      </c>
    </row>
    <row r="116" spans="1:2" x14ac:dyDescent="0.3">
      <c r="A116">
        <v>12090103</v>
      </c>
      <c r="B116">
        <v>33603</v>
      </c>
    </row>
    <row r="117" spans="1:2" x14ac:dyDescent="0.3">
      <c r="A117">
        <v>12090104</v>
      </c>
      <c r="B117">
        <v>14032</v>
      </c>
    </row>
    <row r="118" spans="1:2" x14ac:dyDescent="0.3">
      <c r="A118">
        <v>12090105</v>
      </c>
      <c r="B118">
        <v>14485</v>
      </c>
    </row>
    <row r="119" spans="1:2" x14ac:dyDescent="0.3">
      <c r="A119">
        <v>12090106</v>
      </c>
      <c r="B119">
        <v>13650</v>
      </c>
    </row>
    <row r="120" spans="1:2" x14ac:dyDescent="0.3">
      <c r="A120">
        <v>12090107</v>
      </c>
      <c r="B120">
        <v>10210</v>
      </c>
    </row>
    <row r="121" spans="1:2" x14ac:dyDescent="0.3">
      <c r="A121">
        <v>12090108</v>
      </c>
      <c r="B121">
        <v>6733</v>
      </c>
    </row>
    <row r="122" spans="1:2" x14ac:dyDescent="0.3">
      <c r="A122">
        <v>12090109</v>
      </c>
      <c r="B122">
        <v>30304</v>
      </c>
    </row>
    <row r="123" spans="1:2" x14ac:dyDescent="0.3">
      <c r="A123">
        <v>12090110</v>
      </c>
      <c r="B123">
        <v>6950</v>
      </c>
    </row>
    <row r="124" spans="1:2" x14ac:dyDescent="0.3">
      <c r="A124">
        <v>12090201</v>
      </c>
      <c r="B124">
        <v>38543</v>
      </c>
    </row>
    <row r="125" spans="1:2" x14ac:dyDescent="0.3">
      <c r="A125">
        <v>12090202</v>
      </c>
      <c r="B125">
        <v>19792</v>
      </c>
    </row>
    <row r="126" spans="1:2" x14ac:dyDescent="0.3">
      <c r="A126">
        <v>12090203</v>
      </c>
      <c r="B126">
        <v>26538</v>
      </c>
    </row>
    <row r="127" spans="1:2" x14ac:dyDescent="0.3">
      <c r="A127">
        <v>12090204</v>
      </c>
      <c r="B127">
        <v>54303</v>
      </c>
    </row>
    <row r="128" spans="1:2" x14ac:dyDescent="0.3">
      <c r="A128">
        <v>12090205</v>
      </c>
      <c r="B128">
        <v>95139</v>
      </c>
    </row>
    <row r="129" spans="1:2" x14ac:dyDescent="0.3">
      <c r="A129">
        <v>12090206</v>
      </c>
      <c r="B129">
        <v>77128</v>
      </c>
    </row>
    <row r="130" spans="1:2" x14ac:dyDescent="0.3">
      <c r="A130">
        <v>12090301</v>
      </c>
      <c r="B130">
        <v>96119</v>
      </c>
    </row>
    <row r="131" spans="1:2" x14ac:dyDescent="0.3">
      <c r="A131">
        <v>12090302</v>
      </c>
      <c r="B131">
        <v>47832</v>
      </c>
    </row>
    <row r="132" spans="1:2" x14ac:dyDescent="0.3">
      <c r="A132">
        <v>12090401</v>
      </c>
      <c r="B132">
        <v>102556</v>
      </c>
    </row>
    <row r="133" spans="1:2" x14ac:dyDescent="0.3">
      <c r="A133">
        <v>12090402</v>
      </c>
      <c r="B133">
        <v>111887</v>
      </c>
    </row>
    <row r="134" spans="1:2" x14ac:dyDescent="0.3">
      <c r="A134">
        <v>12100101</v>
      </c>
      <c r="B134">
        <v>38659</v>
      </c>
    </row>
    <row r="135" spans="1:2" x14ac:dyDescent="0.3">
      <c r="A135">
        <v>12100102</v>
      </c>
      <c r="B135">
        <v>64737</v>
      </c>
    </row>
    <row r="136" spans="1:2" x14ac:dyDescent="0.3">
      <c r="A136">
        <v>12100201</v>
      </c>
      <c r="B136">
        <v>113047</v>
      </c>
    </row>
    <row r="137" spans="1:2" x14ac:dyDescent="0.3">
      <c r="A137">
        <v>12100202</v>
      </c>
      <c r="B137">
        <v>109812</v>
      </c>
    </row>
    <row r="138" spans="1:2" x14ac:dyDescent="0.3">
      <c r="A138">
        <v>12100203</v>
      </c>
      <c r="B138">
        <v>124303</v>
      </c>
    </row>
    <row r="139" spans="1:2" x14ac:dyDescent="0.3">
      <c r="A139">
        <v>12100204</v>
      </c>
      <c r="B139">
        <v>29397</v>
      </c>
    </row>
    <row r="140" spans="1:2" x14ac:dyDescent="0.3">
      <c r="A140">
        <v>12100301</v>
      </c>
      <c r="B140">
        <v>17144</v>
      </c>
    </row>
    <row r="141" spans="1:2" x14ac:dyDescent="0.3">
      <c r="A141">
        <v>12100302</v>
      </c>
      <c r="B141">
        <v>79595</v>
      </c>
    </row>
    <row r="142" spans="1:2" x14ac:dyDescent="0.3">
      <c r="A142">
        <v>12100303</v>
      </c>
      <c r="B142">
        <v>31198</v>
      </c>
    </row>
    <row r="143" spans="1:2" x14ac:dyDescent="0.3">
      <c r="A143">
        <v>12100304</v>
      </c>
      <c r="B143">
        <v>42434</v>
      </c>
    </row>
    <row r="144" spans="1:2" x14ac:dyDescent="0.3">
      <c r="A144">
        <v>12100401</v>
      </c>
      <c r="B144">
        <v>64655</v>
      </c>
    </row>
    <row r="145" spans="1:2" x14ac:dyDescent="0.3">
      <c r="A145">
        <v>12100402</v>
      </c>
      <c r="B145">
        <v>33933</v>
      </c>
    </row>
    <row r="146" spans="1:2" x14ac:dyDescent="0.3">
      <c r="A146">
        <v>12100403</v>
      </c>
      <c r="B146">
        <v>7767</v>
      </c>
    </row>
    <row r="147" spans="1:2" x14ac:dyDescent="0.3">
      <c r="A147">
        <v>12100404</v>
      </c>
      <c r="B147">
        <v>4008</v>
      </c>
    </row>
    <row r="148" spans="1:2" x14ac:dyDescent="0.3">
      <c r="A148">
        <v>12100405</v>
      </c>
      <c r="B148">
        <v>21956</v>
      </c>
    </row>
    <row r="149" spans="1:2" x14ac:dyDescent="0.3">
      <c r="A149">
        <v>12100406</v>
      </c>
      <c r="B149">
        <v>15489</v>
      </c>
    </row>
    <row r="150" spans="1:2" x14ac:dyDescent="0.3">
      <c r="A150">
        <v>12100407</v>
      </c>
      <c r="B150">
        <v>10007</v>
      </c>
    </row>
    <row r="151" spans="1:2" x14ac:dyDescent="0.3">
      <c r="A151">
        <v>12110101</v>
      </c>
      <c r="B151">
        <v>28642</v>
      </c>
    </row>
    <row r="152" spans="1:2" x14ac:dyDescent="0.3">
      <c r="A152">
        <v>12110102</v>
      </c>
      <c r="B152">
        <v>22261</v>
      </c>
    </row>
    <row r="153" spans="1:2" x14ac:dyDescent="0.3">
      <c r="A153">
        <v>12110103</v>
      </c>
      <c r="B153">
        <v>24699</v>
      </c>
    </row>
    <row r="154" spans="1:2" x14ac:dyDescent="0.3">
      <c r="A154">
        <v>12110104</v>
      </c>
      <c r="B154">
        <v>21062</v>
      </c>
    </row>
    <row r="155" spans="1:2" x14ac:dyDescent="0.3">
      <c r="A155">
        <v>12110105</v>
      </c>
      <c r="B155">
        <v>19420</v>
      </c>
    </row>
    <row r="156" spans="1:2" x14ac:dyDescent="0.3">
      <c r="A156">
        <v>12110106</v>
      </c>
      <c r="B156">
        <v>99445</v>
      </c>
    </row>
    <row r="157" spans="1:2" x14ac:dyDescent="0.3">
      <c r="A157">
        <v>12110107</v>
      </c>
      <c r="B157">
        <v>40421</v>
      </c>
    </row>
    <row r="158" spans="1:2" x14ac:dyDescent="0.3">
      <c r="A158">
        <v>12110108</v>
      </c>
      <c r="B158">
        <v>12304</v>
      </c>
    </row>
    <row r="159" spans="1:2" x14ac:dyDescent="0.3">
      <c r="A159">
        <v>12110109</v>
      </c>
      <c r="B159">
        <v>14379</v>
      </c>
    </row>
    <row r="160" spans="1:2" x14ac:dyDescent="0.3">
      <c r="A160">
        <v>12110110</v>
      </c>
      <c r="B160">
        <v>27361</v>
      </c>
    </row>
    <row r="161" spans="1:2" x14ac:dyDescent="0.3">
      <c r="A161">
        <v>12110111</v>
      </c>
      <c r="B161">
        <v>5508</v>
      </c>
    </row>
    <row r="162" spans="1:2" x14ac:dyDescent="0.3">
      <c r="A162">
        <v>12110201</v>
      </c>
      <c r="B162">
        <v>2135</v>
      </c>
    </row>
    <row r="163" spans="1:2" x14ac:dyDescent="0.3">
      <c r="A163">
        <v>12110202</v>
      </c>
      <c r="B163">
        <v>4440</v>
      </c>
    </row>
    <row r="164" spans="1:2" x14ac:dyDescent="0.3">
      <c r="A164">
        <v>12110203</v>
      </c>
      <c r="B164">
        <v>2192</v>
      </c>
    </row>
    <row r="165" spans="1:2" x14ac:dyDescent="0.3">
      <c r="A165">
        <v>12110204</v>
      </c>
      <c r="B165">
        <v>3447</v>
      </c>
    </row>
    <row r="166" spans="1:2" x14ac:dyDescent="0.3">
      <c r="A166">
        <v>12110205</v>
      </c>
      <c r="B166">
        <v>10089</v>
      </c>
    </row>
    <row r="167" spans="1:2" x14ac:dyDescent="0.3">
      <c r="A167">
        <v>12110206</v>
      </c>
      <c r="B167">
        <v>2019</v>
      </c>
    </row>
    <row r="168" spans="1:2" x14ac:dyDescent="0.3">
      <c r="A168">
        <v>12110207</v>
      </c>
      <c r="B168">
        <v>11664</v>
      </c>
    </row>
    <row r="169" spans="1:2" x14ac:dyDescent="0.3">
      <c r="A169">
        <v>12110208</v>
      </c>
      <c r="B169">
        <v>11006</v>
      </c>
    </row>
    <row r="170" spans="1:2" x14ac:dyDescent="0.3">
      <c r="A170">
        <v>13030102</v>
      </c>
      <c r="B170">
        <v>1239</v>
      </c>
    </row>
    <row r="171" spans="1:2" x14ac:dyDescent="0.3">
      <c r="A171">
        <v>13040100</v>
      </c>
      <c r="B171">
        <v>13406</v>
      </c>
    </row>
    <row r="172" spans="1:2" x14ac:dyDescent="0.3">
      <c r="A172">
        <v>13040201</v>
      </c>
      <c r="B172">
        <v>10505</v>
      </c>
    </row>
    <row r="173" spans="1:2" x14ac:dyDescent="0.3">
      <c r="A173">
        <v>13040202</v>
      </c>
      <c r="B173">
        <v>9829</v>
      </c>
    </row>
    <row r="174" spans="1:2" x14ac:dyDescent="0.3">
      <c r="A174">
        <v>13040203</v>
      </c>
      <c r="B174">
        <v>4231</v>
      </c>
    </row>
    <row r="175" spans="1:2" x14ac:dyDescent="0.3">
      <c r="A175">
        <v>13040204</v>
      </c>
      <c r="B175">
        <v>9753</v>
      </c>
    </row>
    <row r="176" spans="1:2" x14ac:dyDescent="0.3">
      <c r="A176">
        <v>13040205</v>
      </c>
      <c r="B176">
        <v>14432</v>
      </c>
    </row>
    <row r="177" spans="1:2" x14ac:dyDescent="0.3">
      <c r="A177">
        <v>13040206</v>
      </c>
      <c r="B177">
        <v>15693</v>
      </c>
    </row>
    <row r="178" spans="1:2" x14ac:dyDescent="0.3">
      <c r="A178">
        <v>13040207</v>
      </c>
      <c r="B178">
        <v>9253</v>
      </c>
    </row>
    <row r="179" spans="1:2" x14ac:dyDescent="0.3">
      <c r="A179">
        <v>13040208</v>
      </c>
      <c r="B179">
        <v>9352</v>
      </c>
    </row>
    <row r="180" spans="1:2" x14ac:dyDescent="0.3">
      <c r="A180">
        <v>13040209</v>
      </c>
      <c r="B180">
        <v>12596</v>
      </c>
    </row>
    <row r="181" spans="1:2" x14ac:dyDescent="0.3">
      <c r="A181">
        <v>13040210</v>
      </c>
      <c r="B181">
        <v>12810</v>
      </c>
    </row>
    <row r="182" spans="1:2" x14ac:dyDescent="0.3">
      <c r="A182">
        <v>13040211</v>
      </c>
      <c r="B182">
        <v>10780</v>
      </c>
    </row>
    <row r="183" spans="1:2" x14ac:dyDescent="0.3">
      <c r="A183">
        <v>13040212</v>
      </c>
      <c r="B183">
        <v>7053</v>
      </c>
    </row>
    <row r="184" spans="1:2" x14ac:dyDescent="0.3">
      <c r="A184">
        <v>13040301</v>
      </c>
      <c r="B184">
        <v>50325</v>
      </c>
    </row>
    <row r="185" spans="1:2" x14ac:dyDescent="0.3">
      <c r="A185">
        <v>13040302</v>
      </c>
      <c r="B185">
        <v>17130</v>
      </c>
    </row>
    <row r="186" spans="1:2" x14ac:dyDescent="0.3">
      <c r="A186">
        <v>13040303</v>
      </c>
      <c r="B186">
        <v>17743</v>
      </c>
    </row>
    <row r="187" spans="1:2" x14ac:dyDescent="0.3">
      <c r="A187">
        <v>13050003</v>
      </c>
      <c r="B187">
        <v>1145</v>
      </c>
    </row>
    <row r="188" spans="1:2" x14ac:dyDescent="0.3">
      <c r="A188">
        <v>13050004</v>
      </c>
      <c r="B188">
        <v>31946</v>
      </c>
    </row>
    <row r="189" spans="1:2" x14ac:dyDescent="0.3">
      <c r="A189">
        <v>13060011</v>
      </c>
      <c r="B189">
        <v>493</v>
      </c>
    </row>
    <row r="190" spans="1:2" x14ac:dyDescent="0.3">
      <c r="A190">
        <v>13070001</v>
      </c>
      <c r="B190">
        <v>14157</v>
      </c>
    </row>
    <row r="191" spans="1:2" x14ac:dyDescent="0.3">
      <c r="A191">
        <v>13070002</v>
      </c>
      <c r="B191">
        <v>4857</v>
      </c>
    </row>
    <row r="192" spans="1:2" x14ac:dyDescent="0.3">
      <c r="A192">
        <v>13070003</v>
      </c>
      <c r="B192">
        <v>7064</v>
      </c>
    </row>
    <row r="193" spans="1:2" x14ac:dyDescent="0.3">
      <c r="A193">
        <v>13070004</v>
      </c>
      <c r="B193">
        <v>12327</v>
      </c>
    </row>
    <row r="194" spans="1:2" x14ac:dyDescent="0.3">
      <c r="A194">
        <v>13070005</v>
      </c>
      <c r="B194">
        <v>4458</v>
      </c>
    </row>
    <row r="195" spans="1:2" x14ac:dyDescent="0.3">
      <c r="A195">
        <v>13070006</v>
      </c>
      <c r="B195">
        <v>9833</v>
      </c>
    </row>
    <row r="196" spans="1:2" x14ac:dyDescent="0.3">
      <c r="A196">
        <v>13070007</v>
      </c>
      <c r="B196">
        <v>42156</v>
      </c>
    </row>
    <row r="197" spans="1:2" x14ac:dyDescent="0.3">
      <c r="A197">
        <v>13070008</v>
      </c>
      <c r="B197">
        <v>28153</v>
      </c>
    </row>
    <row r="198" spans="1:2" x14ac:dyDescent="0.3">
      <c r="A198">
        <v>13070009</v>
      </c>
      <c r="B198">
        <v>12472</v>
      </c>
    </row>
    <row r="199" spans="1:2" x14ac:dyDescent="0.3">
      <c r="A199">
        <v>13070010</v>
      </c>
      <c r="B199">
        <v>11324</v>
      </c>
    </row>
    <row r="200" spans="1:2" x14ac:dyDescent="0.3">
      <c r="A200">
        <v>13070011</v>
      </c>
      <c r="B200">
        <v>18881</v>
      </c>
    </row>
    <row r="201" spans="1:2" x14ac:dyDescent="0.3">
      <c r="A201">
        <v>13070012</v>
      </c>
      <c r="B201">
        <v>19906</v>
      </c>
    </row>
    <row r="202" spans="1:2" x14ac:dyDescent="0.3">
      <c r="A202">
        <v>13080001</v>
      </c>
      <c r="B202">
        <v>25710</v>
      </c>
    </row>
    <row r="203" spans="1:2" x14ac:dyDescent="0.3">
      <c r="A203">
        <v>13080002</v>
      </c>
      <c r="B203">
        <v>14968</v>
      </c>
    </row>
    <row r="204" spans="1:2" x14ac:dyDescent="0.3">
      <c r="A204">
        <v>13080003</v>
      </c>
      <c r="B204">
        <v>3969</v>
      </c>
    </row>
    <row r="205" spans="1:2" x14ac:dyDescent="0.3">
      <c r="A205">
        <v>13090001</v>
      </c>
      <c r="B205">
        <v>2370</v>
      </c>
    </row>
    <row r="206" spans="1:2" x14ac:dyDescent="0.3">
      <c r="A206">
        <v>13090002</v>
      </c>
      <c r="B206">
        <v>213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election activeCell="D33" sqref="D33"/>
    </sheetView>
  </sheetViews>
  <sheetFormatPr defaultRowHeight="14.4" x14ac:dyDescent="0.3"/>
  <sheetData>
    <row r="1" spans="1:1" ht="18.600000000000001" thickBot="1" x14ac:dyDescent="0.4">
      <c r="A1" s="3" t="s">
        <v>191</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J207"/>
  <sheetViews>
    <sheetView workbookViewId="0">
      <pane xSplit="1" ySplit="2" topLeftCell="B171" activePane="bottomRight" state="frozen"/>
      <selection pane="topRight" activeCell="B1" sqref="B1"/>
      <selection pane="bottomLeft" activeCell="A3" sqref="A3"/>
      <selection pane="bottomRight" activeCell="B177" sqref="B177"/>
    </sheetView>
  </sheetViews>
  <sheetFormatPr defaultRowHeight="14.4" x14ac:dyDescent="0.3"/>
  <cols>
    <col min="1" max="1" width="18.5546875" bestFit="1" customWidth="1"/>
    <col min="2" max="3" width="20.6640625" customWidth="1"/>
    <col min="4" max="4" width="18.5546875" bestFit="1" customWidth="1"/>
    <col min="5" max="5" width="21.6640625" customWidth="1"/>
    <col min="6" max="6" width="19.6640625" customWidth="1"/>
    <col min="7" max="7" width="18.33203125" customWidth="1"/>
    <col min="8" max="8" width="21" customWidth="1"/>
    <col min="9" max="9" width="18.44140625" bestFit="1" customWidth="1"/>
    <col min="10" max="10" width="20.33203125" customWidth="1"/>
  </cols>
  <sheetData>
    <row r="1" spans="1:10" ht="18.600000000000001" thickBot="1" x14ac:dyDescent="0.4">
      <c r="A1" s="193" t="s">
        <v>7</v>
      </c>
      <c r="B1" s="195" t="s">
        <v>192</v>
      </c>
      <c r="C1" s="196"/>
      <c r="D1" s="197"/>
      <c r="E1" s="195" t="s">
        <v>193</v>
      </c>
      <c r="F1" s="196"/>
      <c r="G1" s="197"/>
      <c r="H1" s="195" t="s">
        <v>194</v>
      </c>
      <c r="I1" s="196"/>
      <c r="J1" s="197"/>
    </row>
    <row r="2" spans="1:10" ht="16.2" thickBot="1" x14ac:dyDescent="0.35">
      <c r="A2" s="194"/>
      <c r="B2" s="4" t="s">
        <v>195</v>
      </c>
      <c r="C2" s="4" t="s">
        <v>196</v>
      </c>
      <c r="D2" s="4" t="s">
        <v>197</v>
      </c>
      <c r="E2" s="4" t="s">
        <v>195</v>
      </c>
      <c r="F2" s="4" t="s">
        <v>196</v>
      </c>
      <c r="G2" s="4" t="s">
        <v>197</v>
      </c>
      <c r="H2" s="4" t="s">
        <v>195</v>
      </c>
      <c r="I2" s="4" t="s">
        <v>196</v>
      </c>
      <c r="J2" s="4" t="s">
        <v>197</v>
      </c>
    </row>
    <row r="3" spans="1:10" x14ac:dyDescent="0.3">
      <c r="A3">
        <v>11090101</v>
      </c>
      <c r="B3">
        <v>500</v>
      </c>
      <c r="C3">
        <v>835</v>
      </c>
      <c r="D3">
        <v>17</v>
      </c>
      <c r="E3">
        <v>0</v>
      </c>
      <c r="F3">
        <v>0</v>
      </c>
      <c r="G3">
        <v>0</v>
      </c>
      <c r="H3">
        <v>1058</v>
      </c>
      <c r="I3">
        <v>1960</v>
      </c>
      <c r="J3">
        <v>59</v>
      </c>
    </row>
    <row r="4" spans="1:10" x14ac:dyDescent="0.3">
      <c r="A4">
        <v>11090102</v>
      </c>
      <c r="B4">
        <v>0</v>
      </c>
      <c r="C4">
        <v>0</v>
      </c>
      <c r="D4">
        <v>0</v>
      </c>
      <c r="E4">
        <v>0</v>
      </c>
      <c r="F4">
        <v>0</v>
      </c>
      <c r="G4">
        <v>0</v>
      </c>
      <c r="H4">
        <v>0</v>
      </c>
      <c r="I4">
        <v>0</v>
      </c>
      <c r="J4">
        <v>0</v>
      </c>
    </row>
    <row r="5" spans="1:10" x14ac:dyDescent="0.3">
      <c r="A5">
        <v>11090103</v>
      </c>
      <c r="B5">
        <v>0</v>
      </c>
      <c r="C5">
        <v>0</v>
      </c>
      <c r="D5">
        <v>0</v>
      </c>
      <c r="E5">
        <v>0</v>
      </c>
      <c r="F5">
        <v>0</v>
      </c>
      <c r="G5">
        <v>0</v>
      </c>
      <c r="H5">
        <v>11507</v>
      </c>
      <c r="I5">
        <v>13600</v>
      </c>
      <c r="J5">
        <v>498</v>
      </c>
    </row>
    <row r="6" spans="1:10" x14ac:dyDescent="0.3">
      <c r="A6">
        <v>11090104</v>
      </c>
      <c r="B6">
        <v>0</v>
      </c>
      <c r="C6">
        <v>0</v>
      </c>
      <c r="D6">
        <v>0</v>
      </c>
      <c r="E6">
        <v>0</v>
      </c>
      <c r="F6">
        <v>0</v>
      </c>
      <c r="G6">
        <v>0</v>
      </c>
      <c r="H6">
        <v>0</v>
      </c>
      <c r="I6">
        <v>0</v>
      </c>
      <c r="J6">
        <v>0</v>
      </c>
    </row>
    <row r="7" spans="1:10" x14ac:dyDescent="0.3">
      <c r="A7">
        <v>11090105</v>
      </c>
      <c r="B7">
        <v>1228</v>
      </c>
      <c r="C7">
        <v>2675</v>
      </c>
      <c r="D7">
        <v>62</v>
      </c>
      <c r="E7">
        <v>0</v>
      </c>
      <c r="F7">
        <v>0</v>
      </c>
      <c r="G7">
        <v>0</v>
      </c>
      <c r="H7">
        <v>949183</v>
      </c>
      <c r="I7">
        <v>2440500</v>
      </c>
      <c r="J7">
        <v>30644</v>
      </c>
    </row>
    <row r="8" spans="1:10" x14ac:dyDescent="0.3">
      <c r="A8">
        <v>11090106</v>
      </c>
      <c r="B8">
        <v>2600</v>
      </c>
      <c r="C8">
        <v>9610</v>
      </c>
      <c r="D8">
        <v>169</v>
      </c>
      <c r="E8">
        <v>0</v>
      </c>
      <c r="F8">
        <v>0</v>
      </c>
      <c r="G8">
        <v>0</v>
      </c>
      <c r="H8">
        <v>3157</v>
      </c>
      <c r="I8">
        <v>6180</v>
      </c>
      <c r="J8">
        <v>176</v>
      </c>
    </row>
    <row r="9" spans="1:10" x14ac:dyDescent="0.3">
      <c r="A9">
        <v>11090201</v>
      </c>
      <c r="B9">
        <v>0</v>
      </c>
      <c r="C9">
        <v>0</v>
      </c>
      <c r="D9">
        <v>0</v>
      </c>
      <c r="E9">
        <v>0</v>
      </c>
      <c r="F9">
        <v>0</v>
      </c>
      <c r="G9">
        <v>0</v>
      </c>
      <c r="H9">
        <v>54</v>
      </c>
      <c r="I9">
        <v>65</v>
      </c>
      <c r="J9">
        <v>0</v>
      </c>
    </row>
    <row r="10" spans="1:10" x14ac:dyDescent="0.3">
      <c r="A10">
        <v>11100101</v>
      </c>
      <c r="B10">
        <v>0</v>
      </c>
      <c r="C10">
        <v>0</v>
      </c>
      <c r="D10">
        <v>0</v>
      </c>
      <c r="E10">
        <v>0</v>
      </c>
      <c r="F10">
        <v>0</v>
      </c>
      <c r="G10">
        <v>0</v>
      </c>
      <c r="H10">
        <v>0</v>
      </c>
      <c r="I10">
        <v>0</v>
      </c>
      <c r="J10">
        <v>0</v>
      </c>
    </row>
    <row r="11" spans="1:10" x14ac:dyDescent="0.3">
      <c r="A11">
        <v>11100103</v>
      </c>
      <c r="B11">
        <v>100</v>
      </c>
      <c r="C11">
        <v>300</v>
      </c>
      <c r="D11">
        <v>25</v>
      </c>
      <c r="E11">
        <v>0</v>
      </c>
      <c r="F11">
        <v>0</v>
      </c>
      <c r="G11">
        <v>0</v>
      </c>
      <c r="H11">
        <v>357</v>
      </c>
      <c r="I11">
        <v>760</v>
      </c>
      <c r="J11">
        <v>59</v>
      </c>
    </row>
    <row r="12" spans="1:10" x14ac:dyDescent="0.3">
      <c r="A12">
        <v>11100104</v>
      </c>
      <c r="B12">
        <v>120</v>
      </c>
      <c r="C12">
        <v>506</v>
      </c>
      <c r="D12">
        <v>20</v>
      </c>
      <c r="E12">
        <v>0</v>
      </c>
      <c r="F12">
        <v>0</v>
      </c>
      <c r="G12">
        <v>0</v>
      </c>
      <c r="H12">
        <v>62048</v>
      </c>
      <c r="I12">
        <v>280497</v>
      </c>
      <c r="J12">
        <v>2429</v>
      </c>
    </row>
    <row r="13" spans="1:10" x14ac:dyDescent="0.3">
      <c r="A13">
        <v>11100201</v>
      </c>
      <c r="B13">
        <v>0</v>
      </c>
      <c r="C13">
        <v>0</v>
      </c>
      <c r="D13">
        <v>0</v>
      </c>
      <c r="E13">
        <v>0</v>
      </c>
      <c r="F13">
        <v>0</v>
      </c>
      <c r="G13">
        <v>0</v>
      </c>
      <c r="H13">
        <v>0</v>
      </c>
      <c r="I13">
        <v>0</v>
      </c>
      <c r="J13">
        <v>0</v>
      </c>
    </row>
    <row r="14" spans="1:10" x14ac:dyDescent="0.3">
      <c r="A14">
        <v>11100202</v>
      </c>
      <c r="B14">
        <v>129</v>
      </c>
      <c r="C14">
        <v>387</v>
      </c>
      <c r="D14">
        <v>18</v>
      </c>
      <c r="E14">
        <v>0</v>
      </c>
      <c r="F14">
        <v>0</v>
      </c>
      <c r="G14">
        <v>0</v>
      </c>
      <c r="H14">
        <v>1213</v>
      </c>
      <c r="I14">
        <v>3490</v>
      </c>
      <c r="J14">
        <v>2692</v>
      </c>
    </row>
    <row r="15" spans="1:10" x14ac:dyDescent="0.3">
      <c r="A15">
        <v>11100203</v>
      </c>
      <c r="B15">
        <v>0</v>
      </c>
      <c r="C15">
        <v>0</v>
      </c>
      <c r="D15">
        <v>0</v>
      </c>
      <c r="E15">
        <v>0</v>
      </c>
      <c r="F15">
        <v>0</v>
      </c>
      <c r="G15">
        <v>0</v>
      </c>
      <c r="H15">
        <v>0</v>
      </c>
      <c r="I15">
        <v>0</v>
      </c>
      <c r="J15">
        <v>0</v>
      </c>
    </row>
    <row r="16" spans="1:10" x14ac:dyDescent="0.3">
      <c r="A16">
        <v>11120101</v>
      </c>
      <c r="B16">
        <v>320</v>
      </c>
      <c r="C16">
        <v>634</v>
      </c>
      <c r="D16">
        <v>0</v>
      </c>
      <c r="E16">
        <v>0</v>
      </c>
      <c r="F16">
        <v>0</v>
      </c>
      <c r="G16">
        <v>0</v>
      </c>
      <c r="H16">
        <v>3031</v>
      </c>
      <c r="I16">
        <v>80820</v>
      </c>
      <c r="J16">
        <v>315</v>
      </c>
    </row>
    <row r="17" spans="1:10" x14ac:dyDescent="0.3">
      <c r="A17">
        <v>11120102</v>
      </c>
      <c r="B17">
        <v>251</v>
      </c>
      <c r="C17">
        <v>419</v>
      </c>
      <c r="D17">
        <v>35</v>
      </c>
      <c r="E17">
        <v>0</v>
      </c>
      <c r="F17">
        <v>0</v>
      </c>
      <c r="G17">
        <v>0</v>
      </c>
      <c r="H17">
        <v>5654</v>
      </c>
      <c r="I17">
        <v>10180</v>
      </c>
      <c r="J17">
        <v>404</v>
      </c>
    </row>
    <row r="18" spans="1:10" x14ac:dyDescent="0.3">
      <c r="A18">
        <v>11120103</v>
      </c>
      <c r="B18">
        <v>590</v>
      </c>
      <c r="C18">
        <v>7077</v>
      </c>
      <c r="D18">
        <v>152</v>
      </c>
      <c r="E18">
        <v>0</v>
      </c>
      <c r="F18">
        <v>0</v>
      </c>
      <c r="G18">
        <v>0</v>
      </c>
      <c r="H18">
        <v>9008</v>
      </c>
      <c r="I18">
        <v>31812</v>
      </c>
      <c r="J18">
        <v>653</v>
      </c>
    </row>
    <row r="19" spans="1:10" x14ac:dyDescent="0.3">
      <c r="A19">
        <v>11120104</v>
      </c>
      <c r="B19">
        <v>0</v>
      </c>
      <c r="C19">
        <v>0</v>
      </c>
      <c r="D19">
        <v>0</v>
      </c>
      <c r="E19">
        <v>0</v>
      </c>
      <c r="F19">
        <v>0</v>
      </c>
      <c r="G19">
        <v>0</v>
      </c>
      <c r="H19">
        <v>48351</v>
      </c>
      <c r="I19">
        <v>73867</v>
      </c>
      <c r="J19">
        <v>918</v>
      </c>
    </row>
    <row r="20" spans="1:10" x14ac:dyDescent="0.3">
      <c r="A20">
        <v>11120105</v>
      </c>
      <c r="B20">
        <v>1678</v>
      </c>
      <c r="C20">
        <v>7376</v>
      </c>
      <c r="D20">
        <v>139</v>
      </c>
      <c r="E20">
        <v>0</v>
      </c>
      <c r="F20">
        <v>0</v>
      </c>
      <c r="G20">
        <v>0</v>
      </c>
      <c r="H20">
        <v>20180</v>
      </c>
      <c r="I20">
        <v>38215</v>
      </c>
      <c r="J20">
        <v>1262</v>
      </c>
    </row>
    <row r="21" spans="1:10" x14ac:dyDescent="0.3">
      <c r="A21">
        <v>11120201</v>
      </c>
      <c r="B21">
        <v>0</v>
      </c>
      <c r="C21">
        <v>0</v>
      </c>
      <c r="D21">
        <v>0</v>
      </c>
      <c r="E21">
        <v>0</v>
      </c>
      <c r="F21">
        <v>0</v>
      </c>
      <c r="G21">
        <v>0</v>
      </c>
      <c r="H21">
        <v>59983</v>
      </c>
      <c r="I21">
        <v>100731</v>
      </c>
      <c r="J21">
        <v>2028</v>
      </c>
    </row>
    <row r="22" spans="1:10" x14ac:dyDescent="0.3">
      <c r="A22">
        <v>11120202</v>
      </c>
      <c r="B22">
        <v>105</v>
      </c>
      <c r="C22">
        <v>376</v>
      </c>
      <c r="D22">
        <v>15</v>
      </c>
      <c r="E22">
        <v>0</v>
      </c>
      <c r="F22">
        <v>0</v>
      </c>
      <c r="G22">
        <v>0</v>
      </c>
      <c r="H22">
        <v>175</v>
      </c>
      <c r="I22">
        <v>200</v>
      </c>
      <c r="J22">
        <v>0</v>
      </c>
    </row>
    <row r="23" spans="1:10" x14ac:dyDescent="0.3">
      <c r="A23">
        <v>11120301</v>
      </c>
      <c r="B23">
        <v>7843</v>
      </c>
      <c r="C23">
        <v>38082</v>
      </c>
      <c r="D23">
        <v>439</v>
      </c>
      <c r="E23">
        <v>0</v>
      </c>
      <c r="F23">
        <v>0</v>
      </c>
      <c r="G23">
        <v>0</v>
      </c>
      <c r="H23">
        <v>4635</v>
      </c>
      <c r="I23">
        <v>16090</v>
      </c>
      <c r="J23">
        <v>117</v>
      </c>
    </row>
    <row r="24" spans="1:10" x14ac:dyDescent="0.3">
      <c r="A24">
        <v>11120302</v>
      </c>
      <c r="B24">
        <v>137</v>
      </c>
      <c r="C24">
        <v>425</v>
      </c>
      <c r="D24">
        <v>22</v>
      </c>
      <c r="E24">
        <v>0</v>
      </c>
      <c r="F24">
        <v>0</v>
      </c>
      <c r="G24">
        <v>0</v>
      </c>
      <c r="H24">
        <v>343</v>
      </c>
      <c r="I24">
        <v>792</v>
      </c>
      <c r="J24">
        <v>9</v>
      </c>
    </row>
    <row r="25" spans="1:10" x14ac:dyDescent="0.3">
      <c r="A25">
        <v>11120304</v>
      </c>
      <c r="B25">
        <v>441</v>
      </c>
      <c r="C25">
        <v>928</v>
      </c>
      <c r="D25">
        <v>40</v>
      </c>
      <c r="E25">
        <v>0</v>
      </c>
      <c r="F25">
        <v>0</v>
      </c>
      <c r="G25">
        <v>0</v>
      </c>
      <c r="H25">
        <v>90</v>
      </c>
      <c r="I25">
        <v>270</v>
      </c>
      <c r="J25">
        <v>10</v>
      </c>
    </row>
    <row r="26" spans="1:10" x14ac:dyDescent="0.3">
      <c r="A26">
        <v>11130101</v>
      </c>
      <c r="B26">
        <v>46</v>
      </c>
      <c r="C26">
        <v>120</v>
      </c>
      <c r="D26">
        <v>7.5</v>
      </c>
      <c r="E26">
        <v>0</v>
      </c>
      <c r="F26">
        <v>0</v>
      </c>
      <c r="G26">
        <v>0</v>
      </c>
      <c r="H26">
        <v>7684</v>
      </c>
      <c r="I26">
        <v>17679</v>
      </c>
      <c r="J26">
        <v>634</v>
      </c>
    </row>
    <row r="27" spans="1:10" x14ac:dyDescent="0.3">
      <c r="A27">
        <v>11130102</v>
      </c>
      <c r="B27">
        <v>758</v>
      </c>
      <c r="C27">
        <v>1301</v>
      </c>
      <c r="D27">
        <v>11</v>
      </c>
      <c r="E27">
        <v>0</v>
      </c>
      <c r="F27">
        <v>0</v>
      </c>
      <c r="G27">
        <v>0</v>
      </c>
      <c r="H27">
        <v>564</v>
      </c>
      <c r="I27">
        <v>915</v>
      </c>
      <c r="J27">
        <v>35</v>
      </c>
    </row>
    <row r="28" spans="1:10" x14ac:dyDescent="0.3">
      <c r="A28">
        <v>11130103</v>
      </c>
      <c r="B28">
        <v>142</v>
      </c>
      <c r="C28">
        <v>960</v>
      </c>
      <c r="D28">
        <v>30</v>
      </c>
      <c r="E28">
        <v>0</v>
      </c>
      <c r="F28">
        <v>0</v>
      </c>
      <c r="G28">
        <v>0</v>
      </c>
      <c r="H28">
        <v>4710</v>
      </c>
      <c r="I28">
        <v>8915</v>
      </c>
      <c r="J28">
        <v>167</v>
      </c>
    </row>
    <row r="29" spans="1:10" x14ac:dyDescent="0.3">
      <c r="A29">
        <v>11130104</v>
      </c>
      <c r="B29">
        <v>326</v>
      </c>
      <c r="C29">
        <v>665</v>
      </c>
      <c r="D29">
        <v>40</v>
      </c>
      <c r="E29">
        <v>0</v>
      </c>
      <c r="F29">
        <v>0</v>
      </c>
      <c r="G29">
        <v>0</v>
      </c>
      <c r="H29">
        <v>809</v>
      </c>
      <c r="I29">
        <v>1039</v>
      </c>
      <c r="J29">
        <v>35</v>
      </c>
    </row>
    <row r="30" spans="1:10" x14ac:dyDescent="0.3">
      <c r="A30">
        <v>11130105</v>
      </c>
      <c r="B30">
        <v>56</v>
      </c>
      <c r="C30">
        <v>100</v>
      </c>
      <c r="D30">
        <v>8</v>
      </c>
      <c r="E30">
        <v>0</v>
      </c>
      <c r="F30">
        <v>0</v>
      </c>
      <c r="G30">
        <v>0</v>
      </c>
      <c r="H30">
        <v>1472</v>
      </c>
      <c r="I30">
        <v>4017</v>
      </c>
      <c r="J30">
        <v>69</v>
      </c>
    </row>
    <row r="31" spans="1:10" x14ac:dyDescent="0.3">
      <c r="A31">
        <v>11130201</v>
      </c>
      <c r="B31">
        <v>26815</v>
      </c>
      <c r="C31">
        <v>83672</v>
      </c>
      <c r="D31">
        <v>1489</v>
      </c>
      <c r="E31">
        <v>0</v>
      </c>
      <c r="F31">
        <v>0</v>
      </c>
      <c r="G31">
        <v>0</v>
      </c>
      <c r="H31">
        <v>27955</v>
      </c>
      <c r="I31">
        <v>64427</v>
      </c>
      <c r="J31">
        <v>1544</v>
      </c>
    </row>
    <row r="32" spans="1:10" x14ac:dyDescent="0.3">
      <c r="A32">
        <v>11130204</v>
      </c>
      <c r="B32">
        <v>369</v>
      </c>
      <c r="C32">
        <v>1060</v>
      </c>
      <c r="D32">
        <v>71</v>
      </c>
      <c r="E32">
        <v>0</v>
      </c>
      <c r="F32">
        <v>0</v>
      </c>
      <c r="G32">
        <v>0</v>
      </c>
      <c r="H32">
        <v>107348</v>
      </c>
      <c r="I32">
        <v>117215</v>
      </c>
      <c r="J32">
        <v>2994</v>
      </c>
    </row>
    <row r="33" spans="1:10" x14ac:dyDescent="0.3">
      <c r="A33">
        <v>11130205</v>
      </c>
      <c r="B33">
        <v>122</v>
      </c>
      <c r="C33">
        <v>218</v>
      </c>
      <c r="D33">
        <v>18</v>
      </c>
      <c r="E33">
        <v>0</v>
      </c>
      <c r="F33">
        <v>0</v>
      </c>
      <c r="G33">
        <v>0</v>
      </c>
      <c r="H33">
        <v>167</v>
      </c>
      <c r="I33">
        <v>304</v>
      </c>
      <c r="J33">
        <v>15</v>
      </c>
    </row>
    <row r="34" spans="1:10" x14ac:dyDescent="0.3">
      <c r="A34">
        <v>11130206</v>
      </c>
      <c r="B34">
        <v>3596</v>
      </c>
      <c r="C34">
        <v>9297</v>
      </c>
      <c r="D34">
        <v>107</v>
      </c>
      <c r="E34">
        <v>0</v>
      </c>
      <c r="F34">
        <v>0</v>
      </c>
      <c r="G34">
        <v>0</v>
      </c>
      <c r="H34">
        <v>325807</v>
      </c>
      <c r="I34">
        <v>1319291</v>
      </c>
      <c r="J34">
        <v>21371</v>
      </c>
    </row>
    <row r="35" spans="1:10" x14ac:dyDescent="0.3">
      <c r="A35">
        <v>11130207</v>
      </c>
      <c r="B35">
        <v>350</v>
      </c>
      <c r="C35">
        <v>429</v>
      </c>
      <c r="D35">
        <v>0</v>
      </c>
      <c r="E35">
        <v>0</v>
      </c>
      <c r="F35">
        <v>0</v>
      </c>
      <c r="G35">
        <v>0</v>
      </c>
      <c r="H35">
        <v>19600</v>
      </c>
      <c r="I35">
        <v>67453.899999999994</v>
      </c>
      <c r="J35">
        <v>203</v>
      </c>
    </row>
    <row r="36" spans="1:10" x14ac:dyDescent="0.3">
      <c r="A36">
        <v>11130209</v>
      </c>
      <c r="B36">
        <v>337469</v>
      </c>
      <c r="C36">
        <v>895110</v>
      </c>
      <c r="D36">
        <v>22670</v>
      </c>
      <c r="E36">
        <v>0</v>
      </c>
      <c r="F36">
        <v>0</v>
      </c>
      <c r="G36">
        <v>0</v>
      </c>
      <c r="H36">
        <v>10068</v>
      </c>
      <c r="I36">
        <v>21342</v>
      </c>
      <c r="J36">
        <v>525</v>
      </c>
    </row>
    <row r="37" spans="1:10" x14ac:dyDescent="0.3">
      <c r="A37">
        <v>11130210</v>
      </c>
      <c r="B37">
        <v>24</v>
      </c>
      <c r="C37">
        <v>0</v>
      </c>
      <c r="D37">
        <v>3</v>
      </c>
      <c r="E37">
        <v>0</v>
      </c>
      <c r="F37">
        <v>0</v>
      </c>
      <c r="G37">
        <v>0</v>
      </c>
      <c r="H37">
        <v>1322</v>
      </c>
      <c r="I37">
        <v>2547</v>
      </c>
      <c r="J37">
        <v>112</v>
      </c>
    </row>
    <row r="38" spans="1:10" x14ac:dyDescent="0.3">
      <c r="A38">
        <v>11130301</v>
      </c>
      <c r="B38">
        <v>4673</v>
      </c>
      <c r="C38">
        <v>50095</v>
      </c>
      <c r="D38">
        <v>868</v>
      </c>
      <c r="E38">
        <v>0</v>
      </c>
      <c r="F38">
        <v>0</v>
      </c>
      <c r="G38">
        <v>0</v>
      </c>
      <c r="H38">
        <v>3313</v>
      </c>
      <c r="I38">
        <v>23678</v>
      </c>
      <c r="J38">
        <v>245</v>
      </c>
    </row>
    <row r="39" spans="1:10" x14ac:dyDescent="0.3">
      <c r="A39">
        <v>11140101</v>
      </c>
      <c r="B39">
        <v>227937</v>
      </c>
      <c r="C39">
        <v>567407</v>
      </c>
      <c r="D39">
        <v>9590</v>
      </c>
      <c r="E39">
        <v>0</v>
      </c>
      <c r="F39">
        <v>0</v>
      </c>
      <c r="G39">
        <v>0</v>
      </c>
      <c r="H39">
        <v>34585</v>
      </c>
      <c r="I39">
        <v>77062</v>
      </c>
      <c r="J39">
        <v>2040</v>
      </c>
    </row>
    <row r="40" spans="1:10" x14ac:dyDescent="0.3">
      <c r="A40">
        <v>11140106</v>
      </c>
      <c r="B40">
        <v>415</v>
      </c>
      <c r="C40">
        <v>840</v>
      </c>
      <c r="D40">
        <v>31</v>
      </c>
      <c r="E40">
        <v>0</v>
      </c>
      <c r="F40">
        <v>0</v>
      </c>
      <c r="G40">
        <v>0</v>
      </c>
      <c r="H40">
        <v>2934</v>
      </c>
      <c r="I40">
        <v>4091</v>
      </c>
      <c r="J40">
        <v>287</v>
      </c>
    </row>
    <row r="41" spans="1:10" x14ac:dyDescent="0.3">
      <c r="A41">
        <v>11140201</v>
      </c>
      <c r="B41">
        <v>0</v>
      </c>
      <c r="C41">
        <v>0</v>
      </c>
      <c r="D41">
        <v>0</v>
      </c>
      <c r="E41">
        <v>0</v>
      </c>
      <c r="F41">
        <v>0</v>
      </c>
      <c r="G41">
        <v>0</v>
      </c>
      <c r="H41">
        <v>2859</v>
      </c>
      <c r="I41">
        <v>5100</v>
      </c>
      <c r="J41">
        <v>12</v>
      </c>
    </row>
    <row r="42" spans="1:10" x14ac:dyDescent="0.3">
      <c r="A42">
        <v>11140301</v>
      </c>
      <c r="B42">
        <v>7288</v>
      </c>
      <c r="C42">
        <v>20796</v>
      </c>
      <c r="D42">
        <v>302</v>
      </c>
      <c r="E42">
        <v>0</v>
      </c>
      <c r="F42">
        <v>0</v>
      </c>
      <c r="G42">
        <v>0</v>
      </c>
      <c r="H42">
        <v>317339</v>
      </c>
      <c r="I42">
        <v>807774</v>
      </c>
      <c r="J42">
        <v>19895</v>
      </c>
    </row>
    <row r="43" spans="1:10" x14ac:dyDescent="0.3">
      <c r="A43">
        <v>11140302</v>
      </c>
      <c r="B43">
        <v>1181</v>
      </c>
      <c r="C43">
        <v>14740</v>
      </c>
      <c r="D43">
        <v>282</v>
      </c>
      <c r="E43">
        <v>0</v>
      </c>
      <c r="F43">
        <v>0</v>
      </c>
      <c r="G43">
        <v>0</v>
      </c>
      <c r="H43">
        <v>161596</v>
      </c>
      <c r="I43">
        <v>6531502</v>
      </c>
      <c r="J43">
        <v>21335</v>
      </c>
    </row>
    <row r="44" spans="1:10" x14ac:dyDescent="0.3">
      <c r="A44">
        <v>11140303</v>
      </c>
      <c r="B44">
        <v>1218</v>
      </c>
      <c r="C44">
        <v>2844</v>
      </c>
      <c r="D44">
        <v>174</v>
      </c>
      <c r="E44">
        <v>0</v>
      </c>
      <c r="F44">
        <v>0</v>
      </c>
      <c r="G44">
        <v>0</v>
      </c>
      <c r="H44">
        <v>24856</v>
      </c>
      <c r="I44">
        <v>49354</v>
      </c>
      <c r="J44">
        <v>2532</v>
      </c>
    </row>
    <row r="45" spans="1:10" x14ac:dyDescent="0.3">
      <c r="A45">
        <v>11140304</v>
      </c>
      <c r="B45">
        <v>160</v>
      </c>
      <c r="C45">
        <v>405</v>
      </c>
      <c r="D45">
        <v>13969</v>
      </c>
      <c r="E45">
        <v>0</v>
      </c>
      <c r="F45">
        <v>0</v>
      </c>
      <c r="G45">
        <v>0</v>
      </c>
      <c r="H45">
        <v>1199</v>
      </c>
      <c r="I45">
        <v>2104</v>
      </c>
      <c r="J45">
        <v>157</v>
      </c>
    </row>
    <row r="46" spans="1:10" x14ac:dyDescent="0.3">
      <c r="A46">
        <v>11140305</v>
      </c>
      <c r="B46">
        <v>291223</v>
      </c>
      <c r="C46">
        <v>433521</v>
      </c>
      <c r="D46">
        <v>13968.8</v>
      </c>
      <c r="E46">
        <v>0</v>
      </c>
      <c r="F46">
        <v>0</v>
      </c>
      <c r="G46">
        <v>0</v>
      </c>
      <c r="H46">
        <v>371157</v>
      </c>
      <c r="I46">
        <v>2228324</v>
      </c>
      <c r="J46">
        <v>26056</v>
      </c>
    </row>
    <row r="47" spans="1:10" x14ac:dyDescent="0.3">
      <c r="A47">
        <v>11140306</v>
      </c>
      <c r="B47">
        <v>818</v>
      </c>
      <c r="C47">
        <v>1221</v>
      </c>
      <c r="D47">
        <v>12</v>
      </c>
      <c r="E47">
        <v>0</v>
      </c>
      <c r="F47">
        <v>0</v>
      </c>
      <c r="G47">
        <v>0</v>
      </c>
      <c r="H47">
        <v>3765</v>
      </c>
      <c r="I47">
        <v>7079</v>
      </c>
      <c r="J47">
        <v>403</v>
      </c>
    </row>
    <row r="48" spans="1:10" x14ac:dyDescent="0.3">
      <c r="A48">
        <v>11140307</v>
      </c>
      <c r="B48">
        <v>13175</v>
      </c>
      <c r="C48">
        <v>27311</v>
      </c>
      <c r="D48">
        <v>983</v>
      </c>
      <c r="E48">
        <v>0</v>
      </c>
      <c r="F48">
        <v>0</v>
      </c>
      <c r="G48">
        <v>0</v>
      </c>
      <c r="H48">
        <v>8939</v>
      </c>
      <c r="I48">
        <v>16877</v>
      </c>
      <c r="J48">
        <v>880</v>
      </c>
    </row>
    <row r="49" spans="1:10" x14ac:dyDescent="0.3">
      <c r="A49">
        <v>12010001</v>
      </c>
      <c r="B49">
        <v>12070</v>
      </c>
      <c r="C49">
        <v>17314</v>
      </c>
      <c r="D49">
        <v>811</v>
      </c>
      <c r="E49">
        <v>0</v>
      </c>
      <c r="F49">
        <v>0</v>
      </c>
      <c r="G49">
        <v>0</v>
      </c>
      <c r="H49">
        <v>955191</v>
      </c>
      <c r="I49">
        <v>1704015</v>
      </c>
      <c r="J49">
        <v>37860</v>
      </c>
    </row>
    <row r="50" spans="1:10" x14ac:dyDescent="0.3">
      <c r="A50">
        <v>12010002</v>
      </c>
      <c r="B50">
        <v>38546</v>
      </c>
      <c r="C50">
        <v>55461</v>
      </c>
      <c r="D50">
        <v>1838</v>
      </c>
      <c r="E50">
        <v>0</v>
      </c>
      <c r="F50">
        <v>0</v>
      </c>
      <c r="G50">
        <v>0</v>
      </c>
      <c r="H50">
        <v>228593</v>
      </c>
      <c r="I50">
        <v>540653</v>
      </c>
      <c r="J50">
        <v>16983</v>
      </c>
    </row>
    <row r="51" spans="1:10" x14ac:dyDescent="0.3">
      <c r="A51">
        <v>12010003</v>
      </c>
      <c r="B51">
        <v>2176</v>
      </c>
      <c r="C51">
        <v>32243</v>
      </c>
      <c r="D51">
        <v>182</v>
      </c>
      <c r="E51">
        <v>0</v>
      </c>
      <c r="F51">
        <v>0</v>
      </c>
      <c r="G51">
        <v>0</v>
      </c>
      <c r="H51">
        <v>688914</v>
      </c>
      <c r="I51">
        <v>1093730</v>
      </c>
      <c r="J51">
        <v>28926</v>
      </c>
    </row>
    <row r="52" spans="1:10" x14ac:dyDescent="0.3">
      <c r="A52">
        <v>12010004</v>
      </c>
      <c r="B52">
        <v>591</v>
      </c>
      <c r="C52">
        <v>2275</v>
      </c>
      <c r="D52">
        <v>122</v>
      </c>
      <c r="E52">
        <v>17908000</v>
      </c>
      <c r="F52">
        <v>20390000</v>
      </c>
      <c r="G52">
        <v>790640</v>
      </c>
      <c r="H52">
        <v>1330</v>
      </c>
      <c r="I52">
        <v>1975</v>
      </c>
      <c r="J52">
        <v>140</v>
      </c>
    </row>
    <row r="53" spans="1:10" x14ac:dyDescent="0.3">
      <c r="A53">
        <v>12010005</v>
      </c>
      <c r="B53">
        <v>3206</v>
      </c>
      <c r="C53">
        <v>3286</v>
      </c>
      <c r="D53">
        <v>44</v>
      </c>
      <c r="E53">
        <v>0</v>
      </c>
      <c r="F53">
        <v>0</v>
      </c>
      <c r="G53">
        <v>0</v>
      </c>
      <c r="H53">
        <v>702</v>
      </c>
      <c r="I53">
        <v>877</v>
      </c>
      <c r="J53">
        <v>123</v>
      </c>
    </row>
    <row r="54" spans="1:10" x14ac:dyDescent="0.3">
      <c r="A54">
        <v>12020001</v>
      </c>
      <c r="B54">
        <v>2749</v>
      </c>
      <c r="C54">
        <v>5051</v>
      </c>
      <c r="D54">
        <v>430</v>
      </c>
      <c r="E54">
        <v>0</v>
      </c>
      <c r="F54">
        <v>0</v>
      </c>
      <c r="G54">
        <v>0</v>
      </c>
      <c r="H54">
        <v>507346</v>
      </c>
      <c r="I54">
        <v>1215823</v>
      </c>
      <c r="J54">
        <v>32039</v>
      </c>
    </row>
    <row r="55" spans="1:10" x14ac:dyDescent="0.3">
      <c r="A55">
        <v>12020002</v>
      </c>
      <c r="B55">
        <v>37</v>
      </c>
      <c r="C55">
        <v>60</v>
      </c>
      <c r="D55">
        <v>5</v>
      </c>
      <c r="E55">
        <v>0</v>
      </c>
      <c r="F55">
        <v>0</v>
      </c>
      <c r="G55">
        <v>0</v>
      </c>
      <c r="H55">
        <v>4272</v>
      </c>
      <c r="I55">
        <v>6637</v>
      </c>
      <c r="J55">
        <v>1099</v>
      </c>
    </row>
    <row r="56" spans="1:10" x14ac:dyDescent="0.3">
      <c r="A56">
        <v>12020003</v>
      </c>
      <c r="B56">
        <v>56</v>
      </c>
      <c r="C56">
        <v>100</v>
      </c>
      <c r="D56">
        <v>10</v>
      </c>
      <c r="E56">
        <v>0</v>
      </c>
      <c r="F56">
        <v>0</v>
      </c>
      <c r="G56">
        <v>0</v>
      </c>
      <c r="H56">
        <v>68789</v>
      </c>
      <c r="I56">
        <v>221620</v>
      </c>
      <c r="J56">
        <v>14820</v>
      </c>
    </row>
    <row r="57" spans="1:10" x14ac:dyDescent="0.3">
      <c r="A57">
        <v>12020004</v>
      </c>
      <c r="B57">
        <v>86069</v>
      </c>
      <c r="C57">
        <v>171632</v>
      </c>
      <c r="D57">
        <v>7206</v>
      </c>
      <c r="E57">
        <v>0</v>
      </c>
      <c r="F57">
        <v>0</v>
      </c>
      <c r="G57">
        <v>0</v>
      </c>
      <c r="H57">
        <v>72545</v>
      </c>
      <c r="I57">
        <v>214112</v>
      </c>
      <c r="J57">
        <v>3040</v>
      </c>
    </row>
    <row r="58" spans="1:10" x14ac:dyDescent="0.3">
      <c r="A58">
        <v>12020005</v>
      </c>
      <c r="B58">
        <v>9266</v>
      </c>
      <c r="C58">
        <v>34113</v>
      </c>
      <c r="D58">
        <v>443</v>
      </c>
      <c r="E58">
        <v>0</v>
      </c>
      <c r="F58">
        <v>0</v>
      </c>
      <c r="G58">
        <v>0</v>
      </c>
      <c r="H58">
        <v>2921066</v>
      </c>
      <c r="I58">
        <v>6616571</v>
      </c>
      <c r="J58">
        <v>114786</v>
      </c>
    </row>
    <row r="59" spans="1:10" x14ac:dyDescent="0.3">
      <c r="A59">
        <v>12020006</v>
      </c>
      <c r="B59">
        <v>371</v>
      </c>
      <c r="C59">
        <v>505</v>
      </c>
      <c r="D59">
        <v>99</v>
      </c>
      <c r="E59">
        <v>0</v>
      </c>
      <c r="F59">
        <v>0</v>
      </c>
      <c r="G59">
        <v>0</v>
      </c>
      <c r="H59">
        <v>3890</v>
      </c>
      <c r="I59">
        <v>8385</v>
      </c>
      <c r="J59">
        <v>361</v>
      </c>
    </row>
    <row r="60" spans="1:10" x14ac:dyDescent="0.3">
      <c r="A60">
        <v>12020007</v>
      </c>
      <c r="B60">
        <v>0</v>
      </c>
      <c r="C60">
        <v>0</v>
      </c>
      <c r="D60">
        <v>0</v>
      </c>
      <c r="E60">
        <v>0</v>
      </c>
      <c r="F60">
        <v>0</v>
      </c>
      <c r="G60">
        <v>0</v>
      </c>
      <c r="H60">
        <v>640</v>
      </c>
      <c r="I60">
        <v>640</v>
      </c>
      <c r="J60">
        <v>0</v>
      </c>
    </row>
    <row r="61" spans="1:10" x14ac:dyDescent="0.3">
      <c r="A61">
        <v>12030101</v>
      </c>
      <c r="B61">
        <v>407649</v>
      </c>
      <c r="C61">
        <v>1023832</v>
      </c>
      <c r="D61">
        <v>15037</v>
      </c>
      <c r="E61">
        <v>0</v>
      </c>
      <c r="F61">
        <v>0</v>
      </c>
      <c r="G61">
        <v>0</v>
      </c>
      <c r="H61">
        <v>25938</v>
      </c>
      <c r="I61">
        <v>78637</v>
      </c>
      <c r="J61">
        <v>2373</v>
      </c>
    </row>
    <row r="62" spans="1:10" x14ac:dyDescent="0.3">
      <c r="A62">
        <v>12030102</v>
      </c>
      <c r="B62">
        <v>196900</v>
      </c>
      <c r="C62">
        <v>719078</v>
      </c>
      <c r="D62">
        <v>6603</v>
      </c>
      <c r="E62">
        <v>0</v>
      </c>
      <c r="F62">
        <v>0</v>
      </c>
      <c r="G62">
        <v>0</v>
      </c>
      <c r="H62">
        <v>417469</v>
      </c>
      <c r="I62">
        <v>1419480</v>
      </c>
      <c r="J62">
        <v>22557</v>
      </c>
    </row>
    <row r="63" spans="1:10" x14ac:dyDescent="0.3">
      <c r="A63">
        <v>12030103</v>
      </c>
      <c r="B63">
        <v>26734</v>
      </c>
      <c r="C63">
        <v>139594</v>
      </c>
      <c r="D63">
        <v>2429</v>
      </c>
      <c r="E63">
        <v>0</v>
      </c>
      <c r="F63">
        <v>0</v>
      </c>
      <c r="G63">
        <v>0</v>
      </c>
      <c r="H63">
        <v>1441248</v>
      </c>
      <c r="I63">
        <v>3816680</v>
      </c>
      <c r="J63">
        <v>58426</v>
      </c>
    </row>
    <row r="64" spans="1:10" x14ac:dyDescent="0.3">
      <c r="A64">
        <v>12030104</v>
      </c>
      <c r="B64">
        <v>8456</v>
      </c>
      <c r="C64">
        <v>92857</v>
      </c>
      <c r="D64">
        <v>1492</v>
      </c>
      <c r="E64">
        <v>0</v>
      </c>
      <c r="F64">
        <v>0</v>
      </c>
      <c r="G64">
        <v>0</v>
      </c>
      <c r="H64">
        <v>183565</v>
      </c>
      <c r="I64">
        <v>795226</v>
      </c>
      <c r="J64">
        <v>7624</v>
      </c>
    </row>
    <row r="65" spans="1:10" x14ac:dyDescent="0.3">
      <c r="A65">
        <v>12030105</v>
      </c>
      <c r="B65">
        <v>4955</v>
      </c>
      <c r="C65">
        <v>41972</v>
      </c>
      <c r="D65">
        <v>927</v>
      </c>
      <c r="E65">
        <v>0</v>
      </c>
      <c r="F65">
        <v>0</v>
      </c>
      <c r="G65">
        <v>0</v>
      </c>
      <c r="H65">
        <v>24985</v>
      </c>
      <c r="I65">
        <v>83797</v>
      </c>
      <c r="J65">
        <v>2770</v>
      </c>
    </row>
    <row r="66" spans="1:10" x14ac:dyDescent="0.3">
      <c r="A66">
        <v>12030106</v>
      </c>
      <c r="B66">
        <v>497319</v>
      </c>
      <c r="C66">
        <v>636734</v>
      </c>
      <c r="D66">
        <v>25372</v>
      </c>
      <c r="E66">
        <v>0</v>
      </c>
      <c r="F66">
        <v>0</v>
      </c>
      <c r="G66">
        <v>0</v>
      </c>
      <c r="H66">
        <v>476005</v>
      </c>
      <c r="I66">
        <v>1163952</v>
      </c>
      <c r="J66">
        <v>25001</v>
      </c>
    </row>
    <row r="67" spans="1:10" x14ac:dyDescent="0.3">
      <c r="A67">
        <v>12030107</v>
      </c>
      <c r="B67">
        <v>31720</v>
      </c>
      <c r="C67">
        <v>85759</v>
      </c>
      <c r="D67">
        <v>2672</v>
      </c>
      <c r="E67">
        <v>0</v>
      </c>
      <c r="F67">
        <v>0</v>
      </c>
      <c r="G67">
        <v>0</v>
      </c>
      <c r="H67">
        <v>656067</v>
      </c>
      <c r="I67">
        <v>1223081</v>
      </c>
      <c r="J67">
        <v>28880</v>
      </c>
    </row>
    <row r="68" spans="1:10" x14ac:dyDescent="0.3">
      <c r="A68">
        <v>12030108</v>
      </c>
      <c r="B68">
        <v>74979</v>
      </c>
      <c r="C68">
        <v>436590</v>
      </c>
      <c r="D68">
        <v>7944</v>
      </c>
      <c r="E68">
        <v>0</v>
      </c>
      <c r="F68">
        <v>0</v>
      </c>
      <c r="G68">
        <v>0</v>
      </c>
      <c r="H68">
        <v>1139397</v>
      </c>
      <c r="I68">
        <v>1761758</v>
      </c>
      <c r="J68">
        <v>45113</v>
      </c>
    </row>
    <row r="69" spans="1:10" x14ac:dyDescent="0.3">
      <c r="A69">
        <v>12030109</v>
      </c>
      <c r="B69">
        <v>33838</v>
      </c>
      <c r="C69">
        <v>186791</v>
      </c>
      <c r="D69">
        <v>4146</v>
      </c>
      <c r="E69">
        <v>0</v>
      </c>
      <c r="F69">
        <v>0</v>
      </c>
      <c r="G69">
        <v>0</v>
      </c>
      <c r="H69">
        <v>74108</v>
      </c>
      <c r="I69">
        <v>375099</v>
      </c>
      <c r="J69">
        <v>5392</v>
      </c>
    </row>
    <row r="70" spans="1:10" x14ac:dyDescent="0.3">
      <c r="A70">
        <v>12030201</v>
      </c>
      <c r="B70">
        <v>52735</v>
      </c>
      <c r="C70">
        <v>75275</v>
      </c>
      <c r="D70">
        <v>2989</v>
      </c>
      <c r="E70">
        <v>0</v>
      </c>
      <c r="F70">
        <v>0</v>
      </c>
      <c r="G70">
        <v>0</v>
      </c>
      <c r="H70">
        <v>60938</v>
      </c>
      <c r="I70">
        <v>139310</v>
      </c>
      <c r="J70">
        <v>3752</v>
      </c>
    </row>
    <row r="71" spans="1:10" x14ac:dyDescent="0.3">
      <c r="A71">
        <v>12030202</v>
      </c>
      <c r="B71">
        <v>1791999</v>
      </c>
      <c r="C71">
        <v>2054318</v>
      </c>
      <c r="D71">
        <v>83194</v>
      </c>
      <c r="E71">
        <v>50</v>
      </c>
      <c r="F71">
        <v>76</v>
      </c>
      <c r="G71">
        <v>0</v>
      </c>
      <c r="H71">
        <v>14893</v>
      </c>
      <c r="I71">
        <v>30564</v>
      </c>
      <c r="J71">
        <v>1340</v>
      </c>
    </row>
    <row r="72" spans="1:10" x14ac:dyDescent="0.3">
      <c r="A72">
        <v>12030203</v>
      </c>
      <c r="B72">
        <v>269</v>
      </c>
      <c r="C72">
        <v>500</v>
      </c>
      <c r="D72">
        <v>35</v>
      </c>
      <c r="E72">
        <v>0</v>
      </c>
      <c r="F72">
        <v>0</v>
      </c>
      <c r="G72">
        <v>0</v>
      </c>
      <c r="H72">
        <v>65942</v>
      </c>
      <c r="I72">
        <v>141634</v>
      </c>
      <c r="J72">
        <v>10125</v>
      </c>
    </row>
    <row r="73" spans="1:10" x14ac:dyDescent="0.3">
      <c r="A73">
        <v>12040101</v>
      </c>
      <c r="B73">
        <v>0</v>
      </c>
      <c r="C73">
        <v>24</v>
      </c>
      <c r="D73">
        <v>0</v>
      </c>
      <c r="E73">
        <v>0</v>
      </c>
      <c r="F73">
        <v>0</v>
      </c>
      <c r="G73">
        <v>0</v>
      </c>
      <c r="H73">
        <v>441534</v>
      </c>
      <c r="I73">
        <v>751350</v>
      </c>
      <c r="J73">
        <v>23143</v>
      </c>
    </row>
    <row r="74" spans="1:10" x14ac:dyDescent="0.3">
      <c r="A74">
        <v>12040102</v>
      </c>
      <c r="B74">
        <v>98</v>
      </c>
      <c r="C74">
        <v>252</v>
      </c>
      <c r="D74">
        <v>19</v>
      </c>
      <c r="E74">
        <v>0</v>
      </c>
      <c r="F74">
        <v>0</v>
      </c>
      <c r="G74">
        <v>0</v>
      </c>
      <c r="H74">
        <v>9084</v>
      </c>
      <c r="I74">
        <v>23763</v>
      </c>
      <c r="J74">
        <v>1350</v>
      </c>
    </row>
    <row r="75" spans="1:10" x14ac:dyDescent="0.3">
      <c r="A75">
        <v>12040103</v>
      </c>
      <c r="B75">
        <v>285</v>
      </c>
      <c r="C75">
        <v>895</v>
      </c>
      <c r="D75">
        <v>39</v>
      </c>
      <c r="E75">
        <v>0</v>
      </c>
      <c r="F75">
        <v>0</v>
      </c>
      <c r="G75">
        <v>0</v>
      </c>
      <c r="H75">
        <v>5963</v>
      </c>
      <c r="I75">
        <v>11094</v>
      </c>
      <c r="J75">
        <v>527</v>
      </c>
    </row>
    <row r="76" spans="1:10" x14ac:dyDescent="0.3">
      <c r="A76">
        <v>12040104</v>
      </c>
      <c r="B76">
        <v>4012</v>
      </c>
      <c r="C76">
        <v>424434</v>
      </c>
      <c r="D76">
        <v>466</v>
      </c>
      <c r="E76">
        <v>0</v>
      </c>
      <c r="F76">
        <v>0</v>
      </c>
      <c r="G76">
        <v>0</v>
      </c>
      <c r="H76">
        <v>146367</v>
      </c>
      <c r="I76">
        <v>310536</v>
      </c>
      <c r="J76">
        <v>14538</v>
      </c>
    </row>
    <row r="77" spans="1:10" x14ac:dyDescent="0.3">
      <c r="A77">
        <v>12040201</v>
      </c>
      <c r="B77">
        <v>175</v>
      </c>
      <c r="C77">
        <v>300</v>
      </c>
      <c r="D77">
        <v>64</v>
      </c>
      <c r="E77">
        <v>0</v>
      </c>
      <c r="F77">
        <v>0</v>
      </c>
      <c r="G77">
        <v>0</v>
      </c>
      <c r="H77">
        <v>0</v>
      </c>
      <c r="I77">
        <v>0</v>
      </c>
      <c r="J77">
        <v>0</v>
      </c>
    </row>
    <row r="78" spans="1:10" x14ac:dyDescent="0.3">
      <c r="A78">
        <v>12040202</v>
      </c>
      <c r="B78">
        <v>0</v>
      </c>
      <c r="C78">
        <v>0</v>
      </c>
      <c r="D78">
        <v>0</v>
      </c>
      <c r="E78">
        <v>0</v>
      </c>
      <c r="F78">
        <v>0</v>
      </c>
      <c r="G78">
        <v>0</v>
      </c>
      <c r="H78">
        <v>7707</v>
      </c>
      <c r="I78">
        <v>6517</v>
      </c>
      <c r="J78">
        <v>0</v>
      </c>
    </row>
    <row r="79" spans="1:10" x14ac:dyDescent="0.3">
      <c r="A79">
        <v>12040203</v>
      </c>
      <c r="B79">
        <v>0</v>
      </c>
      <c r="C79">
        <v>0</v>
      </c>
      <c r="D79">
        <v>0</v>
      </c>
      <c r="E79">
        <v>0</v>
      </c>
      <c r="F79">
        <v>0</v>
      </c>
      <c r="G79">
        <v>0</v>
      </c>
      <c r="H79">
        <v>4408</v>
      </c>
      <c r="I79">
        <v>7304</v>
      </c>
      <c r="J79">
        <v>67</v>
      </c>
    </row>
    <row r="80" spans="1:10" x14ac:dyDescent="0.3">
      <c r="A80">
        <v>12040204</v>
      </c>
      <c r="B80">
        <v>6860</v>
      </c>
      <c r="C80">
        <v>13615</v>
      </c>
      <c r="D80">
        <v>0</v>
      </c>
      <c r="E80">
        <v>0</v>
      </c>
      <c r="F80">
        <v>0</v>
      </c>
      <c r="G80">
        <v>0</v>
      </c>
      <c r="H80">
        <v>14833</v>
      </c>
      <c r="I80">
        <v>29745</v>
      </c>
      <c r="J80">
        <v>975</v>
      </c>
    </row>
    <row r="81" spans="1:10" x14ac:dyDescent="0.3">
      <c r="A81">
        <v>12040205</v>
      </c>
      <c r="B81">
        <v>1750</v>
      </c>
      <c r="C81">
        <v>2750</v>
      </c>
      <c r="D81">
        <v>1000</v>
      </c>
      <c r="E81">
        <v>0</v>
      </c>
      <c r="F81">
        <v>0</v>
      </c>
      <c r="G81">
        <v>0</v>
      </c>
      <c r="H81">
        <v>24426</v>
      </c>
      <c r="I81">
        <v>33119</v>
      </c>
      <c r="J81">
        <v>795</v>
      </c>
    </row>
    <row r="82" spans="1:10" x14ac:dyDescent="0.3">
      <c r="A82">
        <v>12050001</v>
      </c>
      <c r="B82">
        <v>270</v>
      </c>
      <c r="C82">
        <v>538</v>
      </c>
      <c r="D82">
        <v>43</v>
      </c>
      <c r="E82">
        <v>0</v>
      </c>
      <c r="F82">
        <v>0</v>
      </c>
      <c r="G82">
        <v>0</v>
      </c>
      <c r="H82">
        <v>148</v>
      </c>
      <c r="I82">
        <v>204</v>
      </c>
      <c r="J82">
        <v>0</v>
      </c>
    </row>
    <row r="83" spans="1:10" x14ac:dyDescent="0.3">
      <c r="A83">
        <v>12050002</v>
      </c>
      <c r="B83">
        <v>0</v>
      </c>
      <c r="C83">
        <v>0</v>
      </c>
      <c r="D83">
        <v>0</v>
      </c>
      <c r="E83">
        <v>0</v>
      </c>
      <c r="F83">
        <v>0</v>
      </c>
      <c r="G83">
        <v>0</v>
      </c>
      <c r="H83">
        <v>255</v>
      </c>
      <c r="I83">
        <v>818</v>
      </c>
      <c r="J83">
        <v>36</v>
      </c>
    </row>
    <row r="84" spans="1:10" x14ac:dyDescent="0.3">
      <c r="A84">
        <v>12050003</v>
      </c>
      <c r="B84">
        <v>195</v>
      </c>
      <c r="C84">
        <v>482</v>
      </c>
      <c r="D84">
        <v>35</v>
      </c>
      <c r="E84">
        <v>0</v>
      </c>
      <c r="F84">
        <v>0</v>
      </c>
      <c r="G84">
        <v>0</v>
      </c>
      <c r="H84">
        <v>6356</v>
      </c>
      <c r="I84">
        <v>12014</v>
      </c>
      <c r="J84">
        <v>371</v>
      </c>
    </row>
    <row r="85" spans="1:10" x14ac:dyDescent="0.3">
      <c r="A85">
        <v>12050004</v>
      </c>
      <c r="B85">
        <v>1257</v>
      </c>
      <c r="C85">
        <v>2359</v>
      </c>
      <c r="D85">
        <v>83</v>
      </c>
      <c r="E85">
        <v>0</v>
      </c>
      <c r="F85">
        <v>0</v>
      </c>
      <c r="G85">
        <v>0</v>
      </c>
      <c r="H85">
        <v>118533</v>
      </c>
      <c r="I85">
        <v>360912</v>
      </c>
      <c r="J85">
        <v>3215</v>
      </c>
    </row>
    <row r="86" spans="1:10" x14ac:dyDescent="0.3">
      <c r="A86">
        <v>12050005</v>
      </c>
      <c r="B86">
        <v>14235</v>
      </c>
      <c r="C86">
        <v>29001</v>
      </c>
      <c r="D86">
        <v>205</v>
      </c>
      <c r="E86">
        <v>0</v>
      </c>
      <c r="F86">
        <v>0</v>
      </c>
      <c r="G86">
        <v>0</v>
      </c>
      <c r="H86">
        <v>6912</v>
      </c>
      <c r="I86">
        <v>32241</v>
      </c>
      <c r="J86">
        <v>334</v>
      </c>
    </row>
    <row r="87" spans="1:10" x14ac:dyDescent="0.3">
      <c r="A87">
        <v>12050006</v>
      </c>
      <c r="B87">
        <v>31657</v>
      </c>
      <c r="C87">
        <v>80190</v>
      </c>
      <c r="D87">
        <v>1489</v>
      </c>
      <c r="E87">
        <v>0</v>
      </c>
      <c r="F87">
        <v>0</v>
      </c>
      <c r="G87">
        <v>0</v>
      </c>
      <c r="H87">
        <v>326</v>
      </c>
      <c r="I87">
        <v>642</v>
      </c>
      <c r="J87">
        <v>45</v>
      </c>
    </row>
    <row r="88" spans="1:10" x14ac:dyDescent="0.3">
      <c r="A88">
        <v>12050007</v>
      </c>
      <c r="B88">
        <v>2596</v>
      </c>
      <c r="C88">
        <v>29873</v>
      </c>
      <c r="D88">
        <v>302</v>
      </c>
      <c r="E88">
        <v>0</v>
      </c>
      <c r="F88">
        <v>0</v>
      </c>
      <c r="G88">
        <v>0</v>
      </c>
      <c r="H88">
        <v>5239</v>
      </c>
      <c r="I88">
        <v>20318</v>
      </c>
      <c r="J88">
        <v>401</v>
      </c>
    </row>
    <row r="89" spans="1:10" x14ac:dyDescent="0.3">
      <c r="A89">
        <v>12060101</v>
      </c>
      <c r="B89">
        <v>33299</v>
      </c>
      <c r="C89">
        <v>139482</v>
      </c>
      <c r="D89">
        <v>3352</v>
      </c>
      <c r="E89">
        <v>0</v>
      </c>
      <c r="F89">
        <v>0</v>
      </c>
      <c r="G89">
        <v>0</v>
      </c>
      <c r="H89">
        <v>12656</v>
      </c>
      <c r="I89">
        <v>34316</v>
      </c>
      <c r="J89">
        <v>208</v>
      </c>
    </row>
    <row r="90" spans="1:10" x14ac:dyDescent="0.3">
      <c r="A90">
        <v>12060102</v>
      </c>
      <c r="B90">
        <v>74699</v>
      </c>
      <c r="C90">
        <v>140830</v>
      </c>
      <c r="D90">
        <v>4530</v>
      </c>
      <c r="E90">
        <v>0</v>
      </c>
      <c r="F90">
        <v>0</v>
      </c>
      <c r="G90">
        <v>0</v>
      </c>
      <c r="H90">
        <v>59418</v>
      </c>
      <c r="I90">
        <v>47270</v>
      </c>
      <c r="J90">
        <v>1891</v>
      </c>
    </row>
    <row r="91" spans="1:10" x14ac:dyDescent="0.3">
      <c r="A91">
        <v>12060103</v>
      </c>
      <c r="B91">
        <v>66</v>
      </c>
      <c r="C91">
        <v>120</v>
      </c>
      <c r="D91">
        <v>11</v>
      </c>
      <c r="E91">
        <v>0</v>
      </c>
      <c r="F91">
        <v>0</v>
      </c>
      <c r="G91">
        <v>0</v>
      </c>
      <c r="H91">
        <v>63261</v>
      </c>
      <c r="I91">
        <v>162521</v>
      </c>
      <c r="J91">
        <v>5117</v>
      </c>
    </row>
    <row r="92" spans="1:10" x14ac:dyDescent="0.3">
      <c r="A92">
        <v>12060104</v>
      </c>
      <c r="B92">
        <v>1435</v>
      </c>
      <c r="C92">
        <v>3741</v>
      </c>
      <c r="D92">
        <v>109</v>
      </c>
      <c r="E92">
        <v>0</v>
      </c>
      <c r="F92">
        <v>0</v>
      </c>
      <c r="G92">
        <v>0</v>
      </c>
      <c r="H92">
        <v>2429</v>
      </c>
      <c r="I92">
        <v>4025</v>
      </c>
      <c r="J92">
        <v>52</v>
      </c>
    </row>
    <row r="93" spans="1:10" x14ac:dyDescent="0.3">
      <c r="A93">
        <v>12060105</v>
      </c>
      <c r="B93">
        <v>333117</v>
      </c>
      <c r="C93">
        <v>772027</v>
      </c>
      <c r="D93">
        <v>16567</v>
      </c>
      <c r="E93">
        <v>0</v>
      </c>
      <c r="F93">
        <v>0</v>
      </c>
      <c r="G93">
        <v>0</v>
      </c>
      <c r="H93">
        <v>51951</v>
      </c>
      <c r="I93">
        <v>56370</v>
      </c>
      <c r="J93">
        <v>2133</v>
      </c>
    </row>
    <row r="94" spans="1:10" x14ac:dyDescent="0.3">
      <c r="A94">
        <v>12060201</v>
      </c>
      <c r="B94">
        <v>58056</v>
      </c>
      <c r="C94">
        <v>221448</v>
      </c>
      <c r="D94">
        <v>4152</v>
      </c>
      <c r="E94">
        <v>0</v>
      </c>
      <c r="F94">
        <v>0</v>
      </c>
      <c r="G94">
        <v>0</v>
      </c>
      <c r="H94">
        <v>661782</v>
      </c>
      <c r="I94">
        <v>969937</v>
      </c>
      <c r="J94">
        <v>22460</v>
      </c>
    </row>
    <row r="95" spans="1:10" x14ac:dyDescent="0.3">
      <c r="A95">
        <v>12060202</v>
      </c>
      <c r="B95">
        <v>85114</v>
      </c>
      <c r="C95">
        <v>294331</v>
      </c>
      <c r="D95">
        <v>6716</v>
      </c>
      <c r="E95">
        <v>0</v>
      </c>
      <c r="F95">
        <v>0</v>
      </c>
      <c r="G95">
        <v>0</v>
      </c>
      <c r="H95">
        <v>840780</v>
      </c>
      <c r="I95">
        <v>2758645</v>
      </c>
      <c r="J95">
        <v>31465</v>
      </c>
    </row>
    <row r="96" spans="1:10" x14ac:dyDescent="0.3">
      <c r="A96">
        <v>12060203</v>
      </c>
      <c r="B96">
        <v>0</v>
      </c>
      <c r="C96">
        <v>0</v>
      </c>
      <c r="D96">
        <v>0</v>
      </c>
      <c r="E96">
        <v>0</v>
      </c>
      <c r="F96">
        <v>0</v>
      </c>
      <c r="G96">
        <v>0</v>
      </c>
      <c r="H96">
        <v>153580</v>
      </c>
      <c r="I96">
        <v>986377</v>
      </c>
      <c r="J96">
        <v>7365</v>
      </c>
    </row>
    <row r="97" spans="1:10" x14ac:dyDescent="0.3">
      <c r="A97">
        <v>12060204</v>
      </c>
      <c r="B97">
        <v>2844</v>
      </c>
      <c r="C97">
        <v>36439</v>
      </c>
      <c r="D97">
        <v>605</v>
      </c>
      <c r="E97">
        <v>0</v>
      </c>
      <c r="F97">
        <v>0</v>
      </c>
      <c r="G97">
        <v>0</v>
      </c>
      <c r="H97">
        <v>12761</v>
      </c>
      <c r="I97">
        <v>100741</v>
      </c>
      <c r="J97">
        <v>1651</v>
      </c>
    </row>
    <row r="98" spans="1:10" x14ac:dyDescent="0.3">
      <c r="A98">
        <v>12070101</v>
      </c>
      <c r="B98">
        <v>9010</v>
      </c>
      <c r="C98">
        <v>26540</v>
      </c>
      <c r="D98">
        <v>418</v>
      </c>
      <c r="E98">
        <v>0</v>
      </c>
      <c r="F98">
        <v>0</v>
      </c>
      <c r="G98">
        <v>0</v>
      </c>
      <c r="H98">
        <v>25376</v>
      </c>
      <c r="I98">
        <v>56773</v>
      </c>
      <c r="J98">
        <v>1916</v>
      </c>
    </row>
    <row r="99" spans="1:10" x14ac:dyDescent="0.3">
      <c r="A99">
        <v>12070102</v>
      </c>
      <c r="B99">
        <v>19863</v>
      </c>
      <c r="C99">
        <v>24164</v>
      </c>
      <c r="D99">
        <v>982</v>
      </c>
      <c r="E99">
        <v>0</v>
      </c>
      <c r="F99">
        <v>0</v>
      </c>
      <c r="G99">
        <v>0</v>
      </c>
      <c r="H99">
        <v>231479</v>
      </c>
      <c r="I99">
        <v>1053174</v>
      </c>
      <c r="J99">
        <v>6928</v>
      </c>
    </row>
    <row r="100" spans="1:10" x14ac:dyDescent="0.3">
      <c r="A100">
        <v>12070103</v>
      </c>
      <c r="B100">
        <v>36429</v>
      </c>
      <c r="C100">
        <v>92828</v>
      </c>
      <c r="D100">
        <v>3624</v>
      </c>
      <c r="E100">
        <v>32084</v>
      </c>
      <c r="F100">
        <v>81874</v>
      </c>
      <c r="G100">
        <v>2770</v>
      </c>
      <c r="H100">
        <v>248811</v>
      </c>
      <c r="I100">
        <v>690894</v>
      </c>
      <c r="J100">
        <v>18049</v>
      </c>
    </row>
    <row r="101" spans="1:10" x14ac:dyDescent="0.3">
      <c r="A101">
        <v>12070104</v>
      </c>
      <c r="B101">
        <v>695</v>
      </c>
      <c r="C101">
        <v>760</v>
      </c>
      <c r="D101">
        <v>20</v>
      </c>
      <c r="E101">
        <v>0</v>
      </c>
      <c r="F101">
        <v>0</v>
      </c>
      <c r="G101">
        <v>0</v>
      </c>
      <c r="H101">
        <v>110741</v>
      </c>
      <c r="I101">
        <v>164918</v>
      </c>
      <c r="J101">
        <v>6969</v>
      </c>
    </row>
    <row r="102" spans="1:10" x14ac:dyDescent="0.3">
      <c r="A102">
        <v>12070201</v>
      </c>
      <c r="B102">
        <v>5854</v>
      </c>
      <c r="C102">
        <v>63363</v>
      </c>
      <c r="D102">
        <v>814</v>
      </c>
      <c r="E102">
        <v>0</v>
      </c>
      <c r="F102">
        <v>0</v>
      </c>
      <c r="G102">
        <v>0</v>
      </c>
      <c r="H102">
        <v>570791</v>
      </c>
      <c r="I102">
        <v>2660276</v>
      </c>
      <c r="J102">
        <v>21126</v>
      </c>
    </row>
    <row r="103" spans="1:10" x14ac:dyDescent="0.3">
      <c r="A103">
        <v>12070202</v>
      </c>
      <c r="B103">
        <v>408</v>
      </c>
      <c r="C103">
        <v>1343</v>
      </c>
      <c r="D103">
        <v>33</v>
      </c>
      <c r="E103">
        <v>0</v>
      </c>
      <c r="F103">
        <v>0</v>
      </c>
      <c r="G103">
        <v>0</v>
      </c>
      <c r="H103">
        <v>1504</v>
      </c>
      <c r="I103">
        <v>3920</v>
      </c>
      <c r="J103">
        <v>174</v>
      </c>
    </row>
    <row r="104" spans="1:10" x14ac:dyDescent="0.3">
      <c r="A104">
        <v>12070203</v>
      </c>
      <c r="B104">
        <v>2928</v>
      </c>
      <c r="C104">
        <v>52513</v>
      </c>
      <c r="D104">
        <v>417</v>
      </c>
      <c r="E104">
        <v>0</v>
      </c>
      <c r="F104">
        <v>0</v>
      </c>
      <c r="G104">
        <v>0</v>
      </c>
      <c r="H104">
        <v>237137</v>
      </c>
      <c r="I104">
        <v>1024214</v>
      </c>
      <c r="J104">
        <v>6592</v>
      </c>
    </row>
    <row r="105" spans="1:10" x14ac:dyDescent="0.3">
      <c r="A105">
        <v>12070204</v>
      </c>
      <c r="B105">
        <v>8557</v>
      </c>
      <c r="C105">
        <v>69576</v>
      </c>
      <c r="D105">
        <v>992</v>
      </c>
      <c r="E105">
        <v>0</v>
      </c>
      <c r="F105">
        <v>0</v>
      </c>
      <c r="G105">
        <v>0</v>
      </c>
      <c r="H105">
        <v>2579</v>
      </c>
      <c r="I105">
        <v>6874</v>
      </c>
      <c r="J105">
        <v>308</v>
      </c>
    </row>
    <row r="106" spans="1:10" x14ac:dyDescent="0.3">
      <c r="A106">
        <v>12070205</v>
      </c>
      <c r="B106">
        <v>6320</v>
      </c>
      <c r="C106">
        <v>78330</v>
      </c>
      <c r="D106">
        <v>777</v>
      </c>
      <c r="E106">
        <v>0</v>
      </c>
      <c r="F106">
        <v>0</v>
      </c>
      <c r="G106">
        <v>0</v>
      </c>
      <c r="H106">
        <v>104493</v>
      </c>
      <c r="I106">
        <v>894505</v>
      </c>
      <c r="J106">
        <v>5860</v>
      </c>
    </row>
    <row r="107" spans="1:10" x14ac:dyDescent="0.3">
      <c r="A107">
        <v>12080001</v>
      </c>
      <c r="B107">
        <v>0</v>
      </c>
      <c r="C107">
        <v>0</v>
      </c>
      <c r="D107">
        <v>0</v>
      </c>
      <c r="E107">
        <v>0</v>
      </c>
      <c r="F107">
        <v>0</v>
      </c>
      <c r="G107">
        <v>0</v>
      </c>
      <c r="H107">
        <v>0</v>
      </c>
      <c r="I107">
        <v>0</v>
      </c>
      <c r="J107">
        <v>0</v>
      </c>
    </row>
    <row r="108" spans="1:10" x14ac:dyDescent="0.3">
      <c r="A108">
        <v>12080002</v>
      </c>
      <c r="B108">
        <v>657</v>
      </c>
      <c r="C108">
        <v>1407</v>
      </c>
      <c r="D108">
        <v>124</v>
      </c>
      <c r="E108">
        <v>0</v>
      </c>
      <c r="F108">
        <v>0</v>
      </c>
      <c r="G108">
        <v>0</v>
      </c>
      <c r="H108">
        <v>282327</v>
      </c>
      <c r="I108">
        <v>527067</v>
      </c>
      <c r="J108">
        <v>11141</v>
      </c>
    </row>
    <row r="109" spans="1:10" x14ac:dyDescent="0.3">
      <c r="A109">
        <v>12080003</v>
      </c>
      <c r="B109">
        <v>0</v>
      </c>
      <c r="C109">
        <v>0</v>
      </c>
      <c r="D109">
        <v>0</v>
      </c>
      <c r="E109">
        <v>0</v>
      </c>
      <c r="F109">
        <v>0</v>
      </c>
      <c r="G109">
        <v>0</v>
      </c>
      <c r="H109">
        <v>0</v>
      </c>
      <c r="I109">
        <v>0</v>
      </c>
      <c r="J109">
        <v>0</v>
      </c>
    </row>
    <row r="110" spans="1:10" x14ac:dyDescent="0.3">
      <c r="A110">
        <v>12080004</v>
      </c>
      <c r="B110">
        <v>0</v>
      </c>
      <c r="C110">
        <v>0</v>
      </c>
      <c r="D110">
        <v>0</v>
      </c>
      <c r="E110">
        <v>0</v>
      </c>
      <c r="F110">
        <v>0</v>
      </c>
      <c r="G110">
        <v>0</v>
      </c>
      <c r="H110">
        <v>195</v>
      </c>
      <c r="I110">
        <v>497</v>
      </c>
      <c r="J110">
        <v>0</v>
      </c>
    </row>
    <row r="111" spans="1:10" x14ac:dyDescent="0.3">
      <c r="A111">
        <v>12080005</v>
      </c>
      <c r="B111">
        <v>0</v>
      </c>
      <c r="C111">
        <v>0</v>
      </c>
      <c r="D111">
        <v>0</v>
      </c>
      <c r="E111">
        <v>0</v>
      </c>
      <c r="F111">
        <v>0</v>
      </c>
      <c r="G111">
        <v>0</v>
      </c>
      <c r="H111">
        <v>261</v>
      </c>
      <c r="I111">
        <v>178</v>
      </c>
      <c r="J111">
        <v>0</v>
      </c>
    </row>
    <row r="112" spans="1:10" x14ac:dyDescent="0.3">
      <c r="A112">
        <v>12080006</v>
      </c>
      <c r="B112">
        <v>54560</v>
      </c>
      <c r="C112">
        <v>207265</v>
      </c>
      <c r="D112">
        <v>3710</v>
      </c>
      <c r="E112">
        <v>0</v>
      </c>
      <c r="F112">
        <v>0</v>
      </c>
      <c r="G112">
        <v>0</v>
      </c>
      <c r="H112">
        <v>7997</v>
      </c>
      <c r="I112">
        <v>20692</v>
      </c>
      <c r="J112">
        <v>970</v>
      </c>
    </row>
    <row r="113" spans="1:10" x14ac:dyDescent="0.3">
      <c r="A113">
        <v>12080007</v>
      </c>
      <c r="B113">
        <v>1853</v>
      </c>
      <c r="C113">
        <v>3565</v>
      </c>
      <c r="D113">
        <v>186</v>
      </c>
      <c r="E113">
        <v>0</v>
      </c>
      <c r="F113">
        <v>0</v>
      </c>
      <c r="G113">
        <v>0</v>
      </c>
      <c r="H113">
        <v>45395</v>
      </c>
      <c r="I113">
        <v>57415</v>
      </c>
      <c r="J113">
        <v>1667</v>
      </c>
    </row>
    <row r="114" spans="1:10" x14ac:dyDescent="0.3">
      <c r="A114">
        <v>12080008</v>
      </c>
      <c r="B114">
        <v>41846</v>
      </c>
      <c r="C114">
        <v>93812</v>
      </c>
      <c r="D114">
        <v>3704</v>
      </c>
      <c r="E114">
        <v>0</v>
      </c>
      <c r="F114">
        <v>0</v>
      </c>
      <c r="G114">
        <v>0</v>
      </c>
      <c r="H114">
        <v>489388</v>
      </c>
      <c r="I114">
        <v>815636</v>
      </c>
      <c r="J114">
        <v>18398</v>
      </c>
    </row>
    <row r="115" spans="1:10" x14ac:dyDescent="0.3">
      <c r="A115">
        <v>12090101</v>
      </c>
      <c r="B115">
        <v>3350</v>
      </c>
      <c r="C115">
        <v>19491</v>
      </c>
      <c r="D115">
        <v>196</v>
      </c>
      <c r="E115">
        <v>0</v>
      </c>
      <c r="F115">
        <v>0</v>
      </c>
      <c r="G115">
        <v>0</v>
      </c>
      <c r="H115">
        <v>19910</v>
      </c>
      <c r="I115">
        <v>117858</v>
      </c>
      <c r="J115">
        <v>1752</v>
      </c>
    </row>
    <row r="116" spans="1:10" x14ac:dyDescent="0.3">
      <c r="A116">
        <v>12090102</v>
      </c>
      <c r="B116">
        <v>1038</v>
      </c>
      <c r="C116">
        <v>938</v>
      </c>
      <c r="D116">
        <v>173</v>
      </c>
      <c r="E116">
        <v>0</v>
      </c>
      <c r="F116">
        <v>0</v>
      </c>
      <c r="G116">
        <v>0</v>
      </c>
      <c r="H116">
        <v>196885</v>
      </c>
      <c r="I116">
        <v>1130697</v>
      </c>
      <c r="J116">
        <v>32660</v>
      </c>
    </row>
    <row r="117" spans="1:10" x14ac:dyDescent="0.3">
      <c r="A117">
        <v>12090103</v>
      </c>
      <c r="B117">
        <v>0</v>
      </c>
      <c r="C117">
        <v>0</v>
      </c>
      <c r="D117">
        <v>0</v>
      </c>
      <c r="E117">
        <v>0</v>
      </c>
      <c r="F117">
        <v>0</v>
      </c>
      <c r="G117">
        <v>0</v>
      </c>
      <c r="H117">
        <v>0</v>
      </c>
      <c r="I117">
        <v>0</v>
      </c>
      <c r="J117">
        <v>0</v>
      </c>
    </row>
    <row r="118" spans="1:10" x14ac:dyDescent="0.3">
      <c r="A118">
        <v>12090104</v>
      </c>
      <c r="B118">
        <v>0</v>
      </c>
      <c r="C118">
        <v>0</v>
      </c>
      <c r="D118">
        <v>0</v>
      </c>
      <c r="E118">
        <v>0</v>
      </c>
      <c r="F118">
        <v>0</v>
      </c>
      <c r="G118">
        <v>0</v>
      </c>
      <c r="H118">
        <v>115992</v>
      </c>
      <c r="I118">
        <v>766410</v>
      </c>
      <c r="J118">
        <v>5430</v>
      </c>
    </row>
    <row r="119" spans="1:10" x14ac:dyDescent="0.3">
      <c r="A119">
        <v>12090105</v>
      </c>
      <c r="B119">
        <v>151</v>
      </c>
      <c r="C119">
        <v>362</v>
      </c>
      <c r="D119">
        <v>18</v>
      </c>
      <c r="E119">
        <v>0</v>
      </c>
      <c r="F119">
        <v>0</v>
      </c>
      <c r="G119">
        <v>0</v>
      </c>
      <c r="H119">
        <v>2571</v>
      </c>
      <c r="I119">
        <v>6615</v>
      </c>
      <c r="J119">
        <v>360</v>
      </c>
    </row>
    <row r="120" spans="1:10" x14ac:dyDescent="0.3">
      <c r="A120">
        <v>12090106</v>
      </c>
      <c r="B120">
        <v>8043</v>
      </c>
      <c r="C120">
        <v>119824</v>
      </c>
      <c r="D120">
        <v>1837</v>
      </c>
      <c r="E120">
        <v>0</v>
      </c>
      <c r="F120">
        <v>0</v>
      </c>
      <c r="G120">
        <v>0</v>
      </c>
      <c r="H120">
        <v>548660</v>
      </c>
      <c r="I120">
        <v>106531</v>
      </c>
      <c r="J120">
        <v>22839</v>
      </c>
    </row>
    <row r="121" spans="1:10" x14ac:dyDescent="0.3">
      <c r="A121">
        <v>12090107</v>
      </c>
      <c r="B121">
        <v>13086</v>
      </c>
      <c r="C121">
        <v>129272</v>
      </c>
      <c r="D121">
        <v>1687</v>
      </c>
      <c r="E121">
        <v>0</v>
      </c>
      <c r="F121">
        <v>0</v>
      </c>
      <c r="G121">
        <v>0</v>
      </c>
      <c r="H121">
        <v>126082</v>
      </c>
      <c r="I121">
        <v>497128</v>
      </c>
      <c r="J121">
        <v>8017</v>
      </c>
    </row>
    <row r="122" spans="1:10" x14ac:dyDescent="0.3">
      <c r="A122">
        <v>12090108</v>
      </c>
      <c r="B122">
        <v>2822</v>
      </c>
      <c r="C122">
        <v>41963</v>
      </c>
      <c r="D122">
        <v>294</v>
      </c>
      <c r="E122">
        <v>0</v>
      </c>
      <c r="F122">
        <v>0</v>
      </c>
      <c r="G122">
        <v>0</v>
      </c>
      <c r="H122">
        <v>52611</v>
      </c>
      <c r="I122">
        <v>209601</v>
      </c>
      <c r="J122">
        <v>3026</v>
      </c>
    </row>
    <row r="123" spans="1:10" x14ac:dyDescent="0.3">
      <c r="A123">
        <v>12090109</v>
      </c>
      <c r="B123">
        <v>1032</v>
      </c>
      <c r="C123">
        <v>26544</v>
      </c>
      <c r="D123">
        <v>244</v>
      </c>
      <c r="E123">
        <v>0</v>
      </c>
      <c r="F123">
        <v>0</v>
      </c>
      <c r="G123">
        <v>0</v>
      </c>
      <c r="H123">
        <v>1119</v>
      </c>
      <c r="I123">
        <v>2953</v>
      </c>
      <c r="J123">
        <v>96</v>
      </c>
    </row>
    <row r="124" spans="1:10" x14ac:dyDescent="0.3">
      <c r="A124">
        <v>12090110</v>
      </c>
      <c r="B124">
        <v>4951</v>
      </c>
      <c r="C124">
        <v>136877</v>
      </c>
      <c r="D124">
        <v>1287</v>
      </c>
      <c r="E124">
        <v>0</v>
      </c>
      <c r="F124">
        <v>0</v>
      </c>
      <c r="G124">
        <v>0</v>
      </c>
      <c r="H124">
        <v>30997</v>
      </c>
      <c r="I124">
        <v>221938</v>
      </c>
      <c r="J124">
        <v>2199</v>
      </c>
    </row>
    <row r="125" spans="1:10" x14ac:dyDescent="0.3">
      <c r="A125">
        <v>12090201</v>
      </c>
      <c r="B125">
        <v>0</v>
      </c>
      <c r="C125">
        <v>0</v>
      </c>
      <c r="D125">
        <v>0</v>
      </c>
      <c r="E125">
        <v>17545</v>
      </c>
      <c r="F125">
        <v>63500</v>
      </c>
      <c r="G125">
        <v>803</v>
      </c>
      <c r="H125">
        <v>854296.45</v>
      </c>
      <c r="I125">
        <v>988007</v>
      </c>
      <c r="J125">
        <v>23192</v>
      </c>
    </row>
    <row r="126" spans="1:10" x14ac:dyDescent="0.3">
      <c r="A126">
        <v>12090202</v>
      </c>
      <c r="B126">
        <v>0</v>
      </c>
      <c r="C126">
        <v>0</v>
      </c>
      <c r="D126">
        <v>0</v>
      </c>
      <c r="E126">
        <v>0</v>
      </c>
      <c r="F126">
        <v>0</v>
      </c>
      <c r="G126">
        <v>0</v>
      </c>
      <c r="H126">
        <v>62</v>
      </c>
      <c r="I126">
        <v>62</v>
      </c>
      <c r="J126">
        <v>7</v>
      </c>
    </row>
    <row r="127" spans="1:10" x14ac:dyDescent="0.3">
      <c r="A127">
        <v>12090203</v>
      </c>
      <c r="B127">
        <v>0</v>
      </c>
      <c r="C127">
        <v>0</v>
      </c>
      <c r="D127">
        <v>0</v>
      </c>
      <c r="E127">
        <v>0</v>
      </c>
      <c r="F127">
        <v>0</v>
      </c>
      <c r="G127">
        <v>0</v>
      </c>
      <c r="H127">
        <v>772</v>
      </c>
      <c r="I127">
        <v>772</v>
      </c>
      <c r="J127">
        <v>0</v>
      </c>
    </row>
    <row r="128" spans="1:10" x14ac:dyDescent="0.3">
      <c r="A128">
        <v>12090204</v>
      </c>
      <c r="B128">
        <v>920</v>
      </c>
      <c r="C128">
        <v>992</v>
      </c>
      <c r="D128">
        <v>10</v>
      </c>
      <c r="E128">
        <v>0</v>
      </c>
      <c r="F128">
        <v>0</v>
      </c>
      <c r="G128">
        <v>0</v>
      </c>
      <c r="H128">
        <v>134</v>
      </c>
      <c r="I128">
        <v>254</v>
      </c>
      <c r="J128">
        <v>19</v>
      </c>
    </row>
    <row r="129" spans="1:10" x14ac:dyDescent="0.3">
      <c r="A129">
        <v>12090205</v>
      </c>
      <c r="B129">
        <v>227</v>
      </c>
      <c r="C129">
        <v>4372</v>
      </c>
      <c r="D129">
        <v>53</v>
      </c>
      <c r="E129">
        <v>167760</v>
      </c>
      <c r="F129">
        <v>308860</v>
      </c>
      <c r="G129">
        <v>8985</v>
      </c>
      <c r="H129">
        <v>1178374</v>
      </c>
      <c r="I129">
        <v>3234408</v>
      </c>
      <c r="J129">
        <v>19542</v>
      </c>
    </row>
    <row r="130" spans="1:10" x14ac:dyDescent="0.3">
      <c r="A130">
        <v>12090206</v>
      </c>
      <c r="B130">
        <v>815</v>
      </c>
      <c r="C130">
        <v>3332</v>
      </c>
      <c r="D130">
        <v>49</v>
      </c>
      <c r="E130">
        <v>0</v>
      </c>
      <c r="F130">
        <v>0</v>
      </c>
      <c r="G130">
        <v>0</v>
      </c>
      <c r="H130">
        <v>869</v>
      </c>
      <c r="I130">
        <v>6130</v>
      </c>
      <c r="J130">
        <v>82.2</v>
      </c>
    </row>
    <row r="131" spans="1:10" x14ac:dyDescent="0.3">
      <c r="A131">
        <v>12090301</v>
      </c>
      <c r="B131">
        <v>75500</v>
      </c>
      <c r="C131">
        <v>131466</v>
      </c>
      <c r="D131">
        <v>3261</v>
      </c>
      <c r="E131">
        <v>0</v>
      </c>
      <c r="F131">
        <v>0</v>
      </c>
      <c r="G131">
        <v>0</v>
      </c>
      <c r="H131">
        <v>58130</v>
      </c>
      <c r="I131">
        <v>83264</v>
      </c>
      <c r="J131">
        <v>2254</v>
      </c>
    </row>
    <row r="132" spans="1:10" x14ac:dyDescent="0.3">
      <c r="A132">
        <v>12090302</v>
      </c>
      <c r="B132">
        <v>0</v>
      </c>
      <c r="C132">
        <v>0</v>
      </c>
      <c r="D132">
        <v>0</v>
      </c>
      <c r="E132">
        <v>0</v>
      </c>
      <c r="F132">
        <v>0</v>
      </c>
      <c r="G132">
        <v>0</v>
      </c>
      <c r="H132">
        <v>284</v>
      </c>
      <c r="I132">
        <v>519</v>
      </c>
      <c r="J132">
        <v>21</v>
      </c>
    </row>
    <row r="133" spans="1:10" x14ac:dyDescent="0.3">
      <c r="A133">
        <v>12090401</v>
      </c>
      <c r="B133">
        <v>8610</v>
      </c>
      <c r="C133">
        <v>10618</v>
      </c>
      <c r="D133">
        <v>293</v>
      </c>
      <c r="E133">
        <v>0</v>
      </c>
      <c r="F133">
        <v>0</v>
      </c>
      <c r="G133">
        <v>0</v>
      </c>
      <c r="H133">
        <v>8271</v>
      </c>
      <c r="I133">
        <v>9854</v>
      </c>
      <c r="J133">
        <v>623</v>
      </c>
    </row>
    <row r="134" spans="1:10" x14ac:dyDescent="0.3">
      <c r="A134">
        <v>12090402</v>
      </c>
      <c r="B134">
        <v>717</v>
      </c>
      <c r="C134">
        <v>1256</v>
      </c>
      <c r="D134">
        <v>126</v>
      </c>
      <c r="E134">
        <v>0</v>
      </c>
      <c r="F134">
        <v>0</v>
      </c>
      <c r="G134">
        <v>0</v>
      </c>
      <c r="H134">
        <v>578</v>
      </c>
      <c r="I134">
        <v>878</v>
      </c>
      <c r="J134">
        <v>0</v>
      </c>
    </row>
    <row r="135" spans="1:10" x14ac:dyDescent="0.3">
      <c r="A135">
        <v>12100101</v>
      </c>
      <c r="B135">
        <v>162</v>
      </c>
      <c r="C135">
        <v>597</v>
      </c>
      <c r="D135">
        <v>35</v>
      </c>
      <c r="E135">
        <v>0</v>
      </c>
      <c r="F135">
        <v>0</v>
      </c>
      <c r="G135">
        <v>0</v>
      </c>
      <c r="H135">
        <v>332061</v>
      </c>
      <c r="I135">
        <v>398624</v>
      </c>
      <c r="J135">
        <v>24770</v>
      </c>
    </row>
    <row r="136" spans="1:10" x14ac:dyDescent="0.3">
      <c r="A136">
        <v>12100102</v>
      </c>
      <c r="B136">
        <v>238</v>
      </c>
      <c r="C136">
        <v>716</v>
      </c>
      <c r="D136">
        <v>43</v>
      </c>
      <c r="E136">
        <v>0</v>
      </c>
      <c r="F136">
        <v>0</v>
      </c>
      <c r="G136">
        <v>0</v>
      </c>
      <c r="H136">
        <v>167896</v>
      </c>
      <c r="I136">
        <v>202084</v>
      </c>
      <c r="J136">
        <v>12624</v>
      </c>
    </row>
    <row r="137" spans="1:10" x14ac:dyDescent="0.3">
      <c r="A137">
        <v>12100201</v>
      </c>
      <c r="B137">
        <v>145</v>
      </c>
      <c r="C137">
        <v>307</v>
      </c>
      <c r="D137">
        <v>150005</v>
      </c>
      <c r="E137">
        <v>0</v>
      </c>
      <c r="F137">
        <v>0</v>
      </c>
      <c r="G137">
        <v>0</v>
      </c>
      <c r="H137">
        <v>5802</v>
      </c>
      <c r="I137">
        <v>9959</v>
      </c>
      <c r="J137">
        <v>398</v>
      </c>
    </row>
    <row r="138" spans="1:10" x14ac:dyDescent="0.3">
      <c r="A138">
        <v>12100202</v>
      </c>
      <c r="B138">
        <v>1607</v>
      </c>
      <c r="C138">
        <v>42012</v>
      </c>
      <c r="D138">
        <v>302</v>
      </c>
      <c r="E138">
        <v>29890</v>
      </c>
      <c r="F138">
        <v>54356</v>
      </c>
      <c r="G138">
        <v>1542</v>
      </c>
      <c r="H138">
        <v>381969</v>
      </c>
      <c r="I138">
        <v>1214210</v>
      </c>
      <c r="J138">
        <v>8578</v>
      </c>
    </row>
    <row r="139" spans="1:10" x14ac:dyDescent="0.3">
      <c r="A139">
        <v>12100203</v>
      </c>
      <c r="B139">
        <v>5924</v>
      </c>
      <c r="C139">
        <v>106830</v>
      </c>
      <c r="D139">
        <v>1209</v>
      </c>
      <c r="E139">
        <v>111</v>
      </c>
      <c r="F139">
        <v>210</v>
      </c>
      <c r="G139">
        <v>0</v>
      </c>
      <c r="H139">
        <v>8228</v>
      </c>
      <c r="I139">
        <v>46370</v>
      </c>
      <c r="J139">
        <v>1004</v>
      </c>
    </row>
    <row r="140" spans="1:10" x14ac:dyDescent="0.3">
      <c r="A140">
        <v>12100204</v>
      </c>
      <c r="B140">
        <v>35084</v>
      </c>
      <c r="C140">
        <v>169000</v>
      </c>
      <c r="D140">
        <v>3100</v>
      </c>
      <c r="E140">
        <v>0</v>
      </c>
      <c r="F140">
        <v>0</v>
      </c>
      <c r="G140">
        <v>0</v>
      </c>
      <c r="H140">
        <v>317</v>
      </c>
      <c r="I140">
        <v>566</v>
      </c>
      <c r="J140">
        <v>25</v>
      </c>
    </row>
    <row r="141" spans="1:10" x14ac:dyDescent="0.3">
      <c r="A141">
        <v>12100301</v>
      </c>
      <c r="B141">
        <v>2899</v>
      </c>
      <c r="C141">
        <v>2910641</v>
      </c>
      <c r="D141">
        <v>438</v>
      </c>
      <c r="E141">
        <v>0</v>
      </c>
      <c r="F141">
        <v>0</v>
      </c>
      <c r="G141">
        <v>0</v>
      </c>
      <c r="H141">
        <v>89204</v>
      </c>
      <c r="I141">
        <v>136209</v>
      </c>
      <c r="J141">
        <v>4914</v>
      </c>
    </row>
    <row r="142" spans="1:10" x14ac:dyDescent="0.3">
      <c r="A142">
        <v>12100302</v>
      </c>
      <c r="B142">
        <v>811</v>
      </c>
      <c r="C142">
        <v>1679</v>
      </c>
      <c r="D142">
        <v>106</v>
      </c>
      <c r="E142">
        <v>0</v>
      </c>
      <c r="F142">
        <v>0</v>
      </c>
      <c r="G142">
        <v>0</v>
      </c>
      <c r="H142">
        <v>268769</v>
      </c>
      <c r="I142">
        <v>351200</v>
      </c>
      <c r="J142">
        <v>7310</v>
      </c>
    </row>
    <row r="143" spans="1:10" x14ac:dyDescent="0.3">
      <c r="A143">
        <v>12100303</v>
      </c>
      <c r="B143">
        <v>4833</v>
      </c>
      <c r="C143">
        <v>49415</v>
      </c>
      <c r="D143">
        <v>799</v>
      </c>
      <c r="E143">
        <v>0</v>
      </c>
      <c r="F143">
        <v>0</v>
      </c>
      <c r="G143">
        <v>0</v>
      </c>
      <c r="H143">
        <v>11198</v>
      </c>
      <c r="I143">
        <v>24608</v>
      </c>
      <c r="J143">
        <v>726</v>
      </c>
    </row>
    <row r="144" spans="1:10" x14ac:dyDescent="0.3">
      <c r="A144">
        <v>12100304</v>
      </c>
      <c r="B144">
        <v>1645</v>
      </c>
      <c r="C144">
        <v>21232</v>
      </c>
      <c r="D144">
        <v>310</v>
      </c>
      <c r="E144">
        <v>0</v>
      </c>
      <c r="F144">
        <v>0</v>
      </c>
      <c r="G144">
        <v>0</v>
      </c>
      <c r="H144">
        <v>4895</v>
      </c>
      <c r="I144">
        <v>17250</v>
      </c>
      <c r="J144">
        <v>230</v>
      </c>
    </row>
    <row r="145" spans="1:10" x14ac:dyDescent="0.3">
      <c r="A145">
        <v>12100401</v>
      </c>
      <c r="B145">
        <v>216032</v>
      </c>
      <c r="C145">
        <v>266512</v>
      </c>
      <c r="D145">
        <v>7760</v>
      </c>
      <c r="E145">
        <v>0</v>
      </c>
      <c r="F145">
        <v>0</v>
      </c>
      <c r="G145">
        <v>0</v>
      </c>
      <c r="H145">
        <v>20673</v>
      </c>
      <c r="I145">
        <v>23752</v>
      </c>
      <c r="J145">
        <v>538</v>
      </c>
    </row>
    <row r="146" spans="1:10" x14ac:dyDescent="0.3">
      <c r="A146">
        <v>12100402</v>
      </c>
      <c r="B146">
        <v>1499</v>
      </c>
      <c r="C146">
        <v>2744</v>
      </c>
      <c r="D146">
        <v>10</v>
      </c>
      <c r="E146">
        <v>0</v>
      </c>
      <c r="F146">
        <v>0</v>
      </c>
      <c r="G146">
        <v>0</v>
      </c>
      <c r="H146">
        <v>1996</v>
      </c>
      <c r="I146">
        <v>2890</v>
      </c>
      <c r="J146">
        <v>88</v>
      </c>
    </row>
    <row r="147" spans="1:10" x14ac:dyDescent="0.3">
      <c r="A147">
        <v>12100403</v>
      </c>
      <c r="B147">
        <v>2016</v>
      </c>
      <c r="C147">
        <v>3155</v>
      </c>
      <c r="D147">
        <v>480</v>
      </c>
      <c r="E147">
        <v>0</v>
      </c>
      <c r="F147">
        <v>0</v>
      </c>
      <c r="G147">
        <v>0</v>
      </c>
      <c r="H147">
        <v>1056</v>
      </c>
      <c r="I147">
        <v>1056</v>
      </c>
      <c r="J147">
        <v>0</v>
      </c>
    </row>
    <row r="148" spans="1:10" x14ac:dyDescent="0.3">
      <c r="A148">
        <v>12100404</v>
      </c>
      <c r="B148">
        <v>0</v>
      </c>
      <c r="C148">
        <v>0</v>
      </c>
      <c r="D148">
        <v>0</v>
      </c>
      <c r="E148">
        <v>0</v>
      </c>
      <c r="F148">
        <v>0</v>
      </c>
      <c r="G148">
        <v>0</v>
      </c>
      <c r="H148">
        <v>600</v>
      </c>
      <c r="I148">
        <v>600</v>
      </c>
      <c r="J148">
        <v>0</v>
      </c>
    </row>
    <row r="149" spans="1:10" x14ac:dyDescent="0.3">
      <c r="A149">
        <v>12100405</v>
      </c>
      <c r="B149">
        <v>0</v>
      </c>
      <c r="C149">
        <v>0</v>
      </c>
      <c r="D149">
        <v>0</v>
      </c>
      <c r="E149">
        <v>0</v>
      </c>
      <c r="F149">
        <v>0</v>
      </c>
      <c r="G149">
        <v>0</v>
      </c>
      <c r="H149">
        <v>14960</v>
      </c>
      <c r="I149">
        <v>16100</v>
      </c>
      <c r="J149">
        <v>2000</v>
      </c>
    </row>
    <row r="150" spans="1:10" x14ac:dyDescent="0.3">
      <c r="A150">
        <v>12100406</v>
      </c>
      <c r="B150">
        <v>0</v>
      </c>
      <c r="C150">
        <v>0</v>
      </c>
      <c r="D150">
        <v>0</v>
      </c>
      <c r="E150">
        <v>0</v>
      </c>
      <c r="F150">
        <v>0</v>
      </c>
      <c r="G150">
        <v>0</v>
      </c>
      <c r="H150">
        <v>316</v>
      </c>
      <c r="I150">
        <v>528</v>
      </c>
      <c r="J150">
        <v>10</v>
      </c>
    </row>
    <row r="151" spans="1:10" x14ac:dyDescent="0.3">
      <c r="A151">
        <v>12100407</v>
      </c>
      <c r="B151">
        <v>0</v>
      </c>
      <c r="C151">
        <v>0</v>
      </c>
      <c r="D151">
        <v>0</v>
      </c>
      <c r="E151">
        <v>0</v>
      </c>
      <c r="F151">
        <v>0</v>
      </c>
      <c r="G151">
        <v>0</v>
      </c>
      <c r="H151">
        <v>0</v>
      </c>
      <c r="I151">
        <v>0</v>
      </c>
      <c r="J151">
        <v>0</v>
      </c>
    </row>
    <row r="152" spans="1:10" x14ac:dyDescent="0.3">
      <c r="A152">
        <v>12110101</v>
      </c>
      <c r="B152">
        <v>281</v>
      </c>
      <c r="C152">
        <v>516</v>
      </c>
      <c r="D152">
        <v>36</v>
      </c>
      <c r="E152">
        <v>0</v>
      </c>
      <c r="F152">
        <v>0</v>
      </c>
      <c r="G152">
        <v>0</v>
      </c>
      <c r="H152">
        <v>401</v>
      </c>
      <c r="I152">
        <v>476</v>
      </c>
      <c r="J152">
        <v>11</v>
      </c>
    </row>
    <row r="153" spans="1:10" x14ac:dyDescent="0.3">
      <c r="A153">
        <v>12110102</v>
      </c>
      <c r="B153">
        <v>0</v>
      </c>
      <c r="C153">
        <v>0</v>
      </c>
      <c r="D153">
        <v>0</v>
      </c>
      <c r="E153">
        <v>0</v>
      </c>
      <c r="F153">
        <v>0</v>
      </c>
      <c r="G153">
        <v>0</v>
      </c>
      <c r="H153">
        <v>0</v>
      </c>
      <c r="I153">
        <v>0</v>
      </c>
      <c r="J153">
        <v>0</v>
      </c>
    </row>
    <row r="154" spans="1:10" x14ac:dyDescent="0.3">
      <c r="A154">
        <v>12110103</v>
      </c>
      <c r="B154">
        <v>2157</v>
      </c>
      <c r="C154">
        <v>5453</v>
      </c>
      <c r="D154">
        <v>518</v>
      </c>
      <c r="E154">
        <v>0</v>
      </c>
      <c r="F154">
        <v>0</v>
      </c>
      <c r="G154">
        <v>0</v>
      </c>
      <c r="H154">
        <v>18544</v>
      </c>
      <c r="I154">
        <v>32131</v>
      </c>
      <c r="J154">
        <v>829</v>
      </c>
    </row>
    <row r="155" spans="1:10" x14ac:dyDescent="0.3">
      <c r="A155">
        <v>12110104</v>
      </c>
      <c r="B155">
        <v>1630</v>
      </c>
      <c r="C155">
        <v>5926</v>
      </c>
      <c r="D155">
        <v>365</v>
      </c>
      <c r="E155">
        <v>0</v>
      </c>
      <c r="F155">
        <v>0</v>
      </c>
      <c r="G155">
        <v>0</v>
      </c>
      <c r="H155">
        <v>8160</v>
      </c>
      <c r="I155">
        <v>17619</v>
      </c>
      <c r="J155">
        <v>380</v>
      </c>
    </row>
    <row r="156" spans="1:10" x14ac:dyDescent="0.3">
      <c r="A156">
        <v>12110105</v>
      </c>
      <c r="B156">
        <v>6423</v>
      </c>
      <c r="C156">
        <v>18832</v>
      </c>
      <c r="D156">
        <v>1391</v>
      </c>
      <c r="E156">
        <v>0</v>
      </c>
      <c r="F156">
        <v>0</v>
      </c>
      <c r="G156">
        <v>0</v>
      </c>
      <c r="H156">
        <v>10174</v>
      </c>
      <c r="I156">
        <v>23150</v>
      </c>
      <c r="J156">
        <v>1020</v>
      </c>
    </row>
    <row r="157" spans="1:10" x14ac:dyDescent="0.3">
      <c r="A157">
        <v>12110106</v>
      </c>
      <c r="B157">
        <v>2806</v>
      </c>
      <c r="C157">
        <v>34588</v>
      </c>
      <c r="D157">
        <v>478</v>
      </c>
      <c r="E157">
        <v>0</v>
      </c>
      <c r="F157">
        <v>0</v>
      </c>
      <c r="G157">
        <v>0</v>
      </c>
      <c r="H157">
        <v>2344</v>
      </c>
      <c r="I157">
        <v>9488</v>
      </c>
      <c r="J157">
        <v>305</v>
      </c>
    </row>
    <row r="158" spans="1:10" x14ac:dyDescent="0.3">
      <c r="A158">
        <v>12110107</v>
      </c>
      <c r="B158">
        <v>330</v>
      </c>
      <c r="C158">
        <v>932</v>
      </c>
      <c r="D158">
        <v>65</v>
      </c>
      <c r="E158">
        <v>0</v>
      </c>
      <c r="F158">
        <v>0</v>
      </c>
      <c r="G158">
        <v>0</v>
      </c>
      <c r="H158">
        <v>1793</v>
      </c>
      <c r="I158">
        <v>4710</v>
      </c>
      <c r="J158">
        <v>237</v>
      </c>
    </row>
    <row r="159" spans="1:10" x14ac:dyDescent="0.3">
      <c r="A159">
        <v>12110108</v>
      </c>
      <c r="B159">
        <v>2066</v>
      </c>
      <c r="C159">
        <v>5413</v>
      </c>
      <c r="D159">
        <v>402</v>
      </c>
      <c r="E159">
        <v>0</v>
      </c>
      <c r="F159">
        <v>0</v>
      </c>
      <c r="G159">
        <v>0</v>
      </c>
      <c r="H159">
        <v>717268</v>
      </c>
      <c r="I159">
        <v>1101446</v>
      </c>
      <c r="J159">
        <v>26524</v>
      </c>
    </row>
    <row r="160" spans="1:10" x14ac:dyDescent="0.3">
      <c r="A160">
        <v>12110109</v>
      </c>
      <c r="B160">
        <v>1426</v>
      </c>
      <c r="C160">
        <v>9928</v>
      </c>
      <c r="D160">
        <v>430</v>
      </c>
      <c r="E160">
        <v>0</v>
      </c>
      <c r="F160">
        <v>0</v>
      </c>
      <c r="G160">
        <v>0</v>
      </c>
      <c r="H160">
        <v>2839</v>
      </c>
      <c r="I160">
        <v>6702</v>
      </c>
      <c r="J160">
        <v>326</v>
      </c>
    </row>
    <row r="161" spans="1:10" x14ac:dyDescent="0.3">
      <c r="A161">
        <v>12110110</v>
      </c>
      <c r="B161">
        <v>2258</v>
      </c>
      <c r="C161">
        <v>4256</v>
      </c>
      <c r="D161">
        <v>442</v>
      </c>
      <c r="E161">
        <v>0</v>
      </c>
      <c r="F161">
        <v>0</v>
      </c>
      <c r="G161">
        <v>0</v>
      </c>
      <c r="H161">
        <v>2056</v>
      </c>
      <c r="I161">
        <v>4117</v>
      </c>
      <c r="J161">
        <v>214</v>
      </c>
    </row>
    <row r="162" spans="1:10" x14ac:dyDescent="0.3">
      <c r="A162">
        <v>12110111</v>
      </c>
      <c r="B162">
        <v>360</v>
      </c>
      <c r="C162">
        <v>769</v>
      </c>
      <c r="D162">
        <v>68</v>
      </c>
      <c r="E162">
        <v>0</v>
      </c>
      <c r="F162">
        <v>0</v>
      </c>
      <c r="G162">
        <v>0</v>
      </c>
      <c r="H162">
        <v>302677</v>
      </c>
      <c r="I162">
        <v>535670</v>
      </c>
      <c r="J162">
        <v>44313</v>
      </c>
    </row>
    <row r="163" spans="1:10" x14ac:dyDescent="0.3">
      <c r="A163">
        <v>12110201</v>
      </c>
      <c r="B163">
        <v>0</v>
      </c>
      <c r="C163">
        <v>0</v>
      </c>
      <c r="D163">
        <v>0</v>
      </c>
      <c r="E163">
        <v>0</v>
      </c>
      <c r="F163">
        <v>0</v>
      </c>
      <c r="G163">
        <v>0</v>
      </c>
      <c r="H163">
        <v>954</v>
      </c>
      <c r="I163">
        <v>1800</v>
      </c>
      <c r="J163">
        <v>123</v>
      </c>
    </row>
    <row r="164" spans="1:10" x14ac:dyDescent="0.3">
      <c r="A164">
        <v>12110202</v>
      </c>
      <c r="B164">
        <v>0</v>
      </c>
      <c r="C164">
        <v>0</v>
      </c>
      <c r="D164">
        <v>0</v>
      </c>
      <c r="E164">
        <v>0</v>
      </c>
      <c r="F164">
        <v>0</v>
      </c>
      <c r="G164">
        <v>0</v>
      </c>
      <c r="H164">
        <v>6741</v>
      </c>
      <c r="I164">
        <v>7084</v>
      </c>
      <c r="J164">
        <v>32</v>
      </c>
    </row>
    <row r="165" spans="1:10" x14ac:dyDescent="0.3">
      <c r="A165">
        <v>12110203</v>
      </c>
      <c r="B165">
        <v>0</v>
      </c>
      <c r="C165">
        <v>0</v>
      </c>
      <c r="D165">
        <v>0</v>
      </c>
      <c r="E165">
        <v>0</v>
      </c>
      <c r="F165">
        <v>0</v>
      </c>
      <c r="G165">
        <v>0</v>
      </c>
      <c r="H165">
        <v>0</v>
      </c>
      <c r="I165">
        <v>0</v>
      </c>
      <c r="J165">
        <v>0</v>
      </c>
    </row>
    <row r="166" spans="1:10" x14ac:dyDescent="0.3">
      <c r="A166">
        <v>12110204</v>
      </c>
      <c r="B166">
        <v>3786</v>
      </c>
      <c r="C166">
        <v>124367</v>
      </c>
      <c r="D166">
        <v>1097</v>
      </c>
      <c r="E166">
        <v>0</v>
      </c>
      <c r="F166">
        <v>0</v>
      </c>
      <c r="G166">
        <v>0</v>
      </c>
      <c r="H166">
        <v>6697</v>
      </c>
      <c r="I166">
        <v>30907</v>
      </c>
      <c r="J166">
        <v>819.8</v>
      </c>
    </row>
    <row r="167" spans="1:10" x14ac:dyDescent="0.3">
      <c r="A167">
        <v>12110205</v>
      </c>
      <c r="B167">
        <v>108</v>
      </c>
      <c r="C167">
        <v>438</v>
      </c>
      <c r="D167">
        <v>28</v>
      </c>
      <c r="E167">
        <v>0</v>
      </c>
      <c r="F167">
        <v>0</v>
      </c>
      <c r="G167">
        <v>0</v>
      </c>
      <c r="H167">
        <v>1692</v>
      </c>
      <c r="I167">
        <v>2453</v>
      </c>
      <c r="J167">
        <v>12</v>
      </c>
    </row>
    <row r="168" spans="1:10" x14ac:dyDescent="0.3">
      <c r="A168">
        <v>12110206</v>
      </c>
      <c r="B168">
        <v>0</v>
      </c>
      <c r="C168">
        <v>0</v>
      </c>
      <c r="D168">
        <v>0</v>
      </c>
      <c r="E168">
        <v>0</v>
      </c>
      <c r="F168">
        <v>0</v>
      </c>
      <c r="G168">
        <v>0</v>
      </c>
      <c r="H168">
        <v>100</v>
      </c>
      <c r="I168">
        <v>342</v>
      </c>
      <c r="J168">
        <v>25</v>
      </c>
    </row>
    <row r="169" spans="1:10" x14ac:dyDescent="0.3">
      <c r="A169">
        <v>12110207</v>
      </c>
      <c r="B169">
        <v>0</v>
      </c>
      <c r="C169">
        <v>0</v>
      </c>
      <c r="D169">
        <v>0</v>
      </c>
      <c r="E169">
        <v>0</v>
      </c>
      <c r="F169">
        <v>0</v>
      </c>
      <c r="G169">
        <v>0</v>
      </c>
      <c r="H169">
        <v>0</v>
      </c>
      <c r="I169">
        <v>0</v>
      </c>
      <c r="J169">
        <v>0</v>
      </c>
    </row>
    <row r="170" spans="1:10" x14ac:dyDescent="0.3">
      <c r="A170">
        <v>12110208</v>
      </c>
      <c r="B170">
        <v>3739</v>
      </c>
      <c r="C170">
        <v>5350</v>
      </c>
      <c r="D170">
        <v>75</v>
      </c>
      <c r="E170">
        <v>0</v>
      </c>
      <c r="F170">
        <v>0</v>
      </c>
      <c r="G170">
        <v>0</v>
      </c>
      <c r="H170">
        <v>97749</v>
      </c>
      <c r="I170">
        <v>169004</v>
      </c>
      <c r="J170">
        <v>12389</v>
      </c>
    </row>
    <row r="171" spans="1:10" x14ac:dyDescent="0.3">
      <c r="A171">
        <v>13030102</v>
      </c>
      <c r="B171">
        <v>0</v>
      </c>
      <c r="C171">
        <v>2664</v>
      </c>
      <c r="D171">
        <v>0</v>
      </c>
      <c r="E171">
        <v>0</v>
      </c>
      <c r="F171">
        <v>0</v>
      </c>
      <c r="G171">
        <v>0</v>
      </c>
      <c r="H171">
        <v>207</v>
      </c>
      <c r="I171">
        <v>262</v>
      </c>
      <c r="J171">
        <v>10</v>
      </c>
    </row>
    <row r="172" spans="1:10" x14ac:dyDescent="0.3">
      <c r="A172">
        <v>13040100</v>
      </c>
      <c r="B172">
        <v>1711</v>
      </c>
      <c r="C172">
        <v>9689</v>
      </c>
      <c r="D172">
        <v>62</v>
      </c>
      <c r="E172">
        <v>0</v>
      </c>
      <c r="F172">
        <v>0</v>
      </c>
      <c r="G172">
        <v>0</v>
      </c>
      <c r="H172">
        <v>32499</v>
      </c>
      <c r="I172">
        <v>103542</v>
      </c>
      <c r="J172">
        <v>928</v>
      </c>
    </row>
    <row r="173" spans="1:10" x14ac:dyDescent="0.3">
      <c r="A173">
        <v>13040201</v>
      </c>
      <c r="B173">
        <v>160</v>
      </c>
      <c r="C173">
        <v>240</v>
      </c>
      <c r="D173">
        <v>20</v>
      </c>
      <c r="E173">
        <v>0</v>
      </c>
      <c r="F173">
        <v>0</v>
      </c>
      <c r="G173">
        <v>0</v>
      </c>
      <c r="H173">
        <v>0</v>
      </c>
      <c r="I173">
        <v>0</v>
      </c>
      <c r="J173">
        <v>0</v>
      </c>
    </row>
    <row r="174" spans="1:10" x14ac:dyDescent="0.3">
      <c r="A174">
        <v>13040202</v>
      </c>
      <c r="B174">
        <v>50</v>
      </c>
      <c r="C174">
        <v>1847</v>
      </c>
      <c r="D174">
        <v>20</v>
      </c>
      <c r="E174">
        <v>0</v>
      </c>
      <c r="F174">
        <v>0</v>
      </c>
      <c r="G174">
        <v>0</v>
      </c>
      <c r="H174">
        <v>3452</v>
      </c>
      <c r="I174">
        <v>3470</v>
      </c>
      <c r="J174">
        <v>0</v>
      </c>
    </row>
    <row r="175" spans="1:10" x14ac:dyDescent="0.3">
      <c r="A175">
        <v>13040203</v>
      </c>
      <c r="B175">
        <v>0</v>
      </c>
      <c r="C175">
        <v>0</v>
      </c>
      <c r="D175">
        <v>0</v>
      </c>
      <c r="E175">
        <v>0</v>
      </c>
      <c r="F175">
        <v>0</v>
      </c>
      <c r="G175">
        <v>0</v>
      </c>
      <c r="H175">
        <v>0</v>
      </c>
      <c r="I175">
        <v>0</v>
      </c>
      <c r="J175">
        <v>0</v>
      </c>
    </row>
    <row r="176" spans="1:10" x14ac:dyDescent="0.3">
      <c r="A176">
        <v>13040204</v>
      </c>
      <c r="B176">
        <v>0</v>
      </c>
      <c r="C176">
        <v>0</v>
      </c>
      <c r="D176">
        <v>0</v>
      </c>
      <c r="E176">
        <v>0</v>
      </c>
      <c r="F176">
        <v>0</v>
      </c>
      <c r="G176">
        <v>0</v>
      </c>
      <c r="H176">
        <v>492</v>
      </c>
      <c r="I176">
        <v>1383</v>
      </c>
      <c r="J176">
        <v>21</v>
      </c>
    </row>
    <row r="177" spans="1:10" x14ac:dyDescent="0.3">
      <c r="A177">
        <v>13040205</v>
      </c>
      <c r="B177">
        <v>0</v>
      </c>
      <c r="C177">
        <v>0</v>
      </c>
      <c r="D177">
        <v>0</v>
      </c>
      <c r="E177">
        <v>0</v>
      </c>
      <c r="F177">
        <v>0</v>
      </c>
      <c r="G177">
        <v>0</v>
      </c>
      <c r="H177">
        <v>0</v>
      </c>
      <c r="I177">
        <v>0</v>
      </c>
      <c r="J177">
        <v>0</v>
      </c>
    </row>
    <row r="178" spans="1:10" x14ac:dyDescent="0.3">
      <c r="A178">
        <v>13040206</v>
      </c>
      <c r="B178">
        <v>0</v>
      </c>
      <c r="C178">
        <v>0</v>
      </c>
      <c r="D178">
        <v>0</v>
      </c>
      <c r="E178">
        <v>0</v>
      </c>
      <c r="F178">
        <v>0</v>
      </c>
      <c r="G178">
        <v>0</v>
      </c>
      <c r="H178">
        <v>0</v>
      </c>
      <c r="I178">
        <v>0</v>
      </c>
      <c r="J178">
        <v>0</v>
      </c>
    </row>
    <row r="179" spans="1:10" x14ac:dyDescent="0.3">
      <c r="A179">
        <v>13040207</v>
      </c>
      <c r="B179">
        <v>0</v>
      </c>
      <c r="C179">
        <v>0</v>
      </c>
      <c r="D179">
        <v>0</v>
      </c>
      <c r="E179">
        <v>0</v>
      </c>
      <c r="F179">
        <v>0</v>
      </c>
      <c r="G179">
        <v>0</v>
      </c>
      <c r="H179">
        <v>340</v>
      </c>
      <c r="I179">
        <v>0</v>
      </c>
      <c r="J179">
        <v>48</v>
      </c>
    </row>
    <row r="180" spans="1:10" x14ac:dyDescent="0.3">
      <c r="A180">
        <v>13040208</v>
      </c>
      <c r="B180">
        <v>5812</v>
      </c>
      <c r="C180">
        <v>48132</v>
      </c>
      <c r="D180">
        <v>367</v>
      </c>
      <c r="E180">
        <v>0</v>
      </c>
      <c r="F180">
        <v>0</v>
      </c>
      <c r="G180">
        <v>0</v>
      </c>
      <c r="H180">
        <v>0</v>
      </c>
      <c r="I180">
        <v>0</v>
      </c>
      <c r="J180">
        <v>0</v>
      </c>
    </row>
    <row r="181" spans="1:10" x14ac:dyDescent="0.3">
      <c r="A181">
        <v>13040209</v>
      </c>
      <c r="B181">
        <v>0</v>
      </c>
      <c r="C181">
        <v>0</v>
      </c>
      <c r="D181">
        <v>0</v>
      </c>
      <c r="E181">
        <v>0</v>
      </c>
      <c r="F181">
        <v>0</v>
      </c>
      <c r="G181">
        <v>0</v>
      </c>
      <c r="H181">
        <v>0</v>
      </c>
      <c r="I181">
        <v>0</v>
      </c>
      <c r="J181">
        <v>0</v>
      </c>
    </row>
    <row r="182" spans="1:10" x14ac:dyDescent="0.3">
      <c r="A182">
        <v>13040210</v>
      </c>
      <c r="B182">
        <v>0</v>
      </c>
      <c r="C182">
        <v>0</v>
      </c>
      <c r="D182">
        <v>0</v>
      </c>
      <c r="E182">
        <v>0</v>
      </c>
      <c r="F182">
        <v>0</v>
      </c>
      <c r="G182">
        <v>0</v>
      </c>
      <c r="H182">
        <v>0</v>
      </c>
      <c r="I182">
        <v>0</v>
      </c>
      <c r="J182">
        <v>0</v>
      </c>
    </row>
    <row r="183" spans="1:10" x14ac:dyDescent="0.3">
      <c r="A183">
        <v>13040211</v>
      </c>
      <c r="B183">
        <v>0</v>
      </c>
      <c r="C183">
        <v>0</v>
      </c>
      <c r="D183">
        <v>0</v>
      </c>
      <c r="E183">
        <v>0</v>
      </c>
      <c r="F183">
        <v>0</v>
      </c>
      <c r="G183">
        <v>0</v>
      </c>
      <c r="H183">
        <v>37</v>
      </c>
      <c r="I183">
        <v>591</v>
      </c>
      <c r="J183">
        <v>6</v>
      </c>
    </row>
    <row r="184" spans="1:10" x14ac:dyDescent="0.3">
      <c r="A184">
        <v>13040212</v>
      </c>
      <c r="B184">
        <v>3384000</v>
      </c>
      <c r="C184">
        <v>5128000</v>
      </c>
      <c r="D184">
        <v>89000</v>
      </c>
      <c r="E184">
        <v>0</v>
      </c>
      <c r="F184">
        <v>0</v>
      </c>
      <c r="G184">
        <v>0</v>
      </c>
      <c r="H184">
        <v>0</v>
      </c>
      <c r="I184">
        <v>0</v>
      </c>
      <c r="J184">
        <v>0</v>
      </c>
    </row>
    <row r="185" spans="1:10" x14ac:dyDescent="0.3">
      <c r="A185">
        <v>13040301</v>
      </c>
      <c r="B185">
        <v>12420</v>
      </c>
      <c r="C185">
        <v>124375</v>
      </c>
      <c r="D185">
        <v>645</v>
      </c>
      <c r="E185">
        <v>0</v>
      </c>
      <c r="F185">
        <v>0</v>
      </c>
      <c r="G185">
        <v>0</v>
      </c>
      <c r="H185">
        <v>0</v>
      </c>
      <c r="I185">
        <v>0</v>
      </c>
      <c r="J185">
        <v>0</v>
      </c>
    </row>
    <row r="186" spans="1:10" x14ac:dyDescent="0.3">
      <c r="A186">
        <v>13040302</v>
      </c>
      <c r="B186">
        <v>0</v>
      </c>
      <c r="C186">
        <v>0</v>
      </c>
      <c r="D186">
        <v>0</v>
      </c>
      <c r="E186">
        <v>0</v>
      </c>
      <c r="F186">
        <v>0</v>
      </c>
      <c r="G186">
        <v>0</v>
      </c>
      <c r="H186">
        <v>1061</v>
      </c>
      <c r="I186">
        <v>2124</v>
      </c>
      <c r="J186">
        <v>177</v>
      </c>
    </row>
    <row r="187" spans="1:10" x14ac:dyDescent="0.3">
      <c r="A187">
        <v>13040303</v>
      </c>
      <c r="B187">
        <v>0</v>
      </c>
      <c r="C187">
        <v>0</v>
      </c>
      <c r="D187">
        <v>0</v>
      </c>
      <c r="E187">
        <v>0</v>
      </c>
      <c r="F187">
        <v>0</v>
      </c>
      <c r="G187">
        <v>0</v>
      </c>
      <c r="H187">
        <v>0</v>
      </c>
      <c r="I187">
        <v>0</v>
      </c>
      <c r="J187">
        <v>0</v>
      </c>
    </row>
    <row r="188" spans="1:10" x14ac:dyDescent="0.3">
      <c r="A188">
        <v>13050003</v>
      </c>
      <c r="B188">
        <v>0</v>
      </c>
      <c r="C188">
        <v>0</v>
      </c>
      <c r="D188">
        <v>0</v>
      </c>
      <c r="E188">
        <v>0</v>
      </c>
      <c r="F188">
        <v>0</v>
      </c>
      <c r="G188">
        <v>0</v>
      </c>
      <c r="H188">
        <v>700</v>
      </c>
      <c r="I188">
        <v>700</v>
      </c>
      <c r="J188">
        <v>14</v>
      </c>
    </row>
    <row r="189" spans="1:10" x14ac:dyDescent="0.3">
      <c r="A189">
        <v>13050004</v>
      </c>
      <c r="B189">
        <v>2658</v>
      </c>
      <c r="C189">
        <v>39468</v>
      </c>
      <c r="D189">
        <v>296</v>
      </c>
      <c r="E189">
        <v>0</v>
      </c>
      <c r="F189">
        <v>0</v>
      </c>
      <c r="G189">
        <v>0</v>
      </c>
      <c r="H189">
        <v>398</v>
      </c>
      <c r="I189">
        <v>8816</v>
      </c>
      <c r="J189">
        <v>90</v>
      </c>
    </row>
    <row r="190" spans="1:10" x14ac:dyDescent="0.3">
      <c r="A190">
        <v>13060011</v>
      </c>
      <c r="B190">
        <v>0</v>
      </c>
      <c r="C190">
        <v>0</v>
      </c>
      <c r="D190">
        <v>0</v>
      </c>
      <c r="E190">
        <v>0</v>
      </c>
      <c r="F190">
        <v>0</v>
      </c>
      <c r="G190">
        <v>0</v>
      </c>
      <c r="H190">
        <v>0</v>
      </c>
      <c r="I190">
        <v>0</v>
      </c>
      <c r="J190">
        <v>0</v>
      </c>
    </row>
    <row r="191" spans="1:10" x14ac:dyDescent="0.3">
      <c r="A191">
        <v>13070001</v>
      </c>
      <c r="B191">
        <v>0</v>
      </c>
      <c r="C191">
        <v>0</v>
      </c>
      <c r="D191">
        <v>0</v>
      </c>
      <c r="E191">
        <v>0</v>
      </c>
      <c r="F191">
        <v>0</v>
      </c>
      <c r="G191">
        <v>0</v>
      </c>
      <c r="H191">
        <v>308180</v>
      </c>
      <c r="I191">
        <v>518950</v>
      </c>
      <c r="J191">
        <v>7507</v>
      </c>
    </row>
    <row r="192" spans="1:10" x14ac:dyDescent="0.3">
      <c r="A192">
        <v>13070002</v>
      </c>
      <c r="B192">
        <v>0</v>
      </c>
      <c r="C192">
        <v>0</v>
      </c>
      <c r="D192">
        <v>0</v>
      </c>
      <c r="E192">
        <v>0</v>
      </c>
      <c r="F192">
        <v>0</v>
      </c>
      <c r="G192">
        <v>0</v>
      </c>
      <c r="H192">
        <v>25</v>
      </c>
      <c r="I192">
        <v>210</v>
      </c>
      <c r="J192">
        <v>3</v>
      </c>
    </row>
    <row r="193" spans="1:10" x14ac:dyDescent="0.3">
      <c r="A193">
        <v>13070003</v>
      </c>
      <c r="B193">
        <v>0</v>
      </c>
      <c r="C193">
        <v>0</v>
      </c>
      <c r="D193">
        <v>0</v>
      </c>
      <c r="E193">
        <v>0</v>
      </c>
      <c r="F193">
        <v>0</v>
      </c>
      <c r="G193">
        <v>0</v>
      </c>
      <c r="H193">
        <v>6459</v>
      </c>
      <c r="I193">
        <v>8062</v>
      </c>
      <c r="J193">
        <v>644</v>
      </c>
    </row>
    <row r="194" spans="1:10" x14ac:dyDescent="0.3">
      <c r="A194">
        <v>13070004</v>
      </c>
      <c r="B194">
        <v>924</v>
      </c>
      <c r="C194">
        <v>4000</v>
      </c>
      <c r="D194">
        <v>0</v>
      </c>
      <c r="E194">
        <v>0</v>
      </c>
      <c r="F194">
        <v>0</v>
      </c>
      <c r="G194">
        <v>0</v>
      </c>
      <c r="H194">
        <v>3871</v>
      </c>
      <c r="I194">
        <v>5095</v>
      </c>
      <c r="J194">
        <v>22</v>
      </c>
    </row>
    <row r="195" spans="1:10" x14ac:dyDescent="0.3">
      <c r="A195">
        <v>13070005</v>
      </c>
      <c r="B195">
        <v>0</v>
      </c>
      <c r="C195">
        <v>0</v>
      </c>
      <c r="D195">
        <v>0</v>
      </c>
      <c r="E195">
        <v>0</v>
      </c>
      <c r="F195">
        <v>0</v>
      </c>
      <c r="G195">
        <v>0</v>
      </c>
      <c r="H195">
        <v>0</v>
      </c>
      <c r="I195">
        <v>0</v>
      </c>
      <c r="J195">
        <v>0</v>
      </c>
    </row>
    <row r="196" spans="1:10" x14ac:dyDescent="0.3">
      <c r="A196">
        <v>13070006</v>
      </c>
      <c r="B196">
        <v>0</v>
      </c>
      <c r="C196">
        <v>0</v>
      </c>
      <c r="D196">
        <v>0</v>
      </c>
      <c r="E196">
        <v>0</v>
      </c>
      <c r="F196">
        <v>0</v>
      </c>
      <c r="G196">
        <v>0</v>
      </c>
      <c r="H196">
        <v>0</v>
      </c>
      <c r="I196">
        <v>0</v>
      </c>
      <c r="J196">
        <v>0</v>
      </c>
    </row>
    <row r="197" spans="1:10" x14ac:dyDescent="0.3">
      <c r="A197">
        <v>13070007</v>
      </c>
      <c r="B197">
        <v>516</v>
      </c>
      <c r="C197">
        <v>568</v>
      </c>
      <c r="D197">
        <v>0</v>
      </c>
      <c r="E197">
        <v>0</v>
      </c>
      <c r="F197">
        <v>0</v>
      </c>
      <c r="G197">
        <v>0</v>
      </c>
      <c r="H197">
        <v>9964</v>
      </c>
      <c r="I197">
        <v>16026</v>
      </c>
      <c r="J197">
        <v>780</v>
      </c>
    </row>
    <row r="198" spans="1:10" x14ac:dyDescent="0.3">
      <c r="A198">
        <v>13070008</v>
      </c>
      <c r="B198">
        <v>0</v>
      </c>
      <c r="C198">
        <v>0</v>
      </c>
      <c r="D198">
        <v>0</v>
      </c>
      <c r="E198">
        <v>0</v>
      </c>
      <c r="F198">
        <v>0</v>
      </c>
      <c r="G198">
        <v>0</v>
      </c>
      <c r="H198">
        <v>0</v>
      </c>
      <c r="I198">
        <v>0</v>
      </c>
      <c r="J198">
        <v>0</v>
      </c>
    </row>
    <row r="199" spans="1:10" x14ac:dyDescent="0.3">
      <c r="A199">
        <v>13070009</v>
      </c>
      <c r="B199">
        <v>0</v>
      </c>
      <c r="C199">
        <v>0</v>
      </c>
      <c r="D199">
        <v>0</v>
      </c>
      <c r="E199">
        <v>0</v>
      </c>
      <c r="F199">
        <v>0</v>
      </c>
      <c r="G199">
        <v>0</v>
      </c>
      <c r="H199">
        <v>0</v>
      </c>
      <c r="I199">
        <v>0</v>
      </c>
      <c r="J199">
        <v>0</v>
      </c>
    </row>
    <row r="200" spans="1:10" x14ac:dyDescent="0.3">
      <c r="A200">
        <v>13070010</v>
      </c>
      <c r="B200">
        <v>0</v>
      </c>
      <c r="C200">
        <v>0</v>
      </c>
      <c r="D200">
        <v>0</v>
      </c>
      <c r="E200">
        <v>0</v>
      </c>
      <c r="F200">
        <v>0</v>
      </c>
      <c r="G200">
        <v>0</v>
      </c>
      <c r="H200">
        <v>64</v>
      </c>
      <c r="I200">
        <v>86</v>
      </c>
      <c r="J200">
        <v>8</v>
      </c>
    </row>
    <row r="201" spans="1:10" x14ac:dyDescent="0.3">
      <c r="A201">
        <v>13070011</v>
      </c>
      <c r="B201">
        <v>0</v>
      </c>
      <c r="C201">
        <v>0</v>
      </c>
      <c r="D201">
        <v>0</v>
      </c>
      <c r="E201">
        <v>0</v>
      </c>
      <c r="F201">
        <v>0</v>
      </c>
      <c r="G201">
        <v>0</v>
      </c>
      <c r="H201">
        <v>0</v>
      </c>
      <c r="I201">
        <v>0</v>
      </c>
      <c r="J201">
        <v>0</v>
      </c>
    </row>
    <row r="202" spans="1:10" x14ac:dyDescent="0.3">
      <c r="A202">
        <v>13070012</v>
      </c>
      <c r="B202">
        <v>0</v>
      </c>
      <c r="C202">
        <v>0</v>
      </c>
      <c r="D202">
        <v>0</v>
      </c>
      <c r="E202">
        <v>0</v>
      </c>
      <c r="F202">
        <v>0</v>
      </c>
      <c r="G202">
        <v>0</v>
      </c>
      <c r="H202">
        <v>0</v>
      </c>
      <c r="I202">
        <v>0</v>
      </c>
      <c r="J202">
        <v>0</v>
      </c>
    </row>
    <row r="203" spans="1:10" x14ac:dyDescent="0.3">
      <c r="A203">
        <v>13080001</v>
      </c>
      <c r="B203">
        <v>1261</v>
      </c>
      <c r="C203">
        <v>8021</v>
      </c>
      <c r="D203">
        <v>124</v>
      </c>
      <c r="E203">
        <v>0</v>
      </c>
      <c r="F203">
        <v>0</v>
      </c>
      <c r="G203">
        <v>0</v>
      </c>
      <c r="H203">
        <v>1400</v>
      </c>
      <c r="I203">
        <v>3269</v>
      </c>
      <c r="J203">
        <v>201</v>
      </c>
    </row>
    <row r="204" spans="1:10" x14ac:dyDescent="0.3">
      <c r="A204">
        <v>13080002</v>
      </c>
      <c r="B204">
        <v>1347</v>
      </c>
      <c r="C204">
        <v>3313</v>
      </c>
      <c r="D204">
        <v>164</v>
      </c>
      <c r="E204">
        <v>0</v>
      </c>
      <c r="F204">
        <v>0</v>
      </c>
      <c r="G204">
        <v>0</v>
      </c>
      <c r="H204">
        <v>33120</v>
      </c>
      <c r="I204">
        <v>103970</v>
      </c>
      <c r="J204">
        <v>3345</v>
      </c>
    </row>
    <row r="205" spans="1:10" x14ac:dyDescent="0.3">
      <c r="A205">
        <v>13080003</v>
      </c>
      <c r="B205">
        <v>4980</v>
      </c>
      <c r="C205">
        <v>8797</v>
      </c>
      <c r="D205">
        <v>814</v>
      </c>
      <c r="E205">
        <v>0</v>
      </c>
      <c r="F205">
        <v>0</v>
      </c>
      <c r="G205">
        <v>0</v>
      </c>
      <c r="H205">
        <v>3235</v>
      </c>
      <c r="I205">
        <v>7413</v>
      </c>
      <c r="J205">
        <v>567</v>
      </c>
    </row>
    <row r="206" spans="1:10" x14ac:dyDescent="0.3">
      <c r="A206">
        <v>13090001</v>
      </c>
      <c r="B206">
        <v>2670112</v>
      </c>
      <c r="C206">
        <v>3212284</v>
      </c>
      <c r="D206">
        <v>115885</v>
      </c>
      <c r="E206">
        <v>0</v>
      </c>
      <c r="F206">
        <v>0</v>
      </c>
      <c r="G206">
        <v>0</v>
      </c>
      <c r="H206">
        <v>2324</v>
      </c>
      <c r="I206">
        <v>4482</v>
      </c>
      <c r="J206">
        <v>90</v>
      </c>
    </row>
    <row r="207" spans="1:10" x14ac:dyDescent="0.3">
      <c r="A207">
        <v>13090002</v>
      </c>
      <c r="B207">
        <v>0</v>
      </c>
      <c r="C207">
        <v>6000</v>
      </c>
      <c r="D207">
        <v>0</v>
      </c>
      <c r="E207">
        <v>0</v>
      </c>
      <c r="F207">
        <v>0</v>
      </c>
      <c r="G207">
        <v>0</v>
      </c>
      <c r="H207">
        <v>10340</v>
      </c>
      <c r="I207">
        <v>16400</v>
      </c>
      <c r="J207">
        <v>1287</v>
      </c>
    </row>
  </sheetData>
  <mergeCells count="4">
    <mergeCell ref="A1:A2"/>
    <mergeCell ref="H1:J1"/>
    <mergeCell ref="E1:G1"/>
    <mergeCell ref="B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210"/>
  <sheetViews>
    <sheetView workbookViewId="0">
      <pane xSplit="1" ySplit="4" topLeftCell="B5" activePane="bottomRight" state="frozen"/>
      <selection pane="topRight" activeCell="B1" sqref="B1"/>
      <selection pane="bottomLeft" activeCell="A5" sqref="A5"/>
      <selection pane="bottomRight" activeCell="A13" sqref="A13"/>
    </sheetView>
  </sheetViews>
  <sheetFormatPr defaultRowHeight="14.4" x14ac:dyDescent="0.3"/>
  <cols>
    <col min="1" max="1" width="10" bestFit="1" customWidth="1"/>
    <col min="7" max="9" width="15.6640625" customWidth="1"/>
    <col min="10" max="10" width="20.6640625" customWidth="1"/>
    <col min="11" max="15" width="15.6640625" customWidth="1"/>
  </cols>
  <sheetData>
    <row r="1" spans="1:15" ht="19.95" customHeight="1" thickTop="1" x14ac:dyDescent="0.3">
      <c r="A1" s="206" t="s">
        <v>905</v>
      </c>
      <c r="B1" s="207"/>
      <c r="C1" s="207"/>
      <c r="D1" s="207"/>
      <c r="E1" s="207"/>
      <c r="F1" s="208"/>
      <c r="G1" s="225" t="s">
        <v>906</v>
      </c>
      <c r="H1" s="226"/>
      <c r="I1" s="227"/>
      <c r="J1" s="233" t="s">
        <v>907</v>
      </c>
      <c r="K1" s="240" t="s">
        <v>908</v>
      </c>
      <c r="L1" s="241"/>
      <c r="M1" s="247" t="s">
        <v>6</v>
      </c>
      <c r="N1" s="250" t="s">
        <v>191</v>
      </c>
      <c r="O1" s="253" t="s">
        <v>909</v>
      </c>
    </row>
    <row r="2" spans="1:15" ht="19.95" customHeight="1" x14ac:dyDescent="0.3">
      <c r="A2" s="209"/>
      <c r="B2" s="203"/>
      <c r="C2" s="203"/>
      <c r="D2" s="203"/>
      <c r="E2" s="203"/>
      <c r="F2" s="210"/>
      <c r="G2" s="228"/>
      <c r="H2" s="205"/>
      <c r="I2" s="229"/>
      <c r="J2" s="234"/>
      <c r="K2" s="242"/>
      <c r="L2" s="243"/>
      <c r="M2" s="248"/>
      <c r="N2" s="251"/>
      <c r="O2" s="254"/>
    </row>
    <row r="3" spans="1:15" ht="19.95" customHeight="1" thickBot="1" x14ac:dyDescent="0.35">
      <c r="A3" s="211"/>
      <c r="B3" s="212"/>
      <c r="C3" s="212"/>
      <c r="D3" s="212"/>
      <c r="E3" s="212"/>
      <c r="F3" s="213"/>
      <c r="G3" s="230"/>
      <c r="H3" s="231"/>
      <c r="I3" s="232"/>
      <c r="J3" s="235"/>
      <c r="K3" s="244"/>
      <c r="L3" s="245"/>
      <c r="M3" s="249"/>
      <c r="N3" s="252"/>
      <c r="O3" s="255"/>
    </row>
    <row r="4" spans="1:15" s="1" customFormat="1" ht="15.6" thickTop="1" thickBot="1" x14ac:dyDescent="0.35">
      <c r="A4" s="214" t="s">
        <v>7</v>
      </c>
      <c r="B4" s="215" t="s">
        <v>29</v>
      </c>
      <c r="C4" s="215" t="s">
        <v>31</v>
      </c>
      <c r="D4" s="215" t="s">
        <v>32</v>
      </c>
      <c r="E4" s="215" t="s">
        <v>33</v>
      </c>
      <c r="F4" s="216" t="s">
        <v>911</v>
      </c>
      <c r="G4" s="214" t="s">
        <v>912</v>
      </c>
      <c r="H4" s="215" t="s">
        <v>913</v>
      </c>
      <c r="I4" s="216" t="s">
        <v>914</v>
      </c>
      <c r="J4" s="236" t="s">
        <v>915</v>
      </c>
      <c r="K4" s="214" t="s">
        <v>912</v>
      </c>
      <c r="L4" s="216" t="s">
        <v>913</v>
      </c>
      <c r="M4" s="236" t="s">
        <v>915</v>
      </c>
      <c r="N4" s="236" t="s">
        <v>916</v>
      </c>
      <c r="O4" s="236" t="s">
        <v>917</v>
      </c>
    </row>
    <row r="5" spans="1:15" ht="16.2" thickTop="1" x14ac:dyDescent="0.3">
      <c r="A5" s="217">
        <v>11090101</v>
      </c>
      <c r="B5" s="218">
        <f>'Physical Supply by HUC 8'!X2</f>
        <v>0</v>
      </c>
      <c r="C5" s="218">
        <f>'Physical Supply by HUC 8'!Z2</f>
        <v>0</v>
      </c>
      <c r="D5" s="218">
        <f>'Physical Supply by HUC 8'!AB2</f>
        <v>0</v>
      </c>
      <c r="E5" s="218">
        <f>'Physical Supply by HUC 8'!AD2</f>
        <v>869.33640000000003</v>
      </c>
      <c r="F5" s="219">
        <f>'Physical Supply by HUC 8'!AR2</f>
        <v>121370.952592</v>
      </c>
      <c r="G5" s="112">
        <f>'Water Use Current M&amp;I'!AB3</f>
        <v>300.46044744678051</v>
      </c>
      <c r="H5" s="218">
        <f>'Water Use Current Ag'!N2</f>
        <v>56255.190920121342</v>
      </c>
      <c r="I5" s="219">
        <f>'Water Use Current Thermo'!BV2</f>
        <v>0</v>
      </c>
      <c r="J5" s="237">
        <f>'Current Groundwater Pumping'!CL3</f>
        <v>49414.443517275809</v>
      </c>
      <c r="K5" s="246">
        <f>'Water Use Future M&amp;I'!AB2</f>
        <v>382.42241465954936</v>
      </c>
      <c r="L5" s="219">
        <f>'Water Use Future Ag'!N2</f>
        <v>52821.534647898443</v>
      </c>
      <c r="M5" s="237">
        <f>Recharge!B2</f>
        <v>4888</v>
      </c>
      <c r="N5" s="237">
        <f>Storage!H3</f>
        <v>1058</v>
      </c>
      <c r="O5" s="237">
        <f>Species!B2</f>
        <v>2</v>
      </c>
    </row>
    <row r="6" spans="1:15" ht="15.6" x14ac:dyDescent="0.3">
      <c r="A6" s="220">
        <v>11090102</v>
      </c>
      <c r="B6" s="204">
        <f>'Physical Supply by HUC 8'!X3</f>
        <v>0</v>
      </c>
      <c r="C6" s="204">
        <f>'Physical Supply by HUC 8'!Z3</f>
        <v>0</v>
      </c>
      <c r="D6" s="204">
        <f>'Physical Supply by HUC 8'!AB3</f>
        <v>0</v>
      </c>
      <c r="E6" s="204">
        <f>'Physical Supply by HUC 8'!AD3</f>
        <v>0</v>
      </c>
      <c r="F6" s="221">
        <f>'Physical Supply by HUC 8'!AR3</f>
        <v>0</v>
      </c>
      <c r="G6" s="116">
        <f>'Water Use Current M&amp;I'!AB4</f>
        <v>46.117781215641955</v>
      </c>
      <c r="H6" s="204">
        <f>'Water Use Current Ag'!N3</f>
        <v>112928.7462792408</v>
      </c>
      <c r="I6" s="221">
        <f>'Water Use Current Thermo'!BV3</f>
        <v>0</v>
      </c>
      <c r="J6" s="238">
        <f>'Current Groundwater Pumping'!CL4</f>
        <v>148687.46429652337</v>
      </c>
      <c r="K6" s="134">
        <f>'Water Use Future M&amp;I'!AB3</f>
        <v>49.032093559252843</v>
      </c>
      <c r="L6" s="221">
        <f>'Water Use Future Ag'!N3</f>
        <v>105681.22107361804</v>
      </c>
      <c r="M6" s="238">
        <f>Recharge!B3</f>
        <v>2471</v>
      </c>
      <c r="N6" s="238">
        <f>Storage!H4</f>
        <v>0</v>
      </c>
      <c r="O6" s="238">
        <f>Species!B3</f>
        <v>2</v>
      </c>
    </row>
    <row r="7" spans="1:15" ht="15.6" x14ac:dyDescent="0.3">
      <c r="A7" s="220">
        <v>11090103</v>
      </c>
      <c r="B7" s="204">
        <f>'Physical Supply by HUC 8'!X4</f>
        <v>0</v>
      </c>
      <c r="C7" s="204">
        <f>'Physical Supply by HUC 8'!Z4</f>
        <v>0</v>
      </c>
      <c r="D7" s="204">
        <f>'Physical Supply by HUC 8'!AB4</f>
        <v>0</v>
      </c>
      <c r="E7" s="204">
        <f>'Physical Supply by HUC 8'!AD4</f>
        <v>0</v>
      </c>
      <c r="F7" s="221">
        <f>'Physical Supply by HUC 8'!AR4</f>
        <v>11391.929075</v>
      </c>
      <c r="G7" s="116">
        <f>'Water Use Current M&amp;I'!AB5</f>
        <v>2488.7594669623636</v>
      </c>
      <c r="H7" s="204">
        <f>'Water Use Current Ag'!N4</f>
        <v>133516.34200109137</v>
      </c>
      <c r="I7" s="221">
        <f>'Water Use Current Thermo'!BV4</f>
        <v>0</v>
      </c>
      <c r="J7" s="238">
        <f>'Current Groundwater Pumping'!CL5</f>
        <v>175800.87294250663</v>
      </c>
      <c r="K7" s="134">
        <f>'Water Use Future M&amp;I'!AB4</f>
        <v>2733.8757601162743</v>
      </c>
      <c r="L7" s="221">
        <f>'Water Use Future Ag'!N4</f>
        <v>125665.3462867834</v>
      </c>
      <c r="M7" s="238">
        <f>Recharge!B4</f>
        <v>2709</v>
      </c>
      <c r="N7" s="238">
        <f>Storage!H5</f>
        <v>11507</v>
      </c>
      <c r="O7" s="238">
        <f>Species!B4</f>
        <v>-9999</v>
      </c>
    </row>
    <row r="8" spans="1:15" ht="15.6" x14ac:dyDescent="0.3">
      <c r="A8" s="220">
        <v>11090104</v>
      </c>
      <c r="B8" s="204">
        <f>'Physical Supply by HUC 8'!X5</f>
        <v>0</v>
      </c>
      <c r="C8" s="204">
        <f>'Physical Supply by HUC 8'!Z5</f>
        <v>0</v>
      </c>
      <c r="D8" s="204">
        <f>'Physical Supply by HUC 8'!AB5</f>
        <v>0</v>
      </c>
      <c r="E8" s="204">
        <f>'Physical Supply by HUC 8'!AD5</f>
        <v>0</v>
      </c>
      <c r="F8" s="221">
        <f>'Physical Supply by HUC 8'!AR5</f>
        <v>0</v>
      </c>
      <c r="G8" s="116">
        <f>'Water Use Current M&amp;I'!AB6</f>
        <v>69.985748518118257</v>
      </c>
      <c r="H8" s="204">
        <f>'Water Use Current Ag'!N5</f>
        <v>56170.854908866895</v>
      </c>
      <c r="I8" s="221">
        <f>'Water Use Current Thermo'!BV5</f>
        <v>0</v>
      </c>
      <c r="J8" s="238">
        <f>'Current Groundwater Pumping'!CL6</f>
        <v>72099.693673523478</v>
      </c>
      <c r="K8" s="134">
        <f>'Water Use Future M&amp;I'!AB5</f>
        <v>78.8112785320006</v>
      </c>
      <c r="L8" s="221">
        <f>'Water Use Future Ag'!N5</f>
        <v>53078.182736096198</v>
      </c>
      <c r="M8" s="238">
        <f>Recharge!B5</f>
        <v>1145</v>
      </c>
      <c r="N8" s="238">
        <f>Storage!H6</f>
        <v>0</v>
      </c>
      <c r="O8" s="238">
        <f>Species!B5</f>
        <v>-9999</v>
      </c>
    </row>
    <row r="9" spans="1:15" ht="15.6" x14ac:dyDescent="0.3">
      <c r="A9" s="220">
        <v>11090105</v>
      </c>
      <c r="B9" s="204">
        <f>'Physical Supply by HUC 8'!X6</f>
        <v>21.733409999999999</v>
      </c>
      <c r="C9" s="204">
        <f>'Physical Supply by HUC 8'!Z6</f>
        <v>941.78110000000004</v>
      </c>
      <c r="D9" s="204">
        <f>'Physical Supply by HUC 8'!AB6</f>
        <v>2535.5645</v>
      </c>
      <c r="E9" s="204">
        <f>'Physical Supply by HUC 8'!AD6</f>
        <v>5650.6866</v>
      </c>
      <c r="F9" s="221">
        <f>'Physical Supply by HUC 8'!AR6</f>
        <v>197795.76440999997</v>
      </c>
      <c r="G9" s="116">
        <f>'Water Use Current M&amp;I'!AB7</f>
        <v>24588.47495985778</v>
      </c>
      <c r="H9" s="204">
        <f>'Water Use Current Ag'!N6</f>
        <v>123388.74284930517</v>
      </c>
      <c r="I9" s="221">
        <f>'Water Use Current Thermo'!BV6</f>
        <v>0</v>
      </c>
      <c r="J9" s="238">
        <f>'Current Groundwater Pumping'!CL7</f>
        <v>180584.52223371028</v>
      </c>
      <c r="K9" s="134">
        <f>'Water Use Future M&amp;I'!AB6</f>
        <v>29657.027993164775</v>
      </c>
      <c r="L9" s="221">
        <f>'Water Use Future Ag'!N6</f>
        <v>111803.42040081328</v>
      </c>
      <c r="M9" s="238">
        <f>Recharge!B6</f>
        <v>18802</v>
      </c>
      <c r="N9" s="238">
        <f>Storage!H7</f>
        <v>949183</v>
      </c>
      <c r="O9" s="238">
        <f>Species!B6</f>
        <v>3</v>
      </c>
    </row>
    <row r="10" spans="1:15" ht="15.6" x14ac:dyDescent="0.3">
      <c r="A10" s="220">
        <v>11090106</v>
      </c>
      <c r="B10" s="204">
        <f>'Physical Supply by HUC 8'!X7</f>
        <v>7.2444699999999997</v>
      </c>
      <c r="C10" s="204">
        <f>'Physical Supply by HUC 8'!Z7</f>
        <v>217.33410000000001</v>
      </c>
      <c r="D10" s="204">
        <f>'Physical Supply by HUC 8'!AB7</f>
        <v>579.55759999999998</v>
      </c>
      <c r="E10" s="204">
        <f>'Physical Supply by HUC 8'!AD7</f>
        <v>1956.0069000000001</v>
      </c>
      <c r="F10" s="221">
        <f>'Physical Supply by HUC 8'!AR7</f>
        <v>201172.41187699998</v>
      </c>
      <c r="G10" s="116">
        <f>'Water Use Current M&amp;I'!AB8</f>
        <v>32092.856191070114</v>
      </c>
      <c r="H10" s="204">
        <f>'Water Use Current Ag'!N7</f>
        <v>76893.210032796764</v>
      </c>
      <c r="I10" s="221">
        <f>'Water Use Current Thermo'!BV7</f>
        <v>11656.095412499999</v>
      </c>
      <c r="J10" s="238">
        <f>'Current Groundwater Pumping'!CL8</f>
        <v>129292.67993839197</v>
      </c>
      <c r="K10" s="134">
        <f>'Water Use Future M&amp;I'!AB7</f>
        <v>34276.281560184521</v>
      </c>
      <c r="L10" s="221">
        <f>'Water Use Future Ag'!N7</f>
        <v>66793.827582569676</v>
      </c>
      <c r="M10" s="238">
        <f>Recharge!B7</f>
        <v>34856</v>
      </c>
      <c r="N10" s="238">
        <f>Storage!H8</f>
        <v>3157</v>
      </c>
      <c r="O10" s="238">
        <f>Species!B7</f>
        <v>3</v>
      </c>
    </row>
    <row r="11" spans="1:15" ht="15.6" x14ac:dyDescent="0.3">
      <c r="A11" s="220">
        <v>11090201</v>
      </c>
      <c r="B11" s="204">
        <f>'Physical Supply by HUC 8'!X8</f>
        <v>0</v>
      </c>
      <c r="C11" s="204">
        <f>'Physical Supply by HUC 8'!Z8</f>
        <v>0</v>
      </c>
      <c r="D11" s="204">
        <f>'Physical Supply by HUC 8'!AB8</f>
        <v>0</v>
      </c>
      <c r="E11" s="204">
        <f>'Physical Supply by HUC 8'!AD8</f>
        <v>0</v>
      </c>
      <c r="F11" s="221">
        <f>'Physical Supply by HUC 8'!AR8</f>
        <v>0</v>
      </c>
      <c r="G11" s="116">
        <f>'Water Use Current M&amp;I'!AB9</f>
        <v>30.018636108644372</v>
      </c>
      <c r="H11" s="204">
        <f>'Water Use Current Ag'!N8</f>
        <v>449.82995630016342</v>
      </c>
      <c r="I11" s="221">
        <f>'Water Use Current Thermo'!BV8</f>
        <v>0</v>
      </c>
      <c r="J11" s="238">
        <f>'Current Groundwater Pumping'!CL9</f>
        <v>1690.9237243470293</v>
      </c>
      <c r="K11" s="134">
        <f>'Water Use Future M&amp;I'!AB8</f>
        <v>9.9032148942154201</v>
      </c>
      <c r="L11" s="221">
        <f>'Water Use Future Ag'!N8</f>
        <v>407.28363433177196</v>
      </c>
      <c r="M11" s="238">
        <f>Recharge!B8</f>
        <v>679</v>
      </c>
      <c r="N11" s="238">
        <f>Storage!H9</f>
        <v>54</v>
      </c>
      <c r="O11" s="238">
        <f>Species!B8</f>
        <v>3</v>
      </c>
    </row>
    <row r="12" spans="1:15" ht="15.6" x14ac:dyDescent="0.3">
      <c r="A12" s="220">
        <v>11100101</v>
      </c>
      <c r="B12" s="204">
        <f>'Physical Supply by HUC 8'!X9</f>
        <v>0</v>
      </c>
      <c r="C12" s="204">
        <f>'Physical Supply by HUC 8'!Z9</f>
        <v>0</v>
      </c>
      <c r="D12" s="204">
        <f>'Physical Supply by HUC 8'!AB9</f>
        <v>0</v>
      </c>
      <c r="E12" s="204">
        <f>'Physical Supply by HUC 8'!AD9</f>
        <v>0</v>
      </c>
      <c r="F12" s="221">
        <f>'Physical Supply by HUC 8'!AR9</f>
        <v>0</v>
      </c>
      <c r="G12" s="116">
        <f>'Water Use Current M&amp;I'!AB10</f>
        <v>120.7152431490769</v>
      </c>
      <c r="H12" s="204">
        <f>'Water Use Current Ag'!N9</f>
        <v>31851.726867921381</v>
      </c>
      <c r="I12" s="221">
        <f>'Water Use Current Thermo'!BV9</f>
        <v>0</v>
      </c>
      <c r="J12" s="238">
        <f>'Current Groundwater Pumping'!CL10</f>
        <v>40138.910223383464</v>
      </c>
      <c r="K12" s="134">
        <f>'Water Use Future M&amp;I'!AB9</f>
        <v>133.34323836620163</v>
      </c>
      <c r="L12" s="221">
        <f>'Water Use Future Ag'!N9</f>
        <v>28889.062069901498</v>
      </c>
      <c r="M12" s="238">
        <f>Recharge!B9</f>
        <v>684</v>
      </c>
      <c r="N12" s="238">
        <f>Storage!H10</f>
        <v>0</v>
      </c>
      <c r="O12" s="238">
        <f>Species!B9</f>
        <v>-9999</v>
      </c>
    </row>
    <row r="13" spans="1:15" ht="15.6" x14ac:dyDescent="0.3">
      <c r="A13" s="220">
        <v>11100103</v>
      </c>
      <c r="B13" s="204">
        <f>'Physical Supply by HUC 8'!X10</f>
        <v>0</v>
      </c>
      <c r="C13" s="204">
        <f>'Physical Supply by HUC 8'!Z10</f>
        <v>0</v>
      </c>
      <c r="D13" s="204">
        <f>'Physical Supply by HUC 8'!AB10</f>
        <v>0</v>
      </c>
      <c r="E13" s="204">
        <f>'Physical Supply by HUC 8'!AD10</f>
        <v>0</v>
      </c>
      <c r="F13" s="221">
        <f>'Physical Supply by HUC 8'!AR10</f>
        <v>1038.856998</v>
      </c>
      <c r="G13" s="116">
        <f>'Water Use Current M&amp;I'!AB11</f>
        <v>832.04145288959103</v>
      </c>
      <c r="H13" s="204">
        <f>'Water Use Current Ag'!N10</f>
        <v>348350.28916739463</v>
      </c>
      <c r="I13" s="221">
        <f>'Water Use Current Thermo'!BV10</f>
        <v>0</v>
      </c>
      <c r="J13" s="238">
        <f>'Current Groundwater Pumping'!CL11</f>
        <v>437357.3869836079</v>
      </c>
      <c r="K13" s="134">
        <f>'Water Use Future M&amp;I'!AB10</f>
        <v>907.84398813482892</v>
      </c>
      <c r="L13" s="221">
        <f>'Water Use Future Ag'!N10</f>
        <v>318603.61252879282</v>
      </c>
      <c r="M13" s="238">
        <f>Recharge!B10</f>
        <v>8205</v>
      </c>
      <c r="N13" s="238">
        <f>Storage!H11</f>
        <v>357</v>
      </c>
      <c r="O13" s="238">
        <f>Species!B10</f>
        <v>-9999</v>
      </c>
    </row>
    <row r="14" spans="1:15" ht="15.6" x14ac:dyDescent="0.3">
      <c r="A14" s="220">
        <v>11100104</v>
      </c>
      <c r="B14" s="204">
        <f>'Physical Supply by HUC 8'!X11</f>
        <v>0</v>
      </c>
      <c r="C14" s="204">
        <f>'Physical Supply by HUC 8'!Z11</f>
        <v>0</v>
      </c>
      <c r="D14" s="204">
        <f>'Physical Supply by HUC 8'!AB11</f>
        <v>0</v>
      </c>
      <c r="E14" s="204">
        <f>'Physical Supply by HUC 8'!AD11</f>
        <v>72.444699999999997</v>
      </c>
      <c r="F14" s="221">
        <f>'Physical Supply by HUC 8'!AR11</f>
        <v>658.52232300000003</v>
      </c>
      <c r="G14" s="116">
        <f>'Water Use Current M&amp;I'!AB12</f>
        <v>13654.536746244046</v>
      </c>
      <c r="H14" s="204">
        <f>'Water Use Current Ag'!N11</f>
        <v>277944.23189902911</v>
      </c>
      <c r="I14" s="221">
        <f>'Water Use Current Thermo'!BV11</f>
        <v>0</v>
      </c>
      <c r="J14" s="238">
        <f>'Current Groundwater Pumping'!CL12</f>
        <v>353959.14284949459</v>
      </c>
      <c r="K14" s="134">
        <f>'Water Use Future M&amp;I'!AB11</f>
        <v>15959.621016501373</v>
      </c>
      <c r="L14" s="221">
        <f>'Water Use Future Ag'!N11</f>
        <v>246973.53229043551</v>
      </c>
      <c r="M14" s="238">
        <f>Recharge!B11</f>
        <v>14344</v>
      </c>
      <c r="N14" s="238">
        <f>Storage!H12</f>
        <v>62048</v>
      </c>
      <c r="O14" s="238">
        <f>Species!B11</f>
        <v>2</v>
      </c>
    </row>
    <row r="15" spans="1:15" ht="15.6" x14ac:dyDescent="0.3">
      <c r="A15" s="220">
        <v>11100201</v>
      </c>
      <c r="B15" s="204">
        <f>'Physical Supply by HUC 8'!X12</f>
        <v>0</v>
      </c>
      <c r="C15" s="204">
        <f>'Physical Supply by HUC 8'!Z12</f>
        <v>0</v>
      </c>
      <c r="D15" s="204">
        <f>'Physical Supply by HUC 8'!AB12</f>
        <v>0</v>
      </c>
      <c r="E15" s="204">
        <f>'Physical Supply by HUC 8'!AD12</f>
        <v>0</v>
      </c>
      <c r="F15" s="221">
        <f>'Physical Supply by HUC 8'!AR12</f>
        <v>0</v>
      </c>
      <c r="G15" s="116">
        <f>'Water Use Current M&amp;I'!AB13</f>
        <v>2597.4748177124725</v>
      </c>
      <c r="H15" s="204">
        <f>'Water Use Current Ag'!N12</f>
        <v>22181.432519834008</v>
      </c>
      <c r="I15" s="221">
        <f>'Water Use Current Thermo'!BV12</f>
        <v>0</v>
      </c>
      <c r="J15" s="238">
        <f>'Current Groundwater Pumping'!CL13</f>
        <v>29317.118432687177</v>
      </c>
      <c r="K15" s="134">
        <f>'Water Use Future M&amp;I'!AB12</f>
        <v>2849.7231128230201</v>
      </c>
      <c r="L15" s="221">
        <f>'Water Use Future Ag'!N12</f>
        <v>18778.740704469667</v>
      </c>
      <c r="M15" s="238">
        <f>Recharge!B12</f>
        <v>5941</v>
      </c>
      <c r="N15" s="238">
        <f>Storage!H13</f>
        <v>0</v>
      </c>
      <c r="O15" s="238">
        <f>Species!B12</f>
        <v>1</v>
      </c>
    </row>
    <row r="16" spans="1:15" ht="15.6" x14ac:dyDescent="0.3">
      <c r="A16" s="220">
        <v>11100202</v>
      </c>
      <c r="B16" s="204">
        <f>'Physical Supply by HUC 8'!X13</f>
        <v>0</v>
      </c>
      <c r="C16" s="204">
        <f>'Physical Supply by HUC 8'!Z13</f>
        <v>224.57857000000001</v>
      </c>
      <c r="D16" s="204">
        <f>'Physical Supply by HUC 8'!AB13</f>
        <v>362.2235</v>
      </c>
      <c r="E16" s="204">
        <f>'Physical Supply by HUC 8'!AD13</f>
        <v>601.29101000000003</v>
      </c>
      <c r="F16" s="221">
        <f>'Physical Supply by HUC 8'!AR13</f>
        <v>7574.0933850000001</v>
      </c>
      <c r="G16" s="116">
        <f>'Water Use Current M&amp;I'!AB14</f>
        <v>317.89719715575848</v>
      </c>
      <c r="H16" s="204">
        <f>'Water Use Current Ag'!N13</f>
        <v>51152.917590981029</v>
      </c>
      <c r="I16" s="221">
        <f>'Water Use Current Thermo'!BV13</f>
        <v>0</v>
      </c>
      <c r="J16" s="238">
        <f>'Current Groundwater Pumping'!CL14</f>
        <v>66566.400345641698</v>
      </c>
      <c r="K16" s="134">
        <f>'Water Use Future M&amp;I'!AB13</f>
        <v>274.02759971930232</v>
      </c>
      <c r="L16" s="221">
        <f>'Water Use Future Ag'!N13</f>
        <v>43536.883083235822</v>
      </c>
      <c r="M16" s="238">
        <f>Recharge!B13</f>
        <v>11016</v>
      </c>
      <c r="N16" s="238">
        <f>Storage!H14</f>
        <v>1213</v>
      </c>
      <c r="O16" s="238">
        <f>Species!B13</f>
        <v>3</v>
      </c>
    </row>
    <row r="17" spans="1:15" ht="15.6" x14ac:dyDescent="0.3">
      <c r="A17" s="220">
        <v>11100203</v>
      </c>
      <c r="B17" s="204">
        <f>'Physical Supply by HUC 8'!X14</f>
        <v>0</v>
      </c>
      <c r="C17" s="204">
        <f>'Physical Supply by HUC 8'!Z14</f>
        <v>0</v>
      </c>
      <c r="D17" s="204">
        <f>'Physical Supply by HUC 8'!AB14</f>
        <v>0</v>
      </c>
      <c r="E17" s="204">
        <f>'Physical Supply by HUC 8'!AD14</f>
        <v>1448.894</v>
      </c>
      <c r="F17" s="221">
        <f>'Physical Supply by HUC 8'!AR14</f>
        <v>36835.956609000001</v>
      </c>
      <c r="G17" s="116">
        <f>'Water Use Current M&amp;I'!AB15</f>
        <v>375.6383660501869</v>
      </c>
      <c r="H17" s="204">
        <f>'Water Use Current Ag'!N14</f>
        <v>8527.4362109369486</v>
      </c>
      <c r="I17" s="221">
        <f>'Water Use Current Thermo'!BV14</f>
        <v>0</v>
      </c>
      <c r="J17" s="238">
        <f>'Current Groundwater Pumping'!CL15</f>
        <v>15581.954429833961</v>
      </c>
      <c r="K17" s="134">
        <f>'Water Use Future M&amp;I'!AB14</f>
        <v>320.72571437729727</v>
      </c>
      <c r="L17" s="221">
        <f>'Water Use Future Ag'!N14</f>
        <v>7642.9944323507507</v>
      </c>
      <c r="M17" s="238">
        <f>Recharge!B14</f>
        <v>7034</v>
      </c>
      <c r="N17" s="238">
        <f>Storage!H15</f>
        <v>0</v>
      </c>
      <c r="O17" s="238">
        <f>Species!B14</f>
        <v>3</v>
      </c>
    </row>
    <row r="18" spans="1:15" ht="15.6" x14ac:dyDescent="0.3">
      <c r="A18" s="220">
        <v>11120101</v>
      </c>
      <c r="B18" s="204">
        <f>'Physical Supply by HUC 8'!X15</f>
        <v>0</v>
      </c>
      <c r="C18" s="204">
        <f>'Physical Supply by HUC 8'!Z15</f>
        <v>0</v>
      </c>
      <c r="D18" s="204">
        <f>'Physical Supply by HUC 8'!AB15</f>
        <v>0</v>
      </c>
      <c r="E18" s="204">
        <f>'Physical Supply by HUC 8'!AD15</f>
        <v>0</v>
      </c>
      <c r="F18" s="221">
        <f>'Physical Supply by HUC 8'!AR15</f>
        <v>41.293479000000005</v>
      </c>
      <c r="G18" s="116">
        <f>'Water Use Current M&amp;I'!AB16</f>
        <v>12427.057730410033</v>
      </c>
      <c r="H18" s="204">
        <f>'Water Use Current Ag'!N15</f>
        <v>365716.83200976555</v>
      </c>
      <c r="I18" s="221">
        <f>'Water Use Current Thermo'!BV15</f>
        <v>0</v>
      </c>
      <c r="J18" s="238">
        <f>'Current Groundwater Pumping'!CL16</f>
        <v>330630.96089346794</v>
      </c>
      <c r="K18" s="134">
        <f>'Water Use Future M&amp;I'!AB15</f>
        <v>16676.290402676961</v>
      </c>
      <c r="L18" s="221">
        <f>'Water Use Future Ag'!N15</f>
        <v>351104.17709158949</v>
      </c>
      <c r="M18" s="238">
        <f>Recharge!B15</f>
        <v>6889</v>
      </c>
      <c r="N18" s="238">
        <f>Storage!H16</f>
        <v>3031</v>
      </c>
      <c r="O18" s="238">
        <f>Species!B15</f>
        <v>2</v>
      </c>
    </row>
    <row r="19" spans="1:15" ht="15.6" x14ac:dyDescent="0.3">
      <c r="A19" s="220">
        <v>11120102</v>
      </c>
      <c r="B19" s="204">
        <f>'Physical Supply by HUC 8'!X18</f>
        <v>0</v>
      </c>
      <c r="C19" s="204">
        <f>'Physical Supply by HUC 8'!Z18</f>
        <v>0</v>
      </c>
      <c r="D19" s="204">
        <f>'Physical Supply by HUC 8'!AB18</f>
        <v>0</v>
      </c>
      <c r="E19" s="204">
        <f>'Physical Supply by HUC 8'!AD18</f>
        <v>0</v>
      </c>
      <c r="F19" s="221">
        <f>'Physical Supply by HUC 8'!AR18</f>
        <v>8129.0197870000002</v>
      </c>
      <c r="G19" s="116">
        <f>'Water Use Current M&amp;I'!AB17</f>
        <v>2033.2917534953497</v>
      </c>
      <c r="H19" s="204">
        <f>'Water Use Current Ag'!N16</f>
        <v>178759.55823281157</v>
      </c>
      <c r="I19" s="221">
        <f>'Water Use Current Thermo'!BV16</f>
        <v>0</v>
      </c>
      <c r="J19" s="238">
        <f>'Current Groundwater Pumping'!CL17</f>
        <v>146054.45607444894</v>
      </c>
      <c r="K19" s="134">
        <f>'Water Use Future M&amp;I'!AB16</f>
        <v>4077.8597745734983</v>
      </c>
      <c r="L19" s="221">
        <f>'Water Use Future Ag'!N16</f>
        <v>168832.91290611989</v>
      </c>
      <c r="M19" s="238">
        <f>Recharge!B16</f>
        <v>5982</v>
      </c>
      <c r="N19" s="238">
        <f>Storage!H17</f>
        <v>5654</v>
      </c>
      <c r="O19" s="238">
        <f>Species!B16</f>
        <v>3</v>
      </c>
    </row>
    <row r="20" spans="1:15" ht="15.6" x14ac:dyDescent="0.3">
      <c r="A20" s="220">
        <v>11120103</v>
      </c>
      <c r="B20" s="204">
        <f>'Physical Supply by HUC 8'!X19</f>
        <v>0</v>
      </c>
      <c r="C20" s="204">
        <f>'Physical Supply by HUC 8'!Z19</f>
        <v>0</v>
      </c>
      <c r="D20" s="204">
        <f>'Physical Supply by HUC 8'!AB19</f>
        <v>43.466819999999998</v>
      </c>
      <c r="E20" s="204">
        <f>'Physical Supply by HUC 8'!AD19</f>
        <v>181.11175</v>
      </c>
      <c r="F20" s="221">
        <f>'Physical Supply by HUC 8'!AR19</f>
        <v>56105.522361999996</v>
      </c>
      <c r="G20" s="116">
        <f>'Water Use Current M&amp;I'!AB18</f>
        <v>29102.311718651115</v>
      </c>
      <c r="H20" s="204">
        <f>'Water Use Current Ag'!N17</f>
        <v>67777.490996128603</v>
      </c>
      <c r="I20" s="221">
        <f>'Water Use Current Thermo'!BV17</f>
        <v>0</v>
      </c>
      <c r="J20" s="238">
        <f>'Current Groundwater Pumping'!CL18</f>
        <v>82239.62491083167</v>
      </c>
      <c r="K20" s="134">
        <f>'Water Use Future M&amp;I'!AB17</f>
        <v>57416.370364372116</v>
      </c>
      <c r="L20" s="221">
        <f>'Water Use Future Ag'!N17</f>
        <v>63149.393279321201</v>
      </c>
      <c r="M20" s="238">
        <f>Recharge!B17</f>
        <v>25287</v>
      </c>
      <c r="N20" s="238">
        <f>Storage!H18</f>
        <v>9008</v>
      </c>
      <c r="O20" s="238">
        <f>Species!B17</f>
        <v>3</v>
      </c>
    </row>
    <row r="21" spans="1:15" ht="15.6" x14ac:dyDescent="0.3">
      <c r="A21" s="220">
        <v>11120104</v>
      </c>
      <c r="B21" s="204">
        <f>'Physical Supply by HUC 8'!X20</f>
        <v>0</v>
      </c>
      <c r="C21" s="204">
        <f>'Physical Supply by HUC 8'!Z20</f>
        <v>0</v>
      </c>
      <c r="D21" s="204">
        <f>'Physical Supply by HUC 8'!AB20</f>
        <v>0</v>
      </c>
      <c r="E21" s="204">
        <f>'Physical Supply by HUC 8'!AD20</f>
        <v>0</v>
      </c>
      <c r="F21" s="221">
        <f>'Physical Supply by HUC 8'!AR20</f>
        <v>4082.9832919999999</v>
      </c>
      <c r="G21" s="116">
        <f>'Water Use Current M&amp;I'!AB19</f>
        <v>1959.7074008649197</v>
      </c>
      <c r="H21" s="204">
        <f>'Water Use Current Ag'!N18</f>
        <v>364103.96621927829</v>
      </c>
      <c r="I21" s="221">
        <f>'Water Use Current Thermo'!BV18</f>
        <v>0</v>
      </c>
      <c r="J21" s="238">
        <f>'Current Groundwater Pumping'!CL19</f>
        <v>440377.68721020373</v>
      </c>
      <c r="K21" s="134">
        <f>'Water Use Future M&amp;I'!AB18</f>
        <v>2054.0709698726628</v>
      </c>
      <c r="L21" s="221">
        <f>'Water Use Future Ag'!N18</f>
        <v>346998.53513427183</v>
      </c>
      <c r="M21" s="238">
        <f>Recharge!B18</f>
        <v>10664</v>
      </c>
      <c r="N21" s="238">
        <f>Storage!H19</f>
        <v>48351</v>
      </c>
      <c r="O21" s="238">
        <f>Species!B18</f>
        <v>2</v>
      </c>
    </row>
    <row r="22" spans="1:15" ht="15.6" x14ac:dyDescent="0.3">
      <c r="A22" s="220">
        <v>11120105</v>
      </c>
      <c r="B22" s="204">
        <f>'Physical Supply by HUC 8'!X21</f>
        <v>79.689170000000004</v>
      </c>
      <c r="C22" s="204">
        <f>'Physical Supply by HUC 8'!Z21</f>
        <v>470.89055000000002</v>
      </c>
      <c r="D22" s="204">
        <f>'Physical Supply by HUC 8'!AB21</f>
        <v>869.33640000000003</v>
      </c>
      <c r="E22" s="204">
        <f>'Physical Supply by HUC 8'!AD21</f>
        <v>1811.1175000000001</v>
      </c>
      <c r="F22" s="221">
        <f>'Physical Supply by HUC 8'!AR21</f>
        <v>86400.447008000003</v>
      </c>
      <c r="G22" s="116">
        <f>'Water Use Current M&amp;I'!AB20</f>
        <v>856.84742036762952</v>
      </c>
      <c r="H22" s="204">
        <f>'Water Use Current Ag'!N19</f>
        <v>28332.552130563949</v>
      </c>
      <c r="I22" s="221">
        <f>'Water Use Current Thermo'!BV19</f>
        <v>0</v>
      </c>
      <c r="J22" s="238">
        <f>'Current Groundwater Pumping'!CL20</f>
        <v>41596.629735352391</v>
      </c>
      <c r="K22" s="134">
        <f>'Water Use Future M&amp;I'!AB19</f>
        <v>891.48975217892507</v>
      </c>
      <c r="L22" s="221">
        <f>'Water Use Future Ag'!N19</f>
        <v>20893.986593674133</v>
      </c>
      <c r="M22" s="238">
        <f>Recharge!B19</f>
        <v>19068</v>
      </c>
      <c r="N22" s="238">
        <f>Storage!H20</f>
        <v>20180</v>
      </c>
      <c r="O22" s="238">
        <f>Species!B19</f>
        <v>2</v>
      </c>
    </row>
    <row r="23" spans="1:15" ht="15.6" x14ac:dyDescent="0.3">
      <c r="A23" s="220">
        <v>11120201</v>
      </c>
      <c r="B23" s="204">
        <f>'Physical Supply by HUC 8'!X22</f>
        <v>72.444699999999997</v>
      </c>
      <c r="C23" s="204">
        <f>'Physical Supply by HUC 8'!Z22</f>
        <v>289.77879999999999</v>
      </c>
      <c r="D23" s="204">
        <f>'Physical Supply by HUC 8'!AB22</f>
        <v>941.78110000000004</v>
      </c>
      <c r="E23" s="204">
        <f>'Physical Supply by HUC 8'!AD22</f>
        <v>2390.6750999999999</v>
      </c>
      <c r="F23" s="221">
        <f>'Physical Supply by HUC 8'!AR22</f>
        <v>15164.849050999999</v>
      </c>
      <c r="G23" s="116">
        <f>'Water Use Current M&amp;I'!AB21</f>
        <v>613.74684327159173</v>
      </c>
      <c r="H23" s="204">
        <f>'Water Use Current Ag'!N20</f>
        <v>22951.86537476681</v>
      </c>
      <c r="I23" s="221">
        <f>'Water Use Current Thermo'!BV20</f>
        <v>0</v>
      </c>
      <c r="J23" s="238">
        <f>'Current Groundwater Pumping'!CL21</f>
        <v>30197.950334070734</v>
      </c>
      <c r="K23" s="134">
        <f>'Water Use Future M&amp;I'!AB20</f>
        <v>590.99498432979533</v>
      </c>
      <c r="L23" s="221">
        <f>'Water Use Future Ag'!N20</f>
        <v>20597.667924958292</v>
      </c>
      <c r="M23" s="238">
        <f>Recharge!B20</f>
        <v>9059</v>
      </c>
      <c r="N23" s="238">
        <f>Storage!H21</f>
        <v>59983</v>
      </c>
      <c r="O23" s="238">
        <f>Species!B20</f>
        <v>2</v>
      </c>
    </row>
    <row r="24" spans="1:15" ht="15.6" x14ac:dyDescent="0.3">
      <c r="A24" s="220">
        <v>11120202</v>
      </c>
      <c r="B24" s="204">
        <f>'Physical Supply by HUC 8'!X23</f>
        <v>941.78110000000004</v>
      </c>
      <c r="C24" s="204">
        <f>'Physical Supply by HUC 8'!Z23</f>
        <v>1883.5622000000001</v>
      </c>
      <c r="D24" s="204">
        <f>'Physical Supply by HUC 8'!AB23</f>
        <v>2608.0092</v>
      </c>
      <c r="E24" s="204">
        <f>'Physical Supply by HUC 8'!AD23</f>
        <v>4346.6819999999998</v>
      </c>
      <c r="F24" s="221">
        <f>'Physical Supply by HUC 8'!AR23</f>
        <v>41481.835220000001</v>
      </c>
      <c r="G24" s="116">
        <f>'Water Use Current M&amp;I'!AB22</f>
        <v>670.03950435989975</v>
      </c>
      <c r="H24" s="204">
        <f>'Water Use Current Ag'!N21</f>
        <v>17396.578600848647</v>
      </c>
      <c r="I24" s="221">
        <f>'Water Use Current Thermo'!BV21</f>
        <v>0</v>
      </c>
      <c r="J24" s="238">
        <f>'Current Groundwater Pumping'!CL22</f>
        <v>29187.996810321514</v>
      </c>
      <c r="K24" s="134">
        <f>'Water Use Future M&amp;I'!AB21</f>
        <v>644.91304031157483</v>
      </c>
      <c r="L24" s="221">
        <f>'Water Use Future Ag'!N21</f>
        <v>13431.899876036285</v>
      </c>
      <c r="M24" s="238">
        <f>Recharge!B21</f>
        <v>6545</v>
      </c>
      <c r="N24" s="238">
        <f>Storage!H22</f>
        <v>175</v>
      </c>
      <c r="O24" s="238">
        <f>Species!B21</f>
        <v>2</v>
      </c>
    </row>
    <row r="25" spans="1:15" ht="15.6" x14ac:dyDescent="0.3">
      <c r="A25" s="220">
        <v>11120301</v>
      </c>
      <c r="B25" s="204">
        <f>'Physical Supply by HUC 8'!X24</f>
        <v>0</v>
      </c>
      <c r="C25" s="204">
        <f>'Physical Supply by HUC 8'!Z24</f>
        <v>0</v>
      </c>
      <c r="D25" s="204">
        <f>'Physical Supply by HUC 8'!AB24</f>
        <v>0</v>
      </c>
      <c r="E25" s="204">
        <f>'Physical Supply by HUC 8'!AD24</f>
        <v>376.71244000000002</v>
      </c>
      <c r="F25" s="221">
        <f>'Physical Supply by HUC 8'!AR24</f>
        <v>14838.123453999999</v>
      </c>
      <c r="G25" s="116">
        <f>'Water Use Current M&amp;I'!AB23</f>
        <v>8218.8098133856147</v>
      </c>
      <c r="H25" s="204">
        <f>'Water Use Current Ag'!N22</f>
        <v>46118.839809853103</v>
      </c>
      <c r="I25" s="221">
        <f>'Water Use Current Thermo'!BV22</f>
        <v>0</v>
      </c>
      <c r="J25" s="238">
        <f>'Current Groundwater Pumping'!CL23</f>
        <v>79533.644021854765</v>
      </c>
      <c r="K25" s="134">
        <f>'Water Use Future M&amp;I'!AB22</f>
        <v>9461.5926801158566</v>
      </c>
      <c r="L25" s="221">
        <f>'Water Use Future Ag'!N22</f>
        <v>38994.238665244178</v>
      </c>
      <c r="M25" s="238">
        <f>Recharge!B22</f>
        <v>14371</v>
      </c>
      <c r="N25" s="238">
        <f>Storage!H23</f>
        <v>4635</v>
      </c>
      <c r="O25" s="238">
        <f>Species!B22</f>
        <v>3</v>
      </c>
    </row>
    <row r="26" spans="1:15" ht="15.6" x14ac:dyDescent="0.3">
      <c r="A26" s="220">
        <v>11120302</v>
      </c>
      <c r="B26" s="204">
        <f>'Physical Supply by HUC 8'!X27</f>
        <v>43.466819999999998</v>
      </c>
      <c r="C26" s="204">
        <f>'Physical Supply by HUC 8'!Z27</f>
        <v>275.28985999999998</v>
      </c>
      <c r="D26" s="204">
        <f>'Physical Supply by HUC 8'!AB27</f>
        <v>608.53548000000001</v>
      </c>
      <c r="E26" s="204">
        <f>'Physical Supply by HUC 8'!AD27</f>
        <v>1738.6728000000001</v>
      </c>
      <c r="F26" s="221">
        <f>'Physical Supply by HUC 8'!AR27</f>
        <v>36544.004467999999</v>
      </c>
      <c r="G26" s="116">
        <f>'Water Use Current M&amp;I'!AB24</f>
        <v>1583.5592447251265</v>
      </c>
      <c r="H26" s="204">
        <f>'Water Use Current Ag'!N23</f>
        <v>11781.062068135954</v>
      </c>
      <c r="I26" s="221">
        <f>'Water Use Current Thermo'!BV23</f>
        <v>0</v>
      </c>
      <c r="J26" s="238">
        <f>'Current Groundwater Pumping'!CL24</f>
        <v>18106.085724479057</v>
      </c>
      <c r="K26" s="134">
        <f>'Water Use Future M&amp;I'!AB23</f>
        <v>1042.4743605347601</v>
      </c>
      <c r="L26" s="221">
        <f>'Water Use Future Ag'!N23</f>
        <v>10004.765526325904</v>
      </c>
      <c r="M26" s="238">
        <f>Recharge!B23</f>
        <v>11546</v>
      </c>
      <c r="N26" s="238">
        <f>Storage!H24</f>
        <v>343</v>
      </c>
      <c r="O26" s="238">
        <f>Species!B23</f>
        <v>3</v>
      </c>
    </row>
    <row r="27" spans="1:15" ht="15.6" x14ac:dyDescent="0.3">
      <c r="A27" s="220">
        <v>11120304</v>
      </c>
      <c r="B27" s="204">
        <f>'Physical Supply by HUC 8'!X28</f>
        <v>217.33410000000001</v>
      </c>
      <c r="C27" s="204">
        <f>'Physical Supply by HUC 8'!Z28</f>
        <v>1738.6728000000001</v>
      </c>
      <c r="D27" s="204">
        <f>'Physical Supply by HUC 8'!AB28</f>
        <v>3912.0138000000002</v>
      </c>
      <c r="E27" s="204">
        <f>'Physical Supply by HUC 8'!AD28</f>
        <v>6664.9123999999993</v>
      </c>
      <c r="F27" s="221">
        <f>'Physical Supply by HUC 8'!AR28</f>
        <v>32017.659611999999</v>
      </c>
      <c r="G27" s="116">
        <f>'Water Use Current M&amp;I'!AB25</f>
        <v>715.78003815066643</v>
      </c>
      <c r="H27" s="204">
        <f>'Water Use Current Ag'!N24</f>
        <v>9071.8615926653038</v>
      </c>
      <c r="I27" s="221">
        <f>'Water Use Current Thermo'!BV24</f>
        <v>0</v>
      </c>
      <c r="J27" s="238">
        <f>'Current Groundwater Pumping'!CL25</f>
        <v>15567.367075360256</v>
      </c>
      <c r="K27" s="134">
        <f>'Water Use Future M&amp;I'!AB24</f>
        <v>616.92995820745307</v>
      </c>
      <c r="L27" s="221">
        <f>'Water Use Future Ag'!N24</f>
        <v>7056.6183013745604</v>
      </c>
      <c r="M27" s="238">
        <f>Recharge!B24</f>
        <v>4582</v>
      </c>
      <c r="N27" s="238">
        <f>Storage!H25</f>
        <v>90</v>
      </c>
      <c r="O27" s="238">
        <f>Species!B24</f>
        <v>2</v>
      </c>
    </row>
    <row r="28" spans="1:15" ht="15.6" x14ac:dyDescent="0.3">
      <c r="A28" s="220">
        <v>11130101</v>
      </c>
      <c r="B28" s="204">
        <f>'Physical Supply by HUC 8'!X31</f>
        <v>0</v>
      </c>
      <c r="C28" s="204">
        <f>'Physical Supply by HUC 8'!Z31</f>
        <v>833.11405000000002</v>
      </c>
      <c r="D28" s="204">
        <f>'Physical Supply by HUC 8'!AB31</f>
        <v>1506.8497600000001</v>
      </c>
      <c r="E28" s="204">
        <f>'Physical Supply by HUC 8'!AD31</f>
        <v>3260.0114999999996</v>
      </c>
      <c r="F28" s="221">
        <f>'Physical Supply by HUC 8'!AR31</f>
        <v>124985.21867500001</v>
      </c>
      <c r="G28" s="116">
        <f>'Water Use Current M&amp;I'!AB26</f>
        <v>1896.3831419355161</v>
      </c>
      <c r="H28" s="204">
        <f>'Water Use Current Ag'!N25</f>
        <v>8526.18228890918</v>
      </c>
      <c r="I28" s="221">
        <f>'Water Use Current Thermo'!BV25</f>
        <v>0</v>
      </c>
      <c r="J28" s="238">
        <f>'Current Groundwater Pumping'!CL26</f>
        <v>12052.589281662351</v>
      </c>
      <c r="K28" s="134">
        <f>'Water Use Future M&amp;I'!AB25</f>
        <v>1882.2121063526354</v>
      </c>
      <c r="L28" s="221">
        <f>'Water Use Future Ag'!N25</f>
        <v>7543.3410233127433</v>
      </c>
      <c r="M28" s="238">
        <f>Recharge!B25</f>
        <v>8259</v>
      </c>
      <c r="N28" s="238">
        <f>Storage!H26</f>
        <v>7684</v>
      </c>
      <c r="O28" s="238">
        <f>Species!B25</f>
        <v>2</v>
      </c>
    </row>
    <row r="29" spans="1:15" ht="15.6" x14ac:dyDescent="0.3">
      <c r="A29" s="220">
        <v>11130102</v>
      </c>
      <c r="B29" s="204">
        <f>'Physical Supply by HUC 8'!X32</f>
        <v>76.066935000000001</v>
      </c>
      <c r="C29" s="204">
        <f>'Physical Supply by HUC 8'!Z32</f>
        <v>15937.834000000001</v>
      </c>
      <c r="D29" s="204">
        <f>'Physical Supply by HUC 8'!AB32</f>
        <v>36946.796999999999</v>
      </c>
      <c r="E29" s="204">
        <f>'Physical Supply by HUC 8'!AD32</f>
        <v>76066.934999999998</v>
      </c>
      <c r="F29" s="221">
        <f>'Physical Supply by HUC 8'!AR32</f>
        <v>869828.29951300006</v>
      </c>
      <c r="G29" s="116">
        <f>'Water Use Current M&amp;I'!AB27</f>
        <v>3277.36459725439</v>
      </c>
      <c r="H29" s="204">
        <f>'Water Use Current Ag'!N26</f>
        <v>21777.84728311083</v>
      </c>
      <c r="I29" s="221">
        <f>'Water Use Current Thermo'!BV26</f>
        <v>0</v>
      </c>
      <c r="J29" s="238">
        <f>'Current Groundwater Pumping'!CL27</f>
        <v>9407.7259334210758</v>
      </c>
      <c r="K29" s="134">
        <f>'Water Use Future M&amp;I'!AB26</f>
        <v>3292.6611726687579</v>
      </c>
      <c r="L29" s="221">
        <f>'Water Use Future Ag'!N26</f>
        <v>20986.671235992395</v>
      </c>
      <c r="M29" s="238">
        <f>Recharge!B26</f>
        <v>2755</v>
      </c>
      <c r="N29" s="238">
        <f>Storage!H27</f>
        <v>564</v>
      </c>
      <c r="O29" s="238">
        <f>Species!B26</f>
        <v>2</v>
      </c>
    </row>
    <row r="30" spans="1:15" ht="15.6" x14ac:dyDescent="0.3">
      <c r="A30" s="220">
        <v>11130103</v>
      </c>
      <c r="B30" s="204">
        <f>'Physical Supply by HUC 8'!X33</f>
        <v>0</v>
      </c>
      <c r="C30" s="204">
        <f>'Physical Supply by HUC 8'!Z33</f>
        <v>0</v>
      </c>
      <c r="D30" s="204">
        <f>'Physical Supply by HUC 8'!AB33</f>
        <v>0</v>
      </c>
      <c r="E30" s="204">
        <f>'Physical Supply by HUC 8'!AD33</f>
        <v>0</v>
      </c>
      <c r="F30" s="221">
        <f>'Physical Supply by HUC 8'!AR33</f>
        <v>17940.929955</v>
      </c>
      <c r="G30" s="116">
        <f>'Water Use Current M&amp;I'!AB28</f>
        <v>1670.6776682002032</v>
      </c>
      <c r="H30" s="204">
        <f>'Water Use Current Ag'!N27</f>
        <v>99798.857735171376</v>
      </c>
      <c r="I30" s="221">
        <f>'Water Use Current Thermo'!BV27</f>
        <v>0</v>
      </c>
      <c r="J30" s="238">
        <f>'Current Groundwater Pumping'!CL28</f>
        <v>95469.979769171638</v>
      </c>
      <c r="K30" s="134">
        <f>'Water Use Future M&amp;I'!AB27</f>
        <v>1660.5225893431982</v>
      </c>
      <c r="L30" s="221">
        <f>'Water Use Future Ag'!N27</f>
        <v>90942.319452458891</v>
      </c>
      <c r="M30" s="238">
        <f>Recharge!B27</f>
        <v>15905</v>
      </c>
      <c r="N30" s="238">
        <f>Storage!H28</f>
        <v>4710</v>
      </c>
      <c r="O30" s="238">
        <f>Species!B27</f>
        <v>2</v>
      </c>
    </row>
    <row r="31" spans="1:15" ht="15.6" x14ac:dyDescent="0.3">
      <c r="A31" s="220">
        <v>11130104</v>
      </c>
      <c r="B31" s="204">
        <f>'Physical Supply by HUC 8'!X34</f>
        <v>1304.0046</v>
      </c>
      <c r="C31" s="204">
        <f>'Physical Supply by HUC 8'!Z34</f>
        <v>1666.2280999999998</v>
      </c>
      <c r="D31" s="204">
        <f>'Physical Supply by HUC 8'!AB34</f>
        <v>2028.4515999999999</v>
      </c>
      <c r="E31" s="204">
        <f>'Physical Supply by HUC 8'!AD34</f>
        <v>2390.6750999999999</v>
      </c>
      <c r="F31" s="221">
        <f>'Physical Supply by HUC 8'!AR34</f>
        <v>7805.9164250000003</v>
      </c>
      <c r="G31" s="116">
        <f>'Water Use Current M&amp;I'!AB29</f>
        <v>647.3174069220438</v>
      </c>
      <c r="H31" s="204">
        <f>'Water Use Current Ag'!N28</f>
        <v>65896.476364979229</v>
      </c>
      <c r="I31" s="221">
        <f>'Water Use Current Thermo'!BV28</f>
        <v>0</v>
      </c>
      <c r="J31" s="238">
        <f>'Current Groundwater Pumping'!CL29</f>
        <v>61331.270730100783</v>
      </c>
      <c r="K31" s="134">
        <f>'Water Use Future M&amp;I'!AB28</f>
        <v>547.96434389576325</v>
      </c>
      <c r="L31" s="221">
        <f>'Water Use Future Ag'!N28</f>
        <v>61104.956021273327</v>
      </c>
      <c r="M31" s="238">
        <f>Recharge!B28</f>
        <v>12824</v>
      </c>
      <c r="N31" s="238">
        <f>Storage!H29</f>
        <v>809</v>
      </c>
      <c r="O31" s="238">
        <f>Species!B28</f>
        <v>1</v>
      </c>
    </row>
    <row r="32" spans="1:15" ht="15.6" x14ac:dyDescent="0.3">
      <c r="A32" s="220">
        <v>11130105</v>
      </c>
      <c r="B32" s="204">
        <f>'Physical Supply by HUC 8'!X35</f>
        <v>0</v>
      </c>
      <c r="C32" s="204">
        <f>'Physical Supply by HUC 8'!Z35</f>
        <v>0</v>
      </c>
      <c r="D32" s="204">
        <f>'Physical Supply by HUC 8'!AB35</f>
        <v>0</v>
      </c>
      <c r="E32" s="204">
        <f>'Physical Supply by HUC 8'!AD35</f>
        <v>869.33640000000003</v>
      </c>
      <c r="F32" s="221">
        <f>'Physical Supply by HUC 8'!AR35</f>
        <v>73658.148724999992</v>
      </c>
      <c r="G32" s="116">
        <f>'Water Use Current M&amp;I'!AB30</f>
        <v>3907.5385260590151</v>
      </c>
      <c r="H32" s="204">
        <f>'Water Use Current Ag'!N29</f>
        <v>9850.9435686410779</v>
      </c>
      <c r="I32" s="221">
        <f>'Water Use Current Thermo'!BV29</f>
        <v>0</v>
      </c>
      <c r="J32" s="238">
        <f>'Current Groundwater Pumping'!CL30</f>
        <v>19087.364734220664</v>
      </c>
      <c r="K32" s="134">
        <f>'Water Use Future M&amp;I'!AB29</f>
        <v>3973.3498426362444</v>
      </c>
      <c r="L32" s="221">
        <f>'Water Use Future Ag'!N29</f>
        <v>9312.7548471464397</v>
      </c>
      <c r="M32" s="238">
        <f>Recharge!B29</f>
        <v>6473</v>
      </c>
      <c r="N32" s="238">
        <f>Storage!H30</f>
        <v>1472</v>
      </c>
      <c r="O32" s="238">
        <f>Species!B29</f>
        <v>2</v>
      </c>
    </row>
    <row r="33" spans="1:15" ht="15.6" x14ac:dyDescent="0.3">
      <c r="A33" s="220">
        <v>11130201</v>
      </c>
      <c r="B33" s="204">
        <f>'Physical Supply by HUC 8'!X36</f>
        <v>77791.118860000002</v>
      </c>
      <c r="C33" s="204">
        <f>'Physical Supply by HUC 8'!Z36</f>
        <v>118084.861</v>
      </c>
      <c r="D33" s="204">
        <f>'Physical Supply by HUC 8'!AB36</f>
        <v>155756.10500000001</v>
      </c>
      <c r="E33" s="204">
        <f>'Physical Supply by HUC 8'!AD36</f>
        <v>239067.51</v>
      </c>
      <c r="F33" s="221">
        <f>'Physical Supply by HUC 8'!AR36</f>
        <v>2330564.8346219999</v>
      </c>
      <c r="G33" s="116">
        <f>'Water Use Current M&amp;I'!AB31</f>
        <v>2463.4993295985068</v>
      </c>
      <c r="H33" s="204">
        <f>'Water Use Current Ag'!N30</f>
        <v>2345.1822679875286</v>
      </c>
      <c r="I33" s="221">
        <f>'Water Use Current Thermo'!BV30</f>
        <v>0</v>
      </c>
      <c r="J33" s="238">
        <f>'Current Groundwater Pumping'!CL31</f>
        <v>2039.9078630876209</v>
      </c>
      <c r="K33" s="134">
        <f>'Water Use Future M&amp;I'!AB30</f>
        <v>3428.3721532879931</v>
      </c>
      <c r="L33" s="221">
        <f>'Water Use Future Ag'!N30</f>
        <v>2322.996481082168</v>
      </c>
      <c r="M33" s="238">
        <f>Recharge!B30</f>
        <v>11638</v>
      </c>
      <c r="N33" s="238">
        <f>Storage!H31</f>
        <v>27955</v>
      </c>
      <c r="O33" s="238">
        <f>Species!B30</f>
        <v>3</v>
      </c>
    </row>
    <row r="34" spans="1:15" ht="15.6" x14ac:dyDescent="0.3">
      <c r="A34" s="220">
        <v>11130204</v>
      </c>
      <c r="B34" s="204">
        <f>'Physical Supply by HUC 8'!X37</f>
        <v>543.33524999999997</v>
      </c>
      <c r="C34" s="204">
        <f>'Physical Supply by HUC 8'!Z37</f>
        <v>3404.9009000000001</v>
      </c>
      <c r="D34" s="204">
        <f>'Physical Supply by HUC 8'!AB37</f>
        <v>5288.4630999999999</v>
      </c>
      <c r="E34" s="204">
        <f>'Physical Supply by HUC 8'!AD37</f>
        <v>7968.9170000000004</v>
      </c>
      <c r="F34" s="221">
        <f>'Physical Supply by HUC 8'!AR37</f>
        <v>45961.815468000001</v>
      </c>
      <c r="G34" s="116">
        <f>'Water Use Current M&amp;I'!AB32</f>
        <v>868.55909362431271</v>
      </c>
      <c r="H34" s="204">
        <f>'Water Use Current Ag'!N31</f>
        <v>12970.13947116571</v>
      </c>
      <c r="I34" s="221">
        <f>'Water Use Current Thermo'!BV31</f>
        <v>0</v>
      </c>
      <c r="J34" s="238">
        <f>'Current Groundwater Pumping'!CL32</f>
        <v>8197.8589894300403</v>
      </c>
      <c r="K34" s="134">
        <f>'Water Use Future M&amp;I'!AB31</f>
        <v>481.0595082646895</v>
      </c>
      <c r="L34" s="221">
        <f>'Water Use Future Ag'!N31</f>
        <v>12331.795556708106</v>
      </c>
      <c r="M34" s="238">
        <f>Recharge!B31</f>
        <v>9478</v>
      </c>
      <c r="N34" s="238">
        <f>Storage!H32</f>
        <v>107348</v>
      </c>
      <c r="O34" s="238">
        <f>Species!B31</f>
        <v>2</v>
      </c>
    </row>
    <row r="35" spans="1:15" ht="15.6" x14ac:dyDescent="0.3">
      <c r="A35" s="220">
        <v>11130205</v>
      </c>
      <c r="B35" s="204">
        <f>'Physical Supply by HUC 8'!X38</f>
        <v>0</v>
      </c>
      <c r="C35" s="204">
        <f>'Physical Supply by HUC 8'!Z38</f>
        <v>0</v>
      </c>
      <c r="D35" s="204">
        <f>'Physical Supply by HUC 8'!AB38</f>
        <v>0</v>
      </c>
      <c r="E35" s="204">
        <f>'Physical Supply by HUC 8'!AD38</f>
        <v>796.89170000000001</v>
      </c>
      <c r="F35" s="221">
        <f>'Physical Supply by HUC 8'!AR38</f>
        <v>28508.438343999998</v>
      </c>
      <c r="G35" s="116">
        <f>'Water Use Current M&amp;I'!AB33</f>
        <v>829.60058421061206</v>
      </c>
      <c r="H35" s="204">
        <f>'Water Use Current Ag'!N32</f>
        <v>13387.362591341378</v>
      </c>
      <c r="I35" s="221">
        <f>'Water Use Current Thermo'!BV32</f>
        <v>0</v>
      </c>
      <c r="J35" s="238">
        <f>'Current Groundwater Pumping'!CL33</f>
        <v>3888.0778014874554</v>
      </c>
      <c r="K35" s="134">
        <f>'Water Use Future M&amp;I'!AB32</f>
        <v>242.88141736573618</v>
      </c>
      <c r="L35" s="221">
        <f>'Water Use Future Ag'!N32</f>
        <v>12764.361663718904</v>
      </c>
      <c r="M35" s="238">
        <f>Recharge!B32</f>
        <v>4740</v>
      </c>
      <c r="N35" s="238">
        <f>Storage!H33</f>
        <v>167</v>
      </c>
      <c r="O35" s="238">
        <f>Species!B32</f>
        <v>1</v>
      </c>
    </row>
    <row r="36" spans="1:15" ht="15.6" x14ac:dyDescent="0.3">
      <c r="A36" s="220">
        <v>11130206</v>
      </c>
      <c r="B36" s="204">
        <f>'Physical Supply by HUC 8'!X39</f>
        <v>26080.092000000001</v>
      </c>
      <c r="C36" s="204">
        <f>'Physical Supply by HUC 8'!Z39</f>
        <v>34773.455999999998</v>
      </c>
      <c r="D36" s="204">
        <f>'Physical Supply by HUC 8'!AB39</f>
        <v>42017.925999999999</v>
      </c>
      <c r="E36" s="204">
        <f>'Physical Supply by HUC 8'!AD39</f>
        <v>56506.866000000002</v>
      </c>
      <c r="F36" s="221">
        <f>'Physical Supply by HUC 8'!AR39</f>
        <v>242890.41681900001</v>
      </c>
      <c r="G36" s="116">
        <f>'Water Use Current M&amp;I'!AB34</f>
        <v>27755.130101513299</v>
      </c>
      <c r="H36" s="204">
        <f>'Water Use Current Ag'!N33</f>
        <v>39011.12113261941</v>
      </c>
      <c r="I36" s="221">
        <f>'Water Use Current Thermo'!BV33</f>
        <v>126.39276021399999</v>
      </c>
      <c r="J36" s="238">
        <f>'Current Groundwater Pumping'!CL34</f>
        <v>4885.0865484445858</v>
      </c>
      <c r="K36" s="134">
        <f>'Water Use Future M&amp;I'!AB33</f>
        <v>28054.284023160057</v>
      </c>
      <c r="L36" s="221">
        <f>'Water Use Future Ag'!N33</f>
        <v>37691.516721393164</v>
      </c>
      <c r="M36" s="238">
        <f>Recharge!B33</f>
        <v>4739</v>
      </c>
      <c r="N36" s="238">
        <f>Storage!H34</f>
        <v>325807</v>
      </c>
      <c r="O36" s="238">
        <f>Species!B33</f>
        <v>2</v>
      </c>
    </row>
    <row r="37" spans="1:15" ht="15.6" x14ac:dyDescent="0.3">
      <c r="A37" s="220">
        <v>11130207</v>
      </c>
      <c r="B37" s="204">
        <f>'Physical Supply by HUC 8'!X40</f>
        <v>0</v>
      </c>
      <c r="C37" s="204">
        <f>'Physical Supply by HUC 8'!Z40</f>
        <v>188.35622000000001</v>
      </c>
      <c r="D37" s="204">
        <f>'Physical Supply by HUC 8'!AB40</f>
        <v>507.11289999999997</v>
      </c>
      <c r="E37" s="204">
        <f>'Physical Supply by HUC 8'!AD40</f>
        <v>1231.5599</v>
      </c>
      <c r="F37" s="221">
        <f>'Physical Supply by HUC 8'!AR40</f>
        <v>52537.620886999997</v>
      </c>
      <c r="G37" s="116">
        <f>'Water Use Current M&amp;I'!AB35</f>
        <v>410.35564363055971</v>
      </c>
      <c r="H37" s="204">
        <f>'Water Use Current Ag'!N34</f>
        <v>15241.904113535653</v>
      </c>
      <c r="I37" s="221">
        <f>'Water Use Current Thermo'!BV34</f>
        <v>39234.266804304003</v>
      </c>
      <c r="J37" s="238">
        <f>'Current Groundwater Pumping'!CL35</f>
        <v>4620.7600094116988</v>
      </c>
      <c r="K37" s="134">
        <f>'Water Use Future M&amp;I'!AB34</f>
        <v>384.53669587235601</v>
      </c>
      <c r="L37" s="221">
        <f>'Water Use Future Ag'!N34</f>
        <v>14523.306035076208</v>
      </c>
      <c r="M37" s="238">
        <f>Recharge!B34</f>
        <v>3948</v>
      </c>
      <c r="N37" s="238">
        <f>Storage!H35</f>
        <v>19600</v>
      </c>
      <c r="O37" s="238">
        <f>Species!B34</f>
        <v>2</v>
      </c>
    </row>
    <row r="38" spans="1:15" ht="15.6" x14ac:dyDescent="0.3">
      <c r="A38" s="220">
        <v>11130209</v>
      </c>
      <c r="B38" s="204">
        <f>'Physical Supply by HUC 8'!X41</f>
        <v>0</v>
      </c>
      <c r="C38" s="204">
        <f>'Physical Supply by HUC 8'!Z41</f>
        <v>0</v>
      </c>
      <c r="D38" s="204">
        <f>'Physical Supply by HUC 8'!AB41</f>
        <v>0</v>
      </c>
      <c r="E38" s="204">
        <f>'Physical Supply by HUC 8'!AD41</f>
        <v>0</v>
      </c>
      <c r="F38" s="221">
        <f>'Physical Supply by HUC 8'!AR41</f>
        <v>77013.787229000009</v>
      </c>
      <c r="G38" s="116">
        <f>'Water Use Current M&amp;I'!AB36</f>
        <v>3458.1678936594544</v>
      </c>
      <c r="H38" s="204">
        <f>'Water Use Current Ag'!N35</f>
        <v>9194.9002989572145</v>
      </c>
      <c r="I38" s="221">
        <f>'Water Use Current Thermo'!BV35</f>
        <v>0</v>
      </c>
      <c r="J38" s="238">
        <f>'Current Groundwater Pumping'!CL36</f>
        <v>3025.3981467891963</v>
      </c>
      <c r="K38" s="134">
        <f>'Water Use Future M&amp;I'!AB35</f>
        <v>5141.6871844957877</v>
      </c>
      <c r="L38" s="221">
        <f>'Water Use Future Ag'!N35</f>
        <v>8897.4698179800089</v>
      </c>
      <c r="M38" s="238">
        <f>Recharge!B35</f>
        <v>5577</v>
      </c>
      <c r="N38" s="238">
        <f>Storage!H36</f>
        <v>10068</v>
      </c>
      <c r="O38" s="238">
        <f>Species!B35</f>
        <v>2</v>
      </c>
    </row>
    <row r="39" spans="1:15" ht="15.6" x14ac:dyDescent="0.3">
      <c r="A39" s="220">
        <v>11130210</v>
      </c>
      <c r="B39" s="204">
        <f>'Physical Supply by HUC 8'!X42</f>
        <v>41293.478999999999</v>
      </c>
      <c r="C39" s="204">
        <f>'Physical Supply by HUC 8'!Z42</f>
        <v>80413.616999999998</v>
      </c>
      <c r="D39" s="204">
        <f>'Physical Supply by HUC 8'!AB42</f>
        <v>184733.98500000002</v>
      </c>
      <c r="E39" s="204">
        <f>'Physical Supply by HUC 8'!AD42</f>
        <v>528846.31000000006</v>
      </c>
      <c r="F39" s="221">
        <f>'Physical Supply by HUC 8'!AR42</f>
        <v>3596020.8853049995</v>
      </c>
      <c r="G39" s="116">
        <f>'Water Use Current M&amp;I'!AB37</f>
        <v>5303.3445187681009</v>
      </c>
      <c r="H39" s="204">
        <f>'Water Use Current Ag'!N36</f>
        <v>1826.1567720678506</v>
      </c>
      <c r="I39" s="221">
        <f>'Water Use Current Thermo'!BV36</f>
        <v>0</v>
      </c>
      <c r="J39" s="238">
        <f>'Current Groundwater Pumping'!CL37</f>
        <v>3558.9022119903439</v>
      </c>
      <c r="K39" s="134">
        <f>'Water Use Future M&amp;I'!AB36</f>
        <v>7082.7124748737533</v>
      </c>
      <c r="L39" s="221">
        <f>'Water Use Future Ag'!N36</f>
        <v>1949.6840045761749</v>
      </c>
      <c r="M39" s="238">
        <f>Recharge!B36</f>
        <v>17003</v>
      </c>
      <c r="N39" s="238">
        <f>Storage!H37</f>
        <v>1322</v>
      </c>
      <c r="O39" s="238">
        <f>Species!B36</f>
        <v>4</v>
      </c>
    </row>
    <row r="40" spans="1:15" ht="15.6" x14ac:dyDescent="0.3">
      <c r="A40" s="220">
        <v>11130301</v>
      </c>
      <c r="B40" s="204">
        <f>'Physical Supply by HUC 8'!X43</f>
        <v>0</v>
      </c>
      <c r="C40" s="204">
        <f>'Physical Supply by HUC 8'!Z43</f>
        <v>0</v>
      </c>
      <c r="D40" s="204">
        <f>'Physical Supply by HUC 8'!AB43</f>
        <v>0</v>
      </c>
      <c r="E40" s="204">
        <f>'Physical Supply by HUC 8'!AD43</f>
        <v>0</v>
      </c>
      <c r="F40" s="221">
        <f>'Physical Supply by HUC 8'!AR43</f>
        <v>20292.484916999998</v>
      </c>
      <c r="G40" s="116">
        <f>'Water Use Current M&amp;I'!AB38</f>
        <v>447.16441310410767</v>
      </c>
      <c r="H40" s="204">
        <f>'Water Use Current Ag'!N37</f>
        <v>2293.4901559732225</v>
      </c>
      <c r="I40" s="221">
        <f>'Water Use Current Thermo'!BV37</f>
        <v>0</v>
      </c>
      <c r="J40" s="238">
        <f>'Current Groundwater Pumping'!CL38</f>
        <v>6862.7625072772926</v>
      </c>
      <c r="K40" s="134">
        <f>'Water Use Future M&amp;I'!AB37</f>
        <v>131.97557013231764</v>
      </c>
      <c r="L40" s="221">
        <f>'Water Use Future Ag'!N37</f>
        <v>2081.5202989795175</v>
      </c>
      <c r="M40" s="238">
        <f>Recharge!B37</f>
        <v>6349</v>
      </c>
      <c r="N40" s="238">
        <f>Storage!H38</f>
        <v>3313</v>
      </c>
      <c r="O40" s="238">
        <f>Species!B37</f>
        <v>3</v>
      </c>
    </row>
    <row r="41" spans="1:15" ht="15.6" x14ac:dyDescent="0.3">
      <c r="A41" s="220">
        <v>11140101</v>
      </c>
      <c r="B41" s="204">
        <f>'Physical Supply by HUC 8'!X44</f>
        <v>246311.98</v>
      </c>
      <c r="C41" s="204">
        <f>'Physical Supply by HUC 8'!Z44</f>
        <v>582382.94330000004</v>
      </c>
      <c r="D41" s="204">
        <f>'Physical Supply by HUC 8'!AB44</f>
        <v>883825.34</v>
      </c>
      <c r="E41" s="204">
        <f>'Physical Supply by HUC 8'!AD44</f>
        <v>1412671.65</v>
      </c>
      <c r="F41" s="221">
        <f>'Physical Supply by HUC 8'!AR44</f>
        <v>6603248.1958069997</v>
      </c>
      <c r="G41" s="116">
        <f>'Water Use Current M&amp;I'!AB39</f>
        <v>33220.821411451281</v>
      </c>
      <c r="H41" s="204">
        <f>'Water Use Current Ag'!N38</f>
        <v>9895.4939232147044</v>
      </c>
      <c r="I41" s="221">
        <f>'Water Use Current Thermo'!BV38</f>
        <v>3751.9961436699996</v>
      </c>
      <c r="J41" s="238">
        <f>'Current Groundwater Pumping'!CL39</f>
        <v>3255.4500506233935</v>
      </c>
      <c r="K41" s="134">
        <f>'Water Use Future M&amp;I'!AB38</f>
        <v>43057.304085989534</v>
      </c>
      <c r="L41" s="221">
        <f>'Water Use Future Ag'!N38</f>
        <v>9962.5142073173756</v>
      </c>
      <c r="M41" s="238">
        <f>Recharge!B38</f>
        <v>113909</v>
      </c>
      <c r="N41" s="238">
        <f>Storage!H39</f>
        <v>34585</v>
      </c>
      <c r="O41" s="238">
        <f>Species!B38</f>
        <v>4</v>
      </c>
    </row>
    <row r="42" spans="1:15" ht="15.6" x14ac:dyDescent="0.3">
      <c r="A42" s="220">
        <v>11140106</v>
      </c>
      <c r="B42" s="204">
        <f>'Physical Supply by HUC 8'!X45</f>
        <v>514357.37</v>
      </c>
      <c r="C42" s="204">
        <f>'Physical Supply by HUC 8'!Z45</f>
        <v>1130137.32</v>
      </c>
      <c r="D42" s="204">
        <f>'Physical Supply by HUC 8'!AB45</f>
        <v>1535827.64</v>
      </c>
      <c r="E42" s="204">
        <f>'Physical Supply by HUC 8'!AD45</f>
        <v>2108140.77</v>
      </c>
      <c r="F42" s="221">
        <f>'Physical Supply by HUC 8'!AR45</f>
        <v>9425950.8864920009</v>
      </c>
      <c r="G42" s="116">
        <f>'Water Use Current M&amp;I'!AB40</f>
        <v>3109.869998016783</v>
      </c>
      <c r="H42" s="204">
        <f>'Water Use Current Ag'!N39</f>
        <v>3939.1094091862315</v>
      </c>
      <c r="I42" s="221">
        <f>'Water Use Current Thermo'!BV39</f>
        <v>0</v>
      </c>
      <c r="J42" s="238">
        <f>'Current Groundwater Pumping'!CL40</f>
        <v>695.50659224817753</v>
      </c>
      <c r="K42" s="134">
        <f>'Water Use Future M&amp;I'!AB39</f>
        <v>3371.2874339797527</v>
      </c>
      <c r="L42" s="221">
        <f>'Water Use Future Ag'!N39</f>
        <v>3901.3885715300439</v>
      </c>
      <c r="M42" s="238">
        <f>Recharge!B39</f>
        <v>91433</v>
      </c>
      <c r="N42" s="238">
        <f>Storage!H40</f>
        <v>2934</v>
      </c>
      <c r="O42" s="238">
        <f>Species!B39</f>
        <v>2</v>
      </c>
    </row>
    <row r="43" spans="1:15" ht="15.6" x14ac:dyDescent="0.3">
      <c r="A43" s="220">
        <v>11140201</v>
      </c>
      <c r="B43" s="204">
        <f>'Physical Supply by HUC 8'!X46</f>
        <v>0</v>
      </c>
      <c r="C43" s="204">
        <f>'Physical Supply by HUC 8'!Z46</f>
        <v>0</v>
      </c>
      <c r="D43" s="204">
        <f>'Physical Supply by HUC 8'!AB46</f>
        <v>0</v>
      </c>
      <c r="E43" s="204">
        <f>'Physical Supply by HUC 8'!AD46</f>
        <v>0</v>
      </c>
      <c r="F43" s="221">
        <f>'Physical Supply by HUC 8'!AR46</f>
        <v>0</v>
      </c>
      <c r="G43" s="116">
        <f>'Water Use Current M&amp;I'!AB41</f>
        <v>1222.4982552800734</v>
      </c>
      <c r="H43" s="204">
        <f>'Water Use Current Ag'!N40</f>
        <v>108.27197124925111</v>
      </c>
      <c r="I43" s="221">
        <f>'Water Use Current Thermo'!BV40</f>
        <v>0</v>
      </c>
      <c r="J43" s="238">
        <f>'Current Groundwater Pumping'!CL41</f>
        <v>771.05483196443481</v>
      </c>
      <c r="K43" s="134">
        <f>'Water Use Future M&amp;I'!AB40</f>
        <v>1339.7621131097067</v>
      </c>
      <c r="L43" s="221">
        <f>'Water Use Future Ag'!N40</f>
        <v>108.27197124925111</v>
      </c>
      <c r="M43" s="238">
        <f>Recharge!B40</f>
        <v>4952</v>
      </c>
      <c r="N43" s="238">
        <f>Storage!H41</f>
        <v>2859</v>
      </c>
      <c r="O43" s="238">
        <f>Species!B40</f>
        <v>2</v>
      </c>
    </row>
    <row r="44" spans="1:15" ht="15.6" x14ac:dyDescent="0.3">
      <c r="A44" s="220">
        <v>11140301</v>
      </c>
      <c r="B44" s="204">
        <f>'Physical Supply by HUC 8'!X49</f>
        <v>0</v>
      </c>
      <c r="C44" s="204">
        <f>'Physical Supply by HUC 8'!Z49</f>
        <v>0</v>
      </c>
      <c r="D44" s="204">
        <f>'Physical Supply by HUC 8'!AB49</f>
        <v>43.466819999999998</v>
      </c>
      <c r="E44" s="204">
        <f>'Physical Supply by HUC 8'!AD49</f>
        <v>1035.95921</v>
      </c>
      <c r="F44" s="221">
        <f>'Physical Supply by HUC 8'!AR49</f>
        <v>499539.53106199997</v>
      </c>
      <c r="G44" s="116">
        <f>'Water Use Current M&amp;I'!AB42</f>
        <v>10573.101402824532</v>
      </c>
      <c r="H44" s="204">
        <f>'Water Use Current Ag'!N41</f>
        <v>6550.8235290677585</v>
      </c>
      <c r="I44" s="221">
        <f>'Water Use Current Thermo'!BV41</f>
        <v>25637.640447290003</v>
      </c>
      <c r="J44" s="238">
        <f>'Current Groundwater Pumping'!CL42</f>
        <v>765.91320853462844</v>
      </c>
      <c r="K44" s="134">
        <f>'Water Use Future M&amp;I'!AB41</f>
        <v>12421.225923867247</v>
      </c>
      <c r="L44" s="221">
        <f>'Water Use Future Ag'!N41</f>
        <v>6498.832123594435</v>
      </c>
      <c r="M44" s="238">
        <f>Recharge!B41</f>
        <v>71448</v>
      </c>
      <c r="N44" s="238">
        <f>Storage!H42</f>
        <v>317339</v>
      </c>
      <c r="O44" s="238">
        <f>Species!B41</f>
        <v>3</v>
      </c>
    </row>
    <row r="45" spans="1:15" ht="15.6" x14ac:dyDescent="0.3">
      <c r="A45" s="220">
        <v>11140302</v>
      </c>
      <c r="B45" s="204">
        <f>'Physical Supply by HUC 8'!X50</f>
        <v>0</v>
      </c>
      <c r="C45" s="204">
        <f>'Physical Supply by HUC 8'!Z50</f>
        <v>796.89170000000001</v>
      </c>
      <c r="D45" s="204">
        <f>'Physical Supply by HUC 8'!AB50</f>
        <v>3622.2350000000001</v>
      </c>
      <c r="E45" s="204">
        <f>'Physical Supply by HUC 8'!AD50</f>
        <v>13040.046</v>
      </c>
      <c r="F45" s="221">
        <f>'Physical Supply by HUC 8'!AR50</f>
        <v>1666521.5010350002</v>
      </c>
      <c r="G45" s="116">
        <f>'Water Use Current M&amp;I'!AB43</f>
        <v>37460.764606328143</v>
      </c>
      <c r="H45" s="204">
        <f>'Water Use Current Ag'!N42</f>
        <v>7123.1361661718265</v>
      </c>
      <c r="I45" s="221">
        <f>'Water Use Current Thermo'!BV42</f>
        <v>96064.021733369998</v>
      </c>
      <c r="J45" s="238">
        <f>'Current Groundwater Pumping'!CL43</f>
        <v>3230.8823627921929</v>
      </c>
      <c r="K45" s="134">
        <f>'Water Use Future M&amp;I'!AB42</f>
        <v>41655.590602001132</v>
      </c>
      <c r="L45" s="221">
        <f>'Water Use Future Ag'!N42</f>
        <v>7060.4385083202105</v>
      </c>
      <c r="M45" s="238">
        <f>Recharge!B42</f>
        <v>216455</v>
      </c>
      <c r="N45" s="238">
        <f>Storage!H43</f>
        <v>161596</v>
      </c>
      <c r="O45" s="238">
        <f>Species!B42</f>
        <v>3</v>
      </c>
    </row>
    <row r="46" spans="1:15" ht="15.6" x14ac:dyDescent="0.3">
      <c r="A46" s="220">
        <v>11140303</v>
      </c>
      <c r="B46" s="204">
        <f>'Physical Supply by HUC 8'!X51</f>
        <v>0</v>
      </c>
      <c r="C46" s="204">
        <f>'Physical Supply by HUC 8'!Z51</f>
        <v>246.31198000000001</v>
      </c>
      <c r="D46" s="204">
        <f>'Physical Supply by HUC 8'!AB51</f>
        <v>1014.2257999999999</v>
      </c>
      <c r="E46" s="204">
        <f>'Physical Supply by HUC 8'!AD51</f>
        <v>3115.1221</v>
      </c>
      <c r="F46" s="221">
        <f>'Physical Supply by HUC 8'!AR51</f>
        <v>357132.08648399997</v>
      </c>
      <c r="G46" s="116">
        <f>'Water Use Current M&amp;I'!AB44</f>
        <v>16405.858238094264</v>
      </c>
      <c r="H46" s="204">
        <f>'Water Use Current Ag'!N43</f>
        <v>3599.2799816131464</v>
      </c>
      <c r="I46" s="221">
        <f>'Water Use Current Thermo'!BV43</f>
        <v>0</v>
      </c>
      <c r="J46" s="238">
        <f>'Current Groundwater Pumping'!CL44</f>
        <v>49249.486891168592</v>
      </c>
      <c r="K46" s="134">
        <f>'Water Use Future M&amp;I'!AB43</f>
        <v>19136.195586152455</v>
      </c>
      <c r="L46" s="221">
        <f>'Water Use Future Ag'!N43</f>
        <v>3599.2799816131464</v>
      </c>
      <c r="M46" s="238">
        <f>Recharge!B43</f>
        <v>63436</v>
      </c>
      <c r="N46" s="238">
        <f>Storage!H44</f>
        <v>24856</v>
      </c>
      <c r="O46" s="238">
        <f>Species!B43</f>
        <v>1</v>
      </c>
    </row>
    <row r="47" spans="1:15" ht="15.6" x14ac:dyDescent="0.3">
      <c r="A47" s="220">
        <v>11140304</v>
      </c>
      <c r="B47" s="204">
        <f>'Physical Supply by HUC 8'!X52</f>
        <v>0</v>
      </c>
      <c r="C47" s="204">
        <f>'Physical Supply by HUC 8'!Z52</f>
        <v>0</v>
      </c>
      <c r="D47" s="204">
        <f>'Physical Supply by HUC 8'!AB52</f>
        <v>0</v>
      </c>
      <c r="E47" s="204">
        <f>'Physical Supply by HUC 8'!AD52</f>
        <v>0</v>
      </c>
      <c r="F47" s="221">
        <f>'Physical Supply by HUC 8'!AR52</f>
        <v>0</v>
      </c>
      <c r="G47" s="116">
        <f>'Water Use Current M&amp;I'!AB45</f>
        <v>49883.532144256889</v>
      </c>
      <c r="H47" s="204">
        <f>'Water Use Current Ag'!N44</f>
        <v>224.06002272756959</v>
      </c>
      <c r="I47" s="221">
        <f>'Water Use Current Thermo'!BV44</f>
        <v>0</v>
      </c>
      <c r="J47" s="238">
        <f>'Current Groundwater Pumping'!CL45</f>
        <v>2852.8260581214345</v>
      </c>
      <c r="K47" s="134">
        <f>'Water Use Future M&amp;I'!AB44</f>
        <v>56959.818437970149</v>
      </c>
      <c r="L47" s="221">
        <f>'Water Use Future Ag'!N44</f>
        <v>233.60861307849157</v>
      </c>
      <c r="M47" s="238">
        <f>Recharge!B44</f>
        <v>39581</v>
      </c>
      <c r="N47" s="238">
        <f>Storage!H45</f>
        <v>1199</v>
      </c>
      <c r="O47" s="238">
        <f>Species!B44</f>
        <v>1</v>
      </c>
    </row>
    <row r="48" spans="1:15" ht="15.6" x14ac:dyDescent="0.3">
      <c r="A48" s="220">
        <v>11140305</v>
      </c>
      <c r="B48" s="204">
        <f>'Physical Supply by HUC 8'!X53</f>
        <v>144.88939999999999</v>
      </c>
      <c r="C48" s="204">
        <f>'Physical Supply by HUC 8'!Z53</f>
        <v>2970.2326999999996</v>
      </c>
      <c r="D48" s="204">
        <f>'Physical Supply by HUC 8'!AB53</f>
        <v>7244.47</v>
      </c>
      <c r="E48" s="204">
        <f>'Physical Supply by HUC 8'!AD53</f>
        <v>21008.963</v>
      </c>
      <c r="F48" s="221">
        <f>'Physical Supply by HUC 8'!AR53</f>
        <v>482697.587206</v>
      </c>
      <c r="G48" s="116">
        <f>'Water Use Current M&amp;I'!AB46</f>
        <v>82621.062079847878</v>
      </c>
      <c r="H48" s="204">
        <f>'Water Use Current Ag'!N45</f>
        <v>2851.9594914424401</v>
      </c>
      <c r="I48" s="221">
        <f>'Water Use Current Thermo'!BV45</f>
        <v>0</v>
      </c>
      <c r="J48" s="238">
        <f>'Current Groundwater Pumping'!CL46</f>
        <v>6418.850196483927</v>
      </c>
      <c r="K48" s="134">
        <f>'Water Use Future M&amp;I'!AB45</f>
        <v>95494.095120004014</v>
      </c>
      <c r="L48" s="221">
        <f>'Water Use Future Ag'!N45</f>
        <v>2854.9403651524276</v>
      </c>
      <c r="M48" s="238">
        <f>Recharge!B45</f>
        <v>131462</v>
      </c>
      <c r="N48" s="238">
        <f>Storage!H46</f>
        <v>371157</v>
      </c>
      <c r="O48" s="238">
        <f>Species!B45</f>
        <v>2</v>
      </c>
    </row>
    <row r="49" spans="1:15" ht="15.6" x14ac:dyDescent="0.3">
      <c r="A49" s="220">
        <v>11140306</v>
      </c>
      <c r="B49" s="204">
        <f>'Physical Supply by HUC 8'!X54</f>
        <v>0</v>
      </c>
      <c r="C49" s="204">
        <f>'Physical Supply by HUC 8'!Z54</f>
        <v>36.222349999999999</v>
      </c>
      <c r="D49" s="204">
        <f>'Physical Supply by HUC 8'!AB54</f>
        <v>1086.6704999999999</v>
      </c>
      <c r="E49" s="204">
        <f>'Physical Supply by HUC 8'!AD54</f>
        <v>8693.3639999999996</v>
      </c>
      <c r="F49" s="221">
        <f>'Physical Supply by HUC 8'!AR54</f>
        <v>261842.67478599999</v>
      </c>
      <c r="G49" s="116">
        <f>'Water Use Current M&amp;I'!AB47</f>
        <v>73076.231946091619</v>
      </c>
      <c r="H49" s="204">
        <f>'Water Use Current Ag'!N46</f>
        <v>2220.1027099022654</v>
      </c>
      <c r="I49" s="221">
        <f>'Water Use Current Thermo'!BV46</f>
        <v>0</v>
      </c>
      <c r="J49" s="238">
        <f>'Current Groundwater Pumping'!CL47</f>
        <v>4093.456585528264</v>
      </c>
      <c r="K49" s="134">
        <f>'Water Use Future M&amp;I'!AB46</f>
        <v>83819.13245202323</v>
      </c>
      <c r="L49" s="221">
        <f>'Water Use Future Ag'!N46</f>
        <v>2238.772396486555</v>
      </c>
      <c r="M49" s="238">
        <f>Recharge!B46</f>
        <v>195439</v>
      </c>
      <c r="N49" s="238">
        <f>Storage!H47</f>
        <v>3765</v>
      </c>
      <c r="O49" s="238">
        <f>Species!B46</f>
        <v>1</v>
      </c>
    </row>
    <row r="50" spans="1:15" ht="15.6" x14ac:dyDescent="0.3">
      <c r="A50" s="220">
        <v>11140307</v>
      </c>
      <c r="B50" s="204">
        <f>'Physical Supply by HUC 8'!X55</f>
        <v>0</v>
      </c>
      <c r="C50" s="204">
        <f>'Physical Supply by HUC 8'!Z55</f>
        <v>28.977879999999999</v>
      </c>
      <c r="D50" s="204">
        <f>'Physical Supply by HUC 8'!AB55</f>
        <v>869.33640000000003</v>
      </c>
      <c r="E50" s="204">
        <f>'Physical Supply by HUC 8'!AD55</f>
        <v>10866.705</v>
      </c>
      <c r="F50" s="221">
        <f>'Physical Supply by HUC 8'!AR55</f>
        <v>385739.04962000001</v>
      </c>
      <c r="G50" s="116">
        <f>'Water Use Current M&amp;I'!AB48</f>
        <v>20644.955629274551</v>
      </c>
      <c r="H50" s="204">
        <f>'Water Use Current Ag'!N47</f>
        <v>1758.3014490524984</v>
      </c>
      <c r="I50" s="221">
        <f>'Water Use Current Thermo'!BV47</f>
        <v>0</v>
      </c>
      <c r="J50" s="238">
        <f>'Current Groundwater Pumping'!CL48</f>
        <v>4165.3870402965995</v>
      </c>
      <c r="K50" s="134">
        <f>'Water Use Future M&amp;I'!AB47</f>
        <v>25537.512214159578</v>
      </c>
      <c r="L50" s="221">
        <f>'Water Use Future Ag'!N47</f>
        <v>1782.5234295691487</v>
      </c>
      <c r="M50" s="238">
        <f>Recharge!B47</f>
        <v>116780</v>
      </c>
      <c r="N50" s="238">
        <f>Storage!H48</f>
        <v>8939</v>
      </c>
      <c r="O50" s="238">
        <f>Species!B47</f>
        <v>2</v>
      </c>
    </row>
    <row r="51" spans="1:15" ht="15.6" x14ac:dyDescent="0.3">
      <c r="A51" s="220">
        <v>12010001</v>
      </c>
      <c r="B51" s="204">
        <f>'Physical Supply by HUC 8'!X56</f>
        <v>0</v>
      </c>
      <c r="C51" s="204">
        <f>'Physical Supply by HUC 8'!Z56</f>
        <v>1231.5599</v>
      </c>
      <c r="D51" s="204">
        <f>'Physical Supply by HUC 8'!AB56</f>
        <v>4346.6819999999998</v>
      </c>
      <c r="E51" s="204">
        <f>'Physical Supply by HUC 8'!AD56</f>
        <v>10142.258</v>
      </c>
      <c r="F51" s="221">
        <f>'Physical Supply by HUC 8'!AR56</f>
        <v>684794.39345500001</v>
      </c>
      <c r="G51" s="116">
        <f>'Water Use Current M&amp;I'!AB49</f>
        <v>24867.855902925632</v>
      </c>
      <c r="H51" s="204">
        <f>'Water Use Current Ag'!N48</f>
        <v>4577.8994772790365</v>
      </c>
      <c r="I51" s="221">
        <f>'Water Use Current Thermo'!BV48</f>
        <v>58.452935079999989</v>
      </c>
      <c r="J51" s="238">
        <f>'Current Groundwater Pumping'!CL49</f>
        <v>5619.7147819907768</v>
      </c>
      <c r="K51" s="134">
        <f>'Water Use Future M&amp;I'!AB48</f>
        <v>34997.966086521476</v>
      </c>
      <c r="L51" s="221">
        <f>'Water Use Future Ag'!N48</f>
        <v>4582.0533137842585</v>
      </c>
      <c r="M51" s="238">
        <f>Recharge!B48</f>
        <v>85629</v>
      </c>
      <c r="N51" s="238">
        <f>Storage!H49</f>
        <v>955191</v>
      </c>
      <c r="O51" s="238">
        <f>Species!B48</f>
        <v>2</v>
      </c>
    </row>
    <row r="52" spans="1:15" ht="15.6" x14ac:dyDescent="0.3">
      <c r="A52" s="220">
        <v>12010002</v>
      </c>
      <c r="B52" s="204">
        <f>'Physical Supply by HUC 8'!X57</f>
        <v>20284.516</v>
      </c>
      <c r="C52" s="204">
        <f>'Physical Supply by HUC 8'!Z57</f>
        <v>46437.052699999993</v>
      </c>
      <c r="D52" s="204">
        <f>'Physical Supply by HUC 8'!AB57</f>
        <v>73893.593999999997</v>
      </c>
      <c r="E52" s="204">
        <f>'Physical Supply by HUC 8'!AD57</f>
        <v>155756.10500000001</v>
      </c>
      <c r="F52" s="221">
        <f>'Physical Supply by HUC 8'!AR57</f>
        <v>2328438.5826769997</v>
      </c>
      <c r="G52" s="116">
        <f>'Water Use Current M&amp;I'!AB50</f>
        <v>106340.27290488582</v>
      </c>
      <c r="H52" s="204">
        <f>'Water Use Current Ag'!N49</f>
        <v>6730.2667197569372</v>
      </c>
      <c r="I52" s="221">
        <f>'Water Use Current Thermo'!BV49</f>
        <v>213026.73073235597</v>
      </c>
      <c r="J52" s="238">
        <f>'Current Groundwater Pumping'!CL50</f>
        <v>22953.669748394517</v>
      </c>
      <c r="K52" s="134">
        <f>'Water Use Future M&amp;I'!AB49</f>
        <v>128773.54951674775</v>
      </c>
      <c r="L52" s="221">
        <f>'Water Use Future Ag'!N49</f>
        <v>6914.6096973060039</v>
      </c>
      <c r="M52" s="238">
        <f>Recharge!B49</f>
        <v>328964</v>
      </c>
      <c r="N52" s="238">
        <f>Storage!H50</f>
        <v>228593</v>
      </c>
      <c r="O52" s="238">
        <f>Species!B49</f>
        <v>2</v>
      </c>
    </row>
    <row r="53" spans="1:15" ht="15.6" x14ac:dyDescent="0.3">
      <c r="A53" s="220">
        <v>12010003</v>
      </c>
      <c r="B53" s="204">
        <f>'Physical Supply by HUC 8'!X58</f>
        <v>0</v>
      </c>
      <c r="C53" s="204">
        <f>'Physical Supply by HUC 8'!Z58</f>
        <v>0</v>
      </c>
      <c r="D53" s="204">
        <f>'Physical Supply by HUC 8'!AB58</f>
        <v>362.2235</v>
      </c>
      <c r="E53" s="204">
        <f>'Physical Supply by HUC 8'!AD58</f>
        <v>3839.5690999999997</v>
      </c>
      <c r="F53" s="221">
        <f>'Physical Supply by HUC 8'!AR58</f>
        <v>312253.319281</v>
      </c>
      <c r="G53" s="116">
        <f>'Water Use Current M&amp;I'!AB51</f>
        <v>5189.5733005403818</v>
      </c>
      <c r="H53" s="204">
        <f>'Water Use Current Ag'!N50</f>
        <v>2935.72955778186</v>
      </c>
      <c r="I53" s="221">
        <f>'Water Use Current Thermo'!BV50</f>
        <v>0</v>
      </c>
      <c r="J53" s="238">
        <f>'Current Groundwater Pumping'!CL51</f>
        <v>53117.176015188124</v>
      </c>
      <c r="K53" s="134">
        <f>'Water Use Future M&amp;I'!AB50</f>
        <v>5843.68837988839</v>
      </c>
      <c r="L53" s="221">
        <f>'Water Use Future Ag'!N50</f>
        <v>2935.72955778186</v>
      </c>
      <c r="M53" s="238">
        <f>Recharge!B50</f>
        <v>51530</v>
      </c>
      <c r="N53" s="238">
        <f>Storage!H51</f>
        <v>688914</v>
      </c>
      <c r="O53" s="238">
        <f>Species!B50</f>
        <v>2</v>
      </c>
    </row>
    <row r="54" spans="1:15" ht="15.6" x14ac:dyDescent="0.3">
      <c r="A54" s="220">
        <v>12010004</v>
      </c>
      <c r="B54" s="204">
        <f>'Physical Supply by HUC 8'!X59</f>
        <v>42742.373</v>
      </c>
      <c r="C54" s="204">
        <f>'Physical Supply by HUC 8'!Z59</f>
        <v>72444.7</v>
      </c>
      <c r="D54" s="204">
        <f>'Physical Supply by HUC 8'!AB59</f>
        <v>105769.262</v>
      </c>
      <c r="E54" s="204">
        <f>'Physical Supply by HUC 8'!AD59</f>
        <v>147787.18799999999</v>
      </c>
      <c r="F54" s="221">
        <f>'Physical Supply by HUC 8'!AR59</f>
        <v>4351542.3149229996</v>
      </c>
      <c r="G54" s="116">
        <f>'Water Use Current M&amp;I'!AB52</f>
        <v>7710.3964785562757</v>
      </c>
      <c r="H54" s="204">
        <f>'Water Use Current Ag'!N51</f>
        <v>3983.1449695340366</v>
      </c>
      <c r="I54" s="221">
        <f>'Water Use Current Thermo'!BV51</f>
        <v>0</v>
      </c>
      <c r="J54" s="238">
        <f>'Current Groundwater Pumping'!CL52</f>
        <v>4508.8069020378553</v>
      </c>
      <c r="K54" s="134">
        <f>'Water Use Future M&amp;I'!AB51</f>
        <v>12020.387471412268</v>
      </c>
      <c r="L54" s="221">
        <f>'Water Use Future Ag'!N51</f>
        <v>5653.1446765969567</v>
      </c>
      <c r="M54" s="238">
        <f>Recharge!B51</f>
        <v>133989</v>
      </c>
      <c r="N54" s="238">
        <f>Storage!H52</f>
        <v>1330</v>
      </c>
      <c r="O54" s="238">
        <f>Species!B51</f>
        <v>2</v>
      </c>
    </row>
    <row r="55" spans="1:15" ht="15.6" x14ac:dyDescent="0.3">
      <c r="A55" s="220">
        <v>12010005</v>
      </c>
      <c r="B55" s="204">
        <f>'Physical Supply by HUC 8'!X60</f>
        <v>262249.81400000001</v>
      </c>
      <c r="C55" s="204">
        <f>'Physical Supply by HUC 8'!Z60</f>
        <v>466543.86800000002</v>
      </c>
      <c r="D55" s="204">
        <f>'Physical Supply by HUC 8'!AB60</f>
        <v>695469.12</v>
      </c>
      <c r="E55" s="204">
        <f>'Physical Supply by HUC 8'!AD60</f>
        <v>1050448.1499999999</v>
      </c>
      <c r="F55" s="221">
        <f>'Physical Supply by HUC 8'!AR60</f>
        <v>6086626.2044849992</v>
      </c>
      <c r="G55" s="116">
        <f>'Water Use Current M&amp;I'!AB53</f>
        <v>75475.939632923008</v>
      </c>
      <c r="H55" s="204">
        <f>'Water Use Current Ag'!N52</f>
        <v>2106.9897093019154</v>
      </c>
      <c r="I55" s="221">
        <f>'Water Use Current Thermo'!BV52</f>
        <v>0</v>
      </c>
      <c r="J55" s="238">
        <f>'Current Groundwater Pumping'!CL53</f>
        <v>30454.984212389889</v>
      </c>
      <c r="K55" s="134">
        <f>'Water Use Future M&amp;I'!AB52</f>
        <v>86357.541163635891</v>
      </c>
      <c r="L55" s="221">
        <f>'Water Use Future Ag'!N52</f>
        <v>2106.9897093019154</v>
      </c>
      <c r="M55" s="238">
        <f>Recharge!B52</f>
        <v>239289</v>
      </c>
      <c r="N55" s="238">
        <f>Storage!H53</f>
        <v>702</v>
      </c>
      <c r="O55" s="238">
        <f>Species!B52</f>
        <v>3</v>
      </c>
    </row>
    <row r="56" spans="1:15" ht="15.6" x14ac:dyDescent="0.3">
      <c r="A56" s="220">
        <v>12020001</v>
      </c>
      <c r="B56" s="204">
        <f>'Physical Supply by HUC 8'!X61</f>
        <v>3093.3886899999998</v>
      </c>
      <c r="C56" s="204">
        <f>'Physical Supply by HUC 8'!Z61</f>
        <v>21733.41</v>
      </c>
      <c r="D56" s="204">
        <f>'Physical Supply by HUC 8'!AB61</f>
        <v>39844.584999999999</v>
      </c>
      <c r="E56" s="204">
        <f>'Physical Supply by HUC 8'!AD61</f>
        <v>78964.722999999998</v>
      </c>
      <c r="F56" s="221">
        <f>'Physical Supply by HUC 8'!AR61</f>
        <v>844066.23974599992</v>
      </c>
      <c r="G56" s="116">
        <f>'Water Use Current M&amp;I'!AB54</f>
        <v>33962.701603297821</v>
      </c>
      <c r="H56" s="204">
        <f>'Water Use Current Ag'!N53</f>
        <v>6212.8589457746275</v>
      </c>
      <c r="I56" s="221">
        <f>'Water Use Current Thermo'!BV53</f>
        <v>0</v>
      </c>
      <c r="J56" s="238">
        <f>'Current Groundwater Pumping'!CL54</f>
        <v>16865.305947747973</v>
      </c>
      <c r="K56" s="134">
        <f>'Water Use Future M&amp;I'!AB53</f>
        <v>37732.317605067481</v>
      </c>
      <c r="L56" s="221">
        <f>'Water Use Future Ag'!N53</f>
        <v>6353.7758841821897</v>
      </c>
      <c r="M56" s="238">
        <f>Recharge!B53</f>
        <v>188913</v>
      </c>
      <c r="N56" s="238">
        <f>Storage!H54</f>
        <v>507346</v>
      </c>
      <c r="O56" s="238">
        <f>Species!B53</f>
        <v>1</v>
      </c>
    </row>
    <row r="57" spans="1:15" ht="15.6" x14ac:dyDescent="0.3">
      <c r="A57" s="220">
        <v>12020002</v>
      </c>
      <c r="B57" s="204">
        <f>'Physical Supply by HUC 8'!X62</f>
        <v>10142.258</v>
      </c>
      <c r="C57" s="204">
        <f>'Physical Supply by HUC 8'!Z62</f>
        <v>39844.584999999999</v>
      </c>
      <c r="D57" s="204">
        <f>'Physical Supply by HUC 8'!AB62</f>
        <v>69546.911999999997</v>
      </c>
      <c r="E57" s="204">
        <f>'Physical Supply by HUC 8'!AD62</f>
        <v>136196.03599999999</v>
      </c>
      <c r="F57" s="221">
        <f>'Physical Supply by HUC 8'!AR62</f>
        <v>1735042.5960830001</v>
      </c>
      <c r="G57" s="116">
        <f>'Water Use Current M&amp;I'!AB55</f>
        <v>24133.873786817287</v>
      </c>
      <c r="H57" s="204">
        <f>'Water Use Current Ag'!N54</f>
        <v>2080.2636923377768</v>
      </c>
      <c r="I57" s="221">
        <f>'Water Use Current Thermo'!BV54</f>
        <v>0</v>
      </c>
      <c r="J57" s="238">
        <f>'Current Groundwater Pumping'!CL55</f>
        <v>4979.6063641995624</v>
      </c>
      <c r="K57" s="134">
        <f>'Water Use Future M&amp;I'!AB54</f>
        <v>35962.947050366965</v>
      </c>
      <c r="L57" s="221">
        <f>'Water Use Future Ag'!N54</f>
        <v>2324.3747462609763</v>
      </c>
      <c r="M57" s="238">
        <f>Recharge!B54</f>
        <v>132660</v>
      </c>
      <c r="N57" s="238">
        <f>Storage!H55</f>
        <v>4272</v>
      </c>
      <c r="O57" s="238">
        <f>Species!B54</f>
        <v>2</v>
      </c>
    </row>
    <row r="58" spans="1:15" ht="15.6" x14ac:dyDescent="0.3">
      <c r="A58" s="220">
        <v>12020003</v>
      </c>
      <c r="B58" s="204">
        <f>'Physical Supply by HUC 8'!X63</f>
        <v>134623.98601000002</v>
      </c>
      <c r="C58" s="204">
        <f>'Physical Supply by HUC 8'!Z63</f>
        <v>255838.45804999999</v>
      </c>
      <c r="D58" s="204">
        <f>'Physical Supply by HUC 8'!AB63</f>
        <v>385405.804</v>
      </c>
      <c r="E58" s="204">
        <f>'Physical Supply by HUC 8'!AD63</f>
        <v>796891.7</v>
      </c>
      <c r="F58" s="221">
        <f>'Physical Supply by HUC 8'!AR63</f>
        <v>4611565.1788450005</v>
      </c>
      <c r="G58" s="116">
        <f>'Water Use Current M&amp;I'!AB56</f>
        <v>74316.708913741473</v>
      </c>
      <c r="H58" s="204">
        <f>'Water Use Current Ag'!N55</f>
        <v>7559.7599730569164</v>
      </c>
      <c r="I58" s="221">
        <f>'Water Use Current Thermo'!BV55</f>
        <v>0</v>
      </c>
      <c r="J58" s="238">
        <f>'Current Groundwater Pumping'!CL56</f>
        <v>31014.25720682575</v>
      </c>
      <c r="K58" s="134">
        <f>'Water Use Future M&amp;I'!AB55</f>
        <v>118200.809254786</v>
      </c>
      <c r="L58" s="221">
        <f>'Water Use Future Ag'!N55</f>
        <v>7563.1465434772736</v>
      </c>
      <c r="M58" s="238">
        <f>Recharge!B55</f>
        <v>150252</v>
      </c>
      <c r="N58" s="238">
        <f>Storage!H56</f>
        <v>68789</v>
      </c>
      <c r="O58" s="238">
        <f>Species!B55</f>
        <v>4</v>
      </c>
    </row>
    <row r="59" spans="1:15" ht="15.6" x14ac:dyDescent="0.3">
      <c r="A59" s="220">
        <v>12020004</v>
      </c>
      <c r="B59" s="204">
        <f>'Physical Supply by HUC 8'!X64</f>
        <v>3325.21173</v>
      </c>
      <c r="C59" s="204">
        <f>'Physical Supply by HUC 8'!Z64</f>
        <v>13764.493</v>
      </c>
      <c r="D59" s="204">
        <f>'Physical Supply by HUC 8'!AB64</f>
        <v>24631.198</v>
      </c>
      <c r="E59" s="204">
        <f>'Physical Supply by HUC 8'!AD64</f>
        <v>57955.76</v>
      </c>
      <c r="F59" s="221">
        <f>'Physical Supply by HUC 8'!AR64</f>
        <v>851613.52859200002</v>
      </c>
      <c r="G59" s="116">
        <f>'Water Use Current M&amp;I'!AB57</f>
        <v>33783.276141420851</v>
      </c>
      <c r="H59" s="204">
        <f>'Water Use Current Ag'!N56</f>
        <v>3025.1952491644201</v>
      </c>
      <c r="I59" s="221">
        <f>'Water Use Current Thermo'!BV56</f>
        <v>5738.8172659499996</v>
      </c>
      <c r="J59" s="238">
        <f>'Current Groundwater Pumping'!CL57</f>
        <v>16855.361747825289</v>
      </c>
      <c r="K59" s="134">
        <f>'Water Use Future M&amp;I'!AB56</f>
        <v>39825.250787524899</v>
      </c>
      <c r="L59" s="221">
        <f>'Water Use Future Ag'!N56</f>
        <v>3263.8631885340324</v>
      </c>
      <c r="M59" s="238">
        <f>Recharge!B56</f>
        <v>201544</v>
      </c>
      <c r="N59" s="238">
        <f>Storage!H57</f>
        <v>72545</v>
      </c>
      <c r="O59" s="238">
        <f>Species!B56</f>
        <v>1</v>
      </c>
    </row>
    <row r="60" spans="1:15" ht="15.6" x14ac:dyDescent="0.3">
      <c r="A60" s="220">
        <v>12020005</v>
      </c>
      <c r="B60" s="204">
        <f>'Physical Supply by HUC 8'!X65</f>
        <v>0</v>
      </c>
      <c r="C60" s="204">
        <f>'Physical Supply by HUC 8'!Z65</f>
        <v>0</v>
      </c>
      <c r="D60" s="204">
        <f>'Physical Supply by HUC 8'!AB65</f>
        <v>0</v>
      </c>
      <c r="E60" s="204">
        <f>'Physical Supply by HUC 8'!AD65</f>
        <v>80413.616999999998</v>
      </c>
      <c r="F60" s="221">
        <f>'Physical Supply by HUC 8'!AR65</f>
        <v>1993189.142275</v>
      </c>
      <c r="G60" s="116">
        <f>'Water Use Current M&amp;I'!AB58</f>
        <v>30350.199924295674</v>
      </c>
      <c r="H60" s="204">
        <f>'Water Use Current Ag'!N57</f>
        <v>3687.225887223025</v>
      </c>
      <c r="I60" s="221">
        <f>'Water Use Current Thermo'!BV57</f>
        <v>0</v>
      </c>
      <c r="J60" s="238">
        <f>'Current Groundwater Pumping'!CL58</f>
        <v>20499.230692494191</v>
      </c>
      <c r="K60" s="134">
        <f>'Water Use Future M&amp;I'!AB57</f>
        <v>41762.152693906784</v>
      </c>
      <c r="L60" s="221">
        <f>'Water Use Future Ag'!N57</f>
        <v>4594.6162233423147</v>
      </c>
      <c r="M60" s="238">
        <f>Recharge!B57</f>
        <v>228895</v>
      </c>
      <c r="N60" s="238">
        <f>Storage!H58</f>
        <v>2921066</v>
      </c>
      <c r="O60" s="238">
        <f>Species!B57</f>
        <v>3</v>
      </c>
    </row>
    <row r="61" spans="1:15" ht="15.6" x14ac:dyDescent="0.3">
      <c r="A61" s="220">
        <v>12020006</v>
      </c>
      <c r="B61" s="204">
        <f>'Physical Supply by HUC 8'!X66</f>
        <v>25355.645</v>
      </c>
      <c r="C61" s="204">
        <f>'Physical Supply by HUC 8'!Z66</f>
        <v>42017.925999999999</v>
      </c>
      <c r="D61" s="204">
        <f>'Physical Supply by HUC 8'!AB66</f>
        <v>59404.654000000002</v>
      </c>
      <c r="E61" s="204">
        <f>'Physical Supply by HUC 8'!AD66</f>
        <v>88382.534</v>
      </c>
      <c r="F61" s="221">
        <f>'Physical Supply by HUC 8'!AR66</f>
        <v>643481.35438600008</v>
      </c>
      <c r="G61" s="116">
        <f>'Water Use Current M&amp;I'!AB59</f>
        <v>6019.266009884047</v>
      </c>
      <c r="H61" s="204">
        <f>'Water Use Current Ag'!N58</f>
        <v>1843.7436956506051</v>
      </c>
      <c r="I61" s="221">
        <f>'Water Use Current Thermo'!BV58</f>
        <v>0</v>
      </c>
      <c r="J61" s="238">
        <f>'Current Groundwater Pumping'!CL59</f>
        <v>10949.589275330556</v>
      </c>
      <c r="K61" s="134">
        <f>'Water Use Future M&amp;I'!AB58</f>
        <v>6882.3661950152582</v>
      </c>
      <c r="L61" s="221">
        <f>'Water Use Future Ag'!N58</f>
        <v>1843.7436956506051</v>
      </c>
      <c r="M61" s="238">
        <f>Recharge!B58</f>
        <v>132586</v>
      </c>
      <c r="N61" s="238">
        <f>Storage!H59</f>
        <v>3890</v>
      </c>
      <c r="O61" s="238">
        <f>Species!B58</f>
        <v>-9999</v>
      </c>
    </row>
    <row r="62" spans="1:15" ht="15.6" x14ac:dyDescent="0.3">
      <c r="A62" s="220">
        <v>12020007</v>
      </c>
      <c r="B62" s="204">
        <f>'Physical Supply by HUC 8'!X67</f>
        <v>1086.6704999999999</v>
      </c>
      <c r="C62" s="204">
        <f>'Physical Supply by HUC 8'!Z67</f>
        <v>3317.9672599999999</v>
      </c>
      <c r="D62" s="204">
        <f>'Physical Supply by HUC 8'!AB67</f>
        <v>6302.6888999999992</v>
      </c>
      <c r="E62" s="204">
        <f>'Physical Supply by HUC 8'!AD67</f>
        <v>13764.493</v>
      </c>
      <c r="F62" s="221">
        <f>'Physical Supply by HUC 8'!AR67</f>
        <v>363399.277481</v>
      </c>
      <c r="G62" s="116">
        <f>'Water Use Current M&amp;I'!AB60</f>
        <v>15393.619536496593</v>
      </c>
      <c r="H62" s="204">
        <f>'Water Use Current Ag'!N59</f>
        <v>25613.031103105786</v>
      </c>
      <c r="I62" s="221">
        <f>'Water Use Current Thermo'!BV59</f>
        <v>0</v>
      </c>
      <c r="J62" s="238">
        <f>'Current Groundwater Pumping'!CL60</f>
        <v>10823.952558386483</v>
      </c>
      <c r="K62" s="134">
        <f>'Water Use Future M&amp;I'!AB59</f>
        <v>40796.724826788144</v>
      </c>
      <c r="L62" s="221">
        <f>'Water Use Future Ag'!N59</f>
        <v>25613.031103105786</v>
      </c>
      <c r="M62" s="238">
        <f>Recharge!B59</f>
        <v>100004</v>
      </c>
      <c r="N62" s="238">
        <f>Storage!H60</f>
        <v>640</v>
      </c>
      <c r="O62" s="238">
        <f>Species!B59</f>
        <v>3</v>
      </c>
    </row>
    <row r="63" spans="1:15" ht="15.6" x14ac:dyDescent="0.3">
      <c r="A63" s="220">
        <v>12030101</v>
      </c>
      <c r="B63" s="204">
        <f>'Physical Supply by HUC 8'!X68</f>
        <v>0</v>
      </c>
      <c r="C63" s="204">
        <f>'Physical Supply by HUC 8'!Z68</f>
        <v>941.78110000000004</v>
      </c>
      <c r="D63" s="204">
        <f>'Physical Supply by HUC 8'!AB68</f>
        <v>3404.9009000000001</v>
      </c>
      <c r="E63" s="204">
        <f>'Physical Supply by HUC 8'!AD68</f>
        <v>8693.3639999999996</v>
      </c>
      <c r="F63" s="221">
        <f>'Physical Supply by HUC 8'!AR68</f>
        <v>188112.08136100002</v>
      </c>
      <c r="G63" s="116">
        <f>'Water Use Current M&amp;I'!AB61</f>
        <v>34932.251432688863</v>
      </c>
      <c r="H63" s="204">
        <f>'Water Use Current Ag'!N60</f>
        <v>5122.3089646482395</v>
      </c>
      <c r="I63" s="221">
        <f>'Water Use Current Thermo'!BV60</f>
        <v>35617.982182658998</v>
      </c>
      <c r="J63" s="238">
        <f>'Current Groundwater Pumping'!CL61</f>
        <v>6724.2245666268127</v>
      </c>
      <c r="K63" s="134">
        <f>'Water Use Future M&amp;I'!AB60</f>
        <v>47800.032222205817</v>
      </c>
      <c r="L63" s="221">
        <f>'Water Use Future Ag'!N60</f>
        <v>5075.9642874041811</v>
      </c>
      <c r="M63" s="238">
        <f>Recharge!B60</f>
        <v>18355</v>
      </c>
      <c r="N63" s="238">
        <f>Storage!H61</f>
        <v>25938</v>
      </c>
      <c r="O63" s="238">
        <f>Species!B60</f>
        <v>2</v>
      </c>
    </row>
    <row r="64" spans="1:15" ht="15.6" x14ac:dyDescent="0.3">
      <c r="A64" s="220">
        <v>12030102</v>
      </c>
      <c r="B64" s="204">
        <f>'Physical Supply by HUC 8'!X72</f>
        <v>10931.90523</v>
      </c>
      <c r="C64" s="204">
        <f>'Physical Supply by HUC 8'!Z72</f>
        <v>21146.607929999998</v>
      </c>
      <c r="D64" s="204">
        <f>'Physical Supply by HUC 8'!AB72</f>
        <v>37417.687549999995</v>
      </c>
      <c r="E64" s="204">
        <f>'Physical Supply by HUC 8'!AD72</f>
        <v>63867.247520000004</v>
      </c>
      <c r="F64" s="221">
        <f>'Physical Supply by HUC 8'!AR72</f>
        <v>608961.45483599999</v>
      </c>
      <c r="G64" s="116">
        <f>'Water Use Current M&amp;I'!AB62</f>
        <v>503605.35272508569</v>
      </c>
      <c r="H64" s="204">
        <f>'Water Use Current Ag'!N61</f>
        <v>11431.681806008413</v>
      </c>
      <c r="I64" s="221">
        <f>'Water Use Current Thermo'!BV61</f>
        <v>13086.889497770999</v>
      </c>
      <c r="J64" s="238">
        <f>'Current Groundwater Pumping'!CL62</f>
        <v>27165.269980058631</v>
      </c>
      <c r="K64" s="134">
        <f>'Water Use Future M&amp;I'!AB61</f>
        <v>640580.70482790167</v>
      </c>
      <c r="L64" s="221">
        <f>'Water Use Future Ag'!N61</f>
        <v>11431.081438366897</v>
      </c>
      <c r="M64" s="238">
        <f>Recharge!B61</f>
        <v>38587</v>
      </c>
      <c r="N64" s="238">
        <f>Storage!H62</f>
        <v>417469</v>
      </c>
      <c r="O64" s="238">
        <f>Species!B61</f>
        <v>2</v>
      </c>
    </row>
    <row r="65" spans="1:15" ht="15.6" x14ac:dyDescent="0.3">
      <c r="A65" s="220">
        <v>12030103</v>
      </c>
      <c r="B65" s="204">
        <f>'Physical Supply by HUC 8'!X73</f>
        <v>0</v>
      </c>
      <c r="C65" s="204">
        <f>'Physical Supply by HUC 8'!Z73</f>
        <v>0</v>
      </c>
      <c r="D65" s="204">
        <f>'Physical Supply by HUC 8'!AB73</f>
        <v>4419.1266999999998</v>
      </c>
      <c r="E65" s="204">
        <f>'Physical Supply by HUC 8'!AD73</f>
        <v>38395.690999999999</v>
      </c>
      <c r="F65" s="221">
        <f>'Physical Supply by HUC 8'!AR73</f>
        <v>602497.214255</v>
      </c>
      <c r="G65" s="116">
        <f>'Water Use Current M&amp;I'!AB63</f>
        <v>246654.46909873936</v>
      </c>
      <c r="H65" s="204">
        <f>'Water Use Current Ag'!N62</f>
        <v>7560.9629921596643</v>
      </c>
      <c r="I65" s="221">
        <f>'Water Use Current Thermo'!BV62</f>
        <v>1178.9697038649997</v>
      </c>
      <c r="J65" s="238">
        <f>'Current Groundwater Pumping'!CL63</f>
        <v>13906.662725745558</v>
      </c>
      <c r="K65" s="134">
        <f>'Water Use Future M&amp;I'!AB62</f>
        <v>361783.99014843575</v>
      </c>
      <c r="L65" s="221">
        <f>'Water Use Future Ag'!N62</f>
        <v>7635.5482681861431</v>
      </c>
      <c r="M65" s="238">
        <f>Recharge!B62</f>
        <v>54633</v>
      </c>
      <c r="N65" s="238">
        <f>Storage!H63</f>
        <v>1441248</v>
      </c>
      <c r="O65" s="238">
        <f>Species!B62</f>
        <v>4</v>
      </c>
    </row>
    <row r="66" spans="1:15" ht="15.6" x14ac:dyDescent="0.3">
      <c r="A66" s="220">
        <v>12030104</v>
      </c>
      <c r="B66" s="204">
        <f>'Physical Supply by HUC 8'!X74</f>
        <v>0</v>
      </c>
      <c r="C66" s="204">
        <f>'Physical Supply by HUC 8'!Z74</f>
        <v>0</v>
      </c>
      <c r="D66" s="204">
        <f>'Physical Supply by HUC 8'!AB74</f>
        <v>289.77879999999999</v>
      </c>
      <c r="E66" s="204">
        <f>'Physical Supply by HUC 8'!AD74</f>
        <v>10142.258</v>
      </c>
      <c r="F66" s="221">
        <f>'Physical Supply by HUC 8'!AR74</f>
        <v>129646.310673</v>
      </c>
      <c r="G66" s="116">
        <f>'Water Use Current M&amp;I'!AB64</f>
        <v>47270.544985652741</v>
      </c>
      <c r="H66" s="204">
        <f>'Water Use Current Ag'!N63</f>
        <v>2581.1583379420022</v>
      </c>
      <c r="I66" s="221">
        <f>'Water Use Current Thermo'!BV63</f>
        <v>0</v>
      </c>
      <c r="J66" s="238">
        <f>'Current Groundwater Pumping'!CL64</f>
        <v>5338.0082471362666</v>
      </c>
      <c r="K66" s="134">
        <f>'Water Use Future M&amp;I'!AB63</f>
        <v>65384.769309513082</v>
      </c>
      <c r="L66" s="221">
        <f>'Water Use Future Ag'!N63</f>
        <v>2581.1583379420022</v>
      </c>
      <c r="M66" s="238">
        <f>Recharge!B63</f>
        <v>12296</v>
      </c>
      <c r="N66" s="238">
        <f>Storage!H64</f>
        <v>183565</v>
      </c>
      <c r="O66" s="238">
        <f>Species!B63</f>
        <v>4</v>
      </c>
    </row>
    <row r="67" spans="1:15" ht="15.6" x14ac:dyDescent="0.3">
      <c r="A67" s="220">
        <v>12030105</v>
      </c>
      <c r="B67" s="204">
        <f>'Physical Supply by HUC 8'!X75</f>
        <v>271667.625</v>
      </c>
      <c r="C67" s="204">
        <f>'Physical Supply by HUC 8'!Z75</f>
        <v>323103.36200000002</v>
      </c>
      <c r="D67" s="204">
        <f>'Physical Supply by HUC 8'!AB75</f>
        <v>383956.91</v>
      </c>
      <c r="E67" s="204">
        <f>'Physical Supply by HUC 8'!AD75</f>
        <v>502766.21799999999</v>
      </c>
      <c r="F67" s="221">
        <f>'Physical Supply by HUC 8'!AR75</f>
        <v>3225761.8191809999</v>
      </c>
      <c r="G67" s="116">
        <f>'Water Use Current M&amp;I'!AB65</f>
        <v>415383.76367762353</v>
      </c>
      <c r="H67" s="204">
        <f>'Water Use Current Ag'!N64</f>
        <v>9112.7302633157069</v>
      </c>
      <c r="I67" s="221">
        <f>'Water Use Current Thermo'!BV64</f>
        <v>1186.363182409</v>
      </c>
      <c r="J67" s="238">
        <f>'Current Groundwater Pumping'!CL65</f>
        <v>6145.0846937110182</v>
      </c>
      <c r="K67" s="134">
        <f>'Water Use Future M&amp;I'!AB64</f>
        <v>502148.2750906549</v>
      </c>
      <c r="L67" s="221">
        <f>'Water Use Future Ag'!N64</f>
        <v>9112.7302633157069</v>
      </c>
      <c r="M67" s="238">
        <f>Recharge!B64</f>
        <v>60107</v>
      </c>
      <c r="N67" s="238">
        <f>Storage!H65</f>
        <v>24985</v>
      </c>
      <c r="O67" s="238">
        <f>Species!B64</f>
        <v>6</v>
      </c>
    </row>
    <row r="68" spans="1:15" ht="15.6" x14ac:dyDescent="0.3">
      <c r="A68" s="220">
        <v>12030106</v>
      </c>
      <c r="B68" s="204">
        <f>'Physical Supply by HUC 8'!X76</f>
        <v>0</v>
      </c>
      <c r="C68" s="204">
        <f>'Physical Supply by HUC 8'!Z76</f>
        <v>3332.4561999999996</v>
      </c>
      <c r="D68" s="204">
        <f>'Physical Supply by HUC 8'!AB76</f>
        <v>11591.152</v>
      </c>
      <c r="E68" s="204">
        <f>'Physical Supply by HUC 8'!AD76</f>
        <v>26804.539000000001</v>
      </c>
      <c r="F68" s="221">
        <f>'Physical Supply by HUC 8'!AR76</f>
        <v>511309.62147100002</v>
      </c>
      <c r="G68" s="116">
        <f>'Water Use Current M&amp;I'!AB66</f>
        <v>323457.11603202799</v>
      </c>
      <c r="H68" s="204">
        <f>'Water Use Current Ag'!N65</f>
        <v>8235.1143435034155</v>
      </c>
      <c r="I68" s="221">
        <f>'Water Use Current Thermo'!BV65</f>
        <v>9184.2313683229986</v>
      </c>
      <c r="J68" s="238">
        <f>'Current Groundwater Pumping'!CL66</f>
        <v>3891.5384040262757</v>
      </c>
      <c r="K68" s="134">
        <f>'Water Use Future M&amp;I'!AB65</f>
        <v>457618.71936754027</v>
      </c>
      <c r="L68" s="221">
        <f>'Water Use Future Ag'!N65</f>
        <v>8297.3914518470701</v>
      </c>
      <c r="M68" s="238">
        <f>Recharge!B65</f>
        <v>88238</v>
      </c>
      <c r="N68" s="238">
        <f>Storage!H66</f>
        <v>476005</v>
      </c>
      <c r="O68" s="238">
        <f>Species!B65</f>
        <v>4</v>
      </c>
    </row>
    <row r="69" spans="1:15" ht="15.6" x14ac:dyDescent="0.3">
      <c r="A69" s="220">
        <v>12030107</v>
      </c>
      <c r="B69" s="204">
        <f>'Physical Supply by HUC 8'!X77</f>
        <v>0</v>
      </c>
      <c r="C69" s="204">
        <f>'Physical Supply by HUC 8'!Z77</f>
        <v>0</v>
      </c>
      <c r="D69" s="204">
        <f>'Physical Supply by HUC 8'!AB77</f>
        <v>7.2444699999999997</v>
      </c>
      <c r="E69" s="204">
        <f>'Physical Supply by HUC 8'!AD77</f>
        <v>86.933639999999997</v>
      </c>
      <c r="F69" s="221">
        <f>'Physical Supply by HUC 8'!AR77</f>
        <v>37298.153794999998</v>
      </c>
      <c r="G69" s="116">
        <f>'Water Use Current M&amp;I'!AB67</f>
        <v>21244.725662967438</v>
      </c>
      <c r="H69" s="204">
        <f>'Water Use Current Ag'!N66</f>
        <v>4292.3694249847013</v>
      </c>
      <c r="I69" s="221">
        <f>'Water Use Current Thermo'!BV66</f>
        <v>0</v>
      </c>
      <c r="J69" s="238">
        <f>'Current Groundwater Pumping'!CL67</f>
        <v>3746.3121026074064</v>
      </c>
      <c r="K69" s="134">
        <f>'Water Use Future M&amp;I'!AB66</f>
        <v>38307.311790019958</v>
      </c>
      <c r="L69" s="221">
        <f>'Water Use Future Ag'!N66</f>
        <v>4292.3694249847013</v>
      </c>
      <c r="M69" s="238">
        <f>Recharge!B66</f>
        <v>44562</v>
      </c>
      <c r="N69" s="238">
        <f>Storage!H67</f>
        <v>656067</v>
      </c>
      <c r="O69" s="238">
        <f>Species!B66</f>
        <v>2</v>
      </c>
    </row>
    <row r="70" spans="1:15" ht="15.6" x14ac:dyDescent="0.3">
      <c r="A70" s="220">
        <v>12030108</v>
      </c>
      <c r="B70" s="204">
        <f>'Physical Supply by HUC 8'!X78</f>
        <v>0</v>
      </c>
      <c r="C70" s="204">
        <f>'Physical Supply by HUC 8'!Z78</f>
        <v>0</v>
      </c>
      <c r="D70" s="204">
        <f>'Physical Supply by HUC 8'!AB78</f>
        <v>0</v>
      </c>
      <c r="E70" s="204">
        <f>'Physical Supply by HUC 8'!AD78</f>
        <v>72.444699999999997</v>
      </c>
      <c r="F70" s="221">
        <f>'Physical Supply by HUC 8'!AR78</f>
        <v>259457.07081499998</v>
      </c>
      <c r="G70" s="116">
        <f>'Water Use Current M&amp;I'!AB68</f>
        <v>5235.8233153824976</v>
      </c>
      <c r="H70" s="204">
        <f>'Water Use Current Ag'!N67</f>
        <v>1334.6592248594197</v>
      </c>
      <c r="I70" s="221">
        <f>'Water Use Current Thermo'!BV67</f>
        <v>0</v>
      </c>
      <c r="J70" s="238">
        <f>'Current Groundwater Pumping'!CL68</f>
        <v>2671.6007817768559</v>
      </c>
      <c r="K70" s="134">
        <f>'Water Use Future M&amp;I'!AB67</f>
        <v>6265.3245420304229</v>
      </c>
      <c r="L70" s="221">
        <f>'Water Use Future Ag'!N67</f>
        <v>1334.3917746749701</v>
      </c>
      <c r="M70" s="238">
        <f>Recharge!B67</f>
        <v>33668</v>
      </c>
      <c r="N70" s="238">
        <f>Storage!H68</f>
        <v>1139397</v>
      </c>
      <c r="O70" s="238">
        <f>Species!B67</f>
        <v>4</v>
      </c>
    </row>
    <row r="71" spans="1:15" ht="15.6" x14ac:dyDescent="0.3">
      <c r="A71" s="220">
        <v>12030109</v>
      </c>
      <c r="B71" s="204">
        <f>'Physical Supply by HUC 8'!X79</f>
        <v>0</v>
      </c>
      <c r="C71" s="204">
        <f>'Physical Supply by HUC 8'!Z79</f>
        <v>0</v>
      </c>
      <c r="D71" s="204">
        <f>'Physical Supply by HUC 8'!AB79</f>
        <v>0</v>
      </c>
      <c r="E71" s="204">
        <f>'Physical Supply by HUC 8'!AD79</f>
        <v>289.77879999999999</v>
      </c>
      <c r="F71" s="221">
        <f>'Physical Supply by HUC 8'!AR79</f>
        <v>305037.10271400004</v>
      </c>
      <c r="G71" s="116">
        <f>'Water Use Current M&amp;I'!AB69</f>
        <v>30914.392958251425</v>
      </c>
      <c r="H71" s="204">
        <f>'Water Use Current Ag'!N68</f>
        <v>2065.3162217668569</v>
      </c>
      <c r="I71" s="221">
        <f>'Water Use Current Thermo'!BV68</f>
        <v>224.14480151999999</v>
      </c>
      <c r="J71" s="238">
        <f>'Current Groundwater Pumping'!CL69</f>
        <v>9002.5056601196211</v>
      </c>
      <c r="K71" s="134">
        <f>'Water Use Future M&amp;I'!AB68</f>
        <v>45266.71142261706</v>
      </c>
      <c r="L71" s="221">
        <f>'Water Use Future Ag'!N68</f>
        <v>2065.2573782365662</v>
      </c>
      <c r="M71" s="238">
        <f>Recharge!B68</f>
        <v>37749</v>
      </c>
      <c r="N71" s="238">
        <f>Storage!H69</f>
        <v>74108</v>
      </c>
      <c r="O71" s="238">
        <f>Species!B68</f>
        <v>1</v>
      </c>
    </row>
    <row r="72" spans="1:15" ht="15.6" x14ac:dyDescent="0.3">
      <c r="A72" s="220">
        <v>12030201</v>
      </c>
      <c r="B72" s="204">
        <f>'Physical Supply by HUC 8'!X80</f>
        <v>303376.67018999998</v>
      </c>
      <c r="C72" s="204">
        <f>'Physical Supply by HUC 8'!Z80</f>
        <v>446150.68495000002</v>
      </c>
      <c r="D72" s="204">
        <f>'Physical Supply by HUC 8'!AB80</f>
        <v>544059.69700000004</v>
      </c>
      <c r="E72" s="204">
        <f>'Physical Supply by HUC 8'!AD80</f>
        <v>718216.75580000004</v>
      </c>
      <c r="F72" s="221">
        <f>'Physical Supply by HUC 8'!AR80</f>
        <v>4724368.821215</v>
      </c>
      <c r="G72" s="116">
        <f>'Water Use Current M&amp;I'!AB70</f>
        <v>17079.045691243366</v>
      </c>
      <c r="H72" s="204">
        <f>'Water Use Current Ag'!N69</f>
        <v>4317.7120469774509</v>
      </c>
      <c r="I72" s="221">
        <f>'Water Use Current Thermo'!BV69</f>
        <v>85805.457378572988</v>
      </c>
      <c r="J72" s="238">
        <f>'Current Groundwater Pumping'!CL70</f>
        <v>9712.3906678250223</v>
      </c>
      <c r="K72" s="134">
        <f>'Water Use Future M&amp;I'!AB69</f>
        <v>20581.316473527972</v>
      </c>
      <c r="L72" s="221">
        <f>'Water Use Future Ag'!N69</f>
        <v>4526.7934034777745</v>
      </c>
      <c r="M72" s="238">
        <f>Recharge!B69</f>
        <v>124403</v>
      </c>
      <c r="N72" s="238">
        <f>Storage!H70</f>
        <v>60938</v>
      </c>
      <c r="O72" s="238">
        <f>Species!B69</f>
        <v>5</v>
      </c>
    </row>
    <row r="73" spans="1:15" ht="15.6" x14ac:dyDescent="0.3">
      <c r="A73" s="220">
        <v>12030202</v>
      </c>
      <c r="B73" s="204">
        <f>'Physical Supply by HUC 8'!X81</f>
        <v>233887.71395</v>
      </c>
      <c r="C73" s="204">
        <f>'Physical Supply by HUC 8'!Z81</f>
        <v>429053.73574999999</v>
      </c>
      <c r="D73" s="204">
        <f>'Physical Supply by HUC 8'!AB81</f>
        <v>579557.6</v>
      </c>
      <c r="E73" s="204">
        <f>'Physical Supply by HUC 8'!AD81</f>
        <v>825869.58</v>
      </c>
      <c r="F73" s="221">
        <f>'Physical Supply by HUC 8'!AR81</f>
        <v>5935215.332591</v>
      </c>
      <c r="G73" s="116">
        <f>'Water Use Current M&amp;I'!AB71</f>
        <v>24393.394641679526</v>
      </c>
      <c r="H73" s="204">
        <f>'Water Use Current Ag'!N70</f>
        <v>7482.9499637874806</v>
      </c>
      <c r="I73" s="221">
        <f>'Water Use Current Thermo'!BV70</f>
        <v>0</v>
      </c>
      <c r="J73" s="238">
        <f>'Current Groundwater Pumping'!CL71</f>
        <v>9590.5258527107326</v>
      </c>
      <c r="K73" s="134">
        <f>'Water Use Future M&amp;I'!AB70</f>
        <v>29294.576239885831</v>
      </c>
      <c r="L73" s="221">
        <f>'Water Use Future Ag'!N70</f>
        <v>7916.4781167680767</v>
      </c>
      <c r="M73" s="238">
        <f>Recharge!B70</f>
        <v>195777</v>
      </c>
      <c r="N73" s="238">
        <f>Storage!H71</f>
        <v>14893</v>
      </c>
      <c r="O73" s="238">
        <f>Species!B70</f>
        <v>3</v>
      </c>
    </row>
    <row r="74" spans="1:15" ht="15.6" x14ac:dyDescent="0.3">
      <c r="A74" s="220">
        <v>12030203</v>
      </c>
      <c r="B74" s="204">
        <f>'Physical Supply by HUC 8'!X82</f>
        <v>2260274.64</v>
      </c>
      <c r="C74" s="204">
        <f>'Physical Supply by HUC 8'!Z82</f>
        <v>2897788</v>
      </c>
      <c r="D74" s="204">
        <f>'Physical Supply by HUC 8'!AB82</f>
        <v>3426634.31</v>
      </c>
      <c r="E74" s="204">
        <f>'Physical Supply by HUC 8'!AD82</f>
        <v>4963910.8439999996</v>
      </c>
      <c r="F74" s="221">
        <f>'Physical Supply by HUC 8'!AR82</f>
        <v>13677869.423316</v>
      </c>
      <c r="G74" s="116">
        <f>'Water Use Current M&amp;I'!AB72</f>
        <v>13473.545290070884</v>
      </c>
      <c r="H74" s="204">
        <f>'Water Use Current Ag'!N71</f>
        <v>69933.918502987974</v>
      </c>
      <c r="I74" s="221">
        <f>'Water Use Current Thermo'!BV71</f>
        <v>0</v>
      </c>
      <c r="J74" s="238">
        <f>'Current Groundwater Pumping'!CL72</f>
        <v>7573.0347383788621</v>
      </c>
      <c r="K74" s="134">
        <f>'Water Use Future M&amp;I'!AB71</f>
        <v>16716.150825629742</v>
      </c>
      <c r="L74" s="221">
        <f>'Water Use Future Ag'!N71</f>
        <v>69933.918502987974</v>
      </c>
      <c r="M74" s="238">
        <f>Recharge!B71</f>
        <v>102417</v>
      </c>
      <c r="N74" s="238">
        <f>Storage!H72</f>
        <v>65942</v>
      </c>
      <c r="O74" s="238">
        <f>Species!B71</f>
        <v>3</v>
      </c>
    </row>
    <row r="75" spans="1:15" ht="15.6" x14ac:dyDescent="0.3">
      <c r="A75" s="220">
        <v>12040101</v>
      </c>
      <c r="B75" s="204">
        <f>'Physical Supply by HUC 8'!X83</f>
        <v>42017.925999999999</v>
      </c>
      <c r="C75" s="204">
        <f>'Physical Supply by HUC 8'!Z83</f>
        <v>59404.654000000002</v>
      </c>
      <c r="D75" s="204">
        <f>'Physical Supply by HUC 8'!AB83</f>
        <v>79689.17</v>
      </c>
      <c r="E75" s="204">
        <f>'Physical Supply by HUC 8'!AD83</f>
        <v>107218.156</v>
      </c>
      <c r="F75" s="221">
        <f>'Physical Supply by HUC 8'!AR83</f>
        <v>1418231.0562779999</v>
      </c>
      <c r="G75" s="116">
        <f>'Water Use Current M&amp;I'!AB73</f>
        <v>70318.022773178178</v>
      </c>
      <c r="H75" s="204">
        <f>'Water Use Current Ag'!N72</f>
        <v>1594.2445746874919</v>
      </c>
      <c r="I75" s="221">
        <f>'Water Use Current Thermo'!BV72</f>
        <v>27797.820714345999</v>
      </c>
      <c r="J75" s="238">
        <f>'Current Groundwater Pumping'!CL73</f>
        <v>53836.327203301116</v>
      </c>
      <c r="K75" s="134">
        <f>'Water Use Future M&amp;I'!AB72</f>
        <v>97448.775284967138</v>
      </c>
      <c r="L75" s="221">
        <f>'Water Use Future Ag'!N72</f>
        <v>1594.2445746874919</v>
      </c>
      <c r="M75" s="238">
        <f>Recharge!B72</f>
        <v>82204</v>
      </c>
      <c r="N75" s="238">
        <f>Storage!H73</f>
        <v>441534</v>
      </c>
      <c r="O75" s="238">
        <f>Species!B72</f>
        <v>3</v>
      </c>
    </row>
    <row r="76" spans="1:15" ht="15.6" x14ac:dyDescent="0.3">
      <c r="A76" s="220">
        <v>12040102</v>
      </c>
      <c r="B76" s="204">
        <f>'Physical Supply by HUC 8'!X86</f>
        <v>2780.4275860000002</v>
      </c>
      <c r="C76" s="204">
        <f>'Physical Supply by HUC 8'!Z86</f>
        <v>5650.6866</v>
      </c>
      <c r="D76" s="204">
        <f>'Physical Supply by HUC 8'!AB86</f>
        <v>9272.9215999999997</v>
      </c>
      <c r="E76" s="204">
        <f>'Physical Supply by HUC 8'!AD86</f>
        <v>16662.280999999999</v>
      </c>
      <c r="F76" s="221">
        <f>'Physical Supply by HUC 8'!AR86</f>
        <v>311635.36599000002</v>
      </c>
      <c r="G76" s="116">
        <f>'Water Use Current M&amp;I'!AB74</f>
        <v>155216.39089202837</v>
      </c>
      <c r="H76" s="204">
        <f>'Water Use Current Ag'!N73</f>
        <v>10416.819196986651</v>
      </c>
      <c r="I76" s="221">
        <f>'Water Use Current Thermo'!BV73</f>
        <v>0</v>
      </c>
      <c r="J76" s="238">
        <f>'Current Groundwater Pumping'!CL74</f>
        <v>141195.55808030724</v>
      </c>
      <c r="K76" s="134">
        <f>'Water Use Future M&amp;I'!AB73</f>
        <v>198700.38926614611</v>
      </c>
      <c r="L76" s="221">
        <f>'Water Use Future Ag'!N73</f>
        <v>10416.819196986651</v>
      </c>
      <c r="M76" s="238">
        <f>Recharge!B73</f>
        <v>40342</v>
      </c>
      <c r="N76" s="238">
        <f>Storage!H74</f>
        <v>9084</v>
      </c>
      <c r="O76" s="238">
        <f>Species!B73</f>
        <v>3</v>
      </c>
    </row>
    <row r="77" spans="1:15" ht="15.6" x14ac:dyDescent="0.3">
      <c r="A77" s="220">
        <v>12040103</v>
      </c>
      <c r="B77" s="204">
        <f>'Physical Supply by HUC 8'!X89</f>
        <v>25355.645</v>
      </c>
      <c r="C77" s="204">
        <f>'Physical Supply by HUC 8'!Z89</f>
        <v>36222.350000000006</v>
      </c>
      <c r="D77" s="204">
        <f>'Physical Supply by HUC 8'!AB89</f>
        <v>50711.289999999994</v>
      </c>
      <c r="E77" s="204">
        <f>'Physical Supply by HUC 8'!AD89</f>
        <v>62302.442000000003</v>
      </c>
      <c r="F77" s="221">
        <f>'Physical Supply by HUC 8'!AR89</f>
        <v>623319.99437599978</v>
      </c>
      <c r="G77" s="116">
        <f>'Water Use Current M&amp;I'!AB75</f>
        <v>27848.620415398378</v>
      </c>
      <c r="H77" s="204">
        <f>'Water Use Current Ag'!N74</f>
        <v>15711.228816740837</v>
      </c>
      <c r="I77" s="221">
        <f>'Water Use Current Thermo'!BV74</f>
        <v>0</v>
      </c>
      <c r="J77" s="238">
        <f>'Current Groundwater Pumping'!CL75</f>
        <v>30406.825517184927</v>
      </c>
      <c r="K77" s="134">
        <f>'Water Use Future M&amp;I'!AB74</f>
        <v>38978.254654350756</v>
      </c>
      <c r="L77" s="221">
        <f>'Water Use Future Ag'!N74</f>
        <v>15711.228816740837</v>
      </c>
      <c r="M77" s="238">
        <f>Recharge!B74</f>
        <v>97172</v>
      </c>
      <c r="N77" s="238">
        <f>Storage!H75</f>
        <v>5963</v>
      </c>
      <c r="O77" s="238">
        <f>Species!B74</f>
        <v>3</v>
      </c>
    </row>
    <row r="78" spans="1:15" ht="15.6" x14ac:dyDescent="0.3">
      <c r="A78" s="220">
        <v>12040104</v>
      </c>
      <c r="B78" s="204">
        <f>'Physical Supply by HUC 8'!X90</f>
        <v>234.72082800000001</v>
      </c>
      <c r="C78" s="204">
        <f>'Physical Supply by HUC 8'!Z90</f>
        <v>712.85584800000004</v>
      </c>
      <c r="D78" s="204">
        <f>'Physical Supply by HUC 8'!AB90</f>
        <v>724.447</v>
      </c>
      <c r="E78" s="204">
        <f>'Physical Supply by HUC 8'!AD90</f>
        <v>724.447</v>
      </c>
      <c r="F78" s="221">
        <f>'Physical Supply by HUC 8'!AR90</f>
        <v>1431.5072720000001</v>
      </c>
      <c r="G78" s="116">
        <f>'Water Use Current M&amp;I'!AB76</f>
        <v>898166.8974849903</v>
      </c>
      <c r="H78" s="204">
        <f>'Water Use Current Ag'!N75</f>
        <v>16641.748586901158</v>
      </c>
      <c r="I78" s="221">
        <f>'Water Use Current Thermo'!BV75</f>
        <v>169276.16598512602</v>
      </c>
      <c r="J78" s="238">
        <f>'Current Groundwater Pumping'!CL76</f>
        <v>181964.51873971371</v>
      </c>
      <c r="K78" s="134">
        <f>'Water Use Future M&amp;I'!AB75</f>
        <v>1085349.5819279735</v>
      </c>
      <c r="L78" s="221">
        <f>'Water Use Future Ag'!N75</f>
        <v>16641.748586901158</v>
      </c>
      <c r="M78" s="238">
        <f>Recharge!B75</f>
        <v>112788</v>
      </c>
      <c r="N78" s="238">
        <f>Storage!H76</f>
        <v>146367</v>
      </c>
      <c r="O78" s="238">
        <f>Species!B75</f>
        <v>2</v>
      </c>
    </row>
    <row r="79" spans="1:15" ht="15.6" x14ac:dyDescent="0.3">
      <c r="A79" s="220">
        <v>12040201</v>
      </c>
      <c r="B79" s="204">
        <f>'Physical Supply by HUC 8'!X93</f>
        <v>76284.26909999999</v>
      </c>
      <c r="C79" s="204">
        <f>'Physical Supply by HUC 8'!Z93</f>
        <v>148946.30319999999</v>
      </c>
      <c r="D79" s="204">
        <f>'Physical Supply by HUC 8'!AB93</f>
        <v>221535.89259999999</v>
      </c>
      <c r="E79" s="204">
        <f>'Physical Supply by HUC 8'!AD93</f>
        <v>439014.88199999998</v>
      </c>
      <c r="F79" s="221">
        <f>'Physical Supply by HUC 8'!AR93</f>
        <v>2378329.7986730002</v>
      </c>
      <c r="G79" s="116">
        <f>'Water Use Current M&amp;I'!AB77</f>
        <v>178907.97824339353</v>
      </c>
      <c r="H79" s="204">
        <f>'Water Use Current Ag'!N76</f>
        <v>112926.95254994913</v>
      </c>
      <c r="I79" s="221">
        <f>'Water Use Current Thermo'!BV76</f>
        <v>24.001630855999998</v>
      </c>
      <c r="J79" s="238">
        <f>'Current Groundwater Pumping'!CL77</f>
        <v>3356.6833985560288</v>
      </c>
      <c r="K79" s="134">
        <f>'Water Use Future M&amp;I'!AB76</f>
        <v>570478.86173059873</v>
      </c>
      <c r="L79" s="221">
        <f>'Water Use Future Ag'!N76</f>
        <v>112926.95254994913</v>
      </c>
      <c r="M79" s="238">
        <f>Recharge!B76</f>
        <v>139316</v>
      </c>
      <c r="N79" s="238">
        <f>Storage!H77</f>
        <v>0</v>
      </c>
      <c r="O79" s="238">
        <f>Species!B76</f>
        <v>3</v>
      </c>
    </row>
    <row r="80" spans="1:15" ht="15.6" x14ac:dyDescent="0.3">
      <c r="A80" s="220">
        <v>12040202</v>
      </c>
      <c r="B80" s="204">
        <f>'Physical Supply by HUC 8'!X94</f>
        <v>0</v>
      </c>
      <c r="C80" s="204">
        <f>'Physical Supply by HUC 8'!Z94</f>
        <v>0</v>
      </c>
      <c r="D80" s="204">
        <f>'Physical Supply by HUC 8'!AB94</f>
        <v>0</v>
      </c>
      <c r="E80" s="204">
        <f>'Physical Supply by HUC 8'!AD94</f>
        <v>0</v>
      </c>
      <c r="F80" s="221">
        <f>'Physical Supply by HUC 8'!AR94</f>
        <v>0</v>
      </c>
      <c r="G80" s="116">
        <f>'Water Use Current M&amp;I'!AB78</f>
        <v>3866.5066679625006</v>
      </c>
      <c r="H80" s="204">
        <f>'Water Use Current Ag'!N77</f>
        <v>98372.40525946884</v>
      </c>
      <c r="I80" s="221">
        <f>'Water Use Current Thermo'!BV77</f>
        <v>28.986512962999999</v>
      </c>
      <c r="J80" s="238">
        <f>'Current Groundwater Pumping'!CL78</f>
        <v>69668.17327413836</v>
      </c>
      <c r="K80" s="134">
        <f>'Water Use Future M&amp;I'!AB77</f>
        <v>4653.3611076874395</v>
      </c>
      <c r="L80" s="221">
        <f>'Water Use Future Ag'!N77</f>
        <v>98372.40525946884</v>
      </c>
      <c r="M80" s="238">
        <f>Recharge!B77</f>
        <v>110938</v>
      </c>
      <c r="N80" s="238">
        <f>Storage!H78</f>
        <v>7707</v>
      </c>
      <c r="O80" s="238">
        <f>Species!B77</f>
        <v>4</v>
      </c>
    </row>
    <row r="81" spans="1:15" ht="15.6" x14ac:dyDescent="0.3">
      <c r="A81" s="220">
        <v>12040203</v>
      </c>
      <c r="B81" s="204">
        <f>'Physical Supply by HUC 8'!X95</f>
        <v>0</v>
      </c>
      <c r="C81" s="204">
        <f>'Physical Supply by HUC 8'!Z95</f>
        <v>0</v>
      </c>
      <c r="D81" s="204">
        <f>'Physical Supply by HUC 8'!AB95</f>
        <v>0</v>
      </c>
      <c r="E81" s="204">
        <f>'Physical Supply by HUC 8'!AD95</f>
        <v>0</v>
      </c>
      <c r="F81" s="221">
        <f>'Physical Supply by HUC 8'!AR95</f>
        <v>5266729.6900000004</v>
      </c>
      <c r="G81" s="116">
        <f>'Water Use Current M&amp;I'!AB79</f>
        <v>14719.656348750832</v>
      </c>
      <c r="H81" s="204">
        <f>'Water Use Current Ag'!N78</f>
        <v>17773.950516860681</v>
      </c>
      <c r="I81" s="221">
        <f>'Water Use Current Thermo'!BV78</f>
        <v>42326.120940688008</v>
      </c>
      <c r="J81" s="238">
        <f>'Current Groundwater Pumping'!CL79</f>
        <v>21872.463818484783</v>
      </c>
      <c r="K81" s="134">
        <f>'Water Use Future M&amp;I'!AB78</f>
        <v>17742.098143693929</v>
      </c>
      <c r="L81" s="221">
        <f>'Water Use Future Ag'!N78</f>
        <v>17773.950516860681</v>
      </c>
      <c r="M81" s="238">
        <f>Recharge!B78</f>
        <v>25364</v>
      </c>
      <c r="N81" s="238">
        <f>Storage!H79</f>
        <v>4408</v>
      </c>
      <c r="O81" s="238">
        <f>Species!B78</f>
        <v>3</v>
      </c>
    </row>
    <row r="82" spans="1:15" ht="15.6" x14ac:dyDescent="0.3">
      <c r="A82" s="220">
        <v>12040204</v>
      </c>
      <c r="B82" s="204">
        <f>'Physical Supply by HUC 8'!X96</f>
        <v>18835.621999999999</v>
      </c>
      <c r="C82" s="204">
        <f>'Physical Supply by HUC 8'!Z96</f>
        <v>25355.645</v>
      </c>
      <c r="D82" s="204">
        <f>'Physical Supply by HUC 8'!AB96</f>
        <v>31078.776299999998</v>
      </c>
      <c r="E82" s="204">
        <f>'Physical Supply by HUC 8'!AD96</f>
        <v>36801.907599999999</v>
      </c>
      <c r="F82" s="221">
        <f>'Physical Supply by HUC 8'!AR96</f>
        <v>162547.795625</v>
      </c>
      <c r="G82" s="116">
        <f>'Water Use Current M&amp;I'!AB80</f>
        <v>348580.12338893703</v>
      </c>
      <c r="H82" s="204">
        <f>'Water Use Current Ag'!N79</f>
        <v>47449.686617926702</v>
      </c>
      <c r="I82" s="221">
        <f>'Water Use Current Thermo'!BV79</f>
        <v>23817.485066981</v>
      </c>
      <c r="J82" s="238">
        <f>'Current Groundwater Pumping'!CL80</f>
        <v>50301.440606870674</v>
      </c>
      <c r="K82" s="134">
        <f>'Water Use Future M&amp;I'!AB79</f>
        <v>409981.33924203634</v>
      </c>
      <c r="L82" s="221">
        <f>'Water Use Future Ag'!N79</f>
        <v>43170.388974410052</v>
      </c>
      <c r="M82" s="238">
        <f>Recharge!B79</f>
        <v>160028</v>
      </c>
      <c r="N82" s="238">
        <f>Storage!H80</f>
        <v>14833</v>
      </c>
      <c r="O82" s="238">
        <f>Species!B79</f>
        <v>5</v>
      </c>
    </row>
    <row r="83" spans="1:15" ht="15.6" x14ac:dyDescent="0.3">
      <c r="A83" s="220">
        <v>12040205</v>
      </c>
      <c r="B83" s="204">
        <f>'Physical Supply by HUC 8'!X97</f>
        <v>3767.1244000000002</v>
      </c>
      <c r="C83" s="204">
        <f>'Physical Supply by HUC 8'!Z97</f>
        <v>19560.069</v>
      </c>
      <c r="D83" s="204">
        <f>'Physical Supply by HUC 8'!AB97</f>
        <v>27528.986000000001</v>
      </c>
      <c r="E83" s="204">
        <f>'Physical Supply by HUC 8'!AD97</f>
        <v>52884.631000000001</v>
      </c>
      <c r="F83" s="221">
        <f>'Physical Supply by HUC 8'!AR97</f>
        <v>133206.243231</v>
      </c>
      <c r="G83" s="116">
        <f>'Water Use Current M&amp;I'!AB81</f>
        <v>126300.85085549876</v>
      </c>
      <c r="H83" s="204">
        <f>'Water Use Current Ag'!N80</f>
        <v>51652.55154072844</v>
      </c>
      <c r="I83" s="221">
        <f>'Water Use Current Thermo'!BV80</f>
        <v>61966.001008657986</v>
      </c>
      <c r="J83" s="238">
        <f>'Current Groundwater Pumping'!CL81</f>
        <v>38978.001726198221</v>
      </c>
      <c r="K83" s="134">
        <f>'Water Use Future M&amp;I'!AB80</f>
        <v>162723.07445141717</v>
      </c>
      <c r="L83" s="221">
        <f>'Water Use Future Ag'!N80</f>
        <v>46303.337555637001</v>
      </c>
      <c r="M83" s="238">
        <f>Recharge!B80</f>
        <v>120922</v>
      </c>
      <c r="N83" s="238">
        <f>Storage!H81</f>
        <v>24426</v>
      </c>
      <c r="O83" s="238">
        <f>Species!B80</f>
        <v>4</v>
      </c>
    </row>
    <row r="84" spans="1:15" ht="15.6" x14ac:dyDescent="0.3">
      <c r="A84" s="220">
        <v>12050001</v>
      </c>
      <c r="B84" s="204">
        <f>'Physical Supply by HUC 8'!X99</f>
        <v>0</v>
      </c>
      <c r="C84" s="204">
        <f>'Physical Supply by HUC 8'!Z99</f>
        <v>0</v>
      </c>
      <c r="D84" s="204">
        <f>'Physical Supply by HUC 8'!AB99</f>
        <v>0</v>
      </c>
      <c r="E84" s="204">
        <f>'Physical Supply by HUC 8'!AD99</f>
        <v>0</v>
      </c>
      <c r="F84" s="221">
        <f>'Physical Supply by HUC 8'!AR99</f>
        <v>605.27546849999999</v>
      </c>
      <c r="G84" s="116">
        <f>'Water Use Current M&amp;I'!AB82</f>
        <v>8845.4415967057466</v>
      </c>
      <c r="H84" s="204">
        <f>'Water Use Current Ag'!N81</f>
        <v>426343.30054872687</v>
      </c>
      <c r="I84" s="221">
        <f>'Water Use Current Thermo'!BV81</f>
        <v>0</v>
      </c>
      <c r="J84" s="238">
        <f>'Current Groundwater Pumping'!CL82</f>
        <v>431449.53171866346</v>
      </c>
      <c r="K84" s="134">
        <f>'Water Use Future M&amp;I'!AB81</f>
        <v>9208.9426461365329</v>
      </c>
      <c r="L84" s="221">
        <f>'Water Use Future Ag'!N81</f>
        <v>397238.42097068118</v>
      </c>
      <c r="M84" s="238">
        <f>Recharge!B81</f>
        <v>9421</v>
      </c>
      <c r="N84" s="238">
        <f>Storage!H82</f>
        <v>148</v>
      </c>
      <c r="O84" s="238">
        <f>Species!B81</f>
        <v>1</v>
      </c>
    </row>
    <row r="85" spans="1:15" ht="15.6" x14ac:dyDescent="0.3">
      <c r="A85" s="220">
        <v>12050002</v>
      </c>
      <c r="B85" s="204">
        <f>'Physical Supply by HUC 8'!X101</f>
        <v>0</v>
      </c>
      <c r="C85" s="204">
        <f>'Physical Supply by HUC 8'!Z101</f>
        <v>0</v>
      </c>
      <c r="D85" s="204">
        <f>'Physical Supply by HUC 8'!AB101</f>
        <v>0</v>
      </c>
      <c r="E85" s="204">
        <f>'Physical Supply by HUC 8'!AD101</f>
        <v>0</v>
      </c>
      <c r="F85" s="221">
        <f>'Physical Supply by HUC 8'!AR101</f>
        <v>605.27546849999999</v>
      </c>
      <c r="G85" s="116">
        <f>'Water Use Current M&amp;I'!AB83</f>
        <v>5539.8945187359832</v>
      </c>
      <c r="H85" s="204">
        <f>'Water Use Current Ag'!N82</f>
        <v>387679.0942198392</v>
      </c>
      <c r="I85" s="221">
        <f>'Water Use Current Thermo'!BV82</f>
        <v>0</v>
      </c>
      <c r="J85" s="238">
        <f>'Current Groundwater Pumping'!CL83</f>
        <v>418148.62113786902</v>
      </c>
      <c r="K85" s="134">
        <f>'Water Use Future M&amp;I'!AB82</f>
        <v>5805.2492140634513</v>
      </c>
      <c r="L85" s="221">
        <f>'Water Use Future Ag'!N82</f>
        <v>367578.75163800397</v>
      </c>
      <c r="M85" s="238">
        <f>Recharge!B82</f>
        <v>5373</v>
      </c>
      <c r="N85" s="238">
        <f>Storage!H83</f>
        <v>255</v>
      </c>
      <c r="O85" s="238">
        <f>Species!B82</f>
        <v>1</v>
      </c>
    </row>
    <row r="86" spans="1:15" ht="15.6" x14ac:dyDescent="0.3">
      <c r="A86" s="220">
        <v>12050003</v>
      </c>
      <c r="B86" s="204">
        <f>'Physical Supply by HUC 8'!X102</f>
        <v>0</v>
      </c>
      <c r="C86" s="204">
        <f>'Physical Supply by HUC 8'!Z102</f>
        <v>0</v>
      </c>
      <c r="D86" s="204">
        <f>'Physical Supply by HUC 8'!AB102</f>
        <v>152.13387</v>
      </c>
      <c r="E86" s="204">
        <f>'Physical Supply by HUC 8'!AD102</f>
        <v>2173.3409999999999</v>
      </c>
      <c r="F86" s="221">
        <f>'Physical Supply by HUC 8'!AR102</f>
        <v>22428.154673000001</v>
      </c>
      <c r="G86" s="116">
        <f>'Water Use Current M&amp;I'!AB84</f>
        <v>55220.666931370499</v>
      </c>
      <c r="H86" s="204">
        <f>'Water Use Current Ag'!N83</f>
        <v>217537.3294971624</v>
      </c>
      <c r="I86" s="221">
        <f>'Water Use Current Thermo'!BV83</f>
        <v>0</v>
      </c>
      <c r="J86" s="238">
        <f>'Current Groundwater Pumping'!CL84</f>
        <v>254936.76292596443</v>
      </c>
      <c r="K86" s="134">
        <f>'Water Use Future M&amp;I'!AB83</f>
        <v>57913.903641232813</v>
      </c>
      <c r="L86" s="221">
        <f>'Water Use Future Ag'!N83</f>
        <v>196095.79998264613</v>
      </c>
      <c r="M86" s="238">
        <f>Recharge!B83</f>
        <v>5011</v>
      </c>
      <c r="N86" s="238">
        <f>Storage!H84</f>
        <v>6356</v>
      </c>
      <c r="O86" s="238">
        <f>Species!B83</f>
        <v>1</v>
      </c>
    </row>
    <row r="87" spans="1:15" ht="15.6" x14ac:dyDescent="0.3">
      <c r="A87" s="220">
        <v>12050004</v>
      </c>
      <c r="B87" s="204">
        <f>'Physical Supply by HUC 8'!X103</f>
        <v>0</v>
      </c>
      <c r="C87" s="204">
        <f>'Physical Supply by HUC 8'!Z103</f>
        <v>0</v>
      </c>
      <c r="D87" s="204">
        <f>'Physical Supply by HUC 8'!AB103</f>
        <v>0</v>
      </c>
      <c r="E87" s="204">
        <f>'Physical Supply by HUC 8'!AD103</f>
        <v>72.444699999999997</v>
      </c>
      <c r="F87" s="221">
        <f>'Physical Supply by HUC 8'!AR103</f>
        <v>102750.491351</v>
      </c>
      <c r="G87" s="116">
        <f>'Water Use Current M&amp;I'!AB85</f>
        <v>5772.0323802784833</v>
      </c>
      <c r="H87" s="204">
        <f>'Water Use Current Ag'!N84</f>
        <v>162744.432138473</v>
      </c>
      <c r="I87" s="221">
        <f>'Water Use Current Thermo'!BV84</f>
        <v>0</v>
      </c>
      <c r="J87" s="238">
        <f>'Current Groundwater Pumping'!CL85</f>
        <v>148725.11974990141</v>
      </c>
      <c r="K87" s="134">
        <f>'Water Use Future M&amp;I'!AB84</f>
        <v>6749.863401450737</v>
      </c>
      <c r="L87" s="221">
        <f>'Water Use Future Ag'!N84</f>
        <v>147854.26564790111</v>
      </c>
      <c r="M87" s="238">
        <f>Recharge!B84</f>
        <v>10400</v>
      </c>
      <c r="N87" s="238">
        <f>Storage!H85</f>
        <v>118533</v>
      </c>
      <c r="O87" s="238">
        <f>Species!B84</f>
        <v>1</v>
      </c>
    </row>
    <row r="88" spans="1:15" ht="15.6" x14ac:dyDescent="0.3">
      <c r="A88" s="220">
        <v>12050005</v>
      </c>
      <c r="B88" s="204">
        <f>'Physical Supply by HUC 8'!X104</f>
        <v>0</v>
      </c>
      <c r="C88" s="204">
        <f>'Physical Supply by HUC 8'!Z104</f>
        <v>0</v>
      </c>
      <c r="D88" s="204">
        <f>'Physical Supply by HUC 8'!AB104</f>
        <v>0</v>
      </c>
      <c r="E88" s="204">
        <f>'Physical Supply by HUC 8'!AD104</f>
        <v>0</v>
      </c>
      <c r="F88" s="221">
        <f>'Physical Supply by HUC 8'!AR104</f>
        <v>2095.825171</v>
      </c>
      <c r="G88" s="116">
        <f>'Water Use Current M&amp;I'!AB86</f>
        <v>12525.482863307423</v>
      </c>
      <c r="H88" s="204">
        <f>'Water Use Current Ag'!N85</f>
        <v>531218.48886043997</v>
      </c>
      <c r="I88" s="221">
        <f>'Water Use Current Thermo'!BV85</f>
        <v>0</v>
      </c>
      <c r="J88" s="238">
        <f>'Current Groundwater Pumping'!CL86</f>
        <v>598009.96946751897</v>
      </c>
      <c r="K88" s="134">
        <f>'Water Use Future M&amp;I'!AB85</f>
        <v>13603.537835041718</v>
      </c>
      <c r="L88" s="221">
        <f>'Water Use Future Ag'!N85</f>
        <v>503437.36267693539</v>
      </c>
      <c r="M88" s="238">
        <f>Recharge!B85</f>
        <v>7022</v>
      </c>
      <c r="N88" s="238">
        <f>Storage!H86</f>
        <v>6912</v>
      </c>
      <c r="O88" s="238">
        <f>Species!B85</f>
        <v>1</v>
      </c>
    </row>
    <row r="89" spans="1:15" ht="15.6" x14ac:dyDescent="0.3">
      <c r="A89" s="220">
        <v>12050006</v>
      </c>
      <c r="B89" s="204">
        <f>'Physical Supply by HUC 8'!X105</f>
        <v>0</v>
      </c>
      <c r="C89" s="204">
        <f>'Physical Supply by HUC 8'!Z105</f>
        <v>0</v>
      </c>
      <c r="D89" s="204">
        <f>'Physical Supply by HUC 8'!AB105</f>
        <v>0</v>
      </c>
      <c r="E89" s="204">
        <f>'Physical Supply by HUC 8'!AD105</f>
        <v>0</v>
      </c>
      <c r="F89" s="221">
        <f>'Physical Supply by HUC 8'!AR105</f>
        <v>0</v>
      </c>
      <c r="G89" s="116">
        <f>'Water Use Current M&amp;I'!AB87</f>
        <v>4681.4964428027852</v>
      </c>
      <c r="H89" s="204">
        <f>'Water Use Current Ag'!N86</f>
        <v>393269.05007129512</v>
      </c>
      <c r="I89" s="221">
        <f>'Water Use Current Thermo'!BV86</f>
        <v>0</v>
      </c>
      <c r="J89" s="238">
        <f>'Current Groundwater Pumping'!CL87</f>
        <v>514659.8147140303</v>
      </c>
      <c r="K89" s="134">
        <f>'Water Use Future M&amp;I'!AB86</f>
        <v>4648.1638069053879</v>
      </c>
      <c r="L89" s="221">
        <f>'Water Use Future Ag'!N86</f>
        <v>365385.05465849827</v>
      </c>
      <c r="M89" s="238">
        <f>Recharge!B86</f>
        <v>10093</v>
      </c>
      <c r="N89" s="238">
        <f>Storage!H87</f>
        <v>326</v>
      </c>
      <c r="O89" s="238">
        <f>Species!B86</f>
        <v>1</v>
      </c>
    </row>
    <row r="90" spans="1:15" ht="15.6" x14ac:dyDescent="0.3">
      <c r="A90" s="220">
        <v>12050007</v>
      </c>
      <c r="B90" s="204">
        <f>'Physical Supply by HUC 8'!X108</f>
        <v>0</v>
      </c>
      <c r="C90" s="204">
        <f>'Physical Supply by HUC 8'!Z108</f>
        <v>23.182304000000002</v>
      </c>
      <c r="D90" s="204">
        <f>'Physical Supply by HUC 8'!AB108</f>
        <v>72.444699999999997</v>
      </c>
      <c r="E90" s="204">
        <f>'Physical Supply by HUC 8'!AD108</f>
        <v>239.06751</v>
      </c>
      <c r="F90" s="221">
        <f>'Physical Supply by HUC 8'!AR108</f>
        <v>72374.428640999991</v>
      </c>
      <c r="G90" s="116">
        <f>'Water Use Current M&amp;I'!AB88</f>
        <v>1399.6441055805844</v>
      </c>
      <c r="H90" s="204">
        <f>'Water Use Current Ag'!N87</f>
        <v>57291.938781276112</v>
      </c>
      <c r="I90" s="221">
        <f>'Water Use Current Thermo'!BV87</f>
        <v>0</v>
      </c>
      <c r="J90" s="238">
        <f>'Current Groundwater Pumping'!CL88</f>
        <v>69227.915871404562</v>
      </c>
      <c r="K90" s="134">
        <f>'Water Use Future M&amp;I'!AB87</f>
        <v>1125.2798872177436</v>
      </c>
      <c r="L90" s="221">
        <f>'Water Use Future Ag'!N87</f>
        <v>52898.613673212771</v>
      </c>
      <c r="M90" s="238">
        <f>Recharge!B87</f>
        <v>12425</v>
      </c>
      <c r="N90" s="238">
        <f>Storage!H88</f>
        <v>5239</v>
      </c>
      <c r="O90" s="238">
        <f>Species!B87</f>
        <v>1</v>
      </c>
    </row>
    <row r="91" spans="1:15" ht="15.6" x14ac:dyDescent="0.3">
      <c r="A91" s="220">
        <v>12060101</v>
      </c>
      <c r="B91" s="204">
        <f>'Physical Supply by HUC 8'!X109</f>
        <v>0</v>
      </c>
      <c r="C91" s="204">
        <f>'Physical Supply by HUC 8'!Z109</f>
        <v>0</v>
      </c>
      <c r="D91" s="204">
        <f>'Physical Supply by HUC 8'!AB109</f>
        <v>0</v>
      </c>
      <c r="E91" s="204">
        <f>'Physical Supply by HUC 8'!AD109</f>
        <v>0</v>
      </c>
      <c r="F91" s="221">
        <f>'Physical Supply by HUC 8'!AR109</f>
        <v>196943.090291</v>
      </c>
      <c r="G91" s="116">
        <f>'Water Use Current M&amp;I'!AB89</f>
        <v>2859.8781050135058</v>
      </c>
      <c r="H91" s="204">
        <f>'Water Use Current Ag'!N88</f>
        <v>47291.363710400597</v>
      </c>
      <c r="I91" s="221">
        <f>'Water Use Current Thermo'!BV88</f>
        <v>0</v>
      </c>
      <c r="J91" s="238">
        <f>'Current Groundwater Pumping'!CL89</f>
        <v>63127.741647188654</v>
      </c>
      <c r="K91" s="134">
        <f>'Water Use Future M&amp;I'!AB88</f>
        <v>2380.2280770076977</v>
      </c>
      <c r="L91" s="221">
        <f>'Water Use Future Ag'!N88</f>
        <v>45025.416871120455</v>
      </c>
      <c r="M91" s="238">
        <f>Recharge!B88</f>
        <v>9980</v>
      </c>
      <c r="N91" s="238">
        <f>Storage!H89</f>
        <v>12656</v>
      </c>
      <c r="O91" s="238">
        <f>Species!B88</f>
        <v>3</v>
      </c>
    </row>
    <row r="92" spans="1:15" ht="15.6" x14ac:dyDescent="0.3">
      <c r="A92" s="220">
        <v>12060102</v>
      </c>
      <c r="B92" s="204">
        <f>'Physical Supply by HUC 8'!X110</f>
        <v>0</v>
      </c>
      <c r="C92" s="204">
        <f>'Physical Supply by HUC 8'!Z110</f>
        <v>65.200230000000005</v>
      </c>
      <c r="D92" s="204">
        <f>'Physical Supply by HUC 8'!AB110</f>
        <v>434.66820000000001</v>
      </c>
      <c r="E92" s="204">
        <f>'Physical Supply by HUC 8'!AD110</f>
        <v>1956.0069000000001</v>
      </c>
      <c r="F92" s="221">
        <f>'Physical Supply by HUC 8'!AR110</f>
        <v>69638.916769000003</v>
      </c>
      <c r="G92" s="116">
        <f>'Water Use Current M&amp;I'!AB90</f>
        <v>31766.190252544657</v>
      </c>
      <c r="H92" s="204">
        <f>'Water Use Current Ag'!N89</f>
        <v>10388.390462741843</v>
      </c>
      <c r="I92" s="221">
        <f>'Water Use Current Thermo'!BV89</f>
        <v>14602.648724368</v>
      </c>
      <c r="J92" s="238">
        <f>'Current Groundwater Pumping'!CL90</f>
        <v>10148.627812302868</v>
      </c>
      <c r="K92" s="134">
        <f>'Water Use Future M&amp;I'!AB89</f>
        <v>33123.593140772573</v>
      </c>
      <c r="L92" s="221">
        <f>'Water Use Future Ag'!N89</f>
        <v>9953.4108919597529</v>
      </c>
      <c r="M92" s="238">
        <f>Recharge!B89</f>
        <v>12237</v>
      </c>
      <c r="N92" s="238">
        <f>Storage!H90</f>
        <v>59418</v>
      </c>
      <c r="O92" s="238">
        <f>Species!B89</f>
        <v>4</v>
      </c>
    </row>
    <row r="93" spans="1:15" ht="15.6" x14ac:dyDescent="0.3">
      <c r="A93" s="220">
        <v>12060103</v>
      </c>
      <c r="B93" s="204">
        <f>'Physical Supply by HUC 8'!X111</f>
        <v>0</v>
      </c>
      <c r="C93" s="204">
        <f>'Physical Supply by HUC 8'!Z111</f>
        <v>0</v>
      </c>
      <c r="D93" s="204">
        <f>'Physical Supply by HUC 8'!AB111</f>
        <v>0</v>
      </c>
      <c r="E93" s="204">
        <f>'Physical Supply by HUC 8'!AD111</f>
        <v>0</v>
      </c>
      <c r="F93" s="221">
        <f>'Physical Supply by HUC 8'!AR111</f>
        <v>23964.706759999997</v>
      </c>
      <c r="G93" s="116">
        <f>'Water Use Current M&amp;I'!AB91</f>
        <v>2150.6431664418947</v>
      </c>
      <c r="H93" s="204">
        <f>'Water Use Current Ag'!N90</f>
        <v>28465.715213702824</v>
      </c>
      <c r="I93" s="221">
        <f>'Water Use Current Thermo'!BV90</f>
        <v>0</v>
      </c>
      <c r="J93" s="238">
        <f>'Current Groundwater Pumping'!CL91</f>
        <v>11643.390878580647</v>
      </c>
      <c r="K93" s="134">
        <f>'Water Use Future M&amp;I'!AB90</f>
        <v>2035.3121410521717</v>
      </c>
      <c r="L93" s="221">
        <f>'Water Use Future Ag'!N90</f>
        <v>26857.146940807925</v>
      </c>
      <c r="M93" s="238">
        <f>Recharge!B90</f>
        <v>4116</v>
      </c>
      <c r="N93" s="238">
        <f>Storage!H91</f>
        <v>63261</v>
      </c>
      <c r="O93" s="238">
        <f>Species!B90</f>
        <v>3</v>
      </c>
    </row>
    <row r="94" spans="1:15" ht="15.6" x14ac:dyDescent="0.3">
      <c r="A94" s="220">
        <v>12060104</v>
      </c>
      <c r="B94" s="204">
        <f>'Physical Supply by HUC 8'!X112</f>
        <v>0</v>
      </c>
      <c r="C94" s="204">
        <f>'Physical Supply by HUC 8'!Z112</f>
        <v>0</v>
      </c>
      <c r="D94" s="204">
        <f>'Physical Supply by HUC 8'!AB112</f>
        <v>0</v>
      </c>
      <c r="E94" s="204">
        <f>'Physical Supply by HUC 8'!AD112</f>
        <v>1086.6704999999999</v>
      </c>
      <c r="F94" s="221">
        <f>'Physical Supply by HUC 8'!AR112</f>
        <v>268760.41918900004</v>
      </c>
      <c r="G94" s="116">
        <f>'Water Use Current M&amp;I'!AB92</f>
        <v>506.90455673982086</v>
      </c>
      <c r="H94" s="204">
        <f>'Water Use Current Ag'!N91</f>
        <v>1719.5716749322544</v>
      </c>
      <c r="I94" s="221">
        <f>'Water Use Current Thermo'!BV91</f>
        <v>0</v>
      </c>
      <c r="J94" s="238">
        <f>'Current Groundwater Pumping'!CL92</f>
        <v>429.15991642115307</v>
      </c>
      <c r="K94" s="134">
        <f>'Water Use Future M&amp;I'!AB91</f>
        <v>647.26356471037093</v>
      </c>
      <c r="L94" s="221">
        <f>'Water Use Future Ag'!N91</f>
        <v>1713.9362556059828</v>
      </c>
      <c r="M94" s="238">
        <f>Recharge!B91</f>
        <v>2488</v>
      </c>
      <c r="N94" s="238">
        <f>Storage!H92</f>
        <v>2429</v>
      </c>
      <c r="O94" s="238">
        <f>Species!B91</f>
        <v>3</v>
      </c>
    </row>
    <row r="95" spans="1:15" ht="15.6" x14ac:dyDescent="0.3">
      <c r="A95" s="220">
        <v>12060105</v>
      </c>
      <c r="B95" s="204">
        <f>'Physical Supply by HUC 8'!X113</f>
        <v>0</v>
      </c>
      <c r="C95" s="204">
        <f>'Physical Supply by HUC 8'!Z113</f>
        <v>0</v>
      </c>
      <c r="D95" s="204">
        <f>'Physical Supply by HUC 8'!AB113</f>
        <v>0</v>
      </c>
      <c r="E95" s="204">
        <f>'Physical Supply by HUC 8'!AD113</f>
        <v>0</v>
      </c>
      <c r="F95" s="221">
        <f>'Physical Supply by HUC 8'!AR113</f>
        <v>52938.240077999995</v>
      </c>
      <c r="G95" s="116">
        <f>'Water Use Current M&amp;I'!AB93</f>
        <v>3759.5648357511823</v>
      </c>
      <c r="H95" s="204">
        <f>'Water Use Current Ag'!N92</f>
        <v>4066.9739584495992</v>
      </c>
      <c r="I95" s="221">
        <f>'Water Use Current Thermo'!BV92</f>
        <v>0</v>
      </c>
      <c r="J95" s="238">
        <f>'Current Groundwater Pumping'!CL93</f>
        <v>788.3758003521815</v>
      </c>
      <c r="K95" s="134">
        <f>'Water Use Future M&amp;I'!AB92</f>
        <v>4043.6088452083168</v>
      </c>
      <c r="L95" s="221">
        <f>'Water Use Future Ag'!N92</f>
        <v>4049.8575635356347</v>
      </c>
      <c r="M95" s="238">
        <f>Recharge!B92</f>
        <v>8014</v>
      </c>
      <c r="N95" s="238">
        <f>Storage!H93</f>
        <v>51951</v>
      </c>
      <c r="O95" s="238">
        <f>Species!B92</f>
        <v>1</v>
      </c>
    </row>
    <row r="96" spans="1:15" ht="15.6" x14ac:dyDescent="0.3">
      <c r="A96" s="220">
        <v>12060201</v>
      </c>
      <c r="B96" s="204">
        <f>'Physical Supply by HUC 8'!X114</f>
        <v>2173.3409999999999</v>
      </c>
      <c r="C96" s="204">
        <f>'Physical Supply by HUC 8'!Z114</f>
        <v>12315.599</v>
      </c>
      <c r="D96" s="204">
        <f>'Physical Supply by HUC 8'!AB114</f>
        <v>21733.41</v>
      </c>
      <c r="E96" s="204">
        <f>'Physical Supply by HUC 8'!AD114</f>
        <v>42017.925999999999</v>
      </c>
      <c r="F96" s="221">
        <f>'Physical Supply by HUC 8'!AR114</f>
        <v>958773.72883199994</v>
      </c>
      <c r="G96" s="116">
        <f>'Water Use Current M&amp;I'!AB94</f>
        <v>30037.654846041401</v>
      </c>
      <c r="H96" s="204">
        <f>'Water Use Current Ag'!N93</f>
        <v>13334.020557742275</v>
      </c>
      <c r="I96" s="221">
        <f>'Water Use Current Thermo'!BV93</f>
        <v>26874.285504048003</v>
      </c>
      <c r="J96" s="238">
        <f>'Current Groundwater Pumping'!CL94</f>
        <v>12264.986424158231</v>
      </c>
      <c r="K96" s="134">
        <f>'Water Use Future M&amp;I'!AB93</f>
        <v>37106.423078434775</v>
      </c>
      <c r="L96" s="221">
        <f>'Water Use Future Ag'!N93</f>
        <v>12853.993271288602</v>
      </c>
      <c r="M96" s="238">
        <f>Recharge!B93</f>
        <v>34413</v>
      </c>
      <c r="N96" s="238">
        <f>Storage!H94</f>
        <v>661782</v>
      </c>
      <c r="O96" s="238">
        <f>Species!B93</f>
        <v>1</v>
      </c>
    </row>
    <row r="97" spans="1:15" ht="15.6" x14ac:dyDescent="0.3">
      <c r="A97" s="220">
        <v>12060202</v>
      </c>
      <c r="B97" s="204">
        <f>'Physical Supply by HUC 8'!X115</f>
        <v>7968.9170000000004</v>
      </c>
      <c r="C97" s="204">
        <f>'Physical Supply by HUC 8'!Z115</f>
        <v>32600.115000000002</v>
      </c>
      <c r="D97" s="204">
        <f>'Physical Supply by HUC 8'!AB115</f>
        <v>64475.783000000003</v>
      </c>
      <c r="E97" s="204">
        <f>'Physical Supply by HUC 8'!AD115</f>
        <v>136196.03599999999</v>
      </c>
      <c r="F97" s="221">
        <f>'Physical Supply by HUC 8'!AR115</f>
        <v>1733259.732016</v>
      </c>
      <c r="G97" s="116">
        <f>'Water Use Current M&amp;I'!AB95</f>
        <v>60822.54336499612</v>
      </c>
      <c r="H97" s="204">
        <f>'Water Use Current Ag'!N94</f>
        <v>12149.949110431553</v>
      </c>
      <c r="I97" s="221">
        <f>'Water Use Current Thermo'!BV94</f>
        <v>410490.06499690504</v>
      </c>
      <c r="J97" s="238">
        <f>'Current Groundwater Pumping'!CL95</f>
        <v>23156.902454843159</v>
      </c>
      <c r="K97" s="134">
        <f>'Water Use Future M&amp;I'!AB94</f>
        <v>69133.529942451161</v>
      </c>
      <c r="L97" s="221">
        <f>'Water Use Future Ag'!N94</f>
        <v>11997.660240185651</v>
      </c>
      <c r="M97" s="238">
        <f>Recharge!B94</f>
        <v>92969</v>
      </c>
      <c r="N97" s="238">
        <f>Storage!H95</f>
        <v>840780</v>
      </c>
      <c r="O97" s="238">
        <f>Species!B94</f>
        <v>3</v>
      </c>
    </row>
    <row r="98" spans="1:15" ht="15.6" x14ac:dyDescent="0.3">
      <c r="A98" s="220">
        <v>12060203</v>
      </c>
      <c r="B98" s="204">
        <f>'Physical Supply by HUC 8'!X116</f>
        <v>0</v>
      </c>
      <c r="C98" s="204">
        <f>'Physical Supply by HUC 8'!Z116</f>
        <v>0</v>
      </c>
      <c r="D98" s="204">
        <f>'Physical Supply by HUC 8'!AB116</f>
        <v>0</v>
      </c>
      <c r="E98" s="204">
        <f>'Physical Supply by HUC 8'!AD116</f>
        <v>0</v>
      </c>
      <c r="F98" s="221">
        <f>'Physical Supply by HUC 8'!AR116</f>
        <v>306204.91127799999</v>
      </c>
      <c r="G98" s="116">
        <f>'Water Use Current M&amp;I'!AB96</f>
        <v>10256.644877562638</v>
      </c>
      <c r="H98" s="204">
        <f>'Water Use Current Ag'!N95</f>
        <v>1314.512977744814</v>
      </c>
      <c r="I98" s="221">
        <f>'Water Use Current Thermo'!BV95</f>
        <v>0</v>
      </c>
      <c r="J98" s="238">
        <f>'Current Groundwater Pumping'!CL96</f>
        <v>3919.4666305367541</v>
      </c>
      <c r="K98" s="134">
        <f>'Water Use Future M&amp;I'!AB95</f>
        <v>11946.394906996315</v>
      </c>
      <c r="L98" s="221">
        <f>'Water Use Future Ag'!N95</f>
        <v>1311.1859496079089</v>
      </c>
      <c r="M98" s="238">
        <f>Recharge!B95</f>
        <v>21419</v>
      </c>
      <c r="N98" s="238">
        <f>Storage!H96</f>
        <v>153580</v>
      </c>
      <c r="O98" s="238">
        <f>Species!B95</f>
        <v>1</v>
      </c>
    </row>
    <row r="99" spans="1:15" ht="15.6" x14ac:dyDescent="0.3">
      <c r="A99" s="220">
        <v>12060204</v>
      </c>
      <c r="B99" s="204">
        <f>'Physical Supply by HUC 8'!X117</f>
        <v>108.66705</v>
      </c>
      <c r="C99" s="204">
        <f>'Physical Supply by HUC 8'!Z117</f>
        <v>2535.5645</v>
      </c>
      <c r="D99" s="204">
        <f>'Physical Supply by HUC 8'!AB117</f>
        <v>4781.3501999999999</v>
      </c>
      <c r="E99" s="204">
        <f>'Physical Supply by HUC 8'!AD117</f>
        <v>11591.152</v>
      </c>
      <c r="F99" s="221">
        <f>'Physical Supply by HUC 8'!AR117</f>
        <v>205989.98442700002</v>
      </c>
      <c r="G99" s="116">
        <f>'Water Use Current M&amp;I'!AB97</f>
        <v>10469.297146252264</v>
      </c>
      <c r="H99" s="204">
        <f>'Water Use Current Ag'!N96</f>
        <v>10760.519701089772</v>
      </c>
      <c r="I99" s="221">
        <f>'Water Use Current Thermo'!BV96</f>
        <v>0</v>
      </c>
      <c r="J99" s="238">
        <f>'Current Groundwater Pumping'!CL97</f>
        <v>9340.5840734511057</v>
      </c>
      <c r="K99" s="134">
        <f>'Water Use Future M&amp;I'!AB96</f>
        <v>11320.606360792337</v>
      </c>
      <c r="L99" s="221">
        <f>'Water Use Future Ag'!N96</f>
        <v>10592.68827939565</v>
      </c>
      <c r="M99" s="238">
        <f>Recharge!B96</f>
        <v>27955</v>
      </c>
      <c r="N99" s="238">
        <f>Storage!H97</f>
        <v>12761</v>
      </c>
      <c r="O99" s="238">
        <f>Species!B96</f>
        <v>1</v>
      </c>
    </row>
    <row r="100" spans="1:15" ht="15.6" x14ac:dyDescent="0.3">
      <c r="A100" s="220">
        <v>12070101</v>
      </c>
      <c r="B100" s="204">
        <f>'Physical Supply by HUC 8'!X118</f>
        <v>232547.48699999999</v>
      </c>
      <c r="C100" s="204">
        <f>'Physical Supply by HUC 8'!Z118</f>
        <v>362223.5</v>
      </c>
      <c r="D100" s="204">
        <f>'Physical Supply by HUC 8'!AB118</f>
        <v>499868.43</v>
      </c>
      <c r="E100" s="204">
        <f>'Physical Supply by HUC 8'!AD118</f>
        <v>753424.88</v>
      </c>
      <c r="F100" s="221">
        <f>'Physical Supply by HUC 8'!AR118</f>
        <v>5010609.4220670005</v>
      </c>
      <c r="G100" s="116">
        <f>'Water Use Current M&amp;I'!AB98</f>
        <v>31024.801129641299</v>
      </c>
      <c r="H100" s="204">
        <f>'Water Use Current Ag'!N97</f>
        <v>29237.40930941547</v>
      </c>
      <c r="I100" s="221">
        <f>'Water Use Current Thermo'!BV97</f>
        <v>40263.791425568998</v>
      </c>
      <c r="J100" s="238">
        <f>'Current Groundwater Pumping'!CL98</f>
        <v>34213.573103832365</v>
      </c>
      <c r="K100" s="134">
        <f>'Water Use Future M&amp;I'!AB97</f>
        <v>39770.697288238589</v>
      </c>
      <c r="L100" s="221">
        <f>'Water Use Future Ag'!N97</f>
        <v>28014.346781738528</v>
      </c>
      <c r="M100" s="238">
        <f>Recharge!B97</f>
        <v>123390</v>
      </c>
      <c r="N100" s="238">
        <f>Storage!H98</f>
        <v>25376</v>
      </c>
      <c r="O100" s="238">
        <f>Species!B97</f>
        <v>4</v>
      </c>
    </row>
    <row r="101" spans="1:15" ht="15.6" x14ac:dyDescent="0.3">
      <c r="A101" s="220">
        <v>12070102</v>
      </c>
      <c r="B101" s="204">
        <f>'Physical Supply by HUC 8'!X119</f>
        <v>0</v>
      </c>
      <c r="C101" s="204">
        <f>'Physical Supply by HUC 8'!Z119</f>
        <v>0</v>
      </c>
      <c r="D101" s="204">
        <f>'Physical Supply by HUC 8'!AB119</f>
        <v>0</v>
      </c>
      <c r="E101" s="204">
        <f>'Physical Supply by HUC 8'!AD119</f>
        <v>130.40046000000001</v>
      </c>
      <c r="F101" s="221">
        <f>'Physical Supply by HUC 8'!AR119</f>
        <v>205585.74300100002</v>
      </c>
      <c r="G101" s="116">
        <f>'Water Use Current M&amp;I'!AB99</f>
        <v>10692.098144577685</v>
      </c>
      <c r="H101" s="204">
        <f>'Water Use Current Ag'!N98</f>
        <v>15125.435404635746</v>
      </c>
      <c r="I101" s="221">
        <f>'Water Use Current Thermo'!BV98</f>
        <v>67447.788761005999</v>
      </c>
      <c r="J101" s="238">
        <f>'Current Groundwater Pumping'!CL99</f>
        <v>5874.0747559373267</v>
      </c>
      <c r="K101" s="134">
        <f>'Water Use Future M&amp;I'!AB98</f>
        <v>18375.908597208443</v>
      </c>
      <c r="L101" s="221">
        <f>'Water Use Future Ag'!N98</f>
        <v>14190.682312325132</v>
      </c>
      <c r="M101" s="238">
        <f>Recharge!B98</f>
        <v>57789</v>
      </c>
      <c r="N101" s="238">
        <f>Storage!H99</f>
        <v>231479</v>
      </c>
      <c r="O101" s="238">
        <f>Species!B98</f>
        <v>4</v>
      </c>
    </row>
    <row r="102" spans="1:15" ht="15.6" x14ac:dyDescent="0.3">
      <c r="A102" s="220">
        <v>12070103</v>
      </c>
      <c r="B102" s="204">
        <f>'Physical Supply by HUC 8'!X120</f>
        <v>796.89170000000001</v>
      </c>
      <c r="C102" s="204">
        <f>'Physical Supply by HUC 8'!Z120</f>
        <v>3549.7903000000001</v>
      </c>
      <c r="D102" s="204">
        <f>'Physical Supply by HUC 8'!AB120</f>
        <v>7172.0253000000002</v>
      </c>
      <c r="E102" s="204">
        <f>'Physical Supply by HUC 8'!AD120</f>
        <v>15937.834000000001</v>
      </c>
      <c r="F102" s="221">
        <f>'Physical Supply by HUC 8'!AR120</f>
        <v>428518.36941699998</v>
      </c>
      <c r="G102" s="116">
        <f>'Water Use Current M&amp;I'!AB100</f>
        <v>41184.238712571561</v>
      </c>
      <c r="H102" s="204">
        <f>'Water Use Current Ag'!N99</f>
        <v>15602.527342067471</v>
      </c>
      <c r="I102" s="221">
        <f>'Water Use Current Thermo'!BV99</f>
        <v>0</v>
      </c>
      <c r="J102" s="238">
        <f>'Current Groundwater Pumping'!CL100</f>
        <v>32420.335881679006</v>
      </c>
      <c r="K102" s="134">
        <f>'Water Use Future M&amp;I'!AB99</f>
        <v>56073.337342453873</v>
      </c>
      <c r="L102" s="221">
        <f>'Water Use Future Ag'!N99</f>
        <v>14903.109467084481</v>
      </c>
      <c r="M102" s="238">
        <f>Recharge!B99</f>
        <v>82168</v>
      </c>
      <c r="N102" s="238">
        <f>Storage!H100</f>
        <v>248811</v>
      </c>
      <c r="O102" s="238">
        <f>Species!B99</f>
        <v>3</v>
      </c>
    </row>
    <row r="103" spans="1:15" ht="15.6" x14ac:dyDescent="0.3">
      <c r="A103" s="220">
        <v>12070104</v>
      </c>
      <c r="B103" s="204">
        <f>'Physical Supply by HUC 8'!X121</f>
        <v>1086.6704999999999</v>
      </c>
      <c r="C103" s="204">
        <f>'Physical Supply by HUC 8'!Z121</f>
        <v>1304.0046</v>
      </c>
      <c r="D103" s="204">
        <f>'Physical Supply by HUC 8'!AB121</f>
        <v>1376.4493</v>
      </c>
      <c r="E103" s="204">
        <f>'Physical Supply by HUC 8'!AD121</f>
        <v>1593.7834</v>
      </c>
      <c r="F103" s="221">
        <f>'Physical Supply by HUC 8'!AR121</f>
        <v>2152.3320370000001</v>
      </c>
      <c r="G103" s="116">
        <f>'Water Use Current M&amp;I'!AB101</f>
        <v>59023.159167250007</v>
      </c>
      <c r="H103" s="204">
        <f>'Water Use Current Ag'!N100</f>
        <v>72356.022797512138</v>
      </c>
      <c r="I103" s="221">
        <f>'Water Use Current Thermo'!BV100</f>
        <v>283995.24118048797</v>
      </c>
      <c r="J103" s="238">
        <f>'Current Groundwater Pumping'!CL101</f>
        <v>82930.509809294119</v>
      </c>
      <c r="K103" s="134">
        <f>'Water Use Future M&amp;I'!AB100</f>
        <v>86696.409592582568</v>
      </c>
      <c r="L103" s="221">
        <f>'Water Use Future Ag'!N100</f>
        <v>70055.699069237628</v>
      </c>
      <c r="M103" s="238">
        <f>Recharge!B100</f>
        <v>126560</v>
      </c>
      <c r="N103" s="238">
        <f>Storage!H101</f>
        <v>110741</v>
      </c>
      <c r="O103" s="238">
        <f>Species!B100</f>
        <v>5</v>
      </c>
    </row>
    <row r="104" spans="1:15" ht="15.6" x14ac:dyDescent="0.3">
      <c r="A104" s="220">
        <v>12070201</v>
      </c>
      <c r="B104" s="204">
        <f>'Physical Supply by HUC 8'!X122</f>
        <v>0</v>
      </c>
      <c r="C104" s="204">
        <f>'Physical Supply by HUC 8'!Z122</f>
        <v>1231.5599</v>
      </c>
      <c r="D104" s="204">
        <f>'Physical Supply by HUC 8'!AB122</f>
        <v>3694.6796999999997</v>
      </c>
      <c r="E104" s="204">
        <f>'Physical Supply by HUC 8'!AD122</f>
        <v>8693.3639999999996</v>
      </c>
      <c r="F104" s="221">
        <f>'Physical Supply by HUC 8'!AR122</f>
        <v>438013.69624600007</v>
      </c>
      <c r="G104" s="116">
        <f>'Water Use Current M&amp;I'!AB102</f>
        <v>55822.961409429554</v>
      </c>
      <c r="H104" s="204">
        <f>'Water Use Current Ag'!N101</f>
        <v>60404.808426914402</v>
      </c>
      <c r="I104" s="221">
        <f>'Water Use Current Thermo'!BV101</f>
        <v>27837.652942649998</v>
      </c>
      <c r="J104" s="238">
        <f>'Current Groundwater Pumping'!CL102</f>
        <v>28117.029819540807</v>
      </c>
      <c r="K104" s="134">
        <f>'Water Use Future M&amp;I'!AB101</f>
        <v>70896.702978573943</v>
      </c>
      <c r="L104" s="221">
        <f>'Water Use Future Ag'!N101</f>
        <v>59541.804874757298</v>
      </c>
      <c r="M104" s="238">
        <f>Recharge!B101</f>
        <v>74853</v>
      </c>
      <c r="N104" s="238">
        <f>Storage!H102</f>
        <v>570791</v>
      </c>
      <c r="O104" s="238">
        <f>Species!B101</f>
        <v>1</v>
      </c>
    </row>
    <row r="105" spans="1:15" ht="15.6" x14ac:dyDescent="0.3">
      <c r="A105" s="220">
        <v>12070202</v>
      </c>
      <c r="B105" s="204">
        <f>'Physical Supply by HUC 8'!X123</f>
        <v>0</v>
      </c>
      <c r="C105" s="204">
        <f>'Physical Supply by HUC 8'!Z123</f>
        <v>0</v>
      </c>
      <c r="D105" s="204">
        <f>'Physical Supply by HUC 8'!AB123</f>
        <v>434.66820000000001</v>
      </c>
      <c r="E105" s="204">
        <f>'Physical Supply by HUC 8'!AD123</f>
        <v>796.89170000000001</v>
      </c>
      <c r="F105" s="221">
        <f>'Physical Supply by HUC 8'!AR123</f>
        <v>117788.562177</v>
      </c>
      <c r="G105" s="116">
        <f>'Water Use Current M&amp;I'!AB103</f>
        <v>9273.5509459176956</v>
      </c>
      <c r="H105" s="204">
        <f>'Water Use Current Ag'!N102</f>
        <v>1509.7943071659383</v>
      </c>
      <c r="I105" s="221">
        <f>'Water Use Current Thermo'!BV102</f>
        <v>0</v>
      </c>
      <c r="J105" s="238">
        <f>'Current Groundwater Pumping'!CL103</f>
        <v>1232.2768921546697</v>
      </c>
      <c r="K105" s="134">
        <f>'Water Use Future M&amp;I'!AB102</f>
        <v>12252.850248398187</v>
      </c>
      <c r="L105" s="221">
        <f>'Water Use Future Ag'!N102</f>
        <v>1497.6533238977318</v>
      </c>
      <c r="M105" s="238">
        <f>Recharge!B102</f>
        <v>30271</v>
      </c>
      <c r="N105" s="238">
        <f>Storage!H103</f>
        <v>1504</v>
      </c>
      <c r="O105" s="238">
        <f>Species!B102</f>
        <v>1</v>
      </c>
    </row>
    <row r="106" spans="1:15" ht="15.6" x14ac:dyDescent="0.3">
      <c r="A106" s="220">
        <v>12070203</v>
      </c>
      <c r="B106" s="204">
        <f>'Physical Supply by HUC 8'!X124</f>
        <v>579.55759999999998</v>
      </c>
      <c r="C106" s="204">
        <f>'Physical Supply by HUC 8'!Z124</f>
        <v>2390.6750999999999</v>
      </c>
      <c r="D106" s="204">
        <f>'Physical Supply by HUC 8'!AB124</f>
        <v>3187.5668000000001</v>
      </c>
      <c r="E106" s="204">
        <f>'Physical Supply by HUC 8'!AD124</f>
        <v>4491.5713999999998</v>
      </c>
      <c r="F106" s="221">
        <f>'Physical Supply by HUC 8'!AR124</f>
        <v>161943.60682700001</v>
      </c>
      <c r="G106" s="116">
        <f>'Water Use Current M&amp;I'!AB104</f>
        <v>21199.629144073318</v>
      </c>
      <c r="H106" s="204">
        <f>'Water Use Current Ag'!N103</f>
        <v>3099.7903508298705</v>
      </c>
      <c r="I106" s="221">
        <f>'Water Use Current Thermo'!BV103</f>
        <v>0</v>
      </c>
      <c r="J106" s="238">
        <f>'Current Groundwater Pumping'!CL104</f>
        <v>5379.6179772256946</v>
      </c>
      <c r="K106" s="134">
        <f>'Water Use Future M&amp;I'!AB103</f>
        <v>27548.315509117063</v>
      </c>
      <c r="L106" s="221">
        <f>'Water Use Future Ag'!N103</f>
        <v>3045.5627621146086</v>
      </c>
      <c r="M106" s="238">
        <f>Recharge!B103</f>
        <v>79694</v>
      </c>
      <c r="N106" s="238">
        <f>Storage!H104</f>
        <v>237137</v>
      </c>
      <c r="O106" s="238">
        <f>Species!B103</f>
        <v>1</v>
      </c>
    </row>
    <row r="107" spans="1:15" ht="15.6" x14ac:dyDescent="0.3">
      <c r="A107" s="220">
        <v>12070204</v>
      </c>
      <c r="B107" s="204">
        <f>'Physical Supply by HUC 8'!X125</f>
        <v>4491.5713999999998</v>
      </c>
      <c r="C107" s="204">
        <f>'Physical Supply by HUC 8'!Z125</f>
        <v>21733.41</v>
      </c>
      <c r="D107" s="204">
        <f>'Physical Supply by HUC 8'!AB125</f>
        <v>43466.82</v>
      </c>
      <c r="E107" s="204">
        <f>'Physical Supply by HUC 8'!AD125</f>
        <v>85484.745999999999</v>
      </c>
      <c r="F107" s="221">
        <f>'Physical Supply by HUC 8'!AR125</f>
        <v>1257183.59039</v>
      </c>
      <c r="G107" s="116">
        <f>'Water Use Current M&amp;I'!AB105</f>
        <v>14399.072526580234</v>
      </c>
      <c r="H107" s="204">
        <f>'Water Use Current Ag'!N104</f>
        <v>3286.3582549456432</v>
      </c>
      <c r="I107" s="221">
        <f>'Water Use Current Thermo'!BV104</f>
        <v>0</v>
      </c>
      <c r="J107" s="238">
        <f>'Current Groundwater Pumping'!CL105</f>
        <v>5361.2286300033184</v>
      </c>
      <c r="K107" s="134">
        <f>'Water Use Future M&amp;I'!AB104</f>
        <v>18278.049407068051</v>
      </c>
      <c r="L107" s="221">
        <f>'Water Use Future Ag'!N104</f>
        <v>3246.4762965930654</v>
      </c>
      <c r="M107" s="238">
        <f>Recharge!B104</f>
        <v>75660</v>
      </c>
      <c r="N107" s="238">
        <f>Storage!H105</f>
        <v>2579</v>
      </c>
      <c r="O107" s="238">
        <f>Species!B104</f>
        <v>4</v>
      </c>
    </row>
    <row r="108" spans="1:15" ht="15.6" x14ac:dyDescent="0.3">
      <c r="A108" s="220">
        <v>12070205</v>
      </c>
      <c r="B108" s="204">
        <f>'Physical Supply by HUC 8'!X126</f>
        <v>428.87262399999997</v>
      </c>
      <c r="C108" s="204">
        <f>'Physical Supply by HUC 8'!Z126</f>
        <v>2535.5645</v>
      </c>
      <c r="D108" s="204">
        <f>'Physical Supply by HUC 8'!AB126</f>
        <v>4636.4607999999998</v>
      </c>
      <c r="E108" s="204">
        <f>'Physical Supply by HUC 8'!AD126</f>
        <v>10866.705</v>
      </c>
      <c r="F108" s="221">
        <f>'Physical Supply by HUC 8'!AR126</f>
        <v>391967.12047900003</v>
      </c>
      <c r="G108" s="116">
        <f>'Water Use Current M&amp;I'!AB106</f>
        <v>84183.733532830258</v>
      </c>
      <c r="H108" s="204">
        <f>'Water Use Current Ag'!N105</f>
        <v>2112.7239885151284</v>
      </c>
      <c r="I108" s="221">
        <f>'Water Use Current Thermo'!BV105</f>
        <v>0</v>
      </c>
      <c r="J108" s="238">
        <f>'Current Groundwater Pumping'!CL106</f>
        <v>17223.91952707123</v>
      </c>
      <c r="K108" s="134">
        <f>'Water Use Future M&amp;I'!AB105</f>
        <v>139728.4528872775</v>
      </c>
      <c r="L108" s="221">
        <f>'Water Use Future Ag'!N105</f>
        <v>2104.9105428395787</v>
      </c>
      <c r="M108" s="238">
        <f>Recharge!B105</f>
        <v>120017</v>
      </c>
      <c r="N108" s="238">
        <f>Storage!H106</f>
        <v>104493</v>
      </c>
      <c r="O108" s="238">
        <f>Species!B105</f>
        <v>5</v>
      </c>
    </row>
    <row r="109" spans="1:15" ht="15.6" x14ac:dyDescent="0.3">
      <c r="A109" s="220">
        <v>12080001</v>
      </c>
      <c r="B109" s="204">
        <f>'Physical Supply by HUC 8'!X127</f>
        <v>0</v>
      </c>
      <c r="C109" s="204">
        <f>'Physical Supply by HUC 8'!Z127</f>
        <v>0</v>
      </c>
      <c r="D109" s="204">
        <f>'Physical Supply by HUC 8'!AB127</f>
        <v>0</v>
      </c>
      <c r="E109" s="204">
        <f>'Physical Supply by HUC 8'!AD127</f>
        <v>0</v>
      </c>
      <c r="F109" s="221">
        <f>'Physical Supply by HUC 8'!AR127</f>
        <v>0</v>
      </c>
      <c r="G109" s="116">
        <f>'Water Use Current M&amp;I'!AB107</f>
        <v>3637.508624747843</v>
      </c>
      <c r="H109" s="204">
        <f>'Water Use Current Ag'!N106</f>
        <v>229522.568991293</v>
      </c>
      <c r="I109" s="221">
        <f>'Water Use Current Thermo'!BV106</f>
        <v>0</v>
      </c>
      <c r="J109" s="238">
        <f>'Current Groundwater Pumping'!CL107</f>
        <v>218962.59745924981</v>
      </c>
      <c r="K109" s="134">
        <f>'Water Use Future M&amp;I'!AB106</f>
        <v>3917.7019647047891</v>
      </c>
      <c r="L109" s="221">
        <f>'Water Use Future Ag'!N106</f>
        <v>209038.93308651925</v>
      </c>
      <c r="M109" s="238">
        <f>Recharge!B106</f>
        <v>5770</v>
      </c>
      <c r="N109" s="238">
        <f>Storage!H107</f>
        <v>0</v>
      </c>
      <c r="O109" s="238">
        <f>Species!B106</f>
        <v>1</v>
      </c>
    </row>
    <row r="110" spans="1:15" ht="15.6" x14ac:dyDescent="0.3">
      <c r="A110" s="220">
        <v>12080002</v>
      </c>
      <c r="B110" s="204">
        <f>'Physical Supply by HUC 8'!X128</f>
        <v>0</v>
      </c>
      <c r="C110" s="204">
        <f>'Physical Supply by HUC 8'!Z128</f>
        <v>0</v>
      </c>
      <c r="D110" s="204">
        <f>'Physical Supply by HUC 8'!AB128</f>
        <v>0</v>
      </c>
      <c r="E110" s="204">
        <f>'Physical Supply by HUC 8'!AD128</f>
        <v>43.466819999999998</v>
      </c>
      <c r="F110" s="221">
        <f>'Physical Supply by HUC 8'!AR128</f>
        <v>28317.908782999999</v>
      </c>
      <c r="G110" s="116">
        <f>'Water Use Current M&amp;I'!AB108</f>
        <v>6964.0359726108254</v>
      </c>
      <c r="H110" s="204">
        <f>'Water Use Current Ag'!N107</f>
        <v>108215.56362901167</v>
      </c>
      <c r="I110" s="221">
        <f>'Water Use Current Thermo'!BV107</f>
        <v>7439.3181108499994</v>
      </c>
      <c r="J110" s="238">
        <f>'Current Groundwater Pumping'!CL108</f>
        <v>94365.038089110138</v>
      </c>
      <c r="K110" s="134">
        <f>'Water Use Future M&amp;I'!AB107</f>
        <v>7381.1358403000731</v>
      </c>
      <c r="L110" s="221">
        <f>'Water Use Future Ag'!N107</f>
        <v>97541.375044466491</v>
      </c>
      <c r="M110" s="238">
        <f>Recharge!B107</f>
        <v>7164</v>
      </c>
      <c r="N110" s="238">
        <f>Storage!H108</f>
        <v>282327</v>
      </c>
      <c r="O110" s="238">
        <f>Species!B107</f>
        <v>2</v>
      </c>
    </row>
    <row r="111" spans="1:15" ht="15.6" x14ac:dyDescent="0.3">
      <c r="A111" s="220">
        <v>12080003</v>
      </c>
      <c r="B111" s="204">
        <f>'Physical Supply by HUC 8'!X129</f>
        <v>0</v>
      </c>
      <c r="C111" s="204">
        <f>'Physical Supply by HUC 8'!Z129</f>
        <v>0</v>
      </c>
      <c r="D111" s="204">
        <f>'Physical Supply by HUC 8'!AB129</f>
        <v>0</v>
      </c>
      <c r="E111" s="204">
        <f>'Physical Supply by HUC 8'!AD129</f>
        <v>0</v>
      </c>
      <c r="F111" s="221">
        <f>'Physical Supply by HUC 8'!AR129</f>
        <v>0</v>
      </c>
      <c r="G111" s="116">
        <f>'Water Use Current M&amp;I'!AB109</f>
        <v>3269.6526762244994</v>
      </c>
      <c r="H111" s="204">
        <f>'Water Use Current Ag'!N108</f>
        <v>250143.70426041816</v>
      </c>
      <c r="I111" s="221">
        <f>'Water Use Current Thermo'!BV108</f>
        <v>0</v>
      </c>
      <c r="J111" s="238">
        <f>'Current Groundwater Pumping'!CL109</f>
        <v>312193.7444529701</v>
      </c>
      <c r="K111" s="134">
        <f>'Water Use Future M&amp;I'!AB108</f>
        <v>3846.7763278877087</v>
      </c>
      <c r="L111" s="221">
        <f>'Water Use Future Ag'!N108</f>
        <v>225283.23944786479</v>
      </c>
      <c r="M111" s="238">
        <f>Recharge!B108</f>
        <v>5628</v>
      </c>
      <c r="N111" s="238">
        <f>Storage!H109</f>
        <v>0</v>
      </c>
      <c r="O111" s="238">
        <f>Species!B108</f>
        <v>2</v>
      </c>
    </row>
    <row r="112" spans="1:15" ht="15.6" x14ac:dyDescent="0.3">
      <c r="A112" s="220">
        <v>12080004</v>
      </c>
      <c r="B112" s="204">
        <f>'Physical Supply by HUC 8'!X130</f>
        <v>0</v>
      </c>
      <c r="C112" s="204">
        <f>'Physical Supply by HUC 8'!Z130</f>
        <v>0</v>
      </c>
      <c r="D112" s="204">
        <f>'Physical Supply by HUC 8'!AB130</f>
        <v>0</v>
      </c>
      <c r="E112" s="204">
        <f>'Physical Supply by HUC 8'!AD130</f>
        <v>0</v>
      </c>
      <c r="F112" s="221">
        <f>'Physical Supply by HUC 8'!AR130</f>
        <v>0</v>
      </c>
      <c r="G112" s="116">
        <f>'Water Use Current M&amp;I'!AB110</f>
        <v>8704.0049399119052</v>
      </c>
      <c r="H112" s="204">
        <f>'Water Use Current Ag'!N109</f>
        <v>260739.72089402215</v>
      </c>
      <c r="I112" s="221">
        <f>'Water Use Current Thermo'!BV109</f>
        <v>87901.590776053985</v>
      </c>
      <c r="J112" s="238">
        <f>'Current Groundwater Pumping'!CL110</f>
        <v>326782.27463262872</v>
      </c>
      <c r="K112" s="134">
        <f>'Water Use Future M&amp;I'!AB109</f>
        <v>10065.663022434419</v>
      </c>
      <c r="L112" s="221">
        <f>'Water Use Future Ag'!N109</f>
        <v>238025.1954553223</v>
      </c>
      <c r="M112" s="238">
        <f>Recharge!B109</f>
        <v>13628</v>
      </c>
      <c r="N112" s="238">
        <f>Storage!H110</f>
        <v>195</v>
      </c>
      <c r="O112" s="238">
        <f>Species!B109</f>
        <v>2</v>
      </c>
    </row>
    <row r="113" spans="1:15" ht="15.6" x14ac:dyDescent="0.3">
      <c r="A113" s="220">
        <v>12080005</v>
      </c>
      <c r="B113" s="204">
        <f>'Physical Supply by HUC 8'!X131</f>
        <v>0</v>
      </c>
      <c r="C113" s="204">
        <f>'Physical Supply by HUC 8'!Z131</f>
        <v>0</v>
      </c>
      <c r="D113" s="204">
        <f>'Physical Supply by HUC 8'!AB131</f>
        <v>0</v>
      </c>
      <c r="E113" s="204">
        <f>'Physical Supply by HUC 8'!AD131</f>
        <v>0</v>
      </c>
      <c r="F113" s="221">
        <f>'Physical Supply by HUC 8'!AR131</f>
        <v>0</v>
      </c>
      <c r="G113" s="116">
        <f>'Water Use Current M&amp;I'!AB111</f>
        <v>65028.969017983465</v>
      </c>
      <c r="H113" s="204">
        <f>'Water Use Current Ag'!N110</f>
        <v>56852.31320186799</v>
      </c>
      <c r="I113" s="221">
        <f>'Water Use Current Thermo'!BV110</f>
        <v>299257.63103338401</v>
      </c>
      <c r="J113" s="238">
        <f>'Current Groundwater Pumping'!CL111</f>
        <v>39054.987744116916</v>
      </c>
      <c r="K113" s="134">
        <f>'Water Use Future M&amp;I'!AB110</f>
        <v>72343.561024006078</v>
      </c>
      <c r="L113" s="221">
        <f>'Water Use Future Ag'!N110</f>
        <v>55931.80580757506</v>
      </c>
      <c r="M113" s="238">
        <f>Recharge!B110</f>
        <v>14720</v>
      </c>
      <c r="N113" s="238">
        <f>Storage!H111</f>
        <v>261</v>
      </c>
      <c r="O113" s="238">
        <f>Species!B110</f>
        <v>2</v>
      </c>
    </row>
    <row r="114" spans="1:15" ht="15.6" x14ac:dyDescent="0.3">
      <c r="A114" s="220">
        <v>12080006</v>
      </c>
      <c r="B114" s="204">
        <f>'Physical Supply by HUC 8'!X132</f>
        <v>0</v>
      </c>
      <c r="C114" s="204">
        <f>'Physical Supply by HUC 8'!Z132</f>
        <v>0</v>
      </c>
      <c r="D114" s="204">
        <f>'Physical Supply by HUC 8'!AB132</f>
        <v>0</v>
      </c>
      <c r="E114" s="204">
        <f>'Physical Supply by HUC 8'!AD132</f>
        <v>0</v>
      </c>
      <c r="F114" s="221">
        <f>'Physical Supply by HUC 8'!AR132</f>
        <v>0</v>
      </c>
      <c r="G114" s="116">
        <f>'Water Use Current M&amp;I'!AB112</f>
        <v>3759.3127646554967</v>
      </c>
      <c r="H114" s="204">
        <f>'Water Use Current Ag'!N111</f>
        <v>166364.56848071306</v>
      </c>
      <c r="I114" s="221">
        <f>'Water Use Current Thermo'!BV111</f>
        <v>0</v>
      </c>
      <c r="J114" s="238">
        <f>'Current Groundwater Pumping'!CL112</f>
        <v>190937.34726505095</v>
      </c>
      <c r="K114" s="134">
        <f>'Water Use Future M&amp;I'!AB111</f>
        <v>4257.6878939273192</v>
      </c>
      <c r="L114" s="221">
        <f>'Water Use Future Ag'!N111</f>
        <v>149946.12657766836</v>
      </c>
      <c r="M114" s="238">
        <f>Recharge!B111</f>
        <v>6303</v>
      </c>
      <c r="N114" s="238">
        <f>Storage!H112</f>
        <v>7997</v>
      </c>
      <c r="O114" s="238">
        <f>Species!B111</f>
        <v>1</v>
      </c>
    </row>
    <row r="115" spans="1:15" ht="15.6" x14ac:dyDescent="0.3">
      <c r="A115" s="220">
        <v>12080007</v>
      </c>
      <c r="B115" s="204">
        <f>'Physical Supply by HUC 8'!X133</f>
        <v>0</v>
      </c>
      <c r="C115" s="204">
        <f>'Physical Supply by HUC 8'!Z133</f>
        <v>0</v>
      </c>
      <c r="D115" s="204">
        <f>'Physical Supply by HUC 8'!AB133</f>
        <v>0</v>
      </c>
      <c r="E115" s="204">
        <f>'Physical Supply by HUC 8'!AD133</f>
        <v>28.977879999999999</v>
      </c>
      <c r="F115" s="221">
        <f>'Physical Supply by HUC 8'!AR133</f>
        <v>17813.427282999997</v>
      </c>
      <c r="G115" s="116">
        <f>'Water Use Current M&amp;I'!AB113</f>
        <v>8647.4915509578132</v>
      </c>
      <c r="H115" s="204">
        <f>'Water Use Current Ag'!N112</f>
        <v>3186.5961262062378</v>
      </c>
      <c r="I115" s="221">
        <f>'Water Use Current Thermo'!BV112</f>
        <v>11798.801904043998</v>
      </c>
      <c r="J115" s="238">
        <f>'Current Groundwater Pumping'!CL113</f>
        <v>3711.4837949793305</v>
      </c>
      <c r="K115" s="134">
        <f>'Water Use Future M&amp;I'!AB112</f>
        <v>9113.0502855142022</v>
      </c>
      <c r="L115" s="221">
        <f>'Water Use Future Ag'!N112</f>
        <v>3130.0607577560204</v>
      </c>
      <c r="M115" s="238">
        <f>Recharge!B112</f>
        <v>4033</v>
      </c>
      <c r="N115" s="238">
        <f>Storage!H113</f>
        <v>45395</v>
      </c>
      <c r="O115" s="238">
        <f>Species!B112</f>
        <v>1</v>
      </c>
    </row>
    <row r="116" spans="1:15" ht="15.6" x14ac:dyDescent="0.3">
      <c r="A116" s="220">
        <v>12080008</v>
      </c>
      <c r="B116" s="204">
        <f>'Physical Supply by HUC 8'!X134</f>
        <v>0</v>
      </c>
      <c r="C116" s="204">
        <f>'Physical Supply by HUC 8'!Z134</f>
        <v>0</v>
      </c>
      <c r="D116" s="204">
        <f>'Physical Supply by HUC 8'!AB134</f>
        <v>0</v>
      </c>
      <c r="E116" s="204">
        <f>'Physical Supply by HUC 8'!AD134</f>
        <v>72.444699999999997</v>
      </c>
      <c r="F116" s="221">
        <f>'Physical Supply by HUC 8'!AR134</f>
        <v>63841.891875000001</v>
      </c>
      <c r="G116" s="116">
        <f>'Water Use Current M&amp;I'!AB114</f>
        <v>1136.6525261882432</v>
      </c>
      <c r="H116" s="204">
        <f>'Water Use Current Ag'!N113</f>
        <v>4834.1778063794363</v>
      </c>
      <c r="I116" s="221">
        <f>'Water Use Current Thermo'!BV113</f>
        <v>0</v>
      </c>
      <c r="J116" s="238">
        <f>'Current Groundwater Pumping'!CL114</f>
        <v>3711.6011102982402</v>
      </c>
      <c r="K116" s="134">
        <f>'Water Use Future M&amp;I'!AB113</f>
        <v>1065.618129889873</v>
      </c>
      <c r="L116" s="221">
        <f>'Water Use Future Ag'!N113</f>
        <v>4720.2620155290351</v>
      </c>
      <c r="M116" s="238">
        <f>Recharge!B113</f>
        <v>8858</v>
      </c>
      <c r="N116" s="238">
        <f>Storage!H114</f>
        <v>489388</v>
      </c>
      <c r="O116" s="238">
        <f>Species!B113</f>
        <v>1</v>
      </c>
    </row>
    <row r="117" spans="1:15" ht="15.6" x14ac:dyDescent="0.3">
      <c r="A117" s="220">
        <v>12090101</v>
      </c>
      <c r="B117" s="204">
        <f>'Physical Supply by HUC 8'!X135</f>
        <v>0</v>
      </c>
      <c r="C117" s="204">
        <f>'Physical Supply by HUC 8'!Z135</f>
        <v>0</v>
      </c>
      <c r="D117" s="204">
        <f>'Physical Supply by HUC 8'!AB135</f>
        <v>362.2235</v>
      </c>
      <c r="E117" s="204">
        <f>'Physical Supply by HUC 8'!AD135</f>
        <v>1956.0069000000001</v>
      </c>
      <c r="F117" s="221">
        <f>'Physical Supply by HUC 8'!AR135</f>
        <v>211247.296306</v>
      </c>
      <c r="G117" s="116">
        <f>'Water Use Current M&amp;I'!AB115</f>
        <v>2137.3155506482985</v>
      </c>
      <c r="H117" s="204">
        <f>'Water Use Current Ag'!N114</f>
        <v>5986.6957634637447</v>
      </c>
      <c r="I117" s="221">
        <f>'Water Use Current Thermo'!BV114</f>
        <v>0</v>
      </c>
      <c r="J117" s="238">
        <f>'Current Groundwater Pumping'!CL115</f>
        <v>5040.5502563432992</v>
      </c>
      <c r="K117" s="134">
        <f>'Water Use Future M&amp;I'!AB114</f>
        <v>2172.0959766961655</v>
      </c>
      <c r="L117" s="221">
        <f>'Water Use Future Ag'!N114</f>
        <v>5936.7530702414415</v>
      </c>
      <c r="M117" s="238">
        <f>Recharge!B114</f>
        <v>7747</v>
      </c>
      <c r="N117" s="238">
        <f>Storage!H115</f>
        <v>19910</v>
      </c>
      <c r="O117" s="238">
        <f>Species!B114</f>
        <v>3</v>
      </c>
    </row>
    <row r="118" spans="1:15" ht="15.6" x14ac:dyDescent="0.3">
      <c r="A118" s="220">
        <v>12090102</v>
      </c>
      <c r="B118" s="204">
        <f>'Physical Supply by HUC 8'!X136</f>
        <v>0</v>
      </c>
      <c r="C118" s="204">
        <f>'Physical Supply by HUC 8'!Z136</f>
        <v>0</v>
      </c>
      <c r="D118" s="204">
        <f>'Physical Supply by HUC 8'!AB136</f>
        <v>0</v>
      </c>
      <c r="E118" s="204">
        <f>'Physical Supply by HUC 8'!AD136</f>
        <v>0</v>
      </c>
      <c r="F118" s="221">
        <f>'Physical Supply by HUC 8'!AR136</f>
        <v>81752.395055999994</v>
      </c>
      <c r="G118" s="116">
        <f>'Water Use Current M&amp;I'!AB116</f>
        <v>12034.658602932053</v>
      </c>
      <c r="H118" s="204">
        <f>'Water Use Current Ag'!N115</f>
        <v>31762.074389899521</v>
      </c>
      <c r="I118" s="221">
        <f>'Water Use Current Thermo'!BV115</f>
        <v>0</v>
      </c>
      <c r="J118" s="238">
        <f>'Current Groundwater Pumping'!CL116</f>
        <v>12621.357979669252</v>
      </c>
      <c r="K118" s="134">
        <f>'Water Use Future M&amp;I'!AB115</f>
        <v>13103.441854648841</v>
      </c>
      <c r="L118" s="221">
        <f>'Water Use Future Ag'!N115</f>
        <v>31543.758307435037</v>
      </c>
      <c r="M118" s="238">
        <f>Recharge!B115</f>
        <v>21635</v>
      </c>
      <c r="N118" s="238">
        <f>Storage!H116</f>
        <v>196885</v>
      </c>
      <c r="O118" s="238">
        <f>Species!B115</f>
        <v>1</v>
      </c>
    </row>
    <row r="119" spans="1:15" ht="15.6" x14ac:dyDescent="0.3">
      <c r="A119" s="220">
        <v>12090103</v>
      </c>
      <c r="B119" s="204">
        <f>'Physical Supply by HUC 8'!X137</f>
        <v>0</v>
      </c>
      <c r="C119" s="204">
        <f>'Physical Supply by HUC 8'!Z137</f>
        <v>0</v>
      </c>
      <c r="D119" s="204">
        <f>'Physical Supply by HUC 8'!AB137</f>
        <v>0</v>
      </c>
      <c r="E119" s="204">
        <f>'Physical Supply by HUC 8'!AD137</f>
        <v>0</v>
      </c>
      <c r="F119" s="221">
        <f>'Physical Supply by HUC 8'!AR137</f>
        <v>29314.023408000001</v>
      </c>
      <c r="G119" s="116">
        <f>'Water Use Current M&amp;I'!AB117</f>
        <v>3046.4817887369845</v>
      </c>
      <c r="H119" s="204">
        <f>'Water Use Current Ag'!N116</f>
        <v>67347.944655652595</v>
      </c>
      <c r="I119" s="221">
        <f>'Water Use Current Thermo'!BV116</f>
        <v>0</v>
      </c>
      <c r="J119" s="238">
        <f>'Current Groundwater Pumping'!CL117</f>
        <v>40841.867141209252</v>
      </c>
      <c r="K119" s="134">
        <f>'Water Use Future M&amp;I'!AB116</f>
        <v>4756.7300727017591</v>
      </c>
      <c r="L119" s="221">
        <f>'Water Use Future Ag'!N116</f>
        <v>65683.96287679454</v>
      </c>
      <c r="M119" s="238">
        <f>Recharge!B116</f>
        <v>33603</v>
      </c>
      <c r="N119" s="238">
        <f>Storage!H117</f>
        <v>0</v>
      </c>
      <c r="O119" s="238">
        <f>Species!B116</f>
        <v>1</v>
      </c>
    </row>
    <row r="120" spans="1:15" ht="15.6" x14ac:dyDescent="0.3">
      <c r="A120" s="220">
        <v>12090104</v>
      </c>
      <c r="B120" s="204">
        <f>'Physical Supply by HUC 8'!X138</f>
        <v>0</v>
      </c>
      <c r="C120" s="204">
        <f>'Physical Supply by HUC 8'!Z138</f>
        <v>0</v>
      </c>
      <c r="D120" s="204">
        <f>'Physical Supply by HUC 8'!AB138</f>
        <v>0</v>
      </c>
      <c r="E120" s="204">
        <f>'Physical Supply by HUC 8'!AD138</f>
        <v>108.66705</v>
      </c>
      <c r="F120" s="221">
        <f>'Physical Supply by HUC 8'!AR138</f>
        <v>15092.404350999999</v>
      </c>
      <c r="G120" s="116">
        <f>'Water Use Current M&amp;I'!AB118</f>
        <v>10863.676308855032</v>
      </c>
      <c r="H120" s="204">
        <f>'Water Use Current Ag'!N117</f>
        <v>42203.843570095167</v>
      </c>
      <c r="I120" s="221">
        <f>'Water Use Current Thermo'!BV117</f>
        <v>0</v>
      </c>
      <c r="J120" s="238">
        <f>'Current Groundwater Pumping'!CL118</f>
        <v>23327.695688475338</v>
      </c>
      <c r="K120" s="134">
        <f>'Water Use Future M&amp;I'!AB117</f>
        <v>11945.583171670027</v>
      </c>
      <c r="L120" s="221">
        <f>'Water Use Future Ag'!N117</f>
        <v>41752.562456623957</v>
      </c>
      <c r="M120" s="238">
        <f>Recharge!B117</f>
        <v>14032</v>
      </c>
      <c r="N120" s="238">
        <f>Storage!H118</f>
        <v>115992</v>
      </c>
      <c r="O120" s="238">
        <f>Species!B117</f>
        <v>2</v>
      </c>
    </row>
    <row r="121" spans="1:15" ht="15.6" x14ac:dyDescent="0.3">
      <c r="A121" s="220">
        <v>12090105</v>
      </c>
      <c r="B121" s="204">
        <f>'Physical Supply by HUC 8'!X139</f>
        <v>0</v>
      </c>
      <c r="C121" s="204">
        <f>'Physical Supply by HUC 8'!Z139</f>
        <v>0</v>
      </c>
      <c r="D121" s="204">
        <f>'Physical Supply by HUC 8'!AB139</f>
        <v>72.444699999999997</v>
      </c>
      <c r="E121" s="204">
        <f>'Physical Supply by HUC 8'!AD139</f>
        <v>1086.6704999999999</v>
      </c>
      <c r="F121" s="221">
        <f>'Physical Supply by HUC 8'!AR139</f>
        <v>100803.177815</v>
      </c>
      <c r="G121" s="116">
        <f>'Water Use Current M&amp;I'!AB119</f>
        <v>6177.8951861882388</v>
      </c>
      <c r="H121" s="204">
        <f>'Water Use Current Ag'!N118</f>
        <v>48024.146038258885</v>
      </c>
      <c r="I121" s="221">
        <f>'Water Use Current Thermo'!BV118</f>
        <v>0</v>
      </c>
      <c r="J121" s="238">
        <f>'Current Groundwater Pumping'!CL119</f>
        <v>18456.590530492405</v>
      </c>
      <c r="K121" s="134">
        <f>'Water Use Future M&amp;I'!AB118</f>
        <v>6507.6851143280883</v>
      </c>
      <c r="L121" s="221">
        <f>'Water Use Future Ag'!N118</f>
        <v>47786.102904928761</v>
      </c>
      <c r="M121" s="238">
        <f>Recharge!B118</f>
        <v>14485</v>
      </c>
      <c r="N121" s="238">
        <f>Storage!H119</f>
        <v>2571</v>
      </c>
      <c r="O121" s="238">
        <f>Species!B118</f>
        <v>3</v>
      </c>
    </row>
    <row r="122" spans="1:15" ht="15.6" x14ac:dyDescent="0.3">
      <c r="A122" s="220">
        <v>12090106</v>
      </c>
      <c r="B122" s="204">
        <f>'Physical Supply by HUC 8'!X140</f>
        <v>4926.2395999999999</v>
      </c>
      <c r="C122" s="204">
        <f>'Physical Supply by HUC 8'!Z140</f>
        <v>23906.751</v>
      </c>
      <c r="D122" s="204">
        <f>'Physical Supply by HUC 8'!AB140</f>
        <v>38395.690999999999</v>
      </c>
      <c r="E122" s="204">
        <f>'Physical Supply by HUC 8'!AD140</f>
        <v>65200.23</v>
      </c>
      <c r="F122" s="221">
        <f>'Physical Supply by HUC 8'!AR140</f>
        <v>769719.141924</v>
      </c>
      <c r="G122" s="116">
        <f>'Water Use Current M&amp;I'!AB120</f>
        <v>4846.7048834698153</v>
      </c>
      <c r="H122" s="204">
        <f>'Water Use Current Ag'!N119</f>
        <v>9469.727466074939</v>
      </c>
      <c r="I122" s="221">
        <f>'Water Use Current Thermo'!BV119</f>
        <v>0</v>
      </c>
      <c r="J122" s="238">
        <f>'Current Groundwater Pumping'!CL120</f>
        <v>1695.6013766221063</v>
      </c>
      <c r="K122" s="134">
        <f>'Water Use Future M&amp;I'!AB119</f>
        <v>6070.305677253953</v>
      </c>
      <c r="L122" s="221">
        <f>'Water Use Future Ag'!N119</f>
        <v>9335.6921718713402</v>
      </c>
      <c r="M122" s="238">
        <f>Recharge!B119</f>
        <v>13650</v>
      </c>
      <c r="N122" s="238">
        <f>Storage!H120</f>
        <v>548660</v>
      </c>
      <c r="O122" s="238">
        <f>Species!B119</f>
        <v>2</v>
      </c>
    </row>
    <row r="123" spans="1:15" ht="15.6" x14ac:dyDescent="0.3">
      <c r="A123" s="220">
        <v>12090107</v>
      </c>
      <c r="B123" s="204">
        <f>'Physical Supply by HUC 8'!X141</f>
        <v>0</v>
      </c>
      <c r="C123" s="204">
        <f>'Physical Supply by HUC 8'!Z141</f>
        <v>649.104512</v>
      </c>
      <c r="D123" s="204">
        <f>'Physical Supply by HUC 8'!AB141</f>
        <v>2100.8962999999999</v>
      </c>
      <c r="E123" s="204">
        <f>'Physical Supply by HUC 8'!AD141</f>
        <v>4201.7925999999998</v>
      </c>
      <c r="F123" s="221">
        <f>'Physical Supply by HUC 8'!AR141</f>
        <v>122955.31818100001</v>
      </c>
      <c r="G123" s="116">
        <f>'Water Use Current M&amp;I'!AB121</f>
        <v>8268.0436059105341</v>
      </c>
      <c r="H123" s="204">
        <f>'Water Use Current Ag'!N120</f>
        <v>12720.289411953339</v>
      </c>
      <c r="I123" s="221">
        <f>'Water Use Current Thermo'!BV120</f>
        <v>0</v>
      </c>
      <c r="J123" s="238">
        <f>'Current Groundwater Pumping'!CL121</f>
        <v>6798.3908662397062</v>
      </c>
      <c r="K123" s="134">
        <f>'Water Use Future M&amp;I'!AB120</f>
        <v>8360.3940379492196</v>
      </c>
      <c r="L123" s="221">
        <f>'Water Use Future Ag'!N120</f>
        <v>12593.379038996356</v>
      </c>
      <c r="M123" s="238">
        <f>Recharge!B120</f>
        <v>10210</v>
      </c>
      <c r="N123" s="238">
        <f>Storage!H121</f>
        <v>126082</v>
      </c>
      <c r="O123" s="238">
        <f>Species!B120</f>
        <v>1</v>
      </c>
    </row>
    <row r="124" spans="1:15" ht="15.6" x14ac:dyDescent="0.3">
      <c r="A124" s="220">
        <v>12090108</v>
      </c>
      <c r="B124" s="204">
        <f>'Physical Supply by HUC 8'!X142</f>
        <v>0</v>
      </c>
      <c r="C124" s="204">
        <f>'Physical Supply by HUC 8'!Z142</f>
        <v>0</v>
      </c>
      <c r="D124" s="204">
        <f>'Physical Supply by HUC 8'!AB142</f>
        <v>0</v>
      </c>
      <c r="E124" s="204">
        <f>'Physical Supply by HUC 8'!AD142</f>
        <v>0</v>
      </c>
      <c r="F124" s="221">
        <f>'Physical Supply by HUC 8'!AR142</f>
        <v>16641.996483999999</v>
      </c>
      <c r="G124" s="116">
        <f>'Water Use Current M&amp;I'!AB122</f>
        <v>2634.7418320624693</v>
      </c>
      <c r="H124" s="204">
        <f>'Water Use Current Ag'!N121</f>
        <v>3063.7233489914006</v>
      </c>
      <c r="I124" s="221">
        <f>'Water Use Current Thermo'!BV121</f>
        <v>0</v>
      </c>
      <c r="J124" s="238">
        <f>'Current Groundwater Pumping'!CL122</f>
        <v>248.54261557469675</v>
      </c>
      <c r="K124" s="134">
        <f>'Water Use Future M&amp;I'!AB121</f>
        <v>2608.1215531466796</v>
      </c>
      <c r="L124" s="221">
        <f>'Water Use Future Ag'!N121</f>
        <v>3051.1041455143923</v>
      </c>
      <c r="M124" s="238">
        <f>Recharge!B121</f>
        <v>6733</v>
      </c>
      <c r="N124" s="238">
        <f>Storage!H122</f>
        <v>52611</v>
      </c>
      <c r="O124" s="238">
        <f>Species!B121</f>
        <v>2</v>
      </c>
    </row>
    <row r="125" spans="1:15" ht="15.6" x14ac:dyDescent="0.3">
      <c r="A125" s="220">
        <v>12090109</v>
      </c>
      <c r="B125" s="204">
        <f>'Physical Supply by HUC 8'!X143</f>
        <v>2752.8986</v>
      </c>
      <c r="C125" s="204">
        <f>'Physical Supply by HUC 8'!Z143</f>
        <v>12315.599</v>
      </c>
      <c r="D125" s="204">
        <f>'Physical Supply by HUC 8'!AB143</f>
        <v>18835.621999999999</v>
      </c>
      <c r="E125" s="204">
        <f>'Physical Supply by HUC 8'!AD143</f>
        <v>29702.327000000001</v>
      </c>
      <c r="F125" s="221">
        <f>'Physical Supply by HUC 8'!AR143</f>
        <v>157156.46105099999</v>
      </c>
      <c r="G125" s="116">
        <f>'Water Use Current M&amp;I'!AB123</f>
        <v>3666.851759518021</v>
      </c>
      <c r="H125" s="204">
        <f>'Water Use Current Ag'!N122</f>
        <v>11614.297585113365</v>
      </c>
      <c r="I125" s="221">
        <f>'Water Use Current Thermo'!BV122</f>
        <v>0</v>
      </c>
      <c r="J125" s="238">
        <f>'Current Groundwater Pumping'!CL123</f>
        <v>2139.5856959902112</v>
      </c>
      <c r="K125" s="134">
        <f>'Water Use Future M&amp;I'!AB122</f>
        <v>4403.2665031740244</v>
      </c>
      <c r="L125" s="221">
        <f>'Water Use Future Ag'!N122</f>
        <v>11392.183385408774</v>
      </c>
      <c r="M125" s="238">
        <f>Recharge!B122</f>
        <v>30304</v>
      </c>
      <c r="N125" s="238">
        <f>Storage!H123</f>
        <v>1119</v>
      </c>
      <c r="O125" s="238">
        <f>Species!B122</f>
        <v>2</v>
      </c>
    </row>
    <row r="126" spans="1:15" ht="15.6" x14ac:dyDescent="0.3">
      <c r="A126" s="220">
        <v>12090110</v>
      </c>
      <c r="B126" s="204">
        <f>'Physical Supply by HUC 8'!X144</f>
        <v>0</v>
      </c>
      <c r="C126" s="204">
        <f>'Physical Supply by HUC 8'!Z144</f>
        <v>0</v>
      </c>
      <c r="D126" s="204">
        <f>'Physical Supply by HUC 8'!AB144</f>
        <v>0</v>
      </c>
      <c r="E126" s="204">
        <f>'Physical Supply by HUC 8'!AD144</f>
        <v>0</v>
      </c>
      <c r="F126" s="221">
        <f>'Physical Supply by HUC 8'!AR144</f>
        <v>11353.533384</v>
      </c>
      <c r="G126" s="116">
        <f>'Water Use Current M&amp;I'!AB124</f>
        <v>5445.5985026075823</v>
      </c>
      <c r="H126" s="204">
        <f>'Water Use Current Ag'!N123</f>
        <v>3579.7980401273558</v>
      </c>
      <c r="I126" s="221">
        <f>'Water Use Current Thermo'!BV123</f>
        <v>0</v>
      </c>
      <c r="J126" s="238">
        <f>'Current Groundwater Pumping'!CL124</f>
        <v>1725.0012672300345</v>
      </c>
      <c r="K126" s="134">
        <f>'Water Use Future M&amp;I'!AB123</f>
        <v>6599.2508360692427</v>
      </c>
      <c r="L126" s="221">
        <f>'Water Use Future Ag'!N123</f>
        <v>3532.5576784750465</v>
      </c>
      <c r="M126" s="238">
        <f>Recharge!B123</f>
        <v>6950</v>
      </c>
      <c r="N126" s="238">
        <f>Storage!H124</f>
        <v>30997</v>
      </c>
      <c r="O126" s="238">
        <f>Species!B123</f>
        <v>2</v>
      </c>
    </row>
    <row r="127" spans="1:15" ht="15.6" x14ac:dyDescent="0.3">
      <c r="A127" s="220">
        <v>12090201</v>
      </c>
      <c r="B127" s="204">
        <f>'Physical Supply by HUC 8'!X145</f>
        <v>0</v>
      </c>
      <c r="C127" s="204">
        <f>'Physical Supply by HUC 8'!Z145</f>
        <v>0</v>
      </c>
      <c r="D127" s="204">
        <f>'Physical Supply by HUC 8'!AB145</f>
        <v>94.178110000000004</v>
      </c>
      <c r="E127" s="204">
        <f>'Physical Supply by HUC 8'!AD145</f>
        <v>1304.0046</v>
      </c>
      <c r="F127" s="221">
        <f>'Physical Supply by HUC 8'!AR145</f>
        <v>47175.264193000003</v>
      </c>
      <c r="G127" s="116">
        <f>'Water Use Current M&amp;I'!AB125</f>
        <v>7342.874343783913</v>
      </c>
      <c r="H127" s="204">
        <f>'Water Use Current Ag'!N124</f>
        <v>2861.5148562162876</v>
      </c>
      <c r="I127" s="221">
        <f>'Water Use Current Thermo'!BV124</f>
        <v>6893.1479578389999</v>
      </c>
      <c r="J127" s="238">
        <f>'Current Groundwater Pumping'!CL125</f>
        <v>707.78708063036447</v>
      </c>
      <c r="K127" s="134">
        <f>'Water Use Future M&amp;I'!AB124</f>
        <v>9778.8381121403345</v>
      </c>
      <c r="L127" s="221">
        <f>'Water Use Future Ag'!N124</f>
        <v>2778.3288384647967</v>
      </c>
      <c r="M127" s="238">
        <f>Recharge!B124</f>
        <v>38543</v>
      </c>
      <c r="N127" s="238">
        <f>Storage!H125</f>
        <v>854296.45</v>
      </c>
      <c r="O127" s="238">
        <f>Species!B124</f>
        <v>1</v>
      </c>
    </row>
    <row r="128" spans="1:15" ht="15.6" x14ac:dyDescent="0.3">
      <c r="A128" s="220">
        <v>12090202</v>
      </c>
      <c r="B128" s="204">
        <f>'Physical Supply by HUC 8'!X146</f>
        <v>0</v>
      </c>
      <c r="C128" s="204">
        <f>'Physical Supply by HUC 8'!Z146</f>
        <v>0</v>
      </c>
      <c r="D128" s="204">
        <f>'Physical Supply by HUC 8'!AB146</f>
        <v>579.55759999999998</v>
      </c>
      <c r="E128" s="204">
        <f>'Physical Supply by HUC 8'!AD146</f>
        <v>3694.6796999999997</v>
      </c>
      <c r="F128" s="221">
        <f>'Physical Supply by HUC 8'!AR146</f>
        <v>49498.565721999992</v>
      </c>
      <c r="G128" s="116">
        <f>'Water Use Current M&amp;I'!AB126</f>
        <v>722.43050841246168</v>
      </c>
      <c r="H128" s="204">
        <f>'Water Use Current Ag'!N125</f>
        <v>1510.5794995800316</v>
      </c>
      <c r="I128" s="221">
        <f>'Water Use Current Thermo'!BV125</f>
        <v>0</v>
      </c>
      <c r="J128" s="238">
        <f>'Current Groundwater Pumping'!CL126</f>
        <v>1272.3236600587563</v>
      </c>
      <c r="K128" s="134">
        <f>'Water Use Future M&amp;I'!AB125</f>
        <v>757.65986977470811</v>
      </c>
      <c r="L128" s="221">
        <f>'Water Use Future Ag'!N125</f>
        <v>1463.0758274371199</v>
      </c>
      <c r="M128" s="238">
        <f>Recharge!B125</f>
        <v>19792</v>
      </c>
      <c r="N128" s="238">
        <f>Storage!H126</f>
        <v>62</v>
      </c>
      <c r="O128" s="238">
        <f>Species!B125</f>
        <v>2</v>
      </c>
    </row>
    <row r="129" spans="1:15" ht="15.6" x14ac:dyDescent="0.3">
      <c r="A129" s="220">
        <v>12090203</v>
      </c>
      <c r="B129" s="204">
        <f>'Physical Supply by HUC 8'!X149</f>
        <v>11591.152</v>
      </c>
      <c r="C129" s="204">
        <f>'Physical Supply by HUC 8'!Z149</f>
        <v>22457.857</v>
      </c>
      <c r="D129" s="204">
        <f>'Physical Supply by HUC 8'!AB149</f>
        <v>31296.110400000001</v>
      </c>
      <c r="E129" s="204">
        <f>'Physical Supply by HUC 8'!AD149</f>
        <v>39772.140299999999</v>
      </c>
      <c r="F129" s="221">
        <f>'Physical Supply by HUC 8'!AR149</f>
        <v>93214.595490000007</v>
      </c>
      <c r="G129" s="116">
        <f>'Water Use Current M&amp;I'!AB127</f>
        <v>954.4789344718547</v>
      </c>
      <c r="H129" s="204">
        <f>'Water Use Current Ag'!N126</f>
        <v>603.89288837129664</v>
      </c>
      <c r="I129" s="221">
        <f>'Water Use Current Thermo'!BV126</f>
        <v>0</v>
      </c>
      <c r="J129" s="238">
        <f>'Current Groundwater Pumping'!CL127</f>
        <v>1240.1495366053314</v>
      </c>
      <c r="K129" s="134">
        <f>'Water Use Future M&amp;I'!AB126</f>
        <v>983.68187287061198</v>
      </c>
      <c r="L129" s="221">
        <f>'Water Use Future Ag'!N126</f>
        <v>583.23850954487102</v>
      </c>
      <c r="M129" s="238">
        <f>Recharge!B126</f>
        <v>26538</v>
      </c>
      <c r="N129" s="238">
        <f>Storage!H127</f>
        <v>772</v>
      </c>
      <c r="O129" s="238">
        <f>Species!B126</f>
        <v>1</v>
      </c>
    </row>
    <row r="130" spans="1:15" ht="15.6" x14ac:dyDescent="0.3">
      <c r="A130" s="220">
        <v>12090204</v>
      </c>
      <c r="B130" s="204">
        <f>'Physical Supply by HUC 8'!X150</f>
        <v>434.66820000000001</v>
      </c>
      <c r="C130" s="204">
        <f>'Physical Supply by HUC 8'!Z150</f>
        <v>17386.727999999999</v>
      </c>
      <c r="D130" s="204">
        <f>'Physical Supply by HUC 8'!AB150</f>
        <v>31151.221000000001</v>
      </c>
      <c r="E130" s="204">
        <f>'Physical Supply by HUC 8'!AD150</f>
        <v>55057.972000000002</v>
      </c>
      <c r="F130" s="221">
        <f>'Physical Supply by HUC 8'!AR150</f>
        <v>275229.73089899996</v>
      </c>
      <c r="G130" s="116">
        <f>'Water Use Current M&amp;I'!AB128</f>
        <v>4961.3954813152595</v>
      </c>
      <c r="H130" s="204">
        <f>'Water Use Current Ag'!N127</f>
        <v>13080.439522688705</v>
      </c>
      <c r="I130" s="221">
        <f>'Water Use Current Thermo'!BV127</f>
        <v>0</v>
      </c>
      <c r="J130" s="238">
        <f>'Current Groundwater Pumping'!CL128</f>
        <v>2788.4194999710562</v>
      </c>
      <c r="K130" s="134">
        <f>'Water Use Future M&amp;I'!AB127</f>
        <v>5665.6512221973071</v>
      </c>
      <c r="L130" s="221">
        <f>'Water Use Future Ag'!N127</f>
        <v>12740.487919283647</v>
      </c>
      <c r="M130" s="238">
        <f>Recharge!B127</f>
        <v>54303</v>
      </c>
      <c r="N130" s="238">
        <f>Storage!H128</f>
        <v>134</v>
      </c>
      <c r="O130" s="238">
        <f>Species!B127</f>
        <v>3</v>
      </c>
    </row>
    <row r="131" spans="1:15" ht="15.6" x14ac:dyDescent="0.3">
      <c r="A131" s="220">
        <v>12090205</v>
      </c>
      <c r="B131" s="204">
        <f>'Physical Supply by HUC 8'!X151</f>
        <v>28977.88</v>
      </c>
      <c r="C131" s="204">
        <f>'Physical Supply by HUC 8'!Z151</f>
        <v>73169.146999999997</v>
      </c>
      <c r="D131" s="204">
        <f>'Physical Supply by HUC 8'!AB151</f>
        <v>128951.56600000001</v>
      </c>
      <c r="E131" s="204">
        <f>'Physical Supply by HUC 8'!AD151</f>
        <v>217334.1</v>
      </c>
      <c r="F131" s="221">
        <f>'Physical Supply by HUC 8'!AR151</f>
        <v>1603740.1995680002</v>
      </c>
      <c r="G131" s="116">
        <f>'Water Use Current M&amp;I'!AB129</f>
        <v>208411.67445675636</v>
      </c>
      <c r="H131" s="204">
        <f>'Water Use Current Ag'!N128</f>
        <v>1677.9358263128825</v>
      </c>
      <c r="I131" s="221">
        <f>'Water Use Current Thermo'!BV128</f>
        <v>14144.774870828998</v>
      </c>
      <c r="J131" s="238">
        <f>'Current Groundwater Pumping'!CL129</f>
        <v>21338.303173335091</v>
      </c>
      <c r="K131" s="134">
        <f>'Water Use Future M&amp;I'!AB128</f>
        <v>297138.19871483918</v>
      </c>
      <c r="L131" s="221">
        <f>'Water Use Future Ag'!N128</f>
        <v>1563.9986924737007</v>
      </c>
      <c r="M131" s="238">
        <f>Recharge!B128</f>
        <v>95139</v>
      </c>
      <c r="N131" s="238">
        <f>Storage!H129</f>
        <v>1178374</v>
      </c>
      <c r="O131" s="238">
        <f>Species!B128</f>
        <v>9</v>
      </c>
    </row>
    <row r="132" spans="1:15" ht="15.6" x14ac:dyDescent="0.3">
      <c r="A132" s="220">
        <v>12090206</v>
      </c>
      <c r="B132" s="204">
        <f>'Physical Supply by HUC 8'!X152</f>
        <v>0</v>
      </c>
      <c r="C132" s="204">
        <f>'Physical Supply by HUC 8'!Z152</f>
        <v>796.89170000000001</v>
      </c>
      <c r="D132" s="204">
        <f>'Physical Supply by HUC 8'!AB152</f>
        <v>2195.0744099999997</v>
      </c>
      <c r="E132" s="204">
        <f>'Physical Supply by HUC 8'!AD152</f>
        <v>7968.9170000000004</v>
      </c>
      <c r="F132" s="221">
        <f>'Physical Supply by HUC 8'!AR152</f>
        <v>168809.91549300001</v>
      </c>
      <c r="G132" s="116">
        <f>'Water Use Current M&amp;I'!AB130</f>
        <v>6515.0688101634805</v>
      </c>
      <c r="H132" s="204">
        <f>'Water Use Current Ag'!N129</f>
        <v>2520.8323242859151</v>
      </c>
      <c r="I132" s="221">
        <f>'Water Use Current Thermo'!BV129</f>
        <v>0</v>
      </c>
      <c r="J132" s="238">
        <f>'Current Groundwater Pumping'!CL130</f>
        <v>3876.9084821058232</v>
      </c>
      <c r="K132" s="134">
        <f>'Water Use Future M&amp;I'!AB129</f>
        <v>8205.6753017171141</v>
      </c>
      <c r="L132" s="221">
        <f>'Water Use Future Ag'!N129</f>
        <v>2470.9945202593922</v>
      </c>
      <c r="M132" s="238">
        <f>Recharge!B129</f>
        <v>77128</v>
      </c>
      <c r="N132" s="238">
        <f>Storage!H130</f>
        <v>869</v>
      </c>
      <c r="O132" s="238">
        <f>Species!B129</f>
        <v>10</v>
      </c>
    </row>
    <row r="133" spans="1:15" ht="15.6" x14ac:dyDescent="0.3">
      <c r="A133" s="220">
        <v>12090301</v>
      </c>
      <c r="B133" s="204">
        <f>'Physical Supply by HUC 8'!X153</f>
        <v>141267.16500000001</v>
      </c>
      <c r="C133" s="204">
        <f>'Physical Supply by HUC 8'!Z153</f>
        <v>225303.01699999999</v>
      </c>
      <c r="D133" s="204">
        <f>'Physical Supply by HUC 8'!AB153</f>
        <v>293401.03499999997</v>
      </c>
      <c r="E133" s="204">
        <f>'Physical Supply by HUC 8'!AD153</f>
        <v>474512.78499999997</v>
      </c>
      <c r="F133" s="221">
        <f>'Physical Supply by HUC 8'!AR153</f>
        <v>2239485.1844409998</v>
      </c>
      <c r="G133" s="116">
        <f>'Water Use Current M&amp;I'!AB131</f>
        <v>52633.858628669834</v>
      </c>
      <c r="H133" s="204">
        <f>'Water Use Current Ag'!N130</f>
        <v>49354.507649890955</v>
      </c>
      <c r="I133" s="221">
        <f>'Water Use Current Thermo'!BV130</f>
        <v>51956.327722719005</v>
      </c>
      <c r="J133" s="238">
        <f>'Current Groundwater Pumping'!CL131</f>
        <v>21950.323475493991</v>
      </c>
      <c r="K133" s="134">
        <f>'Water Use Future M&amp;I'!AB130</f>
        <v>83981.541462271503</v>
      </c>
      <c r="L133" s="221">
        <f>'Water Use Future Ag'!N130</f>
        <v>45368.83363292479</v>
      </c>
      <c r="M133" s="238">
        <f>Recharge!B130</f>
        <v>96119</v>
      </c>
      <c r="N133" s="238">
        <f>Storage!H131</f>
        <v>58130</v>
      </c>
      <c r="O133" s="238">
        <f>Species!B130</f>
        <v>11</v>
      </c>
    </row>
    <row r="134" spans="1:15" ht="15.6" x14ac:dyDescent="0.3">
      <c r="A134" s="220">
        <v>12090302</v>
      </c>
      <c r="B134" s="204">
        <f>'Physical Supply by HUC 8'!X154</f>
        <v>1309.800176</v>
      </c>
      <c r="C134" s="204">
        <f>'Physical Supply by HUC 8'!Z154</f>
        <v>81862.510999999999</v>
      </c>
      <c r="D134" s="204">
        <f>'Physical Supply by HUC 8'!AB154</f>
        <v>180387.30300000001</v>
      </c>
      <c r="E134" s="204">
        <f>'Physical Supply by HUC 8'!AD154</f>
        <v>289778.8</v>
      </c>
      <c r="F134" s="221">
        <f>'Physical Supply by HUC 8'!AR154</f>
        <v>1893793.564981</v>
      </c>
      <c r="G134" s="116">
        <f>'Water Use Current M&amp;I'!AB132</f>
        <v>5396.8476526064751</v>
      </c>
      <c r="H134" s="204">
        <f>'Water Use Current Ag'!N131</f>
        <v>152678.00142272082</v>
      </c>
      <c r="I134" s="221">
        <f>'Water Use Current Thermo'!BV131</f>
        <v>0</v>
      </c>
      <c r="J134" s="238">
        <f>'Current Groundwater Pumping'!CL132</f>
        <v>28819.988077206039</v>
      </c>
      <c r="K134" s="134">
        <f>'Water Use Future M&amp;I'!AB131</f>
        <v>6618.5914983707971</v>
      </c>
      <c r="L134" s="221">
        <f>'Water Use Future Ag'!N131</f>
        <v>141366.59164806097</v>
      </c>
      <c r="M134" s="238">
        <f>Recharge!B131</f>
        <v>47832</v>
      </c>
      <c r="N134" s="238">
        <f>Storage!H132</f>
        <v>284</v>
      </c>
      <c r="O134" s="238">
        <f>Species!B131</f>
        <v>4</v>
      </c>
    </row>
    <row r="135" spans="1:15" ht="15.6" x14ac:dyDescent="0.3">
      <c r="A135" s="220">
        <v>12090401</v>
      </c>
      <c r="B135" s="204">
        <f>'Physical Supply by HUC 8'!X155</f>
        <v>3404.9009000000001</v>
      </c>
      <c r="C135" s="204">
        <f>'Physical Supply by HUC 8'!Z155</f>
        <v>7244.47</v>
      </c>
      <c r="D135" s="204">
        <f>'Physical Supply by HUC 8'!AB155</f>
        <v>13040.046</v>
      </c>
      <c r="E135" s="204">
        <f>'Physical Supply by HUC 8'!AD155</f>
        <v>27528.986000000001</v>
      </c>
      <c r="F135" s="221">
        <f>'Physical Supply by HUC 8'!AR155</f>
        <v>401011.11682700005</v>
      </c>
      <c r="G135" s="116">
        <f>'Water Use Current M&amp;I'!AB133</f>
        <v>27529.67475919444</v>
      </c>
      <c r="H135" s="204">
        <f>'Water Use Current Ag'!N132</f>
        <v>150717.66742044734</v>
      </c>
      <c r="I135" s="221">
        <f>'Water Use Current Thermo'!BV132</f>
        <v>14.246941632</v>
      </c>
      <c r="J135" s="238">
        <f>'Current Groundwater Pumping'!CL133</f>
        <v>63360.584295035544</v>
      </c>
      <c r="K135" s="134">
        <f>'Water Use Future M&amp;I'!AB132</f>
        <v>33976.700789634757</v>
      </c>
      <c r="L135" s="221">
        <f>'Water Use Future Ag'!N132</f>
        <v>139456.24095349084</v>
      </c>
      <c r="M135" s="238">
        <f>Recharge!B132</f>
        <v>102556</v>
      </c>
      <c r="N135" s="238">
        <f>Storage!H133</f>
        <v>8271</v>
      </c>
      <c r="O135" s="238">
        <f>Species!B132</f>
        <v>5</v>
      </c>
    </row>
    <row r="136" spans="1:15" ht="15.6" x14ac:dyDescent="0.3">
      <c r="A136" s="220">
        <v>12090402</v>
      </c>
      <c r="B136" s="204">
        <f>'Physical Supply by HUC 8'!X156</f>
        <v>0</v>
      </c>
      <c r="C136" s="204">
        <f>'Physical Supply by HUC 8'!Z156</f>
        <v>0</v>
      </c>
      <c r="D136" s="204">
        <f>'Physical Supply by HUC 8'!AB156</f>
        <v>0</v>
      </c>
      <c r="E136" s="204">
        <f>'Physical Supply by HUC 8'!AD156</f>
        <v>0</v>
      </c>
      <c r="F136" s="221">
        <f>'Physical Supply by HUC 8'!AR156</f>
        <v>0</v>
      </c>
      <c r="G136" s="116">
        <f>'Water Use Current M&amp;I'!AB134</f>
        <v>15487.031396644998</v>
      </c>
      <c r="H136" s="204">
        <f>'Water Use Current Ag'!N133</f>
        <v>121911.15367440204</v>
      </c>
      <c r="I136" s="221">
        <f>'Water Use Current Thermo'!BV133</f>
        <v>3544.7824725840001</v>
      </c>
      <c r="J136" s="238">
        <f>'Current Groundwater Pumping'!CL134</f>
        <v>33760.34260319535</v>
      </c>
      <c r="K136" s="134">
        <f>'Water Use Future M&amp;I'!AB133</f>
        <v>17602.98127957285</v>
      </c>
      <c r="L136" s="221">
        <f>'Water Use Future Ag'!N133</f>
        <v>112656.47831438604</v>
      </c>
      <c r="M136" s="238">
        <f>Recharge!B133</f>
        <v>111887</v>
      </c>
      <c r="N136" s="238">
        <f>Storage!H134</f>
        <v>578</v>
      </c>
      <c r="O136" s="238">
        <f>Species!B133</f>
        <v>4</v>
      </c>
    </row>
    <row r="137" spans="1:15" ht="15.6" x14ac:dyDescent="0.3">
      <c r="A137" s="220">
        <v>12100101</v>
      </c>
      <c r="B137" s="204">
        <f>'Physical Supply by HUC 8'!X157</f>
        <v>36.222349999999999</v>
      </c>
      <c r="C137" s="204">
        <f>'Physical Supply by HUC 8'!Z157</f>
        <v>2897.788</v>
      </c>
      <c r="D137" s="204">
        <f>'Physical Supply by HUC 8'!AB157</f>
        <v>7172.0253000000002</v>
      </c>
      <c r="E137" s="204">
        <f>'Physical Supply by HUC 8'!AD157</f>
        <v>13764.493</v>
      </c>
      <c r="F137" s="221">
        <f>'Physical Supply by HUC 8'!AR157</f>
        <v>276854.66552000004</v>
      </c>
      <c r="G137" s="116">
        <f>'Water Use Current M&amp;I'!AB135</f>
        <v>5077.8607738878645</v>
      </c>
      <c r="H137" s="204">
        <f>'Water Use Current Ag'!N134</f>
        <v>18160.689377814819</v>
      </c>
      <c r="I137" s="221">
        <f>'Water Use Current Thermo'!BV134</f>
        <v>0</v>
      </c>
      <c r="J137" s="238">
        <f>'Current Groundwater Pumping'!CL135</f>
        <v>19753.380146892683</v>
      </c>
      <c r="K137" s="134">
        <f>'Water Use Future M&amp;I'!AB134</f>
        <v>6447.2686351960037</v>
      </c>
      <c r="L137" s="221">
        <f>'Water Use Future Ag'!N134</f>
        <v>18129.369159094702</v>
      </c>
      <c r="M137" s="238">
        <f>Recharge!B134</f>
        <v>38659</v>
      </c>
      <c r="N137" s="238">
        <f>Storage!H135</f>
        <v>332061</v>
      </c>
      <c r="O137" s="238">
        <f>Species!B134</f>
        <v>6</v>
      </c>
    </row>
    <row r="138" spans="1:15" ht="15.6" x14ac:dyDescent="0.3">
      <c r="A138" s="220">
        <v>12100102</v>
      </c>
      <c r="B138" s="204">
        <f>'Physical Supply by HUC 8'!X158</f>
        <v>0</v>
      </c>
      <c r="C138" s="204">
        <f>'Physical Supply by HUC 8'!Z158</f>
        <v>2390.6750999999999</v>
      </c>
      <c r="D138" s="204">
        <f>'Physical Supply by HUC 8'!AB158</f>
        <v>7244.47</v>
      </c>
      <c r="E138" s="204">
        <f>'Physical Supply by HUC 8'!AD158</f>
        <v>17386.727999999999</v>
      </c>
      <c r="F138" s="221">
        <f>'Physical Supply by HUC 8'!AR158</f>
        <v>410906.33840000001</v>
      </c>
      <c r="G138" s="116">
        <f>'Water Use Current M&amp;I'!AB136</f>
        <v>3952.9920000773791</v>
      </c>
      <c r="H138" s="204">
        <f>'Water Use Current Ag'!N135</f>
        <v>208011.42499004013</v>
      </c>
      <c r="I138" s="221">
        <f>'Water Use Current Thermo'!BV135</f>
        <v>0</v>
      </c>
      <c r="J138" s="238">
        <f>'Current Groundwater Pumping'!CL136</f>
        <v>54386.592317453389</v>
      </c>
      <c r="K138" s="134">
        <f>'Water Use Future M&amp;I'!AB135</f>
        <v>6374.450840896211</v>
      </c>
      <c r="L138" s="221">
        <f>'Water Use Future Ag'!N135</f>
        <v>202601.14885422972</v>
      </c>
      <c r="M138" s="238">
        <f>Recharge!B135</f>
        <v>64737</v>
      </c>
      <c r="N138" s="238">
        <f>Storage!H136</f>
        <v>167896</v>
      </c>
      <c r="O138" s="238">
        <f>Species!B135</f>
        <v>4</v>
      </c>
    </row>
    <row r="139" spans="1:15" ht="15.6" x14ac:dyDescent="0.3">
      <c r="A139" s="220">
        <v>12100201</v>
      </c>
      <c r="B139" s="204">
        <f>'Physical Supply by HUC 8'!X159</f>
        <v>7968.9170000000004</v>
      </c>
      <c r="C139" s="204">
        <f>'Physical Supply by HUC 8'!Z159</f>
        <v>34773.455999999998</v>
      </c>
      <c r="D139" s="204">
        <f>'Physical Supply by HUC 8'!AB159</f>
        <v>52884.631000000001</v>
      </c>
      <c r="E139" s="204">
        <f>'Physical Supply by HUC 8'!AD159</f>
        <v>73169.146999999997</v>
      </c>
      <c r="F139" s="221">
        <f>'Physical Supply by HUC 8'!AR159</f>
        <v>350484.56081200001</v>
      </c>
      <c r="G139" s="116">
        <f>'Water Use Current M&amp;I'!AB137</f>
        <v>17575.8985417484</v>
      </c>
      <c r="H139" s="204">
        <f>'Water Use Current Ag'!N136</f>
        <v>2641.1226439393226</v>
      </c>
      <c r="I139" s="221">
        <f>'Water Use Current Thermo'!BV136</f>
        <v>0</v>
      </c>
      <c r="J139" s="238">
        <f>'Current Groundwater Pumping'!CL137</f>
        <v>8371.7173636280149</v>
      </c>
      <c r="K139" s="134">
        <f>'Water Use Future M&amp;I'!AB136</f>
        <v>24085.350685943478</v>
      </c>
      <c r="L139" s="221">
        <f>'Water Use Future Ag'!N136</f>
        <v>2529.8754814916942</v>
      </c>
      <c r="M139" s="238">
        <f>Recharge!B136</f>
        <v>113047</v>
      </c>
      <c r="N139" s="238">
        <f>Storage!H137</f>
        <v>5802</v>
      </c>
      <c r="O139" s="238">
        <f>Species!B136</f>
        <v>9</v>
      </c>
    </row>
    <row r="140" spans="1:15" ht="15.6" x14ac:dyDescent="0.3">
      <c r="A140" s="220">
        <v>12100202</v>
      </c>
      <c r="B140" s="204">
        <f>'Physical Supply by HUC 8'!X160</f>
        <v>94902.557000000001</v>
      </c>
      <c r="C140" s="204">
        <f>'Physical Supply by HUC 8'!Z160</f>
        <v>248485.321</v>
      </c>
      <c r="D140" s="204">
        <f>'Physical Supply by HUC 8'!AB160</f>
        <v>337592.30200000003</v>
      </c>
      <c r="E140" s="204">
        <f>'Physical Supply by HUC 8'!AD160</f>
        <v>442637.11700000003</v>
      </c>
      <c r="F140" s="221">
        <f>'Physical Supply by HUC 8'!AR160</f>
        <v>1535329.220464</v>
      </c>
      <c r="G140" s="116">
        <f>'Water Use Current M&amp;I'!AB138</f>
        <v>36500.713706376126</v>
      </c>
      <c r="H140" s="204">
        <f>'Water Use Current Ag'!N137</f>
        <v>9656.8079674147175</v>
      </c>
      <c r="I140" s="221">
        <f>'Water Use Current Thermo'!BV137</f>
        <v>13902.397272996999</v>
      </c>
      <c r="J140" s="238">
        <f>'Current Groundwater Pumping'!CL138</f>
        <v>27033.984639669419</v>
      </c>
      <c r="K140" s="134">
        <f>'Water Use Future M&amp;I'!AB137</f>
        <v>53642.243322386275</v>
      </c>
      <c r="L140" s="221">
        <f>'Water Use Future Ag'!N137</f>
        <v>8983.5942556264672</v>
      </c>
      <c r="M140" s="238">
        <f>Recharge!B137</f>
        <v>109812</v>
      </c>
      <c r="N140" s="238">
        <f>Storage!H138</f>
        <v>381969</v>
      </c>
      <c r="O140" s="238">
        <f>Species!B137</f>
        <v>10</v>
      </c>
    </row>
    <row r="141" spans="1:15" ht="15.6" x14ac:dyDescent="0.3">
      <c r="A141" s="220">
        <v>12100203</v>
      </c>
      <c r="B141" s="204">
        <f>'Physical Supply by HUC 8'!X161</f>
        <v>52160.184000000001</v>
      </c>
      <c r="C141" s="204">
        <f>'Physical Supply by HUC 8'!Z161</f>
        <v>69546.911999999997</v>
      </c>
      <c r="D141" s="204">
        <f>'Physical Supply by HUC 8'!AB161</f>
        <v>78964.722999999998</v>
      </c>
      <c r="E141" s="204">
        <f>'Physical Supply by HUC 8'!AD161</f>
        <v>92729.216</v>
      </c>
      <c r="F141" s="221">
        <f>'Physical Supply by HUC 8'!AR161</f>
        <v>330097.89778499998</v>
      </c>
      <c r="G141" s="116">
        <f>'Water Use Current M&amp;I'!AB139</f>
        <v>28002.670649947711</v>
      </c>
      <c r="H141" s="204">
        <f>'Water Use Current Ag'!N138</f>
        <v>3563.8745552942028</v>
      </c>
      <c r="I141" s="221">
        <f>'Water Use Current Thermo'!BV138</f>
        <v>0</v>
      </c>
      <c r="J141" s="238">
        <f>'Current Groundwater Pumping'!CL139</f>
        <v>16222.067715211662</v>
      </c>
      <c r="K141" s="134">
        <f>'Water Use Future M&amp;I'!AB138</f>
        <v>45500.258687213121</v>
      </c>
      <c r="L141" s="221">
        <f>'Water Use Future Ag'!N138</f>
        <v>3298.4142827735768</v>
      </c>
      <c r="M141" s="238">
        <f>Recharge!B138</f>
        <v>124303</v>
      </c>
      <c r="N141" s="238">
        <f>Storage!H139</f>
        <v>8228</v>
      </c>
      <c r="O141" s="238">
        <f>Species!B138</f>
        <v>10</v>
      </c>
    </row>
    <row r="142" spans="1:15" ht="15.6" x14ac:dyDescent="0.3">
      <c r="A142" s="220">
        <v>12100204</v>
      </c>
      <c r="B142" s="204">
        <f>'Physical Supply by HUC 8'!X162</f>
        <v>63751.336000000003</v>
      </c>
      <c r="C142" s="204">
        <f>'Physical Supply by HUC 8'!Z162</f>
        <v>159378.34</v>
      </c>
      <c r="D142" s="204">
        <f>'Physical Supply by HUC 8'!AB162</f>
        <v>271667.625</v>
      </c>
      <c r="E142" s="204">
        <f>'Physical Supply by HUC 8'!AD162</f>
        <v>408588.10800000001</v>
      </c>
      <c r="F142" s="221">
        <f>'Physical Supply by HUC 8'!AR162</f>
        <v>1432041.9138859999</v>
      </c>
      <c r="G142" s="116">
        <f>'Water Use Current M&amp;I'!AB140</f>
        <v>30581.701266199048</v>
      </c>
      <c r="H142" s="204">
        <f>'Water Use Current Ag'!N139</f>
        <v>6041.1002341106341</v>
      </c>
      <c r="I142" s="221">
        <f>'Water Use Current Thermo'!BV139</f>
        <v>107016.60882206398</v>
      </c>
      <c r="J142" s="238">
        <f>'Current Groundwater Pumping'!CL140</f>
        <v>16226.603274754369</v>
      </c>
      <c r="K142" s="134">
        <f>'Water Use Future M&amp;I'!AB139</f>
        <v>36573.773101330436</v>
      </c>
      <c r="L142" s="221">
        <f>'Water Use Future Ag'!N139</f>
        <v>4871.0961370005116</v>
      </c>
      <c r="M142" s="238">
        <f>Recharge!B139</f>
        <v>29397</v>
      </c>
      <c r="N142" s="238">
        <f>Storage!H140</f>
        <v>317</v>
      </c>
      <c r="O142" s="238">
        <f>Species!B139</f>
        <v>4</v>
      </c>
    </row>
    <row r="143" spans="1:15" ht="15.6" x14ac:dyDescent="0.3">
      <c r="A143" s="220">
        <v>12100301</v>
      </c>
      <c r="B143" s="204">
        <f>'Physical Supply by HUC 8'!X163</f>
        <v>18190.864170000001</v>
      </c>
      <c r="C143" s="204">
        <f>'Physical Supply by HUC 8'!Z163</f>
        <v>34049.008999999998</v>
      </c>
      <c r="D143" s="204">
        <f>'Physical Supply by HUC 8'!AB163</f>
        <v>47813.502</v>
      </c>
      <c r="E143" s="204">
        <f>'Physical Supply by HUC 8'!AD163</f>
        <v>66649.123999999996</v>
      </c>
      <c r="F143" s="221">
        <f>'Physical Supply by HUC 8'!AR163</f>
        <v>258032.80801299997</v>
      </c>
      <c r="G143" s="116">
        <f>'Water Use Current M&amp;I'!AB141</f>
        <v>179025.19895646919</v>
      </c>
      <c r="H143" s="204">
        <f>'Water Use Current Ag'!N140</f>
        <v>6754.2767351396406</v>
      </c>
      <c r="I143" s="221">
        <f>'Water Use Current Thermo'!BV140</f>
        <v>383190.94270107098</v>
      </c>
      <c r="J143" s="238">
        <f>'Current Groundwater Pumping'!CL141</f>
        <v>128633.4253510791</v>
      </c>
      <c r="K143" s="134">
        <f>'Water Use Future M&amp;I'!AB140</f>
        <v>217503.53486566184</v>
      </c>
      <c r="L143" s="221">
        <f>'Water Use Future Ag'!N140</f>
        <v>6206.6928750318239</v>
      </c>
      <c r="M143" s="238">
        <f>Recharge!B140</f>
        <v>17144</v>
      </c>
      <c r="N143" s="238">
        <f>Storage!H141</f>
        <v>89204</v>
      </c>
      <c r="O143" s="238">
        <f>Species!B140</f>
        <v>8</v>
      </c>
    </row>
    <row r="144" spans="1:15" ht="15.6" x14ac:dyDescent="0.3">
      <c r="A144" s="220">
        <v>12100302</v>
      </c>
      <c r="B144" s="204">
        <f>'Physical Supply by HUC 8'!X164</f>
        <v>4419.1266999999998</v>
      </c>
      <c r="C144" s="204">
        <f>'Physical Supply by HUC 8'!Z164</f>
        <v>8693.3639999999996</v>
      </c>
      <c r="D144" s="204">
        <f>'Physical Supply by HUC 8'!AB164</f>
        <v>14488.94</v>
      </c>
      <c r="E144" s="204">
        <f>'Physical Supply by HUC 8'!AD164</f>
        <v>36222.35</v>
      </c>
      <c r="F144" s="221">
        <f>'Physical Supply by HUC 8'!AR164</f>
        <v>168845.41339600002</v>
      </c>
      <c r="G144" s="116">
        <f>'Water Use Current M&amp;I'!AB142</f>
        <v>97199.967049056577</v>
      </c>
      <c r="H144" s="204">
        <f>'Water Use Current Ag'!N141</f>
        <v>8217.2596359170693</v>
      </c>
      <c r="I144" s="221">
        <f>'Water Use Current Thermo'!BV141</f>
        <v>1259.8070917339999</v>
      </c>
      <c r="J144" s="238">
        <f>'Current Groundwater Pumping'!CL142</f>
        <v>157365.11603666274</v>
      </c>
      <c r="K144" s="134">
        <f>'Water Use Future M&amp;I'!AB141</f>
        <v>119666.29492345045</v>
      </c>
      <c r="L144" s="221">
        <f>'Water Use Future Ag'!N141</f>
        <v>7643.1373393705808</v>
      </c>
      <c r="M144" s="238">
        <f>Recharge!B141</f>
        <v>79595</v>
      </c>
      <c r="N144" s="238">
        <f>Storage!H142</f>
        <v>268769</v>
      </c>
      <c r="O144" s="238">
        <f>Species!B141</f>
        <v>9</v>
      </c>
    </row>
    <row r="145" spans="1:15" ht="15.6" x14ac:dyDescent="0.3">
      <c r="A145" s="220">
        <v>12100303</v>
      </c>
      <c r="B145" s="204">
        <f>'Physical Supply by HUC 8'!X165</f>
        <v>618387.95920000004</v>
      </c>
      <c r="C145" s="204">
        <f>'Physical Supply by HUC 8'!Z165</f>
        <v>738935.94000000006</v>
      </c>
      <c r="D145" s="204">
        <f>'Physical Supply by HUC 8'!AB165</f>
        <v>864265.27099999995</v>
      </c>
      <c r="E145" s="204">
        <f>'Physical Supply by HUC 8'!AD165</f>
        <v>1172155.246</v>
      </c>
      <c r="F145" s="221">
        <f>'Physical Supply by HUC 8'!AR165</f>
        <v>1632794.1465030001</v>
      </c>
      <c r="G145" s="116">
        <f>'Water Use Current M&amp;I'!AB143</f>
        <v>7714.4243718342723</v>
      </c>
      <c r="H145" s="204">
        <f>'Water Use Current Ag'!N142</f>
        <v>9701.8478535107206</v>
      </c>
      <c r="I145" s="221">
        <f>'Water Use Current Thermo'!BV142</f>
        <v>0</v>
      </c>
      <c r="J145" s="238">
        <f>'Current Groundwater Pumping'!CL143</f>
        <v>18226.395061673142</v>
      </c>
      <c r="K145" s="134">
        <f>'Water Use Future M&amp;I'!AB142</f>
        <v>12350.788157011249</v>
      </c>
      <c r="L145" s="221">
        <f>'Water Use Future Ag'!N142</f>
        <v>8173.6758776057432</v>
      </c>
      <c r="M145" s="238">
        <f>Recharge!B142</f>
        <v>31198</v>
      </c>
      <c r="N145" s="238">
        <f>Storage!H143</f>
        <v>11198</v>
      </c>
      <c r="O145" s="238">
        <f>Species!B142</f>
        <v>11</v>
      </c>
    </row>
    <row r="146" spans="1:15" ht="15.6" x14ac:dyDescent="0.3">
      <c r="A146" s="220">
        <v>12100304</v>
      </c>
      <c r="B146" s="204">
        <f>'Physical Supply by HUC 8'!X166</f>
        <v>2195.0744099999997</v>
      </c>
      <c r="C146" s="204">
        <f>'Physical Supply by HUC 8'!Z166</f>
        <v>5433.3525</v>
      </c>
      <c r="D146" s="204">
        <f>'Physical Supply by HUC 8'!AB166</f>
        <v>7172.0253000000002</v>
      </c>
      <c r="E146" s="204">
        <f>'Physical Supply by HUC 8'!AD166</f>
        <v>10142.258</v>
      </c>
      <c r="F146" s="221">
        <f>'Physical Supply by HUC 8'!AR166</f>
        <v>100308.38051399999</v>
      </c>
      <c r="G146" s="116">
        <f>'Water Use Current M&amp;I'!AB144</f>
        <v>40573.709527466308</v>
      </c>
      <c r="H146" s="204">
        <f>'Water Use Current Ag'!N143</f>
        <v>7525.7954235390289</v>
      </c>
      <c r="I146" s="221">
        <f>'Water Use Current Thermo'!BV143</f>
        <v>0</v>
      </c>
      <c r="J146" s="238">
        <f>'Current Groundwater Pumping'!CL144</f>
        <v>33747.11250348793</v>
      </c>
      <c r="K146" s="134">
        <f>'Water Use Future M&amp;I'!AB143</f>
        <v>55694.959695916303</v>
      </c>
      <c r="L146" s="221">
        <f>'Water Use Future Ag'!N143</f>
        <v>6529.7206009811762</v>
      </c>
      <c r="M146" s="238">
        <f>Recharge!B143</f>
        <v>42434</v>
      </c>
      <c r="N146" s="238">
        <f>Storage!H144</f>
        <v>4895</v>
      </c>
      <c r="O146" s="238">
        <f>Species!B143</f>
        <v>8</v>
      </c>
    </row>
    <row r="147" spans="1:15" ht="15.6" x14ac:dyDescent="0.3">
      <c r="A147" s="220">
        <v>12100401</v>
      </c>
      <c r="B147" s="204">
        <f>'Physical Supply by HUC 8'!X167</f>
        <v>2318.2303999999999</v>
      </c>
      <c r="C147" s="204">
        <f>'Physical Supply by HUC 8'!Z167</f>
        <v>4781.3501999999999</v>
      </c>
      <c r="D147" s="204">
        <f>'Physical Supply by HUC 8'!AB167</f>
        <v>6012.910100000001</v>
      </c>
      <c r="E147" s="204">
        <f>'Physical Supply by HUC 8'!AD167</f>
        <v>7968.9170000000004</v>
      </c>
      <c r="F147" s="221">
        <f>'Physical Supply by HUC 8'!AR167</f>
        <v>117209.004577</v>
      </c>
      <c r="G147" s="116">
        <f>'Water Use Current M&amp;I'!AB145</f>
        <v>10814.712492944815</v>
      </c>
      <c r="H147" s="204">
        <f>'Water Use Current Ag'!N144</f>
        <v>151562.3416176388</v>
      </c>
      <c r="I147" s="221">
        <f>'Water Use Current Thermo'!BV144</f>
        <v>481627.307826276</v>
      </c>
      <c r="J147" s="238">
        <f>'Current Groundwater Pumping'!CL145</f>
        <v>34270.314876355464</v>
      </c>
      <c r="K147" s="134">
        <f>'Water Use Future M&amp;I'!AB144</f>
        <v>12228.319880043811</v>
      </c>
      <c r="L147" s="221">
        <f>'Water Use Future Ag'!N144</f>
        <v>144334.60515864039</v>
      </c>
      <c r="M147" s="238">
        <f>Recharge!B144</f>
        <v>64655</v>
      </c>
      <c r="N147" s="238">
        <f>Storage!H145</f>
        <v>20673</v>
      </c>
      <c r="O147" s="238">
        <f>Species!B144</f>
        <v>4</v>
      </c>
    </row>
    <row r="148" spans="1:15" ht="15.6" x14ac:dyDescent="0.3">
      <c r="A148" s="220">
        <v>12100402</v>
      </c>
      <c r="B148" s="204">
        <f>'Physical Supply by HUC 8'!X168</f>
        <v>0</v>
      </c>
      <c r="C148" s="204">
        <f>'Physical Supply by HUC 8'!Z168</f>
        <v>14.488939999999999</v>
      </c>
      <c r="D148" s="204">
        <f>'Physical Supply by HUC 8'!AB168</f>
        <v>108.66705</v>
      </c>
      <c r="E148" s="204">
        <f>'Physical Supply by HUC 8'!AD168</f>
        <v>318.75668000000002</v>
      </c>
      <c r="F148" s="221">
        <f>'Physical Supply by HUC 8'!AR168</f>
        <v>45287.355310999999</v>
      </c>
      <c r="G148" s="116">
        <f>'Water Use Current M&amp;I'!AB146</f>
        <v>57371.415145720377</v>
      </c>
      <c r="H148" s="204">
        <f>'Water Use Current Ag'!N145</f>
        <v>22937.660287601942</v>
      </c>
      <c r="I148" s="221">
        <f>'Water Use Current Thermo'!BV145</f>
        <v>6214.3973619879998</v>
      </c>
      <c r="J148" s="238">
        <f>'Current Groundwater Pumping'!CL146</f>
        <v>10266.87922271322</v>
      </c>
      <c r="K148" s="134">
        <f>'Water Use Future M&amp;I'!AB145</f>
        <v>68283.172621604099</v>
      </c>
      <c r="L148" s="221">
        <f>'Water Use Future Ag'!N145</f>
        <v>19946.675611908195</v>
      </c>
      <c r="M148" s="238">
        <f>Recharge!B145</f>
        <v>33933</v>
      </c>
      <c r="N148" s="238">
        <f>Storage!H146</f>
        <v>1996</v>
      </c>
      <c r="O148" s="238">
        <f>Species!B145</f>
        <v>5</v>
      </c>
    </row>
    <row r="149" spans="1:15" ht="15.6" x14ac:dyDescent="0.3">
      <c r="A149" s="220">
        <v>12100403</v>
      </c>
      <c r="B149" s="204">
        <f>'Physical Supply by HUC 8'!X169</f>
        <v>0</v>
      </c>
      <c r="C149" s="204">
        <f>'Physical Supply by HUC 8'!Z169</f>
        <v>0</v>
      </c>
      <c r="D149" s="204">
        <f>'Physical Supply by HUC 8'!AB169</f>
        <v>0</v>
      </c>
      <c r="E149" s="204">
        <f>'Physical Supply by HUC 8'!AD169</f>
        <v>0</v>
      </c>
      <c r="F149" s="221">
        <f>'Physical Supply by HUC 8'!AR169</f>
        <v>0</v>
      </c>
      <c r="G149" s="116">
        <f>'Water Use Current M&amp;I'!AB147</f>
        <v>7330.6300267429251</v>
      </c>
      <c r="H149" s="204">
        <f>'Water Use Current Ag'!N146</f>
        <v>6093.4901821803778</v>
      </c>
      <c r="I149" s="221">
        <f>'Water Use Current Thermo'!BV146</f>
        <v>2087.0166656159995</v>
      </c>
      <c r="J149" s="238">
        <f>'Current Groundwater Pumping'!CL147</f>
        <v>930.80235265589477</v>
      </c>
      <c r="K149" s="134">
        <f>'Water Use Future M&amp;I'!AB146</f>
        <v>8728.0467840547262</v>
      </c>
      <c r="L149" s="221">
        <f>'Water Use Future Ag'!N146</f>
        <v>4760.5753567960819</v>
      </c>
      <c r="M149" s="238">
        <f>Recharge!B146</f>
        <v>7767</v>
      </c>
      <c r="N149" s="238">
        <f>Storage!H147</f>
        <v>1056</v>
      </c>
      <c r="O149" s="238">
        <f>Species!B146</f>
        <v>4</v>
      </c>
    </row>
    <row r="150" spans="1:15" ht="15.6" x14ac:dyDescent="0.3">
      <c r="A150" s="220">
        <v>12100404</v>
      </c>
      <c r="B150" s="204">
        <f>'Physical Supply by HUC 8'!X170</f>
        <v>0</v>
      </c>
      <c r="C150" s="204">
        <f>'Physical Supply by HUC 8'!Z170</f>
        <v>0</v>
      </c>
      <c r="D150" s="204">
        <f>'Physical Supply by HUC 8'!AB170</f>
        <v>0</v>
      </c>
      <c r="E150" s="204">
        <f>'Physical Supply by HUC 8'!AD170</f>
        <v>0</v>
      </c>
      <c r="F150" s="221">
        <f>'Physical Supply by HUC 8'!AR170</f>
        <v>0</v>
      </c>
      <c r="G150" s="116">
        <f>'Water Use Current M&amp;I'!AB148</f>
        <v>129.79974097576257</v>
      </c>
      <c r="H150" s="204">
        <f>'Water Use Current Ag'!N147</f>
        <v>116.36460128928854</v>
      </c>
      <c r="I150" s="221">
        <f>'Water Use Current Thermo'!BV147</f>
        <v>0</v>
      </c>
      <c r="J150" s="238">
        <f>'Current Groundwater Pumping'!CL148</f>
        <v>538.20844134572815</v>
      </c>
      <c r="K150" s="134">
        <f>'Water Use Future M&amp;I'!AB147</f>
        <v>135.97765426734819</v>
      </c>
      <c r="L150" s="221">
        <f>'Water Use Future Ag'!N147</f>
        <v>100.77047595436136</v>
      </c>
      <c r="M150" s="238">
        <f>Recharge!B147</f>
        <v>4008</v>
      </c>
      <c r="N150" s="238">
        <f>Storage!H148</f>
        <v>600</v>
      </c>
      <c r="O150" s="238">
        <f>Species!B147</f>
        <v>4</v>
      </c>
    </row>
    <row r="151" spans="1:15" ht="15.6" x14ac:dyDescent="0.3">
      <c r="A151" s="220">
        <v>12100405</v>
      </c>
      <c r="B151" s="204">
        <f>'Physical Supply by HUC 8'!X171</f>
        <v>0</v>
      </c>
      <c r="C151" s="204">
        <f>'Physical Supply by HUC 8'!Z171</f>
        <v>0</v>
      </c>
      <c r="D151" s="204">
        <f>'Physical Supply by HUC 8'!AB171</f>
        <v>0</v>
      </c>
      <c r="E151" s="204">
        <f>'Physical Supply by HUC 8'!AD171</f>
        <v>0</v>
      </c>
      <c r="F151" s="221">
        <f>'Physical Supply by HUC 8'!AR171</f>
        <v>32711.679838000004</v>
      </c>
      <c r="G151" s="116">
        <f>'Water Use Current M&amp;I'!AB149</f>
        <v>9176.9089510098129</v>
      </c>
      <c r="H151" s="204">
        <f>'Water Use Current Ag'!N148</f>
        <v>1093.3505678451791</v>
      </c>
      <c r="I151" s="221">
        <f>'Water Use Current Thermo'!BV148</f>
        <v>0</v>
      </c>
      <c r="J151" s="238">
        <f>'Current Groundwater Pumping'!CL149</f>
        <v>2584.1096300581357</v>
      </c>
      <c r="K151" s="134">
        <f>'Water Use Future M&amp;I'!AB148</f>
        <v>10944.233806614513</v>
      </c>
      <c r="L151" s="221">
        <f>'Water Use Future Ag'!N148</f>
        <v>1251.2584456665847</v>
      </c>
      <c r="M151" s="238">
        <f>Recharge!B148</f>
        <v>21956</v>
      </c>
      <c r="N151" s="238">
        <f>Storage!H149</f>
        <v>14960</v>
      </c>
      <c r="O151" s="238">
        <f>Species!B148</f>
        <v>5</v>
      </c>
    </row>
    <row r="152" spans="1:15" ht="15.6" x14ac:dyDescent="0.3">
      <c r="A152" s="220">
        <v>12100406</v>
      </c>
      <c r="B152" s="204">
        <f>'Physical Supply by HUC 8'!X172</f>
        <v>173.86727999999999</v>
      </c>
      <c r="C152" s="204">
        <f>'Physical Supply by HUC 8'!Z172</f>
        <v>1159.1152</v>
      </c>
      <c r="D152" s="204">
        <f>'Physical Supply by HUC 8'!AB172</f>
        <v>1666.2280999999998</v>
      </c>
      <c r="E152" s="204">
        <f>'Physical Supply by HUC 8'!AD172</f>
        <v>2752.8986</v>
      </c>
      <c r="F152" s="221">
        <f>'Physical Supply by HUC 8'!AR172</f>
        <v>92979.150215000001</v>
      </c>
      <c r="G152" s="116">
        <f>'Water Use Current M&amp;I'!AB150</f>
        <v>1629.2759858995457</v>
      </c>
      <c r="H152" s="204">
        <f>'Water Use Current Ag'!N149</f>
        <v>2859.4081625756207</v>
      </c>
      <c r="I152" s="221">
        <f>'Water Use Current Thermo'!BV149</f>
        <v>0</v>
      </c>
      <c r="J152" s="238">
        <f>'Current Groundwater Pumping'!CL150</f>
        <v>9562.6696117883148</v>
      </c>
      <c r="K152" s="134">
        <f>'Water Use Future M&amp;I'!AB149</f>
        <v>1757.9151086252996</v>
      </c>
      <c r="L152" s="221">
        <f>'Water Use Future Ag'!N149</f>
        <v>3176.7946989877478</v>
      </c>
      <c r="M152" s="238">
        <f>Recharge!B149</f>
        <v>15489</v>
      </c>
      <c r="N152" s="238">
        <f>Storage!H150</f>
        <v>316</v>
      </c>
      <c r="O152" s="238">
        <f>Species!B149</f>
        <v>4</v>
      </c>
    </row>
    <row r="153" spans="1:15" ht="15.6" x14ac:dyDescent="0.3">
      <c r="A153" s="220">
        <v>12100407</v>
      </c>
      <c r="B153" s="204">
        <f>'Physical Supply by HUC 8'!X173</f>
        <v>0</v>
      </c>
      <c r="C153" s="204">
        <f>'Physical Supply by HUC 8'!Z173</f>
        <v>181.11175</v>
      </c>
      <c r="D153" s="204">
        <f>'Physical Supply by HUC 8'!AB173</f>
        <v>528.84631000000002</v>
      </c>
      <c r="E153" s="204">
        <f>'Physical Supply by HUC 8'!AD173</f>
        <v>1159.1152</v>
      </c>
      <c r="F153" s="221">
        <f>'Physical Supply by HUC 8'!AR173</f>
        <v>27958.583071000001</v>
      </c>
      <c r="G153" s="116">
        <f>'Water Use Current M&amp;I'!AB151</f>
        <v>10708.351125521882</v>
      </c>
      <c r="H153" s="204">
        <f>'Water Use Current Ag'!N150</f>
        <v>7487.4231090929934</v>
      </c>
      <c r="I153" s="221">
        <f>'Water Use Current Thermo'!BV150</f>
        <v>4059.9265593599998</v>
      </c>
      <c r="J153" s="238">
        <f>'Current Groundwater Pumping'!CL151</f>
        <v>17480.503086687091</v>
      </c>
      <c r="K153" s="134">
        <f>'Water Use Future M&amp;I'!AB150</f>
        <v>12346.739900314486</v>
      </c>
      <c r="L153" s="221">
        <f>'Water Use Future Ag'!N150</f>
        <v>8950.3959823803525</v>
      </c>
      <c r="M153" s="238">
        <f>Recharge!B150</f>
        <v>10007</v>
      </c>
      <c r="N153" s="238">
        <f>Storage!H151</f>
        <v>0</v>
      </c>
      <c r="O153" s="238">
        <f>Species!B150</f>
        <v>4</v>
      </c>
    </row>
    <row r="154" spans="1:15" ht="15.6" x14ac:dyDescent="0.3">
      <c r="A154" s="220">
        <v>12110101</v>
      </c>
      <c r="B154" s="204">
        <f>'Physical Supply by HUC 8'!X174</f>
        <v>5940.4653999999991</v>
      </c>
      <c r="C154" s="204">
        <f>'Physical Supply by HUC 8'!Z174</f>
        <v>12315.599</v>
      </c>
      <c r="D154" s="204">
        <f>'Physical Supply by HUC 8'!AB174</f>
        <v>17386.727999999999</v>
      </c>
      <c r="E154" s="204">
        <f>'Physical Supply by HUC 8'!AD174</f>
        <v>27528.986000000001</v>
      </c>
      <c r="F154" s="221">
        <f>'Physical Supply by HUC 8'!AR174</f>
        <v>118891.894958</v>
      </c>
      <c r="G154" s="116">
        <f>'Water Use Current M&amp;I'!AB152</f>
        <v>838.21070355581401</v>
      </c>
      <c r="H154" s="204">
        <f>'Water Use Current Ag'!N151</f>
        <v>8183.2971749159233</v>
      </c>
      <c r="I154" s="221">
        <f>'Water Use Current Thermo'!BV151</f>
        <v>0</v>
      </c>
      <c r="J154" s="238">
        <f>'Current Groundwater Pumping'!CL152</f>
        <v>9540.708083968244</v>
      </c>
      <c r="K154" s="134">
        <f>'Water Use Future M&amp;I'!AB151</f>
        <v>936.77404120214214</v>
      </c>
      <c r="L154" s="221">
        <f>'Water Use Future Ag'!N151</f>
        <v>7580.9084665723967</v>
      </c>
      <c r="M154" s="238">
        <f>Recharge!B151</f>
        <v>28642</v>
      </c>
      <c r="N154" s="238">
        <f>Storage!H152</f>
        <v>401</v>
      </c>
      <c r="O154" s="238">
        <f>Species!B151</f>
        <v>11</v>
      </c>
    </row>
    <row r="155" spans="1:15" ht="15.6" x14ac:dyDescent="0.3">
      <c r="A155" s="220">
        <v>12110102</v>
      </c>
      <c r="B155" s="204">
        <f>'Physical Supply by HUC 8'!X175</f>
        <v>0</v>
      </c>
      <c r="C155" s="204">
        <f>'Physical Supply by HUC 8'!Z175</f>
        <v>0</v>
      </c>
      <c r="D155" s="204">
        <f>'Physical Supply by HUC 8'!AB175</f>
        <v>0</v>
      </c>
      <c r="E155" s="204">
        <f>'Physical Supply by HUC 8'!AD175</f>
        <v>0</v>
      </c>
      <c r="F155" s="221">
        <f>'Physical Supply by HUC 8'!AR175</f>
        <v>25044.857237</v>
      </c>
      <c r="G155" s="116">
        <f>'Water Use Current M&amp;I'!AB153</f>
        <v>171.32298076162903</v>
      </c>
      <c r="H155" s="204">
        <f>'Water Use Current Ag'!N152</f>
        <v>5920.8346631670265</v>
      </c>
      <c r="I155" s="221">
        <f>'Water Use Current Thermo'!BV152</f>
        <v>0</v>
      </c>
      <c r="J155" s="238">
        <f>'Current Groundwater Pumping'!CL153</f>
        <v>8031.8140116796403</v>
      </c>
      <c r="K155" s="134">
        <f>'Water Use Future M&amp;I'!AB152</f>
        <v>204.96965853063176</v>
      </c>
      <c r="L155" s="221">
        <f>'Water Use Future Ag'!N152</f>
        <v>5469.7845177077888</v>
      </c>
      <c r="M155" s="238">
        <f>Recharge!B152</f>
        <v>22261</v>
      </c>
      <c r="N155" s="238">
        <f>Storage!H153</f>
        <v>0</v>
      </c>
      <c r="O155" s="238">
        <f>Species!B152</f>
        <v>11</v>
      </c>
    </row>
    <row r="156" spans="1:15" ht="15.6" x14ac:dyDescent="0.3">
      <c r="A156" s="220">
        <v>12110103</v>
      </c>
      <c r="B156" s="204">
        <f>'Physical Supply by HUC 8'!X176</f>
        <v>0</v>
      </c>
      <c r="C156" s="204">
        <f>'Physical Supply by HUC 8'!Z176</f>
        <v>0</v>
      </c>
      <c r="D156" s="204">
        <f>'Physical Supply by HUC 8'!AB176</f>
        <v>0</v>
      </c>
      <c r="E156" s="204">
        <f>'Physical Supply by HUC 8'!AD176</f>
        <v>0</v>
      </c>
      <c r="F156" s="221">
        <f>'Physical Supply by HUC 8'!AR176</f>
        <v>135157.17900199999</v>
      </c>
      <c r="G156" s="116">
        <f>'Water Use Current M&amp;I'!AB154</f>
        <v>5759.2009863765252</v>
      </c>
      <c r="H156" s="204">
        <f>'Water Use Current Ag'!N153</f>
        <v>41607.226449983224</v>
      </c>
      <c r="I156" s="221">
        <f>'Water Use Current Thermo'!BV153</f>
        <v>0</v>
      </c>
      <c r="J156" s="238">
        <f>'Current Groundwater Pumping'!CL154</f>
        <v>27068.096060114178</v>
      </c>
      <c r="K156" s="134">
        <f>'Water Use Future M&amp;I'!AB153</f>
        <v>9846.016347649318</v>
      </c>
      <c r="L156" s="221">
        <f>'Water Use Future Ag'!N153</f>
        <v>38774.857574964211</v>
      </c>
      <c r="M156" s="238">
        <f>Recharge!B153</f>
        <v>24699</v>
      </c>
      <c r="N156" s="238">
        <f>Storage!H154</f>
        <v>18544</v>
      </c>
      <c r="O156" s="238">
        <f>Species!B153</f>
        <v>9</v>
      </c>
    </row>
    <row r="157" spans="1:15" ht="15.6" x14ac:dyDescent="0.3">
      <c r="A157" s="220">
        <v>12110104</v>
      </c>
      <c r="B157" s="204">
        <f>'Physical Supply by HUC 8'!X177</f>
        <v>0</v>
      </c>
      <c r="C157" s="204">
        <f>'Physical Supply by HUC 8'!Z177</f>
        <v>0</v>
      </c>
      <c r="D157" s="204">
        <f>'Physical Supply by HUC 8'!AB177</f>
        <v>0</v>
      </c>
      <c r="E157" s="204">
        <f>'Physical Supply by HUC 8'!AD177</f>
        <v>0</v>
      </c>
      <c r="F157" s="221">
        <f>'Physical Supply by HUC 8'!AR177</f>
        <v>0</v>
      </c>
      <c r="G157" s="116">
        <f>'Water Use Current M&amp;I'!AB155</f>
        <v>3165.0524117698928</v>
      </c>
      <c r="H157" s="204">
        <f>'Water Use Current Ag'!N154</f>
        <v>71548.992835985744</v>
      </c>
      <c r="I157" s="221">
        <f>'Water Use Current Thermo'!BV154</f>
        <v>0</v>
      </c>
      <c r="J157" s="238">
        <f>'Current Groundwater Pumping'!CL155</f>
        <v>14866.986131967424</v>
      </c>
      <c r="K157" s="134">
        <f>'Water Use Future M&amp;I'!AB154</f>
        <v>6132.9031758830124</v>
      </c>
      <c r="L157" s="221">
        <f>'Water Use Future Ag'!N154</f>
        <v>66166.589946746477</v>
      </c>
      <c r="M157" s="238">
        <f>Recharge!B154</f>
        <v>21062</v>
      </c>
      <c r="N157" s="238">
        <f>Storage!H155</f>
        <v>8160</v>
      </c>
      <c r="O157" s="238">
        <f>Species!B154</f>
        <v>11</v>
      </c>
    </row>
    <row r="158" spans="1:15" ht="15.6" x14ac:dyDescent="0.3">
      <c r="A158" s="220">
        <v>12110105</v>
      </c>
      <c r="B158" s="204">
        <f>'Physical Supply by HUC 8'!X178</f>
        <v>0</v>
      </c>
      <c r="C158" s="204">
        <f>'Physical Supply by HUC 8'!Z178</f>
        <v>0</v>
      </c>
      <c r="D158" s="204">
        <f>'Physical Supply by HUC 8'!AB178</f>
        <v>0</v>
      </c>
      <c r="E158" s="204">
        <f>'Physical Supply by HUC 8'!AD178</f>
        <v>289.77879999999999</v>
      </c>
      <c r="F158" s="221">
        <f>'Physical Supply by HUC 8'!AR178</f>
        <v>420469.763247</v>
      </c>
      <c r="G158" s="116">
        <f>'Water Use Current M&amp;I'!AB156</f>
        <v>4569.0281573684961</v>
      </c>
      <c r="H158" s="204">
        <f>'Water Use Current Ag'!N155</f>
        <v>14742.002425230457</v>
      </c>
      <c r="I158" s="221">
        <f>'Water Use Current Thermo'!BV155</f>
        <v>0</v>
      </c>
      <c r="J158" s="238">
        <f>'Current Groundwater Pumping'!CL156</f>
        <v>20400.533175741108</v>
      </c>
      <c r="K158" s="134">
        <f>'Water Use Future M&amp;I'!AB155</f>
        <v>9888.1244350222805</v>
      </c>
      <c r="L158" s="221">
        <f>'Water Use Future Ag'!N155</f>
        <v>13747.27983336479</v>
      </c>
      <c r="M158" s="238">
        <f>Recharge!B155</f>
        <v>19420</v>
      </c>
      <c r="N158" s="238">
        <f>Storage!H156</f>
        <v>10174</v>
      </c>
      <c r="O158" s="238">
        <f>Species!B155</f>
        <v>3</v>
      </c>
    </row>
    <row r="159" spans="1:15" ht="15.6" x14ac:dyDescent="0.3">
      <c r="A159" s="220">
        <v>12110106</v>
      </c>
      <c r="B159" s="204">
        <f>'Physical Supply by HUC 8'!X179</f>
        <v>0</v>
      </c>
      <c r="C159" s="204">
        <f>'Physical Supply by HUC 8'!Z179</f>
        <v>0</v>
      </c>
      <c r="D159" s="204">
        <f>'Physical Supply by HUC 8'!AB179</f>
        <v>0</v>
      </c>
      <c r="E159" s="204">
        <f>'Physical Supply by HUC 8'!AD179</f>
        <v>0</v>
      </c>
      <c r="F159" s="221">
        <f>'Physical Supply by HUC 8'!AR179</f>
        <v>108497.529402</v>
      </c>
      <c r="G159" s="116">
        <f>'Water Use Current M&amp;I'!AB157</f>
        <v>12609.889945483726</v>
      </c>
      <c r="H159" s="204">
        <f>'Water Use Current Ag'!N156</f>
        <v>89371.510173373244</v>
      </c>
      <c r="I159" s="221">
        <f>'Water Use Current Thermo'!BV156</f>
        <v>1018.99746693</v>
      </c>
      <c r="J159" s="238">
        <f>'Current Groundwater Pumping'!CL157</f>
        <v>98790.634804866058</v>
      </c>
      <c r="K159" s="134">
        <f>'Water Use Future M&amp;I'!AB156</f>
        <v>15127.840284133381</v>
      </c>
      <c r="L159" s="221">
        <f>'Water Use Future Ag'!N156</f>
        <v>82829.558234704105</v>
      </c>
      <c r="M159" s="238">
        <f>Recharge!B156</f>
        <v>99445</v>
      </c>
      <c r="N159" s="238">
        <f>Storage!H157</f>
        <v>2344</v>
      </c>
      <c r="O159" s="238">
        <f>Species!B156</f>
        <v>8</v>
      </c>
    </row>
    <row r="160" spans="1:15" ht="15.6" x14ac:dyDescent="0.3">
      <c r="A160" s="220">
        <v>12110107</v>
      </c>
      <c r="B160" s="204">
        <f>'Physical Supply by HUC 8'!X180</f>
        <v>0</v>
      </c>
      <c r="C160" s="204">
        <f>'Physical Supply by HUC 8'!Z180</f>
        <v>0</v>
      </c>
      <c r="D160" s="204">
        <f>'Physical Supply by HUC 8'!AB180</f>
        <v>0</v>
      </c>
      <c r="E160" s="204">
        <f>'Physical Supply by HUC 8'!AD180</f>
        <v>0</v>
      </c>
      <c r="F160" s="221">
        <f>'Physical Supply by HUC 8'!AR180</f>
        <v>12632.906786</v>
      </c>
      <c r="G160" s="116">
        <f>'Water Use Current M&amp;I'!AB158</f>
        <v>3687.4478967897767</v>
      </c>
      <c r="H160" s="204">
        <f>'Water Use Current Ag'!N157</f>
        <v>44335.188826047342</v>
      </c>
      <c r="I160" s="221">
        <f>'Water Use Current Thermo'!BV157</f>
        <v>0</v>
      </c>
      <c r="J160" s="238">
        <f>'Current Groundwater Pumping'!CL158</f>
        <v>46376.35142297687</v>
      </c>
      <c r="K160" s="134">
        <f>'Water Use Future M&amp;I'!AB157</f>
        <v>4865.3222384536266</v>
      </c>
      <c r="L160" s="221">
        <f>'Water Use Future Ag'!N157</f>
        <v>40904.217560738965</v>
      </c>
      <c r="M160" s="238">
        <f>Recharge!B157</f>
        <v>40421</v>
      </c>
      <c r="N160" s="238">
        <f>Storage!H158</f>
        <v>1793</v>
      </c>
      <c r="O160" s="238">
        <f>Species!B157</f>
        <v>8</v>
      </c>
    </row>
    <row r="161" spans="1:15" ht="15.6" x14ac:dyDescent="0.3">
      <c r="A161" s="220">
        <v>12110108</v>
      </c>
      <c r="B161" s="204">
        <f>'Physical Supply by HUC 8'!X181</f>
        <v>21733.41</v>
      </c>
      <c r="C161" s="204">
        <f>'Physical Supply by HUC 8'!Z181</f>
        <v>22457.857</v>
      </c>
      <c r="D161" s="204">
        <f>'Physical Supply by HUC 8'!AB181</f>
        <v>23182.304</v>
      </c>
      <c r="E161" s="204">
        <f>'Physical Supply by HUC 8'!AD181</f>
        <v>23906.751</v>
      </c>
      <c r="F161" s="221">
        <f>'Physical Supply by HUC 8'!AR181</f>
        <v>27720.240008000001</v>
      </c>
      <c r="G161" s="116">
        <f>'Water Use Current M&amp;I'!AB159</f>
        <v>1970.3847721387631</v>
      </c>
      <c r="H161" s="204">
        <f>'Water Use Current Ag'!N158</f>
        <v>22695.024924864792</v>
      </c>
      <c r="I161" s="221">
        <f>'Water Use Current Thermo'!BV158</f>
        <v>0</v>
      </c>
      <c r="J161" s="238">
        <f>'Current Groundwater Pumping'!CL159</f>
        <v>47086.703716763026</v>
      </c>
      <c r="K161" s="134">
        <f>'Water Use Future M&amp;I'!AB158</f>
        <v>5181.7780146434334</v>
      </c>
      <c r="L161" s="221">
        <f>'Water Use Future Ag'!N158</f>
        <v>21164.427027520473</v>
      </c>
      <c r="M161" s="238">
        <f>Recharge!B158</f>
        <v>12304</v>
      </c>
      <c r="N161" s="238">
        <f>Storage!H159</f>
        <v>717268</v>
      </c>
      <c r="O161" s="238">
        <f>Species!B158</f>
        <v>1</v>
      </c>
    </row>
    <row r="162" spans="1:15" ht="15.6" x14ac:dyDescent="0.3">
      <c r="A162" s="220">
        <v>12110109</v>
      </c>
      <c r="B162" s="204">
        <f>'Physical Supply by HUC 8'!X182</f>
        <v>0</v>
      </c>
      <c r="C162" s="204">
        <f>'Physical Supply by HUC 8'!Z182</f>
        <v>0</v>
      </c>
      <c r="D162" s="204">
        <f>'Physical Supply by HUC 8'!AB182</f>
        <v>0</v>
      </c>
      <c r="E162" s="204">
        <f>'Physical Supply by HUC 8'!AD182</f>
        <v>0</v>
      </c>
      <c r="F162" s="221">
        <f>'Physical Supply by HUC 8'!AR182</f>
        <v>41873.761047</v>
      </c>
      <c r="G162" s="116">
        <f>'Water Use Current M&amp;I'!AB160</f>
        <v>3840.5845614471982</v>
      </c>
      <c r="H162" s="204">
        <f>'Water Use Current Ag'!N159</f>
        <v>41309.146557505075</v>
      </c>
      <c r="I162" s="221">
        <f>'Water Use Current Thermo'!BV159</f>
        <v>0</v>
      </c>
      <c r="J162" s="238">
        <f>'Current Groundwater Pumping'!CL160</f>
        <v>56654.868290558865</v>
      </c>
      <c r="K162" s="134">
        <f>'Water Use Future M&amp;I'!AB159</f>
        <v>6204.3689401838928</v>
      </c>
      <c r="L162" s="221">
        <f>'Water Use Future Ag'!N159</f>
        <v>38436.596636205613</v>
      </c>
      <c r="M162" s="238">
        <f>Recharge!B159</f>
        <v>14379</v>
      </c>
      <c r="N162" s="238">
        <f>Storage!H160</f>
        <v>2839</v>
      </c>
      <c r="O162" s="238">
        <f>Species!B159</f>
        <v>6</v>
      </c>
    </row>
    <row r="163" spans="1:15" ht="15.6" x14ac:dyDescent="0.3">
      <c r="A163" s="220">
        <v>12110110</v>
      </c>
      <c r="B163" s="204">
        <f>'Physical Supply by HUC 8'!X183</f>
        <v>0</v>
      </c>
      <c r="C163" s="204">
        <f>'Physical Supply by HUC 8'!Z183</f>
        <v>72.444699999999997</v>
      </c>
      <c r="D163" s="204">
        <f>'Physical Supply by HUC 8'!AB183</f>
        <v>673.73571000000004</v>
      </c>
      <c r="E163" s="204">
        <f>'Physical Supply by HUC 8'!AD183</f>
        <v>2173.3409999999999</v>
      </c>
      <c r="F163" s="221">
        <f>'Physical Supply by HUC 8'!AR183</f>
        <v>91281.046447000001</v>
      </c>
      <c r="G163" s="116">
        <f>'Water Use Current M&amp;I'!AB161</f>
        <v>9825.382682959771</v>
      </c>
      <c r="H163" s="204">
        <f>'Water Use Current Ag'!N160</f>
        <v>40028.783123304776</v>
      </c>
      <c r="I163" s="221">
        <f>'Water Use Current Thermo'!BV160</f>
        <v>64961.769287291994</v>
      </c>
      <c r="J163" s="238">
        <f>'Current Groundwater Pumping'!CL161</f>
        <v>38865.424725853089</v>
      </c>
      <c r="K163" s="134">
        <f>'Water Use Future M&amp;I'!AB160</f>
        <v>15895.588812898353</v>
      </c>
      <c r="L163" s="221">
        <f>'Water Use Future Ag'!N160</f>
        <v>37242.730207766988</v>
      </c>
      <c r="M163" s="238">
        <f>Recharge!B160</f>
        <v>27361</v>
      </c>
      <c r="N163" s="238">
        <f>Storage!H161</f>
        <v>2056</v>
      </c>
      <c r="O163" s="238">
        <f>Species!B160</f>
        <v>9</v>
      </c>
    </row>
    <row r="164" spans="1:15" ht="15.6" x14ac:dyDescent="0.3">
      <c r="A164" s="220">
        <v>12110111</v>
      </c>
      <c r="B164" s="204">
        <f>'Physical Supply by HUC 8'!X184</f>
        <v>0</v>
      </c>
      <c r="C164" s="204">
        <f>'Physical Supply by HUC 8'!Z184</f>
        <v>0</v>
      </c>
      <c r="D164" s="204">
        <f>'Physical Supply by HUC 8'!AB184</f>
        <v>1593.7834</v>
      </c>
      <c r="E164" s="204">
        <f>'Physical Supply by HUC 8'!AD184</f>
        <v>2825.3433</v>
      </c>
      <c r="F164" s="221">
        <f>'Physical Supply by HUC 8'!AR184</f>
        <v>417679.91784999997</v>
      </c>
      <c r="G164" s="116">
        <f>'Water Use Current M&amp;I'!AB162</f>
        <v>16599.600489197903</v>
      </c>
      <c r="H164" s="204">
        <f>'Water Use Current Ag'!N161</f>
        <v>6277.8074978607665</v>
      </c>
      <c r="I164" s="221">
        <f>'Water Use Current Thermo'!BV161</f>
        <v>0</v>
      </c>
      <c r="J164" s="238">
        <f>'Current Groundwater Pumping'!CL162</f>
        <v>20480.10399193694</v>
      </c>
      <c r="K164" s="134">
        <f>'Water Use Future M&amp;I'!AB161</f>
        <v>20022.899780108881</v>
      </c>
      <c r="L164" s="221">
        <f>'Water Use Future Ag'!N161</f>
        <v>6288.7075276598953</v>
      </c>
      <c r="M164" s="238">
        <f>Recharge!B161</f>
        <v>5508</v>
      </c>
      <c r="N164" s="238">
        <f>Storage!H162</f>
        <v>302677</v>
      </c>
      <c r="O164" s="238">
        <f>Species!B161</f>
        <v>5</v>
      </c>
    </row>
    <row r="165" spans="1:15" ht="15.6" x14ac:dyDescent="0.3">
      <c r="A165" s="220">
        <v>12110201</v>
      </c>
      <c r="B165" s="204">
        <f>'Physical Supply by HUC 8'!X185</f>
        <v>0</v>
      </c>
      <c r="C165" s="204">
        <f>'Physical Supply by HUC 8'!Z185</f>
        <v>0</v>
      </c>
      <c r="D165" s="204">
        <f>'Physical Supply by HUC 8'!AB185</f>
        <v>0</v>
      </c>
      <c r="E165" s="204">
        <f>'Physical Supply by HUC 8'!AD185</f>
        <v>0</v>
      </c>
      <c r="F165" s="221">
        <f>'Physical Supply by HUC 8'!AR185</f>
        <v>0</v>
      </c>
      <c r="G165" s="116">
        <f>'Water Use Current M&amp;I'!AB163</f>
        <v>10789.776605383473</v>
      </c>
      <c r="H165" s="204">
        <f>'Water Use Current Ag'!N162</f>
        <v>1376.9092342472604</v>
      </c>
      <c r="I165" s="221">
        <f>'Water Use Current Thermo'!BV162</f>
        <v>34689.849500921999</v>
      </c>
      <c r="J165" s="238">
        <f>'Current Groundwater Pumping'!CL163</f>
        <v>25638.579545472981</v>
      </c>
      <c r="K165" s="134">
        <f>'Water Use Future M&amp;I'!AB162</f>
        <v>13194.451445220458</v>
      </c>
      <c r="L165" s="221">
        <f>'Water Use Future Ag'!N162</f>
        <v>1659.5317560351175</v>
      </c>
      <c r="M165" s="238">
        <f>Recharge!B162</f>
        <v>2135</v>
      </c>
      <c r="N165" s="238">
        <f>Storage!H163</f>
        <v>954</v>
      </c>
      <c r="O165" s="238">
        <f>Species!B162</f>
        <v>4</v>
      </c>
    </row>
    <row r="166" spans="1:15" ht="15.6" x14ac:dyDescent="0.3">
      <c r="A166" s="220">
        <v>12110202</v>
      </c>
      <c r="B166" s="204">
        <f>'Physical Supply by HUC 8'!X186</f>
        <v>449.15714000000003</v>
      </c>
      <c r="C166" s="204">
        <f>'Physical Supply by HUC 8'!Z186</f>
        <v>709.95806000000005</v>
      </c>
      <c r="D166" s="204">
        <f>'Physical Supply by HUC 8'!AB186</f>
        <v>869.33640000000003</v>
      </c>
      <c r="E166" s="204">
        <f>'Physical Supply by HUC 8'!AD186</f>
        <v>1014.2257999999999</v>
      </c>
      <c r="F166" s="221">
        <f>'Physical Supply by HUC 8'!AR186</f>
        <v>21827.588110000001</v>
      </c>
      <c r="G166" s="116">
        <f>'Water Use Current M&amp;I'!AB164</f>
        <v>97924.981648744215</v>
      </c>
      <c r="H166" s="204">
        <f>'Water Use Current Ag'!N163</f>
        <v>581.21612753068484</v>
      </c>
      <c r="I166" s="221">
        <f>'Water Use Current Thermo'!BV163</f>
        <v>14344.182148677999</v>
      </c>
      <c r="J166" s="238">
        <f>'Current Groundwater Pumping'!CL164</f>
        <v>803.30159253584645</v>
      </c>
      <c r="K166" s="134">
        <f>'Water Use Future M&amp;I'!AB163</f>
        <v>116376.00067604252</v>
      </c>
      <c r="L166" s="221">
        <f>'Water Use Future Ag'!N163</f>
        <v>456.09321118727348</v>
      </c>
      <c r="M166" s="238">
        <f>Recharge!B163</f>
        <v>4440</v>
      </c>
      <c r="N166" s="238">
        <f>Storage!H164</f>
        <v>6741</v>
      </c>
      <c r="O166" s="238">
        <f>Species!B163</f>
        <v>4</v>
      </c>
    </row>
    <row r="167" spans="1:15" ht="15.6" x14ac:dyDescent="0.3">
      <c r="A167" s="220">
        <v>12110203</v>
      </c>
      <c r="B167" s="204">
        <f>'Physical Supply by HUC 8'!X187</f>
        <v>0</v>
      </c>
      <c r="C167" s="204">
        <f>'Physical Supply by HUC 8'!Z187</f>
        <v>0</v>
      </c>
      <c r="D167" s="204">
        <f>'Physical Supply by HUC 8'!AB187</f>
        <v>0</v>
      </c>
      <c r="E167" s="204">
        <f>'Physical Supply by HUC 8'!AD187</f>
        <v>0</v>
      </c>
      <c r="F167" s="221">
        <f>'Physical Supply by HUC 8'!AR187</f>
        <v>0</v>
      </c>
      <c r="G167" s="116">
        <f>'Water Use Current M&amp;I'!AB165</f>
        <v>6390.3496391259323</v>
      </c>
      <c r="H167" s="204">
        <f>'Water Use Current Ag'!N164</f>
        <v>413.06559279369139</v>
      </c>
      <c r="I167" s="221">
        <f>'Water Use Current Thermo'!BV164</f>
        <v>2885.6975823439998</v>
      </c>
      <c r="J167" s="238">
        <f>'Current Groundwater Pumping'!CL165</f>
        <v>445.15460585369965</v>
      </c>
      <c r="K167" s="134">
        <f>'Water Use Future M&amp;I'!AB164</f>
        <v>7594.1512535369393</v>
      </c>
      <c r="L167" s="221">
        <f>'Water Use Future Ag'!N164</f>
        <v>368.68611606255558</v>
      </c>
      <c r="M167" s="238">
        <f>Recharge!B164</f>
        <v>2192</v>
      </c>
      <c r="N167" s="238">
        <f>Storage!H165</f>
        <v>0</v>
      </c>
      <c r="O167" s="238">
        <f>Species!B164</f>
        <v>5</v>
      </c>
    </row>
    <row r="168" spans="1:15" ht="15.6" x14ac:dyDescent="0.3">
      <c r="A168" s="220">
        <v>12110204</v>
      </c>
      <c r="B168" s="204">
        <f>'Physical Supply by HUC 8'!X188</f>
        <v>0</v>
      </c>
      <c r="C168" s="204">
        <f>'Physical Supply by HUC 8'!Z188</f>
        <v>0</v>
      </c>
      <c r="D168" s="204">
        <f>'Physical Supply by HUC 8'!AB188</f>
        <v>72.444699999999997</v>
      </c>
      <c r="E168" s="204">
        <f>'Physical Supply by HUC 8'!AD188</f>
        <v>217.33410000000001</v>
      </c>
      <c r="F168" s="221">
        <f>'Physical Supply by HUC 8'!AR188</f>
        <v>5331.205473</v>
      </c>
      <c r="G168" s="116">
        <f>'Water Use Current M&amp;I'!AB166</f>
        <v>15262.030757630606</v>
      </c>
      <c r="H168" s="204">
        <f>'Water Use Current Ag'!N165</f>
        <v>2567.916533586153</v>
      </c>
      <c r="I168" s="221">
        <f>'Water Use Current Thermo'!BV165</f>
        <v>11.250689478999998</v>
      </c>
      <c r="J168" s="238">
        <f>'Current Groundwater Pumping'!CL166</f>
        <v>6702.8067119210073</v>
      </c>
      <c r="K168" s="134">
        <f>'Water Use Future M&amp;I'!AB165</f>
        <v>16360.856415058537</v>
      </c>
      <c r="L168" s="221">
        <f>'Water Use Future Ag'!N165</f>
        <v>2180.1334854501647</v>
      </c>
      <c r="M168" s="238">
        <f>Recharge!B165</f>
        <v>3447</v>
      </c>
      <c r="N168" s="238">
        <f>Storage!H166</f>
        <v>6697</v>
      </c>
      <c r="O168" s="238">
        <f>Species!B165</f>
        <v>5</v>
      </c>
    </row>
    <row r="169" spans="1:15" ht="15.6" x14ac:dyDescent="0.3">
      <c r="A169" s="220">
        <v>12110205</v>
      </c>
      <c r="B169" s="204">
        <f>'Physical Supply by HUC 8'!X189</f>
        <v>0</v>
      </c>
      <c r="C169" s="204">
        <f>'Physical Supply by HUC 8'!Z189</f>
        <v>0</v>
      </c>
      <c r="D169" s="204">
        <f>'Physical Supply by HUC 8'!AB189</f>
        <v>0</v>
      </c>
      <c r="E169" s="204">
        <f>'Physical Supply by HUC 8'!AD189</f>
        <v>0</v>
      </c>
      <c r="F169" s="221">
        <f>'Physical Supply by HUC 8'!AR189</f>
        <v>4736.4344860000001</v>
      </c>
      <c r="G169" s="116">
        <f>'Water Use Current M&amp;I'!AB167</f>
        <v>7247.3676405133056</v>
      </c>
      <c r="H169" s="204">
        <f>'Water Use Current Ag'!N166</f>
        <v>6389.7158259434791</v>
      </c>
      <c r="I169" s="221">
        <f>'Water Use Current Thermo'!BV166</f>
        <v>361.04779883399993</v>
      </c>
      <c r="J169" s="238">
        <f>'Current Groundwater Pumping'!CL167</f>
        <v>11815.022164935179</v>
      </c>
      <c r="K169" s="134">
        <f>'Water Use Future M&amp;I'!AB166</f>
        <v>8192.9101259597737</v>
      </c>
      <c r="L169" s="221">
        <f>'Water Use Future Ag'!N166</f>
        <v>5678.3032178982967</v>
      </c>
      <c r="M169" s="238">
        <f>Recharge!B166</f>
        <v>10089</v>
      </c>
      <c r="N169" s="238">
        <f>Storage!H167</f>
        <v>1692</v>
      </c>
      <c r="O169" s="238">
        <f>Species!B166</f>
        <v>6</v>
      </c>
    </row>
    <row r="170" spans="1:15" ht="15.6" x14ac:dyDescent="0.3">
      <c r="A170" s="220">
        <v>12110206</v>
      </c>
      <c r="B170" s="204">
        <f>'Physical Supply by HUC 8'!X190</f>
        <v>0</v>
      </c>
      <c r="C170" s="204">
        <f>'Physical Supply by HUC 8'!Z190</f>
        <v>0</v>
      </c>
      <c r="D170" s="204">
        <f>'Physical Supply by HUC 8'!AB190</f>
        <v>0</v>
      </c>
      <c r="E170" s="204">
        <f>'Physical Supply by HUC 8'!AD190</f>
        <v>0</v>
      </c>
      <c r="F170" s="221">
        <f>'Physical Supply by HUC 8'!AR190</f>
        <v>0</v>
      </c>
      <c r="G170" s="116">
        <f>'Water Use Current M&amp;I'!AB168</f>
        <v>3372.7363911163366</v>
      </c>
      <c r="H170" s="204">
        <f>'Water Use Current Ag'!N167</f>
        <v>2293.881995907102</v>
      </c>
      <c r="I170" s="221">
        <f>'Water Use Current Thermo'!BV167</f>
        <v>24725.037629484999</v>
      </c>
      <c r="J170" s="238">
        <f>'Current Groundwater Pumping'!CL168</f>
        <v>3012.5119794597995</v>
      </c>
      <c r="K170" s="134">
        <f>'Water Use Future M&amp;I'!AB167</f>
        <v>4013.3210711298034</v>
      </c>
      <c r="L170" s="221">
        <f>'Water Use Future Ag'!N167</f>
        <v>2178.2679397046918</v>
      </c>
      <c r="M170" s="238">
        <f>Recharge!B167</f>
        <v>2019</v>
      </c>
      <c r="N170" s="238">
        <f>Storage!H168</f>
        <v>100</v>
      </c>
      <c r="O170" s="238">
        <f>Species!B167</f>
        <v>5</v>
      </c>
    </row>
    <row r="171" spans="1:15" ht="15.6" x14ac:dyDescent="0.3">
      <c r="A171" s="220">
        <v>12110207</v>
      </c>
      <c r="B171" s="204">
        <f>'Physical Supply by HUC 8'!X191</f>
        <v>0</v>
      </c>
      <c r="C171" s="204">
        <f>'Physical Supply by HUC 8'!Z191</f>
        <v>0</v>
      </c>
      <c r="D171" s="204">
        <f>'Physical Supply by HUC 8'!AB191</f>
        <v>0</v>
      </c>
      <c r="E171" s="204">
        <f>'Physical Supply by HUC 8'!AD191</f>
        <v>0</v>
      </c>
      <c r="F171" s="221">
        <f>'Physical Supply by HUC 8'!AR191</f>
        <v>0</v>
      </c>
      <c r="G171" s="116">
        <f>'Water Use Current M&amp;I'!AB169</f>
        <v>1390.7244614116298</v>
      </c>
      <c r="H171" s="204">
        <f>'Water Use Current Ag'!N168</f>
        <v>162375.28245269376</v>
      </c>
      <c r="I171" s="221">
        <f>'Water Use Current Thermo'!BV168</f>
        <v>0</v>
      </c>
      <c r="J171" s="238">
        <f>'Current Groundwater Pumping'!CL169</f>
        <v>7473.6759150180806</v>
      </c>
      <c r="K171" s="134">
        <f>'Water Use Future M&amp;I'!AB168</f>
        <v>2039.2887281415356</v>
      </c>
      <c r="L171" s="221">
        <f>'Water Use Future Ag'!N168</f>
        <v>129272.67438207041</v>
      </c>
      <c r="M171" s="238">
        <f>Recharge!B168</f>
        <v>11664</v>
      </c>
      <c r="N171" s="238">
        <f>Storage!H169</f>
        <v>0</v>
      </c>
      <c r="O171" s="238">
        <f>Species!B168</f>
        <v>6</v>
      </c>
    </row>
    <row r="172" spans="1:15" ht="15.6" x14ac:dyDescent="0.3">
      <c r="A172" s="220">
        <v>12110208</v>
      </c>
      <c r="B172" s="204">
        <f>'Physical Supply by HUC 8'!X192</f>
        <v>0</v>
      </c>
      <c r="C172" s="204">
        <f>'Physical Supply by HUC 8'!Z192</f>
        <v>0</v>
      </c>
      <c r="D172" s="204">
        <f>'Physical Supply by HUC 8'!AB192</f>
        <v>0</v>
      </c>
      <c r="E172" s="204">
        <f>'Physical Supply by HUC 8'!AD192</f>
        <v>0</v>
      </c>
      <c r="F172" s="221">
        <f>'Physical Supply by HUC 8'!AR192</f>
        <v>0</v>
      </c>
      <c r="G172" s="116">
        <f>'Water Use Current M&amp;I'!AB170</f>
        <v>213830.53989442237</v>
      </c>
      <c r="H172" s="204">
        <f>'Water Use Current Ag'!N169</f>
        <v>801758.98655782593</v>
      </c>
      <c r="I172" s="221">
        <f>'Water Use Current Thermo'!BV169</f>
        <v>0</v>
      </c>
      <c r="J172" s="238">
        <f>'Current Groundwater Pumping'!CL170</f>
        <v>7557.1404280870911</v>
      </c>
      <c r="K172" s="134">
        <f>'Water Use Future M&amp;I'!AB169</f>
        <v>304596.69427505479</v>
      </c>
      <c r="L172" s="221">
        <f>'Water Use Future Ag'!N169</f>
        <v>675838.92984222912</v>
      </c>
      <c r="M172" s="238">
        <f>Recharge!B169</f>
        <v>11006</v>
      </c>
      <c r="N172" s="238">
        <f>Storage!H170</f>
        <v>97749</v>
      </c>
      <c r="O172" s="238">
        <f>Species!B169</f>
        <v>6</v>
      </c>
    </row>
    <row r="173" spans="1:15" ht="15.6" x14ac:dyDescent="0.3">
      <c r="A173" s="220">
        <v>13030102</v>
      </c>
      <c r="B173" s="204">
        <f>'Physical Supply by HUC 8'!X193</f>
        <v>4491.5713999999998</v>
      </c>
      <c r="C173" s="204">
        <f>'Physical Supply by HUC 8'!Z193</f>
        <v>9961.1462499999998</v>
      </c>
      <c r="D173" s="204">
        <f>'Physical Supply by HUC 8'!AB193</f>
        <v>18835.621999999999</v>
      </c>
      <c r="E173" s="204">
        <f>'Physical Supply by HUC 8'!AD193</f>
        <v>30426.774000000001</v>
      </c>
      <c r="F173" s="221">
        <f>'Physical Supply by HUC 8'!AR193</f>
        <v>231102.93968199997</v>
      </c>
      <c r="G173" s="116">
        <f>'Water Use Current M&amp;I'!AB171</f>
        <v>23165.752592094726</v>
      </c>
      <c r="H173" s="204">
        <f>'Water Use Current Ag'!N170</f>
        <v>24815.252119202858</v>
      </c>
      <c r="I173" s="221">
        <f>'Water Use Current Thermo'!BV170</f>
        <v>0</v>
      </c>
      <c r="J173" s="238">
        <f>'Current Groundwater Pumping'!CL171</f>
        <v>514.80079051139637</v>
      </c>
      <c r="K173" s="134">
        <f>'Water Use Future M&amp;I'!AB170</f>
        <v>30235.194520034878</v>
      </c>
      <c r="L173" s="221">
        <f>'Water Use Future Ag'!N170</f>
        <v>24190.715047025438</v>
      </c>
      <c r="M173" s="238">
        <f>Recharge!B170</f>
        <v>1239</v>
      </c>
      <c r="N173" s="238">
        <f>Storage!H171</f>
        <v>207</v>
      </c>
      <c r="O173" s="238">
        <f>Species!B170</f>
        <v>5</v>
      </c>
    </row>
    <row r="174" spans="1:15" ht="15.6" x14ac:dyDescent="0.3">
      <c r="A174" s="220">
        <v>13040100</v>
      </c>
      <c r="B174" s="204">
        <f>'Physical Supply by HUC 8'!X194</f>
        <v>0</v>
      </c>
      <c r="C174" s="204">
        <f>'Physical Supply by HUC 8'!Z194</f>
        <v>0</v>
      </c>
      <c r="D174" s="204">
        <f>'Physical Supply by HUC 8'!AB194</f>
        <v>0</v>
      </c>
      <c r="E174" s="204">
        <f>'Physical Supply by HUC 8'!AD194</f>
        <v>202.84516000000002</v>
      </c>
      <c r="F174" s="221">
        <f>'Physical Supply by HUC 8'!AR194</f>
        <v>18129.286174999997</v>
      </c>
      <c r="G174" s="116">
        <f>'Water Use Current M&amp;I'!AB172</f>
        <v>112526.03069699006</v>
      </c>
      <c r="H174" s="204">
        <f>'Water Use Current Ag'!N171</f>
        <v>240556.70716858524</v>
      </c>
      <c r="I174" s="221">
        <f>'Water Use Current Thermo'!BV171</f>
        <v>0</v>
      </c>
      <c r="J174" s="238">
        <f>'Current Groundwater Pumping'!CL172</f>
        <v>65996.057413775663</v>
      </c>
      <c r="K174" s="134">
        <f>'Water Use Future M&amp;I'!AB171</f>
        <v>146864.59730685665</v>
      </c>
      <c r="L174" s="221">
        <f>'Water Use Future Ag'!N171</f>
        <v>233892.83767204807</v>
      </c>
      <c r="M174" s="238">
        <f>Recharge!B171</f>
        <v>13406</v>
      </c>
      <c r="N174" s="238">
        <f>Storage!H172</f>
        <v>32499</v>
      </c>
      <c r="O174" s="238">
        <f>Species!B171</f>
        <v>5</v>
      </c>
    </row>
    <row r="175" spans="1:15" ht="15.6" x14ac:dyDescent="0.3">
      <c r="A175" s="220">
        <v>13040201</v>
      </c>
      <c r="B175" s="204">
        <f>'Physical Supply by HUC 8'!X195</f>
        <v>0</v>
      </c>
      <c r="C175" s="204">
        <f>'Physical Supply by HUC 8'!Z195</f>
        <v>0</v>
      </c>
      <c r="D175" s="204">
        <f>'Physical Supply by HUC 8'!AB195</f>
        <v>0</v>
      </c>
      <c r="E175" s="204">
        <f>'Physical Supply by HUC 8'!AD195</f>
        <v>0</v>
      </c>
      <c r="F175" s="221">
        <f>'Physical Supply by HUC 8'!AR195</f>
        <v>5852.0828659999997</v>
      </c>
      <c r="G175" s="116">
        <f>'Water Use Current M&amp;I'!AB173</f>
        <v>1495.0530800095742</v>
      </c>
      <c r="H175" s="204">
        <f>'Water Use Current Ag'!N172</f>
        <v>41905.993528062412</v>
      </c>
      <c r="I175" s="221">
        <f>'Water Use Current Thermo'!BV172</f>
        <v>0</v>
      </c>
      <c r="J175" s="238">
        <f>'Current Groundwater Pumping'!CL173</f>
        <v>9143.5504417897628</v>
      </c>
      <c r="K175" s="134">
        <f>'Water Use Future M&amp;I'!AB172</f>
        <v>1931.8677699064751</v>
      </c>
      <c r="L175" s="221">
        <f>'Water Use Future Ag'!N172</f>
        <v>40212.486922966942</v>
      </c>
      <c r="M175" s="238">
        <f>Recharge!B172</f>
        <v>10505</v>
      </c>
      <c r="N175" s="238">
        <f>Storage!H173</f>
        <v>0</v>
      </c>
      <c r="O175" s="238">
        <f>Species!B172</f>
        <v>7</v>
      </c>
    </row>
    <row r="176" spans="1:15" ht="15.6" x14ac:dyDescent="0.3">
      <c r="A176" s="220">
        <v>13040202</v>
      </c>
      <c r="B176" s="204">
        <f>'Physical Supply by HUC 8'!X196</f>
        <v>0</v>
      </c>
      <c r="C176" s="204">
        <f>'Physical Supply by HUC 8'!Z196</f>
        <v>0</v>
      </c>
      <c r="D176" s="204">
        <f>'Physical Supply by HUC 8'!AB196</f>
        <v>0</v>
      </c>
      <c r="E176" s="204">
        <f>'Physical Supply by HUC 8'!AD196</f>
        <v>0</v>
      </c>
      <c r="F176" s="221">
        <f>'Physical Supply by HUC 8'!AR196</f>
        <v>0</v>
      </c>
      <c r="G176" s="116">
        <f>'Water Use Current M&amp;I'!AB174</f>
        <v>654.50091553401944</v>
      </c>
      <c r="H176" s="204">
        <f>'Water Use Current Ag'!N173</f>
        <v>7696.0653060538962</v>
      </c>
      <c r="I176" s="221">
        <f>'Water Use Current Thermo'!BV173</f>
        <v>0</v>
      </c>
      <c r="J176" s="238">
        <f>'Current Groundwater Pumping'!CL174</f>
        <v>602.12733370060641</v>
      </c>
      <c r="K176" s="134">
        <f>'Water Use Future M&amp;I'!AB173</f>
        <v>836.91281985174271</v>
      </c>
      <c r="L176" s="221">
        <f>'Water Use Future Ag'!N173</f>
        <v>7408.20632635321</v>
      </c>
      <c r="M176" s="238">
        <f>Recharge!B173</f>
        <v>9829</v>
      </c>
      <c r="N176" s="238">
        <f>Storage!H174</f>
        <v>3452</v>
      </c>
      <c r="O176" s="238">
        <f>Species!B173</f>
        <v>8</v>
      </c>
    </row>
    <row r="177" spans="1:15" ht="15.6" x14ac:dyDescent="0.3">
      <c r="A177" s="220">
        <v>13040203</v>
      </c>
      <c r="B177" s="204">
        <f>'Physical Supply by HUC 8'!X197</f>
        <v>0</v>
      </c>
      <c r="C177" s="204">
        <f>'Physical Supply by HUC 8'!Z197</f>
        <v>0</v>
      </c>
      <c r="D177" s="204">
        <f>'Physical Supply by HUC 8'!AB197</f>
        <v>0</v>
      </c>
      <c r="E177" s="204">
        <f>'Physical Supply by HUC 8'!AD197</f>
        <v>0</v>
      </c>
      <c r="F177" s="221">
        <f>'Physical Supply by HUC 8'!AR197</f>
        <v>0</v>
      </c>
      <c r="G177" s="116">
        <f>'Water Use Current M&amp;I'!AB175</f>
        <v>57.18873623194574</v>
      </c>
      <c r="H177" s="204">
        <f>'Water Use Current Ag'!N174</f>
        <v>2863.2892070549692</v>
      </c>
      <c r="I177" s="221">
        <f>'Water Use Current Thermo'!BV174</f>
        <v>0</v>
      </c>
      <c r="J177" s="238">
        <f>'Current Groundwater Pumping'!CL175</f>
        <v>1684.9705053956868</v>
      </c>
      <c r="K177" s="134">
        <f>'Water Use Future M&amp;I'!AB174</f>
        <v>66.679079806499061</v>
      </c>
      <c r="L177" s="221">
        <f>'Water Use Future Ag'!N174</f>
        <v>2756.1852235487972</v>
      </c>
      <c r="M177" s="238">
        <f>Recharge!B174</f>
        <v>4231</v>
      </c>
      <c r="N177" s="238">
        <f>Storage!H175</f>
        <v>0</v>
      </c>
      <c r="O177" s="238">
        <f>Species!B174</f>
        <v>4</v>
      </c>
    </row>
    <row r="178" spans="1:15" ht="15.6" x14ac:dyDescent="0.3">
      <c r="A178" s="220">
        <v>13040204</v>
      </c>
      <c r="B178" s="204">
        <f>'Physical Supply by HUC 8'!X198</f>
        <v>0</v>
      </c>
      <c r="C178" s="204">
        <f>'Physical Supply by HUC 8'!Z198</f>
        <v>0</v>
      </c>
      <c r="D178" s="204">
        <f>'Physical Supply by HUC 8'!AB198</f>
        <v>0</v>
      </c>
      <c r="E178" s="204">
        <f>'Physical Supply by HUC 8'!AD198</f>
        <v>0</v>
      </c>
      <c r="F178" s="221">
        <f>'Physical Supply by HUC 8'!AR198</f>
        <v>0</v>
      </c>
      <c r="G178" s="116">
        <f>'Water Use Current M&amp;I'!AB176</f>
        <v>157.18821805254993</v>
      </c>
      <c r="H178" s="204">
        <f>'Water Use Current Ag'!N175</f>
        <v>1415.9284633542052</v>
      </c>
      <c r="I178" s="221">
        <f>'Water Use Current Thermo'!BV175</f>
        <v>0</v>
      </c>
      <c r="J178" s="238">
        <f>'Current Groundwater Pumping'!CL176</f>
        <v>1293.9175516687869</v>
      </c>
      <c r="K178" s="134">
        <f>'Water Use Future M&amp;I'!AB175</f>
        <v>165.42435489713336</v>
      </c>
      <c r="L178" s="221">
        <f>'Water Use Future Ag'!N175</f>
        <v>1373.0057864872124</v>
      </c>
      <c r="M178" s="238">
        <f>Recharge!B175</f>
        <v>9753</v>
      </c>
      <c r="N178" s="238">
        <f>Storage!H176</f>
        <v>492</v>
      </c>
      <c r="O178" s="238">
        <f>Species!B175</f>
        <v>4</v>
      </c>
    </row>
    <row r="179" spans="1:15" ht="15.6" x14ac:dyDescent="0.3">
      <c r="A179" s="220">
        <v>13040205</v>
      </c>
      <c r="B179" s="204">
        <f>'Physical Supply by HUC 8'!X199</f>
        <v>0</v>
      </c>
      <c r="C179" s="204">
        <f>'Physical Supply by HUC 8'!Z199</f>
        <v>0</v>
      </c>
      <c r="D179" s="204">
        <f>'Physical Supply by HUC 8'!AB199</f>
        <v>0</v>
      </c>
      <c r="E179" s="204">
        <f>'Physical Supply by HUC 8'!AD199</f>
        <v>0</v>
      </c>
      <c r="F179" s="221">
        <f>'Physical Supply by HUC 8'!AR199</f>
        <v>0</v>
      </c>
      <c r="G179" s="116">
        <f>'Water Use Current M&amp;I'!AB177</f>
        <v>49.629982668977469</v>
      </c>
      <c r="H179" s="204">
        <f>'Water Use Current Ag'!N176</f>
        <v>385.93351237730087</v>
      </c>
      <c r="I179" s="221">
        <f>'Water Use Current Thermo'!BV176</f>
        <v>0</v>
      </c>
      <c r="J179" s="238">
        <f>'Current Groundwater Pumping'!CL177</f>
        <v>1097.9178813432961</v>
      </c>
      <c r="K179" s="134">
        <f>'Water Use Future M&amp;I'!AB176</f>
        <v>52.193240901213173</v>
      </c>
      <c r="L179" s="221">
        <f>'Water Use Future Ag'!N176</f>
        <v>383.11647944024025</v>
      </c>
      <c r="M179" s="238">
        <f>Recharge!B176</f>
        <v>14432</v>
      </c>
      <c r="N179" s="238">
        <f>Storage!H177</f>
        <v>0</v>
      </c>
      <c r="O179" s="238">
        <f>Species!B176</f>
        <v>4</v>
      </c>
    </row>
    <row r="180" spans="1:15" ht="15.6" x14ac:dyDescent="0.3">
      <c r="A180" s="220">
        <v>13040206</v>
      </c>
      <c r="B180" s="204">
        <f>'Physical Supply by HUC 8'!X200</f>
        <v>0</v>
      </c>
      <c r="C180" s="204">
        <f>'Physical Supply by HUC 8'!Z200</f>
        <v>0</v>
      </c>
      <c r="D180" s="204">
        <f>'Physical Supply by HUC 8'!AB200</f>
        <v>0</v>
      </c>
      <c r="E180" s="204">
        <f>'Physical Supply by HUC 8'!AD200</f>
        <v>0</v>
      </c>
      <c r="F180" s="221">
        <f>'Physical Supply by HUC 8'!AR200</f>
        <v>0</v>
      </c>
      <c r="G180" s="116">
        <f>'Water Use Current M&amp;I'!AB178</f>
        <v>127.48093587521663</v>
      </c>
      <c r="H180" s="204">
        <f>'Water Use Current Ag'!N177</f>
        <v>498.89238834555289</v>
      </c>
      <c r="I180" s="221">
        <f>'Water Use Current Thermo'!BV177</f>
        <v>0</v>
      </c>
      <c r="J180" s="238">
        <f>'Current Groundwater Pumping'!CL178</f>
        <v>988.68458280870573</v>
      </c>
      <c r="K180" s="134">
        <f>'Water Use Future M&amp;I'!AB177</f>
        <v>134.06499133448872</v>
      </c>
      <c r="L180" s="221">
        <f>'Water Use Future Ag'!N177</f>
        <v>495.25083806565834</v>
      </c>
      <c r="M180" s="238">
        <f>Recharge!B177</f>
        <v>15693</v>
      </c>
      <c r="N180" s="238">
        <f>Storage!H178</f>
        <v>0</v>
      </c>
      <c r="O180" s="238">
        <f>Species!B177</f>
        <v>4</v>
      </c>
    </row>
    <row r="181" spans="1:15" ht="15.6" x14ac:dyDescent="0.3">
      <c r="A181" s="220">
        <v>13040207</v>
      </c>
      <c r="B181" s="204">
        <f>'Physical Supply by HUC 8'!X201</f>
        <v>0</v>
      </c>
      <c r="C181" s="204">
        <f>'Physical Supply by HUC 8'!Z201</f>
        <v>0</v>
      </c>
      <c r="D181" s="204">
        <f>'Physical Supply by HUC 8'!AB201</f>
        <v>0</v>
      </c>
      <c r="E181" s="204">
        <f>'Physical Supply by HUC 8'!AD201</f>
        <v>0</v>
      </c>
      <c r="F181" s="221">
        <f>'Physical Supply by HUC 8'!AR201</f>
        <v>0</v>
      </c>
      <c r="G181" s="116">
        <f>'Water Use Current M&amp;I'!AB179</f>
        <v>82.959922010398614</v>
      </c>
      <c r="H181" s="204">
        <f>'Water Use Current Ag'!N178</f>
        <v>332.00244373943355</v>
      </c>
      <c r="I181" s="221">
        <f>'Water Use Current Thermo'!BV178</f>
        <v>0</v>
      </c>
      <c r="J181" s="238">
        <f>'Current Groundwater Pumping'!CL179</f>
        <v>1761.2647942004567</v>
      </c>
      <c r="K181" s="134">
        <f>'Water Use Future M&amp;I'!AB178</f>
        <v>87.244584055459271</v>
      </c>
      <c r="L181" s="221">
        <f>'Water Use Future Ag'!N178</f>
        <v>329.57906823768582</v>
      </c>
      <c r="M181" s="238">
        <f>Recharge!B178</f>
        <v>9253</v>
      </c>
      <c r="N181" s="238">
        <f>Storage!H179</f>
        <v>340</v>
      </c>
      <c r="O181" s="238">
        <f>Species!B178</f>
        <v>4</v>
      </c>
    </row>
    <row r="182" spans="1:15" ht="15.6" x14ac:dyDescent="0.3">
      <c r="A182" s="220">
        <v>13040208</v>
      </c>
      <c r="B182" s="204">
        <f>'Physical Supply by HUC 8'!X202</f>
        <v>0</v>
      </c>
      <c r="C182" s="204">
        <f>'Physical Supply by HUC 8'!Z202</f>
        <v>0</v>
      </c>
      <c r="D182" s="204">
        <f>'Physical Supply by HUC 8'!AB202</f>
        <v>0</v>
      </c>
      <c r="E182" s="204">
        <f>'Physical Supply by HUC 8'!AD202</f>
        <v>0</v>
      </c>
      <c r="F182" s="221">
        <f>'Physical Supply by HUC 8'!AR202</f>
        <v>5873.091829</v>
      </c>
      <c r="G182" s="116">
        <f>'Water Use Current M&amp;I'!AB180</f>
        <v>255.68608387451994</v>
      </c>
      <c r="H182" s="204">
        <f>'Water Use Current Ag'!N179</f>
        <v>1149.5022331426749</v>
      </c>
      <c r="I182" s="221">
        <f>'Water Use Current Thermo'!BV179</f>
        <v>0</v>
      </c>
      <c r="J182" s="238">
        <f>'Current Groundwater Pumping'!CL180</f>
        <v>1070.643324822511</v>
      </c>
      <c r="K182" s="134">
        <f>'Water Use Future M&amp;I'!AB179</f>
        <v>265.77495100383686</v>
      </c>
      <c r="L182" s="221">
        <f>'Water Use Future Ag'!N179</f>
        <v>1117.754546173004</v>
      </c>
      <c r="M182" s="238">
        <f>Recharge!B179</f>
        <v>9352</v>
      </c>
      <c r="N182" s="238">
        <f>Storage!H180</f>
        <v>0</v>
      </c>
      <c r="O182" s="238">
        <f>Species!B179</f>
        <v>8</v>
      </c>
    </row>
    <row r="183" spans="1:15" ht="15.6" x14ac:dyDescent="0.3">
      <c r="A183" s="220">
        <v>13040209</v>
      </c>
      <c r="B183" s="204">
        <f>'Physical Supply by HUC 8'!X203</f>
        <v>0</v>
      </c>
      <c r="C183" s="204">
        <f>'Physical Supply by HUC 8'!Z203</f>
        <v>0</v>
      </c>
      <c r="D183" s="204">
        <f>'Physical Supply by HUC 8'!AB203</f>
        <v>0</v>
      </c>
      <c r="E183" s="204">
        <f>'Physical Supply by HUC 8'!AD203</f>
        <v>0</v>
      </c>
      <c r="F183" s="221">
        <f>'Physical Supply by HUC 8'!AR203</f>
        <v>0</v>
      </c>
      <c r="G183" s="116">
        <f>'Water Use Current M&amp;I'!AB181</f>
        <v>22.358455488033098</v>
      </c>
      <c r="H183" s="204">
        <f>'Water Use Current Ag'!N180</f>
        <v>543.77526381225653</v>
      </c>
      <c r="I183" s="221">
        <f>'Water Use Current Thermo'!BV180</f>
        <v>0</v>
      </c>
      <c r="J183" s="238">
        <f>'Current Groundwater Pumping'!CL181</f>
        <v>379.47927343322283</v>
      </c>
      <c r="K183" s="134">
        <f>'Water Use Future M&amp;I'!AB180</f>
        <v>21.293490250757902</v>
      </c>
      <c r="L183" s="221">
        <f>'Water Use Future Ag'!N180</f>
        <v>535.27605836059729</v>
      </c>
      <c r="M183" s="238">
        <f>Recharge!B180</f>
        <v>12596</v>
      </c>
      <c r="N183" s="238">
        <f>Storage!H181</f>
        <v>0</v>
      </c>
      <c r="O183" s="238">
        <f>Species!B180</f>
        <v>8</v>
      </c>
    </row>
    <row r="184" spans="1:15" ht="15.6" x14ac:dyDescent="0.3">
      <c r="A184" s="220">
        <v>13040210</v>
      </c>
      <c r="B184" s="204">
        <f>'Physical Supply by HUC 8'!X204</f>
        <v>0</v>
      </c>
      <c r="C184" s="204">
        <f>'Physical Supply by HUC 8'!Z204</f>
        <v>0</v>
      </c>
      <c r="D184" s="204">
        <f>'Physical Supply by HUC 8'!AB204</f>
        <v>0</v>
      </c>
      <c r="E184" s="204">
        <f>'Physical Supply by HUC 8'!AD204</f>
        <v>0</v>
      </c>
      <c r="F184" s="221">
        <f>'Physical Supply by HUC 8'!AR204</f>
        <v>0</v>
      </c>
      <c r="G184" s="116">
        <f>'Water Use Current M&amp;I'!AB182</f>
        <v>83.795839720106443</v>
      </c>
      <c r="H184" s="204">
        <f>'Water Use Current Ag'!N181</f>
        <v>3193.2187925541443</v>
      </c>
      <c r="I184" s="221">
        <f>'Water Use Current Thermo'!BV181</f>
        <v>0</v>
      </c>
      <c r="J184" s="238">
        <f>'Current Groundwater Pumping'!CL182</f>
        <v>2207.3878822389597</v>
      </c>
      <c r="K184" s="134">
        <f>'Water Use Future M&amp;I'!AB181</f>
        <v>134.9555135156196</v>
      </c>
      <c r="L184" s="221">
        <f>'Water Use Future Ag'!N181</f>
        <v>3096.6035590273323</v>
      </c>
      <c r="M184" s="238">
        <f>Recharge!B181</f>
        <v>12810</v>
      </c>
      <c r="N184" s="238">
        <f>Storage!H182</f>
        <v>0</v>
      </c>
      <c r="O184" s="238">
        <f>Species!B181</f>
        <v>11</v>
      </c>
    </row>
    <row r="185" spans="1:15" ht="15.6" x14ac:dyDescent="0.3">
      <c r="A185" s="220">
        <v>13040211</v>
      </c>
      <c r="B185" s="204">
        <f>'Physical Supply by HUC 8'!X205</f>
        <v>0</v>
      </c>
      <c r="C185" s="204">
        <f>'Physical Supply by HUC 8'!Z205</f>
        <v>0</v>
      </c>
      <c r="D185" s="204">
        <f>'Physical Supply by HUC 8'!AB205</f>
        <v>0</v>
      </c>
      <c r="E185" s="204">
        <f>'Physical Supply by HUC 8'!AD205</f>
        <v>0</v>
      </c>
      <c r="F185" s="221">
        <f>'Physical Supply by HUC 8'!AR205</f>
        <v>0</v>
      </c>
      <c r="G185" s="116">
        <f>'Water Use Current M&amp;I'!AB183</f>
        <v>60.743313466055397</v>
      </c>
      <c r="H185" s="204">
        <f>'Water Use Current Ag'!N182</f>
        <v>5943.0954645185147</v>
      </c>
      <c r="I185" s="221">
        <f>'Water Use Current Thermo'!BV182</f>
        <v>0</v>
      </c>
      <c r="J185" s="238">
        <f>'Current Groundwater Pumping'!CL183</f>
        <v>2933.327262294164</v>
      </c>
      <c r="K185" s="134">
        <f>'Water Use Future M&amp;I'!AB182</f>
        <v>196.26539586482193</v>
      </c>
      <c r="L185" s="221">
        <f>'Water Use Future Ag'!N182</f>
        <v>5762.4470900797105</v>
      </c>
      <c r="M185" s="238">
        <f>Recharge!B182</f>
        <v>10780</v>
      </c>
      <c r="N185" s="238">
        <f>Storage!H183</f>
        <v>37</v>
      </c>
      <c r="O185" s="238">
        <f>Species!B182</f>
        <v>8</v>
      </c>
    </row>
    <row r="186" spans="1:15" ht="15.6" x14ac:dyDescent="0.3">
      <c r="A186" s="220">
        <v>13040212</v>
      </c>
      <c r="B186" s="204">
        <f>'Physical Supply by HUC 8'!X206</f>
        <v>0</v>
      </c>
      <c r="C186" s="204">
        <f>'Physical Supply by HUC 8'!Z206</f>
        <v>0</v>
      </c>
      <c r="D186" s="204">
        <f>'Physical Supply by HUC 8'!AB206</f>
        <v>0</v>
      </c>
      <c r="E186" s="204">
        <f>'Physical Supply by HUC 8'!AD206</f>
        <v>0</v>
      </c>
      <c r="F186" s="221">
        <f>'Physical Supply by HUC 8'!AR206</f>
        <v>0</v>
      </c>
      <c r="G186" s="116">
        <f>'Water Use Current M&amp;I'!AB184</f>
        <v>146.46745073233274</v>
      </c>
      <c r="H186" s="204">
        <f>'Water Use Current Ag'!N183</f>
        <v>447.65852769493154</v>
      </c>
      <c r="I186" s="221">
        <f>'Water Use Current Thermo'!BV183</f>
        <v>0</v>
      </c>
      <c r="J186" s="238">
        <f>'Current Groundwater Pumping'!CL184</f>
        <v>978.79668860384504</v>
      </c>
      <c r="K186" s="134">
        <f>'Water Use Future M&amp;I'!AB183</f>
        <v>168.62916623179467</v>
      </c>
      <c r="L186" s="221">
        <f>'Water Use Future Ag'!N183</f>
        <v>420.64134712896265</v>
      </c>
      <c r="M186" s="238">
        <f>Recharge!B183</f>
        <v>7053</v>
      </c>
      <c r="N186" s="238">
        <f>Storage!H184</f>
        <v>0</v>
      </c>
      <c r="O186" s="238">
        <f>Species!B183</f>
        <v>4</v>
      </c>
    </row>
    <row r="187" spans="1:15" ht="15.6" x14ac:dyDescent="0.3">
      <c r="A187" s="220">
        <v>13040301</v>
      </c>
      <c r="B187" s="204">
        <f>'Physical Supply by HUC 8'!X207</f>
        <v>15213.387000000001</v>
      </c>
      <c r="C187" s="204">
        <f>'Physical Supply by HUC 8'!Z207</f>
        <v>18835.621999999999</v>
      </c>
      <c r="D187" s="204">
        <f>'Physical Supply by HUC 8'!AB207</f>
        <v>25355.645</v>
      </c>
      <c r="E187" s="204">
        <f>'Physical Supply by HUC 8'!AD207</f>
        <v>40569.031999999999</v>
      </c>
      <c r="F187" s="221">
        <f>'Physical Supply by HUC 8'!AR207</f>
        <v>135545.482594</v>
      </c>
      <c r="G187" s="116">
        <f>'Water Use Current M&amp;I'!AB185</f>
        <v>3273.1961807807179</v>
      </c>
      <c r="H187" s="204">
        <f>'Water Use Current Ag'!N184</f>
        <v>3258.8475509001637</v>
      </c>
      <c r="I187" s="221">
        <f>'Water Use Current Thermo'!BV184</f>
        <v>0</v>
      </c>
      <c r="J187" s="238">
        <f>'Current Groundwater Pumping'!CL185</f>
        <v>3650.669394496329</v>
      </c>
      <c r="K187" s="134">
        <f>'Water Use Future M&amp;I'!AB184</f>
        <v>3506.7273230659489</v>
      </c>
      <c r="L187" s="221">
        <f>'Water Use Future Ag'!N184</f>
        <v>3162.2337754661548</v>
      </c>
      <c r="M187" s="238">
        <f>Recharge!B184</f>
        <v>50325</v>
      </c>
      <c r="N187" s="238">
        <f>Storage!H185</f>
        <v>0</v>
      </c>
      <c r="O187" s="238">
        <f>Species!B184</f>
        <v>3</v>
      </c>
    </row>
    <row r="188" spans="1:15" ht="15.6" x14ac:dyDescent="0.3">
      <c r="A188" s="220">
        <v>13040302</v>
      </c>
      <c r="B188" s="204">
        <f>'Physical Supply by HUC 8'!X208</f>
        <v>0</v>
      </c>
      <c r="C188" s="204">
        <f>'Physical Supply by HUC 8'!Z208</f>
        <v>0</v>
      </c>
      <c r="D188" s="204">
        <f>'Physical Supply by HUC 8'!AB208</f>
        <v>0</v>
      </c>
      <c r="E188" s="204">
        <f>'Physical Supply by HUC 8'!AD208</f>
        <v>0</v>
      </c>
      <c r="F188" s="221">
        <f>'Physical Supply by HUC 8'!AR208</f>
        <v>0</v>
      </c>
      <c r="G188" s="116">
        <f>'Water Use Current M&amp;I'!AB186</f>
        <v>353.40551748076547</v>
      </c>
      <c r="H188" s="204">
        <f>'Water Use Current Ag'!N185</f>
        <v>1046.182491057453</v>
      </c>
      <c r="I188" s="221">
        <f>'Water Use Current Thermo'!BV185</f>
        <v>0</v>
      </c>
      <c r="J188" s="238">
        <f>'Current Groundwater Pumping'!CL186</f>
        <v>1531.0065042291826</v>
      </c>
      <c r="K188" s="134">
        <f>'Water Use Future M&amp;I'!AB185</f>
        <v>409.76751342994606</v>
      </c>
      <c r="L188" s="221">
        <f>'Water Use Future Ag'!N185</f>
        <v>982.64584353410908</v>
      </c>
      <c r="M188" s="238">
        <f>Recharge!B185</f>
        <v>17130</v>
      </c>
      <c r="N188" s="238">
        <f>Storage!H186</f>
        <v>1061</v>
      </c>
      <c r="O188" s="238">
        <f>Species!B185</f>
        <v>3</v>
      </c>
    </row>
    <row r="189" spans="1:15" ht="15.6" x14ac:dyDescent="0.3">
      <c r="A189" s="220">
        <v>13040303</v>
      </c>
      <c r="B189" s="204">
        <f>'Physical Supply by HUC 8'!X209</f>
        <v>0</v>
      </c>
      <c r="C189" s="204">
        <f>'Physical Supply by HUC 8'!Z209</f>
        <v>0</v>
      </c>
      <c r="D189" s="204">
        <f>'Physical Supply by HUC 8'!AB209</f>
        <v>0</v>
      </c>
      <c r="E189" s="204">
        <f>'Physical Supply by HUC 8'!AD209</f>
        <v>0</v>
      </c>
      <c r="F189" s="221">
        <f>'Physical Supply by HUC 8'!AR209</f>
        <v>0</v>
      </c>
      <c r="G189" s="116">
        <f>'Water Use Current M&amp;I'!AB187</f>
        <v>44.289624696293473</v>
      </c>
      <c r="H189" s="204">
        <f>'Water Use Current Ag'!N186</f>
        <v>521.71472936912164</v>
      </c>
      <c r="I189" s="221">
        <f>'Water Use Current Thermo'!BV186</f>
        <v>0</v>
      </c>
      <c r="J189" s="238">
        <f>'Current Groundwater Pumping'!CL187</f>
        <v>459.07336486194504</v>
      </c>
      <c r="K189" s="134">
        <f>'Water Use Future M&amp;I'!AB186</f>
        <v>44.853253541096969</v>
      </c>
      <c r="L189" s="221">
        <f>'Water Use Future Ag'!N186</f>
        <v>496.09546695893994</v>
      </c>
      <c r="M189" s="238">
        <f>Recharge!B186</f>
        <v>17743</v>
      </c>
      <c r="N189" s="238">
        <f>Storage!H187</f>
        <v>0</v>
      </c>
      <c r="O189" s="238">
        <f>Species!B186</f>
        <v>3</v>
      </c>
    </row>
    <row r="190" spans="1:15" ht="15.6" x14ac:dyDescent="0.3">
      <c r="A190" s="220">
        <v>13050003</v>
      </c>
      <c r="B190" s="204">
        <f>'Physical Supply by HUC 8'!X210</f>
        <v>0</v>
      </c>
      <c r="C190" s="204">
        <f>'Physical Supply by HUC 8'!Z210</f>
        <v>0</v>
      </c>
      <c r="D190" s="204">
        <f>'Physical Supply by HUC 8'!AB210</f>
        <v>0</v>
      </c>
      <c r="E190" s="204">
        <f>'Physical Supply by HUC 8'!AD210</f>
        <v>0</v>
      </c>
      <c r="F190" s="221">
        <f>'Physical Supply by HUC 8'!AR210</f>
        <v>0</v>
      </c>
      <c r="G190" s="116">
        <f>'Water Use Current M&amp;I'!AB188</f>
        <v>335.85231917728663</v>
      </c>
      <c r="H190" s="204">
        <f>'Water Use Current Ag'!N187</f>
        <v>23386.245361017427</v>
      </c>
      <c r="I190" s="221">
        <f>'Water Use Current Thermo'!BV187</f>
        <v>0</v>
      </c>
      <c r="J190" s="238">
        <f>'Current Groundwater Pumping'!CL188</f>
        <v>4130.7989693563213</v>
      </c>
      <c r="K190" s="134">
        <f>'Water Use Future M&amp;I'!AB187</f>
        <v>463.39016770034328</v>
      </c>
      <c r="L190" s="221">
        <f>'Water Use Future Ag'!N187</f>
        <v>22779.423656195711</v>
      </c>
      <c r="M190" s="238">
        <f>Recharge!B187</f>
        <v>1145</v>
      </c>
      <c r="N190" s="238">
        <f>Storage!H188</f>
        <v>700</v>
      </c>
      <c r="O190" s="238">
        <f>Species!B187</f>
        <v>5</v>
      </c>
    </row>
    <row r="191" spans="1:15" ht="15.6" x14ac:dyDescent="0.3">
      <c r="A191" s="220">
        <v>13050004</v>
      </c>
      <c r="B191" s="204">
        <f>'Physical Supply by HUC 8'!X211</f>
        <v>0</v>
      </c>
      <c r="C191" s="204">
        <f>'Physical Supply by HUC 8'!Z211</f>
        <v>0</v>
      </c>
      <c r="D191" s="204">
        <f>'Physical Supply by HUC 8'!AB211</f>
        <v>0</v>
      </c>
      <c r="E191" s="204">
        <f>'Physical Supply by HUC 8'!AD211</f>
        <v>0</v>
      </c>
      <c r="F191" s="221">
        <f>'Physical Supply by HUC 8'!AR211</f>
        <v>0</v>
      </c>
      <c r="G191" s="116">
        <f>'Water Use Current M&amp;I'!AB189</f>
        <v>1308.4125002288681</v>
      </c>
      <c r="H191" s="204">
        <f>'Water Use Current Ag'!N188</f>
        <v>130827.84180870649</v>
      </c>
      <c r="I191" s="221">
        <f>'Water Use Current Thermo'!BV188</f>
        <v>0</v>
      </c>
      <c r="J191" s="238">
        <f>'Current Groundwater Pumping'!CL189</f>
        <v>27597.059077317906</v>
      </c>
      <c r="K191" s="134">
        <f>'Water Use Future M&amp;I'!AB188</f>
        <v>3086.4303914306447</v>
      </c>
      <c r="L191" s="221">
        <f>'Water Use Future Ag'!N188</f>
        <v>125477.81768200484</v>
      </c>
      <c r="M191" s="238">
        <f>Recharge!B188</f>
        <v>31946</v>
      </c>
      <c r="N191" s="238">
        <f>Storage!H189</f>
        <v>398</v>
      </c>
      <c r="O191" s="238">
        <f>Species!B188</f>
        <v>7</v>
      </c>
    </row>
    <row r="192" spans="1:15" ht="15.6" x14ac:dyDescent="0.3">
      <c r="A192" s="220">
        <v>13060011</v>
      </c>
      <c r="B192" s="204">
        <f>'Physical Supply by HUC 8'!X212</f>
        <v>0</v>
      </c>
      <c r="C192" s="204">
        <f>'Physical Supply by HUC 8'!Z212</f>
        <v>0</v>
      </c>
      <c r="D192" s="204">
        <f>'Physical Supply by HUC 8'!AB212</f>
        <v>0</v>
      </c>
      <c r="E192" s="204">
        <f>'Physical Supply by HUC 8'!AD212</f>
        <v>0</v>
      </c>
      <c r="F192" s="221">
        <f>'Physical Supply by HUC 8'!AR212</f>
        <v>0</v>
      </c>
      <c r="G192" s="116">
        <f>'Water Use Current M&amp;I'!AB190</f>
        <v>2.5177679075822081</v>
      </c>
      <c r="H192" s="204">
        <f>'Water Use Current Ag'!N189</f>
        <v>876.54141530221784</v>
      </c>
      <c r="I192" s="221">
        <f>'Water Use Current Thermo'!BV189</f>
        <v>0</v>
      </c>
      <c r="J192" s="238">
        <f>'Current Groundwater Pumping'!CL190</f>
        <v>250.34978441356859</v>
      </c>
      <c r="K192" s="134">
        <f>'Water Use Future M&amp;I'!AB189</f>
        <v>81.30967848340174</v>
      </c>
      <c r="L192" s="221">
        <f>'Water Use Future Ag'!N189</f>
        <v>839.69552433352385</v>
      </c>
      <c r="M192" s="238">
        <f>Recharge!B189</f>
        <v>493</v>
      </c>
      <c r="N192" s="238">
        <f>Storage!H190</f>
        <v>0</v>
      </c>
      <c r="O192" s="238">
        <f>Species!B189</f>
        <v>3</v>
      </c>
    </row>
    <row r="193" spans="1:15" ht="15.6" x14ac:dyDescent="0.3">
      <c r="A193" s="220">
        <v>13070001</v>
      </c>
      <c r="B193" s="204">
        <f>'Physical Supply by HUC 8'!X213</f>
        <v>18835.621999999999</v>
      </c>
      <c r="C193" s="204">
        <f>'Physical Supply by HUC 8'!Z213</f>
        <v>23182.304</v>
      </c>
      <c r="D193" s="204">
        <f>'Physical Supply by HUC 8'!AB213</f>
        <v>26080.092000000001</v>
      </c>
      <c r="E193" s="204">
        <f>'Physical Supply by HUC 8'!AD213</f>
        <v>33324.561999999998</v>
      </c>
      <c r="F193" s="221">
        <f>'Physical Supply by HUC 8'!AR213</f>
        <v>89083.074248999998</v>
      </c>
      <c r="G193" s="116">
        <f>'Water Use Current M&amp;I'!AB191</f>
        <v>4723.6255740852275</v>
      </c>
      <c r="H193" s="204">
        <f>'Water Use Current Ag'!N190</f>
        <v>49511.368057958935</v>
      </c>
      <c r="I193" s="221">
        <f>'Water Use Current Thermo'!BV190</f>
        <v>0</v>
      </c>
      <c r="J193" s="238">
        <f>'Current Groundwater Pumping'!CL191</f>
        <v>12160.077855895708</v>
      </c>
      <c r="K193" s="134">
        <f>'Water Use Future M&amp;I'!AB190</f>
        <v>6773.7840110472825</v>
      </c>
      <c r="L193" s="221">
        <f>'Water Use Future Ag'!N190</f>
        <v>48502.001592016175</v>
      </c>
      <c r="M193" s="238">
        <f>Recharge!B190</f>
        <v>14157</v>
      </c>
      <c r="N193" s="238">
        <f>Storage!H191</f>
        <v>308180</v>
      </c>
      <c r="O193" s="238">
        <f>Species!B190</f>
        <v>8</v>
      </c>
    </row>
    <row r="194" spans="1:15" ht="15.6" x14ac:dyDescent="0.3">
      <c r="A194" s="220">
        <v>13070002</v>
      </c>
      <c r="B194" s="204">
        <f>'Physical Supply by HUC 8'!X214</f>
        <v>0</v>
      </c>
      <c r="C194" s="204">
        <f>'Physical Supply by HUC 8'!Z214</f>
        <v>0</v>
      </c>
      <c r="D194" s="204">
        <f>'Physical Supply by HUC 8'!AB214</f>
        <v>0</v>
      </c>
      <c r="E194" s="204">
        <f>'Physical Supply by HUC 8'!AD214</f>
        <v>275.28985999999998</v>
      </c>
      <c r="F194" s="221">
        <f>'Physical Supply by HUC 8'!AR214</f>
        <v>7828.3742819999998</v>
      </c>
      <c r="G194" s="116">
        <f>'Water Use Current M&amp;I'!AB192</f>
        <v>23.940970815991289</v>
      </c>
      <c r="H194" s="204">
        <f>'Water Use Current Ag'!N191</f>
        <v>9173.9649067763439</v>
      </c>
      <c r="I194" s="221">
        <f>'Water Use Current Thermo'!BV191</f>
        <v>0</v>
      </c>
      <c r="J194" s="238">
        <f>'Current Groundwater Pumping'!CL192</f>
        <v>672.35295819857572</v>
      </c>
      <c r="K194" s="134">
        <f>'Water Use Future M&amp;I'!AB191</f>
        <v>848.39444617137951</v>
      </c>
      <c r="L194" s="221">
        <f>'Water Use Future Ag'!N191</f>
        <v>8788.3323458902614</v>
      </c>
      <c r="M194" s="238">
        <f>Recharge!B191</f>
        <v>4857</v>
      </c>
      <c r="N194" s="238">
        <f>Storage!H192</f>
        <v>25</v>
      </c>
      <c r="O194" s="238">
        <f>Species!B191</f>
        <v>3</v>
      </c>
    </row>
    <row r="195" spans="1:15" ht="15.6" x14ac:dyDescent="0.3">
      <c r="A195" s="220">
        <v>13070003</v>
      </c>
      <c r="B195" s="204">
        <f>'Physical Supply by HUC 8'!X215</f>
        <v>0</v>
      </c>
      <c r="C195" s="204">
        <f>'Physical Supply by HUC 8'!Z215</f>
        <v>0</v>
      </c>
      <c r="D195" s="204">
        <f>'Physical Supply by HUC 8'!AB215</f>
        <v>0</v>
      </c>
      <c r="E195" s="204">
        <f>'Physical Supply by HUC 8'!AD215</f>
        <v>0</v>
      </c>
      <c r="F195" s="221">
        <f>'Physical Supply by HUC 8'!AR215</f>
        <v>4776.2790709999999</v>
      </c>
      <c r="G195" s="116">
        <f>'Water Use Current M&amp;I'!AB193</f>
        <v>563.05582865133078</v>
      </c>
      <c r="H195" s="204">
        <f>'Water Use Current Ag'!N192</f>
        <v>28505.684827772948</v>
      </c>
      <c r="I195" s="221">
        <f>'Water Use Current Thermo'!BV192</f>
        <v>1933.4236839119997</v>
      </c>
      <c r="J195" s="238">
        <f>'Current Groundwater Pumping'!CL193</f>
        <v>7690.0382959886174</v>
      </c>
      <c r="K195" s="134">
        <f>'Water Use Future M&amp;I'!AB192</f>
        <v>1387.0751089840439</v>
      </c>
      <c r="L195" s="221">
        <f>'Water Use Future Ag'!N192</f>
        <v>28034.248341165039</v>
      </c>
      <c r="M195" s="238">
        <f>Recharge!B192</f>
        <v>7064</v>
      </c>
      <c r="N195" s="238">
        <f>Storage!H193</f>
        <v>6459</v>
      </c>
      <c r="O195" s="238">
        <f>Species!B192</f>
        <v>10</v>
      </c>
    </row>
    <row r="196" spans="1:15" ht="15.6" x14ac:dyDescent="0.3">
      <c r="A196" s="220">
        <v>13070004</v>
      </c>
      <c r="B196" s="204">
        <f>'Physical Supply by HUC 8'!X216</f>
        <v>72.444699999999997</v>
      </c>
      <c r="C196" s="204">
        <f>'Physical Supply by HUC 8'!Z216</f>
        <v>72.444699999999997</v>
      </c>
      <c r="D196" s="204">
        <f>'Physical Supply by HUC 8'!AB216</f>
        <v>144.88939999999999</v>
      </c>
      <c r="E196" s="204">
        <f>'Physical Supply by HUC 8'!AD216</f>
        <v>144.88939999999999</v>
      </c>
      <c r="F196" s="221">
        <f>'Physical Supply by HUC 8'!AR216</f>
        <v>6696.7880679999998</v>
      </c>
      <c r="G196" s="116">
        <f>'Water Use Current M&amp;I'!AB194</f>
        <v>245.39647039375083</v>
      </c>
      <c r="H196" s="204">
        <f>'Water Use Current Ag'!N193</f>
        <v>41453.268593372457</v>
      </c>
      <c r="I196" s="221">
        <f>'Water Use Current Thermo'!BV193</f>
        <v>0</v>
      </c>
      <c r="J196" s="238">
        <f>'Current Groundwater Pumping'!CL194</f>
        <v>56523.665469155647</v>
      </c>
      <c r="K196" s="134">
        <f>'Water Use Future M&amp;I'!AB193</f>
        <v>2115.3529979867862</v>
      </c>
      <c r="L196" s="221">
        <f>'Water Use Future Ag'!N193</f>
        <v>40471.454372360822</v>
      </c>
      <c r="M196" s="238">
        <f>Recharge!B193</f>
        <v>12327</v>
      </c>
      <c r="N196" s="238">
        <f>Storage!H194</f>
        <v>3871</v>
      </c>
      <c r="O196" s="238">
        <f>Species!B193</f>
        <v>9</v>
      </c>
    </row>
    <row r="197" spans="1:15" ht="15.6" x14ac:dyDescent="0.3">
      <c r="A197" s="220">
        <v>13070005</v>
      </c>
      <c r="B197" s="204">
        <f>'Physical Supply by HUC 8'!X217</f>
        <v>0</v>
      </c>
      <c r="C197" s="204">
        <f>'Physical Supply by HUC 8'!Z217</f>
        <v>0</v>
      </c>
      <c r="D197" s="204">
        <f>'Physical Supply by HUC 8'!AB217</f>
        <v>0</v>
      </c>
      <c r="E197" s="204">
        <f>'Physical Supply by HUC 8'!AD217</f>
        <v>0</v>
      </c>
      <c r="F197" s="221">
        <f>'Physical Supply by HUC 8'!AR217</f>
        <v>4071.3921399999999</v>
      </c>
      <c r="G197" s="116">
        <f>'Water Use Current M&amp;I'!AB195</f>
        <v>430.18464294649334</v>
      </c>
      <c r="H197" s="204">
        <f>'Water Use Current Ag'!N194</f>
        <v>7768.5375373702063</v>
      </c>
      <c r="I197" s="221">
        <f>'Water Use Current Thermo'!BV194</f>
        <v>0</v>
      </c>
      <c r="J197" s="238">
        <f>'Current Groundwater Pumping'!CL195</f>
        <v>4678.7791844520762</v>
      </c>
      <c r="K197" s="134">
        <f>'Water Use Future M&amp;I'!AB194</f>
        <v>707.83884928669227</v>
      </c>
      <c r="L197" s="221">
        <f>'Water Use Future Ag'!N194</f>
        <v>7619.3116025907966</v>
      </c>
      <c r="M197" s="238">
        <f>Recharge!B194</f>
        <v>4458</v>
      </c>
      <c r="N197" s="238">
        <f>Storage!H195</f>
        <v>0</v>
      </c>
      <c r="O197" s="238">
        <f>Species!B194</f>
        <v>10</v>
      </c>
    </row>
    <row r="198" spans="1:15" ht="15.6" x14ac:dyDescent="0.3">
      <c r="A198" s="220">
        <v>13070006</v>
      </c>
      <c r="B198" s="204">
        <f>'Physical Supply by HUC 8'!X218</f>
        <v>0</v>
      </c>
      <c r="C198" s="204">
        <f>'Physical Supply by HUC 8'!Z218</f>
        <v>0</v>
      </c>
      <c r="D198" s="204">
        <f>'Physical Supply by HUC 8'!AB218</f>
        <v>0</v>
      </c>
      <c r="E198" s="204">
        <f>'Physical Supply by HUC 8'!AD218</f>
        <v>0</v>
      </c>
      <c r="F198" s="221">
        <f>'Physical Supply by HUC 8'!AR218</f>
        <v>2574.6846379999997</v>
      </c>
      <c r="G198" s="116">
        <f>'Water Use Current M&amp;I'!AB196</f>
        <v>1872.8263674919115</v>
      </c>
      <c r="H198" s="204">
        <f>'Water Use Current Ag'!N195</f>
        <v>12699.268865848453</v>
      </c>
      <c r="I198" s="221">
        <f>'Water Use Current Thermo'!BV195</f>
        <v>0</v>
      </c>
      <c r="J198" s="238">
        <f>'Current Groundwater Pumping'!CL196</f>
        <v>12736.936142848195</v>
      </c>
      <c r="K198" s="134">
        <f>'Water Use Future M&amp;I'!AB195</f>
        <v>2290.6345184610882</v>
      </c>
      <c r="L198" s="221">
        <f>'Water Use Future Ag'!N195</f>
        <v>12348.169429120486</v>
      </c>
      <c r="M198" s="238">
        <f>Recharge!B195</f>
        <v>9833</v>
      </c>
      <c r="N198" s="238">
        <f>Storage!H196</f>
        <v>0</v>
      </c>
      <c r="O198" s="238">
        <f>Species!B195</f>
        <v>11</v>
      </c>
    </row>
    <row r="199" spans="1:15" ht="15.6" x14ac:dyDescent="0.3">
      <c r="A199" s="220">
        <v>13070007</v>
      </c>
      <c r="B199" s="204">
        <f>'Physical Supply by HUC 8'!X219</f>
        <v>3042.6774</v>
      </c>
      <c r="C199" s="204">
        <f>'Physical Supply by HUC 8'!Z219</f>
        <v>5360.9078</v>
      </c>
      <c r="D199" s="204">
        <f>'Physical Supply by HUC 8'!AB219</f>
        <v>7244.47</v>
      </c>
      <c r="E199" s="204">
        <f>'Physical Supply by HUC 8'!AD219</f>
        <v>10866.705</v>
      </c>
      <c r="F199" s="221">
        <f>'Physical Supply by HUC 8'!AR219</f>
        <v>49343.534063999999</v>
      </c>
      <c r="G199" s="116">
        <f>'Water Use Current M&amp;I'!AB197</f>
        <v>13029.498306772781</v>
      </c>
      <c r="H199" s="204">
        <f>'Water Use Current Ag'!N196</f>
        <v>59346.54259557632</v>
      </c>
      <c r="I199" s="221">
        <f>'Water Use Current Thermo'!BV196</f>
        <v>7399.7791473659991</v>
      </c>
      <c r="J199" s="238">
        <f>'Current Groundwater Pumping'!CL197</f>
        <v>34885.861912907625</v>
      </c>
      <c r="K199" s="134">
        <f>'Water Use Future M&amp;I'!AB196</f>
        <v>14805.969114069943</v>
      </c>
      <c r="L199" s="221">
        <f>'Water Use Future Ag'!N196</f>
        <v>58038.963480384686</v>
      </c>
      <c r="M199" s="238">
        <f>Recharge!B196</f>
        <v>42156</v>
      </c>
      <c r="N199" s="238">
        <f>Storage!H197</f>
        <v>9964</v>
      </c>
      <c r="O199" s="238">
        <f>Species!B196</f>
        <v>9</v>
      </c>
    </row>
    <row r="200" spans="1:15" ht="15.6" x14ac:dyDescent="0.3">
      <c r="A200" s="220">
        <v>13070008</v>
      </c>
      <c r="B200" s="204">
        <f>'Physical Supply by HUC 8'!X220</f>
        <v>21008.963</v>
      </c>
      <c r="C200" s="204">
        <f>'Physical Supply by HUC 8'!Z220</f>
        <v>26804.539000000001</v>
      </c>
      <c r="D200" s="204">
        <f>'Physical Supply by HUC 8'!AB220</f>
        <v>30426.774000000001</v>
      </c>
      <c r="E200" s="204">
        <f>'Physical Supply by HUC 8'!AD220</f>
        <v>38395.690999999999</v>
      </c>
      <c r="F200" s="221">
        <f>'Physical Supply by HUC 8'!AR220</f>
        <v>172696.57364799999</v>
      </c>
      <c r="G200" s="116">
        <f>'Water Use Current M&amp;I'!AB198</f>
        <v>2025.260356754342</v>
      </c>
      <c r="H200" s="204">
        <f>'Water Use Current Ag'!N197</f>
        <v>18670.959535941089</v>
      </c>
      <c r="I200" s="221">
        <f>'Water Use Current Thermo'!BV197</f>
        <v>0</v>
      </c>
      <c r="J200" s="238">
        <f>'Current Groundwater Pumping'!CL198</f>
        <v>12825.383708024772</v>
      </c>
      <c r="K200" s="134">
        <f>'Water Use Future M&amp;I'!AB197</f>
        <v>2709.4660927481345</v>
      </c>
      <c r="L200" s="221">
        <f>'Water Use Future Ag'!N197</f>
        <v>18120.27379356432</v>
      </c>
      <c r="M200" s="238">
        <f>Recharge!B197</f>
        <v>28153</v>
      </c>
      <c r="N200" s="238">
        <f>Storage!H198</f>
        <v>0</v>
      </c>
      <c r="O200" s="238">
        <f>Species!B197</f>
        <v>6</v>
      </c>
    </row>
    <row r="201" spans="1:15" ht="15.6" x14ac:dyDescent="0.3">
      <c r="A201" s="220">
        <v>13070009</v>
      </c>
      <c r="B201" s="204">
        <f>'Physical Supply by HUC 8'!X221</f>
        <v>0</v>
      </c>
      <c r="C201" s="204">
        <f>'Physical Supply by HUC 8'!Z221</f>
        <v>0</v>
      </c>
      <c r="D201" s="204">
        <f>'Physical Supply by HUC 8'!AB221</f>
        <v>0</v>
      </c>
      <c r="E201" s="204">
        <f>'Physical Supply by HUC 8'!AD221</f>
        <v>0</v>
      </c>
      <c r="F201" s="221">
        <f>'Physical Supply by HUC 8'!AR221</f>
        <v>0</v>
      </c>
      <c r="G201" s="116">
        <f>'Water Use Current M&amp;I'!AB199</f>
        <v>90.47154195716962</v>
      </c>
      <c r="H201" s="204">
        <f>'Water Use Current Ag'!N198</f>
        <v>16430.233374272007</v>
      </c>
      <c r="I201" s="221">
        <f>'Water Use Current Thermo'!BV198</f>
        <v>34.283322419999998</v>
      </c>
      <c r="J201" s="238">
        <f>'Current Groundwater Pumping'!CL199</f>
        <v>9959.4942269630283</v>
      </c>
      <c r="K201" s="134">
        <f>'Water Use Future M&amp;I'!AB198</f>
        <v>514.61470228664848</v>
      </c>
      <c r="L201" s="221">
        <f>'Water Use Future Ag'!N198</f>
        <v>15924.656494613859</v>
      </c>
      <c r="M201" s="238">
        <f>Recharge!B198</f>
        <v>12472</v>
      </c>
      <c r="N201" s="238">
        <f>Storage!H199</f>
        <v>0</v>
      </c>
      <c r="O201" s="238">
        <f>Species!B198</f>
        <v>6</v>
      </c>
    </row>
    <row r="202" spans="1:15" ht="15.6" x14ac:dyDescent="0.3">
      <c r="A202" s="220">
        <v>13070010</v>
      </c>
      <c r="B202" s="204">
        <f>'Physical Supply by HUC 8'!X222</f>
        <v>10142.258</v>
      </c>
      <c r="C202" s="204">
        <f>'Physical Supply by HUC 8'!Z222</f>
        <v>11591.152</v>
      </c>
      <c r="D202" s="204">
        <f>'Physical Supply by HUC 8'!AB222</f>
        <v>12315.599</v>
      </c>
      <c r="E202" s="204">
        <f>'Physical Supply by HUC 8'!AD222</f>
        <v>13764.493</v>
      </c>
      <c r="F202" s="221">
        <f>'Physical Supply by HUC 8'!AR222</f>
        <v>28627.247651999998</v>
      </c>
      <c r="G202" s="116">
        <f>'Water Use Current M&amp;I'!AB200</f>
        <v>75.03967650646139</v>
      </c>
      <c r="H202" s="204">
        <f>'Water Use Current Ag'!N199</f>
        <v>5506.0078651337526</v>
      </c>
      <c r="I202" s="221">
        <f>'Water Use Current Thermo'!BV199</f>
        <v>0</v>
      </c>
      <c r="J202" s="238">
        <f>'Current Groundwater Pumping'!CL200</f>
        <v>3664.9998262503527</v>
      </c>
      <c r="K202" s="134">
        <f>'Water Use Future M&amp;I'!AB199</f>
        <v>196.50358096473948</v>
      </c>
      <c r="L202" s="221">
        <f>'Water Use Future Ag'!N199</f>
        <v>5338.2805255765807</v>
      </c>
      <c r="M202" s="238">
        <f>Recharge!B199</f>
        <v>11324</v>
      </c>
      <c r="N202" s="238">
        <f>Storage!H200</f>
        <v>64</v>
      </c>
      <c r="O202" s="238">
        <f>Species!B199</f>
        <v>6</v>
      </c>
    </row>
    <row r="203" spans="1:15" ht="15.6" x14ac:dyDescent="0.3">
      <c r="A203" s="220">
        <v>13070011</v>
      </c>
      <c r="B203" s="204">
        <f>'Physical Supply by HUC 8'!X223</f>
        <v>0</v>
      </c>
      <c r="C203" s="204">
        <f>'Physical Supply by HUC 8'!Z223</f>
        <v>0</v>
      </c>
      <c r="D203" s="204">
        <f>'Physical Supply by HUC 8'!AB223</f>
        <v>0</v>
      </c>
      <c r="E203" s="204">
        <f>'Physical Supply by HUC 8'!AD223</f>
        <v>0</v>
      </c>
      <c r="F203" s="221">
        <f>'Physical Supply by HUC 8'!AR223</f>
        <v>0</v>
      </c>
      <c r="G203" s="116">
        <f>'Water Use Current M&amp;I'!AB201</f>
        <v>125.64485641523825</v>
      </c>
      <c r="H203" s="204">
        <f>'Water Use Current Ag'!N200</f>
        <v>1786.7785687066428</v>
      </c>
      <c r="I203" s="221">
        <f>'Water Use Current Thermo'!BV200</f>
        <v>0</v>
      </c>
      <c r="J203" s="238">
        <f>'Current Groundwater Pumping'!CL201</f>
        <v>4415.625396159021</v>
      </c>
      <c r="K203" s="134">
        <f>'Water Use Future M&amp;I'!AB200</f>
        <v>145.70913778282721</v>
      </c>
      <c r="L203" s="221">
        <f>'Water Use Future Ag'!N200</f>
        <v>1735.70062151548</v>
      </c>
      <c r="M203" s="238">
        <f>Recharge!B200</f>
        <v>18881</v>
      </c>
      <c r="N203" s="238">
        <f>Storage!H201</f>
        <v>0</v>
      </c>
      <c r="O203" s="238">
        <f>Species!B200</f>
        <v>3</v>
      </c>
    </row>
    <row r="204" spans="1:15" ht="15.6" x14ac:dyDescent="0.3">
      <c r="A204" s="220">
        <v>13070012</v>
      </c>
      <c r="B204" s="204">
        <f>'Physical Supply by HUC 8'!X224</f>
        <v>0</v>
      </c>
      <c r="C204" s="204">
        <f>'Physical Supply by HUC 8'!Z224</f>
        <v>0</v>
      </c>
      <c r="D204" s="204">
        <f>'Physical Supply by HUC 8'!AB224</f>
        <v>0</v>
      </c>
      <c r="E204" s="204">
        <f>'Physical Supply by HUC 8'!AD224</f>
        <v>0</v>
      </c>
      <c r="F204" s="221">
        <f>'Physical Supply by HUC 8'!AR224</f>
        <v>0</v>
      </c>
      <c r="G204" s="116">
        <f>'Water Use Current M&amp;I'!AB202</f>
        <v>79.482487363224578</v>
      </c>
      <c r="H204" s="204">
        <f>'Water Use Current Ag'!N201</f>
        <v>966.83425550590073</v>
      </c>
      <c r="I204" s="221">
        <f>'Water Use Current Thermo'!BV201</f>
        <v>0</v>
      </c>
      <c r="J204" s="238">
        <f>'Current Groundwater Pumping'!CL202</f>
        <v>897.62066458915319</v>
      </c>
      <c r="K204" s="134">
        <f>'Water Use Future M&amp;I'!AB201</f>
        <v>76.266212945081037</v>
      </c>
      <c r="L204" s="221">
        <f>'Water Use Future Ag'!N201</f>
        <v>911.61468556668285</v>
      </c>
      <c r="M204" s="238">
        <f>Recharge!B201</f>
        <v>19906</v>
      </c>
      <c r="N204" s="238">
        <f>Storage!H202</f>
        <v>0</v>
      </c>
      <c r="O204" s="238">
        <f>Species!B201</f>
        <v>4</v>
      </c>
    </row>
    <row r="205" spans="1:15" ht="15.6" x14ac:dyDescent="0.3">
      <c r="A205" s="220">
        <v>13080001</v>
      </c>
      <c r="B205" s="204">
        <f>'Physical Supply by HUC 8'!X225</f>
        <v>0</v>
      </c>
      <c r="C205" s="204">
        <f>'Physical Supply by HUC 8'!Z225</f>
        <v>0</v>
      </c>
      <c r="D205" s="204">
        <f>'Physical Supply by HUC 8'!AB225</f>
        <v>0</v>
      </c>
      <c r="E205" s="204">
        <f>'Physical Supply by HUC 8'!AD225</f>
        <v>0</v>
      </c>
      <c r="F205" s="221">
        <f>'Physical Supply by HUC 8'!AR225</f>
        <v>0</v>
      </c>
      <c r="G205" s="116">
        <f>'Water Use Current M&amp;I'!AB203</f>
        <v>18615.462345358879</v>
      </c>
      <c r="H205" s="204">
        <f>'Water Use Current Ag'!N202</f>
        <v>32208.542060153315</v>
      </c>
      <c r="I205" s="221">
        <f>'Water Use Current Thermo'!BV202</f>
        <v>0</v>
      </c>
      <c r="J205" s="238">
        <f>'Current Groundwater Pumping'!CL203</f>
        <v>1579.7352785047963</v>
      </c>
      <c r="K205" s="134">
        <f>'Water Use Future M&amp;I'!AB202</f>
        <v>22658.465190883955</v>
      </c>
      <c r="L205" s="221">
        <f>'Water Use Future Ag'!N202</f>
        <v>29745.716554514242</v>
      </c>
      <c r="M205" s="238">
        <f>Recharge!B202</f>
        <v>25710</v>
      </c>
      <c r="N205" s="238">
        <f>Storage!H203</f>
        <v>1400</v>
      </c>
      <c r="O205" s="238">
        <f>Species!B202</f>
        <v>9</v>
      </c>
    </row>
    <row r="206" spans="1:15" ht="15.6" x14ac:dyDescent="0.3">
      <c r="A206" s="220">
        <v>13080002</v>
      </c>
      <c r="B206" s="204">
        <f>'Physical Supply by HUC 8'!X226</f>
        <v>336592.56514000002</v>
      </c>
      <c r="C206" s="204">
        <f>'Physical Supply by HUC 8'!Z226</f>
        <v>468717.20899999997</v>
      </c>
      <c r="D206" s="204">
        <f>'Physical Supply by HUC 8'!AB226</f>
        <v>541886.35600000003</v>
      </c>
      <c r="E206" s="204">
        <f>'Physical Supply by HUC 8'!AD226</f>
        <v>631572.8946</v>
      </c>
      <c r="F206" s="221">
        <f>'Physical Supply by HUC 8'!AR226</f>
        <v>1413912.6277109999</v>
      </c>
      <c r="G206" s="116">
        <f>'Water Use Current M&amp;I'!AB204</f>
        <v>63540.258456401891</v>
      </c>
      <c r="H206" s="204">
        <f>'Water Use Current Ag'!N203</f>
        <v>41173.037825578031</v>
      </c>
      <c r="I206" s="221">
        <f>'Water Use Current Thermo'!BV203</f>
        <v>15096.415526807999</v>
      </c>
      <c r="J206" s="238">
        <f>'Current Groundwater Pumping'!CL204</f>
        <v>2163.2055390950882</v>
      </c>
      <c r="K206" s="134">
        <f>'Water Use Future M&amp;I'!AB203</f>
        <v>97908.560513938195</v>
      </c>
      <c r="L206" s="221">
        <f>'Water Use Future Ag'!N203</f>
        <v>38067.324301150598</v>
      </c>
      <c r="M206" s="238">
        <f>Recharge!B203</f>
        <v>14968</v>
      </c>
      <c r="N206" s="238">
        <f>Storage!H204</f>
        <v>33120</v>
      </c>
      <c r="O206" s="238">
        <f>Species!B203</f>
        <v>1</v>
      </c>
    </row>
    <row r="207" spans="1:15" ht="15.6" x14ac:dyDescent="0.3">
      <c r="A207" s="220">
        <v>13080003</v>
      </c>
      <c r="B207" s="204">
        <f>'Physical Supply by HUC 8'!X227</f>
        <v>0</v>
      </c>
      <c r="C207" s="204">
        <f>'Physical Supply by HUC 8'!Z227</f>
        <v>0</v>
      </c>
      <c r="D207" s="204">
        <f>'Physical Supply by HUC 8'!AB227</f>
        <v>0</v>
      </c>
      <c r="E207" s="204">
        <f>'Physical Supply by HUC 8'!AD227</f>
        <v>0</v>
      </c>
      <c r="F207" s="221">
        <f>'Physical Supply by HUC 8'!AR227</f>
        <v>0</v>
      </c>
      <c r="G207" s="116">
        <f>'Water Use Current M&amp;I'!AB205</f>
        <v>2938.6406381193824</v>
      </c>
      <c r="H207" s="204">
        <f>'Water Use Current Ag'!N204</f>
        <v>11029.191869020935</v>
      </c>
      <c r="I207" s="221">
        <f>'Water Use Current Thermo'!BV204</f>
        <v>0</v>
      </c>
      <c r="J207" s="238">
        <f>'Current Groundwater Pumping'!CL205</f>
        <v>1995.4497479310523</v>
      </c>
      <c r="K207" s="134">
        <f>'Water Use Future M&amp;I'!AB204</f>
        <v>3678.9201001306337</v>
      </c>
      <c r="L207" s="221">
        <f>'Water Use Future Ag'!N204</f>
        <v>10060.32736286139</v>
      </c>
      <c r="M207" s="238">
        <f>Recharge!B204</f>
        <v>3969</v>
      </c>
      <c r="N207" s="238">
        <f>Storage!H205</f>
        <v>3235</v>
      </c>
      <c r="O207" s="238">
        <f>Species!B204</f>
        <v>1</v>
      </c>
    </row>
    <row r="208" spans="1:15" ht="15.6" x14ac:dyDescent="0.3">
      <c r="A208" s="220">
        <v>13090001</v>
      </c>
      <c r="B208" s="204">
        <f>'Physical Supply by HUC 8'!X228</f>
        <v>0</v>
      </c>
      <c r="C208" s="204">
        <f>'Physical Supply by HUC 8'!Z228</f>
        <v>0</v>
      </c>
      <c r="D208" s="204">
        <f>'Physical Supply by HUC 8'!AB228</f>
        <v>0</v>
      </c>
      <c r="E208" s="204">
        <f>'Physical Supply by HUC 8'!AD228</f>
        <v>0</v>
      </c>
      <c r="F208" s="221">
        <f>'Physical Supply by HUC 8'!AR228</f>
        <v>0</v>
      </c>
      <c r="G208" s="116">
        <f>'Water Use Current M&amp;I'!AB206</f>
        <v>15519.888673203521</v>
      </c>
      <c r="H208" s="204">
        <f>'Water Use Current Ag'!N205</f>
        <v>59975.251201950799</v>
      </c>
      <c r="I208" s="221">
        <f>'Water Use Current Thermo'!BV205</f>
        <v>120814.91845822199</v>
      </c>
      <c r="J208" s="238">
        <f>'Current Groundwater Pumping'!CL206</f>
        <v>7457.6638618300422</v>
      </c>
      <c r="K208" s="134">
        <f>'Water Use Future M&amp;I'!AB205</f>
        <v>21290.214556115556</v>
      </c>
      <c r="L208" s="221">
        <f>'Water Use Future Ag'!N205</f>
        <v>50611.462906377441</v>
      </c>
      <c r="M208" s="238">
        <f>Recharge!B205</f>
        <v>2370</v>
      </c>
      <c r="N208" s="238">
        <f>Storage!H206</f>
        <v>2324</v>
      </c>
      <c r="O208" s="238">
        <f>Species!B205</f>
        <v>3</v>
      </c>
    </row>
    <row r="209" spans="1:15" ht="16.2" thickBot="1" x14ac:dyDescent="0.35">
      <c r="A209" s="222">
        <v>13090002</v>
      </c>
      <c r="B209" s="223">
        <f>'Physical Supply by HUC 8'!X229</f>
        <v>0</v>
      </c>
      <c r="C209" s="223">
        <f>'Physical Supply by HUC 8'!Z229</f>
        <v>0</v>
      </c>
      <c r="D209" s="223">
        <f>'Physical Supply by HUC 8'!AB229</f>
        <v>0</v>
      </c>
      <c r="E209" s="223">
        <f>'Physical Supply by HUC 8'!AD229</f>
        <v>0</v>
      </c>
      <c r="F209" s="224">
        <f>'Physical Supply by HUC 8'!AR229</f>
        <v>0</v>
      </c>
      <c r="G209" s="118">
        <f>'Water Use Current M&amp;I'!AB207</f>
        <v>384.72524281397205</v>
      </c>
      <c r="H209" s="223">
        <f>'Water Use Current Ag'!N206</f>
        <v>21654.737505315585</v>
      </c>
      <c r="I209" s="224">
        <f>'Water Use Current Thermo'!BV206</f>
        <v>0</v>
      </c>
      <c r="J209" s="239">
        <f>'Current Groundwater Pumping'!CL207</f>
        <v>414.67012996243841</v>
      </c>
      <c r="K209" s="143">
        <f>'Water Use Future M&amp;I'!AB206</f>
        <v>558.1852687684077</v>
      </c>
      <c r="L209" s="224">
        <f>'Water Use Future Ag'!N206</f>
        <v>17855.652300646419</v>
      </c>
      <c r="M209" s="239">
        <f>Recharge!B206</f>
        <v>213</v>
      </c>
      <c r="N209" s="239">
        <f>Storage!H207</f>
        <v>10340</v>
      </c>
      <c r="O209" s="239">
        <f>Species!B206</f>
        <v>4</v>
      </c>
    </row>
    <row r="210" spans="1:15" ht="15" thickTop="1" x14ac:dyDescent="0.3"/>
  </sheetData>
  <mergeCells count="7">
    <mergeCell ref="O1:O3"/>
    <mergeCell ref="A1:F3"/>
    <mergeCell ref="G1:I3"/>
    <mergeCell ref="J1:J3"/>
    <mergeCell ref="K1:L3"/>
    <mergeCell ref="M1:M3"/>
    <mergeCell ref="N1:N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1"/>
  <sheetViews>
    <sheetView workbookViewId="0">
      <selection activeCell="M34" sqref="M34"/>
    </sheetView>
  </sheetViews>
  <sheetFormatPr defaultRowHeight="14.4" x14ac:dyDescent="0.3"/>
  <sheetData>
    <row r="1" spans="1:2" ht="21.6" thickBot="1" x14ac:dyDescent="0.45">
      <c r="A1" s="198" t="s">
        <v>909</v>
      </c>
      <c r="B1" s="199"/>
    </row>
  </sheetData>
  <mergeCells count="1">
    <mergeCell ref="A1:B1"/>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B206"/>
  <sheetViews>
    <sheetView workbookViewId="0">
      <selection activeCell="A2" sqref="A2:A206"/>
    </sheetView>
  </sheetViews>
  <sheetFormatPr defaultRowHeight="14.4" x14ac:dyDescent="0.3"/>
  <cols>
    <col min="1" max="1" width="12" bestFit="1" customWidth="1"/>
    <col min="2" max="2" width="42.6640625" bestFit="1" customWidth="1"/>
  </cols>
  <sheetData>
    <row r="1" spans="1:2" ht="16.2" thickBot="1" x14ac:dyDescent="0.35">
      <c r="A1" s="7" t="s">
        <v>345</v>
      </c>
      <c r="B1" s="7" t="s">
        <v>346</v>
      </c>
    </row>
    <row r="2" spans="1:2" x14ac:dyDescent="0.3">
      <c r="A2" t="s">
        <v>347</v>
      </c>
      <c r="B2">
        <v>2</v>
      </c>
    </row>
    <row r="3" spans="1:2" x14ac:dyDescent="0.3">
      <c r="A3" t="s">
        <v>348</v>
      </c>
      <c r="B3">
        <v>2</v>
      </c>
    </row>
    <row r="4" spans="1:2" x14ac:dyDescent="0.3">
      <c r="A4" t="s">
        <v>349</v>
      </c>
      <c r="B4" s="8">
        <v>-9999</v>
      </c>
    </row>
    <row r="5" spans="1:2" x14ac:dyDescent="0.3">
      <c r="A5" t="s">
        <v>350</v>
      </c>
      <c r="B5" s="8">
        <v>-9999</v>
      </c>
    </row>
    <row r="6" spans="1:2" x14ac:dyDescent="0.3">
      <c r="A6" t="s">
        <v>351</v>
      </c>
      <c r="B6" s="8">
        <v>3</v>
      </c>
    </row>
    <row r="7" spans="1:2" x14ac:dyDescent="0.3">
      <c r="A7" t="s">
        <v>352</v>
      </c>
      <c r="B7" s="8">
        <v>3</v>
      </c>
    </row>
    <row r="8" spans="1:2" x14ac:dyDescent="0.3">
      <c r="A8" t="s">
        <v>353</v>
      </c>
      <c r="B8" s="8">
        <v>3</v>
      </c>
    </row>
    <row r="9" spans="1:2" x14ac:dyDescent="0.3">
      <c r="A9" t="s">
        <v>354</v>
      </c>
      <c r="B9" s="8">
        <v>-9999</v>
      </c>
    </row>
    <row r="10" spans="1:2" x14ac:dyDescent="0.3">
      <c r="A10" t="s">
        <v>355</v>
      </c>
      <c r="B10" s="8">
        <v>-9999</v>
      </c>
    </row>
    <row r="11" spans="1:2" x14ac:dyDescent="0.3">
      <c r="A11" t="s">
        <v>356</v>
      </c>
      <c r="B11">
        <v>2</v>
      </c>
    </row>
    <row r="12" spans="1:2" x14ac:dyDescent="0.3">
      <c r="A12" t="s">
        <v>357</v>
      </c>
      <c r="B12">
        <v>1</v>
      </c>
    </row>
    <row r="13" spans="1:2" x14ac:dyDescent="0.3">
      <c r="A13" t="s">
        <v>358</v>
      </c>
      <c r="B13">
        <v>3</v>
      </c>
    </row>
    <row r="14" spans="1:2" x14ac:dyDescent="0.3">
      <c r="A14" t="s">
        <v>359</v>
      </c>
      <c r="B14">
        <v>3</v>
      </c>
    </row>
    <row r="15" spans="1:2" x14ac:dyDescent="0.3">
      <c r="A15" t="s">
        <v>360</v>
      </c>
      <c r="B15">
        <v>2</v>
      </c>
    </row>
    <row r="16" spans="1:2" x14ac:dyDescent="0.3">
      <c r="A16" t="s">
        <v>361</v>
      </c>
      <c r="B16">
        <v>3</v>
      </c>
    </row>
    <row r="17" spans="1:2" x14ac:dyDescent="0.3">
      <c r="A17" t="s">
        <v>362</v>
      </c>
      <c r="B17">
        <v>3</v>
      </c>
    </row>
    <row r="18" spans="1:2" x14ac:dyDescent="0.3">
      <c r="A18" t="s">
        <v>363</v>
      </c>
      <c r="B18">
        <v>2</v>
      </c>
    </row>
    <row r="19" spans="1:2" x14ac:dyDescent="0.3">
      <c r="A19" t="s">
        <v>364</v>
      </c>
      <c r="B19">
        <v>2</v>
      </c>
    </row>
    <row r="20" spans="1:2" x14ac:dyDescent="0.3">
      <c r="A20" t="s">
        <v>365</v>
      </c>
      <c r="B20">
        <v>2</v>
      </c>
    </row>
    <row r="21" spans="1:2" x14ac:dyDescent="0.3">
      <c r="A21" t="s">
        <v>366</v>
      </c>
      <c r="B21">
        <v>2</v>
      </c>
    </row>
    <row r="22" spans="1:2" x14ac:dyDescent="0.3">
      <c r="A22" t="s">
        <v>367</v>
      </c>
      <c r="B22">
        <v>3</v>
      </c>
    </row>
    <row r="23" spans="1:2" x14ac:dyDescent="0.3">
      <c r="A23" t="s">
        <v>368</v>
      </c>
      <c r="B23">
        <v>3</v>
      </c>
    </row>
    <row r="24" spans="1:2" x14ac:dyDescent="0.3">
      <c r="A24" t="s">
        <v>369</v>
      </c>
      <c r="B24">
        <v>2</v>
      </c>
    </row>
    <row r="25" spans="1:2" x14ac:dyDescent="0.3">
      <c r="A25" t="s">
        <v>370</v>
      </c>
      <c r="B25">
        <v>2</v>
      </c>
    </row>
    <row r="26" spans="1:2" x14ac:dyDescent="0.3">
      <c r="A26" t="s">
        <v>371</v>
      </c>
      <c r="B26">
        <v>2</v>
      </c>
    </row>
    <row r="27" spans="1:2" x14ac:dyDescent="0.3">
      <c r="A27" t="s">
        <v>372</v>
      </c>
      <c r="B27">
        <v>2</v>
      </c>
    </row>
    <row r="28" spans="1:2" x14ac:dyDescent="0.3">
      <c r="A28" t="s">
        <v>373</v>
      </c>
      <c r="B28">
        <v>1</v>
      </c>
    </row>
    <row r="29" spans="1:2" x14ac:dyDescent="0.3">
      <c r="A29" t="s">
        <v>374</v>
      </c>
      <c r="B29">
        <v>2</v>
      </c>
    </row>
    <row r="30" spans="1:2" x14ac:dyDescent="0.3">
      <c r="A30" t="s">
        <v>375</v>
      </c>
      <c r="B30">
        <v>3</v>
      </c>
    </row>
    <row r="31" spans="1:2" x14ac:dyDescent="0.3">
      <c r="A31" t="s">
        <v>376</v>
      </c>
      <c r="B31">
        <v>2</v>
      </c>
    </row>
    <row r="32" spans="1:2" x14ac:dyDescent="0.3">
      <c r="A32" t="s">
        <v>377</v>
      </c>
      <c r="B32">
        <v>1</v>
      </c>
    </row>
    <row r="33" spans="1:2" x14ac:dyDescent="0.3">
      <c r="A33" t="s">
        <v>378</v>
      </c>
      <c r="B33">
        <v>2</v>
      </c>
    </row>
    <row r="34" spans="1:2" x14ac:dyDescent="0.3">
      <c r="A34" t="s">
        <v>379</v>
      </c>
      <c r="B34">
        <v>2</v>
      </c>
    </row>
    <row r="35" spans="1:2" x14ac:dyDescent="0.3">
      <c r="A35" t="s">
        <v>380</v>
      </c>
      <c r="B35">
        <v>2</v>
      </c>
    </row>
    <row r="36" spans="1:2" x14ac:dyDescent="0.3">
      <c r="A36" t="s">
        <v>381</v>
      </c>
      <c r="B36">
        <v>4</v>
      </c>
    </row>
    <row r="37" spans="1:2" x14ac:dyDescent="0.3">
      <c r="A37" t="s">
        <v>382</v>
      </c>
      <c r="B37">
        <v>3</v>
      </c>
    </row>
    <row r="38" spans="1:2" x14ac:dyDescent="0.3">
      <c r="A38" t="s">
        <v>383</v>
      </c>
      <c r="B38">
        <v>4</v>
      </c>
    </row>
    <row r="39" spans="1:2" x14ac:dyDescent="0.3">
      <c r="A39" t="s">
        <v>384</v>
      </c>
      <c r="B39">
        <v>2</v>
      </c>
    </row>
    <row r="40" spans="1:2" x14ac:dyDescent="0.3">
      <c r="A40" t="s">
        <v>385</v>
      </c>
      <c r="B40">
        <v>2</v>
      </c>
    </row>
    <row r="41" spans="1:2" x14ac:dyDescent="0.3">
      <c r="A41" t="s">
        <v>386</v>
      </c>
      <c r="B41">
        <v>3</v>
      </c>
    </row>
    <row r="42" spans="1:2" x14ac:dyDescent="0.3">
      <c r="A42" t="s">
        <v>387</v>
      </c>
      <c r="B42">
        <v>3</v>
      </c>
    </row>
    <row r="43" spans="1:2" x14ac:dyDescent="0.3">
      <c r="A43" t="s">
        <v>388</v>
      </c>
      <c r="B43">
        <v>1</v>
      </c>
    </row>
    <row r="44" spans="1:2" x14ac:dyDescent="0.3">
      <c r="A44" t="s">
        <v>389</v>
      </c>
      <c r="B44">
        <v>1</v>
      </c>
    </row>
    <row r="45" spans="1:2" x14ac:dyDescent="0.3">
      <c r="A45" t="s">
        <v>390</v>
      </c>
      <c r="B45">
        <v>2</v>
      </c>
    </row>
    <row r="46" spans="1:2" x14ac:dyDescent="0.3">
      <c r="A46" t="s">
        <v>391</v>
      </c>
      <c r="B46">
        <v>1</v>
      </c>
    </row>
    <row r="47" spans="1:2" x14ac:dyDescent="0.3">
      <c r="A47" t="s">
        <v>392</v>
      </c>
      <c r="B47">
        <v>2</v>
      </c>
    </row>
    <row r="48" spans="1:2" x14ac:dyDescent="0.3">
      <c r="A48" t="s">
        <v>393</v>
      </c>
      <c r="B48">
        <v>2</v>
      </c>
    </row>
    <row r="49" spans="1:2" x14ac:dyDescent="0.3">
      <c r="A49" t="s">
        <v>394</v>
      </c>
      <c r="B49">
        <v>2</v>
      </c>
    </row>
    <row r="50" spans="1:2" x14ac:dyDescent="0.3">
      <c r="A50" t="s">
        <v>395</v>
      </c>
      <c r="B50">
        <v>2</v>
      </c>
    </row>
    <row r="51" spans="1:2" x14ac:dyDescent="0.3">
      <c r="A51" t="s">
        <v>396</v>
      </c>
      <c r="B51">
        <v>2</v>
      </c>
    </row>
    <row r="52" spans="1:2" x14ac:dyDescent="0.3">
      <c r="A52" t="s">
        <v>397</v>
      </c>
      <c r="B52">
        <v>3</v>
      </c>
    </row>
    <row r="53" spans="1:2" x14ac:dyDescent="0.3">
      <c r="A53" t="s">
        <v>398</v>
      </c>
      <c r="B53">
        <v>1</v>
      </c>
    </row>
    <row r="54" spans="1:2" x14ac:dyDescent="0.3">
      <c r="A54" t="s">
        <v>399</v>
      </c>
      <c r="B54">
        <v>2</v>
      </c>
    </row>
    <row r="55" spans="1:2" x14ac:dyDescent="0.3">
      <c r="A55" t="s">
        <v>400</v>
      </c>
      <c r="B55">
        <v>4</v>
      </c>
    </row>
    <row r="56" spans="1:2" x14ac:dyDescent="0.3">
      <c r="A56" t="s">
        <v>401</v>
      </c>
      <c r="B56">
        <v>1</v>
      </c>
    </row>
    <row r="57" spans="1:2" x14ac:dyDescent="0.3">
      <c r="A57" t="s">
        <v>402</v>
      </c>
      <c r="B57">
        <v>3</v>
      </c>
    </row>
    <row r="58" spans="1:2" x14ac:dyDescent="0.3">
      <c r="A58" t="s">
        <v>403</v>
      </c>
      <c r="B58" s="8">
        <v>-9999</v>
      </c>
    </row>
    <row r="59" spans="1:2" x14ac:dyDescent="0.3">
      <c r="A59" t="s">
        <v>404</v>
      </c>
      <c r="B59">
        <v>3</v>
      </c>
    </row>
    <row r="60" spans="1:2" x14ac:dyDescent="0.3">
      <c r="A60" t="s">
        <v>405</v>
      </c>
      <c r="B60">
        <v>2</v>
      </c>
    </row>
    <row r="61" spans="1:2" x14ac:dyDescent="0.3">
      <c r="A61" t="s">
        <v>406</v>
      </c>
      <c r="B61">
        <v>2</v>
      </c>
    </row>
    <row r="62" spans="1:2" x14ac:dyDescent="0.3">
      <c r="A62" t="s">
        <v>407</v>
      </c>
      <c r="B62">
        <v>4</v>
      </c>
    </row>
    <row r="63" spans="1:2" x14ac:dyDescent="0.3">
      <c r="A63" t="s">
        <v>408</v>
      </c>
      <c r="B63">
        <v>4</v>
      </c>
    </row>
    <row r="64" spans="1:2" x14ac:dyDescent="0.3">
      <c r="A64" t="s">
        <v>409</v>
      </c>
      <c r="B64">
        <v>6</v>
      </c>
    </row>
    <row r="65" spans="1:2" x14ac:dyDescent="0.3">
      <c r="A65" t="s">
        <v>410</v>
      </c>
      <c r="B65">
        <v>4</v>
      </c>
    </row>
    <row r="66" spans="1:2" x14ac:dyDescent="0.3">
      <c r="A66" t="s">
        <v>411</v>
      </c>
      <c r="B66">
        <v>2</v>
      </c>
    </row>
    <row r="67" spans="1:2" x14ac:dyDescent="0.3">
      <c r="A67" t="s">
        <v>412</v>
      </c>
      <c r="B67">
        <v>4</v>
      </c>
    </row>
    <row r="68" spans="1:2" x14ac:dyDescent="0.3">
      <c r="A68" t="s">
        <v>413</v>
      </c>
      <c r="B68">
        <v>1</v>
      </c>
    </row>
    <row r="69" spans="1:2" x14ac:dyDescent="0.3">
      <c r="A69" t="s">
        <v>414</v>
      </c>
      <c r="B69">
        <v>5</v>
      </c>
    </row>
    <row r="70" spans="1:2" x14ac:dyDescent="0.3">
      <c r="A70" t="s">
        <v>415</v>
      </c>
      <c r="B70">
        <v>3</v>
      </c>
    </row>
    <row r="71" spans="1:2" x14ac:dyDescent="0.3">
      <c r="A71" t="s">
        <v>416</v>
      </c>
      <c r="B71">
        <v>3</v>
      </c>
    </row>
    <row r="72" spans="1:2" x14ac:dyDescent="0.3">
      <c r="A72" t="s">
        <v>417</v>
      </c>
      <c r="B72">
        <v>3</v>
      </c>
    </row>
    <row r="73" spans="1:2" x14ac:dyDescent="0.3">
      <c r="A73" t="s">
        <v>418</v>
      </c>
      <c r="B73">
        <v>3</v>
      </c>
    </row>
    <row r="74" spans="1:2" x14ac:dyDescent="0.3">
      <c r="A74" t="s">
        <v>419</v>
      </c>
      <c r="B74">
        <v>3</v>
      </c>
    </row>
    <row r="75" spans="1:2" x14ac:dyDescent="0.3">
      <c r="A75" t="s">
        <v>420</v>
      </c>
      <c r="B75">
        <v>2</v>
      </c>
    </row>
    <row r="76" spans="1:2" x14ac:dyDescent="0.3">
      <c r="A76" t="s">
        <v>421</v>
      </c>
      <c r="B76">
        <v>3</v>
      </c>
    </row>
    <row r="77" spans="1:2" x14ac:dyDescent="0.3">
      <c r="A77" t="s">
        <v>422</v>
      </c>
      <c r="B77">
        <v>4</v>
      </c>
    </row>
    <row r="78" spans="1:2" x14ac:dyDescent="0.3">
      <c r="A78" t="s">
        <v>423</v>
      </c>
      <c r="B78">
        <v>3</v>
      </c>
    </row>
    <row r="79" spans="1:2" x14ac:dyDescent="0.3">
      <c r="A79" t="s">
        <v>424</v>
      </c>
      <c r="B79">
        <v>5</v>
      </c>
    </row>
    <row r="80" spans="1:2" x14ac:dyDescent="0.3">
      <c r="A80" t="s">
        <v>425</v>
      </c>
      <c r="B80">
        <v>4</v>
      </c>
    </row>
    <row r="81" spans="1:2" x14ac:dyDescent="0.3">
      <c r="A81" t="s">
        <v>426</v>
      </c>
      <c r="B81">
        <v>1</v>
      </c>
    </row>
    <row r="82" spans="1:2" x14ac:dyDescent="0.3">
      <c r="A82" t="s">
        <v>427</v>
      </c>
      <c r="B82">
        <v>1</v>
      </c>
    </row>
    <row r="83" spans="1:2" x14ac:dyDescent="0.3">
      <c r="A83" t="s">
        <v>428</v>
      </c>
      <c r="B83">
        <v>1</v>
      </c>
    </row>
    <row r="84" spans="1:2" x14ac:dyDescent="0.3">
      <c r="A84" t="s">
        <v>429</v>
      </c>
      <c r="B84">
        <v>1</v>
      </c>
    </row>
    <row r="85" spans="1:2" x14ac:dyDescent="0.3">
      <c r="A85" t="s">
        <v>430</v>
      </c>
      <c r="B85">
        <v>1</v>
      </c>
    </row>
    <row r="86" spans="1:2" x14ac:dyDescent="0.3">
      <c r="A86" t="s">
        <v>431</v>
      </c>
      <c r="B86">
        <v>1</v>
      </c>
    </row>
    <row r="87" spans="1:2" x14ac:dyDescent="0.3">
      <c r="A87" t="s">
        <v>432</v>
      </c>
      <c r="B87">
        <v>1</v>
      </c>
    </row>
    <row r="88" spans="1:2" x14ac:dyDescent="0.3">
      <c r="A88" t="s">
        <v>433</v>
      </c>
      <c r="B88">
        <v>3</v>
      </c>
    </row>
    <row r="89" spans="1:2" x14ac:dyDescent="0.3">
      <c r="A89" t="s">
        <v>434</v>
      </c>
      <c r="B89">
        <v>4</v>
      </c>
    </row>
    <row r="90" spans="1:2" x14ac:dyDescent="0.3">
      <c r="A90" t="s">
        <v>435</v>
      </c>
      <c r="B90">
        <v>3</v>
      </c>
    </row>
    <row r="91" spans="1:2" x14ac:dyDescent="0.3">
      <c r="A91" t="s">
        <v>436</v>
      </c>
      <c r="B91">
        <v>3</v>
      </c>
    </row>
    <row r="92" spans="1:2" x14ac:dyDescent="0.3">
      <c r="A92" t="s">
        <v>437</v>
      </c>
      <c r="B92">
        <v>1</v>
      </c>
    </row>
    <row r="93" spans="1:2" x14ac:dyDescent="0.3">
      <c r="A93" t="s">
        <v>438</v>
      </c>
      <c r="B93">
        <v>1</v>
      </c>
    </row>
    <row r="94" spans="1:2" x14ac:dyDescent="0.3">
      <c r="A94" t="s">
        <v>439</v>
      </c>
      <c r="B94">
        <v>3</v>
      </c>
    </row>
    <row r="95" spans="1:2" x14ac:dyDescent="0.3">
      <c r="A95" t="s">
        <v>440</v>
      </c>
      <c r="B95">
        <v>1</v>
      </c>
    </row>
    <row r="96" spans="1:2" x14ac:dyDescent="0.3">
      <c r="A96" t="s">
        <v>441</v>
      </c>
      <c r="B96">
        <v>1</v>
      </c>
    </row>
    <row r="97" spans="1:2" x14ac:dyDescent="0.3">
      <c r="A97" t="s">
        <v>442</v>
      </c>
      <c r="B97">
        <v>4</v>
      </c>
    </row>
    <row r="98" spans="1:2" x14ac:dyDescent="0.3">
      <c r="A98" t="s">
        <v>443</v>
      </c>
      <c r="B98">
        <v>4</v>
      </c>
    </row>
    <row r="99" spans="1:2" x14ac:dyDescent="0.3">
      <c r="A99" t="s">
        <v>444</v>
      </c>
      <c r="B99">
        <v>3</v>
      </c>
    </row>
    <row r="100" spans="1:2" x14ac:dyDescent="0.3">
      <c r="A100" t="s">
        <v>445</v>
      </c>
      <c r="B100">
        <v>5</v>
      </c>
    </row>
    <row r="101" spans="1:2" x14ac:dyDescent="0.3">
      <c r="A101" t="s">
        <v>446</v>
      </c>
      <c r="B101">
        <v>1</v>
      </c>
    </row>
    <row r="102" spans="1:2" x14ac:dyDescent="0.3">
      <c r="A102" t="s">
        <v>447</v>
      </c>
      <c r="B102">
        <v>1</v>
      </c>
    </row>
    <row r="103" spans="1:2" x14ac:dyDescent="0.3">
      <c r="A103" t="s">
        <v>448</v>
      </c>
      <c r="B103">
        <v>1</v>
      </c>
    </row>
    <row r="104" spans="1:2" x14ac:dyDescent="0.3">
      <c r="A104" t="s">
        <v>449</v>
      </c>
      <c r="B104">
        <v>4</v>
      </c>
    </row>
    <row r="105" spans="1:2" x14ac:dyDescent="0.3">
      <c r="A105" t="s">
        <v>450</v>
      </c>
      <c r="B105">
        <v>5</v>
      </c>
    </row>
    <row r="106" spans="1:2" x14ac:dyDescent="0.3">
      <c r="A106" t="s">
        <v>451</v>
      </c>
      <c r="B106">
        <v>1</v>
      </c>
    </row>
    <row r="107" spans="1:2" x14ac:dyDescent="0.3">
      <c r="A107" t="s">
        <v>452</v>
      </c>
      <c r="B107">
        <v>2</v>
      </c>
    </row>
    <row r="108" spans="1:2" x14ac:dyDescent="0.3">
      <c r="A108" t="s">
        <v>453</v>
      </c>
      <c r="B108">
        <v>2</v>
      </c>
    </row>
    <row r="109" spans="1:2" x14ac:dyDescent="0.3">
      <c r="A109" t="s">
        <v>454</v>
      </c>
      <c r="B109">
        <v>2</v>
      </c>
    </row>
    <row r="110" spans="1:2" x14ac:dyDescent="0.3">
      <c r="A110" t="s">
        <v>455</v>
      </c>
      <c r="B110">
        <v>2</v>
      </c>
    </row>
    <row r="111" spans="1:2" x14ac:dyDescent="0.3">
      <c r="A111" t="s">
        <v>456</v>
      </c>
      <c r="B111">
        <v>1</v>
      </c>
    </row>
    <row r="112" spans="1:2" x14ac:dyDescent="0.3">
      <c r="A112" t="s">
        <v>457</v>
      </c>
      <c r="B112">
        <v>1</v>
      </c>
    </row>
    <row r="113" spans="1:2" x14ac:dyDescent="0.3">
      <c r="A113" t="s">
        <v>458</v>
      </c>
      <c r="B113">
        <v>1</v>
      </c>
    </row>
    <row r="114" spans="1:2" x14ac:dyDescent="0.3">
      <c r="A114" t="s">
        <v>459</v>
      </c>
      <c r="B114">
        <v>3</v>
      </c>
    </row>
    <row r="115" spans="1:2" x14ac:dyDescent="0.3">
      <c r="A115" t="s">
        <v>460</v>
      </c>
      <c r="B115">
        <v>1</v>
      </c>
    </row>
    <row r="116" spans="1:2" x14ac:dyDescent="0.3">
      <c r="A116" t="s">
        <v>461</v>
      </c>
      <c r="B116">
        <v>1</v>
      </c>
    </row>
    <row r="117" spans="1:2" x14ac:dyDescent="0.3">
      <c r="A117" t="s">
        <v>462</v>
      </c>
      <c r="B117">
        <v>2</v>
      </c>
    </row>
    <row r="118" spans="1:2" x14ac:dyDescent="0.3">
      <c r="A118" t="s">
        <v>463</v>
      </c>
      <c r="B118">
        <v>3</v>
      </c>
    </row>
    <row r="119" spans="1:2" x14ac:dyDescent="0.3">
      <c r="A119" t="s">
        <v>464</v>
      </c>
      <c r="B119">
        <v>2</v>
      </c>
    </row>
    <row r="120" spans="1:2" x14ac:dyDescent="0.3">
      <c r="A120" t="s">
        <v>465</v>
      </c>
      <c r="B120">
        <v>1</v>
      </c>
    </row>
    <row r="121" spans="1:2" x14ac:dyDescent="0.3">
      <c r="A121" t="s">
        <v>466</v>
      </c>
      <c r="B121">
        <v>2</v>
      </c>
    </row>
    <row r="122" spans="1:2" x14ac:dyDescent="0.3">
      <c r="A122" t="s">
        <v>467</v>
      </c>
      <c r="B122">
        <v>2</v>
      </c>
    </row>
    <row r="123" spans="1:2" x14ac:dyDescent="0.3">
      <c r="A123" t="s">
        <v>468</v>
      </c>
      <c r="B123">
        <v>2</v>
      </c>
    </row>
    <row r="124" spans="1:2" x14ac:dyDescent="0.3">
      <c r="A124" t="s">
        <v>469</v>
      </c>
      <c r="B124">
        <v>1</v>
      </c>
    </row>
    <row r="125" spans="1:2" x14ac:dyDescent="0.3">
      <c r="A125" t="s">
        <v>470</v>
      </c>
      <c r="B125">
        <v>2</v>
      </c>
    </row>
    <row r="126" spans="1:2" x14ac:dyDescent="0.3">
      <c r="A126" t="s">
        <v>471</v>
      </c>
      <c r="B126">
        <v>1</v>
      </c>
    </row>
    <row r="127" spans="1:2" x14ac:dyDescent="0.3">
      <c r="A127" t="s">
        <v>472</v>
      </c>
      <c r="B127">
        <v>3</v>
      </c>
    </row>
    <row r="128" spans="1:2" x14ac:dyDescent="0.3">
      <c r="A128" t="s">
        <v>473</v>
      </c>
      <c r="B128">
        <v>9</v>
      </c>
    </row>
    <row r="129" spans="1:2" x14ac:dyDescent="0.3">
      <c r="A129" t="s">
        <v>474</v>
      </c>
      <c r="B129">
        <v>10</v>
      </c>
    </row>
    <row r="130" spans="1:2" x14ac:dyDescent="0.3">
      <c r="A130" t="s">
        <v>475</v>
      </c>
      <c r="B130">
        <v>11</v>
      </c>
    </row>
    <row r="131" spans="1:2" x14ac:dyDescent="0.3">
      <c r="A131" t="s">
        <v>476</v>
      </c>
      <c r="B131">
        <v>4</v>
      </c>
    </row>
    <row r="132" spans="1:2" x14ac:dyDescent="0.3">
      <c r="A132" t="s">
        <v>477</v>
      </c>
      <c r="B132">
        <v>5</v>
      </c>
    </row>
    <row r="133" spans="1:2" x14ac:dyDescent="0.3">
      <c r="A133" t="s">
        <v>478</v>
      </c>
      <c r="B133">
        <v>4</v>
      </c>
    </row>
    <row r="134" spans="1:2" x14ac:dyDescent="0.3">
      <c r="A134" t="s">
        <v>479</v>
      </c>
      <c r="B134">
        <v>6</v>
      </c>
    </row>
    <row r="135" spans="1:2" x14ac:dyDescent="0.3">
      <c r="A135" t="s">
        <v>480</v>
      </c>
      <c r="B135">
        <v>4</v>
      </c>
    </row>
    <row r="136" spans="1:2" x14ac:dyDescent="0.3">
      <c r="A136" t="s">
        <v>481</v>
      </c>
      <c r="B136">
        <v>9</v>
      </c>
    </row>
    <row r="137" spans="1:2" x14ac:dyDescent="0.3">
      <c r="A137" t="s">
        <v>482</v>
      </c>
      <c r="B137">
        <v>10</v>
      </c>
    </row>
    <row r="138" spans="1:2" x14ac:dyDescent="0.3">
      <c r="A138" t="s">
        <v>483</v>
      </c>
      <c r="B138">
        <v>10</v>
      </c>
    </row>
    <row r="139" spans="1:2" x14ac:dyDescent="0.3">
      <c r="A139" t="s">
        <v>484</v>
      </c>
      <c r="B139">
        <v>4</v>
      </c>
    </row>
    <row r="140" spans="1:2" x14ac:dyDescent="0.3">
      <c r="A140" t="s">
        <v>485</v>
      </c>
      <c r="B140">
        <v>8</v>
      </c>
    </row>
    <row r="141" spans="1:2" x14ac:dyDescent="0.3">
      <c r="A141" t="s">
        <v>486</v>
      </c>
      <c r="B141">
        <v>9</v>
      </c>
    </row>
    <row r="142" spans="1:2" x14ac:dyDescent="0.3">
      <c r="A142" t="s">
        <v>487</v>
      </c>
      <c r="B142">
        <v>11</v>
      </c>
    </row>
    <row r="143" spans="1:2" x14ac:dyDescent="0.3">
      <c r="A143" t="s">
        <v>488</v>
      </c>
      <c r="B143">
        <v>8</v>
      </c>
    </row>
    <row r="144" spans="1:2" x14ac:dyDescent="0.3">
      <c r="A144" t="s">
        <v>489</v>
      </c>
      <c r="B144">
        <v>4</v>
      </c>
    </row>
    <row r="145" spans="1:2" x14ac:dyDescent="0.3">
      <c r="A145" t="s">
        <v>490</v>
      </c>
      <c r="B145">
        <v>5</v>
      </c>
    </row>
    <row r="146" spans="1:2" x14ac:dyDescent="0.3">
      <c r="A146" t="s">
        <v>491</v>
      </c>
      <c r="B146">
        <v>4</v>
      </c>
    </row>
    <row r="147" spans="1:2" x14ac:dyDescent="0.3">
      <c r="A147" t="s">
        <v>492</v>
      </c>
      <c r="B147">
        <v>4</v>
      </c>
    </row>
    <row r="148" spans="1:2" x14ac:dyDescent="0.3">
      <c r="A148" t="s">
        <v>493</v>
      </c>
      <c r="B148">
        <v>5</v>
      </c>
    </row>
    <row r="149" spans="1:2" x14ac:dyDescent="0.3">
      <c r="A149" t="s">
        <v>494</v>
      </c>
      <c r="B149">
        <v>4</v>
      </c>
    </row>
    <row r="150" spans="1:2" x14ac:dyDescent="0.3">
      <c r="A150" t="s">
        <v>495</v>
      </c>
      <c r="B150">
        <v>4</v>
      </c>
    </row>
    <row r="151" spans="1:2" x14ac:dyDescent="0.3">
      <c r="A151" t="s">
        <v>496</v>
      </c>
      <c r="B151">
        <v>11</v>
      </c>
    </row>
    <row r="152" spans="1:2" x14ac:dyDescent="0.3">
      <c r="A152" t="s">
        <v>497</v>
      </c>
      <c r="B152">
        <v>11</v>
      </c>
    </row>
    <row r="153" spans="1:2" x14ac:dyDescent="0.3">
      <c r="A153" t="s">
        <v>498</v>
      </c>
      <c r="B153">
        <v>9</v>
      </c>
    </row>
    <row r="154" spans="1:2" x14ac:dyDescent="0.3">
      <c r="A154" t="s">
        <v>499</v>
      </c>
      <c r="B154">
        <v>11</v>
      </c>
    </row>
    <row r="155" spans="1:2" x14ac:dyDescent="0.3">
      <c r="A155" t="s">
        <v>500</v>
      </c>
      <c r="B155">
        <v>3</v>
      </c>
    </row>
    <row r="156" spans="1:2" x14ac:dyDescent="0.3">
      <c r="A156" t="s">
        <v>501</v>
      </c>
      <c r="B156">
        <v>8</v>
      </c>
    </row>
    <row r="157" spans="1:2" x14ac:dyDescent="0.3">
      <c r="A157" t="s">
        <v>502</v>
      </c>
      <c r="B157">
        <v>8</v>
      </c>
    </row>
    <row r="158" spans="1:2" x14ac:dyDescent="0.3">
      <c r="A158" t="s">
        <v>503</v>
      </c>
      <c r="B158">
        <v>1</v>
      </c>
    </row>
    <row r="159" spans="1:2" x14ac:dyDescent="0.3">
      <c r="A159" t="s">
        <v>504</v>
      </c>
      <c r="B159">
        <v>6</v>
      </c>
    </row>
    <row r="160" spans="1:2" x14ac:dyDescent="0.3">
      <c r="A160" t="s">
        <v>505</v>
      </c>
      <c r="B160">
        <v>9</v>
      </c>
    </row>
    <row r="161" spans="1:2" x14ac:dyDescent="0.3">
      <c r="A161" t="s">
        <v>506</v>
      </c>
      <c r="B161">
        <v>5</v>
      </c>
    </row>
    <row r="162" spans="1:2" x14ac:dyDescent="0.3">
      <c r="A162" t="s">
        <v>507</v>
      </c>
      <c r="B162">
        <v>4</v>
      </c>
    </row>
    <row r="163" spans="1:2" x14ac:dyDescent="0.3">
      <c r="A163" t="s">
        <v>508</v>
      </c>
      <c r="B163">
        <v>4</v>
      </c>
    </row>
    <row r="164" spans="1:2" x14ac:dyDescent="0.3">
      <c r="A164" t="s">
        <v>509</v>
      </c>
      <c r="B164">
        <v>5</v>
      </c>
    </row>
    <row r="165" spans="1:2" x14ac:dyDescent="0.3">
      <c r="A165" t="s">
        <v>510</v>
      </c>
      <c r="B165">
        <v>5</v>
      </c>
    </row>
    <row r="166" spans="1:2" x14ac:dyDescent="0.3">
      <c r="A166" t="s">
        <v>511</v>
      </c>
      <c r="B166">
        <v>6</v>
      </c>
    </row>
    <row r="167" spans="1:2" x14ac:dyDescent="0.3">
      <c r="A167" t="s">
        <v>512</v>
      </c>
      <c r="B167">
        <v>5</v>
      </c>
    </row>
    <row r="168" spans="1:2" x14ac:dyDescent="0.3">
      <c r="A168" t="s">
        <v>513</v>
      </c>
      <c r="B168">
        <v>6</v>
      </c>
    </row>
    <row r="169" spans="1:2" x14ac:dyDescent="0.3">
      <c r="A169" t="s">
        <v>514</v>
      </c>
      <c r="B169">
        <v>6</v>
      </c>
    </row>
    <row r="170" spans="1:2" x14ac:dyDescent="0.3">
      <c r="A170" t="s">
        <v>515</v>
      </c>
      <c r="B170">
        <v>5</v>
      </c>
    </row>
    <row r="171" spans="1:2" x14ac:dyDescent="0.3">
      <c r="A171" t="s">
        <v>516</v>
      </c>
      <c r="B171">
        <v>5</v>
      </c>
    </row>
    <row r="172" spans="1:2" x14ac:dyDescent="0.3">
      <c r="A172" t="s">
        <v>517</v>
      </c>
      <c r="B172">
        <v>7</v>
      </c>
    </row>
    <row r="173" spans="1:2" x14ac:dyDescent="0.3">
      <c r="A173" t="s">
        <v>518</v>
      </c>
      <c r="B173">
        <v>8</v>
      </c>
    </row>
    <row r="174" spans="1:2" x14ac:dyDescent="0.3">
      <c r="A174" t="s">
        <v>519</v>
      </c>
      <c r="B174">
        <v>4</v>
      </c>
    </row>
    <row r="175" spans="1:2" x14ac:dyDescent="0.3">
      <c r="A175" t="s">
        <v>520</v>
      </c>
      <c r="B175">
        <v>4</v>
      </c>
    </row>
    <row r="176" spans="1:2" x14ac:dyDescent="0.3">
      <c r="A176" t="s">
        <v>521</v>
      </c>
      <c r="B176">
        <v>4</v>
      </c>
    </row>
    <row r="177" spans="1:2" x14ac:dyDescent="0.3">
      <c r="A177" t="s">
        <v>522</v>
      </c>
      <c r="B177">
        <v>4</v>
      </c>
    </row>
    <row r="178" spans="1:2" x14ac:dyDescent="0.3">
      <c r="A178" t="s">
        <v>523</v>
      </c>
      <c r="B178">
        <v>4</v>
      </c>
    </row>
    <row r="179" spans="1:2" x14ac:dyDescent="0.3">
      <c r="A179" t="s">
        <v>524</v>
      </c>
      <c r="B179">
        <v>8</v>
      </c>
    </row>
    <row r="180" spans="1:2" x14ac:dyDescent="0.3">
      <c r="A180" t="s">
        <v>525</v>
      </c>
      <c r="B180">
        <v>8</v>
      </c>
    </row>
    <row r="181" spans="1:2" x14ac:dyDescent="0.3">
      <c r="A181" t="s">
        <v>526</v>
      </c>
      <c r="B181">
        <v>11</v>
      </c>
    </row>
    <row r="182" spans="1:2" x14ac:dyDescent="0.3">
      <c r="A182" t="s">
        <v>527</v>
      </c>
      <c r="B182">
        <v>8</v>
      </c>
    </row>
    <row r="183" spans="1:2" x14ac:dyDescent="0.3">
      <c r="A183" t="s">
        <v>528</v>
      </c>
      <c r="B183">
        <v>4</v>
      </c>
    </row>
    <row r="184" spans="1:2" x14ac:dyDescent="0.3">
      <c r="A184" t="s">
        <v>529</v>
      </c>
      <c r="B184">
        <v>3</v>
      </c>
    </row>
    <row r="185" spans="1:2" x14ac:dyDescent="0.3">
      <c r="A185" t="s">
        <v>530</v>
      </c>
      <c r="B185">
        <v>3</v>
      </c>
    </row>
    <row r="186" spans="1:2" x14ac:dyDescent="0.3">
      <c r="A186" t="s">
        <v>531</v>
      </c>
      <c r="B186">
        <v>3</v>
      </c>
    </row>
    <row r="187" spans="1:2" x14ac:dyDescent="0.3">
      <c r="A187" t="s">
        <v>532</v>
      </c>
      <c r="B187">
        <v>5</v>
      </c>
    </row>
    <row r="188" spans="1:2" x14ac:dyDescent="0.3">
      <c r="A188" t="s">
        <v>533</v>
      </c>
      <c r="B188">
        <v>7</v>
      </c>
    </row>
    <row r="189" spans="1:2" x14ac:dyDescent="0.3">
      <c r="A189" t="s">
        <v>534</v>
      </c>
      <c r="B189">
        <v>3</v>
      </c>
    </row>
    <row r="190" spans="1:2" x14ac:dyDescent="0.3">
      <c r="A190" t="s">
        <v>535</v>
      </c>
      <c r="B190">
        <v>8</v>
      </c>
    </row>
    <row r="191" spans="1:2" x14ac:dyDescent="0.3">
      <c r="A191" t="s">
        <v>536</v>
      </c>
      <c r="B191">
        <v>3</v>
      </c>
    </row>
    <row r="192" spans="1:2" x14ac:dyDescent="0.3">
      <c r="A192" t="s">
        <v>537</v>
      </c>
      <c r="B192">
        <v>10</v>
      </c>
    </row>
    <row r="193" spans="1:2" x14ac:dyDescent="0.3">
      <c r="A193" t="s">
        <v>538</v>
      </c>
      <c r="B193">
        <v>9</v>
      </c>
    </row>
    <row r="194" spans="1:2" x14ac:dyDescent="0.3">
      <c r="A194" t="s">
        <v>539</v>
      </c>
      <c r="B194">
        <v>10</v>
      </c>
    </row>
    <row r="195" spans="1:2" x14ac:dyDescent="0.3">
      <c r="A195" t="s">
        <v>540</v>
      </c>
      <c r="B195">
        <v>11</v>
      </c>
    </row>
    <row r="196" spans="1:2" x14ac:dyDescent="0.3">
      <c r="A196" t="s">
        <v>541</v>
      </c>
      <c r="B196">
        <v>9</v>
      </c>
    </row>
    <row r="197" spans="1:2" x14ac:dyDescent="0.3">
      <c r="A197" t="s">
        <v>542</v>
      </c>
      <c r="B197">
        <v>6</v>
      </c>
    </row>
    <row r="198" spans="1:2" x14ac:dyDescent="0.3">
      <c r="A198" t="s">
        <v>543</v>
      </c>
      <c r="B198">
        <v>6</v>
      </c>
    </row>
    <row r="199" spans="1:2" x14ac:dyDescent="0.3">
      <c r="A199" t="s">
        <v>544</v>
      </c>
      <c r="B199">
        <v>6</v>
      </c>
    </row>
    <row r="200" spans="1:2" x14ac:dyDescent="0.3">
      <c r="A200" t="s">
        <v>545</v>
      </c>
      <c r="B200">
        <v>3</v>
      </c>
    </row>
    <row r="201" spans="1:2" x14ac:dyDescent="0.3">
      <c r="A201" t="s">
        <v>546</v>
      </c>
      <c r="B201">
        <v>4</v>
      </c>
    </row>
    <row r="202" spans="1:2" x14ac:dyDescent="0.3">
      <c r="A202" t="s">
        <v>547</v>
      </c>
      <c r="B202">
        <v>9</v>
      </c>
    </row>
    <row r="203" spans="1:2" x14ac:dyDescent="0.3">
      <c r="A203" t="s">
        <v>548</v>
      </c>
      <c r="B203">
        <v>1</v>
      </c>
    </row>
    <row r="204" spans="1:2" x14ac:dyDescent="0.3">
      <c r="A204" t="s">
        <v>549</v>
      </c>
      <c r="B204">
        <v>1</v>
      </c>
    </row>
    <row r="205" spans="1:2" x14ac:dyDescent="0.3">
      <c r="A205" t="s">
        <v>550</v>
      </c>
      <c r="B205">
        <v>3</v>
      </c>
    </row>
    <row r="206" spans="1:2" x14ac:dyDescent="0.3">
      <c r="A206" t="s">
        <v>551</v>
      </c>
      <c r="B206">
        <v>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
  <sheetViews>
    <sheetView zoomScale="70" zoomScaleNormal="70" workbookViewId="0">
      <selection activeCell="N19" sqref="N19"/>
    </sheetView>
  </sheetViews>
  <sheetFormatPr defaultRowHeight="14.4" x14ac:dyDescent="0.3"/>
  <sheetData>
    <row r="1" spans="1:4" ht="18.600000000000001" thickBot="1" x14ac:dyDescent="0.4">
      <c r="A1" s="167" t="s">
        <v>0</v>
      </c>
      <c r="B1" s="168"/>
      <c r="C1" s="168"/>
      <c r="D1" s="169"/>
    </row>
  </sheetData>
  <mergeCells count="1">
    <mergeCell ref="A1:D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C1"/>
  <sheetViews>
    <sheetView zoomScale="80" zoomScaleNormal="80" workbookViewId="0">
      <selection activeCell="J70" sqref="J70"/>
    </sheetView>
  </sheetViews>
  <sheetFormatPr defaultRowHeight="14.4" x14ac:dyDescent="0.3"/>
  <sheetData>
    <row r="1" spans="1:3" ht="18.600000000000001" thickBot="1" x14ac:dyDescent="0.4">
      <c r="A1" s="170" t="s">
        <v>1</v>
      </c>
      <c r="B1" s="171"/>
      <c r="C1" s="172"/>
    </row>
  </sheetData>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
  <sheetViews>
    <sheetView workbookViewId="0">
      <selection activeCell="F2" sqref="F2"/>
    </sheetView>
  </sheetViews>
  <sheetFormatPr defaultRowHeight="14.4" x14ac:dyDescent="0.3"/>
  <sheetData>
    <row r="1" spans="1:3" ht="18.600000000000001" thickBot="1" x14ac:dyDescent="0.4">
      <c r="A1" s="173" t="s">
        <v>2</v>
      </c>
      <c r="B1" s="174"/>
      <c r="C1" s="175"/>
    </row>
  </sheetData>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AR229"/>
  <sheetViews>
    <sheetView workbookViewId="0">
      <pane xSplit="1" ySplit="1" topLeftCell="B2" activePane="bottomRight" state="frozen"/>
      <selection pane="topRight" activeCell="B1" sqref="B1"/>
      <selection pane="bottomLeft" activeCell="A2" sqref="A2"/>
      <selection pane="bottomRight"/>
    </sheetView>
  </sheetViews>
  <sheetFormatPr defaultColWidth="8.88671875" defaultRowHeight="14.4" x14ac:dyDescent="0.3"/>
  <cols>
    <col min="1" max="1" width="10.33203125" style="39" customWidth="1"/>
    <col min="2" max="2" width="19.6640625" style="63" customWidth="1"/>
    <col min="3" max="3" width="50.88671875" style="39" customWidth="1"/>
    <col min="4" max="4" width="12" style="39" customWidth="1"/>
    <col min="5" max="5" width="11.109375" style="39" customWidth="1"/>
    <col min="6" max="6" width="12" style="39" customWidth="1"/>
    <col min="7" max="7" width="12.6640625" style="39" customWidth="1"/>
    <col min="8" max="8" width="12" style="39" customWidth="1"/>
    <col min="9" max="9" width="12.6640625" style="39" customWidth="1"/>
    <col min="10" max="10" width="12" style="39" customWidth="1"/>
    <col min="11" max="11" width="12.6640625" style="39" customWidth="1"/>
    <col min="12" max="12" width="9.88671875" style="39" customWidth="1"/>
    <col min="13" max="13" width="10.6640625" style="39" customWidth="1"/>
    <col min="14" max="14" width="8" style="39" customWidth="1"/>
    <col min="15" max="15" width="10" style="39" customWidth="1"/>
    <col min="16" max="16" width="7.109375" style="39" customWidth="1"/>
    <col min="17" max="18" width="9" style="39" customWidth="1"/>
    <col min="19" max="19" width="14.5546875" style="39" customWidth="1"/>
    <col min="20" max="20" width="10" style="39" customWidth="1"/>
    <col min="21" max="21" width="6.6640625" style="39" customWidth="1"/>
    <col min="22" max="22" width="7" style="39" customWidth="1"/>
    <col min="23" max="23" width="8" style="39" customWidth="1"/>
    <col min="24" max="24" width="10.88671875" style="39" customWidth="1"/>
    <col min="25" max="25" width="10" style="39" customWidth="1"/>
    <col min="26" max="26" width="12.44140625" style="39" customWidth="1"/>
    <col min="27" max="27" width="10" style="39" customWidth="1"/>
    <col min="28" max="28" width="13" style="39" customWidth="1"/>
    <col min="29" max="29" width="8" style="39" customWidth="1"/>
    <col min="30" max="30" width="11.88671875" style="39" customWidth="1"/>
    <col min="31" max="31" width="5.88671875" style="39" customWidth="1"/>
    <col min="32" max="35" width="6" style="39" customWidth="1"/>
    <col min="36" max="36" width="8" style="39" customWidth="1"/>
    <col min="37" max="38" width="6" style="39" customWidth="1"/>
    <col min="39" max="41" width="7" style="39" customWidth="1"/>
    <col min="42" max="42" width="10" style="39" customWidth="1"/>
    <col min="43" max="43" width="9" style="39" customWidth="1"/>
    <col min="44" max="44" width="10" style="39" customWidth="1"/>
    <col min="45" max="16384" width="8.88671875" style="39"/>
  </cols>
  <sheetData>
    <row r="1" spans="1:44" s="6" customFormat="1" x14ac:dyDescent="0.3">
      <c r="A1" s="6" t="s">
        <v>7</v>
      </c>
      <c r="B1" s="64" t="s">
        <v>8</v>
      </c>
      <c r="C1" s="6" t="s">
        <v>9</v>
      </c>
      <c r="D1" s="6" t="s">
        <v>10</v>
      </c>
      <c r="E1" s="6" t="s">
        <v>11</v>
      </c>
      <c r="F1" s="6" t="s">
        <v>12</v>
      </c>
      <c r="G1" s="6" t="s">
        <v>13</v>
      </c>
      <c r="H1" s="6" t="s">
        <v>14</v>
      </c>
      <c r="I1" s="6" t="s">
        <v>15</v>
      </c>
      <c r="J1" s="6" t="s">
        <v>16</v>
      </c>
      <c r="K1" s="6" t="s">
        <v>17</v>
      </c>
      <c r="L1" s="6" t="s">
        <v>18</v>
      </c>
      <c r="M1" s="6" t="s">
        <v>19</v>
      </c>
      <c r="N1" s="6" t="s">
        <v>20</v>
      </c>
      <c r="O1" s="6" t="s">
        <v>21</v>
      </c>
      <c r="P1" s="6" t="s">
        <v>22</v>
      </c>
      <c r="Q1" s="6" t="s">
        <v>23</v>
      </c>
      <c r="R1" s="6" t="s">
        <v>24</v>
      </c>
      <c r="S1" s="6" t="s">
        <v>25</v>
      </c>
      <c r="T1" s="6" t="s">
        <v>26</v>
      </c>
      <c r="U1" s="6" t="s">
        <v>27</v>
      </c>
      <c r="V1" s="6" t="s">
        <v>28</v>
      </c>
      <c r="W1" s="6" t="s">
        <v>1649</v>
      </c>
      <c r="X1" s="6" t="s">
        <v>29</v>
      </c>
      <c r="Y1" s="6" t="s">
        <v>30</v>
      </c>
      <c r="Z1" s="6" t="s">
        <v>31</v>
      </c>
      <c r="AA1" s="6" t="s">
        <v>1650</v>
      </c>
      <c r="AB1" s="6" t="s">
        <v>32</v>
      </c>
      <c r="AC1" s="6" t="s">
        <v>1651</v>
      </c>
      <c r="AD1" s="6" t="s">
        <v>33</v>
      </c>
      <c r="AE1" s="6" t="s">
        <v>34</v>
      </c>
      <c r="AF1" s="6" t="s">
        <v>35</v>
      </c>
      <c r="AG1" s="6" t="s">
        <v>36</v>
      </c>
      <c r="AH1" s="6" t="s">
        <v>37</v>
      </c>
      <c r="AI1" s="6" t="s">
        <v>38</v>
      </c>
      <c r="AJ1" s="6" t="s">
        <v>39</v>
      </c>
      <c r="AK1" s="6" t="s">
        <v>40</v>
      </c>
      <c r="AL1" s="6" t="s">
        <v>41</v>
      </c>
      <c r="AM1" s="6" t="s">
        <v>42</v>
      </c>
      <c r="AN1" s="6" t="s">
        <v>43</v>
      </c>
      <c r="AO1" s="6" t="s">
        <v>44</v>
      </c>
      <c r="AP1" s="6" t="s">
        <v>45</v>
      </c>
      <c r="AQ1" s="6" t="s">
        <v>46</v>
      </c>
      <c r="AR1" s="6" t="s">
        <v>47</v>
      </c>
    </row>
    <row r="2" spans="1:44" x14ac:dyDescent="0.3">
      <c r="A2" s="39">
        <v>11090101</v>
      </c>
      <c r="B2" s="63" t="s">
        <v>1399</v>
      </c>
      <c r="C2" s="39" t="s">
        <v>1367</v>
      </c>
      <c r="D2" s="39">
        <v>48</v>
      </c>
      <c r="E2" s="39" t="s">
        <v>49</v>
      </c>
      <c r="F2" s="39" t="s">
        <v>50</v>
      </c>
      <c r="G2" s="39">
        <v>18536</v>
      </c>
      <c r="H2" s="39">
        <v>-102.26019599999999</v>
      </c>
      <c r="I2" s="39">
        <v>35.518935999999997</v>
      </c>
      <c r="J2" s="39">
        <v>-102.260773</v>
      </c>
      <c r="K2" s="39">
        <v>35.519356000000002</v>
      </c>
      <c r="L2" s="39">
        <v>69.968000000000004</v>
      </c>
      <c r="M2" s="39" t="s">
        <v>51</v>
      </c>
      <c r="N2" s="39">
        <v>9</v>
      </c>
      <c r="O2" s="39">
        <v>0.123</v>
      </c>
      <c r="P2" s="39">
        <v>8.2000000000000003E-2</v>
      </c>
      <c r="Q2" s="39">
        <v>1</v>
      </c>
      <c r="R2" s="39">
        <v>19681001</v>
      </c>
      <c r="S2" s="39">
        <v>19771019</v>
      </c>
      <c r="T2" s="39">
        <v>3306</v>
      </c>
      <c r="U2" s="39">
        <v>2807</v>
      </c>
      <c r="V2" s="39">
        <v>0</v>
      </c>
      <c r="W2" s="39">
        <f>Input!C3</f>
        <v>0</v>
      </c>
      <c r="X2" s="39">
        <f>W2*724.447</f>
        <v>0</v>
      </c>
      <c r="Y2" s="39">
        <f>Input!D3</f>
        <v>0</v>
      </c>
      <c r="Z2" s="39">
        <f>Y2*724.447</f>
        <v>0</v>
      </c>
      <c r="AA2" s="39">
        <f>Input!E3</f>
        <v>0</v>
      </c>
      <c r="AB2" s="39">
        <f>AA2*724.447</f>
        <v>0</v>
      </c>
      <c r="AC2" s="39">
        <f>Input!F3</f>
        <v>1.2</v>
      </c>
      <c r="AD2" s="39">
        <f>AC2*724.447</f>
        <v>869.33640000000003</v>
      </c>
      <c r="AE2" s="39">
        <v>3.3</v>
      </c>
      <c r="AF2" s="39">
        <v>5.3</v>
      </c>
      <c r="AG2" s="39">
        <v>9.4</v>
      </c>
      <c r="AH2" s="39">
        <v>16</v>
      </c>
      <c r="AI2" s="39">
        <v>25</v>
      </c>
      <c r="AJ2" s="39">
        <v>38.9</v>
      </c>
      <c r="AK2" s="39">
        <v>52</v>
      </c>
      <c r="AL2" s="39">
        <v>82</v>
      </c>
      <c r="AM2" s="39">
        <v>302.60000000000002</v>
      </c>
      <c r="AN2" s="39">
        <v>640.45000000000005</v>
      </c>
      <c r="AO2" s="39">
        <v>3080</v>
      </c>
      <c r="AP2" s="39">
        <v>17400</v>
      </c>
      <c r="AQ2" s="39">
        <f>Input!G3</f>
        <v>167.536</v>
      </c>
      <c r="AR2" s="39">
        <f>AQ2*724.447</f>
        <v>121370.952592</v>
      </c>
    </row>
    <row r="3" spans="1:44" x14ac:dyDescent="0.3">
      <c r="A3" s="44">
        <v>11090102</v>
      </c>
      <c r="B3" s="45"/>
      <c r="C3" s="44" t="s">
        <v>76</v>
      </c>
      <c r="D3" s="44"/>
      <c r="E3" s="44"/>
      <c r="F3" s="44"/>
      <c r="G3" s="44"/>
      <c r="H3" s="44"/>
      <c r="I3" s="44"/>
      <c r="J3" s="44"/>
      <c r="K3" s="44"/>
      <c r="L3" s="44"/>
      <c r="M3" s="44"/>
      <c r="N3" s="44"/>
      <c r="O3" s="44"/>
      <c r="P3" s="44"/>
      <c r="Q3" s="44"/>
      <c r="R3" s="44"/>
      <c r="S3" s="44"/>
      <c r="T3" s="44"/>
      <c r="U3" s="44"/>
      <c r="V3" s="44"/>
      <c r="W3" s="44">
        <f>Input!C4</f>
        <v>0</v>
      </c>
      <c r="X3" s="44"/>
      <c r="Y3" s="44">
        <f>Input!D4</f>
        <v>0</v>
      </c>
      <c r="Z3" s="44"/>
      <c r="AA3" s="44">
        <f>Input!E4</f>
        <v>0</v>
      </c>
      <c r="AB3" s="44"/>
      <c r="AC3" s="44">
        <f>Input!F4</f>
        <v>0</v>
      </c>
      <c r="AD3" s="44"/>
      <c r="AE3" s="44"/>
      <c r="AF3" s="44"/>
      <c r="AG3" s="44"/>
      <c r="AH3" s="44"/>
      <c r="AI3" s="44"/>
      <c r="AJ3" s="44"/>
      <c r="AK3" s="44"/>
      <c r="AL3" s="44"/>
      <c r="AM3" s="44"/>
      <c r="AN3" s="44"/>
      <c r="AO3" s="44"/>
      <c r="AP3" s="44"/>
      <c r="AQ3" s="44">
        <f>Input!G4</f>
        <v>0</v>
      </c>
      <c r="AR3" s="44"/>
    </row>
    <row r="4" spans="1:44" x14ac:dyDescent="0.3">
      <c r="A4" s="39">
        <v>11090103</v>
      </c>
      <c r="B4" s="63" t="s">
        <v>1400</v>
      </c>
      <c r="C4" s="39" t="s">
        <v>48</v>
      </c>
      <c r="D4" s="39">
        <v>48</v>
      </c>
      <c r="E4" s="39" t="s">
        <v>49</v>
      </c>
      <c r="F4" s="39" t="s">
        <v>50</v>
      </c>
      <c r="G4" s="39">
        <v>3568</v>
      </c>
      <c r="H4" s="39">
        <v>-102.48047909</v>
      </c>
      <c r="I4" s="39">
        <v>35.667543010000003</v>
      </c>
      <c r="J4" s="39">
        <v>-102.48193601</v>
      </c>
      <c r="K4" s="39">
        <v>35.667361460000002</v>
      </c>
      <c r="L4" s="39">
        <v>132.30199999999999</v>
      </c>
      <c r="M4" s="39" t="s">
        <v>51</v>
      </c>
      <c r="N4" s="39">
        <v>6</v>
      </c>
      <c r="O4" s="39">
        <v>0.29299999999999998</v>
      </c>
      <c r="P4" s="39">
        <v>0.30599999999999999</v>
      </c>
      <c r="Q4" s="39">
        <v>1</v>
      </c>
      <c r="R4" s="39">
        <v>19671001</v>
      </c>
      <c r="S4" s="39">
        <v>19730930</v>
      </c>
      <c r="T4" s="39">
        <v>2192</v>
      </c>
      <c r="U4" s="39">
        <v>1031</v>
      </c>
      <c r="V4" s="39">
        <v>0</v>
      </c>
      <c r="W4" s="39">
        <f>Input!C5</f>
        <v>0</v>
      </c>
      <c r="X4" s="39">
        <f>W4*724.447</f>
        <v>0</v>
      </c>
      <c r="Y4" s="39">
        <f>Input!D5</f>
        <v>0</v>
      </c>
      <c r="Z4" s="39">
        <f>Y4*724.447</f>
        <v>0</v>
      </c>
      <c r="AA4" s="39">
        <f>Input!E5</f>
        <v>0</v>
      </c>
      <c r="AB4" s="39">
        <f>AA4*724.447</f>
        <v>0</v>
      </c>
      <c r="AC4" s="39">
        <f>Input!F5</f>
        <v>0</v>
      </c>
      <c r="AD4" s="39">
        <f>AC4*724.447</f>
        <v>0</v>
      </c>
      <c r="AE4" s="39">
        <v>0</v>
      </c>
      <c r="AF4" s="39">
        <v>0</v>
      </c>
      <c r="AG4" s="39">
        <v>0</v>
      </c>
      <c r="AH4" s="39">
        <v>0</v>
      </c>
      <c r="AI4" s="39">
        <v>0.34</v>
      </c>
      <c r="AJ4" s="39">
        <v>1.2</v>
      </c>
      <c r="AK4" s="39">
        <v>2.1</v>
      </c>
      <c r="AL4" s="39">
        <v>4.04</v>
      </c>
      <c r="AM4" s="39">
        <v>8.1</v>
      </c>
      <c r="AN4" s="39">
        <v>13</v>
      </c>
      <c r="AO4" s="39">
        <v>97.26</v>
      </c>
      <c r="AP4" s="39">
        <v>5680</v>
      </c>
      <c r="AQ4" s="39">
        <f>Input!G5</f>
        <v>15.725</v>
      </c>
      <c r="AR4" s="39">
        <f>AQ4*724.447</f>
        <v>11391.929075</v>
      </c>
    </row>
    <row r="5" spans="1:44" x14ac:dyDescent="0.3">
      <c r="A5" s="44">
        <v>11090104</v>
      </c>
      <c r="B5" s="45"/>
      <c r="C5" s="44" t="s">
        <v>76</v>
      </c>
      <c r="D5" s="44"/>
      <c r="E5" s="44"/>
      <c r="F5" s="44"/>
      <c r="G5" s="44"/>
      <c r="H5" s="44"/>
      <c r="I5" s="44"/>
      <c r="J5" s="44"/>
      <c r="K5" s="44"/>
      <c r="L5" s="44"/>
      <c r="M5" s="44"/>
      <c r="N5" s="44"/>
      <c r="O5" s="44"/>
      <c r="P5" s="44"/>
      <c r="Q5" s="44"/>
      <c r="R5" s="44"/>
      <c r="S5" s="44"/>
      <c r="T5" s="44"/>
      <c r="U5" s="44"/>
      <c r="V5" s="44"/>
      <c r="W5" s="44">
        <f>Input!C6</f>
        <v>0</v>
      </c>
      <c r="X5" s="44"/>
      <c r="Y5" s="44">
        <f>Input!D6</f>
        <v>0</v>
      </c>
      <c r="Z5" s="44"/>
      <c r="AA5" s="44">
        <f>Input!E6</f>
        <v>0</v>
      </c>
      <c r="AB5" s="44"/>
      <c r="AC5" s="44">
        <f>Input!F6</f>
        <v>0</v>
      </c>
      <c r="AD5" s="44"/>
      <c r="AE5" s="44"/>
      <c r="AF5" s="44"/>
      <c r="AG5" s="44"/>
      <c r="AH5" s="44"/>
      <c r="AI5" s="44"/>
      <c r="AJ5" s="44"/>
      <c r="AK5" s="44"/>
      <c r="AL5" s="44"/>
      <c r="AM5" s="44"/>
      <c r="AN5" s="44"/>
      <c r="AO5" s="44"/>
      <c r="AP5" s="44"/>
      <c r="AQ5" s="44">
        <f>Input!G6</f>
        <v>0</v>
      </c>
      <c r="AR5" s="44"/>
    </row>
    <row r="6" spans="1:44" x14ac:dyDescent="0.3">
      <c r="A6" s="39">
        <v>11090105</v>
      </c>
      <c r="B6" s="63" t="s">
        <v>1401</v>
      </c>
      <c r="C6" s="39" t="s">
        <v>52</v>
      </c>
      <c r="D6" s="39">
        <v>48</v>
      </c>
      <c r="E6" s="39" t="s">
        <v>49</v>
      </c>
      <c r="F6" s="39" t="s">
        <v>53</v>
      </c>
      <c r="G6" s="39">
        <v>19445</v>
      </c>
      <c r="H6" s="39">
        <v>-101.87962807</v>
      </c>
      <c r="I6" s="39">
        <v>35.470326120000003</v>
      </c>
      <c r="J6" s="39">
        <v>-101.87937164</v>
      </c>
      <c r="K6" s="39">
        <v>35.469997409999998</v>
      </c>
      <c r="L6" s="39">
        <v>43.427999999999997</v>
      </c>
      <c r="M6" s="39" t="s">
        <v>51</v>
      </c>
      <c r="N6" s="39">
        <v>66</v>
      </c>
      <c r="O6" s="39">
        <v>0.156</v>
      </c>
      <c r="P6" s="39">
        <v>0.11799999999999999</v>
      </c>
      <c r="Q6" s="39">
        <v>1</v>
      </c>
      <c r="R6" s="39">
        <v>19380401</v>
      </c>
      <c r="S6" s="39">
        <v>20040930</v>
      </c>
      <c r="T6" s="39">
        <v>24290</v>
      </c>
      <c r="U6" s="39">
        <v>24086</v>
      </c>
      <c r="V6" s="39">
        <v>0</v>
      </c>
      <c r="W6" s="39">
        <f>Input!C7</f>
        <v>0.03</v>
      </c>
      <c r="X6" s="39">
        <f t="shared" ref="X6:X7" si="0">W6*724.447</f>
        <v>21.733409999999999</v>
      </c>
      <c r="Y6" s="39">
        <f>Input!D7</f>
        <v>1.3</v>
      </c>
      <c r="Z6" s="39">
        <f t="shared" ref="Z6:Z7" si="1">Y6*724.447</f>
        <v>941.78110000000004</v>
      </c>
      <c r="AA6" s="39">
        <f>Input!E7</f>
        <v>3.5</v>
      </c>
      <c r="AB6" s="39">
        <f t="shared" ref="AB6:AB7" si="2">AA6*724.447</f>
        <v>2535.5645</v>
      </c>
      <c r="AC6" s="39">
        <f>Input!F7</f>
        <v>7.8</v>
      </c>
      <c r="AD6" s="39">
        <f t="shared" ref="AD6:AD7" si="3">AC6*724.447</f>
        <v>5650.6866</v>
      </c>
      <c r="AE6" s="39">
        <v>9.8000000000000007</v>
      </c>
      <c r="AF6" s="39">
        <v>12</v>
      </c>
      <c r="AG6" s="39">
        <v>17</v>
      </c>
      <c r="AH6" s="39">
        <v>26</v>
      </c>
      <c r="AI6" s="39">
        <v>40</v>
      </c>
      <c r="AJ6" s="39">
        <v>71</v>
      </c>
      <c r="AK6" s="39">
        <v>104</v>
      </c>
      <c r="AL6" s="39">
        <v>173</v>
      </c>
      <c r="AM6" s="39">
        <v>464</v>
      </c>
      <c r="AN6" s="39">
        <v>963</v>
      </c>
      <c r="AO6" s="39">
        <v>4860</v>
      </c>
      <c r="AP6" s="39">
        <v>79600</v>
      </c>
      <c r="AQ6" s="39">
        <f>Input!G7</f>
        <v>273.02999999999997</v>
      </c>
      <c r="AR6" s="39">
        <f t="shared" ref="AR6:AR7" si="4">AQ6*724.447</f>
        <v>197795.76440999997</v>
      </c>
    </row>
    <row r="7" spans="1:44" x14ac:dyDescent="0.3">
      <c r="A7" s="39">
        <v>11090106</v>
      </c>
      <c r="B7" s="63" t="s">
        <v>1402</v>
      </c>
      <c r="C7" s="39" t="s">
        <v>54</v>
      </c>
      <c r="D7" s="39">
        <v>48</v>
      </c>
      <c r="E7" s="39" t="s">
        <v>49</v>
      </c>
      <c r="F7" s="39" t="s">
        <v>53</v>
      </c>
      <c r="G7" s="39">
        <v>22866</v>
      </c>
      <c r="H7" s="39">
        <v>-100.37068840000001</v>
      </c>
      <c r="I7" s="39">
        <v>35.935042000000003</v>
      </c>
      <c r="J7" s="39">
        <v>-100.37073517</v>
      </c>
      <c r="K7" s="39">
        <v>35.935367579999998</v>
      </c>
      <c r="L7" s="39">
        <v>36.697000000000003</v>
      </c>
      <c r="M7" s="39" t="s">
        <v>51</v>
      </c>
      <c r="N7" s="39">
        <v>66</v>
      </c>
      <c r="O7" s="39">
        <v>0.307</v>
      </c>
      <c r="P7" s="39">
        <v>0.25800000000000001</v>
      </c>
      <c r="Q7" s="39">
        <v>1</v>
      </c>
      <c r="R7" s="39">
        <v>19380401</v>
      </c>
      <c r="S7" s="39">
        <v>20040930</v>
      </c>
      <c r="T7" s="39">
        <v>24259</v>
      </c>
      <c r="U7" s="39">
        <v>24021</v>
      </c>
      <c r="V7" s="39">
        <v>0</v>
      </c>
      <c r="W7" s="39">
        <f>Input!C8</f>
        <v>0.01</v>
      </c>
      <c r="X7" s="39">
        <f t="shared" si="0"/>
        <v>7.2444699999999997</v>
      </c>
      <c r="Y7" s="39">
        <f>Input!D8</f>
        <v>0.3</v>
      </c>
      <c r="Z7" s="39">
        <f t="shared" si="1"/>
        <v>217.33410000000001</v>
      </c>
      <c r="AA7" s="39">
        <f>Input!E8</f>
        <v>0.8</v>
      </c>
      <c r="AB7" s="39">
        <f t="shared" si="2"/>
        <v>579.55759999999998</v>
      </c>
      <c r="AC7" s="39">
        <f>Input!F8</f>
        <v>2.7</v>
      </c>
      <c r="AD7" s="39">
        <f t="shared" si="3"/>
        <v>1956.0069000000001</v>
      </c>
      <c r="AE7" s="39">
        <v>6.8</v>
      </c>
      <c r="AF7" s="39">
        <v>12</v>
      </c>
      <c r="AG7" s="39">
        <v>27</v>
      </c>
      <c r="AH7" s="39">
        <v>41</v>
      </c>
      <c r="AI7" s="39">
        <v>56</v>
      </c>
      <c r="AJ7" s="39">
        <v>80</v>
      </c>
      <c r="AK7" s="39">
        <v>97</v>
      </c>
      <c r="AL7" s="39">
        <v>123</v>
      </c>
      <c r="AM7" s="39">
        <v>311</v>
      </c>
      <c r="AN7" s="39">
        <v>722</v>
      </c>
      <c r="AO7" s="39">
        <v>5330</v>
      </c>
      <c r="AP7" s="39">
        <v>60600</v>
      </c>
      <c r="AQ7" s="39">
        <f>Input!G8</f>
        <v>277.69099999999997</v>
      </c>
      <c r="AR7" s="39">
        <f t="shared" si="4"/>
        <v>201172.41187699998</v>
      </c>
    </row>
    <row r="8" spans="1:44" x14ac:dyDescent="0.3">
      <c r="A8" s="44">
        <v>11090201</v>
      </c>
      <c r="B8" s="45"/>
      <c r="C8" s="44" t="s">
        <v>76</v>
      </c>
      <c r="D8" s="44"/>
      <c r="E8" s="44"/>
      <c r="F8" s="44"/>
      <c r="G8" s="44"/>
      <c r="H8" s="44"/>
      <c r="I8" s="44"/>
      <c r="J8" s="44"/>
      <c r="K8" s="44"/>
      <c r="L8" s="44"/>
      <c r="M8" s="44"/>
      <c r="N8" s="44"/>
      <c r="O8" s="44"/>
      <c r="P8" s="44"/>
      <c r="Q8" s="44"/>
      <c r="R8" s="44"/>
      <c r="S8" s="44"/>
      <c r="T8" s="44"/>
      <c r="U8" s="44"/>
      <c r="V8" s="44"/>
      <c r="W8" s="44">
        <f>Input!C9</f>
        <v>0</v>
      </c>
      <c r="X8" s="44"/>
      <c r="Y8" s="44">
        <f>Input!D9</f>
        <v>0</v>
      </c>
      <c r="Z8" s="44"/>
      <c r="AA8" s="44">
        <f>Input!E9</f>
        <v>0</v>
      </c>
      <c r="AB8" s="44"/>
      <c r="AC8" s="44">
        <f>Input!F9</f>
        <v>0</v>
      </c>
      <c r="AD8" s="44"/>
      <c r="AE8" s="44"/>
      <c r="AF8" s="44"/>
      <c r="AG8" s="44"/>
      <c r="AH8" s="44"/>
      <c r="AI8" s="44"/>
      <c r="AJ8" s="44"/>
      <c r="AK8" s="44"/>
      <c r="AL8" s="44"/>
      <c r="AM8" s="44"/>
      <c r="AN8" s="44"/>
      <c r="AO8" s="44"/>
      <c r="AP8" s="44"/>
      <c r="AQ8" s="44">
        <f>Input!G9</f>
        <v>0</v>
      </c>
      <c r="AR8" s="44"/>
    </row>
    <row r="9" spans="1:44" x14ac:dyDescent="0.3">
      <c r="A9" s="44">
        <v>11100101</v>
      </c>
      <c r="B9" s="45"/>
      <c r="C9" s="44" t="s">
        <v>76</v>
      </c>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row>
    <row r="10" spans="1:44" x14ac:dyDescent="0.3">
      <c r="A10" s="39">
        <v>11100103</v>
      </c>
      <c r="B10" s="63" t="s">
        <v>1403</v>
      </c>
      <c r="C10" s="39" t="s">
        <v>55</v>
      </c>
      <c r="D10" s="39">
        <v>40</v>
      </c>
      <c r="E10" s="39" t="s">
        <v>56</v>
      </c>
      <c r="F10" s="39" t="s">
        <v>53</v>
      </c>
      <c r="G10" s="39">
        <v>1903</v>
      </c>
      <c r="H10" s="39">
        <v>-101.3815489</v>
      </c>
      <c r="I10" s="39">
        <v>36.571971390000002</v>
      </c>
      <c r="J10" s="39">
        <v>-101.38103431</v>
      </c>
      <c r="K10" s="39">
        <v>36.571913109999997</v>
      </c>
      <c r="L10" s="39">
        <v>46.091000000000001</v>
      </c>
      <c r="M10" s="39" t="s">
        <v>51</v>
      </c>
      <c r="N10" s="39">
        <v>24</v>
      </c>
      <c r="O10" s="39">
        <v>0</v>
      </c>
      <c r="P10" s="39">
        <v>0</v>
      </c>
      <c r="Q10" s="39">
        <v>1</v>
      </c>
      <c r="R10" s="39">
        <v>19801001</v>
      </c>
      <c r="S10" s="39">
        <v>20040930</v>
      </c>
      <c r="T10" s="39">
        <v>8766</v>
      </c>
      <c r="U10" s="39">
        <v>121</v>
      </c>
      <c r="V10" s="39">
        <v>0</v>
      </c>
      <c r="W10" s="39">
        <f>Input!C10</f>
        <v>0</v>
      </c>
      <c r="X10" s="39">
        <f t="shared" ref="X10:X11" si="5">W10*724.447</f>
        <v>0</v>
      </c>
      <c r="Y10" s="39">
        <f>Input!D10</f>
        <v>0</v>
      </c>
      <c r="Z10" s="39">
        <f t="shared" ref="Z10:Z11" si="6">Y10*724.447</f>
        <v>0</v>
      </c>
      <c r="AA10" s="39">
        <f>Input!E10</f>
        <v>0</v>
      </c>
      <c r="AB10" s="39">
        <f t="shared" ref="AB10:AB11" si="7">AA10*724.447</f>
        <v>0</v>
      </c>
      <c r="AC10" s="39">
        <f>Input!F10</f>
        <v>0</v>
      </c>
      <c r="AD10" s="39">
        <f t="shared" ref="AD10:AD11" si="8">AC10*724.447</f>
        <v>0</v>
      </c>
      <c r="AE10" s="39">
        <v>0</v>
      </c>
      <c r="AF10" s="39">
        <v>0</v>
      </c>
      <c r="AG10" s="39">
        <v>0</v>
      </c>
      <c r="AH10" s="39">
        <v>0</v>
      </c>
      <c r="AI10" s="39">
        <v>0</v>
      </c>
      <c r="AJ10" s="39">
        <v>0</v>
      </c>
      <c r="AK10" s="39">
        <v>0</v>
      </c>
      <c r="AL10" s="39">
        <v>0</v>
      </c>
      <c r="AM10" s="39">
        <v>0</v>
      </c>
      <c r="AN10" s="39">
        <v>0</v>
      </c>
      <c r="AO10" s="39">
        <v>0</v>
      </c>
      <c r="AP10" s="39">
        <v>0</v>
      </c>
      <c r="AQ10" s="39">
        <f>Input!G10</f>
        <v>1.4339999999999999</v>
      </c>
      <c r="AR10" s="39">
        <f t="shared" ref="AR10:AR11" si="9">AQ10*724.447</f>
        <v>1038.856998</v>
      </c>
    </row>
    <row r="11" spans="1:44" x14ac:dyDescent="0.3">
      <c r="A11" s="39">
        <v>11100104</v>
      </c>
      <c r="B11" s="63" t="s">
        <v>1404</v>
      </c>
      <c r="C11" s="39" t="s">
        <v>1368</v>
      </c>
      <c r="D11" s="39">
        <v>40</v>
      </c>
      <c r="E11" s="39" t="s">
        <v>56</v>
      </c>
      <c r="F11" s="39" t="s">
        <v>53</v>
      </c>
      <c r="G11" s="39">
        <v>1513</v>
      </c>
      <c r="H11" s="39">
        <v>-101.080991</v>
      </c>
      <c r="I11" s="39">
        <v>36.543917</v>
      </c>
      <c r="J11" s="39">
        <v>-101.08107800000001</v>
      </c>
      <c r="K11" s="39">
        <v>36.543964000000003</v>
      </c>
      <c r="L11" s="39">
        <v>9.3859999999999992</v>
      </c>
      <c r="M11" s="39" t="s">
        <v>51</v>
      </c>
      <c r="N11" s="39">
        <v>13</v>
      </c>
      <c r="O11" s="39">
        <v>0.77500000000000002</v>
      </c>
      <c r="P11" s="39">
        <v>0.112</v>
      </c>
      <c r="Q11" s="39">
        <v>1</v>
      </c>
      <c r="R11" s="39">
        <v>19911001</v>
      </c>
      <c r="S11" s="39">
        <v>20040930</v>
      </c>
      <c r="T11" s="39">
        <v>4749</v>
      </c>
      <c r="U11" s="39">
        <v>4148</v>
      </c>
      <c r="V11" s="39">
        <v>0</v>
      </c>
      <c r="W11" s="39">
        <f>Input!C11</f>
        <v>0</v>
      </c>
      <c r="X11" s="39">
        <f t="shared" si="5"/>
        <v>0</v>
      </c>
      <c r="Y11" s="39">
        <f>Input!D11</f>
        <v>0</v>
      </c>
      <c r="Z11" s="39">
        <f t="shared" si="6"/>
        <v>0</v>
      </c>
      <c r="AA11" s="39">
        <f>Input!E11</f>
        <v>0</v>
      </c>
      <c r="AB11" s="39">
        <f t="shared" si="7"/>
        <v>0</v>
      </c>
      <c r="AC11" s="39">
        <f>Input!F11</f>
        <v>0.1</v>
      </c>
      <c r="AD11" s="39">
        <f t="shared" si="8"/>
        <v>72.444699999999997</v>
      </c>
      <c r="AE11" s="39">
        <v>0.21</v>
      </c>
      <c r="AF11" s="39">
        <v>0.35</v>
      </c>
      <c r="AG11" s="39">
        <v>0.63</v>
      </c>
      <c r="AH11" s="39">
        <v>0.87</v>
      </c>
      <c r="AI11" s="39">
        <v>1.1000000000000001</v>
      </c>
      <c r="AJ11" s="39">
        <v>1.2</v>
      </c>
      <c r="AK11" s="39">
        <v>1.3</v>
      </c>
      <c r="AL11" s="39">
        <v>1.4</v>
      </c>
      <c r="AM11" s="39">
        <v>1.7</v>
      </c>
      <c r="AN11" s="39">
        <v>2</v>
      </c>
      <c r="AO11" s="39">
        <v>3.5</v>
      </c>
      <c r="AP11" s="39">
        <v>59</v>
      </c>
      <c r="AQ11" s="39">
        <f>Input!G11</f>
        <v>0.90900000000000003</v>
      </c>
      <c r="AR11" s="39">
        <f t="shared" si="9"/>
        <v>658.52232300000003</v>
      </c>
    </row>
    <row r="12" spans="1:44" x14ac:dyDescent="0.3">
      <c r="A12" s="44">
        <v>11100201</v>
      </c>
      <c r="B12" s="45"/>
      <c r="C12" s="44" t="s">
        <v>76</v>
      </c>
      <c r="D12" s="44"/>
      <c r="E12" s="44"/>
      <c r="F12" s="44"/>
      <c r="G12" s="44"/>
      <c r="H12" s="44"/>
      <c r="I12" s="44"/>
      <c r="J12" s="44"/>
      <c r="K12" s="44"/>
      <c r="L12" s="44"/>
      <c r="M12" s="44"/>
      <c r="N12" s="44"/>
      <c r="O12" s="44"/>
      <c r="P12" s="44"/>
      <c r="Q12" s="44"/>
      <c r="R12" s="44"/>
      <c r="S12" s="44"/>
      <c r="T12" s="44"/>
      <c r="U12" s="44"/>
      <c r="V12" s="44"/>
      <c r="W12" s="44">
        <f>Input!C12</f>
        <v>0</v>
      </c>
      <c r="X12" s="44"/>
      <c r="Y12" s="44">
        <f>Input!D12</f>
        <v>0</v>
      </c>
      <c r="Z12" s="44"/>
      <c r="AA12" s="44">
        <f>Input!E12</f>
        <v>0</v>
      </c>
      <c r="AB12" s="44"/>
      <c r="AC12" s="44">
        <f>Input!F12</f>
        <v>0</v>
      </c>
      <c r="AD12" s="44"/>
      <c r="AE12" s="44"/>
      <c r="AF12" s="44"/>
      <c r="AG12" s="44"/>
      <c r="AH12" s="44"/>
      <c r="AI12" s="44"/>
      <c r="AJ12" s="44"/>
      <c r="AK12" s="44"/>
      <c r="AL12" s="44"/>
      <c r="AM12" s="44"/>
      <c r="AN12" s="44"/>
      <c r="AO12" s="44"/>
      <c r="AP12" s="44"/>
      <c r="AQ12" s="44">
        <f>Input!G12</f>
        <v>0</v>
      </c>
      <c r="AR12" s="44"/>
    </row>
    <row r="13" spans="1:44" x14ac:dyDescent="0.3">
      <c r="A13" s="39">
        <v>11100202</v>
      </c>
      <c r="B13" s="63" t="s">
        <v>1405</v>
      </c>
      <c r="C13" s="39" t="s">
        <v>57</v>
      </c>
      <c r="D13" s="39">
        <v>48</v>
      </c>
      <c r="E13" s="39" t="s">
        <v>49</v>
      </c>
      <c r="F13" s="39" t="s">
        <v>53</v>
      </c>
      <c r="G13" s="39">
        <v>697</v>
      </c>
      <c r="H13" s="39">
        <v>-100.27568889</v>
      </c>
      <c r="I13" s="39">
        <v>36.238648849999997</v>
      </c>
      <c r="J13" s="39">
        <v>-100.27569579999999</v>
      </c>
      <c r="K13" s="39">
        <v>36.238563540000001</v>
      </c>
      <c r="L13" s="39">
        <v>9.5749999999999993</v>
      </c>
      <c r="M13" s="39" t="s">
        <v>51</v>
      </c>
      <c r="N13" s="39">
        <v>45</v>
      </c>
      <c r="O13" s="39">
        <v>0.46200000000000002</v>
      </c>
      <c r="P13" s="39">
        <v>0.249</v>
      </c>
      <c r="Q13" s="39">
        <v>1</v>
      </c>
      <c r="R13" s="39">
        <v>19401001</v>
      </c>
      <c r="S13" s="39">
        <v>20040930</v>
      </c>
      <c r="T13" s="39">
        <v>16436</v>
      </c>
      <c r="U13" s="39">
        <v>16152</v>
      </c>
      <c r="V13" s="39">
        <v>0</v>
      </c>
      <c r="W13" s="39">
        <f>Input!C13</f>
        <v>0</v>
      </c>
      <c r="X13" s="39">
        <f t="shared" ref="X13:X36" si="10">W13*724.447</f>
        <v>0</v>
      </c>
      <c r="Y13" s="39">
        <f>Input!D13</f>
        <v>0.31</v>
      </c>
      <c r="Z13" s="39">
        <f t="shared" ref="Z13:Z36" si="11">Y13*724.447</f>
        <v>224.57857000000001</v>
      </c>
      <c r="AA13" s="39">
        <f>Input!E13</f>
        <v>0.5</v>
      </c>
      <c r="AB13" s="39">
        <f t="shared" ref="AB13:AB36" si="12">AA13*724.447</f>
        <v>362.2235</v>
      </c>
      <c r="AC13" s="39">
        <f>Input!F13</f>
        <v>0.83</v>
      </c>
      <c r="AD13" s="39">
        <f t="shared" ref="AD13:AD36" si="13">AC13*724.447</f>
        <v>601.29101000000003</v>
      </c>
      <c r="AE13" s="39">
        <v>1</v>
      </c>
      <c r="AF13" s="39">
        <v>1.3</v>
      </c>
      <c r="AG13" s="39">
        <v>1.9</v>
      </c>
      <c r="AH13" s="39">
        <v>2.6</v>
      </c>
      <c r="AI13" s="39">
        <v>3.5</v>
      </c>
      <c r="AJ13" s="39">
        <v>4.8</v>
      </c>
      <c r="AK13" s="39">
        <v>5.7</v>
      </c>
      <c r="AL13" s="39">
        <v>6.7</v>
      </c>
      <c r="AM13" s="39">
        <v>12</v>
      </c>
      <c r="AN13" s="39">
        <v>19</v>
      </c>
      <c r="AO13" s="39">
        <v>94.63</v>
      </c>
      <c r="AP13" s="39">
        <v>9080</v>
      </c>
      <c r="AQ13" s="39">
        <f>Input!G13</f>
        <v>10.455</v>
      </c>
      <c r="AR13" s="39">
        <f t="shared" ref="AR13:AR36" si="14">AQ13*724.447</f>
        <v>7574.0933850000001</v>
      </c>
    </row>
    <row r="14" spans="1:44" x14ac:dyDescent="0.3">
      <c r="A14" s="39">
        <v>11100203</v>
      </c>
      <c r="B14" s="63" t="s">
        <v>1406</v>
      </c>
      <c r="C14" s="39" t="s">
        <v>58</v>
      </c>
      <c r="D14" s="39">
        <v>40</v>
      </c>
      <c r="E14" s="39" t="s">
        <v>56</v>
      </c>
      <c r="F14" s="39" t="s">
        <v>50</v>
      </c>
      <c r="G14" s="39">
        <v>1183</v>
      </c>
      <c r="H14" s="39">
        <v>-99.912899999999993</v>
      </c>
      <c r="I14" s="39">
        <v>36.286150560000003</v>
      </c>
      <c r="J14" s="39">
        <v>-99.913192749999993</v>
      </c>
      <c r="K14" s="39">
        <v>36.28669739</v>
      </c>
      <c r="L14" s="39">
        <v>66.558999999999997</v>
      </c>
      <c r="M14" s="39" t="s">
        <v>51</v>
      </c>
      <c r="N14" s="39">
        <v>9</v>
      </c>
      <c r="O14" s="39">
        <v>0.223</v>
      </c>
      <c r="P14" s="39">
        <v>0.11799999999999999</v>
      </c>
      <c r="Q14" s="39">
        <v>1</v>
      </c>
      <c r="R14" s="39">
        <v>19371001</v>
      </c>
      <c r="S14" s="39">
        <v>19460930</v>
      </c>
      <c r="T14" s="39">
        <v>3287</v>
      </c>
      <c r="U14" s="39">
        <v>2870</v>
      </c>
      <c r="V14" s="39">
        <v>0</v>
      </c>
      <c r="W14" s="39">
        <f>Input!C14</f>
        <v>0</v>
      </c>
      <c r="X14" s="39">
        <f t="shared" si="10"/>
        <v>0</v>
      </c>
      <c r="Y14" s="39">
        <f>Input!D14</f>
        <v>0</v>
      </c>
      <c r="Z14" s="39">
        <f t="shared" si="11"/>
        <v>0</v>
      </c>
      <c r="AA14" s="39">
        <f>Input!E14</f>
        <v>0</v>
      </c>
      <c r="AB14" s="39">
        <f t="shared" si="12"/>
        <v>0</v>
      </c>
      <c r="AC14" s="39">
        <f>Input!F14</f>
        <v>2</v>
      </c>
      <c r="AD14" s="39">
        <f t="shared" si="13"/>
        <v>1448.894</v>
      </c>
      <c r="AE14" s="39">
        <v>4</v>
      </c>
      <c r="AF14" s="39">
        <v>2896</v>
      </c>
      <c r="AG14" s="39">
        <v>5.8</v>
      </c>
      <c r="AH14" s="39">
        <v>9</v>
      </c>
      <c r="AI14" s="39">
        <v>14</v>
      </c>
      <c r="AJ14" s="39">
        <v>18</v>
      </c>
      <c r="AK14" s="39">
        <v>13032</v>
      </c>
      <c r="AL14" s="39">
        <v>25</v>
      </c>
      <c r="AM14" s="39">
        <v>30</v>
      </c>
      <c r="AN14" s="39">
        <v>36</v>
      </c>
      <c r="AO14" s="39">
        <v>59</v>
      </c>
      <c r="AP14" s="39">
        <v>112</v>
      </c>
      <c r="AQ14" s="39">
        <f>Input!G14</f>
        <v>50.847000000000001</v>
      </c>
      <c r="AR14" s="39">
        <f t="shared" si="14"/>
        <v>36835.956609000001</v>
      </c>
    </row>
    <row r="15" spans="1:44" x14ac:dyDescent="0.3">
      <c r="A15" s="39">
        <v>11120101</v>
      </c>
      <c r="B15" s="63" t="s">
        <v>1407</v>
      </c>
      <c r="C15" s="39" t="s">
        <v>59</v>
      </c>
      <c r="D15" s="39">
        <v>48</v>
      </c>
      <c r="E15" s="39" t="s">
        <v>49</v>
      </c>
      <c r="F15" s="39" t="s">
        <v>50</v>
      </c>
      <c r="G15" s="39">
        <v>2075</v>
      </c>
      <c r="H15" s="39">
        <v>-102.09964013</v>
      </c>
      <c r="I15" s="39">
        <v>34.924225180000001</v>
      </c>
      <c r="J15" s="39">
        <v>-102.09964752</v>
      </c>
      <c r="K15" s="39">
        <v>34.924282069999997</v>
      </c>
      <c r="L15" s="39">
        <v>6.4</v>
      </c>
      <c r="M15" s="39" t="s">
        <v>51</v>
      </c>
      <c r="N15" s="39">
        <v>6</v>
      </c>
      <c r="O15" s="39">
        <v>0.39700000000000002</v>
      </c>
      <c r="P15" s="39">
        <v>0.32400000000000001</v>
      </c>
      <c r="Q15" s="39">
        <v>1</v>
      </c>
      <c r="R15" s="39">
        <v>19670401</v>
      </c>
      <c r="S15" s="39">
        <v>19730930</v>
      </c>
      <c r="T15" s="39">
        <v>2375</v>
      </c>
      <c r="U15" s="39">
        <v>1637</v>
      </c>
      <c r="V15" s="39">
        <v>0</v>
      </c>
      <c r="W15" s="39">
        <f>Input!C15</f>
        <v>0</v>
      </c>
      <c r="X15" s="39">
        <f t="shared" si="10"/>
        <v>0</v>
      </c>
      <c r="Y15" s="39">
        <f>Input!D15</f>
        <v>0</v>
      </c>
      <c r="Z15" s="39">
        <f t="shared" si="11"/>
        <v>0</v>
      </c>
      <c r="AA15" s="39">
        <f>Input!E15</f>
        <v>0</v>
      </c>
      <c r="AB15" s="39">
        <f t="shared" si="12"/>
        <v>0</v>
      </c>
      <c r="AC15" s="39">
        <f>Input!F15</f>
        <v>0</v>
      </c>
      <c r="AD15" s="39">
        <f t="shared" si="13"/>
        <v>0</v>
      </c>
      <c r="AE15" s="39">
        <v>0</v>
      </c>
      <c r="AF15" s="39">
        <v>0</v>
      </c>
      <c r="AG15" s="39">
        <v>0.01</v>
      </c>
      <c r="AH15" s="39">
        <v>0.01</v>
      </c>
      <c r="AI15" s="39">
        <v>0.01</v>
      </c>
      <c r="AJ15" s="39">
        <v>0.01</v>
      </c>
      <c r="AK15" s="39">
        <v>0.01</v>
      </c>
      <c r="AL15" s="39">
        <v>0.02</v>
      </c>
      <c r="AM15" s="39">
        <v>0.02</v>
      </c>
      <c r="AN15" s="39">
        <v>0.03</v>
      </c>
      <c r="AO15" s="39">
        <v>0.154</v>
      </c>
      <c r="AP15" s="39">
        <v>14</v>
      </c>
      <c r="AQ15" s="39">
        <f>Input!G15</f>
        <v>5.7000000000000002E-2</v>
      </c>
      <c r="AR15" s="39">
        <f t="shared" si="14"/>
        <v>41.293479000000005</v>
      </c>
    </row>
    <row r="16" spans="1:44" x14ac:dyDescent="0.3">
      <c r="A16" s="176">
        <v>11120102</v>
      </c>
      <c r="B16" s="177" t="s">
        <v>60</v>
      </c>
      <c r="C16" s="39" t="s">
        <v>1370</v>
      </c>
      <c r="D16" s="39">
        <v>48</v>
      </c>
      <c r="E16" s="39" t="s">
        <v>49</v>
      </c>
      <c r="F16" s="39" t="s">
        <v>50</v>
      </c>
      <c r="G16" s="39">
        <v>3369</v>
      </c>
      <c r="H16" s="39">
        <v>-101.891857</v>
      </c>
      <c r="I16" s="39">
        <v>35.010610999999997</v>
      </c>
      <c r="J16" s="39">
        <v>-101.89212000000001</v>
      </c>
      <c r="K16" s="39">
        <v>35.010967000000001</v>
      </c>
      <c r="L16" s="39">
        <v>46.421999999999997</v>
      </c>
      <c r="M16" s="39" t="s">
        <v>51</v>
      </c>
      <c r="N16" s="39">
        <v>14</v>
      </c>
      <c r="O16" s="39">
        <v>0.13800000000000001</v>
      </c>
      <c r="P16" s="39">
        <v>0.16800000000000001</v>
      </c>
      <c r="Q16" s="39">
        <v>1</v>
      </c>
      <c r="R16" s="39">
        <v>19240115</v>
      </c>
      <c r="S16" s="39">
        <v>19490930</v>
      </c>
      <c r="T16" s="39">
        <v>5161</v>
      </c>
      <c r="U16" s="39">
        <v>2533</v>
      </c>
      <c r="V16" s="39">
        <v>0</v>
      </c>
      <c r="W16" s="39">
        <f>Input!C16</f>
        <v>0</v>
      </c>
      <c r="X16" s="39">
        <f t="shared" si="10"/>
        <v>0</v>
      </c>
      <c r="Y16" s="39">
        <f>Input!D16</f>
        <v>0</v>
      </c>
      <c r="Z16" s="39">
        <f t="shared" si="11"/>
        <v>0</v>
      </c>
      <c r="AA16" s="39">
        <f>Input!E16</f>
        <v>0</v>
      </c>
      <c r="AB16" s="39">
        <f t="shared" si="12"/>
        <v>0</v>
      </c>
      <c r="AC16" s="39">
        <f>Input!F16</f>
        <v>0</v>
      </c>
      <c r="AD16" s="39">
        <f t="shared" si="13"/>
        <v>0</v>
      </c>
      <c r="AE16" s="39">
        <v>0</v>
      </c>
      <c r="AF16" s="39">
        <v>0</v>
      </c>
      <c r="AG16" s="39">
        <v>0</v>
      </c>
      <c r="AH16" s="39">
        <v>0</v>
      </c>
      <c r="AI16" s="39">
        <v>0.3</v>
      </c>
      <c r="AJ16" s="39">
        <v>1.5</v>
      </c>
      <c r="AK16" s="39">
        <v>2.6</v>
      </c>
      <c r="AL16" s="39">
        <v>3.3</v>
      </c>
      <c r="AM16" s="39">
        <v>8</v>
      </c>
      <c r="AN16" s="39">
        <v>19.899999999999999</v>
      </c>
      <c r="AO16" s="39">
        <v>210</v>
      </c>
      <c r="AP16" s="39">
        <v>3540</v>
      </c>
      <c r="AQ16" s="39">
        <f>Input!G16</f>
        <v>11.278</v>
      </c>
      <c r="AR16" s="39">
        <f t="shared" si="14"/>
        <v>8170.3132660000001</v>
      </c>
    </row>
    <row r="17" spans="1:44" x14ac:dyDescent="0.3">
      <c r="A17" s="176"/>
      <c r="B17" s="177"/>
      <c r="C17" s="39" t="s">
        <v>59</v>
      </c>
      <c r="D17" s="39">
        <v>48</v>
      </c>
      <c r="E17" s="39" t="s">
        <v>49</v>
      </c>
      <c r="F17" s="39" t="s">
        <v>50</v>
      </c>
      <c r="G17" s="39">
        <v>2075</v>
      </c>
      <c r="H17" s="39">
        <v>-102.09964013</v>
      </c>
      <c r="I17" s="39">
        <v>34.924225180000001</v>
      </c>
      <c r="J17" s="39">
        <v>-102.09964752</v>
      </c>
      <c r="K17" s="39">
        <v>34.924282069999997</v>
      </c>
      <c r="L17" s="39">
        <v>6.4</v>
      </c>
      <c r="M17" s="39" t="s">
        <v>51</v>
      </c>
      <c r="N17" s="39">
        <v>6</v>
      </c>
      <c r="O17" s="39">
        <v>0.39700000000000002</v>
      </c>
      <c r="P17" s="39">
        <v>0.32400000000000001</v>
      </c>
      <c r="Q17" s="39">
        <v>1</v>
      </c>
      <c r="R17" s="39">
        <v>19670401</v>
      </c>
      <c r="S17" s="39">
        <v>19730930</v>
      </c>
      <c r="T17" s="39">
        <v>2375</v>
      </c>
      <c r="U17" s="39">
        <v>1637</v>
      </c>
      <c r="V17" s="39">
        <v>0</v>
      </c>
      <c r="W17" s="39">
        <f>Input!C17</f>
        <v>0</v>
      </c>
      <c r="X17" s="39">
        <f t="shared" ref="X17" si="15">W17*724.447</f>
        <v>0</v>
      </c>
      <c r="Y17" s="39">
        <f>Input!D17</f>
        <v>0</v>
      </c>
      <c r="Z17" s="39">
        <f t="shared" ref="Z17" si="16">Y17*724.447</f>
        <v>0</v>
      </c>
      <c r="AA17" s="39">
        <f>Input!E17</f>
        <v>0</v>
      </c>
      <c r="AB17" s="39">
        <f t="shared" ref="AB17" si="17">AA17*724.447</f>
        <v>0</v>
      </c>
      <c r="AC17" s="39">
        <f>Input!F17</f>
        <v>0</v>
      </c>
      <c r="AD17" s="39">
        <f t="shared" ref="AD17" si="18">AC17*724.447</f>
        <v>0</v>
      </c>
      <c r="AE17" s="39">
        <v>0</v>
      </c>
      <c r="AF17" s="39">
        <v>0</v>
      </c>
      <c r="AG17" s="39">
        <v>0.01</v>
      </c>
      <c r="AH17" s="39">
        <v>0.01</v>
      </c>
      <c r="AI17" s="39">
        <v>0.01</v>
      </c>
      <c r="AJ17" s="39">
        <v>0.01</v>
      </c>
      <c r="AK17" s="39">
        <v>0.01</v>
      </c>
      <c r="AL17" s="39">
        <v>0.02</v>
      </c>
      <c r="AM17" s="39">
        <v>0.02</v>
      </c>
      <c r="AN17" s="39">
        <v>0.03</v>
      </c>
      <c r="AO17" s="39">
        <v>0.154</v>
      </c>
      <c r="AP17" s="39">
        <v>14</v>
      </c>
      <c r="AQ17" s="39">
        <f>Input!G17</f>
        <v>5.7000000000000002E-2</v>
      </c>
      <c r="AR17" s="39">
        <f t="shared" ref="AR17" si="19">AQ17*724.447</f>
        <v>41.293479000000005</v>
      </c>
    </row>
    <row r="18" spans="1:44" x14ac:dyDescent="0.3">
      <c r="A18" s="176"/>
      <c r="B18" s="64" t="s">
        <v>1369</v>
      </c>
      <c r="C18" s="20"/>
      <c r="D18" s="20"/>
      <c r="E18" s="20"/>
      <c r="F18" s="20"/>
      <c r="G18" s="20"/>
      <c r="H18" s="20"/>
      <c r="I18" s="20"/>
      <c r="J18" s="20"/>
      <c r="K18" s="20"/>
      <c r="L18" s="20"/>
      <c r="M18" s="20"/>
      <c r="N18" s="20"/>
      <c r="O18" s="20"/>
      <c r="P18" s="20"/>
      <c r="Q18" s="20"/>
      <c r="R18" s="20"/>
      <c r="S18" s="20"/>
      <c r="T18" s="20"/>
      <c r="U18" s="20"/>
      <c r="V18" s="20">
        <f>V16-V17</f>
        <v>0</v>
      </c>
      <c r="W18" s="20">
        <f t="shared" ref="W18:AR18" si="20">W16-W17</f>
        <v>0</v>
      </c>
      <c r="X18" s="20">
        <f t="shared" si="20"/>
        <v>0</v>
      </c>
      <c r="Y18" s="20">
        <f t="shared" si="20"/>
        <v>0</v>
      </c>
      <c r="Z18" s="20">
        <f t="shared" si="20"/>
        <v>0</v>
      </c>
      <c r="AA18" s="20">
        <f t="shared" si="20"/>
        <v>0</v>
      </c>
      <c r="AB18" s="20">
        <f t="shared" si="20"/>
        <v>0</v>
      </c>
      <c r="AC18" s="20">
        <f t="shared" si="20"/>
        <v>0</v>
      </c>
      <c r="AD18" s="20">
        <f t="shared" si="20"/>
        <v>0</v>
      </c>
      <c r="AE18" s="20">
        <f t="shared" si="20"/>
        <v>0</v>
      </c>
      <c r="AF18" s="20">
        <f t="shared" si="20"/>
        <v>0</v>
      </c>
      <c r="AG18" s="20">
        <f t="shared" si="20"/>
        <v>-0.01</v>
      </c>
      <c r="AH18" s="20">
        <f t="shared" si="20"/>
        <v>-0.01</v>
      </c>
      <c r="AI18" s="20">
        <f t="shared" si="20"/>
        <v>0.28999999999999998</v>
      </c>
      <c r="AJ18" s="20">
        <f t="shared" si="20"/>
        <v>1.49</v>
      </c>
      <c r="AK18" s="20">
        <f t="shared" si="20"/>
        <v>2.5900000000000003</v>
      </c>
      <c r="AL18" s="20">
        <f t="shared" si="20"/>
        <v>3.28</v>
      </c>
      <c r="AM18" s="20">
        <f t="shared" si="20"/>
        <v>7.98</v>
      </c>
      <c r="AN18" s="20">
        <f t="shared" si="20"/>
        <v>19.869999999999997</v>
      </c>
      <c r="AO18" s="20">
        <f t="shared" si="20"/>
        <v>209.846</v>
      </c>
      <c r="AP18" s="20">
        <f t="shared" si="20"/>
        <v>3526</v>
      </c>
      <c r="AQ18" s="20">
        <f t="shared" si="20"/>
        <v>11.221</v>
      </c>
      <c r="AR18" s="20">
        <f t="shared" si="20"/>
        <v>8129.0197870000002</v>
      </c>
    </row>
    <row r="19" spans="1:44" x14ac:dyDescent="0.3">
      <c r="A19" s="39">
        <v>11120103</v>
      </c>
      <c r="B19" s="63" t="s">
        <v>1408</v>
      </c>
      <c r="C19" s="39" t="s">
        <v>1371</v>
      </c>
      <c r="D19" s="39">
        <v>48</v>
      </c>
      <c r="E19" s="39" t="s">
        <v>49</v>
      </c>
      <c r="F19" s="39" t="s">
        <v>50</v>
      </c>
      <c r="G19" s="39">
        <v>6792</v>
      </c>
      <c r="H19" s="39">
        <v>-100.74569</v>
      </c>
      <c r="I19" s="39">
        <v>34.573112999999999</v>
      </c>
      <c r="J19" s="39">
        <v>-100.74567399999999</v>
      </c>
      <c r="K19" s="39">
        <v>34.573146999999999</v>
      </c>
      <c r="L19" s="39">
        <v>4.0220000000000002</v>
      </c>
      <c r="M19" s="39" t="s">
        <v>51</v>
      </c>
      <c r="N19" s="39">
        <v>17</v>
      </c>
      <c r="O19" s="39">
        <v>1.7999999999999999E-2</v>
      </c>
      <c r="P19" s="39">
        <v>1.2E-2</v>
      </c>
      <c r="Q19" s="39">
        <v>1</v>
      </c>
      <c r="R19" s="39">
        <v>19630601</v>
      </c>
      <c r="S19" s="39">
        <v>19800930</v>
      </c>
      <c r="T19" s="39">
        <v>6332</v>
      </c>
      <c r="U19" s="39">
        <v>6014</v>
      </c>
      <c r="V19" s="39">
        <v>0</v>
      </c>
      <c r="W19" s="39">
        <f>Input!C18</f>
        <v>0</v>
      </c>
      <c r="X19" s="39">
        <f t="shared" si="10"/>
        <v>0</v>
      </c>
      <c r="Y19" s="39">
        <f>Input!D18</f>
        <v>0</v>
      </c>
      <c r="Z19" s="39">
        <f t="shared" si="11"/>
        <v>0</v>
      </c>
      <c r="AA19" s="39">
        <f>Input!E18</f>
        <v>0.06</v>
      </c>
      <c r="AB19" s="39">
        <f t="shared" si="12"/>
        <v>43.466819999999998</v>
      </c>
      <c r="AC19" s="39">
        <f>Input!F18</f>
        <v>0.25</v>
      </c>
      <c r="AD19" s="39">
        <f t="shared" si="13"/>
        <v>181.11175</v>
      </c>
      <c r="AE19" s="39">
        <v>0.4</v>
      </c>
      <c r="AF19" s="39">
        <v>0.55000000000000004</v>
      </c>
      <c r="AG19" s="39">
        <v>0.83</v>
      </c>
      <c r="AH19" s="39">
        <v>1.2</v>
      </c>
      <c r="AI19" s="39">
        <v>1.8</v>
      </c>
      <c r="AJ19" s="39">
        <v>3</v>
      </c>
      <c r="AK19" s="39">
        <v>5</v>
      </c>
      <c r="AL19" s="39">
        <v>11</v>
      </c>
      <c r="AM19" s="39">
        <v>68</v>
      </c>
      <c r="AN19" s="39">
        <v>232.4</v>
      </c>
      <c r="AO19" s="39">
        <v>1676.9</v>
      </c>
      <c r="AP19" s="39">
        <v>25400</v>
      </c>
      <c r="AQ19" s="39">
        <f>Input!G18</f>
        <v>77.445999999999998</v>
      </c>
      <c r="AR19" s="39">
        <f t="shared" si="14"/>
        <v>56105.522361999996</v>
      </c>
    </row>
    <row r="20" spans="1:44" x14ac:dyDescent="0.3">
      <c r="A20" s="39">
        <v>11120104</v>
      </c>
      <c r="B20" s="63" t="s">
        <v>1409</v>
      </c>
      <c r="C20" s="39" t="s">
        <v>61</v>
      </c>
      <c r="D20" s="39">
        <v>48</v>
      </c>
      <c r="E20" s="39" t="s">
        <v>49</v>
      </c>
      <c r="F20" s="39" t="s">
        <v>50</v>
      </c>
      <c r="G20" s="39">
        <v>1150</v>
      </c>
      <c r="H20" s="39">
        <v>-101.42988998</v>
      </c>
      <c r="I20" s="39">
        <v>34.543395220000001</v>
      </c>
      <c r="J20" s="39">
        <v>-101.42990875</v>
      </c>
      <c r="K20" s="39">
        <v>34.54340363</v>
      </c>
      <c r="L20" s="39">
        <v>1.9510000000000001</v>
      </c>
      <c r="M20" s="39" t="s">
        <v>51</v>
      </c>
      <c r="N20" s="39">
        <v>22</v>
      </c>
      <c r="O20" s="39">
        <v>1.7000000000000001E-2</v>
      </c>
      <c r="P20" s="39">
        <v>1.7000000000000001E-2</v>
      </c>
      <c r="Q20" s="39">
        <v>1</v>
      </c>
      <c r="R20" s="39">
        <v>19640801</v>
      </c>
      <c r="S20" s="39">
        <v>19860930</v>
      </c>
      <c r="T20" s="39">
        <v>8096</v>
      </c>
      <c r="U20" s="39">
        <v>4013</v>
      </c>
      <c r="V20" s="39">
        <v>0</v>
      </c>
      <c r="W20" s="39">
        <f>Input!C19</f>
        <v>0</v>
      </c>
      <c r="X20" s="39">
        <f t="shared" si="10"/>
        <v>0</v>
      </c>
      <c r="Y20" s="39">
        <f>Input!D19</f>
        <v>0</v>
      </c>
      <c r="Z20" s="39">
        <f t="shared" si="11"/>
        <v>0</v>
      </c>
      <c r="AA20" s="39">
        <f>Input!E19</f>
        <v>0</v>
      </c>
      <c r="AB20" s="39">
        <f t="shared" si="12"/>
        <v>0</v>
      </c>
      <c r="AC20" s="39">
        <f>Input!F19</f>
        <v>0</v>
      </c>
      <c r="AD20" s="39">
        <f t="shared" si="13"/>
        <v>0</v>
      </c>
      <c r="AE20" s="39">
        <v>0</v>
      </c>
      <c r="AF20" s="39">
        <v>0</v>
      </c>
      <c r="AG20" s="39">
        <v>0</v>
      </c>
      <c r="AH20" s="39">
        <v>0</v>
      </c>
      <c r="AI20" s="39">
        <v>0.08</v>
      </c>
      <c r="AJ20" s="39">
        <v>0.2</v>
      </c>
      <c r="AK20" s="39">
        <v>0.3</v>
      </c>
      <c r="AL20" s="39">
        <v>0.5</v>
      </c>
      <c r="AM20" s="39">
        <v>1.5</v>
      </c>
      <c r="AN20" s="39">
        <v>9.1</v>
      </c>
      <c r="AO20" s="39">
        <v>109</v>
      </c>
      <c r="AP20" s="39">
        <v>4460</v>
      </c>
      <c r="AQ20" s="39">
        <f>Input!G19</f>
        <v>5.6360000000000001</v>
      </c>
      <c r="AR20" s="39">
        <f t="shared" si="14"/>
        <v>4082.9832919999999</v>
      </c>
    </row>
    <row r="21" spans="1:44" x14ac:dyDescent="0.3">
      <c r="A21" s="39">
        <v>11120105</v>
      </c>
      <c r="B21" s="63" t="s">
        <v>1410</v>
      </c>
      <c r="C21" s="39" t="s">
        <v>62</v>
      </c>
      <c r="D21" s="39">
        <v>48</v>
      </c>
      <c r="E21" s="39" t="s">
        <v>49</v>
      </c>
      <c r="F21" s="39" t="s">
        <v>53</v>
      </c>
      <c r="G21" s="39">
        <v>7725</v>
      </c>
      <c r="H21" s="39">
        <v>-100.19400228000001</v>
      </c>
      <c r="I21" s="39">
        <v>34.56922728</v>
      </c>
      <c r="J21" s="39">
        <v>-100.19426727</v>
      </c>
      <c r="K21" s="39">
        <v>34.567306520000002</v>
      </c>
      <c r="L21" s="39">
        <v>216.15700000000001</v>
      </c>
      <c r="M21" s="39" t="s">
        <v>51</v>
      </c>
      <c r="N21" s="39">
        <v>39</v>
      </c>
      <c r="O21" s="39">
        <v>6.3E-2</v>
      </c>
      <c r="P21" s="39">
        <v>4.7E-2</v>
      </c>
      <c r="Q21" s="39">
        <v>1</v>
      </c>
      <c r="R21" s="39">
        <v>19650401</v>
      </c>
      <c r="S21" s="39">
        <v>20040930</v>
      </c>
      <c r="T21" s="39">
        <v>14428</v>
      </c>
      <c r="U21" s="39">
        <v>14408</v>
      </c>
      <c r="V21" s="39">
        <v>0</v>
      </c>
      <c r="W21" s="39">
        <f>Input!C20</f>
        <v>0.11</v>
      </c>
      <c r="X21" s="39">
        <f t="shared" si="10"/>
        <v>79.689170000000004</v>
      </c>
      <c r="Y21" s="39">
        <f>Input!D20</f>
        <v>0.65</v>
      </c>
      <c r="Z21" s="39">
        <f t="shared" si="11"/>
        <v>470.89055000000002</v>
      </c>
      <c r="AA21" s="39">
        <f>Input!E20</f>
        <v>1.2</v>
      </c>
      <c r="AB21" s="39">
        <f t="shared" si="12"/>
        <v>869.33640000000003</v>
      </c>
      <c r="AC21" s="39">
        <f>Input!F20</f>
        <v>2.5</v>
      </c>
      <c r="AD21" s="39">
        <f t="shared" si="13"/>
        <v>1811.1175000000001</v>
      </c>
      <c r="AE21" s="39">
        <v>3.2</v>
      </c>
      <c r="AF21" s="39">
        <v>4.0999999999999996</v>
      </c>
      <c r="AG21" s="39">
        <v>6.1</v>
      </c>
      <c r="AH21" s="39">
        <v>9.4</v>
      </c>
      <c r="AI21" s="39">
        <v>16</v>
      </c>
      <c r="AJ21" s="39">
        <v>30</v>
      </c>
      <c r="AK21" s="39">
        <v>43</v>
      </c>
      <c r="AL21" s="39">
        <v>61</v>
      </c>
      <c r="AM21" s="39">
        <v>174</v>
      </c>
      <c r="AN21" s="39">
        <v>466.55</v>
      </c>
      <c r="AO21" s="39">
        <v>2090</v>
      </c>
      <c r="AP21" s="39">
        <v>34200</v>
      </c>
      <c r="AQ21" s="39">
        <f>Input!G20</f>
        <v>119.264</v>
      </c>
      <c r="AR21" s="39">
        <f t="shared" si="14"/>
        <v>86400.447008000003</v>
      </c>
    </row>
    <row r="22" spans="1:44" x14ac:dyDescent="0.3">
      <c r="A22" s="39">
        <v>11120201</v>
      </c>
      <c r="B22" s="63" t="s">
        <v>1411</v>
      </c>
      <c r="C22" s="39" t="s">
        <v>63</v>
      </c>
      <c r="D22" s="39">
        <v>48</v>
      </c>
      <c r="E22" s="39" t="s">
        <v>49</v>
      </c>
      <c r="F22" s="39" t="s">
        <v>50</v>
      </c>
      <c r="G22" s="39">
        <v>457</v>
      </c>
      <c r="H22" s="39">
        <v>-100.89208877</v>
      </c>
      <c r="I22" s="39">
        <v>35.002827770000003</v>
      </c>
      <c r="J22" s="39">
        <v>-100.89242554</v>
      </c>
      <c r="K22" s="39">
        <v>35.003013609999996</v>
      </c>
      <c r="L22" s="39">
        <v>36.899000000000001</v>
      </c>
      <c r="M22" s="39" t="s">
        <v>51</v>
      </c>
      <c r="N22" s="39">
        <v>4</v>
      </c>
      <c r="O22" s="39">
        <v>0.32800000000000001</v>
      </c>
      <c r="P22" s="39">
        <v>4.5999999999999999E-2</v>
      </c>
      <c r="Q22" s="39">
        <v>1</v>
      </c>
      <c r="R22" s="39">
        <v>19600601</v>
      </c>
      <c r="S22" s="39">
        <v>19640930</v>
      </c>
      <c r="T22" s="39">
        <v>1583</v>
      </c>
      <c r="U22" s="39">
        <v>1583</v>
      </c>
      <c r="V22" s="39">
        <v>0.1</v>
      </c>
      <c r="W22" s="39">
        <f>Input!C21</f>
        <v>0.1</v>
      </c>
      <c r="X22" s="39">
        <f t="shared" si="10"/>
        <v>72.444699999999997</v>
      </c>
      <c r="Y22" s="39">
        <f>Input!D21</f>
        <v>0.4</v>
      </c>
      <c r="Z22" s="39">
        <f t="shared" si="11"/>
        <v>289.77879999999999</v>
      </c>
      <c r="AA22" s="39">
        <f>Input!E21</f>
        <v>1.3</v>
      </c>
      <c r="AB22" s="39">
        <f t="shared" si="12"/>
        <v>941.78110000000004</v>
      </c>
      <c r="AC22" s="39">
        <f>Input!F21</f>
        <v>3.3</v>
      </c>
      <c r="AD22" s="39">
        <f t="shared" si="13"/>
        <v>2390.6750999999999</v>
      </c>
      <c r="AE22" s="39">
        <v>4.4000000000000004</v>
      </c>
      <c r="AF22" s="39">
        <v>5.4</v>
      </c>
      <c r="AG22" s="39">
        <v>7.4</v>
      </c>
      <c r="AH22" s="39">
        <v>9.1999999999999993</v>
      </c>
      <c r="AI22" s="39">
        <v>11</v>
      </c>
      <c r="AJ22" s="39">
        <v>14</v>
      </c>
      <c r="AK22" s="39">
        <v>16</v>
      </c>
      <c r="AL22" s="39">
        <v>18</v>
      </c>
      <c r="AM22" s="39">
        <v>26</v>
      </c>
      <c r="AN22" s="39">
        <v>41</v>
      </c>
      <c r="AO22" s="39">
        <v>260.95999999999998</v>
      </c>
      <c r="AP22" s="39">
        <v>3390</v>
      </c>
      <c r="AQ22" s="39">
        <f>Input!G21</f>
        <v>20.933</v>
      </c>
      <c r="AR22" s="39">
        <f t="shared" si="14"/>
        <v>15164.849050999999</v>
      </c>
    </row>
    <row r="23" spans="1:44" x14ac:dyDescent="0.3">
      <c r="A23" s="39">
        <v>11120202</v>
      </c>
      <c r="B23" s="63" t="s">
        <v>1412</v>
      </c>
      <c r="C23" s="39" t="s">
        <v>64</v>
      </c>
      <c r="D23" s="39">
        <v>48</v>
      </c>
      <c r="E23" s="39" t="s">
        <v>49</v>
      </c>
      <c r="F23" s="39" t="s">
        <v>53</v>
      </c>
      <c r="G23" s="39">
        <v>1222</v>
      </c>
      <c r="H23" s="39">
        <v>-100.22094905</v>
      </c>
      <c r="I23" s="39">
        <v>34.957552939999999</v>
      </c>
      <c r="J23" s="39">
        <v>-100.2209549</v>
      </c>
      <c r="K23" s="39">
        <v>34.95756531</v>
      </c>
      <c r="L23" s="39">
        <v>1.482</v>
      </c>
      <c r="M23" s="39" t="s">
        <v>51</v>
      </c>
      <c r="N23" s="39">
        <v>52</v>
      </c>
      <c r="O23" s="39">
        <v>0.28699999999999998</v>
      </c>
      <c r="P23" s="39">
        <v>0.13700000000000001</v>
      </c>
      <c r="Q23" s="39">
        <v>1</v>
      </c>
      <c r="R23" s="39">
        <v>19520701</v>
      </c>
      <c r="S23" s="39">
        <v>20040930</v>
      </c>
      <c r="T23" s="39">
        <v>19085</v>
      </c>
      <c r="U23" s="39">
        <v>19085</v>
      </c>
      <c r="V23" s="39">
        <v>0.2</v>
      </c>
      <c r="W23" s="39">
        <f>Input!C22</f>
        <v>1.3</v>
      </c>
      <c r="X23" s="39">
        <f t="shared" si="10"/>
        <v>941.78110000000004</v>
      </c>
      <c r="Y23" s="39">
        <f>Input!D22</f>
        <v>2.6</v>
      </c>
      <c r="Z23" s="39">
        <f t="shared" si="11"/>
        <v>1883.5622000000001</v>
      </c>
      <c r="AA23" s="39">
        <f>Input!E22</f>
        <v>3.6</v>
      </c>
      <c r="AB23" s="39">
        <f t="shared" si="12"/>
        <v>2608.0092</v>
      </c>
      <c r="AC23" s="39">
        <f>Input!F22</f>
        <v>6</v>
      </c>
      <c r="AD23" s="39">
        <f t="shared" si="13"/>
        <v>4346.6819999999998</v>
      </c>
      <c r="AE23" s="39">
        <v>7.3</v>
      </c>
      <c r="AF23" s="39">
        <v>8.8000000000000007</v>
      </c>
      <c r="AG23" s="39">
        <v>12</v>
      </c>
      <c r="AH23" s="39">
        <v>16</v>
      </c>
      <c r="AI23" s="39">
        <v>21</v>
      </c>
      <c r="AJ23" s="39">
        <v>28</v>
      </c>
      <c r="AK23" s="39">
        <v>33</v>
      </c>
      <c r="AL23" s="39">
        <v>41</v>
      </c>
      <c r="AM23" s="39">
        <v>74</v>
      </c>
      <c r="AN23" s="39">
        <v>143</v>
      </c>
      <c r="AO23" s="39">
        <v>680</v>
      </c>
      <c r="AP23" s="39">
        <v>24300</v>
      </c>
      <c r="AQ23" s="39">
        <f>Input!G22</f>
        <v>57.26</v>
      </c>
      <c r="AR23" s="39">
        <f t="shared" si="14"/>
        <v>41481.835220000001</v>
      </c>
    </row>
    <row r="24" spans="1:44" x14ac:dyDescent="0.3">
      <c r="A24" s="39">
        <v>11120301</v>
      </c>
      <c r="B24" s="63" t="s">
        <v>1413</v>
      </c>
      <c r="C24" s="39" t="s">
        <v>65</v>
      </c>
      <c r="D24" s="39">
        <v>48</v>
      </c>
      <c r="E24" s="39" t="s">
        <v>49</v>
      </c>
      <c r="F24" s="39" t="s">
        <v>53</v>
      </c>
      <c r="G24" s="39">
        <v>759</v>
      </c>
      <c r="H24" s="39">
        <v>-100.60930105</v>
      </c>
      <c r="I24" s="39">
        <v>35.329215130000001</v>
      </c>
      <c r="J24" s="39">
        <v>-100.60915375</v>
      </c>
      <c r="K24" s="39">
        <v>35.328868870000001</v>
      </c>
      <c r="L24" s="39">
        <v>40.965000000000003</v>
      </c>
      <c r="M24" s="39" t="s">
        <v>51</v>
      </c>
      <c r="N24" s="39">
        <v>13</v>
      </c>
      <c r="O24" s="39">
        <v>0.30299999999999999</v>
      </c>
      <c r="P24" s="39">
        <v>0.13300000000000001</v>
      </c>
      <c r="Q24" s="39">
        <v>1</v>
      </c>
      <c r="R24" s="39">
        <v>19671001</v>
      </c>
      <c r="S24" s="39">
        <v>19970429</v>
      </c>
      <c r="T24" s="39">
        <v>4753</v>
      </c>
      <c r="U24" s="39">
        <v>4065</v>
      </c>
      <c r="V24" s="39">
        <v>0</v>
      </c>
      <c r="W24" s="39">
        <f>Input!C23</f>
        <v>0</v>
      </c>
      <c r="X24" s="39">
        <f t="shared" si="10"/>
        <v>0</v>
      </c>
      <c r="Y24" s="39">
        <f>Input!D23</f>
        <v>0</v>
      </c>
      <c r="Z24" s="39">
        <f t="shared" si="11"/>
        <v>0</v>
      </c>
      <c r="AA24" s="39">
        <f>Input!E23</f>
        <v>0</v>
      </c>
      <c r="AB24" s="39">
        <f t="shared" si="12"/>
        <v>0</v>
      </c>
      <c r="AC24" s="39">
        <f>Input!F23</f>
        <v>0.52</v>
      </c>
      <c r="AD24" s="39">
        <f t="shared" si="13"/>
        <v>376.71244000000002</v>
      </c>
      <c r="AE24" s="39">
        <v>1.6</v>
      </c>
      <c r="AF24" s="39">
        <v>3</v>
      </c>
      <c r="AG24" s="39">
        <v>5.36</v>
      </c>
      <c r="AH24" s="39">
        <v>7.8</v>
      </c>
      <c r="AI24" s="39">
        <v>10</v>
      </c>
      <c r="AJ24" s="39">
        <v>12</v>
      </c>
      <c r="AK24" s="39">
        <v>14</v>
      </c>
      <c r="AL24" s="39">
        <v>19</v>
      </c>
      <c r="AM24" s="39">
        <v>30</v>
      </c>
      <c r="AN24" s="39">
        <v>46</v>
      </c>
      <c r="AO24" s="39">
        <v>276.27999999999997</v>
      </c>
      <c r="AP24" s="39">
        <v>7060</v>
      </c>
      <c r="AQ24" s="39">
        <f>Input!G23</f>
        <v>20.481999999999999</v>
      </c>
      <c r="AR24" s="39">
        <f t="shared" si="14"/>
        <v>14838.123453999999</v>
      </c>
    </row>
    <row r="25" spans="1:44" x14ac:dyDescent="0.3">
      <c r="A25" s="176">
        <v>11120302</v>
      </c>
      <c r="B25" s="177" t="s">
        <v>1372</v>
      </c>
      <c r="C25" s="39" t="s">
        <v>66</v>
      </c>
      <c r="D25" s="39">
        <v>48</v>
      </c>
      <c r="E25" s="39" t="s">
        <v>49</v>
      </c>
      <c r="F25" s="39" t="s">
        <v>53</v>
      </c>
      <c r="G25" s="39">
        <v>1082</v>
      </c>
      <c r="H25" s="39">
        <v>-100.24178546</v>
      </c>
      <c r="I25" s="39">
        <v>35.264216310000002</v>
      </c>
      <c r="J25" s="39">
        <v>-100.24204254</v>
      </c>
      <c r="K25" s="39">
        <v>35.263805390000002</v>
      </c>
      <c r="L25" s="39">
        <v>51.503999999999998</v>
      </c>
      <c r="M25" s="39" t="s">
        <v>51</v>
      </c>
      <c r="N25" s="39">
        <v>31</v>
      </c>
      <c r="O25" s="39">
        <v>0.12</v>
      </c>
      <c r="P25" s="39">
        <v>0.125</v>
      </c>
      <c r="Q25" s="39">
        <v>1</v>
      </c>
      <c r="R25" s="39">
        <v>19640301</v>
      </c>
      <c r="S25" s="39">
        <v>20040930</v>
      </c>
      <c r="T25" s="39">
        <v>11573</v>
      </c>
      <c r="U25" s="39">
        <v>7653</v>
      </c>
      <c r="V25" s="39">
        <v>0</v>
      </c>
      <c r="W25" s="39">
        <f>Input!C24</f>
        <v>0</v>
      </c>
      <c r="X25" s="39">
        <f t="shared" si="10"/>
        <v>0</v>
      </c>
      <c r="Y25" s="39">
        <f>Input!D24</f>
        <v>0</v>
      </c>
      <c r="Z25" s="39">
        <f t="shared" si="11"/>
        <v>0</v>
      </c>
      <c r="AA25" s="39">
        <f>Input!E24</f>
        <v>0</v>
      </c>
      <c r="AB25" s="39">
        <f t="shared" si="12"/>
        <v>0</v>
      </c>
      <c r="AC25" s="39">
        <f>Input!F24</f>
        <v>0</v>
      </c>
      <c r="AD25" s="39">
        <f t="shared" si="13"/>
        <v>0</v>
      </c>
      <c r="AE25" s="39">
        <v>0</v>
      </c>
      <c r="AF25" s="39">
        <v>0</v>
      </c>
      <c r="AG25" s="39">
        <v>0.12</v>
      </c>
      <c r="AH25" s="39">
        <v>1.8</v>
      </c>
      <c r="AI25" s="39">
        <v>6.8</v>
      </c>
      <c r="AJ25" s="39">
        <v>15</v>
      </c>
      <c r="AK25" s="39">
        <v>21</v>
      </c>
      <c r="AL25" s="39">
        <v>30</v>
      </c>
      <c r="AM25" s="39">
        <v>63</v>
      </c>
      <c r="AN25" s="39">
        <v>124</v>
      </c>
      <c r="AO25" s="39">
        <v>563.26</v>
      </c>
      <c r="AP25" s="39">
        <v>14200</v>
      </c>
      <c r="AQ25" s="39">
        <f>Input!G24</f>
        <v>36.631</v>
      </c>
      <c r="AR25" s="39">
        <f t="shared" si="14"/>
        <v>26537.218057000002</v>
      </c>
    </row>
    <row r="26" spans="1:44" x14ac:dyDescent="0.3">
      <c r="A26" s="176"/>
      <c r="B26" s="177"/>
      <c r="C26" s="39" t="s">
        <v>1373</v>
      </c>
      <c r="D26" s="39">
        <v>48</v>
      </c>
      <c r="E26" s="39" t="s">
        <v>49</v>
      </c>
      <c r="F26" s="39" t="s">
        <v>53</v>
      </c>
      <c r="G26" s="39">
        <v>287</v>
      </c>
      <c r="H26" s="39">
        <v>-100.12094999999999</v>
      </c>
      <c r="I26" s="39">
        <v>35.473103999999999</v>
      </c>
      <c r="J26" s="39">
        <v>-100.120926</v>
      </c>
      <c r="K26" s="39">
        <v>35.473263000000003</v>
      </c>
      <c r="L26" s="39">
        <v>17.885999999999999</v>
      </c>
      <c r="M26" s="39" t="s">
        <v>51</v>
      </c>
      <c r="N26" s="39">
        <v>42</v>
      </c>
      <c r="O26" s="39">
        <v>0.63300000000000001</v>
      </c>
      <c r="P26" s="39">
        <v>0.13</v>
      </c>
      <c r="Q26" s="39">
        <v>1</v>
      </c>
      <c r="R26" s="39">
        <v>19611201</v>
      </c>
      <c r="S26" s="39">
        <v>20040930</v>
      </c>
      <c r="T26" s="39">
        <v>15645</v>
      </c>
      <c r="U26" s="39">
        <v>15555</v>
      </c>
      <c r="V26" s="39">
        <v>0</v>
      </c>
      <c r="W26" s="39">
        <f>Input!C25</f>
        <v>0.06</v>
      </c>
      <c r="X26" s="39">
        <f t="shared" si="10"/>
        <v>43.466819999999998</v>
      </c>
      <c r="Y26" s="39">
        <f>Input!D25</f>
        <v>0.38</v>
      </c>
      <c r="Z26" s="39">
        <f t="shared" si="11"/>
        <v>275.28985999999998</v>
      </c>
      <c r="AA26" s="39">
        <f>Input!E25</f>
        <v>0.84</v>
      </c>
      <c r="AB26" s="39">
        <f t="shared" si="12"/>
        <v>608.53548000000001</v>
      </c>
      <c r="AC26" s="39">
        <f>Input!F25</f>
        <v>2.4</v>
      </c>
      <c r="AD26" s="39">
        <f t="shared" si="13"/>
        <v>1738.6728000000001</v>
      </c>
      <c r="AE26" s="39">
        <v>3.8</v>
      </c>
      <c r="AF26" s="39">
        <v>5.2</v>
      </c>
      <c r="AG26" s="39">
        <v>8</v>
      </c>
      <c r="AH26" s="39">
        <v>10</v>
      </c>
      <c r="AI26" s="39">
        <v>12</v>
      </c>
      <c r="AJ26" s="39">
        <v>14</v>
      </c>
      <c r="AK26" s="39">
        <v>16</v>
      </c>
      <c r="AL26" s="39">
        <v>17</v>
      </c>
      <c r="AM26" s="39">
        <v>23</v>
      </c>
      <c r="AN26" s="39">
        <v>32</v>
      </c>
      <c r="AO26" s="39">
        <v>97.54</v>
      </c>
      <c r="AP26" s="39">
        <v>1820</v>
      </c>
      <c r="AQ26" s="39">
        <f>Input!G25</f>
        <v>13.813000000000001</v>
      </c>
      <c r="AR26" s="39">
        <f t="shared" si="14"/>
        <v>10006.786411000001</v>
      </c>
    </row>
    <row r="27" spans="1:44" x14ac:dyDescent="0.3">
      <c r="A27" s="176"/>
      <c r="B27" s="64" t="s">
        <v>1369</v>
      </c>
      <c r="V27" s="39">
        <f>V26+V25</f>
        <v>0</v>
      </c>
      <c r="W27" s="39">
        <f t="shared" ref="W27:AR27" si="21">W26+W25</f>
        <v>0.06</v>
      </c>
      <c r="X27" s="20">
        <f t="shared" si="21"/>
        <v>43.466819999999998</v>
      </c>
      <c r="Y27" s="20">
        <f t="shared" si="21"/>
        <v>0.38</v>
      </c>
      <c r="Z27" s="20">
        <f t="shared" si="21"/>
        <v>275.28985999999998</v>
      </c>
      <c r="AA27" s="20">
        <f t="shared" si="21"/>
        <v>0.84</v>
      </c>
      <c r="AB27" s="20">
        <f t="shared" si="21"/>
        <v>608.53548000000001</v>
      </c>
      <c r="AC27" s="20">
        <f t="shared" si="21"/>
        <v>2.4</v>
      </c>
      <c r="AD27" s="20">
        <f t="shared" si="21"/>
        <v>1738.6728000000001</v>
      </c>
      <c r="AE27" s="20">
        <f t="shared" si="21"/>
        <v>3.8</v>
      </c>
      <c r="AF27" s="20">
        <f t="shared" si="21"/>
        <v>5.2</v>
      </c>
      <c r="AG27" s="20">
        <f t="shared" si="21"/>
        <v>8.1199999999999992</v>
      </c>
      <c r="AH27" s="20">
        <f t="shared" si="21"/>
        <v>11.8</v>
      </c>
      <c r="AI27" s="20">
        <f t="shared" si="21"/>
        <v>18.8</v>
      </c>
      <c r="AJ27" s="20">
        <f t="shared" si="21"/>
        <v>29</v>
      </c>
      <c r="AK27" s="20">
        <f t="shared" si="21"/>
        <v>37</v>
      </c>
      <c r="AL27" s="20">
        <f t="shared" si="21"/>
        <v>47</v>
      </c>
      <c r="AM27" s="20">
        <f t="shared" si="21"/>
        <v>86</v>
      </c>
      <c r="AN27" s="20">
        <f t="shared" si="21"/>
        <v>156</v>
      </c>
      <c r="AO27" s="20">
        <f t="shared" si="21"/>
        <v>660.8</v>
      </c>
      <c r="AP27" s="20">
        <f t="shared" si="21"/>
        <v>16020</v>
      </c>
      <c r="AQ27" s="20">
        <f t="shared" si="21"/>
        <v>50.444000000000003</v>
      </c>
      <c r="AR27" s="20">
        <f t="shared" si="21"/>
        <v>36544.004467999999</v>
      </c>
    </row>
    <row r="28" spans="1:44" x14ac:dyDescent="0.3">
      <c r="A28" s="39">
        <v>11120304</v>
      </c>
      <c r="B28" s="63" t="s">
        <v>1414</v>
      </c>
      <c r="C28" s="39" t="s">
        <v>67</v>
      </c>
      <c r="D28" s="39">
        <v>40</v>
      </c>
      <c r="E28" s="39" t="s">
        <v>56</v>
      </c>
      <c r="F28" s="39" t="s">
        <v>53</v>
      </c>
      <c r="G28" s="39">
        <v>416</v>
      </c>
      <c r="H28" s="39">
        <v>-99.903714399999998</v>
      </c>
      <c r="I28" s="39">
        <v>35.011719999999997</v>
      </c>
      <c r="J28" s="39">
        <v>-99.903457639999999</v>
      </c>
      <c r="K28" s="39">
        <v>35.011230470000001</v>
      </c>
      <c r="L28" s="39">
        <v>59.497999999999998</v>
      </c>
      <c r="M28" s="39" t="s">
        <v>51</v>
      </c>
      <c r="N28" s="39">
        <v>30</v>
      </c>
      <c r="O28" s="39">
        <v>0.39500000000000002</v>
      </c>
      <c r="P28" s="39">
        <v>0.186</v>
      </c>
      <c r="Q28" s="39">
        <v>1</v>
      </c>
      <c r="R28" s="39">
        <v>19591001</v>
      </c>
      <c r="S28" s="39">
        <v>20040930</v>
      </c>
      <c r="T28" s="39">
        <v>10958</v>
      </c>
      <c r="U28" s="39">
        <v>10958</v>
      </c>
      <c r="V28" s="39">
        <v>0.02</v>
      </c>
      <c r="W28" s="39">
        <f>Input!C26</f>
        <v>0.3</v>
      </c>
      <c r="X28" s="39">
        <f t="shared" si="10"/>
        <v>217.33410000000001</v>
      </c>
      <c r="Y28" s="39">
        <f>Input!D26</f>
        <v>2.4</v>
      </c>
      <c r="Z28" s="39">
        <f t="shared" si="11"/>
        <v>1738.6728000000001</v>
      </c>
      <c r="AA28" s="39">
        <f>Input!E26</f>
        <v>5.4</v>
      </c>
      <c r="AB28" s="39">
        <f t="shared" si="12"/>
        <v>3912.0138000000002</v>
      </c>
      <c r="AC28" s="39">
        <f>Input!F26</f>
        <v>9.1999999999999993</v>
      </c>
      <c r="AD28" s="39">
        <f t="shared" si="13"/>
        <v>6664.9123999999993</v>
      </c>
      <c r="AE28" s="39">
        <v>11</v>
      </c>
      <c r="AF28" s="39">
        <v>7964</v>
      </c>
      <c r="AG28" s="39">
        <v>12</v>
      </c>
      <c r="AH28" s="39">
        <v>14</v>
      </c>
      <c r="AI28" s="39">
        <v>17</v>
      </c>
      <c r="AJ28" s="39">
        <v>20</v>
      </c>
      <c r="AK28" s="39">
        <v>14480</v>
      </c>
      <c r="AL28" s="39">
        <v>27</v>
      </c>
      <c r="AM28" s="39">
        <v>31</v>
      </c>
      <c r="AN28" s="39">
        <v>37</v>
      </c>
      <c r="AO28" s="39">
        <v>61</v>
      </c>
      <c r="AP28" s="39">
        <v>112</v>
      </c>
      <c r="AQ28" s="39">
        <f>Input!G26</f>
        <v>44.195999999999998</v>
      </c>
      <c r="AR28" s="39">
        <f t="shared" si="14"/>
        <v>32017.659611999999</v>
      </c>
    </row>
    <row r="29" spans="1:44" x14ac:dyDescent="0.3">
      <c r="A29" s="176">
        <v>11130101</v>
      </c>
      <c r="B29" s="177" t="s">
        <v>1374</v>
      </c>
      <c r="C29" s="39" t="s">
        <v>68</v>
      </c>
      <c r="D29" s="39">
        <v>48</v>
      </c>
      <c r="E29" s="39" t="s">
        <v>49</v>
      </c>
      <c r="F29" s="39" t="s">
        <v>50</v>
      </c>
      <c r="G29" s="39">
        <v>8321</v>
      </c>
      <c r="H29" s="39">
        <v>-99.735649699999996</v>
      </c>
      <c r="I29" s="39">
        <v>34.413406940000002</v>
      </c>
      <c r="J29" s="39">
        <v>-99.735946659999996</v>
      </c>
      <c r="K29" s="39">
        <v>34.413009639999999</v>
      </c>
      <c r="L29" s="39">
        <v>52.03</v>
      </c>
      <c r="M29" s="39" t="s">
        <v>51</v>
      </c>
      <c r="N29" s="39">
        <v>22</v>
      </c>
      <c r="O29" s="39">
        <v>4.8000000000000001E-2</v>
      </c>
      <c r="P29" s="39">
        <v>0.03</v>
      </c>
      <c r="Q29" s="39">
        <v>1</v>
      </c>
      <c r="R29" s="39">
        <v>19591201</v>
      </c>
      <c r="S29" s="39">
        <v>19821005</v>
      </c>
      <c r="T29" s="39">
        <v>8345</v>
      </c>
      <c r="U29" s="39">
        <v>8062</v>
      </c>
      <c r="V29" s="39">
        <v>0</v>
      </c>
      <c r="W29" s="39">
        <f>Input!C27</f>
        <v>0</v>
      </c>
      <c r="X29" s="39">
        <f t="shared" si="10"/>
        <v>0</v>
      </c>
      <c r="Y29" s="39">
        <f>Input!D27</f>
        <v>0.05</v>
      </c>
      <c r="Z29" s="39">
        <f t="shared" si="11"/>
        <v>36.222349999999999</v>
      </c>
      <c r="AA29" s="39">
        <f>Input!E27</f>
        <v>0.38</v>
      </c>
      <c r="AB29" s="39">
        <f t="shared" si="12"/>
        <v>275.28985999999998</v>
      </c>
      <c r="AC29" s="39">
        <f>Input!F27</f>
        <v>1.5</v>
      </c>
      <c r="AD29" s="39">
        <f t="shared" si="13"/>
        <v>1086.6704999999999</v>
      </c>
      <c r="AE29" s="39">
        <v>2.2000000000000002</v>
      </c>
      <c r="AF29" s="39">
        <v>3.1</v>
      </c>
      <c r="AG29" s="39">
        <v>5.4</v>
      </c>
      <c r="AH29" s="39">
        <v>8.6999999999999993</v>
      </c>
      <c r="AI29" s="39">
        <v>14</v>
      </c>
      <c r="AJ29" s="39">
        <v>28</v>
      </c>
      <c r="AK29" s="39">
        <v>39</v>
      </c>
      <c r="AL29" s="39">
        <v>57</v>
      </c>
      <c r="AM29" s="39">
        <v>157</v>
      </c>
      <c r="AN29" s="39">
        <v>420.7</v>
      </c>
      <c r="AO29" s="39">
        <v>2747.8</v>
      </c>
      <c r="AP29" s="39">
        <v>38100</v>
      </c>
      <c r="AQ29" s="39">
        <f>Input!G27</f>
        <v>148.59800000000001</v>
      </c>
      <c r="AR29" s="39">
        <f t="shared" si="14"/>
        <v>107651.37530600002</v>
      </c>
    </row>
    <row r="30" spans="1:44" x14ac:dyDescent="0.3">
      <c r="A30" s="176"/>
      <c r="B30" s="177"/>
      <c r="C30" s="39" t="s">
        <v>1375</v>
      </c>
      <c r="D30" s="39">
        <v>48</v>
      </c>
      <c r="E30" s="39" t="s">
        <v>49</v>
      </c>
      <c r="F30" s="39" t="s">
        <v>53</v>
      </c>
      <c r="G30" s="39">
        <v>303</v>
      </c>
      <c r="H30" s="39">
        <v>-99.740371999999994</v>
      </c>
      <c r="I30" s="39">
        <v>34.354520000000001</v>
      </c>
      <c r="J30" s="39">
        <v>-99.740371999999994</v>
      </c>
      <c r="K30" s="39">
        <v>34.354511000000002</v>
      </c>
      <c r="L30" s="39">
        <v>0.95399999999999996</v>
      </c>
      <c r="M30" s="39" t="s">
        <v>51</v>
      </c>
      <c r="N30" s="39">
        <v>42</v>
      </c>
      <c r="O30" s="39">
        <v>0.40600000000000003</v>
      </c>
      <c r="P30" s="39">
        <v>0.20200000000000001</v>
      </c>
      <c r="Q30" s="39">
        <v>1</v>
      </c>
      <c r="R30" s="39">
        <v>19611201</v>
      </c>
      <c r="S30" s="39">
        <v>20040930</v>
      </c>
      <c r="T30" s="39">
        <v>45645</v>
      </c>
      <c r="U30" s="39">
        <v>15444</v>
      </c>
      <c r="V30" s="39">
        <v>0</v>
      </c>
      <c r="W30" s="39">
        <f>Input!C28</f>
        <v>0</v>
      </c>
      <c r="X30" s="39">
        <f t="shared" si="10"/>
        <v>0</v>
      </c>
      <c r="Y30" s="39">
        <f>Input!D28</f>
        <v>1.1000000000000001</v>
      </c>
      <c r="Z30" s="39">
        <f t="shared" si="11"/>
        <v>796.89170000000001</v>
      </c>
      <c r="AA30" s="39">
        <f>Input!E28</f>
        <v>1.7</v>
      </c>
      <c r="AB30" s="39">
        <f t="shared" si="12"/>
        <v>1231.5599</v>
      </c>
      <c r="AC30" s="39">
        <f>Input!F28</f>
        <v>3</v>
      </c>
      <c r="AD30" s="39">
        <f t="shared" si="13"/>
        <v>2173.3409999999999</v>
      </c>
      <c r="AE30" s="39">
        <v>3.6</v>
      </c>
      <c r="AF30" s="39">
        <v>4.3</v>
      </c>
      <c r="AG30" s="39">
        <v>6.1</v>
      </c>
      <c r="AH30" s="39">
        <v>7.8</v>
      </c>
      <c r="AI30" s="39">
        <v>10</v>
      </c>
      <c r="AJ30" s="39">
        <v>13</v>
      </c>
      <c r="AK30" s="39">
        <v>16</v>
      </c>
      <c r="AL30" s="39">
        <v>19</v>
      </c>
      <c r="AM30" s="39">
        <v>26</v>
      </c>
      <c r="AN30" s="39">
        <v>40</v>
      </c>
      <c r="AO30" s="39">
        <v>278.54000000000002</v>
      </c>
      <c r="AP30" s="39">
        <v>9570</v>
      </c>
      <c r="AQ30" s="39">
        <f>Input!G28</f>
        <v>23.927</v>
      </c>
      <c r="AR30" s="39">
        <f t="shared" si="14"/>
        <v>17333.843368999998</v>
      </c>
    </row>
    <row r="31" spans="1:44" x14ac:dyDescent="0.3">
      <c r="A31" s="176"/>
      <c r="B31" s="64" t="s">
        <v>1369</v>
      </c>
      <c r="V31" s="39">
        <f>SUM(V29:V30)</f>
        <v>0</v>
      </c>
      <c r="W31" s="39">
        <f t="shared" ref="W31:AR31" si="22">SUM(W29:W30)</f>
        <v>0</v>
      </c>
      <c r="X31" s="20">
        <f t="shared" si="22"/>
        <v>0</v>
      </c>
      <c r="Y31" s="20">
        <f t="shared" si="22"/>
        <v>1.1500000000000001</v>
      </c>
      <c r="Z31" s="20">
        <f t="shared" si="22"/>
        <v>833.11405000000002</v>
      </c>
      <c r="AA31" s="20">
        <f t="shared" si="22"/>
        <v>2.08</v>
      </c>
      <c r="AB31" s="20">
        <f t="shared" si="22"/>
        <v>1506.8497600000001</v>
      </c>
      <c r="AC31" s="20">
        <f t="shared" si="22"/>
        <v>4.5</v>
      </c>
      <c r="AD31" s="20">
        <f t="shared" si="22"/>
        <v>3260.0114999999996</v>
      </c>
      <c r="AE31" s="20">
        <f t="shared" si="22"/>
        <v>5.8000000000000007</v>
      </c>
      <c r="AF31" s="20">
        <f t="shared" si="22"/>
        <v>7.4</v>
      </c>
      <c r="AG31" s="20">
        <f t="shared" si="22"/>
        <v>11.5</v>
      </c>
      <c r="AH31" s="20">
        <f t="shared" si="22"/>
        <v>16.5</v>
      </c>
      <c r="AI31" s="20">
        <f t="shared" si="22"/>
        <v>24</v>
      </c>
      <c r="AJ31" s="20">
        <f t="shared" si="22"/>
        <v>41</v>
      </c>
      <c r="AK31" s="20">
        <f t="shared" si="22"/>
        <v>55</v>
      </c>
      <c r="AL31" s="20">
        <f t="shared" si="22"/>
        <v>76</v>
      </c>
      <c r="AM31" s="20">
        <f t="shared" si="22"/>
        <v>183</v>
      </c>
      <c r="AN31" s="20">
        <f t="shared" si="22"/>
        <v>460.7</v>
      </c>
      <c r="AO31" s="20">
        <f t="shared" si="22"/>
        <v>3026.34</v>
      </c>
      <c r="AP31" s="20">
        <f t="shared" si="22"/>
        <v>47670</v>
      </c>
      <c r="AQ31" s="20">
        <f t="shared" si="22"/>
        <v>172.52500000000001</v>
      </c>
      <c r="AR31" s="20">
        <f t="shared" si="22"/>
        <v>124985.21867500001</v>
      </c>
    </row>
    <row r="32" spans="1:44" x14ac:dyDescent="0.3">
      <c r="A32" s="39">
        <v>11130102</v>
      </c>
      <c r="B32" s="63" t="s">
        <v>1415</v>
      </c>
      <c r="C32" s="39" t="s">
        <v>69</v>
      </c>
      <c r="D32" s="39">
        <v>48</v>
      </c>
      <c r="E32" s="39" t="s">
        <v>49</v>
      </c>
      <c r="F32" s="39" t="s">
        <v>53</v>
      </c>
      <c r="G32" s="39">
        <v>20570</v>
      </c>
      <c r="H32" s="39">
        <v>-98.531723349999993</v>
      </c>
      <c r="I32" s="39">
        <v>34.11009327</v>
      </c>
      <c r="J32" s="39">
        <v>-98.532104489999995</v>
      </c>
      <c r="K32" s="39">
        <v>34.109600069999999</v>
      </c>
      <c r="L32" s="39">
        <v>65.245000000000005</v>
      </c>
      <c r="M32" s="39" t="s">
        <v>51</v>
      </c>
      <c r="N32" s="39">
        <v>44</v>
      </c>
      <c r="O32" s="39">
        <v>0.26600000000000001</v>
      </c>
      <c r="P32" s="39">
        <v>0.10199999999999999</v>
      </c>
      <c r="Q32" s="39">
        <v>1</v>
      </c>
      <c r="R32" s="39">
        <v>19600101</v>
      </c>
      <c r="S32" s="39">
        <v>20040930</v>
      </c>
      <c r="T32" s="39">
        <v>16345</v>
      </c>
      <c r="U32" s="39">
        <v>16192</v>
      </c>
      <c r="V32" s="39">
        <v>0</v>
      </c>
      <c r="W32" s="39">
        <f>Input!C30</f>
        <v>0.105</v>
      </c>
      <c r="X32" s="39">
        <f t="shared" si="10"/>
        <v>76.066935000000001</v>
      </c>
      <c r="Y32" s="39">
        <f>Input!D30</f>
        <v>22</v>
      </c>
      <c r="Z32" s="39">
        <f t="shared" si="11"/>
        <v>15937.834000000001</v>
      </c>
      <c r="AA32" s="39">
        <f>Input!E30</f>
        <v>51</v>
      </c>
      <c r="AB32" s="39">
        <f t="shared" si="12"/>
        <v>36946.796999999999</v>
      </c>
      <c r="AC32" s="39">
        <f>Input!F30</f>
        <v>105</v>
      </c>
      <c r="AD32" s="39">
        <f t="shared" si="13"/>
        <v>76066.934999999998</v>
      </c>
      <c r="AE32" s="39">
        <v>130</v>
      </c>
      <c r="AF32" s="39">
        <v>94120</v>
      </c>
      <c r="AG32" s="39">
        <v>160</v>
      </c>
      <c r="AH32" s="39">
        <v>228</v>
      </c>
      <c r="AI32" s="39">
        <v>300</v>
      </c>
      <c r="AJ32" s="39">
        <v>419</v>
      </c>
      <c r="AK32" s="39">
        <v>303356</v>
      </c>
      <c r="AL32" s="39">
        <v>645</v>
      </c>
      <c r="AM32" s="39">
        <v>818</v>
      </c>
      <c r="AN32" s="39">
        <v>1080</v>
      </c>
      <c r="AO32" s="39">
        <v>2390</v>
      </c>
      <c r="AP32" s="39">
        <v>4430</v>
      </c>
      <c r="AQ32" s="39">
        <f>Input!G30</f>
        <v>1200.6790000000001</v>
      </c>
      <c r="AR32" s="39">
        <f t="shared" si="14"/>
        <v>869828.29951300006</v>
      </c>
    </row>
    <row r="33" spans="1:44" x14ac:dyDescent="0.3">
      <c r="A33" s="39">
        <v>11130103</v>
      </c>
      <c r="B33" s="63" t="s">
        <v>1416</v>
      </c>
      <c r="C33" s="39" t="s">
        <v>70</v>
      </c>
      <c r="D33" s="39">
        <v>48</v>
      </c>
      <c r="E33" s="39" t="s">
        <v>49</v>
      </c>
      <c r="F33" s="39" t="s">
        <v>50</v>
      </c>
      <c r="G33" s="39">
        <v>1434</v>
      </c>
      <c r="H33" s="39">
        <v>-100.28511448</v>
      </c>
      <c r="I33" s="39">
        <v>34.275068070000003</v>
      </c>
      <c r="J33" s="39">
        <v>-100.28529358</v>
      </c>
      <c r="K33" s="39">
        <v>34.27464294</v>
      </c>
      <c r="L33" s="39">
        <v>50.265999999999998</v>
      </c>
      <c r="M33" s="39" t="s">
        <v>51</v>
      </c>
      <c r="N33" s="39">
        <v>6</v>
      </c>
      <c r="O33" s="39">
        <v>1.2E-2</v>
      </c>
      <c r="P33" s="39">
        <v>1.2999999999999999E-2</v>
      </c>
      <c r="Q33" s="39">
        <v>1</v>
      </c>
      <c r="R33" s="39">
        <v>19730501</v>
      </c>
      <c r="S33" s="39">
        <v>19791002</v>
      </c>
      <c r="T33" s="39">
        <v>2346</v>
      </c>
      <c r="U33" s="39">
        <v>1181</v>
      </c>
      <c r="V33" s="39">
        <v>0</v>
      </c>
      <c r="W33" s="39">
        <f>Input!C31</f>
        <v>0</v>
      </c>
      <c r="X33" s="39">
        <f t="shared" si="10"/>
        <v>0</v>
      </c>
      <c r="Y33" s="39">
        <f>Input!D31</f>
        <v>0</v>
      </c>
      <c r="Z33" s="39">
        <f t="shared" si="11"/>
        <v>0</v>
      </c>
      <c r="AA33" s="39">
        <f>Input!E31</f>
        <v>0</v>
      </c>
      <c r="AB33" s="39">
        <f t="shared" si="12"/>
        <v>0</v>
      </c>
      <c r="AC33" s="39">
        <f>Input!F31</f>
        <v>0</v>
      </c>
      <c r="AD33" s="39">
        <f t="shared" si="13"/>
        <v>0</v>
      </c>
      <c r="AE33" s="39">
        <v>0</v>
      </c>
      <c r="AF33" s="39">
        <v>0</v>
      </c>
      <c r="AG33" s="39">
        <v>0</v>
      </c>
      <c r="AH33" s="39">
        <v>0.01</v>
      </c>
      <c r="AI33" s="39">
        <v>0.21</v>
      </c>
      <c r="AJ33" s="39">
        <v>1.2</v>
      </c>
      <c r="AK33" s="39">
        <v>2.5</v>
      </c>
      <c r="AL33" s="39">
        <v>4.7</v>
      </c>
      <c r="AM33" s="39">
        <v>25</v>
      </c>
      <c r="AN33" s="39">
        <v>79</v>
      </c>
      <c r="AO33" s="39">
        <v>489.06</v>
      </c>
      <c r="AP33" s="39">
        <v>3460</v>
      </c>
      <c r="AQ33" s="39">
        <f>Input!G31</f>
        <v>24.765000000000001</v>
      </c>
      <c r="AR33" s="39">
        <f t="shared" si="14"/>
        <v>17940.929955</v>
      </c>
    </row>
    <row r="34" spans="1:44" x14ac:dyDescent="0.3">
      <c r="A34" s="39">
        <v>11130104</v>
      </c>
      <c r="B34" s="63" t="s">
        <v>1417</v>
      </c>
      <c r="C34" s="39" t="s">
        <v>1376</v>
      </c>
      <c r="D34" s="39">
        <v>48</v>
      </c>
      <c r="E34" s="39" t="s">
        <v>49</v>
      </c>
      <c r="F34" s="39" t="s">
        <v>50</v>
      </c>
      <c r="G34" s="39">
        <v>1123</v>
      </c>
      <c r="H34" s="39">
        <v>-100.210945</v>
      </c>
      <c r="I34" s="39">
        <v>34.191183000000002</v>
      </c>
      <c r="J34" s="39">
        <v>-100.21096799999999</v>
      </c>
      <c r="K34" s="39">
        <v>34.191215999999997</v>
      </c>
      <c r="L34" s="39">
        <v>4.2190000000000003</v>
      </c>
      <c r="M34" s="39" t="s">
        <v>51</v>
      </c>
      <c r="N34" s="39">
        <v>3</v>
      </c>
      <c r="O34" s="39">
        <v>0.40300000000000002</v>
      </c>
      <c r="P34" s="39">
        <v>0.114</v>
      </c>
      <c r="Q34" s="39">
        <v>1</v>
      </c>
      <c r="R34" s="39">
        <v>19791001</v>
      </c>
      <c r="S34" s="39">
        <v>19821005</v>
      </c>
      <c r="T34" s="39">
        <v>1101</v>
      </c>
      <c r="U34" s="39">
        <v>1101</v>
      </c>
      <c r="V34" s="39">
        <v>0.98</v>
      </c>
      <c r="W34" s="39">
        <f>Input!C32</f>
        <v>1.8</v>
      </c>
      <c r="X34" s="39">
        <f t="shared" si="10"/>
        <v>1304.0046</v>
      </c>
      <c r="Y34" s="39">
        <f>Input!D32</f>
        <v>2.2999999999999998</v>
      </c>
      <c r="Z34" s="39">
        <f t="shared" si="11"/>
        <v>1666.2280999999998</v>
      </c>
      <c r="AA34" s="39">
        <f>Input!E32</f>
        <v>2.8</v>
      </c>
      <c r="AB34" s="39">
        <f t="shared" si="12"/>
        <v>2028.4515999999999</v>
      </c>
      <c r="AC34" s="39">
        <f>Input!F32</f>
        <v>3.3</v>
      </c>
      <c r="AD34" s="39">
        <f t="shared" si="13"/>
        <v>2390.6750999999999</v>
      </c>
      <c r="AE34" s="39">
        <v>3.4</v>
      </c>
      <c r="AF34" s="39">
        <v>3.7</v>
      </c>
      <c r="AG34" s="39">
        <v>3.9</v>
      </c>
      <c r="AH34" s="39">
        <v>4.2</v>
      </c>
      <c r="AI34" s="39">
        <v>4.5</v>
      </c>
      <c r="AJ34" s="39">
        <v>4.9000000000000004</v>
      </c>
      <c r="AK34" s="39">
        <v>5.3</v>
      </c>
      <c r="AL34" s="39">
        <v>6.1</v>
      </c>
      <c r="AM34" s="39">
        <v>13</v>
      </c>
      <c r="AN34" s="39">
        <v>35</v>
      </c>
      <c r="AO34" s="39">
        <v>106.94</v>
      </c>
      <c r="AP34" s="39">
        <v>731</v>
      </c>
      <c r="AQ34" s="39">
        <f>Input!G32</f>
        <v>10.775</v>
      </c>
      <c r="AR34" s="39">
        <f t="shared" si="14"/>
        <v>7805.9164250000003</v>
      </c>
    </row>
    <row r="35" spans="1:44" x14ac:dyDescent="0.3">
      <c r="A35" s="39">
        <v>11130105</v>
      </c>
      <c r="B35" s="63" t="s">
        <v>1418</v>
      </c>
      <c r="C35" s="39" t="s">
        <v>1377</v>
      </c>
      <c r="D35" s="39">
        <v>48</v>
      </c>
      <c r="E35" s="39" t="s">
        <v>49</v>
      </c>
      <c r="F35" s="39" t="s">
        <v>53</v>
      </c>
      <c r="G35" s="39">
        <v>3488</v>
      </c>
      <c r="H35" s="39">
        <v>-99.278137000000001</v>
      </c>
      <c r="I35" s="39">
        <v>34.179251999999998</v>
      </c>
      <c r="J35" s="39">
        <v>-99.278373999999999</v>
      </c>
      <c r="K35" s="39">
        <v>34.179054000000001</v>
      </c>
      <c r="L35" s="39">
        <v>30.981999999999999</v>
      </c>
      <c r="M35" s="39" t="s">
        <v>51</v>
      </c>
      <c r="N35" s="39">
        <v>35</v>
      </c>
      <c r="O35" s="39">
        <v>0.183</v>
      </c>
      <c r="P35" s="39">
        <v>0.189</v>
      </c>
      <c r="Q35" s="39">
        <v>1</v>
      </c>
      <c r="R35" s="39">
        <v>19591201</v>
      </c>
      <c r="S35" s="39">
        <v>20040930</v>
      </c>
      <c r="T35" s="39">
        <v>12918</v>
      </c>
      <c r="U35" s="39">
        <v>11478</v>
      </c>
      <c r="V35" s="39">
        <v>0</v>
      </c>
      <c r="W35" s="39">
        <f>Input!C33</f>
        <v>0</v>
      </c>
      <c r="X35" s="39">
        <f t="shared" si="10"/>
        <v>0</v>
      </c>
      <c r="Y35" s="39">
        <f>Input!D33</f>
        <v>0</v>
      </c>
      <c r="Z35" s="39">
        <f t="shared" si="11"/>
        <v>0</v>
      </c>
      <c r="AA35" s="39">
        <f>Input!E33</f>
        <v>0</v>
      </c>
      <c r="AB35" s="39">
        <f t="shared" si="12"/>
        <v>0</v>
      </c>
      <c r="AC35" s="39">
        <f>Input!F33</f>
        <v>1.2</v>
      </c>
      <c r="AD35" s="39">
        <f t="shared" si="13"/>
        <v>869.33640000000003</v>
      </c>
      <c r="AE35" s="39">
        <v>3.2</v>
      </c>
      <c r="AF35" s="39">
        <v>5.8</v>
      </c>
      <c r="AG35" s="39">
        <v>7.5</v>
      </c>
      <c r="AH35" s="39">
        <v>10</v>
      </c>
      <c r="AI35" s="39">
        <v>18</v>
      </c>
      <c r="AJ35" s="39">
        <v>30</v>
      </c>
      <c r="AK35" s="39">
        <v>42</v>
      </c>
      <c r="AL35" s="39">
        <v>62</v>
      </c>
      <c r="AM35" s="39">
        <v>147</v>
      </c>
      <c r="AN35" s="39">
        <v>343</v>
      </c>
      <c r="AO35" s="39">
        <v>1648.1</v>
      </c>
      <c r="AP35" s="39">
        <v>20400</v>
      </c>
      <c r="AQ35" s="39">
        <f>Input!G33</f>
        <v>101.675</v>
      </c>
      <c r="AR35" s="39">
        <f t="shared" si="14"/>
        <v>73658.148724999992</v>
      </c>
    </row>
    <row r="36" spans="1:44" x14ac:dyDescent="0.3">
      <c r="A36" s="39">
        <v>11130201</v>
      </c>
      <c r="B36" s="63" t="s">
        <v>1419</v>
      </c>
      <c r="C36" s="39" t="s">
        <v>1378</v>
      </c>
      <c r="D36" s="39">
        <v>40</v>
      </c>
      <c r="E36" s="39" t="s">
        <v>56</v>
      </c>
      <c r="F36" s="39" t="s">
        <v>53</v>
      </c>
      <c r="G36" s="39">
        <v>30782</v>
      </c>
      <c r="H36" s="39">
        <v>-97.160013000000006</v>
      </c>
      <c r="I36" s="39">
        <v>33.727882999999999</v>
      </c>
      <c r="J36" s="39">
        <v>-97.158953999999994</v>
      </c>
      <c r="K36" s="39">
        <v>33.727179</v>
      </c>
      <c r="L36" s="39">
        <v>125.26300000000001</v>
      </c>
      <c r="M36" s="39" t="s">
        <v>51</v>
      </c>
      <c r="N36" s="39">
        <v>68</v>
      </c>
      <c r="O36" s="39">
        <v>0.315</v>
      </c>
      <c r="P36" s="39">
        <v>8.5999999999999993E-2</v>
      </c>
      <c r="Q36" s="39">
        <v>1</v>
      </c>
      <c r="R36" s="39">
        <v>19361001</v>
      </c>
      <c r="S36" s="39">
        <v>20040930</v>
      </c>
      <c r="T36" s="39">
        <v>24837</v>
      </c>
      <c r="U36" s="39">
        <v>24837</v>
      </c>
      <c r="V36" s="39">
        <v>48</v>
      </c>
      <c r="W36" s="39">
        <f>Input!C34</f>
        <v>107.38</v>
      </c>
      <c r="X36" s="39">
        <f t="shared" si="10"/>
        <v>77791.118860000002</v>
      </c>
      <c r="Y36" s="39">
        <f>Input!D34</f>
        <v>163</v>
      </c>
      <c r="Z36" s="39">
        <f t="shared" si="11"/>
        <v>118084.861</v>
      </c>
      <c r="AA36" s="39">
        <f>Input!E34</f>
        <v>215</v>
      </c>
      <c r="AB36" s="39">
        <f t="shared" si="12"/>
        <v>155756.10500000001</v>
      </c>
      <c r="AC36" s="39">
        <f>Input!F34</f>
        <v>330</v>
      </c>
      <c r="AD36" s="39">
        <f t="shared" si="13"/>
        <v>239067.51</v>
      </c>
      <c r="AE36" s="39">
        <v>395</v>
      </c>
      <c r="AF36" s="39">
        <v>465</v>
      </c>
      <c r="AG36" s="39">
        <v>615</v>
      </c>
      <c r="AH36" s="39">
        <v>840</v>
      </c>
      <c r="AI36" s="39">
        <v>1198</v>
      </c>
      <c r="AJ36" s="39">
        <v>1830</v>
      </c>
      <c r="AK36" s="39">
        <v>2400</v>
      </c>
      <c r="AL36" s="39">
        <v>3210</v>
      </c>
      <c r="AM36" s="39">
        <v>7150</v>
      </c>
      <c r="AN36" s="39">
        <v>13100</v>
      </c>
      <c r="AO36" s="39">
        <v>42700</v>
      </c>
      <c r="AP36" s="39">
        <v>232000</v>
      </c>
      <c r="AQ36" s="39">
        <f>Input!G34</f>
        <v>3217.0259999999998</v>
      </c>
      <c r="AR36" s="39">
        <f t="shared" si="14"/>
        <v>2330564.8346219999</v>
      </c>
    </row>
    <row r="37" spans="1:44" x14ac:dyDescent="0.3">
      <c r="A37" s="39">
        <v>11130204</v>
      </c>
      <c r="B37" s="63" t="s">
        <v>1420</v>
      </c>
      <c r="C37" s="39" t="s">
        <v>71</v>
      </c>
      <c r="D37" s="39">
        <v>48</v>
      </c>
      <c r="E37" s="39" t="s">
        <v>49</v>
      </c>
      <c r="F37" s="39" t="s">
        <v>53</v>
      </c>
      <c r="G37" s="39">
        <v>937</v>
      </c>
      <c r="H37" s="39">
        <v>-99.786482190000001</v>
      </c>
      <c r="I37" s="39">
        <v>33.820642159999998</v>
      </c>
      <c r="J37" s="39">
        <v>-99.786605839999993</v>
      </c>
      <c r="K37" s="39">
        <v>33.820533750000003</v>
      </c>
      <c r="L37" s="39">
        <v>16.609000000000002</v>
      </c>
      <c r="M37" s="39" t="s">
        <v>51</v>
      </c>
      <c r="N37" s="39">
        <v>44</v>
      </c>
      <c r="O37" s="39">
        <v>0.307</v>
      </c>
      <c r="P37" s="39">
        <v>0.158</v>
      </c>
      <c r="Q37" s="39">
        <v>1</v>
      </c>
      <c r="R37" s="39">
        <v>19591201</v>
      </c>
      <c r="S37" s="39">
        <v>20040930</v>
      </c>
      <c r="T37" s="39">
        <v>16376</v>
      </c>
      <c r="U37" s="39">
        <v>16376</v>
      </c>
      <c r="V37" s="39">
        <v>0.02</v>
      </c>
      <c r="W37" s="39">
        <f>Input!C35</f>
        <v>0.75</v>
      </c>
      <c r="X37" s="39">
        <f t="shared" ref="X37:X43" si="23">W37*724.447</f>
        <v>543.33524999999997</v>
      </c>
      <c r="Y37" s="39">
        <f>Input!D35</f>
        <v>4.7</v>
      </c>
      <c r="Z37" s="39">
        <f t="shared" ref="Z37:Z43" si="24">Y37*724.447</f>
        <v>3404.9009000000001</v>
      </c>
      <c r="AA37" s="39">
        <f>Input!E35</f>
        <v>7.3</v>
      </c>
      <c r="AB37" s="39">
        <f t="shared" ref="AB37:AB43" si="25">AA37*724.447</f>
        <v>5288.4630999999999</v>
      </c>
      <c r="AC37" s="39">
        <f>Input!F35</f>
        <v>11</v>
      </c>
      <c r="AD37" s="39">
        <f t="shared" ref="AD37:AD43" si="26">AC37*724.447</f>
        <v>7968.9170000000004</v>
      </c>
      <c r="AE37" s="39">
        <v>13</v>
      </c>
      <c r="AF37" s="39">
        <v>14</v>
      </c>
      <c r="AG37" s="39">
        <v>17</v>
      </c>
      <c r="AH37" s="39">
        <v>19</v>
      </c>
      <c r="AI37" s="39">
        <v>23</v>
      </c>
      <c r="AJ37" s="39">
        <v>27</v>
      </c>
      <c r="AK37" s="39">
        <v>31</v>
      </c>
      <c r="AL37" s="39">
        <v>36</v>
      </c>
      <c r="AM37" s="39">
        <v>65</v>
      </c>
      <c r="AN37" s="39">
        <v>140</v>
      </c>
      <c r="AO37" s="39">
        <v>947.69</v>
      </c>
      <c r="AP37" s="39">
        <v>19400</v>
      </c>
      <c r="AQ37" s="39">
        <f>Input!G35</f>
        <v>63.444000000000003</v>
      </c>
      <c r="AR37" s="39">
        <f t="shared" ref="AR37:AR43" si="27">AQ37*724.447</f>
        <v>45961.815468000001</v>
      </c>
    </row>
    <row r="38" spans="1:44" x14ac:dyDescent="0.3">
      <c r="A38" s="39">
        <v>11130205</v>
      </c>
      <c r="B38" s="63" t="s">
        <v>1421</v>
      </c>
      <c r="C38" s="39" t="s">
        <v>72</v>
      </c>
      <c r="D38" s="39">
        <v>48</v>
      </c>
      <c r="E38" s="39" t="s">
        <v>49</v>
      </c>
      <c r="F38" s="39" t="s">
        <v>53</v>
      </c>
      <c r="G38" s="39">
        <v>584</v>
      </c>
      <c r="H38" s="39">
        <v>-99.800925169999999</v>
      </c>
      <c r="I38" s="39">
        <v>33.644257029999999</v>
      </c>
      <c r="J38" s="39">
        <v>-99.801292419999996</v>
      </c>
      <c r="K38" s="39">
        <v>33.644500729999997</v>
      </c>
      <c r="L38" s="39">
        <v>43.420999999999999</v>
      </c>
      <c r="M38" s="39" t="s">
        <v>51</v>
      </c>
      <c r="N38" s="39">
        <v>44</v>
      </c>
      <c r="O38" s="39">
        <v>0.16900000000000001</v>
      </c>
      <c r="P38" s="39">
        <v>0.114</v>
      </c>
      <c r="Q38" s="39">
        <v>1</v>
      </c>
      <c r="R38" s="39">
        <v>19591201</v>
      </c>
      <c r="S38" s="39">
        <v>20040930</v>
      </c>
      <c r="T38" s="39">
        <v>16376</v>
      </c>
      <c r="U38" s="39">
        <v>14492</v>
      </c>
      <c r="V38" s="39">
        <v>0</v>
      </c>
      <c r="W38" s="39">
        <f>Input!C36</f>
        <v>0</v>
      </c>
      <c r="X38" s="39">
        <f t="shared" si="23"/>
        <v>0</v>
      </c>
      <c r="Y38" s="39">
        <f>Input!D36</f>
        <v>0</v>
      </c>
      <c r="Z38" s="39">
        <f t="shared" si="24"/>
        <v>0</v>
      </c>
      <c r="AA38" s="39">
        <f>Input!E36</f>
        <v>0</v>
      </c>
      <c r="AB38" s="39">
        <f t="shared" si="25"/>
        <v>0</v>
      </c>
      <c r="AC38" s="39">
        <f>Input!F36</f>
        <v>1.1000000000000001</v>
      </c>
      <c r="AD38" s="39">
        <f t="shared" si="26"/>
        <v>796.89170000000001</v>
      </c>
      <c r="AE38" s="39">
        <v>1.9</v>
      </c>
      <c r="AF38" s="39">
        <v>2.8</v>
      </c>
      <c r="AG38" s="39">
        <v>4.8</v>
      </c>
      <c r="AH38" s="39">
        <v>6.4</v>
      </c>
      <c r="AI38" s="39">
        <v>8.6</v>
      </c>
      <c r="AJ38" s="39">
        <v>12</v>
      </c>
      <c r="AK38" s="39">
        <v>15</v>
      </c>
      <c r="AL38" s="39">
        <v>19</v>
      </c>
      <c r="AM38" s="39">
        <v>45</v>
      </c>
      <c r="AN38" s="39">
        <v>104.15</v>
      </c>
      <c r="AO38" s="39">
        <v>711.38</v>
      </c>
      <c r="AP38" s="39">
        <v>8260</v>
      </c>
      <c r="AQ38" s="39">
        <f>Input!G36</f>
        <v>39.351999999999997</v>
      </c>
      <c r="AR38" s="39">
        <f t="shared" si="27"/>
        <v>28508.438343999998</v>
      </c>
    </row>
    <row r="39" spans="1:44" x14ac:dyDescent="0.3">
      <c r="A39" s="39">
        <v>11130206</v>
      </c>
      <c r="B39" s="63" t="s">
        <v>1422</v>
      </c>
      <c r="C39" s="39" t="s">
        <v>73</v>
      </c>
      <c r="D39" s="39">
        <v>48</v>
      </c>
      <c r="E39" s="39" t="s">
        <v>49</v>
      </c>
      <c r="F39" s="39" t="s">
        <v>53</v>
      </c>
      <c r="G39" s="39">
        <v>3439</v>
      </c>
      <c r="H39" s="39">
        <v>-98.296713870000005</v>
      </c>
      <c r="I39" s="39">
        <v>34.053150420000001</v>
      </c>
      <c r="J39" s="39">
        <v>-98.295469049999994</v>
      </c>
      <c r="K39" s="39">
        <v>34.055975750000002</v>
      </c>
      <c r="L39" s="39">
        <v>335.745</v>
      </c>
      <c r="M39" s="39" t="s">
        <v>51</v>
      </c>
      <c r="N39" s="39">
        <v>37</v>
      </c>
      <c r="O39" s="39">
        <v>0.44500000000000001</v>
      </c>
      <c r="P39" s="39">
        <v>8.6999999999999994E-2</v>
      </c>
      <c r="Q39" s="39">
        <v>1</v>
      </c>
      <c r="R39" s="39">
        <v>19671001</v>
      </c>
      <c r="S39" s="39">
        <v>20040930</v>
      </c>
      <c r="T39" s="39">
        <v>13515</v>
      </c>
      <c r="U39" s="39">
        <v>13515</v>
      </c>
      <c r="V39" s="39">
        <v>21</v>
      </c>
      <c r="W39" s="39">
        <f>Input!C37</f>
        <v>36</v>
      </c>
      <c r="X39" s="39">
        <f t="shared" si="23"/>
        <v>26080.092000000001</v>
      </c>
      <c r="Y39" s="39">
        <f>Input!D37</f>
        <v>48</v>
      </c>
      <c r="Z39" s="39">
        <f t="shared" si="24"/>
        <v>34773.455999999998</v>
      </c>
      <c r="AA39" s="39">
        <f>Input!E37</f>
        <v>58</v>
      </c>
      <c r="AB39" s="39">
        <f t="shared" si="25"/>
        <v>42017.925999999999</v>
      </c>
      <c r="AC39" s="39">
        <f>Input!F37</f>
        <v>78</v>
      </c>
      <c r="AD39" s="39">
        <f t="shared" si="26"/>
        <v>56506.866000000002</v>
      </c>
      <c r="AE39" s="39">
        <v>86</v>
      </c>
      <c r="AF39" s="39">
        <v>95</v>
      </c>
      <c r="AG39" s="39">
        <v>112</v>
      </c>
      <c r="AH39" s="39">
        <v>132</v>
      </c>
      <c r="AI39" s="39">
        <v>159</v>
      </c>
      <c r="AJ39" s="39">
        <v>206</v>
      </c>
      <c r="AK39" s="39">
        <v>246</v>
      </c>
      <c r="AL39" s="39">
        <v>313</v>
      </c>
      <c r="AM39" s="39">
        <v>765</v>
      </c>
      <c r="AN39" s="39">
        <v>1460</v>
      </c>
      <c r="AO39" s="39">
        <v>3436.8</v>
      </c>
      <c r="AP39" s="39">
        <v>7740</v>
      </c>
      <c r="AQ39" s="39">
        <f>Input!G37</f>
        <v>335.27699999999999</v>
      </c>
      <c r="AR39" s="39">
        <f t="shared" si="27"/>
        <v>242890.41681900001</v>
      </c>
    </row>
    <row r="40" spans="1:44" x14ac:dyDescent="0.3">
      <c r="A40" s="39">
        <v>11130207</v>
      </c>
      <c r="B40" s="63" t="s">
        <v>1423</v>
      </c>
      <c r="C40" s="39" t="s">
        <v>74</v>
      </c>
      <c r="D40" s="39">
        <v>48</v>
      </c>
      <c r="E40" s="39" t="s">
        <v>49</v>
      </c>
      <c r="F40" s="39" t="s">
        <v>53</v>
      </c>
      <c r="G40" s="39">
        <v>652</v>
      </c>
      <c r="H40" s="39">
        <v>-98.905066640000001</v>
      </c>
      <c r="I40" s="39">
        <v>33.905927849999998</v>
      </c>
      <c r="J40" s="39">
        <v>-98.905258180000004</v>
      </c>
      <c r="K40" s="39">
        <v>33.905723569999999</v>
      </c>
      <c r="L40" s="39">
        <v>28.815000000000001</v>
      </c>
      <c r="M40" s="39" t="s">
        <v>51</v>
      </c>
      <c r="N40" s="39">
        <v>44</v>
      </c>
      <c r="O40" s="39">
        <v>8.5000000000000006E-2</v>
      </c>
      <c r="P40" s="39">
        <v>5.7000000000000002E-2</v>
      </c>
      <c r="Q40" s="39">
        <v>1</v>
      </c>
      <c r="R40" s="39">
        <v>19600301</v>
      </c>
      <c r="S40" s="39">
        <v>20040930</v>
      </c>
      <c r="T40" s="39">
        <v>16285</v>
      </c>
      <c r="U40" s="39">
        <v>16040</v>
      </c>
      <c r="V40" s="39">
        <v>0</v>
      </c>
      <c r="W40" s="39">
        <f>Input!C38</f>
        <v>0</v>
      </c>
      <c r="X40" s="39">
        <f t="shared" si="23"/>
        <v>0</v>
      </c>
      <c r="Y40" s="39">
        <f>Input!D38</f>
        <v>0.26</v>
      </c>
      <c r="Z40" s="39">
        <f t="shared" si="24"/>
        <v>188.35622000000001</v>
      </c>
      <c r="AA40" s="39">
        <f>Input!E38</f>
        <v>0.7</v>
      </c>
      <c r="AB40" s="39">
        <f t="shared" si="25"/>
        <v>507.11289999999997</v>
      </c>
      <c r="AC40" s="39">
        <f>Input!F38</f>
        <v>1.7</v>
      </c>
      <c r="AD40" s="39">
        <f t="shared" si="26"/>
        <v>1231.5599</v>
      </c>
      <c r="AE40" s="39">
        <v>2.2000000000000002</v>
      </c>
      <c r="AF40" s="39">
        <v>2.6</v>
      </c>
      <c r="AG40" s="39">
        <v>3.8</v>
      </c>
      <c r="AH40" s="39">
        <v>5.5</v>
      </c>
      <c r="AI40" s="39">
        <v>7.9</v>
      </c>
      <c r="AJ40" s="39">
        <v>12</v>
      </c>
      <c r="AK40" s="39">
        <v>17</v>
      </c>
      <c r="AL40" s="39">
        <v>27</v>
      </c>
      <c r="AM40" s="39">
        <v>102</v>
      </c>
      <c r="AN40" s="39">
        <v>275.7</v>
      </c>
      <c r="AO40" s="39">
        <v>1452.8</v>
      </c>
      <c r="AP40" s="39">
        <v>11000</v>
      </c>
      <c r="AQ40" s="39">
        <f>Input!G38</f>
        <v>72.521000000000001</v>
      </c>
      <c r="AR40" s="39">
        <f t="shared" si="27"/>
        <v>52537.620886999997</v>
      </c>
    </row>
    <row r="41" spans="1:44" x14ac:dyDescent="0.3">
      <c r="A41" s="39">
        <v>11130209</v>
      </c>
      <c r="B41" s="63" t="s">
        <v>1424</v>
      </c>
      <c r="C41" s="39" t="s">
        <v>75</v>
      </c>
      <c r="D41" s="39">
        <v>48</v>
      </c>
      <c r="E41" s="39" t="s">
        <v>49</v>
      </c>
      <c r="F41" s="39" t="s">
        <v>50</v>
      </c>
      <c r="G41" s="39">
        <v>1350</v>
      </c>
      <c r="H41" s="39">
        <v>-98.068372929999995</v>
      </c>
      <c r="I41" s="39">
        <v>33.8987099</v>
      </c>
      <c r="J41" s="39">
        <v>-98.068084720000002</v>
      </c>
      <c r="K41" s="39">
        <v>33.89891815</v>
      </c>
      <c r="L41" s="39">
        <v>35.238</v>
      </c>
      <c r="M41" s="39" t="s">
        <v>51</v>
      </c>
      <c r="N41" s="39">
        <v>6</v>
      </c>
      <c r="O41" s="39">
        <v>2.9000000000000001E-2</v>
      </c>
      <c r="P41" s="39">
        <v>1.7999999999999999E-2</v>
      </c>
      <c r="Q41" s="39">
        <v>1</v>
      </c>
      <c r="R41" s="39">
        <v>19590301</v>
      </c>
      <c r="S41" s="39">
        <v>19650930</v>
      </c>
      <c r="T41" s="39">
        <v>2406</v>
      </c>
      <c r="U41" s="39">
        <v>1782</v>
      </c>
      <c r="V41" s="39">
        <v>0</v>
      </c>
      <c r="W41" s="39">
        <f>Input!C39</f>
        <v>0</v>
      </c>
      <c r="X41" s="39">
        <f t="shared" si="23"/>
        <v>0</v>
      </c>
      <c r="Y41" s="39">
        <f>Input!D39</f>
        <v>0</v>
      </c>
      <c r="Z41" s="39">
        <f t="shared" si="24"/>
        <v>0</v>
      </c>
      <c r="AA41" s="39">
        <f>Input!E39</f>
        <v>0</v>
      </c>
      <c r="AB41" s="39">
        <f t="shared" si="25"/>
        <v>0</v>
      </c>
      <c r="AC41" s="39">
        <f>Input!F39</f>
        <v>0</v>
      </c>
      <c r="AD41" s="39">
        <f t="shared" si="26"/>
        <v>0</v>
      </c>
      <c r="AE41" s="39">
        <v>0</v>
      </c>
      <c r="AF41" s="39">
        <v>0.2</v>
      </c>
      <c r="AG41" s="39">
        <v>0.6</v>
      </c>
      <c r="AH41" s="39">
        <v>1.9</v>
      </c>
      <c r="AI41" s="39">
        <v>5</v>
      </c>
      <c r="AJ41" s="39">
        <v>13</v>
      </c>
      <c r="AK41" s="39">
        <v>23</v>
      </c>
      <c r="AL41" s="39">
        <v>40</v>
      </c>
      <c r="AM41" s="39">
        <v>192</v>
      </c>
      <c r="AN41" s="39">
        <v>522</v>
      </c>
      <c r="AO41" s="39">
        <v>2517.1999999999998</v>
      </c>
      <c r="AP41" s="39">
        <v>4040</v>
      </c>
      <c r="AQ41" s="39">
        <f>Input!G39</f>
        <v>106.307</v>
      </c>
      <c r="AR41" s="39">
        <f t="shared" si="27"/>
        <v>77013.787229000009</v>
      </c>
    </row>
    <row r="42" spans="1:44" x14ac:dyDescent="0.3">
      <c r="A42" s="39">
        <v>11130210</v>
      </c>
      <c r="B42" s="63" t="s">
        <v>1425</v>
      </c>
      <c r="C42" s="39" t="s">
        <v>1379</v>
      </c>
      <c r="D42" s="39">
        <v>48</v>
      </c>
      <c r="E42" s="39" t="s">
        <v>49</v>
      </c>
      <c r="F42" s="39" t="s">
        <v>53</v>
      </c>
      <c r="G42" s="39">
        <v>39720</v>
      </c>
      <c r="H42" s="39">
        <v>-96.563326000000004</v>
      </c>
      <c r="I42" s="39">
        <v>33.818990999999997</v>
      </c>
      <c r="J42" s="39">
        <v>-96.563537999999994</v>
      </c>
      <c r="K42" s="39">
        <v>33.819611000000002</v>
      </c>
      <c r="L42" s="39">
        <v>71.888000000000005</v>
      </c>
      <c r="M42" s="39" t="s">
        <v>51</v>
      </c>
      <c r="N42" s="39">
        <v>73</v>
      </c>
      <c r="O42" s="39">
        <v>0.25900000000000001</v>
      </c>
      <c r="P42" s="39">
        <v>0.121</v>
      </c>
      <c r="Q42" s="39">
        <v>1</v>
      </c>
      <c r="R42" s="39">
        <v>19240101</v>
      </c>
      <c r="S42" s="39">
        <v>20040930</v>
      </c>
      <c r="T42" s="39">
        <v>26694</v>
      </c>
      <c r="U42" s="39">
        <v>26694</v>
      </c>
      <c r="V42" s="39">
        <v>12</v>
      </c>
      <c r="W42" s="39">
        <f>Input!C40</f>
        <v>57</v>
      </c>
      <c r="X42" s="39">
        <f t="shared" si="23"/>
        <v>41293.478999999999</v>
      </c>
      <c r="Y42" s="39">
        <f>Input!D40</f>
        <v>111</v>
      </c>
      <c r="Z42" s="39">
        <f t="shared" si="24"/>
        <v>80413.616999999998</v>
      </c>
      <c r="AA42" s="39">
        <f>Input!E40</f>
        <v>255</v>
      </c>
      <c r="AB42" s="39">
        <f t="shared" si="25"/>
        <v>184733.98500000002</v>
      </c>
      <c r="AC42" s="39">
        <f>Input!F40</f>
        <v>730</v>
      </c>
      <c r="AD42" s="39">
        <f t="shared" si="26"/>
        <v>528846.31000000006</v>
      </c>
      <c r="AE42" s="39">
        <v>1030</v>
      </c>
      <c r="AF42" s="39">
        <v>1330</v>
      </c>
      <c r="AG42" s="39">
        <v>1960</v>
      </c>
      <c r="AH42" s="39">
        <v>2550</v>
      </c>
      <c r="AI42" s="39">
        <v>3220</v>
      </c>
      <c r="AJ42" s="39">
        <v>4190</v>
      </c>
      <c r="AK42" s="39">
        <v>4860</v>
      </c>
      <c r="AL42" s="39">
        <v>5630</v>
      </c>
      <c r="AM42" s="39">
        <v>10700</v>
      </c>
      <c r="AN42" s="39">
        <v>19000</v>
      </c>
      <c r="AO42" s="39">
        <v>42500</v>
      </c>
      <c r="AP42" s="39">
        <v>180000</v>
      </c>
      <c r="AQ42" s="39">
        <f>Input!G40</f>
        <v>4963.8149999999996</v>
      </c>
      <c r="AR42" s="39">
        <f t="shared" si="27"/>
        <v>3596020.8853049995</v>
      </c>
    </row>
    <row r="43" spans="1:44" x14ac:dyDescent="0.3">
      <c r="A43" s="39">
        <v>11130301</v>
      </c>
      <c r="B43" s="63" t="s">
        <v>1426</v>
      </c>
      <c r="C43" s="39" t="s">
        <v>1380</v>
      </c>
      <c r="D43" s="39">
        <v>40</v>
      </c>
      <c r="E43" s="39" t="s">
        <v>56</v>
      </c>
      <c r="F43" s="39" t="s">
        <v>53</v>
      </c>
      <c r="G43" s="39">
        <v>794</v>
      </c>
      <c r="H43" s="39">
        <v>-99.668439000000006</v>
      </c>
      <c r="I43" s="39">
        <v>35.626437000000003</v>
      </c>
      <c r="J43" s="39">
        <v>-99.668671000000003</v>
      </c>
      <c r="K43" s="39">
        <v>35.625973000000002</v>
      </c>
      <c r="L43" s="39">
        <v>55.987000000000002</v>
      </c>
      <c r="M43" s="39" t="s">
        <v>51</v>
      </c>
      <c r="N43" s="39">
        <v>67</v>
      </c>
      <c r="O43" s="39">
        <v>0.4</v>
      </c>
      <c r="P43" s="39">
        <v>0.22600000000000001</v>
      </c>
      <c r="Q43" s="39">
        <v>1</v>
      </c>
      <c r="R43" s="39">
        <v>19371001</v>
      </c>
      <c r="S43" s="39">
        <v>20040930</v>
      </c>
      <c r="T43" s="39">
        <v>24472</v>
      </c>
      <c r="U43" s="39">
        <v>18385</v>
      </c>
      <c r="V43" s="39">
        <v>0</v>
      </c>
      <c r="W43" s="39">
        <f>Input!C41</f>
        <v>0</v>
      </c>
      <c r="X43" s="39">
        <f t="shared" si="23"/>
        <v>0</v>
      </c>
      <c r="Y43" s="39">
        <f>Input!D41</f>
        <v>0</v>
      </c>
      <c r="Z43" s="39">
        <f t="shared" si="24"/>
        <v>0</v>
      </c>
      <c r="AA43" s="39">
        <f>Input!E41</f>
        <v>0</v>
      </c>
      <c r="AB43" s="39">
        <f t="shared" si="25"/>
        <v>0</v>
      </c>
      <c r="AC43" s="39">
        <f>Input!F41</f>
        <v>0</v>
      </c>
      <c r="AD43" s="39">
        <f t="shared" si="26"/>
        <v>0</v>
      </c>
      <c r="AE43" s="39">
        <v>0.02</v>
      </c>
      <c r="AF43" s="39">
        <v>1</v>
      </c>
      <c r="AG43" s="39">
        <v>3.9</v>
      </c>
      <c r="AH43" s="39">
        <v>8</v>
      </c>
      <c r="AI43" s="39">
        <v>14</v>
      </c>
      <c r="AJ43" s="39">
        <v>20</v>
      </c>
      <c r="AK43" s="39">
        <v>23</v>
      </c>
      <c r="AL43" s="39">
        <v>29</v>
      </c>
      <c r="AM43" s="39">
        <v>50</v>
      </c>
      <c r="AN43" s="39">
        <v>84</v>
      </c>
      <c r="AO43" s="39">
        <v>350</v>
      </c>
      <c r="AP43" s="39">
        <v>7050</v>
      </c>
      <c r="AQ43" s="39">
        <f>Input!G41</f>
        <v>28.010999999999999</v>
      </c>
      <c r="AR43" s="39">
        <f t="shared" si="27"/>
        <v>20292.484916999998</v>
      </c>
    </row>
    <row r="44" spans="1:44" x14ac:dyDescent="0.3">
      <c r="A44" s="39">
        <v>11140101</v>
      </c>
      <c r="B44" s="63" t="s">
        <v>1427</v>
      </c>
      <c r="C44" s="39" t="s">
        <v>1381</v>
      </c>
      <c r="D44" s="39">
        <v>40</v>
      </c>
      <c r="E44" s="39" t="s">
        <v>56</v>
      </c>
      <c r="F44" s="39" t="s">
        <v>53</v>
      </c>
      <c r="G44" s="39">
        <v>44531</v>
      </c>
      <c r="H44" s="39">
        <v>-95.501902000000001</v>
      </c>
      <c r="I44" s="39">
        <v>33.875104999999998</v>
      </c>
      <c r="J44" s="39">
        <v>-95.501900000000006</v>
      </c>
      <c r="K44" s="39">
        <v>33.875625999999997</v>
      </c>
      <c r="L44" s="39">
        <v>58.173999999999999</v>
      </c>
      <c r="M44" s="39" t="s">
        <v>51</v>
      </c>
      <c r="N44" s="39">
        <v>74</v>
      </c>
      <c r="O44" s="39">
        <v>0.41899999999999998</v>
      </c>
      <c r="P44" s="39">
        <v>0.124</v>
      </c>
      <c r="Q44" s="39">
        <v>1</v>
      </c>
      <c r="R44" s="39">
        <v>19051001</v>
      </c>
      <c r="S44" s="39">
        <v>20040930</v>
      </c>
      <c r="T44" s="39">
        <v>27028</v>
      </c>
      <c r="U44" s="39">
        <v>27028</v>
      </c>
      <c r="V44" s="39">
        <v>134</v>
      </c>
      <c r="W44" s="39">
        <f>Input!C42</f>
        <v>340</v>
      </c>
      <c r="X44" s="39">
        <f t="shared" ref="X44:X45" si="28">W44*724.447</f>
        <v>246311.98</v>
      </c>
      <c r="Y44" s="39">
        <f>Input!D42</f>
        <v>803.9</v>
      </c>
      <c r="Z44" s="39">
        <f t="shared" ref="Z44:Z45" si="29">Y44*724.447</f>
        <v>582382.94330000004</v>
      </c>
      <c r="AA44" s="39">
        <f>Input!E42</f>
        <v>1220</v>
      </c>
      <c r="AB44" s="39">
        <f t="shared" ref="AB44:AB45" si="30">AA44*724.447</f>
        <v>883825.34</v>
      </c>
      <c r="AC44" s="39">
        <f>Input!F42</f>
        <v>1950</v>
      </c>
      <c r="AD44" s="39">
        <f t="shared" ref="AD44:AD45" si="31">AC44*724.447</f>
        <v>1412671.65</v>
      </c>
      <c r="AE44" s="39">
        <v>2290</v>
      </c>
      <c r="AF44" s="39">
        <v>2580</v>
      </c>
      <c r="AG44" s="39">
        <v>3250</v>
      </c>
      <c r="AH44" s="39">
        <v>4080</v>
      </c>
      <c r="AI44" s="39">
        <v>5360</v>
      </c>
      <c r="AJ44" s="39">
        <v>7460</v>
      </c>
      <c r="AK44" s="39">
        <v>9357.5</v>
      </c>
      <c r="AL44" s="39">
        <v>12200</v>
      </c>
      <c r="AM44" s="39">
        <v>22700</v>
      </c>
      <c r="AN44" s="39">
        <v>37100</v>
      </c>
      <c r="AO44" s="39">
        <v>61600</v>
      </c>
      <c r="AP44" s="39">
        <v>388000</v>
      </c>
      <c r="AQ44" s="39">
        <f>Input!G42</f>
        <v>9114.8809999999994</v>
      </c>
      <c r="AR44" s="39">
        <f t="shared" ref="AR44:AR45" si="32">AQ44*724.447</f>
        <v>6603248.1958069997</v>
      </c>
    </row>
    <row r="45" spans="1:44" x14ac:dyDescent="0.3">
      <c r="A45" s="39">
        <v>11140106</v>
      </c>
      <c r="B45" s="63" t="s">
        <v>1428</v>
      </c>
      <c r="C45" s="39" t="s">
        <v>1382</v>
      </c>
      <c r="D45" s="39">
        <v>5</v>
      </c>
      <c r="E45" s="39" t="s">
        <v>1383</v>
      </c>
      <c r="F45" s="39" t="s">
        <v>53</v>
      </c>
      <c r="G45" s="39">
        <v>48030</v>
      </c>
      <c r="H45" s="39">
        <v>-94.041388999999995</v>
      </c>
      <c r="I45" s="39">
        <v>33.552376000000002</v>
      </c>
      <c r="J45" s="39">
        <v>-94.041388999999995</v>
      </c>
      <c r="K45" s="39">
        <v>33.552376000000002</v>
      </c>
      <c r="L45" s="39">
        <v>35.424999999999997</v>
      </c>
      <c r="M45" s="39" t="s">
        <v>51</v>
      </c>
      <c r="N45" s="39">
        <v>68</v>
      </c>
      <c r="O45" s="39">
        <v>0.48899999999999999</v>
      </c>
      <c r="P45" s="39">
        <v>0.105</v>
      </c>
      <c r="Q45" s="39">
        <v>1</v>
      </c>
      <c r="R45" s="39">
        <v>19361001</v>
      </c>
      <c r="S45" s="39">
        <v>20040930</v>
      </c>
      <c r="T45" s="39">
        <v>24837</v>
      </c>
      <c r="U45" s="39">
        <v>24837</v>
      </c>
      <c r="V45" s="39">
        <v>384</v>
      </c>
      <c r="W45" s="39">
        <f>Input!C43</f>
        <v>710</v>
      </c>
      <c r="X45" s="39">
        <f t="shared" si="28"/>
        <v>514357.37</v>
      </c>
      <c r="Y45" s="39">
        <f>Input!D43</f>
        <v>1560</v>
      </c>
      <c r="Z45" s="39">
        <f t="shared" si="29"/>
        <v>1130137.32</v>
      </c>
      <c r="AA45" s="39">
        <f>Input!E43</f>
        <v>2120</v>
      </c>
      <c r="AB45" s="39">
        <f t="shared" si="30"/>
        <v>1535827.64</v>
      </c>
      <c r="AC45" s="39">
        <f>Input!F43</f>
        <v>2910</v>
      </c>
      <c r="AD45" s="39">
        <f t="shared" si="31"/>
        <v>2108140.77</v>
      </c>
      <c r="AE45" s="39">
        <v>3280</v>
      </c>
      <c r="AF45" s="39">
        <v>3630</v>
      </c>
      <c r="AG45" s="39">
        <v>4550</v>
      </c>
      <c r="AH45" s="39">
        <v>5860</v>
      </c>
      <c r="AI45" s="39">
        <v>7920</v>
      </c>
      <c r="AJ45" s="39">
        <v>11800</v>
      </c>
      <c r="AK45" s="39">
        <v>14900</v>
      </c>
      <c r="AL45" s="39">
        <v>19100</v>
      </c>
      <c r="AM45" s="39">
        <v>34500</v>
      </c>
      <c r="AN45" s="39">
        <v>49800</v>
      </c>
      <c r="AO45" s="39">
        <v>80162</v>
      </c>
      <c r="AP45" s="39">
        <v>286000</v>
      </c>
      <c r="AQ45" s="39">
        <f>Input!G43</f>
        <v>13011.236000000001</v>
      </c>
      <c r="AR45" s="39">
        <f t="shared" si="32"/>
        <v>9425950.8864920009</v>
      </c>
    </row>
    <row r="46" spans="1:44" x14ac:dyDescent="0.3">
      <c r="A46" s="44">
        <v>11140201</v>
      </c>
      <c r="B46" s="45"/>
      <c r="C46" s="44" t="s">
        <v>76</v>
      </c>
      <c r="D46" s="44"/>
      <c r="E46" s="44"/>
      <c r="F46" s="44"/>
      <c r="G46" s="44"/>
      <c r="H46" s="44"/>
      <c r="I46" s="44"/>
      <c r="J46" s="44"/>
      <c r="K46" s="44"/>
      <c r="L46" s="44"/>
      <c r="M46" s="44"/>
      <c r="N46" s="44"/>
      <c r="O46" s="44"/>
      <c r="P46" s="44"/>
      <c r="Q46" s="44"/>
      <c r="R46" s="44"/>
      <c r="S46" s="44"/>
      <c r="T46" s="44"/>
      <c r="U46" s="44"/>
      <c r="V46" s="44"/>
      <c r="W46" s="44">
        <f>Input!C44</f>
        <v>0</v>
      </c>
      <c r="X46" s="44"/>
      <c r="Y46" s="44">
        <f>Input!D44</f>
        <v>0</v>
      </c>
      <c r="Z46" s="44"/>
      <c r="AA46" s="44">
        <f>Input!E44</f>
        <v>0</v>
      </c>
      <c r="AB46" s="44"/>
      <c r="AC46" s="44">
        <f>Input!F44</f>
        <v>0</v>
      </c>
      <c r="AD46" s="44"/>
      <c r="AE46" s="44"/>
      <c r="AF46" s="44"/>
      <c r="AG46" s="44"/>
      <c r="AH46" s="44"/>
      <c r="AI46" s="44"/>
      <c r="AJ46" s="44"/>
      <c r="AK46" s="44"/>
      <c r="AL46" s="44"/>
      <c r="AM46" s="44"/>
      <c r="AN46" s="44"/>
      <c r="AO46" s="44"/>
      <c r="AP46" s="44"/>
      <c r="AQ46" s="44">
        <f>Input!G44</f>
        <v>0</v>
      </c>
      <c r="AR46" s="44"/>
    </row>
    <row r="47" spans="1:44" x14ac:dyDescent="0.3">
      <c r="A47" s="176">
        <v>11140301</v>
      </c>
      <c r="B47" s="63" t="s">
        <v>1384</v>
      </c>
      <c r="C47" s="39" t="s">
        <v>1385</v>
      </c>
      <c r="D47" s="39">
        <v>48</v>
      </c>
      <c r="E47" s="39" t="s">
        <v>49</v>
      </c>
      <c r="F47" s="39" t="s">
        <v>53</v>
      </c>
      <c r="G47" s="39">
        <v>276</v>
      </c>
      <c r="H47" s="39">
        <v>-95.587734999999995</v>
      </c>
      <c r="I47" s="39">
        <v>33.474829999999997</v>
      </c>
      <c r="J47" s="39">
        <v>-95.587631000000002</v>
      </c>
      <c r="K47" s="39">
        <v>33.473751</v>
      </c>
      <c r="L47" s="39">
        <v>120.883</v>
      </c>
      <c r="M47" s="39" t="s">
        <v>51</v>
      </c>
      <c r="N47" s="39">
        <v>55</v>
      </c>
      <c r="O47" s="39">
        <v>4.1000000000000002E-2</v>
      </c>
      <c r="P47" s="39">
        <v>2.1000000000000001E-2</v>
      </c>
      <c r="Q47" s="39">
        <v>1</v>
      </c>
      <c r="R47" s="39">
        <v>19491001</v>
      </c>
      <c r="S47" s="39">
        <v>20040930</v>
      </c>
      <c r="T47" s="39">
        <v>20089</v>
      </c>
      <c r="U47" s="39">
        <v>17832</v>
      </c>
      <c r="V47" s="39">
        <v>0</v>
      </c>
      <c r="W47" s="39">
        <f>Input!C45</f>
        <v>0</v>
      </c>
      <c r="X47" s="39">
        <f t="shared" ref="X47:X51" si="33">W47*724.447</f>
        <v>0</v>
      </c>
      <c r="Y47" s="39">
        <f>Input!D45</f>
        <v>0</v>
      </c>
      <c r="Z47" s="39">
        <f t="shared" ref="Z47:Z51" si="34">Y47*724.447</f>
        <v>0</v>
      </c>
      <c r="AA47" s="39">
        <f>Input!E45</f>
        <v>0</v>
      </c>
      <c r="AB47" s="39">
        <f t="shared" ref="AB47:AB51" si="35">AA47*724.447</f>
        <v>0</v>
      </c>
      <c r="AC47" s="39">
        <f>Input!F45</f>
        <v>0.5</v>
      </c>
      <c r="AD47" s="39">
        <f t="shared" ref="AD47:AD51" si="36">AC47*724.447</f>
        <v>362.2235</v>
      </c>
      <c r="AE47" s="39">
        <v>1.1000000000000001</v>
      </c>
      <c r="AF47" s="39">
        <v>2.2000000000000002</v>
      </c>
      <c r="AG47" s="39">
        <v>5.6</v>
      </c>
      <c r="AH47" s="39">
        <v>12</v>
      </c>
      <c r="AI47" s="39">
        <v>21</v>
      </c>
      <c r="AJ47" s="39">
        <v>39</v>
      </c>
      <c r="AK47" s="39">
        <v>54.5</v>
      </c>
      <c r="AL47" s="39">
        <v>82</v>
      </c>
      <c r="AM47" s="39">
        <v>316</v>
      </c>
      <c r="AN47" s="39">
        <v>1050</v>
      </c>
      <c r="AO47" s="39">
        <v>5861</v>
      </c>
      <c r="AP47" s="39">
        <v>40900</v>
      </c>
      <c r="AQ47" s="39">
        <f>Input!G45</f>
        <v>263.29300000000001</v>
      </c>
      <c r="AR47" s="39">
        <f t="shared" ref="AR47:AR51" si="37">AQ47*724.447</f>
        <v>190741.82397100001</v>
      </c>
    </row>
    <row r="48" spans="1:44" x14ac:dyDescent="0.3">
      <c r="A48" s="176"/>
      <c r="C48" s="39" t="s">
        <v>77</v>
      </c>
      <c r="D48" s="39">
        <v>48</v>
      </c>
      <c r="E48" s="39" t="s">
        <v>49</v>
      </c>
      <c r="F48" s="39" t="s">
        <v>53</v>
      </c>
      <c r="G48" s="39">
        <v>527</v>
      </c>
      <c r="H48" s="39">
        <v>-95.594956240000002</v>
      </c>
      <c r="I48" s="39">
        <v>33.356499020000001</v>
      </c>
      <c r="J48" s="39">
        <v>-95.594459529999995</v>
      </c>
      <c r="K48" s="39">
        <v>33.355571750000003</v>
      </c>
      <c r="L48" s="39">
        <v>113.26600000000001</v>
      </c>
      <c r="M48" s="39" t="s">
        <v>51</v>
      </c>
      <c r="N48" s="39">
        <v>62</v>
      </c>
      <c r="O48" s="39">
        <v>7.6999999999999999E-2</v>
      </c>
      <c r="P48" s="39">
        <v>0.126</v>
      </c>
      <c r="Q48" s="39">
        <v>1</v>
      </c>
      <c r="R48" s="39">
        <v>19420601</v>
      </c>
      <c r="S48" s="39">
        <v>20040930</v>
      </c>
      <c r="T48" s="39">
        <v>22768</v>
      </c>
      <c r="U48" s="39">
        <v>20716</v>
      </c>
      <c r="V48" s="39">
        <v>0</v>
      </c>
      <c r="W48" s="39">
        <f>Input!C46</f>
        <v>0</v>
      </c>
      <c r="X48" s="39">
        <f t="shared" ref="X48" si="38">W48*724.447</f>
        <v>0</v>
      </c>
      <c r="Y48" s="39">
        <f>Input!D46</f>
        <v>0</v>
      </c>
      <c r="Z48" s="39">
        <f t="shared" ref="Z48" si="39">Y48*724.447</f>
        <v>0</v>
      </c>
      <c r="AA48" s="39">
        <f>Input!E46</f>
        <v>0.06</v>
      </c>
      <c r="AB48" s="39">
        <f t="shared" ref="AB48" si="40">AA48*724.447</f>
        <v>43.466819999999998</v>
      </c>
      <c r="AC48" s="39">
        <f>Input!F46</f>
        <v>0.93</v>
      </c>
      <c r="AD48" s="39">
        <f t="shared" ref="AD48" si="41">AC48*724.447</f>
        <v>673.73571000000004</v>
      </c>
      <c r="AE48" s="39">
        <v>1.6</v>
      </c>
      <c r="AF48" s="39">
        <v>2.7</v>
      </c>
      <c r="AG48" s="39">
        <v>5.6</v>
      </c>
      <c r="AH48" s="39">
        <v>11</v>
      </c>
      <c r="AI48" s="39">
        <v>23</v>
      </c>
      <c r="AJ48" s="39">
        <v>66</v>
      </c>
      <c r="AK48" s="39">
        <v>134</v>
      </c>
      <c r="AL48" s="39">
        <v>285.2</v>
      </c>
      <c r="AM48" s="39">
        <v>1280</v>
      </c>
      <c r="AN48" s="39">
        <v>2430</v>
      </c>
      <c r="AO48" s="39">
        <v>6265.5</v>
      </c>
      <c r="AP48" s="39">
        <v>38700</v>
      </c>
      <c r="AQ48" s="39">
        <f>Input!G46</f>
        <v>426.25299999999999</v>
      </c>
      <c r="AR48" s="39">
        <f t="shared" ref="AR48" si="42">AQ48*724.447</f>
        <v>308797.70709099999</v>
      </c>
    </row>
    <row r="49" spans="1:44" x14ac:dyDescent="0.3">
      <c r="A49" s="176"/>
      <c r="B49" s="64" t="s">
        <v>1369</v>
      </c>
      <c r="V49" s="20">
        <f>SUM(V47:V48)</f>
        <v>0</v>
      </c>
      <c r="W49" s="20">
        <f t="shared" ref="W49:AR49" si="43">SUM(W47:W48)</f>
        <v>0</v>
      </c>
      <c r="X49" s="20">
        <f t="shared" si="43"/>
        <v>0</v>
      </c>
      <c r="Y49" s="20">
        <f t="shared" si="43"/>
        <v>0</v>
      </c>
      <c r="Z49" s="20">
        <f t="shared" si="43"/>
        <v>0</v>
      </c>
      <c r="AA49" s="20">
        <f t="shared" si="43"/>
        <v>0.06</v>
      </c>
      <c r="AB49" s="20">
        <f t="shared" si="43"/>
        <v>43.466819999999998</v>
      </c>
      <c r="AC49" s="20">
        <f t="shared" si="43"/>
        <v>1.4300000000000002</v>
      </c>
      <c r="AD49" s="20">
        <f t="shared" si="43"/>
        <v>1035.95921</v>
      </c>
      <c r="AE49" s="20">
        <f t="shared" si="43"/>
        <v>2.7</v>
      </c>
      <c r="AF49" s="20">
        <f t="shared" si="43"/>
        <v>4.9000000000000004</v>
      </c>
      <c r="AG49" s="20">
        <f t="shared" si="43"/>
        <v>11.2</v>
      </c>
      <c r="AH49" s="20">
        <f t="shared" si="43"/>
        <v>23</v>
      </c>
      <c r="AI49" s="20">
        <f t="shared" si="43"/>
        <v>44</v>
      </c>
      <c r="AJ49" s="20">
        <f t="shared" si="43"/>
        <v>105</v>
      </c>
      <c r="AK49" s="20">
        <f t="shared" si="43"/>
        <v>188.5</v>
      </c>
      <c r="AL49" s="20">
        <f t="shared" si="43"/>
        <v>367.2</v>
      </c>
      <c r="AM49" s="20">
        <f t="shared" si="43"/>
        <v>1596</v>
      </c>
      <c r="AN49" s="20">
        <f t="shared" si="43"/>
        <v>3480</v>
      </c>
      <c r="AO49" s="20">
        <f t="shared" si="43"/>
        <v>12126.5</v>
      </c>
      <c r="AP49" s="20">
        <f t="shared" si="43"/>
        <v>79600</v>
      </c>
      <c r="AQ49" s="20">
        <f t="shared" si="43"/>
        <v>689.54600000000005</v>
      </c>
      <c r="AR49" s="20">
        <f t="shared" si="43"/>
        <v>499539.53106199997</v>
      </c>
    </row>
    <row r="50" spans="1:44" x14ac:dyDescent="0.3">
      <c r="A50" s="39">
        <v>11140302</v>
      </c>
      <c r="B50" s="63" t="s">
        <v>1429</v>
      </c>
      <c r="C50" s="39" t="s">
        <v>78</v>
      </c>
      <c r="D50" s="39">
        <v>48</v>
      </c>
      <c r="E50" s="39" t="s">
        <v>49</v>
      </c>
      <c r="F50" s="39" t="s">
        <v>50</v>
      </c>
      <c r="G50" s="39">
        <v>2774</v>
      </c>
      <c r="H50" s="39">
        <v>-94.616870419999998</v>
      </c>
      <c r="I50" s="39">
        <v>33.250121309999997</v>
      </c>
      <c r="J50" s="39">
        <v>-94.619825840000004</v>
      </c>
      <c r="K50" s="39">
        <v>33.249717400000002</v>
      </c>
      <c r="L50" s="39">
        <v>277.291</v>
      </c>
      <c r="M50" s="39" t="s">
        <v>51</v>
      </c>
      <c r="N50" s="39">
        <v>32</v>
      </c>
      <c r="O50" s="39">
        <v>0.13</v>
      </c>
      <c r="P50" s="39">
        <v>0.05</v>
      </c>
      <c r="Q50" s="39">
        <v>1</v>
      </c>
      <c r="R50" s="39">
        <v>19241001</v>
      </c>
      <c r="S50" s="39">
        <v>19561231</v>
      </c>
      <c r="T50" s="39">
        <v>11780</v>
      </c>
      <c r="U50" s="39">
        <v>11548</v>
      </c>
      <c r="V50" s="39">
        <v>0</v>
      </c>
      <c r="W50" s="39">
        <f>Input!C47</f>
        <v>0</v>
      </c>
      <c r="X50" s="39">
        <f t="shared" si="33"/>
        <v>0</v>
      </c>
      <c r="Y50" s="39">
        <f>Input!D47</f>
        <v>1.1000000000000001</v>
      </c>
      <c r="Z50" s="39">
        <f t="shared" si="34"/>
        <v>796.89170000000001</v>
      </c>
      <c r="AA50" s="39">
        <f>Input!E47</f>
        <v>5</v>
      </c>
      <c r="AB50" s="39">
        <f t="shared" si="35"/>
        <v>3622.2350000000001</v>
      </c>
      <c r="AC50" s="39">
        <f>Input!F47</f>
        <v>18</v>
      </c>
      <c r="AD50" s="39">
        <f t="shared" si="36"/>
        <v>13040.046</v>
      </c>
      <c r="AE50" s="39">
        <v>30</v>
      </c>
      <c r="AF50" s="39">
        <v>49</v>
      </c>
      <c r="AG50" s="39">
        <v>103</v>
      </c>
      <c r="AH50" s="39">
        <v>225</v>
      </c>
      <c r="AI50" s="39">
        <v>510</v>
      </c>
      <c r="AJ50" s="39">
        <v>1250</v>
      </c>
      <c r="AK50" s="39">
        <v>1920</v>
      </c>
      <c r="AL50" s="39">
        <v>2700</v>
      </c>
      <c r="AM50" s="39">
        <v>6480</v>
      </c>
      <c r="AN50" s="39">
        <v>11595</v>
      </c>
      <c r="AO50" s="39">
        <v>27038</v>
      </c>
      <c r="AP50" s="39">
        <v>151000</v>
      </c>
      <c r="AQ50" s="39">
        <f>Input!G47</f>
        <v>2300.4050000000002</v>
      </c>
      <c r="AR50" s="39">
        <f t="shared" si="37"/>
        <v>1666521.5010350002</v>
      </c>
    </row>
    <row r="51" spans="1:44" x14ac:dyDescent="0.3">
      <c r="A51" s="39">
        <v>11140303</v>
      </c>
      <c r="B51" s="63" t="s">
        <v>1430</v>
      </c>
      <c r="C51" s="39" t="s">
        <v>79</v>
      </c>
      <c r="D51" s="39">
        <v>48</v>
      </c>
      <c r="E51" s="39" t="s">
        <v>49</v>
      </c>
      <c r="F51" s="39" t="s">
        <v>53</v>
      </c>
      <c r="G51" s="39">
        <v>494</v>
      </c>
      <c r="H51" s="39">
        <v>-95.092718390000002</v>
      </c>
      <c r="I51" s="39">
        <v>33.32233617</v>
      </c>
      <c r="J51" s="39">
        <v>-95.092681880000001</v>
      </c>
      <c r="K51" s="39">
        <v>33.322463990000003</v>
      </c>
      <c r="L51" s="39">
        <v>14.666</v>
      </c>
      <c r="M51" s="39" t="s">
        <v>51</v>
      </c>
      <c r="N51" s="39">
        <v>54</v>
      </c>
      <c r="O51" s="39">
        <v>0.08</v>
      </c>
      <c r="P51" s="39">
        <v>3.7999999999999999E-2</v>
      </c>
      <c r="Q51" s="39">
        <v>1</v>
      </c>
      <c r="R51" s="39">
        <v>19491201</v>
      </c>
      <c r="S51" s="39">
        <v>20040930</v>
      </c>
      <c r="T51" s="39">
        <v>20028</v>
      </c>
      <c r="U51" s="39">
        <v>19586</v>
      </c>
      <c r="V51" s="39">
        <v>0</v>
      </c>
      <c r="W51" s="39">
        <f>Input!C48</f>
        <v>0</v>
      </c>
      <c r="X51" s="39">
        <f t="shared" si="33"/>
        <v>0</v>
      </c>
      <c r="Y51" s="39">
        <f>Input!D48</f>
        <v>0.34</v>
      </c>
      <c r="Z51" s="39">
        <f t="shared" si="34"/>
        <v>246.31198000000001</v>
      </c>
      <c r="AA51" s="39">
        <f>Input!E48</f>
        <v>1.4</v>
      </c>
      <c r="AB51" s="39">
        <f t="shared" si="35"/>
        <v>1014.2257999999999</v>
      </c>
      <c r="AC51" s="39">
        <f>Input!F48</f>
        <v>4.3</v>
      </c>
      <c r="AD51" s="39">
        <f t="shared" si="36"/>
        <v>3115.1221</v>
      </c>
      <c r="AE51" s="39">
        <v>6.5</v>
      </c>
      <c r="AF51" s="39">
        <v>9.3000000000000007</v>
      </c>
      <c r="AG51" s="39">
        <v>19</v>
      </c>
      <c r="AH51" s="39">
        <v>38</v>
      </c>
      <c r="AI51" s="39">
        <v>71.400000000000006</v>
      </c>
      <c r="AJ51" s="39">
        <v>156</v>
      </c>
      <c r="AK51" s="39">
        <v>253</v>
      </c>
      <c r="AL51" s="39">
        <v>442</v>
      </c>
      <c r="AM51" s="39">
        <v>1320</v>
      </c>
      <c r="AN51" s="39">
        <v>2440</v>
      </c>
      <c r="AO51" s="39">
        <v>7054.2</v>
      </c>
      <c r="AP51" s="39">
        <v>38000</v>
      </c>
      <c r="AQ51" s="39">
        <f>Input!G48</f>
        <v>492.97199999999998</v>
      </c>
      <c r="AR51" s="39">
        <f t="shared" si="37"/>
        <v>357132.08648399997</v>
      </c>
    </row>
    <row r="52" spans="1:44" x14ac:dyDescent="0.3">
      <c r="A52" s="44">
        <v>11140304</v>
      </c>
      <c r="B52" s="45"/>
      <c r="C52" s="44" t="s">
        <v>76</v>
      </c>
      <c r="D52" s="44"/>
      <c r="E52" s="44"/>
      <c r="F52" s="44"/>
      <c r="G52" s="44"/>
      <c r="H52" s="44"/>
      <c r="I52" s="44"/>
      <c r="J52" s="44"/>
      <c r="K52" s="44"/>
      <c r="L52" s="44"/>
      <c r="M52" s="44"/>
      <c r="N52" s="44"/>
      <c r="O52" s="44"/>
      <c r="P52" s="44"/>
      <c r="Q52" s="44"/>
      <c r="R52" s="44"/>
      <c r="S52" s="44"/>
      <c r="T52" s="44"/>
      <c r="U52" s="44"/>
      <c r="V52" s="44"/>
      <c r="W52" s="44">
        <f>Input!C49</f>
        <v>0</v>
      </c>
      <c r="X52" s="44"/>
      <c r="Y52" s="44">
        <f>Input!D49</f>
        <v>0</v>
      </c>
      <c r="Z52" s="44"/>
      <c r="AA52" s="44">
        <f>Input!E49</f>
        <v>0</v>
      </c>
      <c r="AB52" s="44"/>
      <c r="AC52" s="44">
        <f>Input!F49</f>
        <v>0</v>
      </c>
      <c r="AD52" s="44"/>
      <c r="AE52" s="44"/>
      <c r="AF52" s="44"/>
      <c r="AG52" s="44"/>
      <c r="AH52" s="44"/>
      <c r="AI52" s="44"/>
      <c r="AJ52" s="44"/>
      <c r="AK52" s="44"/>
      <c r="AL52" s="44"/>
      <c r="AM52" s="44"/>
      <c r="AN52" s="44"/>
      <c r="AO52" s="44"/>
      <c r="AP52" s="44"/>
      <c r="AQ52" s="44">
        <f>Input!G49</f>
        <v>0</v>
      </c>
      <c r="AR52" s="44"/>
    </row>
    <row r="53" spans="1:44" x14ac:dyDescent="0.3">
      <c r="A53" s="39">
        <v>11140305</v>
      </c>
      <c r="B53" s="63" t="s">
        <v>1431</v>
      </c>
      <c r="C53" s="39" t="s">
        <v>1386</v>
      </c>
      <c r="D53" s="39">
        <v>48</v>
      </c>
      <c r="E53" s="39" t="s">
        <v>49</v>
      </c>
      <c r="F53" s="39" t="s">
        <v>53</v>
      </c>
      <c r="G53" s="39">
        <v>850</v>
      </c>
      <c r="H53" s="39">
        <v>-94.498810000000006</v>
      </c>
      <c r="I53" s="39">
        <v>32.749583000000001</v>
      </c>
      <c r="J53" s="39">
        <v>-94.499184</v>
      </c>
      <c r="K53" s="39">
        <v>32.749499999999998</v>
      </c>
      <c r="L53" s="39">
        <v>36.003999999999998</v>
      </c>
      <c r="M53" s="39" t="s">
        <v>51</v>
      </c>
      <c r="N53" s="39">
        <v>60</v>
      </c>
      <c r="O53" s="39">
        <v>0.43</v>
      </c>
      <c r="P53" s="39">
        <v>0.14899999999999999</v>
      </c>
      <c r="Q53" s="39">
        <v>1</v>
      </c>
      <c r="R53" s="39">
        <v>19240801</v>
      </c>
      <c r="S53" s="39">
        <v>20040930</v>
      </c>
      <c r="T53" s="39">
        <v>22068</v>
      </c>
      <c r="U53" s="39">
        <v>21879</v>
      </c>
      <c r="V53" s="39">
        <v>0</v>
      </c>
      <c r="W53" s="39">
        <f>Input!C50</f>
        <v>0.2</v>
      </c>
      <c r="X53" s="39">
        <f t="shared" ref="X53:X92" si="44">W53*724.447</f>
        <v>144.88939999999999</v>
      </c>
      <c r="Y53" s="39">
        <f>Input!D50</f>
        <v>4.0999999999999996</v>
      </c>
      <c r="Z53" s="39">
        <f t="shared" ref="Z53:Z92" si="45">Y53*724.447</f>
        <v>2970.2326999999996</v>
      </c>
      <c r="AA53" s="39">
        <f>Input!E50</f>
        <v>10</v>
      </c>
      <c r="AB53" s="39">
        <f t="shared" ref="AB53:AB92" si="46">AA53*724.447</f>
        <v>7244.47</v>
      </c>
      <c r="AC53" s="39">
        <f>Input!F50</f>
        <v>29</v>
      </c>
      <c r="AD53" s="39">
        <f t="shared" ref="AD53:AD92" si="47">AC53*724.447</f>
        <v>21008.963</v>
      </c>
      <c r="AE53" s="39">
        <v>38</v>
      </c>
      <c r="AF53" s="39">
        <v>47</v>
      </c>
      <c r="AG53" s="39">
        <v>80</v>
      </c>
      <c r="AH53" s="39">
        <v>165</v>
      </c>
      <c r="AI53" s="39">
        <v>334.4</v>
      </c>
      <c r="AJ53" s="39">
        <v>602</v>
      </c>
      <c r="AK53" s="39">
        <v>804</v>
      </c>
      <c r="AL53" s="39">
        <v>1090</v>
      </c>
      <c r="AM53" s="39">
        <v>1980</v>
      </c>
      <c r="AN53" s="39">
        <v>2710</v>
      </c>
      <c r="AO53" s="39">
        <v>4723.1000000000004</v>
      </c>
      <c r="AP53" s="39">
        <v>55400</v>
      </c>
      <c r="AQ53" s="39">
        <f>Input!G50</f>
        <v>666.298</v>
      </c>
      <c r="AR53" s="39">
        <f t="shared" ref="AR53:AR92" si="48">AQ53*724.447</f>
        <v>482697.587206</v>
      </c>
    </row>
    <row r="54" spans="1:44" x14ac:dyDescent="0.3">
      <c r="A54" s="39">
        <v>11140306</v>
      </c>
      <c r="B54" s="63" t="s">
        <v>1432</v>
      </c>
      <c r="C54" s="39" t="s">
        <v>80</v>
      </c>
      <c r="D54" s="39">
        <v>48</v>
      </c>
      <c r="E54" s="39" t="s">
        <v>49</v>
      </c>
      <c r="F54" s="39" t="s">
        <v>53</v>
      </c>
      <c r="G54" s="39">
        <v>365</v>
      </c>
      <c r="H54" s="39">
        <v>-94.3574153</v>
      </c>
      <c r="I54" s="39">
        <v>32.777917309999999</v>
      </c>
      <c r="J54" s="39">
        <v>-94.357780460000001</v>
      </c>
      <c r="K54" s="39">
        <v>32.779010769999999</v>
      </c>
      <c r="L54" s="39">
        <v>126.642</v>
      </c>
      <c r="M54" s="39" t="s">
        <v>51</v>
      </c>
      <c r="N54" s="39">
        <v>35</v>
      </c>
      <c r="O54" s="39">
        <v>0.45400000000000001</v>
      </c>
      <c r="P54" s="39">
        <v>8.3000000000000004E-2</v>
      </c>
      <c r="Q54" s="39">
        <v>1</v>
      </c>
      <c r="R54" s="39">
        <v>19681001</v>
      </c>
      <c r="S54" s="39">
        <v>20040930</v>
      </c>
      <c r="T54" s="39">
        <v>12784</v>
      </c>
      <c r="U54" s="39">
        <v>12354</v>
      </c>
      <c r="V54" s="39">
        <v>0</v>
      </c>
      <c r="W54" s="39">
        <f>Input!C51</f>
        <v>0</v>
      </c>
      <c r="X54" s="39">
        <f t="shared" si="44"/>
        <v>0</v>
      </c>
      <c r="Y54" s="39">
        <f>Input!D51</f>
        <v>0.05</v>
      </c>
      <c r="Z54" s="39">
        <f t="shared" si="45"/>
        <v>36.222349999999999</v>
      </c>
      <c r="AA54" s="39">
        <f>Input!E51</f>
        <v>1.5</v>
      </c>
      <c r="AB54" s="39">
        <f t="shared" si="46"/>
        <v>1086.6704999999999</v>
      </c>
      <c r="AC54" s="39">
        <f>Input!F51</f>
        <v>12</v>
      </c>
      <c r="AD54" s="39">
        <f t="shared" si="47"/>
        <v>8693.3639999999996</v>
      </c>
      <c r="AE54" s="39">
        <v>23</v>
      </c>
      <c r="AF54" s="39">
        <v>43</v>
      </c>
      <c r="AG54" s="39">
        <v>99</v>
      </c>
      <c r="AH54" s="39">
        <v>162</v>
      </c>
      <c r="AI54" s="39">
        <v>259</v>
      </c>
      <c r="AJ54" s="39">
        <v>389</v>
      </c>
      <c r="AK54" s="39">
        <v>471</v>
      </c>
      <c r="AL54" s="39">
        <v>569</v>
      </c>
      <c r="AM54" s="39">
        <v>877</v>
      </c>
      <c r="AN54" s="39">
        <v>1330</v>
      </c>
      <c r="AO54" s="39">
        <v>2761.5</v>
      </c>
      <c r="AP54" s="39">
        <v>10700</v>
      </c>
      <c r="AQ54" s="39">
        <f>Input!G51</f>
        <v>361.43799999999999</v>
      </c>
      <c r="AR54" s="39">
        <f t="shared" si="48"/>
        <v>261842.67478599999</v>
      </c>
    </row>
    <row r="55" spans="1:44" x14ac:dyDescent="0.3">
      <c r="A55" s="39">
        <v>11140307</v>
      </c>
      <c r="B55" s="63" t="s">
        <v>1433</v>
      </c>
      <c r="C55" s="39" t="s">
        <v>81</v>
      </c>
      <c r="D55" s="39">
        <v>48</v>
      </c>
      <c r="E55" s="39" t="s">
        <v>49</v>
      </c>
      <c r="F55" s="39" t="s">
        <v>53</v>
      </c>
      <c r="G55" s="39">
        <v>675</v>
      </c>
      <c r="H55" s="39">
        <v>-94.346026499999994</v>
      </c>
      <c r="I55" s="39">
        <v>32.712919980000002</v>
      </c>
      <c r="J55" s="39">
        <v>-94.346061710000001</v>
      </c>
      <c r="K55" s="39">
        <v>32.712974549999998</v>
      </c>
      <c r="L55" s="39">
        <v>6.9160000000000004</v>
      </c>
      <c r="M55" s="39" t="s">
        <v>51</v>
      </c>
      <c r="N55" s="39">
        <v>56</v>
      </c>
      <c r="O55" s="39">
        <v>0.44900000000000001</v>
      </c>
      <c r="P55" s="39">
        <v>0.109</v>
      </c>
      <c r="Q55" s="39">
        <v>1</v>
      </c>
      <c r="R55" s="39">
        <v>19460601</v>
      </c>
      <c r="S55" s="39">
        <v>20040930</v>
      </c>
      <c r="T55" s="39">
        <v>20577</v>
      </c>
      <c r="U55" s="39">
        <v>19728</v>
      </c>
      <c r="V55" s="39">
        <v>0</v>
      </c>
      <c r="W55" s="39">
        <f>Input!C52</f>
        <v>0</v>
      </c>
      <c r="X55" s="39">
        <f t="shared" si="44"/>
        <v>0</v>
      </c>
      <c r="Y55" s="39">
        <f>Input!D52</f>
        <v>0.04</v>
      </c>
      <c r="Z55" s="39">
        <f t="shared" si="45"/>
        <v>28.977879999999999</v>
      </c>
      <c r="AA55" s="39">
        <f>Input!E52</f>
        <v>1.2</v>
      </c>
      <c r="AB55" s="39">
        <f t="shared" si="46"/>
        <v>869.33640000000003</v>
      </c>
      <c r="AC55" s="39">
        <f>Input!F52</f>
        <v>15</v>
      </c>
      <c r="AD55" s="39">
        <f t="shared" si="47"/>
        <v>10866.705</v>
      </c>
      <c r="AE55" s="39">
        <v>26</v>
      </c>
      <c r="AF55" s="39">
        <v>44</v>
      </c>
      <c r="AG55" s="39">
        <v>94</v>
      </c>
      <c r="AH55" s="39">
        <v>175</v>
      </c>
      <c r="AI55" s="39">
        <v>305</v>
      </c>
      <c r="AJ55" s="39">
        <v>529.6</v>
      </c>
      <c r="AK55" s="39">
        <v>667.5</v>
      </c>
      <c r="AL55" s="39">
        <v>825</v>
      </c>
      <c r="AM55" s="39">
        <v>1370</v>
      </c>
      <c r="AN55" s="39">
        <v>2060</v>
      </c>
      <c r="AO55" s="39">
        <v>4572.2</v>
      </c>
      <c r="AP55" s="39">
        <v>32700</v>
      </c>
      <c r="AQ55" s="39">
        <f>Input!G52</f>
        <v>532.46</v>
      </c>
      <c r="AR55" s="39">
        <f t="shared" si="48"/>
        <v>385739.04962000001</v>
      </c>
    </row>
    <row r="56" spans="1:44" x14ac:dyDescent="0.3">
      <c r="A56" s="39">
        <v>12010001</v>
      </c>
      <c r="B56" s="63" t="s">
        <v>1434</v>
      </c>
      <c r="C56" s="39" t="s">
        <v>1387</v>
      </c>
      <c r="D56" s="39">
        <v>48</v>
      </c>
      <c r="E56" s="39" t="s">
        <v>49</v>
      </c>
      <c r="F56" s="39" t="s">
        <v>53</v>
      </c>
      <c r="G56" s="39">
        <v>1357</v>
      </c>
      <c r="H56" s="39">
        <v>-95.485789999999994</v>
      </c>
      <c r="I56" s="39">
        <v>32.613746999999996</v>
      </c>
      <c r="J56" s="39">
        <v>-95.485328999999993</v>
      </c>
      <c r="K56" s="39">
        <v>32.613639999999997</v>
      </c>
      <c r="L56" s="39">
        <v>44.68</v>
      </c>
      <c r="M56" s="39" t="s">
        <v>51</v>
      </c>
      <c r="N56" s="39">
        <v>57</v>
      </c>
      <c r="O56" s="39">
        <v>0.2</v>
      </c>
      <c r="P56" s="39">
        <v>0.11600000000000001</v>
      </c>
      <c r="Q56" s="39">
        <v>1</v>
      </c>
      <c r="R56" s="39">
        <v>19390601</v>
      </c>
      <c r="S56" s="39">
        <v>20040930</v>
      </c>
      <c r="T56" s="39">
        <v>20942</v>
      </c>
      <c r="U56" s="39">
        <v>20549</v>
      </c>
      <c r="V56" s="39">
        <v>0</v>
      </c>
      <c r="W56" s="39">
        <f>Input!C53</f>
        <v>0</v>
      </c>
      <c r="X56" s="39">
        <f t="shared" si="44"/>
        <v>0</v>
      </c>
      <c r="Y56" s="39">
        <f>Input!D53</f>
        <v>1.7</v>
      </c>
      <c r="Z56" s="39">
        <f t="shared" si="45"/>
        <v>1231.5599</v>
      </c>
      <c r="AA56" s="39">
        <f>Input!E53</f>
        <v>6</v>
      </c>
      <c r="AB56" s="39">
        <f t="shared" si="46"/>
        <v>4346.6819999999998</v>
      </c>
      <c r="AC56" s="39">
        <f>Input!F53</f>
        <v>14</v>
      </c>
      <c r="AD56" s="39">
        <f t="shared" si="47"/>
        <v>10142.258</v>
      </c>
      <c r="AE56" s="39">
        <v>18</v>
      </c>
      <c r="AF56" s="39">
        <v>24</v>
      </c>
      <c r="AG56" s="39">
        <v>48</v>
      </c>
      <c r="AH56" s="39">
        <v>102</v>
      </c>
      <c r="AI56" s="39">
        <v>236</v>
      </c>
      <c r="AJ56" s="39">
        <v>557</v>
      </c>
      <c r="AK56" s="39">
        <v>860</v>
      </c>
      <c r="AL56" s="39">
        <v>1250</v>
      </c>
      <c r="AM56" s="39">
        <v>2640</v>
      </c>
      <c r="AN56" s="39">
        <v>4260</v>
      </c>
      <c r="AO56" s="39">
        <v>10100</v>
      </c>
      <c r="AP56" s="39">
        <v>72400</v>
      </c>
      <c r="AQ56" s="39">
        <f>Input!G53</f>
        <v>945.26499999999999</v>
      </c>
      <c r="AR56" s="39">
        <f t="shared" si="48"/>
        <v>684794.39345500001</v>
      </c>
    </row>
    <row r="57" spans="1:44" x14ac:dyDescent="0.3">
      <c r="A57" s="39">
        <v>12010002</v>
      </c>
      <c r="B57" s="63" t="s">
        <v>1435</v>
      </c>
      <c r="C57" s="39" t="s">
        <v>1388</v>
      </c>
      <c r="D57" s="39">
        <v>48</v>
      </c>
      <c r="E57" s="39" t="s">
        <v>49</v>
      </c>
      <c r="F57" s="39" t="s">
        <v>53</v>
      </c>
      <c r="G57" s="39">
        <v>4842</v>
      </c>
      <c r="H57" s="39">
        <v>-94.006300999999993</v>
      </c>
      <c r="I57" s="39">
        <v>31.972389</v>
      </c>
      <c r="J57" s="39">
        <v>-94.006821000000002</v>
      </c>
      <c r="K57" s="39">
        <v>31.972014999999999</v>
      </c>
      <c r="L57" s="39">
        <v>64.218000000000004</v>
      </c>
      <c r="M57" s="39" t="s">
        <v>51</v>
      </c>
      <c r="N57" s="39">
        <v>64</v>
      </c>
      <c r="O57" s="39">
        <v>0.49</v>
      </c>
      <c r="P57" s="39">
        <v>0.122</v>
      </c>
      <c r="Q57" s="39">
        <v>1</v>
      </c>
      <c r="R57" s="39">
        <v>19030701</v>
      </c>
      <c r="S57" s="39">
        <v>19680430</v>
      </c>
      <c r="T57" s="39">
        <v>23681</v>
      </c>
      <c r="U57" s="39">
        <v>23681</v>
      </c>
      <c r="V57" s="39">
        <v>16</v>
      </c>
      <c r="W57" s="39">
        <f>Input!C54</f>
        <v>28</v>
      </c>
      <c r="X57" s="39">
        <f t="shared" si="44"/>
        <v>20284.516</v>
      </c>
      <c r="Y57" s="39">
        <f>Input!D54</f>
        <v>64.099999999999994</v>
      </c>
      <c r="Z57" s="39">
        <f t="shared" si="45"/>
        <v>46437.052699999993</v>
      </c>
      <c r="AA57" s="39">
        <f>Input!E54</f>
        <v>102</v>
      </c>
      <c r="AB57" s="39">
        <f t="shared" si="46"/>
        <v>73893.593999999997</v>
      </c>
      <c r="AC57" s="39">
        <f>Input!F54</f>
        <v>215</v>
      </c>
      <c r="AD57" s="39">
        <f t="shared" si="47"/>
        <v>155756.10500000001</v>
      </c>
      <c r="AE57" s="39">
        <v>290</v>
      </c>
      <c r="AF57" s="39">
        <v>384</v>
      </c>
      <c r="AG57" s="39">
        <v>648</v>
      </c>
      <c r="AH57" s="39">
        <v>1060</v>
      </c>
      <c r="AI57" s="39">
        <v>1830</v>
      </c>
      <c r="AJ57" s="39">
        <v>3250</v>
      </c>
      <c r="AK57" s="39">
        <v>4380</v>
      </c>
      <c r="AL57" s="39">
        <v>5676</v>
      </c>
      <c r="AM57" s="39">
        <v>8890</v>
      </c>
      <c r="AN57" s="39">
        <v>12000</v>
      </c>
      <c r="AO57" s="39">
        <v>24100</v>
      </c>
      <c r="AP57" s="39">
        <v>90600</v>
      </c>
      <c r="AQ57" s="39">
        <f>Input!G54</f>
        <v>3214.0909999999999</v>
      </c>
      <c r="AR57" s="39">
        <f t="shared" si="48"/>
        <v>2328438.5826769997</v>
      </c>
    </row>
    <row r="58" spans="1:44" x14ac:dyDescent="0.3">
      <c r="A58" s="39">
        <v>12010003</v>
      </c>
      <c r="B58" s="63" t="s">
        <v>1436</v>
      </c>
      <c r="C58" s="39" t="s">
        <v>1389</v>
      </c>
      <c r="D58" s="39">
        <v>48</v>
      </c>
      <c r="E58" s="39" t="s">
        <v>49</v>
      </c>
      <c r="F58" s="39" t="s">
        <v>53</v>
      </c>
      <c r="G58" s="39">
        <v>585</v>
      </c>
      <c r="H58" s="39">
        <v>-95.463009</v>
      </c>
      <c r="I58" s="39">
        <v>32.763184000000003</v>
      </c>
      <c r="J58" s="39">
        <v>-95.462883000000005</v>
      </c>
      <c r="K58" s="39">
        <v>32.762791</v>
      </c>
      <c r="L58" s="39">
        <v>45.417000000000002</v>
      </c>
      <c r="M58" s="39" t="s">
        <v>51</v>
      </c>
      <c r="N58" s="39">
        <v>67</v>
      </c>
      <c r="O58" s="39">
        <v>0.14299999999999999</v>
      </c>
      <c r="P58" s="39">
        <v>9.0999999999999998E-2</v>
      </c>
      <c r="Q58" s="39">
        <v>1</v>
      </c>
      <c r="R58" s="39">
        <v>19240701</v>
      </c>
      <c r="S58" s="39">
        <v>20040930</v>
      </c>
      <c r="T58" s="39">
        <v>24625</v>
      </c>
      <c r="U58" s="39">
        <v>23084</v>
      </c>
      <c r="V58" s="39">
        <v>0</v>
      </c>
      <c r="W58" s="39">
        <f>Input!C55</f>
        <v>0</v>
      </c>
      <c r="X58" s="39">
        <f t="shared" si="44"/>
        <v>0</v>
      </c>
      <c r="Y58" s="39">
        <f>Input!D55</f>
        <v>0</v>
      </c>
      <c r="Z58" s="39">
        <f t="shared" si="45"/>
        <v>0</v>
      </c>
      <c r="AA58" s="39">
        <f>Input!E55</f>
        <v>0.5</v>
      </c>
      <c r="AB58" s="39">
        <f t="shared" si="46"/>
        <v>362.2235</v>
      </c>
      <c r="AC58" s="39">
        <f>Input!F55</f>
        <v>5.3</v>
      </c>
      <c r="AD58" s="39">
        <f t="shared" si="47"/>
        <v>3839.5690999999997</v>
      </c>
      <c r="AE58" s="39">
        <v>9.1999999999999993</v>
      </c>
      <c r="AF58" s="39">
        <v>13</v>
      </c>
      <c r="AG58" s="39">
        <v>25</v>
      </c>
      <c r="AH58" s="39">
        <v>42</v>
      </c>
      <c r="AI58" s="39">
        <v>70</v>
      </c>
      <c r="AJ58" s="39">
        <v>132</v>
      </c>
      <c r="AK58" s="39">
        <v>224</v>
      </c>
      <c r="AL58" s="39">
        <v>380</v>
      </c>
      <c r="AM58" s="39">
        <v>1080</v>
      </c>
      <c r="AN58" s="39">
        <v>2050</v>
      </c>
      <c r="AO58" s="39">
        <v>6114.8</v>
      </c>
      <c r="AP58" s="39">
        <v>70500</v>
      </c>
      <c r="AQ58" s="39">
        <f>Input!G55</f>
        <v>431.02300000000002</v>
      </c>
      <c r="AR58" s="39">
        <f t="shared" si="48"/>
        <v>312253.319281</v>
      </c>
    </row>
    <row r="59" spans="1:44" x14ac:dyDescent="0.3">
      <c r="A59" s="39">
        <v>12010004</v>
      </c>
      <c r="B59" s="63" t="s">
        <v>1437</v>
      </c>
      <c r="C59" s="39" t="s">
        <v>1390</v>
      </c>
      <c r="D59" s="39">
        <v>48</v>
      </c>
      <c r="E59" s="39" t="s">
        <v>49</v>
      </c>
      <c r="F59" s="39" t="s">
        <v>53</v>
      </c>
      <c r="G59" s="39">
        <v>7178</v>
      </c>
      <c r="H59" s="39">
        <v>-93.566007999999997</v>
      </c>
      <c r="I59" s="39">
        <v>31.173798999999999</v>
      </c>
      <c r="J59" s="39">
        <v>-93.566131999999996</v>
      </c>
      <c r="K59" s="39">
        <v>31.173711999999998</v>
      </c>
      <c r="L59" s="39">
        <v>15.260999999999999</v>
      </c>
      <c r="M59" s="39" t="s">
        <v>51</v>
      </c>
      <c r="N59" s="39">
        <v>33</v>
      </c>
      <c r="O59" s="39">
        <v>0.41299999999999998</v>
      </c>
      <c r="P59" s="39">
        <v>0.14299999999999999</v>
      </c>
      <c r="Q59" s="39">
        <v>1</v>
      </c>
      <c r="R59" s="39">
        <v>19711001</v>
      </c>
      <c r="S59" s="39">
        <v>20040930</v>
      </c>
      <c r="T59" s="39">
        <v>12054</v>
      </c>
      <c r="U59" s="39">
        <v>12054</v>
      </c>
      <c r="V59" s="39">
        <v>11</v>
      </c>
      <c r="W59" s="39">
        <f>Input!C56</f>
        <v>59</v>
      </c>
      <c r="X59" s="39">
        <f t="shared" si="44"/>
        <v>42742.373</v>
      </c>
      <c r="Y59" s="39">
        <f>Input!D56</f>
        <v>100</v>
      </c>
      <c r="Z59" s="39">
        <f t="shared" si="45"/>
        <v>72444.7</v>
      </c>
      <c r="AA59" s="39">
        <f>Input!E56</f>
        <v>146</v>
      </c>
      <c r="AB59" s="39">
        <f t="shared" si="46"/>
        <v>105769.262</v>
      </c>
      <c r="AC59" s="39">
        <f>Input!F56</f>
        <v>204</v>
      </c>
      <c r="AD59" s="39">
        <f t="shared" si="47"/>
        <v>147787.18799999999</v>
      </c>
      <c r="AE59" s="39">
        <v>204</v>
      </c>
      <c r="AF59" s="39">
        <v>806</v>
      </c>
      <c r="AG59" s="39">
        <v>2100</v>
      </c>
      <c r="AH59" s="39">
        <v>3835</v>
      </c>
      <c r="AI59" s="39">
        <v>5360</v>
      </c>
      <c r="AJ59" s="39">
        <v>7100</v>
      </c>
      <c r="AK59" s="39">
        <v>8690</v>
      </c>
      <c r="AL59" s="39">
        <v>11700</v>
      </c>
      <c r="AM59" s="39">
        <v>14800</v>
      </c>
      <c r="AN59" s="39">
        <v>17500</v>
      </c>
      <c r="AO59" s="39">
        <v>32745</v>
      </c>
      <c r="AP59" s="39">
        <v>117000</v>
      </c>
      <c r="AQ59" s="39">
        <f>Input!G56</f>
        <v>6006.7089999999998</v>
      </c>
      <c r="AR59" s="39">
        <f t="shared" si="48"/>
        <v>4351542.3149229996</v>
      </c>
    </row>
    <row r="60" spans="1:44" x14ac:dyDescent="0.3">
      <c r="A60" s="39">
        <v>12010005</v>
      </c>
      <c r="B60" s="63" t="s">
        <v>1438</v>
      </c>
      <c r="C60" s="39" t="s">
        <v>82</v>
      </c>
      <c r="D60" s="39">
        <v>48</v>
      </c>
      <c r="E60" s="39" t="s">
        <v>49</v>
      </c>
      <c r="F60" s="39" t="s">
        <v>53</v>
      </c>
      <c r="G60" s="39">
        <v>9329</v>
      </c>
      <c r="H60" s="39">
        <v>-93.74377844</v>
      </c>
      <c r="I60" s="39">
        <v>30.30381684</v>
      </c>
      <c r="J60" s="39">
        <v>-93.743850710000004</v>
      </c>
      <c r="K60" s="39">
        <v>30.303783419999998</v>
      </c>
      <c r="L60" s="39">
        <v>7.87</v>
      </c>
      <c r="M60" s="39" t="s">
        <v>51</v>
      </c>
      <c r="N60" s="39">
        <v>80</v>
      </c>
      <c r="O60" s="39">
        <v>0.621</v>
      </c>
      <c r="P60" s="39">
        <v>9.2999999999999999E-2</v>
      </c>
      <c r="Q60" s="39">
        <v>1</v>
      </c>
      <c r="R60" s="39">
        <v>19241001</v>
      </c>
      <c r="S60" s="39">
        <v>20040930</v>
      </c>
      <c r="T60" s="39">
        <v>29220</v>
      </c>
      <c r="U60" s="39">
        <v>29220</v>
      </c>
      <c r="V60" s="39">
        <v>270</v>
      </c>
      <c r="W60" s="39">
        <f>Input!C57</f>
        <v>362</v>
      </c>
      <c r="X60" s="39">
        <f t="shared" si="44"/>
        <v>262249.81400000001</v>
      </c>
      <c r="Y60" s="39">
        <f>Input!D57</f>
        <v>644</v>
      </c>
      <c r="Z60" s="39">
        <f t="shared" si="45"/>
        <v>466543.86800000002</v>
      </c>
      <c r="AA60" s="39">
        <f>Input!E57</f>
        <v>960</v>
      </c>
      <c r="AB60" s="39">
        <f t="shared" si="46"/>
        <v>695469.12</v>
      </c>
      <c r="AC60" s="39">
        <f>Input!F57</f>
        <v>1450</v>
      </c>
      <c r="AD60" s="39">
        <f t="shared" si="47"/>
        <v>1050448.1499999999</v>
      </c>
      <c r="AE60" s="39">
        <v>1720</v>
      </c>
      <c r="AF60" s="39">
        <v>2070</v>
      </c>
      <c r="AG60" s="39">
        <v>3080</v>
      </c>
      <c r="AH60" s="39">
        <v>4550</v>
      </c>
      <c r="AI60" s="39">
        <v>6530</v>
      </c>
      <c r="AJ60" s="39">
        <v>9787</v>
      </c>
      <c r="AK60" s="39">
        <v>12000</v>
      </c>
      <c r="AL60" s="39">
        <v>14700</v>
      </c>
      <c r="AM60" s="39">
        <v>20400</v>
      </c>
      <c r="AN60" s="39">
        <v>27500</v>
      </c>
      <c r="AO60" s="39">
        <v>45600</v>
      </c>
      <c r="AP60" s="39">
        <v>120000</v>
      </c>
      <c r="AQ60" s="39">
        <f>Input!G57</f>
        <v>8401.7549999999992</v>
      </c>
      <c r="AR60" s="39">
        <f t="shared" si="48"/>
        <v>6086626.2044849992</v>
      </c>
    </row>
    <row r="61" spans="1:44" x14ac:dyDescent="0.3">
      <c r="A61" s="39">
        <v>12020001</v>
      </c>
      <c r="B61" s="63" t="s">
        <v>1439</v>
      </c>
      <c r="C61" s="39" t="s">
        <v>83</v>
      </c>
      <c r="D61" s="39">
        <v>48</v>
      </c>
      <c r="E61" s="39" t="s">
        <v>49</v>
      </c>
      <c r="F61" s="39" t="s">
        <v>50</v>
      </c>
      <c r="G61" s="39">
        <v>1945</v>
      </c>
      <c r="H61" s="39">
        <v>-95.165496529999999</v>
      </c>
      <c r="I61" s="39">
        <v>31.579344580000001</v>
      </c>
      <c r="J61" s="39">
        <v>-95.165504459999994</v>
      </c>
      <c r="K61" s="39">
        <v>31.579299930000001</v>
      </c>
      <c r="L61" s="39">
        <v>5.0270000000000001</v>
      </c>
      <c r="M61" s="39" t="s">
        <v>51</v>
      </c>
      <c r="N61" s="39">
        <v>35</v>
      </c>
      <c r="O61" s="39">
        <v>0.57099999999999995</v>
      </c>
      <c r="P61" s="39">
        <v>0.122</v>
      </c>
      <c r="Q61" s="39">
        <v>1</v>
      </c>
      <c r="R61" s="39">
        <v>19440101</v>
      </c>
      <c r="S61" s="39">
        <v>19781231</v>
      </c>
      <c r="T61" s="39">
        <v>12784</v>
      </c>
      <c r="U61" s="39">
        <v>12784</v>
      </c>
      <c r="V61" s="39">
        <v>0.2</v>
      </c>
      <c r="W61" s="39">
        <f>Input!C58</f>
        <v>4.2699999999999996</v>
      </c>
      <c r="X61" s="39">
        <f t="shared" si="44"/>
        <v>3093.3886899999998</v>
      </c>
      <c r="Y61" s="39">
        <f>Input!D58</f>
        <v>30</v>
      </c>
      <c r="Z61" s="39">
        <f t="shared" si="45"/>
        <v>21733.41</v>
      </c>
      <c r="AA61" s="39">
        <f>Input!E58</f>
        <v>55</v>
      </c>
      <c r="AB61" s="39">
        <f t="shared" si="46"/>
        <v>39844.584999999999</v>
      </c>
      <c r="AC61" s="39">
        <f>Input!F58</f>
        <v>109</v>
      </c>
      <c r="AD61" s="39">
        <f t="shared" si="47"/>
        <v>78964.722999999998</v>
      </c>
      <c r="AE61" s="39">
        <v>147</v>
      </c>
      <c r="AF61" s="39">
        <v>198</v>
      </c>
      <c r="AG61" s="39">
        <v>325</v>
      </c>
      <c r="AH61" s="39">
        <v>482</v>
      </c>
      <c r="AI61" s="39">
        <v>754</v>
      </c>
      <c r="AJ61" s="39">
        <v>1170</v>
      </c>
      <c r="AK61" s="39">
        <v>1440</v>
      </c>
      <c r="AL61" s="39">
        <v>1800</v>
      </c>
      <c r="AM61" s="39">
        <v>2920</v>
      </c>
      <c r="AN61" s="39">
        <v>4200</v>
      </c>
      <c r="AO61" s="39">
        <v>8260</v>
      </c>
      <c r="AP61" s="39">
        <v>41800</v>
      </c>
      <c r="AQ61" s="39">
        <f>Input!G58</f>
        <v>1165.1179999999999</v>
      </c>
      <c r="AR61" s="39">
        <f t="shared" si="48"/>
        <v>844066.23974599992</v>
      </c>
    </row>
    <row r="62" spans="1:44" x14ac:dyDescent="0.3">
      <c r="A62" s="39">
        <v>12020002</v>
      </c>
      <c r="B62" s="63" t="s">
        <v>1440</v>
      </c>
      <c r="C62" s="39" t="s">
        <v>1391</v>
      </c>
      <c r="D62" s="39">
        <v>48</v>
      </c>
      <c r="E62" s="39" t="s">
        <v>49</v>
      </c>
      <c r="F62" s="39" t="s">
        <v>53</v>
      </c>
      <c r="G62" s="39">
        <v>3636</v>
      </c>
      <c r="H62" s="39">
        <v>-94.399444000000003</v>
      </c>
      <c r="I62" s="39">
        <v>32.024999999999999</v>
      </c>
      <c r="J62" s="39">
        <v>-94.399506000000002</v>
      </c>
      <c r="K62" s="39">
        <v>31.025143</v>
      </c>
      <c r="L62" s="39">
        <v>16.902000000000001</v>
      </c>
      <c r="M62" s="39" t="s">
        <v>51</v>
      </c>
      <c r="N62" s="39">
        <v>101</v>
      </c>
      <c r="O62" s="39">
        <v>0.52500000000000002</v>
      </c>
      <c r="P62" s="39">
        <v>0.11600000000000001</v>
      </c>
      <c r="Q62" s="39">
        <v>1</v>
      </c>
      <c r="R62" s="39">
        <v>19030701</v>
      </c>
      <c r="S62" s="39">
        <v>20040930</v>
      </c>
      <c r="T62" s="39">
        <v>36892</v>
      </c>
      <c r="U62" s="39">
        <v>36892</v>
      </c>
      <c r="V62" s="39">
        <v>1.6</v>
      </c>
      <c r="W62" s="39">
        <f>Input!C59</f>
        <v>14</v>
      </c>
      <c r="X62" s="39">
        <f t="shared" si="44"/>
        <v>10142.258</v>
      </c>
      <c r="Y62" s="39">
        <f>Input!D59</f>
        <v>55</v>
      </c>
      <c r="Z62" s="39">
        <f t="shared" si="45"/>
        <v>39844.584999999999</v>
      </c>
      <c r="AA62" s="39">
        <f>Input!E59</f>
        <v>96</v>
      </c>
      <c r="AB62" s="39">
        <f t="shared" si="46"/>
        <v>69546.911999999997</v>
      </c>
      <c r="AC62" s="39">
        <f>Input!F59</f>
        <v>188</v>
      </c>
      <c r="AD62" s="39">
        <f t="shared" si="47"/>
        <v>136196.03599999999</v>
      </c>
      <c r="AE62" s="39">
        <v>256</v>
      </c>
      <c r="AF62" s="39">
        <v>320.89999999999998</v>
      </c>
      <c r="AG62" s="39">
        <v>531</v>
      </c>
      <c r="AH62" s="39">
        <v>894</v>
      </c>
      <c r="AI62" s="39">
        <v>1470</v>
      </c>
      <c r="AJ62" s="39">
        <v>2460</v>
      </c>
      <c r="AK62" s="39">
        <v>3080</v>
      </c>
      <c r="AL62" s="39">
        <v>3820</v>
      </c>
      <c r="AM62" s="39">
        <v>6580</v>
      </c>
      <c r="AN62" s="39">
        <v>9570</v>
      </c>
      <c r="AO62" s="39">
        <v>17307</v>
      </c>
      <c r="AP62" s="39">
        <v>49700</v>
      </c>
      <c r="AQ62" s="39">
        <f>Input!G59</f>
        <v>2394.989</v>
      </c>
      <c r="AR62" s="39">
        <f t="shared" si="48"/>
        <v>1735042.5960830001</v>
      </c>
    </row>
    <row r="63" spans="1:44" x14ac:dyDescent="0.3">
      <c r="A63" s="39">
        <v>12020003</v>
      </c>
      <c r="B63" s="63" t="s">
        <v>1441</v>
      </c>
      <c r="C63" s="39" t="s">
        <v>84</v>
      </c>
      <c r="D63" s="39">
        <v>48</v>
      </c>
      <c r="E63" s="39" t="s">
        <v>49</v>
      </c>
      <c r="F63" s="39" t="s">
        <v>53</v>
      </c>
      <c r="G63" s="39">
        <v>7951</v>
      </c>
      <c r="H63" s="39">
        <v>-94.093237279999997</v>
      </c>
      <c r="I63" s="39">
        <v>30.35576378</v>
      </c>
      <c r="J63" s="39">
        <v>-94.093470879999998</v>
      </c>
      <c r="K63" s="39">
        <v>30.3561345</v>
      </c>
      <c r="L63" s="39">
        <v>46.878999999999998</v>
      </c>
      <c r="M63" s="39" t="s">
        <v>51</v>
      </c>
      <c r="N63" s="39">
        <v>85</v>
      </c>
      <c r="O63" s="39">
        <v>0.66</v>
      </c>
      <c r="P63" s="39">
        <v>0.13600000000000001</v>
      </c>
      <c r="Q63" s="39">
        <v>1</v>
      </c>
      <c r="R63" s="39">
        <v>19040801</v>
      </c>
      <c r="S63" s="39">
        <v>20040930</v>
      </c>
      <c r="T63" s="39">
        <v>31382</v>
      </c>
      <c r="U63" s="39">
        <v>31382</v>
      </c>
      <c r="V63" s="39">
        <v>63</v>
      </c>
      <c r="W63" s="39">
        <f>Input!C60</f>
        <v>185.83</v>
      </c>
      <c r="X63" s="39">
        <f t="shared" si="44"/>
        <v>134623.98601000002</v>
      </c>
      <c r="Y63" s="39">
        <f>Input!D60</f>
        <v>353.15</v>
      </c>
      <c r="Z63" s="39">
        <f t="shared" si="45"/>
        <v>255838.45804999999</v>
      </c>
      <c r="AA63" s="39">
        <f>Input!E60</f>
        <v>532</v>
      </c>
      <c r="AB63" s="39">
        <f t="shared" si="46"/>
        <v>385405.804</v>
      </c>
      <c r="AC63" s="39">
        <f>Input!F60</f>
        <v>1100</v>
      </c>
      <c r="AD63" s="39">
        <f t="shared" si="47"/>
        <v>796891.7</v>
      </c>
      <c r="AE63" s="39">
        <v>1440</v>
      </c>
      <c r="AF63" s="39">
        <v>1800</v>
      </c>
      <c r="AG63" s="39">
        <v>2610</v>
      </c>
      <c r="AH63" s="39">
        <v>3280</v>
      </c>
      <c r="AI63" s="39">
        <v>4460</v>
      </c>
      <c r="AJ63" s="39">
        <v>6900</v>
      </c>
      <c r="AK63" s="39">
        <v>8432.5</v>
      </c>
      <c r="AL63" s="39">
        <v>10500</v>
      </c>
      <c r="AM63" s="39">
        <v>17300</v>
      </c>
      <c r="AN63" s="39">
        <v>21085</v>
      </c>
      <c r="AO63" s="39">
        <v>34000</v>
      </c>
      <c r="AP63" s="39">
        <v>92100</v>
      </c>
      <c r="AQ63" s="39">
        <f>Input!G60</f>
        <v>6365.6350000000002</v>
      </c>
      <c r="AR63" s="39">
        <f t="shared" si="48"/>
        <v>4611565.1788450005</v>
      </c>
    </row>
    <row r="64" spans="1:44" x14ac:dyDescent="0.3">
      <c r="A64" s="39">
        <v>12020004</v>
      </c>
      <c r="B64" s="63" t="s">
        <v>1442</v>
      </c>
      <c r="C64" s="39" t="s">
        <v>85</v>
      </c>
      <c r="D64" s="39">
        <v>48</v>
      </c>
      <c r="E64" s="39" t="s">
        <v>49</v>
      </c>
      <c r="F64" s="39" t="s">
        <v>50</v>
      </c>
      <c r="G64" s="39">
        <v>1600</v>
      </c>
      <c r="H64" s="39">
        <v>-94.726320580000007</v>
      </c>
      <c r="I64" s="39">
        <v>31.45740447</v>
      </c>
      <c r="J64" s="39">
        <v>-94.72641754</v>
      </c>
      <c r="K64" s="39">
        <v>31.457216259999999</v>
      </c>
      <c r="L64" s="39">
        <v>22.872</v>
      </c>
      <c r="M64" s="39" t="s">
        <v>51</v>
      </c>
      <c r="N64" s="39">
        <v>51</v>
      </c>
      <c r="O64" s="39">
        <v>0.48799999999999999</v>
      </c>
      <c r="P64" s="39">
        <v>0.128</v>
      </c>
      <c r="Q64" s="39">
        <v>1</v>
      </c>
      <c r="R64" s="39">
        <v>19231001</v>
      </c>
      <c r="S64" s="39">
        <v>19790930</v>
      </c>
      <c r="T64" s="39">
        <v>18689</v>
      </c>
      <c r="U64" s="39">
        <v>18689</v>
      </c>
      <c r="V64" s="39">
        <v>0.8</v>
      </c>
      <c r="W64" s="39">
        <f>Input!C61</f>
        <v>4.59</v>
      </c>
      <c r="X64" s="39">
        <f t="shared" si="44"/>
        <v>3325.21173</v>
      </c>
      <c r="Y64" s="39">
        <f>Input!D61</f>
        <v>19</v>
      </c>
      <c r="Z64" s="39">
        <f t="shared" si="45"/>
        <v>13764.493</v>
      </c>
      <c r="AA64" s="39">
        <f>Input!E61</f>
        <v>34</v>
      </c>
      <c r="AB64" s="39">
        <f t="shared" si="46"/>
        <v>24631.198</v>
      </c>
      <c r="AC64" s="39">
        <f>Input!F61</f>
        <v>80</v>
      </c>
      <c r="AD64" s="39">
        <f t="shared" si="47"/>
        <v>57955.76</v>
      </c>
      <c r="AE64" s="39">
        <v>110.5</v>
      </c>
      <c r="AF64" s="39">
        <v>152</v>
      </c>
      <c r="AG64" s="39">
        <v>254</v>
      </c>
      <c r="AH64" s="39">
        <v>419</v>
      </c>
      <c r="AI64" s="39">
        <v>709</v>
      </c>
      <c r="AJ64" s="39">
        <v>1180</v>
      </c>
      <c r="AK64" s="39">
        <v>1495</v>
      </c>
      <c r="AL64" s="39">
        <v>1860</v>
      </c>
      <c r="AM64" s="39">
        <v>3130</v>
      </c>
      <c r="AN64" s="39">
        <v>4520</v>
      </c>
      <c r="AO64" s="39">
        <v>8914</v>
      </c>
      <c r="AP64" s="39">
        <v>36800</v>
      </c>
      <c r="AQ64" s="39">
        <f>Input!G61</f>
        <v>1175.5360000000001</v>
      </c>
      <c r="AR64" s="39">
        <f t="shared" si="48"/>
        <v>851613.52859200002</v>
      </c>
    </row>
    <row r="65" spans="1:44" x14ac:dyDescent="0.3">
      <c r="A65" s="39">
        <v>12020005</v>
      </c>
      <c r="B65" s="63" t="s">
        <v>1443</v>
      </c>
      <c r="C65" s="39" t="s">
        <v>86</v>
      </c>
      <c r="D65" s="39">
        <v>48</v>
      </c>
      <c r="E65" s="39" t="s">
        <v>49</v>
      </c>
      <c r="F65" s="39" t="s">
        <v>50</v>
      </c>
      <c r="G65" s="39">
        <v>3486</v>
      </c>
      <c r="H65" s="39">
        <v>-94.152137240000002</v>
      </c>
      <c r="I65" s="39">
        <v>31.015196639999999</v>
      </c>
      <c r="J65" s="39">
        <v>-94.152427669999994</v>
      </c>
      <c r="K65" s="39">
        <v>31.014961240000002</v>
      </c>
      <c r="L65" s="39">
        <v>38.075000000000003</v>
      </c>
      <c r="M65" s="39" t="s">
        <v>51</v>
      </c>
      <c r="N65" s="39">
        <v>30</v>
      </c>
      <c r="O65" s="39">
        <v>0.44700000000000001</v>
      </c>
      <c r="P65" s="39">
        <v>0.21099999999999999</v>
      </c>
      <c r="Q65" s="39">
        <v>1</v>
      </c>
      <c r="R65" s="39">
        <v>19280401</v>
      </c>
      <c r="S65" s="39">
        <v>19730930</v>
      </c>
      <c r="T65" s="39">
        <v>11322</v>
      </c>
      <c r="U65" s="39">
        <v>9966</v>
      </c>
      <c r="V65" s="39">
        <v>0</v>
      </c>
      <c r="W65" s="39">
        <f>Input!C62</f>
        <v>0</v>
      </c>
      <c r="X65" s="39">
        <f t="shared" si="44"/>
        <v>0</v>
      </c>
      <c r="Y65" s="39">
        <f>Input!D62</f>
        <v>0</v>
      </c>
      <c r="Z65" s="39">
        <f t="shared" si="45"/>
        <v>0</v>
      </c>
      <c r="AA65" s="39">
        <f>Input!E62</f>
        <v>0</v>
      </c>
      <c r="AB65" s="39">
        <f t="shared" si="46"/>
        <v>0</v>
      </c>
      <c r="AC65" s="39">
        <f>Input!F62</f>
        <v>111</v>
      </c>
      <c r="AD65" s="39">
        <f t="shared" si="47"/>
        <v>80413.616999999998</v>
      </c>
      <c r="AE65" s="39">
        <v>178</v>
      </c>
      <c r="AF65" s="39">
        <v>258</v>
      </c>
      <c r="AG65" s="39">
        <v>535</v>
      </c>
      <c r="AH65" s="39">
        <v>1040</v>
      </c>
      <c r="AI65" s="39">
        <v>1740</v>
      </c>
      <c r="AJ65" s="39">
        <v>3031</v>
      </c>
      <c r="AK65" s="39">
        <v>3780</v>
      </c>
      <c r="AL65" s="39">
        <v>4680</v>
      </c>
      <c r="AM65" s="39">
        <v>7740</v>
      </c>
      <c r="AN65" s="39">
        <v>10500</v>
      </c>
      <c r="AO65" s="39">
        <v>19400</v>
      </c>
      <c r="AP65" s="39">
        <v>49300</v>
      </c>
      <c r="AQ65" s="39">
        <f>Input!G62</f>
        <v>2751.3249999999998</v>
      </c>
      <c r="AR65" s="39">
        <f t="shared" si="48"/>
        <v>1993189.142275</v>
      </c>
    </row>
    <row r="66" spans="1:44" x14ac:dyDescent="0.3">
      <c r="A66" s="39">
        <v>12020006</v>
      </c>
      <c r="B66" s="63" t="s">
        <v>1444</v>
      </c>
      <c r="C66" s="39" t="s">
        <v>87</v>
      </c>
      <c r="D66" s="39">
        <v>48</v>
      </c>
      <c r="E66" s="39" t="s">
        <v>49</v>
      </c>
      <c r="F66" s="39" t="s">
        <v>53</v>
      </c>
      <c r="G66" s="39">
        <v>860</v>
      </c>
      <c r="H66" s="39">
        <v>-94.263521449999999</v>
      </c>
      <c r="I66" s="39">
        <v>30.397986209999999</v>
      </c>
      <c r="J66" s="39">
        <v>-94.264106749999996</v>
      </c>
      <c r="K66" s="39">
        <v>30.39812088</v>
      </c>
      <c r="L66" s="39">
        <v>58.098999999999997</v>
      </c>
      <c r="M66" s="39" t="s">
        <v>51</v>
      </c>
      <c r="N66" s="39">
        <v>68</v>
      </c>
      <c r="O66" s="39">
        <v>0.40400000000000003</v>
      </c>
      <c r="P66" s="39">
        <v>9.1999999999999998E-2</v>
      </c>
      <c r="Q66" s="39">
        <v>1</v>
      </c>
      <c r="R66" s="39">
        <v>19240601</v>
      </c>
      <c r="S66" s="39">
        <v>20040930</v>
      </c>
      <c r="T66" s="39">
        <v>25112</v>
      </c>
      <c r="U66" s="39">
        <v>25112</v>
      </c>
      <c r="V66" s="39">
        <v>16</v>
      </c>
      <c r="W66" s="39">
        <f>Input!C63</f>
        <v>35</v>
      </c>
      <c r="X66" s="39">
        <f t="shared" si="44"/>
        <v>25355.645</v>
      </c>
      <c r="Y66" s="39">
        <f>Input!D63</f>
        <v>58</v>
      </c>
      <c r="Z66" s="39">
        <f t="shared" si="45"/>
        <v>42017.925999999999</v>
      </c>
      <c r="AA66" s="39">
        <f>Input!E63</f>
        <v>82</v>
      </c>
      <c r="AB66" s="39">
        <f t="shared" si="46"/>
        <v>59404.654000000002</v>
      </c>
      <c r="AC66" s="39">
        <f>Input!F63</f>
        <v>122</v>
      </c>
      <c r="AD66" s="39">
        <f t="shared" si="47"/>
        <v>88382.534</v>
      </c>
      <c r="AE66" s="39">
        <v>144</v>
      </c>
      <c r="AF66" s="39">
        <v>168</v>
      </c>
      <c r="AG66" s="39">
        <v>234</v>
      </c>
      <c r="AH66" s="39">
        <v>332</v>
      </c>
      <c r="AI66" s="39">
        <v>478</v>
      </c>
      <c r="AJ66" s="39">
        <v>722</v>
      </c>
      <c r="AK66" s="39">
        <v>900.75</v>
      </c>
      <c r="AL66" s="39">
        <v>1160</v>
      </c>
      <c r="AM66" s="39">
        <v>2160</v>
      </c>
      <c r="AN66" s="39">
        <v>3410</v>
      </c>
      <c r="AO66" s="39">
        <v>7477.4</v>
      </c>
      <c r="AP66" s="39">
        <v>62200</v>
      </c>
      <c r="AQ66" s="39">
        <f>Input!G63</f>
        <v>888.23800000000006</v>
      </c>
      <c r="AR66" s="39">
        <f t="shared" si="48"/>
        <v>643481.35438600008</v>
      </c>
    </row>
    <row r="67" spans="1:44" x14ac:dyDescent="0.3">
      <c r="A67" s="39">
        <v>12020007</v>
      </c>
      <c r="B67" s="63" t="s">
        <v>1445</v>
      </c>
      <c r="C67" s="39" t="s">
        <v>88</v>
      </c>
      <c r="D67" s="39">
        <v>48</v>
      </c>
      <c r="E67" s="39" t="s">
        <v>49</v>
      </c>
      <c r="F67" s="39" t="s">
        <v>53</v>
      </c>
      <c r="G67" s="39">
        <v>336</v>
      </c>
      <c r="H67" s="39">
        <v>-94.334632420000005</v>
      </c>
      <c r="I67" s="39">
        <v>30.106046410000001</v>
      </c>
      <c r="J67" s="39">
        <v>-94.335617069999998</v>
      </c>
      <c r="K67" s="39">
        <v>30.10647011</v>
      </c>
      <c r="L67" s="39">
        <v>105.80800000000001</v>
      </c>
      <c r="M67" s="39" t="s">
        <v>51</v>
      </c>
      <c r="N67" s="39">
        <v>37</v>
      </c>
      <c r="O67" s="39">
        <v>0.158</v>
      </c>
      <c r="P67" s="39">
        <v>7.3999999999999996E-2</v>
      </c>
      <c r="Q67" s="39">
        <v>1</v>
      </c>
      <c r="R67" s="39">
        <v>19671001</v>
      </c>
      <c r="S67" s="39">
        <v>20040930</v>
      </c>
      <c r="T67" s="39">
        <v>13515</v>
      </c>
      <c r="U67" s="39">
        <v>13514</v>
      </c>
      <c r="V67" s="39">
        <v>0</v>
      </c>
      <c r="W67" s="39">
        <f>Input!C64</f>
        <v>1.5</v>
      </c>
      <c r="X67" s="39">
        <f t="shared" si="44"/>
        <v>1086.6704999999999</v>
      </c>
      <c r="Y67" s="39">
        <f>Input!D64</f>
        <v>4.58</v>
      </c>
      <c r="Z67" s="39">
        <f t="shared" si="45"/>
        <v>3317.9672599999999</v>
      </c>
      <c r="AA67" s="39">
        <f>Input!E64</f>
        <v>8.6999999999999993</v>
      </c>
      <c r="AB67" s="39">
        <f t="shared" si="46"/>
        <v>6302.6888999999992</v>
      </c>
      <c r="AC67" s="39">
        <f>Input!F64</f>
        <v>19</v>
      </c>
      <c r="AD67" s="39">
        <f t="shared" si="47"/>
        <v>13764.493</v>
      </c>
      <c r="AE67" s="39">
        <v>25</v>
      </c>
      <c r="AF67" s="39">
        <v>31</v>
      </c>
      <c r="AG67" s="39">
        <v>48</v>
      </c>
      <c r="AH67" s="39">
        <v>80</v>
      </c>
      <c r="AI67" s="39">
        <v>146</v>
      </c>
      <c r="AJ67" s="39">
        <v>313</v>
      </c>
      <c r="AK67" s="39">
        <v>449</v>
      </c>
      <c r="AL67" s="39">
        <v>664.6</v>
      </c>
      <c r="AM67" s="39">
        <v>1420</v>
      </c>
      <c r="AN67" s="39">
        <v>2180</v>
      </c>
      <c r="AO67" s="39">
        <v>4898.3999999999996</v>
      </c>
      <c r="AP67" s="39">
        <v>47400</v>
      </c>
      <c r="AQ67" s="39">
        <f>Input!G64</f>
        <v>501.62299999999999</v>
      </c>
      <c r="AR67" s="39">
        <f t="shared" si="48"/>
        <v>363399.277481</v>
      </c>
    </row>
    <row r="68" spans="1:44" x14ac:dyDescent="0.3">
      <c r="A68" s="39">
        <v>12030101</v>
      </c>
      <c r="B68" s="63" t="s">
        <v>1446</v>
      </c>
      <c r="C68" s="39" t="s">
        <v>89</v>
      </c>
      <c r="D68" s="39">
        <v>48</v>
      </c>
      <c r="E68" s="39" t="s">
        <v>49</v>
      </c>
      <c r="F68" s="39" t="s">
        <v>53</v>
      </c>
      <c r="G68" s="39">
        <v>1725</v>
      </c>
      <c r="H68" s="39">
        <v>-97.558635960000004</v>
      </c>
      <c r="I68" s="39">
        <v>33.085399170000002</v>
      </c>
      <c r="J68" s="39">
        <v>-97.558670039999996</v>
      </c>
      <c r="K68" s="39">
        <v>33.085754389999998</v>
      </c>
      <c r="L68" s="39">
        <v>39.774000000000001</v>
      </c>
      <c r="M68" s="39" t="s">
        <v>51</v>
      </c>
      <c r="N68" s="39">
        <v>57</v>
      </c>
      <c r="O68" s="39">
        <v>0.34300000000000003</v>
      </c>
      <c r="P68" s="39">
        <v>0.16400000000000001</v>
      </c>
      <c r="Q68" s="39">
        <v>1</v>
      </c>
      <c r="R68" s="39">
        <v>19470101</v>
      </c>
      <c r="S68" s="39">
        <v>20040930</v>
      </c>
      <c r="T68" s="39">
        <v>21093</v>
      </c>
      <c r="U68" s="39">
        <v>20698</v>
      </c>
      <c r="V68" s="39">
        <v>0</v>
      </c>
      <c r="W68" s="39">
        <f>Input!C65</f>
        <v>0</v>
      </c>
      <c r="X68" s="39">
        <f t="shared" si="44"/>
        <v>0</v>
      </c>
      <c r="Y68" s="39">
        <f>Input!D65</f>
        <v>1.3</v>
      </c>
      <c r="Z68" s="39">
        <f t="shared" si="45"/>
        <v>941.78110000000004</v>
      </c>
      <c r="AA68" s="39">
        <f>Input!E65</f>
        <v>4.7</v>
      </c>
      <c r="AB68" s="39">
        <f t="shared" si="46"/>
        <v>3404.9009000000001</v>
      </c>
      <c r="AC68" s="39">
        <f>Input!F65</f>
        <v>12</v>
      </c>
      <c r="AD68" s="39">
        <f t="shared" si="47"/>
        <v>8693.3639999999996</v>
      </c>
      <c r="AE68" s="39">
        <v>16</v>
      </c>
      <c r="AF68" s="39">
        <v>21</v>
      </c>
      <c r="AG68" s="39">
        <v>37</v>
      </c>
      <c r="AH68" s="39">
        <v>67</v>
      </c>
      <c r="AI68" s="39">
        <v>118</v>
      </c>
      <c r="AJ68" s="39">
        <v>191</v>
      </c>
      <c r="AK68" s="39">
        <v>226.5</v>
      </c>
      <c r="AL68" s="39">
        <v>273</v>
      </c>
      <c r="AM68" s="39">
        <v>471</v>
      </c>
      <c r="AN68" s="39">
        <v>869.3</v>
      </c>
      <c r="AO68" s="39">
        <v>3530.6</v>
      </c>
      <c r="AP68" s="39">
        <v>38800</v>
      </c>
      <c r="AQ68" s="39">
        <f>Input!G65</f>
        <v>259.66300000000001</v>
      </c>
      <c r="AR68" s="39">
        <f t="shared" si="48"/>
        <v>188112.08136100002</v>
      </c>
    </row>
    <row r="69" spans="1:44" x14ac:dyDescent="0.3">
      <c r="A69" s="176">
        <v>12030102</v>
      </c>
      <c r="B69" s="178" t="s">
        <v>1392</v>
      </c>
      <c r="C69" s="39" t="s">
        <v>90</v>
      </c>
      <c r="D69" s="39">
        <v>48</v>
      </c>
      <c r="E69" s="39" t="s">
        <v>49</v>
      </c>
      <c r="F69" s="39" t="s">
        <v>53</v>
      </c>
      <c r="G69" s="39">
        <v>3065</v>
      </c>
      <c r="H69" s="39">
        <v>-97.029730150000006</v>
      </c>
      <c r="I69" s="39">
        <v>32.798740600000002</v>
      </c>
      <c r="J69" s="39">
        <v>-96.995285030000005</v>
      </c>
      <c r="K69" s="39">
        <v>32.762863160000002</v>
      </c>
      <c r="L69" s="39">
        <v>5129.3999999999996</v>
      </c>
      <c r="M69" s="39" t="s">
        <v>51</v>
      </c>
      <c r="N69" s="39">
        <v>79</v>
      </c>
      <c r="O69" s="39">
        <v>0.36299999999999999</v>
      </c>
      <c r="P69" s="39">
        <v>0.125</v>
      </c>
      <c r="Q69" s="39">
        <v>1</v>
      </c>
      <c r="R69" s="39">
        <v>19250401</v>
      </c>
      <c r="S69" s="39">
        <v>20040930</v>
      </c>
      <c r="T69" s="39">
        <v>29038</v>
      </c>
      <c r="U69" s="39">
        <v>29038</v>
      </c>
      <c r="V69" s="39">
        <v>4.5</v>
      </c>
      <c r="W69" s="39">
        <f>Input!C66</f>
        <v>15</v>
      </c>
      <c r="X69" s="39">
        <f t="shared" si="44"/>
        <v>10866.705</v>
      </c>
      <c r="Y69" s="39">
        <f>Input!D66</f>
        <v>28</v>
      </c>
      <c r="Z69" s="39">
        <f t="shared" si="45"/>
        <v>20284.516</v>
      </c>
      <c r="AA69" s="39">
        <f>Input!E66</f>
        <v>50</v>
      </c>
      <c r="AB69" s="39">
        <f t="shared" si="46"/>
        <v>36222.35</v>
      </c>
      <c r="AC69" s="39">
        <f>Input!F66</f>
        <v>85</v>
      </c>
      <c r="AD69" s="39">
        <f t="shared" si="47"/>
        <v>61577.995000000003</v>
      </c>
      <c r="AE69" s="39">
        <v>102</v>
      </c>
      <c r="AF69" s="39">
        <v>117</v>
      </c>
      <c r="AG69" s="39">
        <v>151</v>
      </c>
      <c r="AH69" s="39">
        <v>189</v>
      </c>
      <c r="AI69" s="39">
        <v>245</v>
      </c>
      <c r="AJ69" s="39">
        <v>353</v>
      </c>
      <c r="AK69" s="39">
        <v>465</v>
      </c>
      <c r="AL69" s="39">
        <v>659.2</v>
      </c>
      <c r="AM69" s="39">
        <v>1570</v>
      </c>
      <c r="AN69" s="39">
        <v>2930</v>
      </c>
      <c r="AO69" s="39">
        <v>7730</v>
      </c>
      <c r="AP69" s="39">
        <v>48900</v>
      </c>
      <c r="AQ69" s="39">
        <f>Input!G66</f>
        <v>664.21299999999997</v>
      </c>
      <c r="AR69" s="39">
        <f t="shared" si="48"/>
        <v>481187.11521099997</v>
      </c>
    </row>
    <row r="70" spans="1:44" x14ac:dyDescent="0.3">
      <c r="A70" s="176"/>
      <c r="B70" s="178"/>
      <c r="C70" s="39" t="s">
        <v>1393</v>
      </c>
      <c r="D70" s="39">
        <v>48</v>
      </c>
      <c r="E70" s="39" t="s">
        <v>49</v>
      </c>
      <c r="F70" s="39" t="s">
        <v>53</v>
      </c>
      <c r="G70" s="39">
        <v>76.900000000000006</v>
      </c>
      <c r="H70" s="39">
        <v>-97.035832999999997</v>
      </c>
      <c r="I70" s="39">
        <v>32.835555999999997</v>
      </c>
      <c r="J70" s="39">
        <v>-97.035590999999997</v>
      </c>
      <c r="K70" s="39">
        <v>32.835757999999998</v>
      </c>
      <c r="L70" s="39">
        <v>31.925999999999998</v>
      </c>
      <c r="M70" s="39" t="s">
        <v>51</v>
      </c>
      <c r="N70" s="39">
        <v>1</v>
      </c>
      <c r="O70" s="39">
        <v>6.9000000000000006E-2</v>
      </c>
      <c r="Q70" s="39">
        <v>1</v>
      </c>
      <c r="R70" s="39">
        <v>20021021</v>
      </c>
      <c r="S70" s="39">
        <v>20040517</v>
      </c>
      <c r="T70" s="39">
        <v>575</v>
      </c>
      <c r="U70" s="39">
        <v>560</v>
      </c>
      <c r="V70" s="39">
        <v>0</v>
      </c>
      <c r="W70" s="39">
        <f>Input!C67</f>
        <v>0</v>
      </c>
      <c r="X70" s="39">
        <f t="shared" si="44"/>
        <v>0</v>
      </c>
      <c r="Y70" s="39">
        <f>Input!D67</f>
        <v>0.97</v>
      </c>
      <c r="Z70" s="39">
        <f t="shared" si="45"/>
        <v>702.71358999999995</v>
      </c>
      <c r="AA70" s="39">
        <f>Input!E67</f>
        <v>1.3</v>
      </c>
      <c r="AB70" s="39">
        <f t="shared" si="46"/>
        <v>941.78110000000004</v>
      </c>
      <c r="AC70" s="39">
        <f>Input!F67</f>
        <v>2.62</v>
      </c>
      <c r="AD70" s="39">
        <f t="shared" si="47"/>
        <v>1898.05114</v>
      </c>
      <c r="AE70" s="39">
        <v>4.0999999999999996</v>
      </c>
      <c r="AF70" s="39">
        <v>4.7</v>
      </c>
      <c r="AG70" s="39">
        <v>6</v>
      </c>
      <c r="AH70" s="39">
        <v>9</v>
      </c>
      <c r="AI70" s="39">
        <v>13</v>
      </c>
      <c r="AJ70" s="39">
        <v>21</v>
      </c>
      <c r="AK70" s="39">
        <v>29</v>
      </c>
      <c r="AL70" s="39">
        <v>38</v>
      </c>
      <c r="AM70" s="39">
        <v>91.8</v>
      </c>
      <c r="AN70" s="39">
        <v>207.4</v>
      </c>
      <c r="AO70" s="39">
        <v>961.4</v>
      </c>
      <c r="AP70" s="39">
        <v>1810</v>
      </c>
      <c r="AQ70" s="39">
        <f>Input!G67</f>
        <v>49.527999999999999</v>
      </c>
      <c r="AR70" s="39">
        <f t="shared" si="48"/>
        <v>35880.411015999998</v>
      </c>
    </row>
    <row r="71" spans="1:44" x14ac:dyDescent="0.3">
      <c r="A71" s="176"/>
      <c r="B71" s="178"/>
      <c r="C71" s="39" t="s">
        <v>1394</v>
      </c>
      <c r="D71" s="39">
        <v>48</v>
      </c>
      <c r="E71" s="39" t="s">
        <v>49</v>
      </c>
      <c r="F71" s="39" t="s">
        <v>53</v>
      </c>
      <c r="G71" s="39">
        <v>298</v>
      </c>
      <c r="H71" s="39">
        <v>-96.925837999999999</v>
      </c>
      <c r="I71" s="39">
        <v>32.747630999999998</v>
      </c>
      <c r="J71" s="39">
        <v>-96.926261999999994</v>
      </c>
      <c r="K71" s="39">
        <v>32.747642999999997</v>
      </c>
      <c r="L71" s="39">
        <v>39.497999999999998</v>
      </c>
      <c r="M71" s="39" t="s">
        <v>51</v>
      </c>
      <c r="N71" s="39">
        <v>44</v>
      </c>
      <c r="O71" s="39">
        <v>2.1000000000000001E-2</v>
      </c>
      <c r="P71" s="39">
        <v>2.9000000000000001E-2</v>
      </c>
      <c r="Q71" s="39">
        <v>1</v>
      </c>
      <c r="R71" s="39">
        <v>19601001</v>
      </c>
      <c r="S71" s="39">
        <v>20040930</v>
      </c>
      <c r="T71" s="39">
        <v>16071</v>
      </c>
      <c r="U71" s="39">
        <v>16047</v>
      </c>
      <c r="V71" s="39">
        <v>0</v>
      </c>
      <c r="W71" s="39">
        <f>Input!C68</f>
        <v>0.09</v>
      </c>
      <c r="X71" s="39">
        <f t="shared" si="44"/>
        <v>65.200230000000005</v>
      </c>
      <c r="Y71" s="39">
        <f>Input!D68</f>
        <v>0.22</v>
      </c>
      <c r="Z71" s="39">
        <f t="shared" si="45"/>
        <v>159.37834000000001</v>
      </c>
      <c r="AA71" s="39">
        <f>Input!E68</f>
        <v>0.35</v>
      </c>
      <c r="AB71" s="39">
        <f t="shared" si="46"/>
        <v>253.55644999999998</v>
      </c>
      <c r="AC71" s="39">
        <f>Input!F68</f>
        <v>0.54</v>
      </c>
      <c r="AD71" s="39">
        <f t="shared" si="47"/>
        <v>391.20138000000003</v>
      </c>
      <c r="AE71" s="39">
        <v>0.66</v>
      </c>
      <c r="AF71" s="39">
        <v>0.76</v>
      </c>
      <c r="AG71" s="39">
        <v>1</v>
      </c>
      <c r="AH71" s="39">
        <v>1.4</v>
      </c>
      <c r="AI71" s="39">
        <v>1.8</v>
      </c>
      <c r="AJ71" s="39">
        <v>2.6</v>
      </c>
      <c r="AK71" s="39">
        <v>3.2</v>
      </c>
      <c r="AL71" s="39">
        <v>4.4000000000000004</v>
      </c>
      <c r="AM71" s="39">
        <v>196.8</v>
      </c>
      <c r="AN71" s="39">
        <v>759.4</v>
      </c>
      <c r="AO71" s="39">
        <v>2382.8000000000002</v>
      </c>
      <c r="AP71" s="39">
        <v>24700</v>
      </c>
      <c r="AQ71" s="39">
        <f>Input!G68</f>
        <v>126.84699999999999</v>
      </c>
      <c r="AR71" s="39">
        <f t="shared" si="48"/>
        <v>91893.928608999995</v>
      </c>
    </row>
    <row r="72" spans="1:44" s="20" customFormat="1" x14ac:dyDescent="0.3">
      <c r="A72" s="176"/>
      <c r="B72" s="64" t="s">
        <v>1369</v>
      </c>
      <c r="V72" s="20">
        <f>SUM(V69:V71)</f>
        <v>4.5</v>
      </c>
      <c r="W72" s="20">
        <f t="shared" ref="W72:AR72" si="49">SUM(W69:W71)</f>
        <v>15.09</v>
      </c>
      <c r="X72" s="20">
        <f t="shared" si="49"/>
        <v>10931.90523</v>
      </c>
      <c r="Y72" s="20">
        <f t="shared" si="49"/>
        <v>29.189999999999998</v>
      </c>
      <c r="Z72" s="20">
        <f t="shared" si="49"/>
        <v>21146.607929999998</v>
      </c>
      <c r="AA72" s="20">
        <f t="shared" si="49"/>
        <v>51.65</v>
      </c>
      <c r="AB72" s="20">
        <f t="shared" si="49"/>
        <v>37417.687549999995</v>
      </c>
      <c r="AC72" s="20">
        <f t="shared" si="49"/>
        <v>88.160000000000011</v>
      </c>
      <c r="AD72" s="20">
        <f t="shared" si="49"/>
        <v>63867.247520000004</v>
      </c>
      <c r="AE72" s="20">
        <f t="shared" si="49"/>
        <v>106.75999999999999</v>
      </c>
      <c r="AF72" s="20">
        <f t="shared" si="49"/>
        <v>122.46000000000001</v>
      </c>
      <c r="AG72" s="20">
        <f t="shared" si="49"/>
        <v>158</v>
      </c>
      <c r="AH72" s="20">
        <f t="shared" si="49"/>
        <v>199.4</v>
      </c>
      <c r="AI72" s="20">
        <f t="shared" si="49"/>
        <v>259.8</v>
      </c>
      <c r="AJ72" s="20">
        <f t="shared" si="49"/>
        <v>376.6</v>
      </c>
      <c r="AK72" s="20">
        <f t="shared" si="49"/>
        <v>497.2</v>
      </c>
      <c r="AL72" s="20">
        <f t="shared" si="49"/>
        <v>701.6</v>
      </c>
      <c r="AM72" s="20">
        <f t="shared" si="49"/>
        <v>1858.6</v>
      </c>
      <c r="AN72" s="20">
        <f t="shared" si="49"/>
        <v>3896.8</v>
      </c>
      <c r="AO72" s="20">
        <f t="shared" si="49"/>
        <v>11074.2</v>
      </c>
      <c r="AP72" s="20">
        <f t="shared" si="49"/>
        <v>75410</v>
      </c>
      <c r="AQ72" s="20">
        <f t="shared" si="49"/>
        <v>840.58799999999997</v>
      </c>
      <c r="AR72" s="20">
        <f t="shared" si="49"/>
        <v>608961.45483599999</v>
      </c>
    </row>
    <row r="73" spans="1:44" x14ac:dyDescent="0.3">
      <c r="A73" s="39">
        <v>12030103</v>
      </c>
      <c r="B73" s="63" t="s">
        <v>1447</v>
      </c>
      <c r="C73" s="39" t="s">
        <v>91</v>
      </c>
      <c r="D73" s="39">
        <v>48</v>
      </c>
      <c r="E73" s="39" t="s">
        <v>49</v>
      </c>
      <c r="F73" s="39" t="s">
        <v>53</v>
      </c>
      <c r="G73" s="39">
        <v>2459</v>
      </c>
      <c r="H73" s="39">
        <v>-96.944450040000007</v>
      </c>
      <c r="I73" s="39">
        <v>32.965957009999997</v>
      </c>
      <c r="J73" s="39">
        <v>-96.944534300000001</v>
      </c>
      <c r="K73" s="39">
        <v>32.965953829999997</v>
      </c>
      <c r="L73" s="39">
        <v>7.8369999999999997</v>
      </c>
      <c r="M73" s="39" t="s">
        <v>51</v>
      </c>
      <c r="N73" s="39">
        <v>97</v>
      </c>
      <c r="O73" s="39">
        <v>0.313</v>
      </c>
      <c r="P73" s="39">
        <v>0.16900000000000001</v>
      </c>
      <c r="Q73" s="39">
        <v>1</v>
      </c>
      <c r="R73" s="39">
        <v>19070101</v>
      </c>
      <c r="S73" s="39">
        <v>20040930</v>
      </c>
      <c r="T73" s="39">
        <v>35703</v>
      </c>
      <c r="U73" s="39">
        <v>33130</v>
      </c>
      <c r="V73" s="39">
        <v>0</v>
      </c>
      <c r="W73" s="39">
        <f>Input!C69</f>
        <v>0</v>
      </c>
      <c r="X73" s="39">
        <f t="shared" si="44"/>
        <v>0</v>
      </c>
      <c r="Y73" s="39">
        <f>Input!D69</f>
        <v>0</v>
      </c>
      <c r="Z73" s="39">
        <f t="shared" si="45"/>
        <v>0</v>
      </c>
      <c r="AA73" s="39">
        <f>Input!E69</f>
        <v>6.1</v>
      </c>
      <c r="AB73" s="39">
        <f t="shared" si="46"/>
        <v>4419.1266999999998</v>
      </c>
      <c r="AC73" s="39">
        <f>Input!F69</f>
        <v>53</v>
      </c>
      <c r="AD73" s="39">
        <f t="shared" si="47"/>
        <v>38395.690999999999</v>
      </c>
      <c r="AE73" s="39">
        <v>72</v>
      </c>
      <c r="AF73" s="39">
        <v>86</v>
      </c>
      <c r="AG73" s="39">
        <v>113</v>
      </c>
      <c r="AH73" s="39">
        <v>149</v>
      </c>
      <c r="AI73" s="39">
        <v>199</v>
      </c>
      <c r="AJ73" s="39">
        <v>293</v>
      </c>
      <c r="AK73" s="39">
        <v>383</v>
      </c>
      <c r="AL73" s="39">
        <v>602</v>
      </c>
      <c r="AM73" s="39">
        <v>2810</v>
      </c>
      <c r="AN73" s="39">
        <v>4750</v>
      </c>
      <c r="AO73" s="39">
        <v>8839.2000000000007</v>
      </c>
      <c r="AP73" s="39">
        <v>77800</v>
      </c>
      <c r="AQ73" s="39">
        <f>Input!G69</f>
        <v>831.66499999999996</v>
      </c>
      <c r="AR73" s="39">
        <f t="shared" si="48"/>
        <v>602497.214255</v>
      </c>
    </row>
    <row r="74" spans="1:44" x14ac:dyDescent="0.3">
      <c r="A74" s="39">
        <v>12030104</v>
      </c>
      <c r="B74" s="63" t="s">
        <v>1448</v>
      </c>
      <c r="C74" s="39" t="s">
        <v>92</v>
      </c>
      <c r="D74" s="39">
        <v>48</v>
      </c>
      <c r="E74" s="39" t="s">
        <v>49</v>
      </c>
      <c r="F74" s="39" t="s">
        <v>53</v>
      </c>
      <c r="G74" s="39">
        <v>705</v>
      </c>
      <c r="H74" s="39">
        <v>-97.012785660000006</v>
      </c>
      <c r="I74" s="39">
        <v>32.987067709999998</v>
      </c>
      <c r="J74" s="39">
        <v>-97.012878420000007</v>
      </c>
      <c r="K74" s="39">
        <v>32.98697662</v>
      </c>
      <c r="L74" s="39">
        <v>13.326000000000001</v>
      </c>
      <c r="M74" s="39" t="s">
        <v>51</v>
      </c>
      <c r="N74" s="39">
        <v>44</v>
      </c>
      <c r="O74" s="39">
        <v>0.503</v>
      </c>
      <c r="P74" s="39">
        <v>0.249</v>
      </c>
      <c r="Q74" s="39">
        <v>1</v>
      </c>
      <c r="R74" s="39">
        <v>19471001</v>
      </c>
      <c r="S74" s="39">
        <v>20040930</v>
      </c>
      <c r="T74" s="39">
        <v>16429</v>
      </c>
      <c r="U74" s="39">
        <v>14968</v>
      </c>
      <c r="V74" s="39">
        <v>0</v>
      </c>
      <c r="W74" s="39">
        <f>Input!C70</f>
        <v>0</v>
      </c>
      <c r="X74" s="39">
        <f t="shared" si="44"/>
        <v>0</v>
      </c>
      <c r="Y74" s="39">
        <f>Input!D70</f>
        <v>0</v>
      </c>
      <c r="Z74" s="39">
        <f t="shared" si="45"/>
        <v>0</v>
      </c>
      <c r="AA74" s="39">
        <f>Input!E70</f>
        <v>0.4</v>
      </c>
      <c r="AB74" s="39">
        <f t="shared" si="46"/>
        <v>289.77879999999999</v>
      </c>
      <c r="AC74" s="39">
        <f>Input!F70</f>
        <v>14</v>
      </c>
      <c r="AD74" s="39">
        <f t="shared" si="47"/>
        <v>10142.258</v>
      </c>
      <c r="AE74" s="39">
        <v>17</v>
      </c>
      <c r="AF74" s="39">
        <v>21</v>
      </c>
      <c r="AG74" s="39">
        <v>32</v>
      </c>
      <c r="AH74" s="39">
        <v>49</v>
      </c>
      <c r="AI74" s="39">
        <v>64</v>
      </c>
      <c r="AJ74" s="39">
        <v>79</v>
      </c>
      <c r="AK74" s="39">
        <v>96</v>
      </c>
      <c r="AL74" s="39">
        <v>122</v>
      </c>
      <c r="AM74" s="39">
        <v>401</v>
      </c>
      <c r="AN74" s="39">
        <v>1175</v>
      </c>
      <c r="AO74" s="39">
        <v>1890</v>
      </c>
      <c r="AP74" s="39">
        <v>10600</v>
      </c>
      <c r="AQ74" s="39">
        <f>Input!G70</f>
        <v>178.959</v>
      </c>
      <c r="AR74" s="39">
        <f t="shared" si="48"/>
        <v>129646.310673</v>
      </c>
    </row>
    <row r="75" spans="1:44" x14ac:dyDescent="0.3">
      <c r="A75" s="39">
        <v>12030105</v>
      </c>
      <c r="B75" s="63" t="s">
        <v>1449</v>
      </c>
      <c r="C75" s="39" t="s">
        <v>93</v>
      </c>
      <c r="D75" s="39">
        <v>48</v>
      </c>
      <c r="E75" s="39" t="s">
        <v>49</v>
      </c>
      <c r="F75" s="39" t="s">
        <v>53</v>
      </c>
      <c r="G75" s="39">
        <v>8538</v>
      </c>
      <c r="H75" s="39">
        <v>-96.105804079999999</v>
      </c>
      <c r="I75" s="39">
        <v>32.134875340000001</v>
      </c>
      <c r="J75" s="39">
        <v>-96.106033330000002</v>
      </c>
      <c r="K75" s="39">
        <v>32.135021209999998</v>
      </c>
      <c r="L75" s="39">
        <v>26.972000000000001</v>
      </c>
      <c r="M75" s="39" t="s">
        <v>51</v>
      </c>
      <c r="N75" s="39">
        <v>40</v>
      </c>
      <c r="O75" s="39">
        <v>0.47099999999999997</v>
      </c>
      <c r="P75" s="39">
        <v>0.111</v>
      </c>
      <c r="Q75" s="39">
        <v>1</v>
      </c>
      <c r="R75" s="39">
        <v>19641001</v>
      </c>
      <c r="S75" s="39">
        <v>20040930</v>
      </c>
      <c r="T75" s="39">
        <v>14610</v>
      </c>
      <c r="U75" s="39">
        <v>14610</v>
      </c>
      <c r="V75" s="39">
        <v>312</v>
      </c>
      <c r="W75" s="39">
        <f>Input!C71</f>
        <v>375</v>
      </c>
      <c r="X75" s="39">
        <f t="shared" si="44"/>
        <v>271667.625</v>
      </c>
      <c r="Y75" s="39">
        <f>Input!D71</f>
        <v>446</v>
      </c>
      <c r="Z75" s="39">
        <f t="shared" si="45"/>
        <v>323103.36200000002</v>
      </c>
      <c r="AA75" s="39">
        <f>Input!E71</f>
        <v>530</v>
      </c>
      <c r="AB75" s="39">
        <f t="shared" si="46"/>
        <v>383956.91</v>
      </c>
      <c r="AC75" s="39">
        <f>Input!F71</f>
        <v>694</v>
      </c>
      <c r="AD75" s="39">
        <f t="shared" si="47"/>
        <v>502766.21799999999</v>
      </c>
      <c r="AE75" s="39">
        <v>774</v>
      </c>
      <c r="AF75" s="39">
        <v>849</v>
      </c>
      <c r="AG75" s="39">
        <v>1030</v>
      </c>
      <c r="AH75" s="39">
        <v>1330</v>
      </c>
      <c r="AI75" s="39">
        <v>2090</v>
      </c>
      <c r="AJ75" s="39">
        <v>3830</v>
      </c>
      <c r="AK75" s="39">
        <v>5180</v>
      </c>
      <c r="AL75" s="39">
        <v>6930</v>
      </c>
      <c r="AM75" s="39">
        <v>12400</v>
      </c>
      <c r="AN75" s="39">
        <v>17845</v>
      </c>
      <c r="AO75" s="39">
        <v>34389</v>
      </c>
      <c r="AP75" s="39">
        <v>94100</v>
      </c>
      <c r="AQ75" s="39">
        <f>Input!G71</f>
        <v>4452.723</v>
      </c>
      <c r="AR75" s="39">
        <f t="shared" si="48"/>
        <v>3225761.8191809999</v>
      </c>
    </row>
    <row r="76" spans="1:44" x14ac:dyDescent="0.3">
      <c r="A76" s="39">
        <v>12030106</v>
      </c>
      <c r="B76" s="63" t="s">
        <v>1450</v>
      </c>
      <c r="C76" s="39" t="s">
        <v>94</v>
      </c>
      <c r="D76" s="39">
        <v>48</v>
      </c>
      <c r="E76" s="39" t="s">
        <v>49</v>
      </c>
      <c r="F76" s="39" t="s">
        <v>53</v>
      </c>
      <c r="G76" s="39">
        <v>1256</v>
      </c>
      <c r="H76" s="39">
        <v>-96.48526511</v>
      </c>
      <c r="I76" s="39">
        <v>32.63874423</v>
      </c>
      <c r="J76" s="39">
        <v>-96.484886169999996</v>
      </c>
      <c r="K76" s="39">
        <v>32.638664249999998</v>
      </c>
      <c r="L76" s="39">
        <v>36.460999999999999</v>
      </c>
      <c r="M76" s="39" t="s">
        <v>51</v>
      </c>
      <c r="N76" s="39">
        <v>55</v>
      </c>
      <c r="O76" s="39">
        <v>0.318</v>
      </c>
      <c r="P76" s="39">
        <v>0.151</v>
      </c>
      <c r="Q76" s="39">
        <v>1</v>
      </c>
      <c r="R76" s="39">
        <v>19490701</v>
      </c>
      <c r="S76" s="39">
        <v>20040930</v>
      </c>
      <c r="T76" s="39">
        <v>20181</v>
      </c>
      <c r="U76" s="39">
        <v>19785</v>
      </c>
      <c r="V76" s="39">
        <v>0</v>
      </c>
      <c r="W76" s="39">
        <f>Input!C72</f>
        <v>0</v>
      </c>
      <c r="X76" s="39">
        <f t="shared" si="44"/>
        <v>0</v>
      </c>
      <c r="Y76" s="39">
        <f>Input!D72</f>
        <v>4.5999999999999996</v>
      </c>
      <c r="Z76" s="39">
        <f t="shared" si="45"/>
        <v>3332.4561999999996</v>
      </c>
      <c r="AA76" s="39">
        <f>Input!E72</f>
        <v>16</v>
      </c>
      <c r="AB76" s="39">
        <f t="shared" si="46"/>
        <v>11591.152</v>
      </c>
      <c r="AC76" s="39">
        <f>Input!F72</f>
        <v>37</v>
      </c>
      <c r="AD76" s="39">
        <f t="shared" si="47"/>
        <v>26804.539000000001</v>
      </c>
      <c r="AE76" s="39">
        <v>46</v>
      </c>
      <c r="AF76" s="39">
        <v>54</v>
      </c>
      <c r="AG76" s="39">
        <v>74</v>
      </c>
      <c r="AH76" s="39">
        <v>97</v>
      </c>
      <c r="AI76" s="39">
        <v>142</v>
      </c>
      <c r="AJ76" s="39">
        <v>333</v>
      </c>
      <c r="AK76" s="39">
        <v>592</v>
      </c>
      <c r="AL76" s="39">
        <v>1020</v>
      </c>
      <c r="AM76" s="39">
        <v>2120</v>
      </c>
      <c r="AN76" s="39">
        <v>2940</v>
      </c>
      <c r="AO76" s="39">
        <v>7840</v>
      </c>
      <c r="AP76" s="39">
        <v>48800</v>
      </c>
      <c r="AQ76" s="39">
        <f>Input!G72</f>
        <v>705.79300000000001</v>
      </c>
      <c r="AR76" s="39">
        <f t="shared" si="48"/>
        <v>511309.62147100002</v>
      </c>
    </row>
    <row r="77" spans="1:44" x14ac:dyDescent="0.3">
      <c r="A77" s="39">
        <v>12030107</v>
      </c>
      <c r="B77" s="63" t="s">
        <v>1451</v>
      </c>
      <c r="C77" s="39" t="s">
        <v>95</v>
      </c>
      <c r="D77" s="39">
        <v>48</v>
      </c>
      <c r="E77" s="39" t="s">
        <v>49</v>
      </c>
      <c r="F77" s="39" t="s">
        <v>50</v>
      </c>
      <c r="G77" s="39">
        <v>1011</v>
      </c>
      <c r="H77" s="39">
        <v>-96.062747220000006</v>
      </c>
      <c r="I77" s="39">
        <v>32.156819040000002</v>
      </c>
      <c r="J77" s="39">
        <v>-96.062568659999997</v>
      </c>
      <c r="K77" s="39">
        <v>32.156959530000002</v>
      </c>
      <c r="L77" s="39">
        <v>22.934999999999999</v>
      </c>
      <c r="M77" s="39" t="s">
        <v>51</v>
      </c>
      <c r="N77" s="39">
        <v>6</v>
      </c>
      <c r="O77" s="39">
        <v>0.17799999999999999</v>
      </c>
      <c r="P77" s="39">
        <v>0.151</v>
      </c>
      <c r="Q77" s="39">
        <v>1</v>
      </c>
      <c r="R77" s="39">
        <v>19641101</v>
      </c>
      <c r="S77" s="39">
        <v>19710930</v>
      </c>
      <c r="T77" s="39">
        <v>2525</v>
      </c>
      <c r="U77" s="39">
        <v>2301</v>
      </c>
      <c r="V77" s="39">
        <v>0</v>
      </c>
      <c r="W77" s="39">
        <f>Input!C73</f>
        <v>0</v>
      </c>
      <c r="X77" s="39">
        <f t="shared" si="44"/>
        <v>0</v>
      </c>
      <c r="Y77" s="39">
        <f>Input!D73</f>
        <v>0</v>
      </c>
      <c r="Z77" s="39">
        <f t="shared" si="45"/>
        <v>0</v>
      </c>
      <c r="AA77" s="39">
        <f>Input!E73</f>
        <v>0.01</v>
      </c>
      <c r="AB77" s="39">
        <f t="shared" si="46"/>
        <v>7.2444699999999997</v>
      </c>
      <c r="AC77" s="39">
        <f>Input!F73</f>
        <v>0.12</v>
      </c>
      <c r="AD77" s="39">
        <f t="shared" si="47"/>
        <v>86.933639999999997</v>
      </c>
      <c r="AE77" s="39">
        <v>0.19</v>
      </c>
      <c r="AF77" s="39">
        <v>0.26</v>
      </c>
      <c r="AG77" s="39">
        <v>0.52</v>
      </c>
      <c r="AH77" s="39">
        <v>0.76</v>
      </c>
      <c r="AI77" s="39">
        <v>1</v>
      </c>
      <c r="AJ77" s="39">
        <v>1.42</v>
      </c>
      <c r="AK77" s="39">
        <v>1.8</v>
      </c>
      <c r="AL77" s="39">
        <v>2.5</v>
      </c>
      <c r="AM77" s="39">
        <v>14</v>
      </c>
      <c r="AN77" s="39">
        <v>87.1</v>
      </c>
      <c r="AO77" s="39">
        <v>1880</v>
      </c>
      <c r="AP77" s="39">
        <v>2010</v>
      </c>
      <c r="AQ77" s="39">
        <f>Input!G73</f>
        <v>51.484999999999999</v>
      </c>
      <c r="AR77" s="39">
        <f t="shared" si="48"/>
        <v>37298.153794999998</v>
      </c>
    </row>
    <row r="78" spans="1:44" x14ac:dyDescent="0.3">
      <c r="A78" s="39">
        <v>12030108</v>
      </c>
      <c r="B78" s="63" t="s">
        <v>1452</v>
      </c>
      <c r="C78" s="39" t="s">
        <v>96</v>
      </c>
      <c r="D78" s="39">
        <v>48</v>
      </c>
      <c r="E78" s="39" t="s">
        <v>49</v>
      </c>
      <c r="F78" s="39" t="s">
        <v>50</v>
      </c>
      <c r="G78" s="39">
        <v>734</v>
      </c>
      <c r="H78" s="39">
        <v>-96.421369960000007</v>
      </c>
      <c r="I78" s="39">
        <v>31.950713749999998</v>
      </c>
      <c r="J78" s="39">
        <v>-96.421791080000006</v>
      </c>
      <c r="K78" s="39">
        <v>31.949800490000001</v>
      </c>
      <c r="L78" s="39">
        <v>109.19</v>
      </c>
      <c r="M78" s="39" t="s">
        <v>51</v>
      </c>
      <c r="N78" s="39">
        <v>49</v>
      </c>
      <c r="O78" s="39">
        <v>9.4E-2</v>
      </c>
      <c r="P78" s="39">
        <v>7.5999999999999998E-2</v>
      </c>
      <c r="Q78" s="39">
        <v>1</v>
      </c>
      <c r="R78" s="39">
        <v>19390401</v>
      </c>
      <c r="S78" s="39">
        <v>19890630</v>
      </c>
      <c r="T78" s="39">
        <v>18038</v>
      </c>
      <c r="U78" s="39">
        <v>14828</v>
      </c>
      <c r="V78" s="39">
        <v>0</v>
      </c>
      <c r="W78" s="39">
        <f>Input!C74</f>
        <v>0</v>
      </c>
      <c r="X78" s="39">
        <f t="shared" si="44"/>
        <v>0</v>
      </c>
      <c r="Y78" s="39">
        <f>Input!D74</f>
        <v>0</v>
      </c>
      <c r="Z78" s="39">
        <f t="shared" si="45"/>
        <v>0</v>
      </c>
      <c r="AA78" s="39">
        <f>Input!E74</f>
        <v>0</v>
      </c>
      <c r="AB78" s="39">
        <f t="shared" si="46"/>
        <v>0</v>
      </c>
      <c r="AC78" s="39">
        <f>Input!F74</f>
        <v>0.1</v>
      </c>
      <c r="AD78" s="39">
        <f t="shared" si="47"/>
        <v>72.444699999999997</v>
      </c>
      <c r="AE78" s="39">
        <v>0.5</v>
      </c>
      <c r="AF78" s="39">
        <v>1.4</v>
      </c>
      <c r="AG78" s="39">
        <v>5.4</v>
      </c>
      <c r="AH78" s="39">
        <v>11</v>
      </c>
      <c r="AI78" s="39">
        <v>23</v>
      </c>
      <c r="AJ78" s="39">
        <v>57</v>
      </c>
      <c r="AK78" s="39">
        <v>95</v>
      </c>
      <c r="AL78" s="39">
        <v>175</v>
      </c>
      <c r="AM78" s="39">
        <v>865.1</v>
      </c>
      <c r="AN78" s="39">
        <v>1710</v>
      </c>
      <c r="AO78" s="39">
        <v>6328.3</v>
      </c>
      <c r="AP78" s="39">
        <v>42800</v>
      </c>
      <c r="AQ78" s="39">
        <f>Input!G74</f>
        <v>358.14499999999998</v>
      </c>
      <c r="AR78" s="39">
        <f t="shared" si="48"/>
        <v>259457.07081499998</v>
      </c>
    </row>
    <row r="79" spans="1:44" x14ac:dyDescent="0.3">
      <c r="A79" s="39">
        <v>12030109</v>
      </c>
      <c r="B79" s="63" t="s">
        <v>1453</v>
      </c>
      <c r="C79" s="39" t="s">
        <v>97</v>
      </c>
      <c r="D79" s="39">
        <v>48</v>
      </c>
      <c r="E79" s="39" t="s">
        <v>49</v>
      </c>
      <c r="F79" s="39" t="s">
        <v>50</v>
      </c>
      <c r="G79" s="39">
        <v>963</v>
      </c>
      <c r="H79" s="39">
        <v>-96.37081354</v>
      </c>
      <c r="I79" s="39">
        <v>32.108208169999997</v>
      </c>
      <c r="J79" s="39">
        <v>-96.370429990000005</v>
      </c>
      <c r="K79" s="39">
        <v>32.108303069999998</v>
      </c>
      <c r="L79" s="39">
        <v>37.542000000000002</v>
      </c>
      <c r="M79" s="39" t="s">
        <v>51</v>
      </c>
      <c r="N79" s="39">
        <v>45</v>
      </c>
      <c r="O79" s="39">
        <v>0.11700000000000001</v>
      </c>
      <c r="P79" s="39">
        <v>6.6000000000000003E-2</v>
      </c>
      <c r="Q79" s="39">
        <v>1</v>
      </c>
      <c r="R79" s="39">
        <v>19390401</v>
      </c>
      <c r="S79" s="39">
        <v>19840930</v>
      </c>
      <c r="T79" s="39">
        <v>16620</v>
      </c>
      <c r="U79" s="39">
        <v>13948</v>
      </c>
      <c r="V79" s="39">
        <v>0</v>
      </c>
      <c r="W79" s="39">
        <f>Input!C75</f>
        <v>0</v>
      </c>
      <c r="X79" s="39">
        <f t="shared" si="44"/>
        <v>0</v>
      </c>
      <c r="Y79" s="39">
        <f>Input!D75</f>
        <v>0</v>
      </c>
      <c r="Z79" s="39">
        <f t="shared" si="45"/>
        <v>0</v>
      </c>
      <c r="AA79" s="39">
        <f>Input!E75</f>
        <v>0</v>
      </c>
      <c r="AB79" s="39">
        <f t="shared" si="46"/>
        <v>0</v>
      </c>
      <c r="AC79" s="39">
        <f>Input!F75</f>
        <v>0.4</v>
      </c>
      <c r="AD79" s="39">
        <f t="shared" si="47"/>
        <v>289.77879999999999</v>
      </c>
      <c r="AE79" s="39">
        <v>1.7</v>
      </c>
      <c r="AF79" s="39">
        <v>3.7</v>
      </c>
      <c r="AG79" s="39">
        <v>10</v>
      </c>
      <c r="AH79" s="39">
        <v>24</v>
      </c>
      <c r="AI79" s="39">
        <v>56</v>
      </c>
      <c r="AJ79" s="39">
        <v>129</v>
      </c>
      <c r="AK79" s="39">
        <v>182</v>
      </c>
      <c r="AL79" s="39">
        <v>268</v>
      </c>
      <c r="AM79" s="39">
        <v>854</v>
      </c>
      <c r="AN79" s="39">
        <v>1880</v>
      </c>
      <c r="AO79" s="39">
        <v>7720</v>
      </c>
      <c r="AP79" s="39">
        <v>36800</v>
      </c>
      <c r="AQ79" s="39">
        <f>Input!G75</f>
        <v>421.06200000000001</v>
      </c>
      <c r="AR79" s="39">
        <f t="shared" si="48"/>
        <v>305037.10271400004</v>
      </c>
    </row>
    <row r="80" spans="1:44" x14ac:dyDescent="0.3">
      <c r="A80" s="39">
        <v>12030201</v>
      </c>
      <c r="B80" s="63" t="s">
        <v>1454</v>
      </c>
      <c r="C80" s="39" t="s">
        <v>1395</v>
      </c>
      <c r="D80" s="39">
        <v>48</v>
      </c>
      <c r="E80" s="39" t="s">
        <v>49</v>
      </c>
      <c r="F80" s="39" t="s">
        <v>53</v>
      </c>
      <c r="G80" s="39">
        <v>13911</v>
      </c>
      <c r="H80" s="39">
        <v>-95.656340999999998</v>
      </c>
      <c r="I80" s="39">
        <v>31.338512999999999</v>
      </c>
      <c r="J80" s="39">
        <v>-95.657668999999999</v>
      </c>
      <c r="K80" s="39">
        <v>31.33849</v>
      </c>
      <c r="L80" s="39">
        <v>125.98099999999999</v>
      </c>
      <c r="M80" s="39" t="s">
        <v>51</v>
      </c>
      <c r="N80" s="39">
        <v>41</v>
      </c>
      <c r="O80" s="39">
        <v>0.48799999999999999</v>
      </c>
      <c r="P80" s="39">
        <v>0.12</v>
      </c>
      <c r="Q80" s="39">
        <v>1</v>
      </c>
      <c r="R80" s="39">
        <v>19631001</v>
      </c>
      <c r="S80" s="39">
        <v>20040930</v>
      </c>
      <c r="T80" s="39">
        <v>14976</v>
      </c>
      <c r="U80" s="39">
        <v>14976</v>
      </c>
      <c r="V80" s="39">
        <v>278</v>
      </c>
      <c r="W80" s="39">
        <f>Input!C76</f>
        <v>418.77</v>
      </c>
      <c r="X80" s="39">
        <f t="shared" si="44"/>
        <v>303376.67018999998</v>
      </c>
      <c r="Y80" s="39">
        <f>Input!D76</f>
        <v>615.85</v>
      </c>
      <c r="Z80" s="39">
        <f t="shared" si="45"/>
        <v>446150.68495000002</v>
      </c>
      <c r="AA80" s="39">
        <f>Input!E76</f>
        <v>751</v>
      </c>
      <c r="AB80" s="39">
        <f t="shared" si="46"/>
        <v>544059.69700000004</v>
      </c>
      <c r="AC80" s="39">
        <f>Input!F76</f>
        <v>991.4</v>
      </c>
      <c r="AD80" s="39">
        <f t="shared" si="47"/>
        <v>718216.75580000004</v>
      </c>
      <c r="AE80" s="39">
        <v>1140</v>
      </c>
      <c r="AF80" s="39">
        <v>1290</v>
      </c>
      <c r="AG80" s="39">
        <v>1660</v>
      </c>
      <c r="AH80" s="39">
        <v>2340</v>
      </c>
      <c r="AI80" s="39">
        <v>3640</v>
      </c>
      <c r="AJ80" s="39">
        <v>6110</v>
      </c>
      <c r="AK80" s="39">
        <v>8130</v>
      </c>
      <c r="AL80" s="39">
        <v>10900</v>
      </c>
      <c r="AM80" s="39">
        <v>18800</v>
      </c>
      <c r="AN80" s="39">
        <v>24700</v>
      </c>
      <c r="AO80" s="39">
        <v>41300</v>
      </c>
      <c r="AP80" s="39">
        <v>109000</v>
      </c>
      <c r="AQ80" s="39">
        <f>Input!G76</f>
        <v>6521.3450000000003</v>
      </c>
      <c r="AR80" s="39">
        <f t="shared" si="48"/>
        <v>4724368.821215</v>
      </c>
    </row>
    <row r="81" spans="1:44" x14ac:dyDescent="0.3">
      <c r="A81" s="39">
        <v>12030202</v>
      </c>
      <c r="B81" s="63" t="s">
        <v>1455</v>
      </c>
      <c r="C81" s="39" t="s">
        <v>98</v>
      </c>
      <c r="D81" s="39">
        <v>48</v>
      </c>
      <c r="E81" s="39" t="s">
        <v>49</v>
      </c>
      <c r="F81" s="39" t="s">
        <v>53</v>
      </c>
      <c r="G81" s="39">
        <v>16844</v>
      </c>
      <c r="H81" s="39">
        <v>-94.94882226</v>
      </c>
      <c r="I81" s="39">
        <v>30.57214544</v>
      </c>
      <c r="J81" s="39">
        <v>-94.949661250000005</v>
      </c>
      <c r="K81" s="39">
        <v>30.57073784</v>
      </c>
      <c r="L81" s="39">
        <v>175.81</v>
      </c>
      <c r="M81" s="39" t="s">
        <v>51</v>
      </c>
      <c r="N81" s="39">
        <v>38</v>
      </c>
      <c r="O81" s="39">
        <v>0.48899999999999999</v>
      </c>
      <c r="P81" s="39">
        <v>0.11799999999999999</v>
      </c>
      <c r="Q81" s="39">
        <v>1</v>
      </c>
      <c r="R81" s="39">
        <v>19651201</v>
      </c>
      <c r="S81" s="39">
        <v>20040930</v>
      </c>
      <c r="T81" s="39">
        <v>14184</v>
      </c>
      <c r="U81" s="39">
        <v>14184</v>
      </c>
      <c r="V81" s="39">
        <v>191</v>
      </c>
      <c r="W81" s="39">
        <f>Input!C77</f>
        <v>322.85000000000002</v>
      </c>
      <c r="X81" s="39">
        <f t="shared" si="44"/>
        <v>233887.71395</v>
      </c>
      <c r="Y81" s="39">
        <f>Input!D77</f>
        <v>592.25</v>
      </c>
      <c r="Z81" s="39">
        <f t="shared" si="45"/>
        <v>429053.73574999999</v>
      </c>
      <c r="AA81" s="39">
        <f>Input!E77</f>
        <v>800</v>
      </c>
      <c r="AB81" s="39">
        <f t="shared" si="46"/>
        <v>579557.6</v>
      </c>
      <c r="AC81" s="39">
        <f>Input!F77</f>
        <v>1140</v>
      </c>
      <c r="AD81" s="39">
        <f t="shared" si="47"/>
        <v>825869.58</v>
      </c>
      <c r="AE81" s="39">
        <v>1362.5</v>
      </c>
      <c r="AF81" s="39">
        <v>1580</v>
      </c>
      <c r="AG81" s="39">
        <v>2070</v>
      </c>
      <c r="AH81" s="39">
        <v>2830</v>
      </c>
      <c r="AI81" s="39">
        <v>4700</v>
      </c>
      <c r="AJ81" s="39">
        <v>7890</v>
      </c>
      <c r="AK81" s="39">
        <v>10600</v>
      </c>
      <c r="AL81" s="39">
        <v>14300</v>
      </c>
      <c r="AM81" s="39">
        <v>23500</v>
      </c>
      <c r="AN81" s="39">
        <v>31400</v>
      </c>
      <c r="AO81" s="39">
        <v>51215</v>
      </c>
      <c r="AP81" s="39">
        <v>120000</v>
      </c>
      <c r="AQ81" s="39">
        <f>Input!G77</f>
        <v>8192.7530000000006</v>
      </c>
      <c r="AR81" s="39">
        <f t="shared" si="48"/>
        <v>5935215.332591</v>
      </c>
    </row>
    <row r="82" spans="1:44" x14ac:dyDescent="0.3">
      <c r="A82" s="39">
        <v>12030203</v>
      </c>
      <c r="B82" s="63" t="s">
        <v>1456</v>
      </c>
      <c r="C82" s="39" t="s">
        <v>99</v>
      </c>
      <c r="D82" s="39">
        <v>48</v>
      </c>
      <c r="E82" s="39" t="s">
        <v>49</v>
      </c>
      <c r="F82" s="39" t="s">
        <v>53</v>
      </c>
      <c r="G82" s="39">
        <v>17468</v>
      </c>
      <c r="H82" s="39">
        <v>-94.81825671</v>
      </c>
      <c r="I82" s="39">
        <v>30.057715389999998</v>
      </c>
      <c r="J82" s="39">
        <v>-94.818374629999994</v>
      </c>
      <c r="K82" s="39">
        <v>30.057811739999998</v>
      </c>
      <c r="L82" s="39">
        <v>15.599</v>
      </c>
      <c r="M82" s="39" t="s">
        <v>51</v>
      </c>
      <c r="N82" s="39">
        <v>23</v>
      </c>
      <c r="O82" s="39">
        <v>0.53600000000000003</v>
      </c>
      <c r="P82" s="39">
        <v>0.111</v>
      </c>
      <c r="Q82" s="39">
        <v>1</v>
      </c>
      <c r="R82" s="39">
        <v>19401125</v>
      </c>
      <c r="S82" s="39">
        <v>20030625</v>
      </c>
      <c r="T82" s="39">
        <v>8625</v>
      </c>
      <c r="U82" s="39">
        <v>8623</v>
      </c>
      <c r="V82" s="39">
        <v>0</v>
      </c>
      <c r="W82" s="39">
        <f>Input!C78</f>
        <v>3120</v>
      </c>
      <c r="X82" s="39">
        <f t="shared" si="44"/>
        <v>2260274.64</v>
      </c>
      <c r="Y82" s="39">
        <f>Input!D78</f>
        <v>4000</v>
      </c>
      <c r="Z82" s="39">
        <f t="shared" si="45"/>
        <v>2897788</v>
      </c>
      <c r="AA82" s="39">
        <f>Input!E78</f>
        <v>4730</v>
      </c>
      <c r="AB82" s="39">
        <f t="shared" si="46"/>
        <v>3426634.31</v>
      </c>
      <c r="AC82" s="39">
        <f>Input!F78</f>
        <v>6852</v>
      </c>
      <c r="AD82" s="39">
        <f t="shared" si="47"/>
        <v>4963910.8439999996</v>
      </c>
      <c r="AE82" s="39">
        <v>8195</v>
      </c>
      <c r="AF82" s="39">
        <v>10000</v>
      </c>
      <c r="AG82" s="39">
        <v>12300</v>
      </c>
      <c r="AH82" s="39">
        <v>15300</v>
      </c>
      <c r="AI82" s="39">
        <v>18900</v>
      </c>
      <c r="AJ82" s="39">
        <v>22800</v>
      </c>
      <c r="AK82" s="39">
        <v>25400</v>
      </c>
      <c r="AL82" s="39">
        <v>28200</v>
      </c>
      <c r="AM82" s="39">
        <v>37000</v>
      </c>
      <c r="AN82" s="39">
        <v>45800</v>
      </c>
      <c r="AO82" s="39">
        <v>64374</v>
      </c>
      <c r="AP82" s="39">
        <v>814000</v>
      </c>
      <c r="AQ82" s="39">
        <f>Input!G78</f>
        <v>18880.428</v>
      </c>
      <c r="AR82" s="39">
        <f t="shared" si="48"/>
        <v>13677869.423316</v>
      </c>
    </row>
    <row r="83" spans="1:44" x14ac:dyDescent="0.3">
      <c r="A83" s="39">
        <v>12040101</v>
      </c>
      <c r="B83" s="63" t="s">
        <v>1457</v>
      </c>
      <c r="C83" s="39" t="s">
        <v>100</v>
      </c>
      <c r="D83" s="39">
        <v>48</v>
      </c>
      <c r="E83" s="39" t="s">
        <v>49</v>
      </c>
      <c r="F83" s="39" t="s">
        <v>50</v>
      </c>
      <c r="G83" s="39">
        <v>2800</v>
      </c>
      <c r="H83" s="39">
        <v>-95.133541269999995</v>
      </c>
      <c r="I83" s="39">
        <v>29.994663840000001</v>
      </c>
      <c r="J83" s="39">
        <v>-95.130202620000006</v>
      </c>
      <c r="K83" s="39">
        <v>29.999437289999999</v>
      </c>
      <c r="L83" s="39">
        <v>619.79999999999995</v>
      </c>
      <c r="M83" s="39" t="s">
        <v>51</v>
      </c>
      <c r="N83" s="39">
        <v>17</v>
      </c>
      <c r="O83" s="39">
        <v>0.27600000000000002</v>
      </c>
      <c r="P83" s="39">
        <v>0.127</v>
      </c>
      <c r="Q83" s="39">
        <v>1</v>
      </c>
      <c r="R83" s="39">
        <v>19361001</v>
      </c>
      <c r="S83" s="39">
        <v>19530930</v>
      </c>
      <c r="T83" s="39">
        <v>6209</v>
      </c>
      <c r="U83" s="39">
        <v>6209</v>
      </c>
      <c r="V83" s="39">
        <v>50</v>
      </c>
      <c r="W83" s="39">
        <f>Input!C79</f>
        <v>58</v>
      </c>
      <c r="X83" s="39">
        <f t="shared" si="44"/>
        <v>42017.925999999999</v>
      </c>
      <c r="Y83" s="39">
        <f>Input!D79</f>
        <v>82</v>
      </c>
      <c r="Z83" s="39">
        <f t="shared" si="45"/>
        <v>59404.654000000002</v>
      </c>
      <c r="AA83" s="39">
        <f>Input!E79</f>
        <v>110</v>
      </c>
      <c r="AB83" s="39">
        <f t="shared" si="46"/>
        <v>79689.17</v>
      </c>
      <c r="AC83" s="39">
        <f>Input!F79</f>
        <v>148</v>
      </c>
      <c r="AD83" s="39">
        <f t="shared" si="47"/>
        <v>107218.156</v>
      </c>
      <c r="AE83" s="39">
        <v>167</v>
      </c>
      <c r="AF83" s="39">
        <v>190</v>
      </c>
      <c r="AG83" s="39">
        <v>263</v>
      </c>
      <c r="AH83" s="39">
        <v>387</v>
      </c>
      <c r="AI83" s="39">
        <v>595</v>
      </c>
      <c r="AJ83" s="39">
        <v>985</v>
      </c>
      <c r="AK83" s="39">
        <v>1310</v>
      </c>
      <c r="AL83" s="39">
        <v>1790</v>
      </c>
      <c r="AM83" s="39">
        <v>4420</v>
      </c>
      <c r="AN83" s="39">
        <v>8870</v>
      </c>
      <c r="AO83" s="39">
        <v>22890</v>
      </c>
      <c r="AP83" s="39">
        <v>240000</v>
      </c>
      <c r="AQ83" s="39">
        <f>Input!G79</f>
        <v>1957.674</v>
      </c>
      <c r="AR83" s="39">
        <f t="shared" si="48"/>
        <v>1418231.0562779999</v>
      </c>
    </row>
    <row r="84" spans="1:44" x14ac:dyDescent="0.3">
      <c r="A84" s="176">
        <v>12040102</v>
      </c>
      <c r="B84" s="179" t="s">
        <v>1396</v>
      </c>
      <c r="C84" s="39" t="s">
        <v>1397</v>
      </c>
      <c r="D84" s="39">
        <v>48</v>
      </c>
      <c r="E84" s="39" t="s">
        <v>49</v>
      </c>
      <c r="F84" s="39" t="s">
        <v>50</v>
      </c>
      <c r="G84" s="39">
        <v>419</v>
      </c>
      <c r="H84" s="39">
        <v>-95.406048999999996</v>
      </c>
      <c r="I84" s="39">
        <v>30.092161999999998</v>
      </c>
      <c r="J84" s="39">
        <v>-95.406029000000004</v>
      </c>
      <c r="K84" s="39">
        <v>30.092196000000001</v>
      </c>
      <c r="L84" s="39">
        <v>4.1509999999999998</v>
      </c>
      <c r="M84" s="39" t="s">
        <v>51</v>
      </c>
      <c r="N84" s="39">
        <v>56</v>
      </c>
      <c r="O84" s="39">
        <v>0.22500000000000001</v>
      </c>
      <c r="P84" s="39">
        <v>0.104</v>
      </c>
      <c r="Q84" s="39">
        <v>1</v>
      </c>
      <c r="R84" s="39">
        <v>19390401</v>
      </c>
      <c r="S84" s="39">
        <v>19950930</v>
      </c>
      <c r="T84" s="39">
        <v>20637</v>
      </c>
      <c r="U84" s="39">
        <v>20637</v>
      </c>
      <c r="V84" s="39">
        <v>1.1000000000000001</v>
      </c>
      <c r="W84" s="39">
        <f>Input!C80</f>
        <v>3.8380000000000001</v>
      </c>
      <c r="X84" s="39">
        <f t="shared" si="44"/>
        <v>2780.4275860000002</v>
      </c>
      <c r="Y84" s="39">
        <f>Input!D80</f>
        <v>7.3</v>
      </c>
      <c r="Z84" s="39">
        <f t="shared" si="45"/>
        <v>5288.4630999999999</v>
      </c>
      <c r="AA84" s="39">
        <f>Input!E80</f>
        <v>11</v>
      </c>
      <c r="AB84" s="39">
        <f t="shared" si="46"/>
        <v>7968.9170000000004</v>
      </c>
      <c r="AC84" s="39">
        <f>Input!F80</f>
        <v>17</v>
      </c>
      <c r="AD84" s="39">
        <f t="shared" si="47"/>
        <v>12315.599</v>
      </c>
      <c r="AE84" s="39">
        <v>20</v>
      </c>
      <c r="AF84" s="39">
        <v>23</v>
      </c>
      <c r="AG84" s="39">
        <v>31</v>
      </c>
      <c r="AH84" s="39">
        <v>42</v>
      </c>
      <c r="AI84" s="39">
        <v>59</v>
      </c>
      <c r="AJ84" s="39">
        <v>87</v>
      </c>
      <c r="AK84" s="39">
        <v>112</v>
      </c>
      <c r="AL84" s="39">
        <v>150</v>
      </c>
      <c r="AM84" s="39">
        <v>419</v>
      </c>
      <c r="AN84" s="39">
        <v>1030</v>
      </c>
      <c r="AO84" s="39">
        <v>3678.6</v>
      </c>
      <c r="AP84" s="39">
        <v>55900</v>
      </c>
      <c r="AQ84" s="39">
        <f>Input!G80</f>
        <v>240.07400000000001</v>
      </c>
      <c r="AR84" s="39">
        <f t="shared" si="48"/>
        <v>173920.88907800001</v>
      </c>
    </row>
    <row r="85" spans="1:44" x14ac:dyDescent="0.3">
      <c r="A85" s="176"/>
      <c r="B85" s="179"/>
      <c r="C85" s="39" t="s">
        <v>1398</v>
      </c>
      <c r="D85" s="39">
        <v>48</v>
      </c>
      <c r="E85" s="39" t="s">
        <v>49</v>
      </c>
      <c r="F85" s="39" t="s">
        <v>53</v>
      </c>
      <c r="G85" s="39">
        <v>285</v>
      </c>
      <c r="H85" s="39">
        <v>-95.428826999999998</v>
      </c>
      <c r="I85" s="39">
        <v>30.035775000000001</v>
      </c>
      <c r="J85" s="39">
        <v>-95.428825000000003</v>
      </c>
      <c r="K85" s="39">
        <v>30.035789000000001</v>
      </c>
      <c r="L85" s="39">
        <v>1.581</v>
      </c>
      <c r="M85" s="39" t="s">
        <v>51</v>
      </c>
      <c r="N85" s="39">
        <v>60</v>
      </c>
      <c r="O85" s="39">
        <v>0.11700000000000001</v>
      </c>
      <c r="P85" s="39">
        <v>7.4999999999999997E-2</v>
      </c>
      <c r="Q85" s="39">
        <v>1</v>
      </c>
      <c r="R85" s="39">
        <v>19440701</v>
      </c>
      <c r="S85" s="39">
        <v>20040930</v>
      </c>
      <c r="T85" s="39">
        <v>22007</v>
      </c>
      <c r="U85" s="39">
        <v>21560</v>
      </c>
      <c r="V85" s="39">
        <v>0</v>
      </c>
      <c r="W85" s="39">
        <f>Input!C81</f>
        <v>0</v>
      </c>
      <c r="X85" s="39">
        <f t="shared" si="44"/>
        <v>0</v>
      </c>
      <c r="Y85" s="39">
        <f>Input!D81</f>
        <v>0.5</v>
      </c>
      <c r="Z85" s="39">
        <f t="shared" si="45"/>
        <v>362.2235</v>
      </c>
      <c r="AA85" s="39">
        <f>Input!E81</f>
        <v>1.8</v>
      </c>
      <c r="AB85" s="39">
        <f t="shared" si="46"/>
        <v>1304.0046</v>
      </c>
      <c r="AC85" s="39">
        <f>Input!F81</f>
        <v>6</v>
      </c>
      <c r="AD85" s="39">
        <f t="shared" si="47"/>
        <v>4346.6819999999998</v>
      </c>
      <c r="AE85" s="39">
        <v>9.1999999999999993</v>
      </c>
      <c r="AF85" s="39">
        <v>14</v>
      </c>
      <c r="AG85" s="39">
        <v>23</v>
      </c>
      <c r="AH85" s="39">
        <v>30</v>
      </c>
      <c r="AI85" s="39">
        <v>43</v>
      </c>
      <c r="AJ85" s="39">
        <v>69</v>
      </c>
      <c r="AK85" s="39">
        <v>95</v>
      </c>
      <c r="AL85" s="39">
        <v>141</v>
      </c>
      <c r="AM85" s="39">
        <v>437</v>
      </c>
      <c r="AN85" s="39">
        <v>1000</v>
      </c>
      <c r="AO85" s="39">
        <v>2730</v>
      </c>
      <c r="AP85" s="39">
        <v>15600</v>
      </c>
      <c r="AQ85" s="39">
        <f>Input!G81</f>
        <v>190.096</v>
      </c>
      <c r="AR85" s="39">
        <f t="shared" si="48"/>
        <v>137714.47691200001</v>
      </c>
    </row>
    <row r="86" spans="1:44" s="20" customFormat="1" x14ac:dyDescent="0.3">
      <c r="A86" s="176"/>
      <c r="B86" s="64" t="s">
        <v>1369</v>
      </c>
      <c r="V86" s="20">
        <f>SUM(V84:V85)</f>
        <v>1.1000000000000001</v>
      </c>
      <c r="W86" s="20">
        <f t="shared" ref="W86:AR86" si="50">SUM(W84:W85)</f>
        <v>3.8380000000000001</v>
      </c>
      <c r="X86" s="20">
        <f t="shared" si="50"/>
        <v>2780.4275860000002</v>
      </c>
      <c r="Y86" s="20">
        <f t="shared" si="50"/>
        <v>7.8</v>
      </c>
      <c r="Z86" s="20">
        <f t="shared" si="50"/>
        <v>5650.6866</v>
      </c>
      <c r="AA86" s="20">
        <f t="shared" si="50"/>
        <v>12.8</v>
      </c>
      <c r="AB86" s="20">
        <f t="shared" si="50"/>
        <v>9272.9215999999997</v>
      </c>
      <c r="AC86" s="20">
        <f t="shared" si="50"/>
        <v>23</v>
      </c>
      <c r="AD86" s="20">
        <f t="shared" si="50"/>
        <v>16662.280999999999</v>
      </c>
      <c r="AE86" s="20">
        <f t="shared" si="50"/>
        <v>29.2</v>
      </c>
      <c r="AF86" s="20">
        <f t="shared" si="50"/>
        <v>37</v>
      </c>
      <c r="AG86" s="20">
        <f t="shared" si="50"/>
        <v>54</v>
      </c>
      <c r="AH86" s="20">
        <f t="shared" si="50"/>
        <v>72</v>
      </c>
      <c r="AI86" s="20">
        <f t="shared" si="50"/>
        <v>102</v>
      </c>
      <c r="AJ86" s="20">
        <f t="shared" si="50"/>
        <v>156</v>
      </c>
      <c r="AK86" s="20">
        <f t="shared" si="50"/>
        <v>207</v>
      </c>
      <c r="AL86" s="20">
        <f t="shared" si="50"/>
        <v>291</v>
      </c>
      <c r="AM86" s="20">
        <f t="shared" si="50"/>
        <v>856</v>
      </c>
      <c r="AN86" s="20">
        <f t="shared" si="50"/>
        <v>2030</v>
      </c>
      <c r="AO86" s="20">
        <f t="shared" si="50"/>
        <v>6408.6</v>
      </c>
      <c r="AP86" s="20">
        <f t="shared" si="50"/>
        <v>71500</v>
      </c>
      <c r="AQ86" s="20">
        <f t="shared" si="50"/>
        <v>430.17</v>
      </c>
      <c r="AR86" s="20">
        <f t="shared" si="50"/>
        <v>311635.36599000002</v>
      </c>
    </row>
    <row r="87" spans="1:44" x14ac:dyDescent="0.3">
      <c r="A87" s="176">
        <v>12040103</v>
      </c>
      <c r="B87" s="177" t="s">
        <v>1458</v>
      </c>
      <c r="C87" s="39" t="s">
        <v>100</v>
      </c>
      <c r="D87" s="39">
        <v>48</v>
      </c>
      <c r="E87" s="39" t="s">
        <v>49</v>
      </c>
      <c r="F87" s="39" t="s">
        <v>50</v>
      </c>
      <c r="G87" s="39">
        <v>2800</v>
      </c>
      <c r="H87" s="39">
        <v>-95.133541269999995</v>
      </c>
      <c r="I87" s="39">
        <v>29.994663840000001</v>
      </c>
      <c r="J87" s="39">
        <v>-95.130202620000006</v>
      </c>
      <c r="K87" s="39">
        <v>29.999437289999999</v>
      </c>
      <c r="L87" s="39">
        <v>619.79999999999995</v>
      </c>
      <c r="M87" s="39" t="s">
        <v>51</v>
      </c>
      <c r="N87" s="39">
        <v>17</v>
      </c>
      <c r="O87" s="39">
        <v>0.27600000000000002</v>
      </c>
      <c r="P87" s="39">
        <v>0.127</v>
      </c>
      <c r="Q87" s="39">
        <v>1</v>
      </c>
      <c r="R87" s="39">
        <v>19361001</v>
      </c>
      <c r="S87" s="39">
        <v>19530930</v>
      </c>
      <c r="T87" s="39">
        <v>6209</v>
      </c>
      <c r="U87" s="39">
        <v>6209</v>
      </c>
      <c r="V87" s="39">
        <v>50</v>
      </c>
      <c r="W87" s="39">
        <f>Input!C82</f>
        <v>58</v>
      </c>
      <c r="X87" s="39">
        <f t="shared" ref="X87:X88" si="51">W87*724.447</f>
        <v>42017.925999999999</v>
      </c>
      <c r="Y87" s="39">
        <f>Input!D82</f>
        <v>82</v>
      </c>
      <c r="Z87" s="39">
        <f t="shared" ref="Z87:Z88" si="52">Y87*724.447</f>
        <v>59404.654000000002</v>
      </c>
      <c r="AA87" s="39">
        <f>Input!E82</f>
        <v>110</v>
      </c>
      <c r="AB87" s="39">
        <f t="shared" ref="AB87:AB88" si="53">AA87*724.447</f>
        <v>79689.17</v>
      </c>
      <c r="AC87" s="39">
        <f>Input!F82</f>
        <v>148</v>
      </c>
      <c r="AD87" s="39">
        <f t="shared" ref="AD87:AD88" si="54">AC87*724.447</f>
        <v>107218.156</v>
      </c>
      <c r="AE87" s="39">
        <v>167</v>
      </c>
      <c r="AF87" s="39">
        <v>190</v>
      </c>
      <c r="AG87" s="39">
        <v>263</v>
      </c>
      <c r="AH87" s="39">
        <v>387</v>
      </c>
      <c r="AI87" s="39">
        <v>595</v>
      </c>
      <c r="AJ87" s="39">
        <v>985</v>
      </c>
      <c r="AK87" s="39">
        <v>1310</v>
      </c>
      <c r="AL87" s="39">
        <v>1790</v>
      </c>
      <c r="AM87" s="39">
        <v>4420</v>
      </c>
      <c r="AN87" s="39">
        <v>8870</v>
      </c>
      <c r="AO87" s="39">
        <v>22890</v>
      </c>
      <c r="AP87" s="39">
        <v>240000</v>
      </c>
      <c r="AQ87" s="39">
        <f>Input!G82</f>
        <v>1957.674</v>
      </c>
      <c r="AR87" s="39">
        <f t="shared" ref="AR87:AR88" si="55">AQ87*724.447</f>
        <v>1418231.0562779999</v>
      </c>
    </row>
    <row r="88" spans="1:44" x14ac:dyDescent="0.3">
      <c r="A88" s="176"/>
      <c r="B88" s="177"/>
      <c r="C88" s="39" t="s">
        <v>101</v>
      </c>
      <c r="D88" s="39">
        <v>48</v>
      </c>
      <c r="E88" s="39" t="s">
        <v>49</v>
      </c>
      <c r="F88" s="39" t="s">
        <v>50</v>
      </c>
      <c r="G88" s="39">
        <v>1741</v>
      </c>
      <c r="H88" s="39">
        <v>-95.257988999999995</v>
      </c>
      <c r="I88" s="39">
        <v>30.027163999999999</v>
      </c>
      <c r="J88" s="39">
        <v>-95.258010999999996</v>
      </c>
      <c r="K88" s="39">
        <v>30.026845999999999</v>
      </c>
      <c r="L88" s="39">
        <v>35.345999999999997</v>
      </c>
      <c r="M88" s="39" t="s">
        <v>51</v>
      </c>
      <c r="N88" s="39">
        <v>26</v>
      </c>
      <c r="O88" s="39">
        <v>0.22500000000000001</v>
      </c>
      <c r="P88" s="39">
        <v>0.10299999999999999</v>
      </c>
      <c r="Q88" s="39">
        <v>1</v>
      </c>
      <c r="R88" s="39">
        <v>19281001</v>
      </c>
      <c r="S88" s="39">
        <v>19540930</v>
      </c>
      <c r="T88" s="39">
        <v>9496</v>
      </c>
      <c r="U88" s="39">
        <v>9496</v>
      </c>
      <c r="V88" s="39">
        <v>12</v>
      </c>
      <c r="W88" s="39">
        <f>Input!C83</f>
        <v>23</v>
      </c>
      <c r="X88" s="39">
        <f t="shared" si="51"/>
        <v>16662.280999999999</v>
      </c>
      <c r="Y88" s="39">
        <f>Input!D83</f>
        <v>32</v>
      </c>
      <c r="Z88" s="39">
        <f t="shared" si="52"/>
        <v>23182.304</v>
      </c>
      <c r="AA88" s="39">
        <f>Input!E83</f>
        <v>40</v>
      </c>
      <c r="AB88" s="39">
        <f t="shared" si="53"/>
        <v>28977.88</v>
      </c>
      <c r="AC88" s="39">
        <f>Input!F83</f>
        <v>62</v>
      </c>
      <c r="AD88" s="39">
        <f t="shared" si="54"/>
        <v>44915.714</v>
      </c>
      <c r="AE88" s="39">
        <v>70</v>
      </c>
      <c r="AF88" s="39">
        <v>82</v>
      </c>
      <c r="AG88" s="39">
        <v>119</v>
      </c>
      <c r="AH88" s="39">
        <v>182</v>
      </c>
      <c r="AI88" s="39">
        <v>284</v>
      </c>
      <c r="AJ88" s="39">
        <v>479.9</v>
      </c>
      <c r="AK88" s="39">
        <v>659.5</v>
      </c>
      <c r="AL88" s="39">
        <v>939.6</v>
      </c>
      <c r="AM88" s="39">
        <v>2460</v>
      </c>
      <c r="AN88" s="39">
        <v>5160</v>
      </c>
      <c r="AO88" s="39">
        <v>14000</v>
      </c>
      <c r="AP88" s="39">
        <v>154000</v>
      </c>
      <c r="AQ88" s="39">
        <f>Input!G83</f>
        <v>1097.2660000000001</v>
      </c>
      <c r="AR88" s="39">
        <f t="shared" si="55"/>
        <v>794911.0619020001</v>
      </c>
    </row>
    <row r="89" spans="1:44" s="20" customFormat="1" x14ac:dyDescent="0.3">
      <c r="A89" s="176"/>
      <c r="B89" s="64" t="s">
        <v>1369</v>
      </c>
      <c r="V89" s="20">
        <f>V87-V88</f>
        <v>38</v>
      </c>
      <c r="W89" s="20">
        <f t="shared" ref="W89:AR89" si="56">W87-W88</f>
        <v>35</v>
      </c>
      <c r="X89" s="20">
        <f t="shared" si="56"/>
        <v>25355.645</v>
      </c>
      <c r="Y89" s="20">
        <f t="shared" si="56"/>
        <v>50</v>
      </c>
      <c r="Z89" s="20">
        <f t="shared" si="56"/>
        <v>36222.350000000006</v>
      </c>
      <c r="AA89" s="20">
        <f t="shared" si="56"/>
        <v>70</v>
      </c>
      <c r="AB89" s="20">
        <f t="shared" si="56"/>
        <v>50711.289999999994</v>
      </c>
      <c r="AC89" s="20">
        <f t="shared" si="56"/>
        <v>86</v>
      </c>
      <c r="AD89" s="20">
        <f t="shared" si="56"/>
        <v>62302.442000000003</v>
      </c>
      <c r="AE89" s="20">
        <f t="shared" si="56"/>
        <v>97</v>
      </c>
      <c r="AF89" s="20">
        <f t="shared" si="56"/>
        <v>108</v>
      </c>
      <c r="AG89" s="20">
        <f t="shared" si="56"/>
        <v>144</v>
      </c>
      <c r="AH89" s="20">
        <f t="shared" si="56"/>
        <v>205</v>
      </c>
      <c r="AI89" s="20">
        <f t="shared" si="56"/>
        <v>311</v>
      </c>
      <c r="AJ89" s="20">
        <f t="shared" si="56"/>
        <v>505.1</v>
      </c>
      <c r="AK89" s="20">
        <f t="shared" si="56"/>
        <v>650.5</v>
      </c>
      <c r="AL89" s="20">
        <f t="shared" si="56"/>
        <v>850.4</v>
      </c>
      <c r="AM89" s="20">
        <f t="shared" si="56"/>
        <v>1960</v>
      </c>
      <c r="AN89" s="20">
        <f t="shared" si="56"/>
        <v>3710</v>
      </c>
      <c r="AO89" s="20">
        <f t="shared" si="56"/>
        <v>8890</v>
      </c>
      <c r="AP89" s="20">
        <f t="shared" si="56"/>
        <v>86000</v>
      </c>
      <c r="AQ89" s="20">
        <f t="shared" si="56"/>
        <v>860.4079999999999</v>
      </c>
      <c r="AR89" s="20">
        <f t="shared" si="56"/>
        <v>623319.99437599978</v>
      </c>
    </row>
    <row r="90" spans="1:44" x14ac:dyDescent="0.3">
      <c r="A90" s="39">
        <v>12040104</v>
      </c>
      <c r="B90" s="63" t="s">
        <v>1463</v>
      </c>
      <c r="C90" s="39" t="s">
        <v>102</v>
      </c>
      <c r="D90" s="39">
        <v>48</v>
      </c>
      <c r="E90" s="39" t="s">
        <v>49</v>
      </c>
      <c r="F90" s="39" t="s">
        <v>53</v>
      </c>
      <c r="G90" s="39">
        <v>2879</v>
      </c>
      <c r="H90" s="39">
        <v>-95.093818870000007</v>
      </c>
      <c r="I90" s="39">
        <v>29.87633426</v>
      </c>
      <c r="J90" s="39">
        <v>-95.094024660000002</v>
      </c>
      <c r="K90" s="39">
        <v>29.876394269999999</v>
      </c>
      <c r="L90" s="39">
        <v>20.95</v>
      </c>
      <c r="M90" s="39" t="s">
        <v>51</v>
      </c>
      <c r="N90" s="39">
        <v>2</v>
      </c>
      <c r="O90" s="39">
        <v>0.751</v>
      </c>
      <c r="P90" s="39">
        <v>0.28799999999999998</v>
      </c>
      <c r="Q90" s="39">
        <v>1</v>
      </c>
      <c r="R90" s="39">
        <v>19960817</v>
      </c>
      <c r="S90" s="39">
        <v>20020930</v>
      </c>
      <c r="T90" s="39">
        <v>2226</v>
      </c>
      <c r="U90" s="39">
        <v>2216</v>
      </c>
      <c r="V90" s="39">
        <v>-1.4</v>
      </c>
      <c r="W90" s="39">
        <f>Input!C84</f>
        <v>0.32400000000000001</v>
      </c>
      <c r="X90" s="39">
        <f t="shared" si="44"/>
        <v>234.72082800000001</v>
      </c>
      <c r="Y90" s="39">
        <f>Input!D84</f>
        <v>0.98399999999999999</v>
      </c>
      <c r="Z90" s="39">
        <f t="shared" si="45"/>
        <v>712.85584800000004</v>
      </c>
      <c r="AA90" s="39">
        <f>Input!E84</f>
        <v>1</v>
      </c>
      <c r="AB90" s="39">
        <f t="shared" si="46"/>
        <v>724.447</v>
      </c>
      <c r="AC90" s="39">
        <f>Input!F84</f>
        <v>1</v>
      </c>
      <c r="AD90" s="39">
        <f t="shared" si="47"/>
        <v>724.447</v>
      </c>
      <c r="AE90" s="39">
        <v>1.2</v>
      </c>
      <c r="AF90" s="39">
        <v>1.4</v>
      </c>
      <c r="AG90" s="39">
        <v>1.6</v>
      </c>
      <c r="AH90" s="39">
        <v>1.8</v>
      </c>
      <c r="AI90" s="39">
        <v>2</v>
      </c>
      <c r="AJ90" s="39">
        <v>2.2000000000000002</v>
      </c>
      <c r="AK90" s="39">
        <v>2.2999999999999998</v>
      </c>
      <c r="AL90" s="39">
        <v>2.4</v>
      </c>
      <c r="AM90" s="39">
        <v>2.9</v>
      </c>
      <c r="AN90" s="39">
        <v>3.5</v>
      </c>
      <c r="AO90" s="39">
        <v>7</v>
      </c>
      <c r="AP90" s="39">
        <v>20</v>
      </c>
      <c r="AQ90" s="39">
        <f>Input!G84</f>
        <v>1.976</v>
      </c>
      <c r="AR90" s="39">
        <f t="shared" si="48"/>
        <v>1431.5072720000001</v>
      </c>
    </row>
    <row r="91" spans="1:44" x14ac:dyDescent="0.3">
      <c r="A91" s="176">
        <v>12040201</v>
      </c>
      <c r="B91" s="177" t="s">
        <v>1459</v>
      </c>
      <c r="C91" s="39" t="s">
        <v>103</v>
      </c>
      <c r="D91" s="39">
        <v>48</v>
      </c>
      <c r="E91" s="39" t="s">
        <v>49</v>
      </c>
      <c r="F91" s="39" t="s">
        <v>53</v>
      </c>
      <c r="G91" s="39">
        <v>262</v>
      </c>
      <c r="H91" s="39">
        <v>-94.159444440000001</v>
      </c>
      <c r="I91" s="39">
        <v>29.875</v>
      </c>
      <c r="J91" s="39">
        <v>-94.159782410000005</v>
      </c>
      <c r="K91" s="39">
        <v>29.875114440000001</v>
      </c>
      <c r="L91" s="39">
        <v>35.006999999999998</v>
      </c>
      <c r="M91" s="39" t="s">
        <v>51</v>
      </c>
      <c r="N91" s="39">
        <v>1</v>
      </c>
      <c r="O91" s="39">
        <v>8.5999999999999993E-2</v>
      </c>
      <c r="P91" s="39">
        <v>-999999</v>
      </c>
      <c r="Q91" s="39">
        <v>1</v>
      </c>
      <c r="R91" s="39">
        <v>19651218</v>
      </c>
      <c r="S91" s="39">
        <v>19840527</v>
      </c>
      <c r="T91" s="39">
        <v>662</v>
      </c>
      <c r="U91" s="39">
        <v>662</v>
      </c>
      <c r="V91" s="39">
        <v>30</v>
      </c>
      <c r="W91" s="39">
        <f>Input!C85</f>
        <v>100</v>
      </c>
      <c r="X91" s="39">
        <f t="shared" si="44"/>
        <v>72444.7</v>
      </c>
      <c r="Y91" s="39">
        <f>Input!D85</f>
        <v>200</v>
      </c>
      <c r="Z91" s="39">
        <f t="shared" si="45"/>
        <v>144889.4</v>
      </c>
      <c r="AA91" s="39">
        <f>Input!E85</f>
        <v>300</v>
      </c>
      <c r="AB91" s="39">
        <f t="shared" si="46"/>
        <v>217334.1</v>
      </c>
      <c r="AC91" s="39">
        <f>Input!F85</f>
        <v>600</v>
      </c>
      <c r="AD91" s="39">
        <f t="shared" si="47"/>
        <v>434668.2</v>
      </c>
      <c r="AE91" s="39">
        <v>800</v>
      </c>
      <c r="AF91" s="39">
        <v>1000</v>
      </c>
      <c r="AG91" s="39">
        <v>1500</v>
      </c>
      <c r="AH91" s="39">
        <v>2020</v>
      </c>
      <c r="AI91" s="39">
        <v>2676</v>
      </c>
      <c r="AJ91" s="39">
        <v>3281</v>
      </c>
      <c r="AK91" s="39">
        <v>3662.5</v>
      </c>
      <c r="AL91" s="39">
        <v>4124</v>
      </c>
      <c r="AM91" s="39">
        <v>5288</v>
      </c>
      <c r="AN91" s="39">
        <v>5992.5</v>
      </c>
      <c r="AO91" s="39">
        <v>8018.3</v>
      </c>
      <c r="AP91" s="39">
        <v>9500</v>
      </c>
      <c r="AQ91" s="39">
        <f>Input!G85</f>
        <v>2444.35</v>
      </c>
      <c r="AR91" s="39">
        <f t="shared" si="48"/>
        <v>1770802.0244499999</v>
      </c>
    </row>
    <row r="92" spans="1:44" x14ac:dyDescent="0.3">
      <c r="A92" s="176"/>
      <c r="B92" s="177"/>
      <c r="C92" s="39" t="s">
        <v>1460</v>
      </c>
      <c r="D92" s="39">
        <v>48</v>
      </c>
      <c r="E92" s="39" t="s">
        <v>49</v>
      </c>
      <c r="F92" s="39" t="s">
        <v>53</v>
      </c>
      <c r="G92" s="39">
        <v>128</v>
      </c>
      <c r="H92" s="39">
        <v>-94.109722000000005</v>
      </c>
      <c r="I92" s="39">
        <v>29.928889000000002</v>
      </c>
      <c r="J92" s="39">
        <v>-94.110152999999997</v>
      </c>
      <c r="K92" s="39">
        <v>29.92878</v>
      </c>
      <c r="L92" s="39">
        <v>43.307000000000002</v>
      </c>
      <c r="M92" s="39" t="s">
        <v>51</v>
      </c>
      <c r="N92" s="39">
        <v>1</v>
      </c>
      <c r="O92" s="39">
        <v>6.3E-2</v>
      </c>
      <c r="Q92" s="39">
        <v>1</v>
      </c>
      <c r="R92" s="39">
        <v>19651218</v>
      </c>
      <c r="S92" s="39">
        <v>19930930</v>
      </c>
      <c r="T92" s="39">
        <v>688</v>
      </c>
      <c r="U92" s="39">
        <v>688</v>
      </c>
      <c r="V92" s="39">
        <v>5.2</v>
      </c>
      <c r="W92" s="39">
        <f>Input!C86</f>
        <v>5.3</v>
      </c>
      <c r="X92" s="39">
        <f t="shared" si="44"/>
        <v>3839.5690999999997</v>
      </c>
      <c r="Y92" s="39">
        <f>Input!D86</f>
        <v>5.6</v>
      </c>
      <c r="Z92" s="39">
        <f t="shared" si="45"/>
        <v>4056.9031999999997</v>
      </c>
      <c r="AA92" s="39">
        <f>Input!E86</f>
        <v>5.8</v>
      </c>
      <c r="AB92" s="39">
        <f t="shared" si="46"/>
        <v>4201.7925999999998</v>
      </c>
      <c r="AC92" s="39">
        <f>Input!F86</f>
        <v>6</v>
      </c>
      <c r="AD92" s="39">
        <f t="shared" si="47"/>
        <v>4346.6819999999998</v>
      </c>
      <c r="AE92" s="39">
        <v>6</v>
      </c>
      <c r="AF92" s="39">
        <v>6.1</v>
      </c>
      <c r="AG92" s="39">
        <v>6.3</v>
      </c>
      <c r="AH92" s="39">
        <v>6.8</v>
      </c>
      <c r="AI92" s="39">
        <v>300</v>
      </c>
      <c r="AJ92" s="39">
        <v>800</v>
      </c>
      <c r="AK92" s="39">
        <v>1100</v>
      </c>
      <c r="AL92" s="39">
        <v>1490</v>
      </c>
      <c r="AM92" s="39">
        <v>2771</v>
      </c>
      <c r="AN92" s="39">
        <v>4327.5</v>
      </c>
      <c r="AO92" s="39">
        <v>7684.4</v>
      </c>
      <c r="AP92" s="39">
        <v>9500</v>
      </c>
      <c r="AQ92" s="39">
        <f>Input!G86</f>
        <v>838.60900000000004</v>
      </c>
      <c r="AR92" s="39">
        <f t="shared" si="48"/>
        <v>607527.77422300004</v>
      </c>
    </row>
    <row r="93" spans="1:44" s="20" customFormat="1" x14ac:dyDescent="0.3">
      <c r="A93" s="176"/>
      <c r="B93" s="64" t="s">
        <v>1369</v>
      </c>
      <c r="V93" s="20">
        <f>SUM(V91:V92)</f>
        <v>35.200000000000003</v>
      </c>
      <c r="W93" s="20">
        <f t="shared" ref="W93:AR93" si="57">SUM(W91:W92)</f>
        <v>105.3</v>
      </c>
      <c r="X93" s="20">
        <f t="shared" si="57"/>
        <v>76284.26909999999</v>
      </c>
      <c r="Y93" s="20">
        <f t="shared" si="57"/>
        <v>205.6</v>
      </c>
      <c r="Z93" s="20">
        <f t="shared" si="57"/>
        <v>148946.30319999999</v>
      </c>
      <c r="AA93" s="20">
        <f t="shared" si="57"/>
        <v>305.8</v>
      </c>
      <c r="AB93" s="20">
        <f t="shared" si="57"/>
        <v>221535.89259999999</v>
      </c>
      <c r="AC93" s="20">
        <f t="shared" si="57"/>
        <v>606</v>
      </c>
      <c r="AD93" s="20">
        <f t="shared" si="57"/>
        <v>439014.88199999998</v>
      </c>
      <c r="AE93" s="20">
        <f t="shared" si="57"/>
        <v>806</v>
      </c>
      <c r="AF93" s="20">
        <f t="shared" si="57"/>
        <v>1006.1</v>
      </c>
      <c r="AG93" s="20">
        <f t="shared" si="57"/>
        <v>1506.3</v>
      </c>
      <c r="AH93" s="20">
        <f t="shared" si="57"/>
        <v>2026.8</v>
      </c>
      <c r="AI93" s="20">
        <f t="shared" si="57"/>
        <v>2976</v>
      </c>
      <c r="AJ93" s="20">
        <f t="shared" si="57"/>
        <v>4081</v>
      </c>
      <c r="AK93" s="20">
        <f t="shared" si="57"/>
        <v>4762.5</v>
      </c>
      <c r="AL93" s="20">
        <f t="shared" si="57"/>
        <v>5614</v>
      </c>
      <c r="AM93" s="20">
        <f t="shared" si="57"/>
        <v>8059</v>
      </c>
      <c r="AN93" s="20">
        <f t="shared" si="57"/>
        <v>10320</v>
      </c>
      <c r="AO93" s="20">
        <f t="shared" si="57"/>
        <v>15702.7</v>
      </c>
      <c r="AP93" s="20">
        <f t="shared" si="57"/>
        <v>19000</v>
      </c>
      <c r="AQ93" s="20">
        <f t="shared" si="57"/>
        <v>3282.9589999999998</v>
      </c>
      <c r="AR93" s="20">
        <f t="shared" si="57"/>
        <v>2378329.7986730002</v>
      </c>
    </row>
    <row r="94" spans="1:44" x14ac:dyDescent="0.3">
      <c r="A94" s="44">
        <v>12040202</v>
      </c>
      <c r="B94" s="45"/>
      <c r="C94" s="44" t="s">
        <v>76</v>
      </c>
      <c r="D94" s="44"/>
      <c r="E94" s="44"/>
      <c r="F94" s="44"/>
      <c r="G94" s="44"/>
      <c r="H94" s="44"/>
      <c r="I94" s="44"/>
      <c r="J94" s="44"/>
      <c r="K94" s="44"/>
      <c r="L94" s="44"/>
      <c r="M94" s="44"/>
      <c r="N94" s="44"/>
      <c r="O94" s="44"/>
      <c r="P94" s="44"/>
      <c r="Q94" s="44"/>
      <c r="R94" s="44"/>
      <c r="S94" s="44"/>
      <c r="T94" s="44"/>
      <c r="U94" s="44"/>
      <c r="V94" s="44"/>
      <c r="W94" s="44">
        <f>Input!C87</f>
        <v>0</v>
      </c>
      <c r="X94" s="44"/>
      <c r="Y94" s="44">
        <f>Input!D87</f>
        <v>0</v>
      </c>
      <c r="Z94" s="44"/>
      <c r="AA94" s="44">
        <f>Input!E87</f>
        <v>0</v>
      </c>
      <c r="AB94" s="44"/>
      <c r="AC94" s="44">
        <f>Input!F87</f>
        <v>0</v>
      </c>
      <c r="AD94" s="44"/>
      <c r="AE94" s="44"/>
      <c r="AF94" s="44"/>
      <c r="AG94" s="44"/>
      <c r="AH94" s="44"/>
      <c r="AI94" s="44"/>
      <c r="AJ94" s="44"/>
      <c r="AK94" s="44"/>
      <c r="AL94" s="44"/>
      <c r="AM94" s="44"/>
      <c r="AN94" s="44"/>
      <c r="AO94" s="44"/>
      <c r="AP94" s="44"/>
      <c r="AQ94" s="44">
        <f>Input!G87</f>
        <v>0</v>
      </c>
      <c r="AR94" s="44"/>
    </row>
    <row r="95" spans="1:44" x14ac:dyDescent="0.3">
      <c r="A95" s="39">
        <v>12040203</v>
      </c>
      <c r="B95" s="63" t="s">
        <v>1464</v>
      </c>
      <c r="C95" s="39" t="s">
        <v>104</v>
      </c>
      <c r="D95" s="39">
        <v>48</v>
      </c>
      <c r="E95" s="39" t="s">
        <v>49</v>
      </c>
      <c r="F95" s="39" t="s">
        <v>50</v>
      </c>
      <c r="G95" s="39">
        <v>169</v>
      </c>
      <c r="H95" s="39">
        <v>-94.916592109999996</v>
      </c>
      <c r="I95" s="39">
        <v>29.770225060000001</v>
      </c>
      <c r="J95" s="39">
        <v>-94.916526790000006</v>
      </c>
      <c r="K95" s="39">
        <v>29.770275120000001</v>
      </c>
      <c r="L95" s="39">
        <v>8.407</v>
      </c>
      <c r="M95" s="39" t="s">
        <v>51</v>
      </c>
      <c r="N95" s="39">
        <v>0</v>
      </c>
      <c r="O95" s="39">
        <v>0</v>
      </c>
      <c r="P95" s="39">
        <v>0</v>
      </c>
      <c r="Q95" s="39">
        <v>0</v>
      </c>
      <c r="R95" s="39">
        <v>19971012</v>
      </c>
      <c r="S95" s="39">
        <v>19980122</v>
      </c>
      <c r="T95" s="39">
        <v>2</v>
      </c>
      <c r="U95" s="39">
        <v>2</v>
      </c>
      <c r="V95" s="39">
        <v>5360</v>
      </c>
      <c r="W95" s="39">
        <f>Input!C88</f>
        <v>0</v>
      </c>
      <c r="X95" s="39">
        <f t="shared" ref="X95:AD98" si="58">W95*724.447</f>
        <v>0</v>
      </c>
      <c r="Y95" s="39">
        <f>Input!D88</f>
        <v>0</v>
      </c>
      <c r="Z95" s="39">
        <f t="shared" ref="Z95:Z97" si="59">Y95*724.447</f>
        <v>0</v>
      </c>
      <c r="AA95" s="39">
        <f>Input!E88</f>
        <v>0</v>
      </c>
      <c r="AB95" s="39">
        <f t="shared" ref="AB95:AB97" si="60">AA95*724.447</f>
        <v>0</v>
      </c>
      <c r="AC95" s="39">
        <f>Input!F88</f>
        <v>0</v>
      </c>
      <c r="AD95" s="39">
        <f t="shared" ref="AD95:AD97" si="61">AC95*724.447</f>
        <v>0</v>
      </c>
      <c r="AE95" s="39">
        <v>0</v>
      </c>
      <c r="AF95" s="39">
        <v>0</v>
      </c>
      <c r="AG95" s="39">
        <v>6124</v>
      </c>
      <c r="AH95" s="39">
        <v>7270</v>
      </c>
      <c r="AI95" s="39">
        <v>8416</v>
      </c>
      <c r="AJ95" s="39">
        <v>0</v>
      </c>
      <c r="AK95" s="39">
        <v>0</v>
      </c>
      <c r="AL95" s="39">
        <v>0</v>
      </c>
      <c r="AM95" s="39">
        <v>0</v>
      </c>
      <c r="AN95" s="39">
        <v>0</v>
      </c>
      <c r="AO95" s="39">
        <v>0</v>
      </c>
      <c r="AP95" s="39">
        <v>9180</v>
      </c>
      <c r="AQ95" s="39">
        <f>Input!G88</f>
        <v>7270</v>
      </c>
      <c r="AR95" s="39">
        <f t="shared" ref="AR95:AR100" si="62">AQ95*724.447</f>
        <v>5266729.6900000004</v>
      </c>
    </row>
    <row r="96" spans="1:44" x14ac:dyDescent="0.3">
      <c r="A96" s="39">
        <v>12040204</v>
      </c>
      <c r="B96" s="63" t="s">
        <v>1465</v>
      </c>
      <c r="C96" s="39" t="s">
        <v>105</v>
      </c>
      <c r="D96" s="39">
        <v>48</v>
      </c>
      <c r="E96" s="39" t="s">
        <v>49</v>
      </c>
      <c r="F96" s="39" t="s">
        <v>50</v>
      </c>
      <c r="G96" s="39">
        <v>99.6</v>
      </c>
      <c r="H96" s="39">
        <v>-95.196877959999995</v>
      </c>
      <c r="I96" s="39">
        <v>29.54217714</v>
      </c>
      <c r="J96" s="39">
        <v>-95.196907039999999</v>
      </c>
      <c r="K96" s="39">
        <v>29.542245860000001</v>
      </c>
      <c r="L96" s="39">
        <v>8.1229999999999993</v>
      </c>
      <c r="M96" s="39" t="s">
        <v>51</v>
      </c>
      <c r="N96" s="39">
        <v>1</v>
      </c>
      <c r="O96" s="39">
        <v>0.22900000000000001</v>
      </c>
      <c r="P96" s="39">
        <v>-999999</v>
      </c>
      <c r="Q96" s="39">
        <v>1</v>
      </c>
      <c r="R96" s="39">
        <v>19951001</v>
      </c>
      <c r="S96" s="39">
        <v>19970825</v>
      </c>
      <c r="T96" s="39">
        <v>488</v>
      </c>
      <c r="U96" s="39">
        <v>488</v>
      </c>
      <c r="V96" s="39">
        <v>19</v>
      </c>
      <c r="W96" s="39">
        <f>Input!C89</f>
        <v>26</v>
      </c>
      <c r="X96" s="39">
        <f t="shared" si="58"/>
        <v>18835.621999999999</v>
      </c>
      <c r="Y96" s="39">
        <f>Input!D89</f>
        <v>35</v>
      </c>
      <c r="Z96" s="39">
        <f t="shared" si="59"/>
        <v>25355.645</v>
      </c>
      <c r="AA96" s="39">
        <f>Input!E89</f>
        <v>42.9</v>
      </c>
      <c r="AB96" s="39">
        <f t="shared" si="60"/>
        <v>31078.776299999998</v>
      </c>
      <c r="AC96" s="39">
        <f>Input!F89</f>
        <v>50.8</v>
      </c>
      <c r="AD96" s="39">
        <f t="shared" si="61"/>
        <v>36801.907599999999</v>
      </c>
      <c r="AE96" s="39">
        <v>54</v>
      </c>
      <c r="AF96" s="39">
        <v>58</v>
      </c>
      <c r="AG96" s="39">
        <v>68</v>
      </c>
      <c r="AH96" s="39">
        <v>78.5</v>
      </c>
      <c r="AI96" s="39">
        <v>94.6</v>
      </c>
      <c r="AJ96" s="39">
        <v>123.3</v>
      </c>
      <c r="AK96" s="39">
        <v>147.75</v>
      </c>
      <c r="AL96" s="39">
        <v>236.4</v>
      </c>
      <c r="AM96" s="39">
        <v>450.6</v>
      </c>
      <c r="AN96" s="39">
        <v>1150</v>
      </c>
      <c r="AO96" s="39">
        <v>2316.9</v>
      </c>
      <c r="AP96" s="39">
        <v>4190</v>
      </c>
      <c r="AQ96" s="39">
        <f>Input!G89</f>
        <v>224.375</v>
      </c>
      <c r="AR96" s="39">
        <f t="shared" si="62"/>
        <v>162547.795625</v>
      </c>
    </row>
    <row r="97" spans="1:44" x14ac:dyDescent="0.3">
      <c r="A97" s="39">
        <v>12040205</v>
      </c>
      <c r="B97" s="63" t="s">
        <v>1466</v>
      </c>
      <c r="C97" s="39" t="s">
        <v>106</v>
      </c>
      <c r="D97" s="39">
        <v>48</v>
      </c>
      <c r="E97" s="39" t="s">
        <v>49</v>
      </c>
      <c r="F97" s="39" t="s">
        <v>50</v>
      </c>
      <c r="G97" s="39">
        <v>171</v>
      </c>
      <c r="H97" s="39">
        <v>-95.475775319999997</v>
      </c>
      <c r="I97" s="39">
        <v>29.158577350000002</v>
      </c>
      <c r="J97" s="39">
        <v>-95.475799559999999</v>
      </c>
      <c r="K97" s="39">
        <v>29.158571240000001</v>
      </c>
      <c r="L97" s="39">
        <v>2.4550000000000001</v>
      </c>
      <c r="M97" s="39" t="s">
        <v>51</v>
      </c>
      <c r="N97" s="39">
        <v>36</v>
      </c>
      <c r="O97" s="39">
        <v>0.59499999999999997</v>
      </c>
      <c r="P97" s="39">
        <v>0.19500000000000001</v>
      </c>
      <c r="Q97" s="39">
        <v>1</v>
      </c>
      <c r="R97" s="39">
        <v>19441001</v>
      </c>
      <c r="S97" s="39">
        <v>19800930</v>
      </c>
      <c r="T97" s="39">
        <v>13149</v>
      </c>
      <c r="U97" s="39">
        <v>13149</v>
      </c>
      <c r="V97" s="39">
        <v>0.3</v>
      </c>
      <c r="W97" s="39">
        <f>Input!C90</f>
        <v>5.2</v>
      </c>
      <c r="X97" s="39">
        <f t="shared" si="58"/>
        <v>3767.1244000000002</v>
      </c>
      <c r="Y97" s="39">
        <f>Input!D90</f>
        <v>27</v>
      </c>
      <c r="Z97" s="39">
        <f t="shared" si="59"/>
        <v>19560.069</v>
      </c>
      <c r="AA97" s="39">
        <f>Input!E90</f>
        <v>38</v>
      </c>
      <c r="AB97" s="39">
        <f t="shared" si="60"/>
        <v>27528.986000000001</v>
      </c>
      <c r="AC97" s="39">
        <f>Input!F90</f>
        <v>73</v>
      </c>
      <c r="AD97" s="39">
        <f t="shared" si="61"/>
        <v>52884.631000000001</v>
      </c>
      <c r="AE97" s="39">
        <v>85</v>
      </c>
      <c r="AF97" s="39">
        <v>97</v>
      </c>
      <c r="AG97" s="39">
        <v>118</v>
      </c>
      <c r="AH97" s="39">
        <v>132</v>
      </c>
      <c r="AI97" s="39">
        <v>146</v>
      </c>
      <c r="AJ97" s="39">
        <v>156</v>
      </c>
      <c r="AK97" s="39">
        <v>164</v>
      </c>
      <c r="AL97" s="39">
        <v>175</v>
      </c>
      <c r="AM97" s="39">
        <v>279</v>
      </c>
      <c r="AN97" s="39">
        <v>484</v>
      </c>
      <c r="AO97" s="39">
        <v>1455</v>
      </c>
      <c r="AP97" s="39">
        <v>10600</v>
      </c>
      <c r="AQ97" s="39">
        <f>Input!G90</f>
        <v>183.87299999999999</v>
      </c>
      <c r="AR97" s="39">
        <f t="shared" si="62"/>
        <v>133206.243231</v>
      </c>
    </row>
    <row r="98" spans="1:44" x14ac:dyDescent="0.3">
      <c r="A98" s="176">
        <v>12050001</v>
      </c>
      <c r="B98" s="63" t="s">
        <v>1461</v>
      </c>
      <c r="C98" s="39" t="s">
        <v>1462</v>
      </c>
      <c r="D98" s="39">
        <v>48</v>
      </c>
      <c r="E98" s="39" t="s">
        <v>49</v>
      </c>
      <c r="F98" s="39" t="s">
        <v>50</v>
      </c>
      <c r="G98" s="39">
        <v>5300</v>
      </c>
      <c r="H98" s="39">
        <v>-101.828222</v>
      </c>
      <c r="I98" s="39">
        <v>33.585641000000003</v>
      </c>
      <c r="J98" s="39">
        <v>-101.828232</v>
      </c>
      <c r="K98" s="39">
        <v>33.585602000000002</v>
      </c>
      <c r="L98" s="39">
        <v>4.4550000000000001</v>
      </c>
      <c r="M98" s="39" t="s">
        <v>51</v>
      </c>
      <c r="N98" s="39">
        <v>9</v>
      </c>
      <c r="O98" s="39">
        <v>6.0000000000000001E-3</v>
      </c>
      <c r="P98" s="39">
        <v>1.7000000000000001E-2</v>
      </c>
      <c r="Q98" s="39">
        <v>1</v>
      </c>
      <c r="R98" s="39">
        <v>19391001</v>
      </c>
      <c r="S98" s="39">
        <v>19490924</v>
      </c>
      <c r="T98" s="39">
        <v>3647</v>
      </c>
      <c r="U98" s="39">
        <v>147</v>
      </c>
      <c r="V98" s="39">
        <v>0</v>
      </c>
      <c r="W98" s="39">
        <f>Input!C91</f>
        <v>0</v>
      </c>
      <c r="X98" s="39">
        <f t="shared" si="58"/>
        <v>0</v>
      </c>
      <c r="Y98" s="39">
        <f>Input!D91</f>
        <v>0</v>
      </c>
      <c r="Z98" s="39">
        <f t="shared" si="58"/>
        <v>0</v>
      </c>
      <c r="AA98" s="39">
        <f>Input!E91</f>
        <v>0</v>
      </c>
      <c r="AB98" s="39">
        <f t="shared" si="58"/>
        <v>0</v>
      </c>
      <c r="AC98" s="39">
        <f>Input!F91</f>
        <v>0</v>
      </c>
      <c r="AD98" s="39">
        <f t="shared" si="58"/>
        <v>0</v>
      </c>
      <c r="AE98" s="39">
        <v>0</v>
      </c>
      <c r="AF98" s="39">
        <v>0</v>
      </c>
      <c r="AG98" s="39">
        <v>0</v>
      </c>
      <c r="AH98" s="39">
        <v>0</v>
      </c>
      <c r="AI98" s="39">
        <v>0</v>
      </c>
      <c r="AJ98" s="39">
        <v>0</v>
      </c>
      <c r="AK98" s="39">
        <v>0</v>
      </c>
      <c r="AL98" s="39">
        <v>0</v>
      </c>
      <c r="AM98" s="39">
        <v>0</v>
      </c>
      <c r="AN98" s="39">
        <v>0</v>
      </c>
      <c r="AO98" s="39">
        <v>18</v>
      </c>
      <c r="AP98" s="39">
        <v>1400</v>
      </c>
      <c r="AQ98" s="39">
        <f>Input!G91</f>
        <v>1.671</v>
      </c>
      <c r="AR98" s="39">
        <f t="shared" si="62"/>
        <v>1210.550937</v>
      </c>
    </row>
    <row r="99" spans="1:44" s="20" customFormat="1" x14ac:dyDescent="0.3">
      <c r="A99" s="176"/>
      <c r="B99" s="64" t="s">
        <v>1369</v>
      </c>
      <c r="V99" s="20">
        <f>V98*0.5</f>
        <v>0</v>
      </c>
      <c r="W99" s="20">
        <f t="shared" ref="W99:AR99" si="63">W98*0.5</f>
        <v>0</v>
      </c>
      <c r="X99" s="20">
        <f t="shared" si="63"/>
        <v>0</v>
      </c>
      <c r="Y99" s="20">
        <f t="shared" si="63"/>
        <v>0</v>
      </c>
      <c r="Z99" s="20">
        <f t="shared" si="63"/>
        <v>0</v>
      </c>
      <c r="AA99" s="20">
        <f t="shared" si="63"/>
        <v>0</v>
      </c>
      <c r="AB99" s="20">
        <f t="shared" si="63"/>
        <v>0</v>
      </c>
      <c r="AC99" s="20">
        <f t="shared" si="63"/>
        <v>0</v>
      </c>
      <c r="AD99" s="20">
        <f t="shared" si="63"/>
        <v>0</v>
      </c>
      <c r="AE99" s="20">
        <f t="shared" si="63"/>
        <v>0</v>
      </c>
      <c r="AF99" s="20">
        <f t="shared" si="63"/>
        <v>0</v>
      </c>
      <c r="AG99" s="20">
        <f t="shared" si="63"/>
        <v>0</v>
      </c>
      <c r="AH99" s="20">
        <f t="shared" si="63"/>
        <v>0</v>
      </c>
      <c r="AI99" s="20">
        <f t="shared" si="63"/>
        <v>0</v>
      </c>
      <c r="AJ99" s="20">
        <f t="shared" si="63"/>
        <v>0</v>
      </c>
      <c r="AK99" s="20">
        <f t="shared" si="63"/>
        <v>0</v>
      </c>
      <c r="AL99" s="20">
        <f t="shared" si="63"/>
        <v>0</v>
      </c>
      <c r="AM99" s="20">
        <f t="shared" si="63"/>
        <v>0</v>
      </c>
      <c r="AN99" s="20">
        <f t="shared" si="63"/>
        <v>0</v>
      </c>
      <c r="AO99" s="20">
        <f t="shared" si="63"/>
        <v>9</v>
      </c>
      <c r="AP99" s="20">
        <f t="shared" si="63"/>
        <v>700</v>
      </c>
      <c r="AQ99" s="20">
        <f t="shared" si="63"/>
        <v>0.83550000000000002</v>
      </c>
      <c r="AR99" s="20">
        <f t="shared" si="63"/>
        <v>605.27546849999999</v>
      </c>
    </row>
    <row r="100" spans="1:44" x14ac:dyDescent="0.3">
      <c r="A100" s="176">
        <v>12050002</v>
      </c>
      <c r="B100" s="63" t="s">
        <v>1461</v>
      </c>
      <c r="C100" s="39" t="s">
        <v>1462</v>
      </c>
      <c r="D100" s="39">
        <v>48</v>
      </c>
      <c r="E100" s="39" t="s">
        <v>49</v>
      </c>
      <c r="F100" s="39" t="s">
        <v>50</v>
      </c>
      <c r="G100" s="39">
        <v>5300</v>
      </c>
      <c r="H100" s="39">
        <v>-101.828222</v>
      </c>
      <c r="I100" s="39">
        <v>33.585641000000003</v>
      </c>
      <c r="J100" s="39">
        <v>-101.828232</v>
      </c>
      <c r="K100" s="39">
        <v>33.585602000000002</v>
      </c>
      <c r="L100" s="39">
        <v>4.4550000000000001</v>
      </c>
      <c r="M100" s="39" t="s">
        <v>51</v>
      </c>
      <c r="N100" s="39">
        <v>9</v>
      </c>
      <c r="O100" s="39">
        <v>6.0000000000000001E-3</v>
      </c>
      <c r="P100" s="39">
        <v>1.7000000000000001E-2</v>
      </c>
      <c r="Q100" s="39">
        <v>1</v>
      </c>
      <c r="R100" s="39">
        <v>19391001</v>
      </c>
      <c r="S100" s="39">
        <v>19490924</v>
      </c>
      <c r="T100" s="39">
        <v>3647</v>
      </c>
      <c r="U100" s="39">
        <v>147</v>
      </c>
      <c r="V100" s="39">
        <v>0</v>
      </c>
      <c r="W100" s="39">
        <f>Input!C92</f>
        <v>0</v>
      </c>
      <c r="X100" s="39">
        <f t="shared" ref="X100" si="64">W100*724.447</f>
        <v>0</v>
      </c>
      <c r="Y100" s="39">
        <f>Input!D92</f>
        <v>0</v>
      </c>
      <c r="Z100" s="39">
        <f t="shared" ref="Z100" si="65">Y100*724.447</f>
        <v>0</v>
      </c>
      <c r="AA100" s="39">
        <f>Input!E92</f>
        <v>0</v>
      </c>
      <c r="AB100" s="39">
        <f t="shared" ref="AB100" si="66">AA100*724.447</f>
        <v>0</v>
      </c>
      <c r="AC100" s="39">
        <f>Input!F92</f>
        <v>0</v>
      </c>
      <c r="AD100" s="39">
        <f t="shared" ref="AD100" si="67">AC100*724.447</f>
        <v>0</v>
      </c>
      <c r="AE100" s="39">
        <v>0</v>
      </c>
      <c r="AF100" s="39">
        <v>0</v>
      </c>
      <c r="AG100" s="39">
        <v>0</v>
      </c>
      <c r="AH100" s="39">
        <v>0</v>
      </c>
      <c r="AI100" s="39">
        <v>0</v>
      </c>
      <c r="AJ100" s="39">
        <v>0</v>
      </c>
      <c r="AK100" s="39">
        <v>0</v>
      </c>
      <c r="AL100" s="39">
        <v>0</v>
      </c>
      <c r="AM100" s="39">
        <v>0</v>
      </c>
      <c r="AN100" s="39">
        <v>0</v>
      </c>
      <c r="AO100" s="39">
        <v>18</v>
      </c>
      <c r="AP100" s="39">
        <v>1400</v>
      </c>
      <c r="AQ100" s="39">
        <f>Input!G92</f>
        <v>1.671</v>
      </c>
      <c r="AR100" s="39">
        <f t="shared" si="62"/>
        <v>1210.550937</v>
      </c>
    </row>
    <row r="101" spans="1:44" s="20" customFormat="1" x14ac:dyDescent="0.3">
      <c r="A101" s="176"/>
      <c r="B101" s="64" t="s">
        <v>1369</v>
      </c>
      <c r="V101" s="20">
        <f>V100*0.5</f>
        <v>0</v>
      </c>
      <c r="W101" s="20">
        <f t="shared" ref="W101" si="68">W100*0.5</f>
        <v>0</v>
      </c>
      <c r="X101" s="20">
        <f t="shared" ref="X101" si="69">X100*0.5</f>
        <v>0</v>
      </c>
      <c r="Y101" s="20">
        <f t="shared" ref="Y101" si="70">Y100*0.5</f>
        <v>0</v>
      </c>
      <c r="Z101" s="20">
        <f t="shared" ref="Z101" si="71">Z100*0.5</f>
        <v>0</v>
      </c>
      <c r="AA101" s="20">
        <f t="shared" ref="AA101" si="72">AA100*0.5</f>
        <v>0</v>
      </c>
      <c r="AB101" s="20">
        <f t="shared" ref="AB101" si="73">AB100*0.5</f>
        <v>0</v>
      </c>
      <c r="AC101" s="20">
        <f t="shared" ref="AC101" si="74">AC100*0.5</f>
        <v>0</v>
      </c>
      <c r="AD101" s="20">
        <f t="shared" ref="AD101" si="75">AD100*0.5</f>
        <v>0</v>
      </c>
      <c r="AE101" s="20">
        <f t="shared" ref="AE101" si="76">AE100*0.5</f>
        <v>0</v>
      </c>
      <c r="AF101" s="20">
        <f t="shared" ref="AF101" si="77">AF100*0.5</f>
        <v>0</v>
      </c>
      <c r="AG101" s="20">
        <f t="shared" ref="AG101" si="78">AG100*0.5</f>
        <v>0</v>
      </c>
      <c r="AH101" s="20">
        <f t="shared" ref="AH101" si="79">AH100*0.5</f>
        <v>0</v>
      </c>
      <c r="AI101" s="20">
        <f t="shared" ref="AI101" si="80">AI100*0.5</f>
        <v>0</v>
      </c>
      <c r="AJ101" s="20">
        <f t="shared" ref="AJ101" si="81">AJ100*0.5</f>
        <v>0</v>
      </c>
      <c r="AK101" s="20">
        <f t="shared" ref="AK101" si="82">AK100*0.5</f>
        <v>0</v>
      </c>
      <c r="AL101" s="20">
        <f t="shared" ref="AL101" si="83">AL100*0.5</f>
        <v>0</v>
      </c>
      <c r="AM101" s="20">
        <f t="shared" ref="AM101" si="84">AM100*0.5</f>
        <v>0</v>
      </c>
      <c r="AN101" s="20">
        <f t="shared" ref="AN101" si="85">AN100*0.5</f>
        <v>0</v>
      </c>
      <c r="AO101" s="20">
        <f t="shared" ref="AO101" si="86">AO100*0.5</f>
        <v>9</v>
      </c>
      <c r="AP101" s="20">
        <f t="shared" ref="AP101" si="87">AP100*0.5</f>
        <v>700</v>
      </c>
      <c r="AQ101" s="20">
        <f t="shared" ref="AQ101" si="88">AQ100*0.5</f>
        <v>0.83550000000000002</v>
      </c>
      <c r="AR101" s="20">
        <f t="shared" ref="AR101" si="89">AR100*0.5</f>
        <v>605.27546849999999</v>
      </c>
    </row>
    <row r="102" spans="1:44" x14ac:dyDescent="0.3">
      <c r="A102" s="39">
        <v>12050003</v>
      </c>
      <c r="B102" s="63" t="s">
        <v>1467</v>
      </c>
      <c r="C102" s="39" t="s">
        <v>107</v>
      </c>
      <c r="D102" s="39">
        <v>48</v>
      </c>
      <c r="E102" s="39" t="s">
        <v>49</v>
      </c>
      <c r="F102" s="39" t="s">
        <v>50</v>
      </c>
      <c r="G102" s="39">
        <v>5790</v>
      </c>
      <c r="H102" s="39">
        <v>-101.33847149</v>
      </c>
      <c r="I102" s="39">
        <v>33.248704480000001</v>
      </c>
      <c r="J102" s="39">
        <v>-101.34033966</v>
      </c>
      <c r="K102" s="39">
        <v>33.248134610000001</v>
      </c>
      <c r="L102" s="39">
        <v>184.28100000000001</v>
      </c>
      <c r="M102" s="39" t="s">
        <v>51</v>
      </c>
      <c r="N102" s="39">
        <v>10</v>
      </c>
      <c r="O102" s="39">
        <v>0.23</v>
      </c>
      <c r="P102" s="39">
        <v>0.104</v>
      </c>
      <c r="Q102" s="39">
        <v>1</v>
      </c>
      <c r="R102" s="39">
        <v>19831001</v>
      </c>
      <c r="S102" s="39">
        <v>19930930</v>
      </c>
      <c r="T102" s="39">
        <v>3653</v>
      </c>
      <c r="U102" s="39">
        <v>3391</v>
      </c>
      <c r="V102" s="39">
        <v>0</v>
      </c>
      <c r="W102" s="39">
        <f>Input!C93</f>
        <v>0</v>
      </c>
      <c r="X102" s="39">
        <f t="shared" ref="X102:X104" si="90">W102*724.447</f>
        <v>0</v>
      </c>
      <c r="Y102" s="39">
        <f>Input!D93</f>
        <v>0</v>
      </c>
      <c r="Z102" s="39">
        <f t="shared" ref="Z102:Z104" si="91">Y102*724.447</f>
        <v>0</v>
      </c>
      <c r="AA102" s="39">
        <f>Input!E93</f>
        <v>0.21</v>
      </c>
      <c r="AB102" s="39">
        <f t="shared" ref="AB102:AB104" si="92">AA102*724.447</f>
        <v>152.13387</v>
      </c>
      <c r="AC102" s="39">
        <f>Input!F93</f>
        <v>3</v>
      </c>
      <c r="AD102" s="39">
        <f t="shared" ref="AD102:AD104" si="93">AC102*724.447</f>
        <v>2173.3409999999999</v>
      </c>
      <c r="AE102" s="39">
        <v>4.4000000000000004</v>
      </c>
      <c r="AF102" s="39">
        <v>5.7</v>
      </c>
      <c r="AG102" s="39">
        <v>9</v>
      </c>
      <c r="AH102" s="39">
        <v>12</v>
      </c>
      <c r="AI102" s="39">
        <v>16</v>
      </c>
      <c r="AJ102" s="39">
        <v>21</v>
      </c>
      <c r="AK102" s="39">
        <v>24</v>
      </c>
      <c r="AL102" s="39">
        <v>28</v>
      </c>
      <c r="AM102" s="39">
        <v>47</v>
      </c>
      <c r="AN102" s="39">
        <v>96</v>
      </c>
      <c r="AO102" s="39">
        <v>429.9</v>
      </c>
      <c r="AP102" s="39">
        <v>1950</v>
      </c>
      <c r="AQ102" s="39">
        <f>Input!G93</f>
        <v>30.959</v>
      </c>
      <c r="AR102" s="39">
        <f t="shared" ref="AR102:AR104" si="94">AQ102*724.447</f>
        <v>22428.154673000001</v>
      </c>
    </row>
    <row r="103" spans="1:44" x14ac:dyDescent="0.3">
      <c r="A103" s="39">
        <v>12050004</v>
      </c>
      <c r="B103" s="63" t="s">
        <v>1468</v>
      </c>
      <c r="C103" s="39" t="s">
        <v>108</v>
      </c>
      <c r="D103" s="39">
        <v>48</v>
      </c>
      <c r="E103" s="39" t="s">
        <v>49</v>
      </c>
      <c r="F103" s="39" t="s">
        <v>53</v>
      </c>
      <c r="G103" s="39">
        <v>8796</v>
      </c>
      <c r="H103" s="39">
        <v>-100.18065885999999</v>
      </c>
      <c r="I103" s="39">
        <v>33.008157709999999</v>
      </c>
      <c r="J103" s="39">
        <v>-100.18087769</v>
      </c>
      <c r="K103" s="39">
        <v>33.008468630000003</v>
      </c>
      <c r="L103" s="39">
        <v>40.212000000000003</v>
      </c>
      <c r="M103" s="39" t="s">
        <v>51</v>
      </c>
      <c r="N103" s="39">
        <v>76</v>
      </c>
      <c r="O103" s="39">
        <v>8.2000000000000003E-2</v>
      </c>
      <c r="P103" s="39">
        <v>8.8999999999999996E-2</v>
      </c>
      <c r="Q103" s="39">
        <v>1</v>
      </c>
      <c r="R103" s="39">
        <v>19240101</v>
      </c>
      <c r="S103" s="39">
        <v>20040930</v>
      </c>
      <c r="T103" s="39">
        <v>27760</v>
      </c>
      <c r="U103" s="39">
        <v>22945</v>
      </c>
      <c r="V103" s="39">
        <v>0</v>
      </c>
      <c r="W103" s="39">
        <f>Input!C94</f>
        <v>0</v>
      </c>
      <c r="X103" s="39">
        <f t="shared" si="90"/>
        <v>0</v>
      </c>
      <c r="Y103" s="39">
        <f>Input!D94</f>
        <v>0</v>
      </c>
      <c r="Z103" s="39">
        <f t="shared" si="91"/>
        <v>0</v>
      </c>
      <c r="AA103" s="39">
        <f>Input!E94</f>
        <v>0</v>
      </c>
      <c r="AB103" s="39">
        <f t="shared" si="92"/>
        <v>0</v>
      </c>
      <c r="AC103" s="39">
        <f>Input!F94</f>
        <v>0.1</v>
      </c>
      <c r="AD103" s="39">
        <f t="shared" si="93"/>
        <v>72.444699999999997</v>
      </c>
      <c r="AE103" s="39">
        <v>0.2</v>
      </c>
      <c r="AF103" s="39">
        <v>0.4</v>
      </c>
      <c r="AG103" s="39">
        <v>2</v>
      </c>
      <c r="AH103" s="39">
        <v>6.2</v>
      </c>
      <c r="AI103" s="39">
        <v>14</v>
      </c>
      <c r="AJ103" s="39">
        <v>27</v>
      </c>
      <c r="AK103" s="39">
        <v>38</v>
      </c>
      <c r="AL103" s="39">
        <v>58</v>
      </c>
      <c r="AM103" s="39">
        <v>184</v>
      </c>
      <c r="AN103" s="39">
        <v>508</v>
      </c>
      <c r="AO103" s="39">
        <v>2663.9</v>
      </c>
      <c r="AP103" s="39">
        <v>55600</v>
      </c>
      <c r="AQ103" s="39">
        <f>Input!G94</f>
        <v>141.833</v>
      </c>
      <c r="AR103" s="39">
        <f t="shared" si="94"/>
        <v>102750.491351</v>
      </c>
    </row>
    <row r="104" spans="1:44" x14ac:dyDescent="0.3">
      <c r="A104" s="39">
        <v>12050005</v>
      </c>
      <c r="B104" s="63" t="s">
        <v>1469</v>
      </c>
      <c r="C104" s="39" t="s">
        <v>109</v>
      </c>
      <c r="D104" s="39">
        <v>48</v>
      </c>
      <c r="E104" s="39" t="s">
        <v>49</v>
      </c>
      <c r="F104" s="39" t="s">
        <v>53</v>
      </c>
      <c r="G104" s="39">
        <v>1291</v>
      </c>
      <c r="H104" s="39">
        <v>-101.70267477</v>
      </c>
      <c r="I104" s="39">
        <v>34.178960480000001</v>
      </c>
      <c r="J104" s="39">
        <v>-101.70261383</v>
      </c>
      <c r="K104" s="39">
        <v>34.178779599999999</v>
      </c>
      <c r="L104" s="39">
        <v>20.974</v>
      </c>
      <c r="M104" s="39" t="s">
        <v>51</v>
      </c>
      <c r="N104" s="39">
        <v>37</v>
      </c>
      <c r="O104" s="39">
        <v>4.0000000000000001E-3</v>
      </c>
      <c r="P104" s="39">
        <v>7.0000000000000001E-3</v>
      </c>
      <c r="Q104" s="39">
        <v>1</v>
      </c>
      <c r="R104" s="39">
        <v>19390701</v>
      </c>
      <c r="S104" s="39">
        <v>20040930</v>
      </c>
      <c r="T104" s="39">
        <v>13668</v>
      </c>
      <c r="U104" s="39">
        <v>1984</v>
      </c>
      <c r="V104" s="39">
        <v>0</v>
      </c>
      <c r="W104" s="39">
        <f>Input!C95</f>
        <v>0</v>
      </c>
      <c r="X104" s="39">
        <f t="shared" si="90"/>
        <v>0</v>
      </c>
      <c r="Y104" s="39">
        <f>Input!D95</f>
        <v>0</v>
      </c>
      <c r="Z104" s="39">
        <f t="shared" si="91"/>
        <v>0</v>
      </c>
      <c r="AA104" s="39">
        <f>Input!E95</f>
        <v>0</v>
      </c>
      <c r="AB104" s="39">
        <f t="shared" si="92"/>
        <v>0</v>
      </c>
      <c r="AC104" s="39">
        <f>Input!F95</f>
        <v>0</v>
      </c>
      <c r="AD104" s="39">
        <f t="shared" si="93"/>
        <v>0</v>
      </c>
      <c r="AE104" s="39">
        <v>0</v>
      </c>
      <c r="AF104" s="39">
        <v>0</v>
      </c>
      <c r="AG104" s="39">
        <v>0</v>
      </c>
      <c r="AH104" s="39">
        <v>0</v>
      </c>
      <c r="AI104" s="39">
        <v>0</v>
      </c>
      <c r="AJ104" s="39">
        <v>0</v>
      </c>
      <c r="AK104" s="39">
        <v>0</v>
      </c>
      <c r="AL104" s="39">
        <v>0</v>
      </c>
      <c r="AM104" s="39">
        <v>0.2</v>
      </c>
      <c r="AN104" s="39">
        <v>1.7</v>
      </c>
      <c r="AO104" s="39">
        <v>41.31</v>
      </c>
      <c r="AP104" s="39">
        <v>3710</v>
      </c>
      <c r="AQ104" s="39">
        <f>Input!G95</f>
        <v>2.8929999999999998</v>
      </c>
      <c r="AR104" s="39">
        <f t="shared" si="94"/>
        <v>2095.825171</v>
      </c>
    </row>
    <row r="105" spans="1:44" x14ac:dyDescent="0.3">
      <c r="A105" s="44">
        <v>12050006</v>
      </c>
      <c r="B105" s="45"/>
      <c r="C105" s="44" t="s">
        <v>110</v>
      </c>
      <c r="D105" s="44"/>
      <c r="E105" s="44"/>
      <c r="F105" s="44"/>
      <c r="G105" s="44"/>
      <c r="H105" s="44"/>
      <c r="I105" s="44"/>
      <c r="J105" s="44"/>
      <c r="K105" s="44"/>
      <c r="L105" s="44"/>
      <c r="M105" s="44"/>
      <c r="N105" s="44"/>
      <c r="O105" s="44"/>
      <c r="P105" s="44"/>
      <c r="Q105" s="44"/>
      <c r="R105" s="44"/>
      <c r="S105" s="44"/>
      <c r="T105" s="44"/>
      <c r="U105" s="44"/>
      <c r="V105" s="44"/>
      <c r="W105" s="44">
        <f>Input!C96</f>
        <v>0</v>
      </c>
      <c r="X105" s="44"/>
      <c r="Y105" s="44">
        <f>Input!D96</f>
        <v>0</v>
      </c>
      <c r="Z105" s="44"/>
      <c r="AA105" s="44">
        <f>Input!E96</f>
        <v>0</v>
      </c>
      <c r="AB105" s="44"/>
      <c r="AC105" s="44">
        <f>Input!F96</f>
        <v>0</v>
      </c>
      <c r="AD105" s="44"/>
      <c r="AE105" s="44"/>
      <c r="AF105" s="44"/>
      <c r="AG105" s="44"/>
      <c r="AH105" s="44"/>
      <c r="AI105" s="44"/>
      <c r="AJ105" s="44"/>
      <c r="AK105" s="44"/>
      <c r="AL105" s="44"/>
      <c r="AM105" s="44"/>
      <c r="AN105" s="44"/>
      <c r="AO105" s="44"/>
      <c r="AP105" s="44"/>
      <c r="AQ105" s="44">
        <f>Input!G96</f>
        <v>0</v>
      </c>
      <c r="AR105" s="44"/>
    </row>
    <row r="106" spans="1:44" x14ac:dyDescent="0.3">
      <c r="A106" s="176">
        <v>12050007</v>
      </c>
      <c r="B106" s="177" t="s">
        <v>1470</v>
      </c>
      <c r="C106" s="39" t="s">
        <v>111</v>
      </c>
      <c r="D106" s="39">
        <v>48</v>
      </c>
      <c r="E106" s="39" t="s">
        <v>49</v>
      </c>
      <c r="F106" s="39" t="s">
        <v>53</v>
      </c>
      <c r="G106" s="39">
        <v>5130</v>
      </c>
      <c r="H106" s="39">
        <v>-100.23816222000001</v>
      </c>
      <c r="I106" s="39">
        <v>33.33398012</v>
      </c>
      <c r="J106" s="39">
        <v>-100.23815918</v>
      </c>
      <c r="K106" s="39">
        <v>33.334011080000003</v>
      </c>
      <c r="L106" s="39">
        <v>3.468</v>
      </c>
      <c r="M106" s="39" t="s">
        <v>51</v>
      </c>
      <c r="N106" s="39">
        <v>66</v>
      </c>
      <c r="O106" s="39">
        <v>9.6000000000000002E-2</v>
      </c>
      <c r="P106" s="39">
        <v>0.10299999999999999</v>
      </c>
      <c r="Q106" s="39">
        <v>1</v>
      </c>
      <c r="R106" s="39">
        <v>19240101</v>
      </c>
      <c r="S106" s="39">
        <v>20040930</v>
      </c>
      <c r="T106" s="39">
        <v>24443</v>
      </c>
      <c r="U106" s="39">
        <v>23531</v>
      </c>
      <c r="V106" s="39">
        <v>0</v>
      </c>
      <c r="W106" s="39">
        <f>Input!C97</f>
        <v>0</v>
      </c>
      <c r="X106" s="39">
        <f t="shared" ref="X106:X126" si="95">W106*724.447</f>
        <v>0</v>
      </c>
      <c r="Y106" s="39">
        <f>Input!D97</f>
        <v>3.2000000000000001E-2</v>
      </c>
      <c r="Z106" s="39">
        <f t="shared" ref="Z106:Z126" si="96">Y106*724.447</f>
        <v>23.182304000000002</v>
      </c>
      <c r="AA106" s="39">
        <f>Input!E97</f>
        <v>0.1</v>
      </c>
      <c r="AB106" s="39">
        <f t="shared" ref="AB106:AB126" si="97">AA106*724.447</f>
        <v>72.444699999999997</v>
      </c>
      <c r="AC106" s="39">
        <f>Input!F97</f>
        <v>0.3</v>
      </c>
      <c r="AD106" s="39">
        <f t="shared" ref="AD106:AD126" si="98">AC106*724.447</f>
        <v>217.33410000000001</v>
      </c>
      <c r="AE106" s="39">
        <v>0.5</v>
      </c>
      <c r="AF106" s="39">
        <v>0.9</v>
      </c>
      <c r="AG106" s="39">
        <v>2.8</v>
      </c>
      <c r="AH106" s="39">
        <v>5.5</v>
      </c>
      <c r="AI106" s="39">
        <v>9.8000000000000007</v>
      </c>
      <c r="AJ106" s="39">
        <v>18</v>
      </c>
      <c r="AK106" s="39">
        <v>26</v>
      </c>
      <c r="AL106" s="39">
        <v>39</v>
      </c>
      <c r="AM106" s="39">
        <v>120</v>
      </c>
      <c r="AN106" s="39">
        <v>305</v>
      </c>
      <c r="AO106" s="39">
        <v>1825.6</v>
      </c>
      <c r="AP106" s="39">
        <v>23300</v>
      </c>
      <c r="AQ106" s="39">
        <f>Input!G97</f>
        <v>95.57</v>
      </c>
      <c r="AR106" s="39">
        <f t="shared" ref="AR106:AR126" si="99">AQ106*724.447</f>
        <v>69235.399789999996</v>
      </c>
    </row>
    <row r="107" spans="1:44" x14ac:dyDescent="0.3">
      <c r="A107" s="176"/>
      <c r="B107" s="177"/>
      <c r="C107" s="39" t="s">
        <v>1471</v>
      </c>
      <c r="D107" s="39">
        <v>48</v>
      </c>
      <c r="E107" s="39" t="s">
        <v>49</v>
      </c>
      <c r="F107" s="39" t="s">
        <v>50</v>
      </c>
      <c r="G107" s="39">
        <v>88.8</v>
      </c>
      <c r="H107" s="39">
        <v>-100.21343899999999</v>
      </c>
      <c r="I107" s="39">
        <v>33.233428000000004</v>
      </c>
      <c r="J107" s="39">
        <v>-100.213539</v>
      </c>
      <c r="K107" s="39">
        <v>33.233685000000001</v>
      </c>
      <c r="L107" s="39">
        <v>30.148</v>
      </c>
      <c r="M107" s="39" t="s">
        <v>51</v>
      </c>
      <c r="N107" s="39">
        <v>18</v>
      </c>
      <c r="O107" s="39">
        <v>0.114</v>
      </c>
      <c r="P107" s="39">
        <v>0.108</v>
      </c>
      <c r="Q107" s="39">
        <v>1</v>
      </c>
      <c r="R107" s="39">
        <v>19651001</v>
      </c>
      <c r="S107" s="39">
        <v>19831006</v>
      </c>
      <c r="T107" s="39">
        <v>6580</v>
      </c>
      <c r="U107" s="39">
        <v>5405</v>
      </c>
      <c r="V107" s="39">
        <v>0</v>
      </c>
      <c r="W107" s="39">
        <f>Input!C98</f>
        <v>0</v>
      </c>
      <c r="X107" s="39">
        <f t="shared" si="95"/>
        <v>0</v>
      </c>
      <c r="Y107" s="39">
        <f>Input!D98</f>
        <v>0</v>
      </c>
      <c r="Z107" s="39">
        <f t="shared" si="96"/>
        <v>0</v>
      </c>
      <c r="AA107" s="39">
        <f>Input!E98</f>
        <v>0</v>
      </c>
      <c r="AB107" s="39">
        <f t="shared" si="97"/>
        <v>0</v>
      </c>
      <c r="AC107" s="39">
        <f>Input!F98</f>
        <v>0.03</v>
      </c>
      <c r="AD107" s="39">
        <f t="shared" si="98"/>
        <v>21.733409999999999</v>
      </c>
      <c r="AE107" s="39">
        <v>7.0000000000000007E-2</v>
      </c>
      <c r="AF107" s="39">
        <v>0.11</v>
      </c>
      <c r="AG107" s="39">
        <v>0.22</v>
      </c>
      <c r="AH107" s="39">
        <v>0.34</v>
      </c>
      <c r="AI107" s="39">
        <v>0.52</v>
      </c>
      <c r="AJ107" s="39">
        <v>0.7</v>
      </c>
      <c r="AK107" s="39">
        <v>0.87</v>
      </c>
      <c r="AL107" s="39">
        <v>1.2</v>
      </c>
      <c r="AM107" s="39">
        <v>2.9</v>
      </c>
      <c r="AN107" s="39">
        <v>8.1999999999999993</v>
      </c>
      <c r="AO107" s="39">
        <v>81</v>
      </c>
      <c r="AP107" s="39">
        <v>1310</v>
      </c>
      <c r="AQ107" s="39">
        <f>Input!G98</f>
        <v>4.3330000000000002</v>
      </c>
      <c r="AR107" s="39">
        <f t="shared" si="99"/>
        <v>3139.028851</v>
      </c>
    </row>
    <row r="108" spans="1:44" s="20" customFormat="1" x14ac:dyDescent="0.3">
      <c r="A108" s="176"/>
      <c r="B108" s="64" t="s">
        <v>1369</v>
      </c>
      <c r="V108" s="20">
        <f>SUM(V106:V107)</f>
        <v>0</v>
      </c>
      <c r="W108" s="20">
        <f t="shared" ref="W108:AR108" si="100">SUM(W106:W107)</f>
        <v>0</v>
      </c>
      <c r="X108" s="20">
        <f t="shared" si="100"/>
        <v>0</v>
      </c>
      <c r="Y108" s="20">
        <f t="shared" si="100"/>
        <v>3.2000000000000001E-2</v>
      </c>
      <c r="Z108" s="20">
        <f t="shared" si="100"/>
        <v>23.182304000000002</v>
      </c>
      <c r="AA108" s="20">
        <f t="shared" si="100"/>
        <v>0.1</v>
      </c>
      <c r="AB108" s="20">
        <f t="shared" si="100"/>
        <v>72.444699999999997</v>
      </c>
      <c r="AC108" s="20">
        <f t="shared" si="100"/>
        <v>0.32999999999999996</v>
      </c>
      <c r="AD108" s="20">
        <f t="shared" si="100"/>
        <v>239.06751</v>
      </c>
      <c r="AE108" s="20">
        <f t="shared" si="100"/>
        <v>0.57000000000000006</v>
      </c>
      <c r="AF108" s="20">
        <f t="shared" si="100"/>
        <v>1.01</v>
      </c>
      <c r="AG108" s="20">
        <f t="shared" si="100"/>
        <v>3.02</v>
      </c>
      <c r="AH108" s="20">
        <f t="shared" si="100"/>
        <v>5.84</v>
      </c>
      <c r="AI108" s="20">
        <f t="shared" si="100"/>
        <v>10.32</v>
      </c>
      <c r="AJ108" s="20">
        <f t="shared" si="100"/>
        <v>18.7</v>
      </c>
      <c r="AK108" s="20">
        <f t="shared" si="100"/>
        <v>26.87</v>
      </c>
      <c r="AL108" s="20">
        <f t="shared" si="100"/>
        <v>40.200000000000003</v>
      </c>
      <c r="AM108" s="20">
        <f t="shared" si="100"/>
        <v>122.9</v>
      </c>
      <c r="AN108" s="20">
        <f t="shared" si="100"/>
        <v>313.2</v>
      </c>
      <c r="AO108" s="20">
        <f t="shared" si="100"/>
        <v>1906.6</v>
      </c>
      <c r="AP108" s="20">
        <f t="shared" si="100"/>
        <v>24610</v>
      </c>
      <c r="AQ108" s="20">
        <f t="shared" si="100"/>
        <v>99.902999999999992</v>
      </c>
      <c r="AR108" s="20">
        <f t="shared" si="100"/>
        <v>72374.428640999991</v>
      </c>
    </row>
    <row r="109" spans="1:44" x14ac:dyDescent="0.3">
      <c r="A109" s="39">
        <v>12060101</v>
      </c>
      <c r="B109" s="63" t="s">
        <v>1473</v>
      </c>
      <c r="C109" s="39" t="s">
        <v>112</v>
      </c>
      <c r="D109" s="39">
        <v>48</v>
      </c>
      <c r="E109" s="39" t="s">
        <v>49</v>
      </c>
      <c r="F109" s="39" t="s">
        <v>50</v>
      </c>
      <c r="G109" s="39">
        <v>16830</v>
      </c>
      <c r="H109" s="39">
        <v>-98.727006149999994</v>
      </c>
      <c r="I109" s="39">
        <v>33.082059289999997</v>
      </c>
      <c r="J109" s="39">
        <v>-98.727714539999994</v>
      </c>
      <c r="K109" s="39">
        <v>33.081573489999997</v>
      </c>
      <c r="L109" s="39">
        <v>85.200999999999993</v>
      </c>
      <c r="M109" s="39" t="s">
        <v>51</v>
      </c>
      <c r="N109" s="39">
        <v>4</v>
      </c>
      <c r="O109" s="39">
        <v>0.104</v>
      </c>
      <c r="P109" s="39">
        <v>4.2999999999999997E-2</v>
      </c>
      <c r="Q109" s="39">
        <v>1</v>
      </c>
      <c r="R109" s="39">
        <v>19151201</v>
      </c>
      <c r="S109" s="39">
        <v>19200229</v>
      </c>
      <c r="T109" s="39">
        <v>1491</v>
      </c>
      <c r="U109" s="39">
        <v>1151</v>
      </c>
      <c r="V109" s="39">
        <v>0</v>
      </c>
      <c r="W109" s="39">
        <f>Input!C99</f>
        <v>0</v>
      </c>
      <c r="X109" s="39">
        <f t="shared" si="95"/>
        <v>0</v>
      </c>
      <c r="Y109" s="39">
        <f>Input!D99</f>
        <v>0</v>
      </c>
      <c r="Z109" s="39">
        <f t="shared" si="96"/>
        <v>0</v>
      </c>
      <c r="AA109" s="39">
        <f>Input!E99</f>
        <v>0</v>
      </c>
      <c r="AB109" s="39">
        <f t="shared" si="97"/>
        <v>0</v>
      </c>
      <c r="AC109" s="39">
        <f>Input!F99</f>
        <v>0</v>
      </c>
      <c r="AD109" s="39">
        <f t="shared" si="98"/>
        <v>0</v>
      </c>
      <c r="AE109" s="39">
        <v>1.4</v>
      </c>
      <c r="AF109" s="39">
        <v>4</v>
      </c>
      <c r="AG109" s="39">
        <v>7.6</v>
      </c>
      <c r="AH109" s="39">
        <v>13</v>
      </c>
      <c r="AI109" s="39">
        <v>28.2</v>
      </c>
      <c r="AJ109" s="39">
        <v>85.2</v>
      </c>
      <c r="AK109" s="39">
        <v>136</v>
      </c>
      <c r="AL109" s="39">
        <v>215</v>
      </c>
      <c r="AM109" s="39">
        <v>884</v>
      </c>
      <c r="AN109" s="39">
        <v>1628</v>
      </c>
      <c r="AO109" s="39">
        <v>3380.8</v>
      </c>
      <c r="AP109" s="39">
        <v>8740</v>
      </c>
      <c r="AQ109" s="39">
        <f>Input!G99</f>
        <v>271.85300000000001</v>
      </c>
      <c r="AR109" s="39">
        <f t="shared" si="99"/>
        <v>196943.090291</v>
      </c>
    </row>
    <row r="110" spans="1:44" x14ac:dyDescent="0.3">
      <c r="A110" s="39">
        <v>12060102</v>
      </c>
      <c r="B110" s="63" t="s">
        <v>1474</v>
      </c>
      <c r="C110" s="39" t="s">
        <v>113</v>
      </c>
      <c r="D110" s="39">
        <v>48</v>
      </c>
      <c r="E110" s="39" t="s">
        <v>49</v>
      </c>
      <c r="F110" s="39" t="s">
        <v>53</v>
      </c>
      <c r="G110" s="39">
        <v>2199</v>
      </c>
      <c r="H110" s="39">
        <v>-99.669532579999995</v>
      </c>
      <c r="I110" s="39">
        <v>32.69011862</v>
      </c>
      <c r="J110" s="39">
        <v>-99.66955566</v>
      </c>
      <c r="K110" s="39">
        <v>32.690135959999999</v>
      </c>
      <c r="L110" s="39">
        <v>2.8929999999999998</v>
      </c>
      <c r="M110" s="39" t="s">
        <v>51</v>
      </c>
      <c r="N110" s="39">
        <v>80</v>
      </c>
      <c r="O110" s="39">
        <v>0.183</v>
      </c>
      <c r="P110" s="39">
        <v>0.14499999999999999</v>
      </c>
      <c r="Q110" s="39">
        <v>1</v>
      </c>
      <c r="R110" s="39">
        <v>19240301</v>
      </c>
      <c r="S110" s="39">
        <v>20040930</v>
      </c>
      <c r="T110" s="39">
        <v>29434</v>
      </c>
      <c r="U110" s="39">
        <v>28368</v>
      </c>
      <c r="V110" s="39">
        <v>0</v>
      </c>
      <c r="W110" s="39">
        <f>Input!C100</f>
        <v>0</v>
      </c>
      <c r="X110" s="39">
        <f t="shared" si="95"/>
        <v>0</v>
      </c>
      <c r="Y110" s="39">
        <f>Input!D100</f>
        <v>0.09</v>
      </c>
      <c r="Z110" s="39">
        <f t="shared" si="96"/>
        <v>65.200230000000005</v>
      </c>
      <c r="AA110" s="39">
        <f>Input!E100</f>
        <v>0.6</v>
      </c>
      <c r="AB110" s="39">
        <f t="shared" si="97"/>
        <v>434.66820000000001</v>
      </c>
      <c r="AC110" s="39">
        <f>Input!F100</f>
        <v>2.7</v>
      </c>
      <c r="AD110" s="39">
        <f t="shared" si="98"/>
        <v>1956.0069000000001</v>
      </c>
      <c r="AE110" s="39">
        <v>3.9</v>
      </c>
      <c r="AF110" s="39">
        <v>5.2</v>
      </c>
      <c r="AG110" s="39">
        <v>8</v>
      </c>
      <c r="AH110" s="39">
        <v>11</v>
      </c>
      <c r="AI110" s="39">
        <v>16</v>
      </c>
      <c r="AJ110" s="39">
        <v>24</v>
      </c>
      <c r="AK110" s="39">
        <v>30</v>
      </c>
      <c r="AL110" s="39">
        <v>40</v>
      </c>
      <c r="AM110" s="39">
        <v>116</v>
      </c>
      <c r="AN110" s="39">
        <v>335</v>
      </c>
      <c r="AO110" s="39">
        <v>1750</v>
      </c>
      <c r="AP110" s="39">
        <v>30800</v>
      </c>
      <c r="AQ110" s="39">
        <f>Input!G100</f>
        <v>96.126999999999995</v>
      </c>
      <c r="AR110" s="39">
        <f t="shared" si="99"/>
        <v>69638.916769000003</v>
      </c>
    </row>
    <row r="111" spans="1:44" x14ac:dyDescent="0.3">
      <c r="A111" s="39">
        <v>12060103</v>
      </c>
      <c r="B111" s="63" t="s">
        <v>1475</v>
      </c>
      <c r="C111" s="39" t="s">
        <v>114</v>
      </c>
      <c r="D111" s="39">
        <v>48</v>
      </c>
      <c r="E111" s="39" t="s">
        <v>49</v>
      </c>
      <c r="F111" s="39" t="s">
        <v>50</v>
      </c>
      <c r="G111" s="39">
        <v>914</v>
      </c>
      <c r="H111" s="39">
        <v>-99.543696150000002</v>
      </c>
      <c r="I111" s="39">
        <v>33.077606449999998</v>
      </c>
      <c r="J111" s="39">
        <v>-99.543670649999996</v>
      </c>
      <c r="K111" s="39">
        <v>33.077602390000003</v>
      </c>
      <c r="L111" s="39">
        <v>2.4089999999999998</v>
      </c>
      <c r="M111" s="39" t="s">
        <v>51</v>
      </c>
      <c r="N111" s="39">
        <v>1</v>
      </c>
      <c r="O111" s="39">
        <v>0.02</v>
      </c>
      <c r="P111" s="39">
        <v>-999999</v>
      </c>
      <c r="Q111" s="39">
        <v>1</v>
      </c>
      <c r="R111" s="39">
        <v>19500101</v>
      </c>
      <c r="S111" s="39">
        <v>19510930</v>
      </c>
      <c r="T111" s="39">
        <v>638</v>
      </c>
      <c r="U111" s="39">
        <v>212</v>
      </c>
      <c r="V111" s="39">
        <v>0</v>
      </c>
      <c r="W111" s="39">
        <f>Input!C101</f>
        <v>0</v>
      </c>
      <c r="X111" s="39">
        <f t="shared" si="95"/>
        <v>0</v>
      </c>
      <c r="Y111" s="39">
        <f>Input!D101</f>
        <v>0</v>
      </c>
      <c r="Z111" s="39">
        <f t="shared" si="96"/>
        <v>0</v>
      </c>
      <c r="AA111" s="39">
        <f>Input!E101</f>
        <v>0</v>
      </c>
      <c r="AB111" s="39">
        <f t="shared" si="97"/>
        <v>0</v>
      </c>
      <c r="AC111" s="39">
        <f>Input!F101</f>
        <v>0</v>
      </c>
      <c r="AD111" s="39">
        <f t="shared" si="98"/>
        <v>0</v>
      </c>
      <c r="AE111" s="39">
        <v>0</v>
      </c>
      <c r="AF111" s="39">
        <v>0</v>
      </c>
      <c r="AG111" s="39">
        <v>0</v>
      </c>
      <c r="AH111" s="39">
        <v>0</v>
      </c>
      <c r="AI111" s="39">
        <v>0</v>
      </c>
      <c r="AJ111" s="39">
        <v>0.4</v>
      </c>
      <c r="AK111" s="39">
        <v>1.85</v>
      </c>
      <c r="AL111" s="39">
        <v>7.4</v>
      </c>
      <c r="AM111" s="39">
        <v>47.1</v>
      </c>
      <c r="AN111" s="39">
        <v>181.8</v>
      </c>
      <c r="AO111" s="39">
        <v>725.7</v>
      </c>
      <c r="AP111" s="39">
        <v>1670</v>
      </c>
      <c r="AQ111" s="39">
        <f>Input!G101</f>
        <v>33.08</v>
      </c>
      <c r="AR111" s="39">
        <f t="shared" si="99"/>
        <v>23964.706759999997</v>
      </c>
    </row>
    <row r="112" spans="1:44" x14ac:dyDescent="0.3">
      <c r="A112" s="39">
        <v>12060104</v>
      </c>
      <c r="B112" s="63" t="s">
        <v>1476</v>
      </c>
      <c r="C112" s="39" t="s">
        <v>115</v>
      </c>
      <c r="D112" s="39">
        <v>48</v>
      </c>
      <c r="E112" s="39" t="s">
        <v>49</v>
      </c>
      <c r="F112" s="39" t="s">
        <v>50</v>
      </c>
      <c r="G112" s="39">
        <v>5697</v>
      </c>
      <c r="H112" s="39">
        <v>-98.766729780000006</v>
      </c>
      <c r="I112" s="39">
        <v>32.96011772</v>
      </c>
      <c r="J112" s="39">
        <v>-98.767059329999995</v>
      </c>
      <c r="K112" s="39">
        <v>32.960426329999997</v>
      </c>
      <c r="L112" s="39">
        <v>46.082999999999998</v>
      </c>
      <c r="M112" s="39" t="s">
        <v>51</v>
      </c>
      <c r="N112" s="39">
        <v>50</v>
      </c>
      <c r="O112" s="39">
        <v>9.8000000000000004E-2</v>
      </c>
      <c r="P112" s="39">
        <v>8.7999999999999995E-2</v>
      </c>
      <c r="Q112" s="39">
        <v>1</v>
      </c>
      <c r="R112" s="39">
        <v>19151201</v>
      </c>
      <c r="S112" s="39">
        <v>19821004</v>
      </c>
      <c r="T112" s="39">
        <v>18388</v>
      </c>
      <c r="U112" s="39">
        <v>16465</v>
      </c>
      <c r="V112" s="39">
        <v>0</v>
      </c>
      <c r="W112" s="39">
        <f>Input!C102</f>
        <v>0</v>
      </c>
      <c r="X112" s="39">
        <f t="shared" si="95"/>
        <v>0</v>
      </c>
      <c r="Y112" s="39">
        <f>Input!D102</f>
        <v>0</v>
      </c>
      <c r="Z112" s="39">
        <f t="shared" si="96"/>
        <v>0</v>
      </c>
      <c r="AA112" s="39">
        <f>Input!E102</f>
        <v>0</v>
      </c>
      <c r="AB112" s="39">
        <f t="shared" si="97"/>
        <v>0</v>
      </c>
      <c r="AC112" s="39">
        <f>Input!F102</f>
        <v>1.5</v>
      </c>
      <c r="AD112" s="39">
        <f t="shared" si="98"/>
        <v>1086.6704999999999</v>
      </c>
      <c r="AE112" s="39">
        <v>3.9</v>
      </c>
      <c r="AF112" s="39">
        <v>7.2</v>
      </c>
      <c r="AG112" s="39">
        <v>16</v>
      </c>
      <c r="AH112" s="39">
        <v>29</v>
      </c>
      <c r="AI112" s="39">
        <v>49</v>
      </c>
      <c r="AJ112" s="39">
        <v>82</v>
      </c>
      <c r="AK112" s="39">
        <v>114</v>
      </c>
      <c r="AL112" s="39">
        <v>164</v>
      </c>
      <c r="AM112" s="39">
        <v>585.1</v>
      </c>
      <c r="AN112" s="39">
        <v>1620</v>
      </c>
      <c r="AO112" s="39">
        <v>7391.1</v>
      </c>
      <c r="AP112" s="39">
        <v>55200</v>
      </c>
      <c r="AQ112" s="39">
        <f>Input!G102</f>
        <v>370.98700000000002</v>
      </c>
      <c r="AR112" s="39">
        <f t="shared" si="99"/>
        <v>268760.41918900004</v>
      </c>
    </row>
    <row r="113" spans="1:44" x14ac:dyDescent="0.3">
      <c r="A113" s="39">
        <v>12060105</v>
      </c>
      <c r="B113" s="63" t="s">
        <v>1477</v>
      </c>
      <c r="C113" s="39" t="s">
        <v>116</v>
      </c>
      <c r="D113" s="39">
        <v>48</v>
      </c>
      <c r="E113" s="39" t="s">
        <v>49</v>
      </c>
      <c r="F113" s="39" t="s">
        <v>50</v>
      </c>
      <c r="G113" s="39">
        <v>1089</v>
      </c>
      <c r="H113" s="39">
        <v>-98.948124590000006</v>
      </c>
      <c r="I113" s="39">
        <v>32.837062520000003</v>
      </c>
      <c r="J113" s="39">
        <v>-98.94796753</v>
      </c>
      <c r="K113" s="39">
        <v>32.836864470000002</v>
      </c>
      <c r="L113" s="39">
        <v>26.494</v>
      </c>
      <c r="M113" s="39" t="s">
        <v>51</v>
      </c>
      <c r="N113" s="39">
        <v>31</v>
      </c>
      <c r="O113" s="39">
        <v>7.2999999999999995E-2</v>
      </c>
      <c r="P113" s="39">
        <v>0.151</v>
      </c>
      <c r="Q113" s="39">
        <v>1</v>
      </c>
      <c r="R113" s="39">
        <v>19550501</v>
      </c>
      <c r="S113" s="39">
        <v>19860930</v>
      </c>
      <c r="T113" s="39">
        <v>11476</v>
      </c>
      <c r="U113" s="39">
        <v>7186</v>
      </c>
      <c r="V113" s="39">
        <v>0</v>
      </c>
      <c r="W113" s="39">
        <f>Input!C103</f>
        <v>0</v>
      </c>
      <c r="X113" s="39">
        <f t="shared" si="95"/>
        <v>0</v>
      </c>
      <c r="Y113" s="39">
        <f>Input!D103</f>
        <v>0</v>
      </c>
      <c r="Z113" s="39">
        <f t="shared" si="96"/>
        <v>0</v>
      </c>
      <c r="AA113" s="39">
        <f>Input!E103</f>
        <v>0</v>
      </c>
      <c r="AB113" s="39">
        <f t="shared" si="97"/>
        <v>0</v>
      </c>
      <c r="AC113" s="39">
        <f>Input!F103</f>
        <v>0</v>
      </c>
      <c r="AD113" s="39">
        <f t="shared" si="98"/>
        <v>0</v>
      </c>
      <c r="AE113" s="39">
        <v>0</v>
      </c>
      <c r="AF113" s="39">
        <v>0</v>
      </c>
      <c r="AG113" s="39">
        <v>0.01</v>
      </c>
      <c r="AH113" s="39">
        <v>7.0000000000000007E-2</v>
      </c>
      <c r="AI113" s="39">
        <v>0.13</v>
      </c>
      <c r="AJ113" s="39">
        <v>0.31</v>
      </c>
      <c r="AK113" s="39">
        <v>0.6</v>
      </c>
      <c r="AL113" s="39">
        <v>1.6</v>
      </c>
      <c r="AM113" s="39">
        <v>27</v>
      </c>
      <c r="AN113" s="39">
        <v>98.15</v>
      </c>
      <c r="AO113" s="39">
        <v>1494.6</v>
      </c>
      <c r="AP113" s="39">
        <v>19900</v>
      </c>
      <c r="AQ113" s="39">
        <f>Input!G103</f>
        <v>73.073999999999998</v>
      </c>
      <c r="AR113" s="39">
        <f t="shared" si="99"/>
        <v>52938.240077999995</v>
      </c>
    </row>
    <row r="114" spans="1:44" x14ac:dyDescent="0.3">
      <c r="A114" s="39">
        <v>12060201</v>
      </c>
      <c r="B114" s="63" t="s">
        <v>1472</v>
      </c>
      <c r="C114" s="39" t="s">
        <v>1478</v>
      </c>
      <c r="D114" s="39">
        <v>48</v>
      </c>
      <c r="E114" s="39" t="s">
        <v>49</v>
      </c>
      <c r="F114" s="39" t="s">
        <v>53</v>
      </c>
      <c r="G114" s="39">
        <v>25818</v>
      </c>
      <c r="H114" s="39">
        <v>-97.702527000000003</v>
      </c>
      <c r="I114" s="39">
        <v>32.259031999999998</v>
      </c>
      <c r="J114" s="39">
        <v>-97.69941</v>
      </c>
      <c r="K114" s="39">
        <v>32.259836</v>
      </c>
      <c r="L114" s="39">
        <v>305.57900000000001</v>
      </c>
      <c r="M114" s="39" t="s">
        <v>51</v>
      </c>
      <c r="N114" s="39">
        <v>81</v>
      </c>
      <c r="O114" s="39">
        <v>0.21</v>
      </c>
      <c r="P114" s="39">
        <v>0.10100000000000001</v>
      </c>
      <c r="Q114" s="39">
        <v>1</v>
      </c>
      <c r="R114" s="39">
        <v>19231001</v>
      </c>
      <c r="S114" s="39">
        <v>20040930</v>
      </c>
      <c r="T114" s="39">
        <v>29586</v>
      </c>
      <c r="U114" s="39">
        <v>29439</v>
      </c>
      <c r="V114" s="39">
        <v>0</v>
      </c>
      <c r="W114" s="39">
        <f>Input!C104</f>
        <v>3</v>
      </c>
      <c r="X114" s="39">
        <f t="shared" si="95"/>
        <v>2173.3409999999999</v>
      </c>
      <c r="Y114" s="39">
        <f>Input!D104</f>
        <v>17</v>
      </c>
      <c r="Z114" s="39">
        <f t="shared" si="96"/>
        <v>12315.599</v>
      </c>
      <c r="AA114" s="39">
        <f>Input!E104</f>
        <v>30</v>
      </c>
      <c r="AB114" s="39">
        <f t="shared" si="97"/>
        <v>21733.41</v>
      </c>
      <c r="AC114" s="39">
        <f>Input!F104</f>
        <v>58</v>
      </c>
      <c r="AD114" s="39">
        <f t="shared" si="98"/>
        <v>42017.925999999999</v>
      </c>
      <c r="AE114" s="39">
        <v>78</v>
      </c>
      <c r="AF114" s="39">
        <v>107</v>
      </c>
      <c r="AG114" s="39">
        <v>200</v>
      </c>
      <c r="AH114" s="39">
        <v>313</v>
      </c>
      <c r="AI114" s="39">
        <v>480</v>
      </c>
      <c r="AJ114" s="39">
        <v>736</v>
      </c>
      <c r="AK114" s="39">
        <v>958</v>
      </c>
      <c r="AL114" s="39">
        <v>1250</v>
      </c>
      <c r="AM114" s="39">
        <v>2630</v>
      </c>
      <c r="AN114" s="39">
        <v>4850</v>
      </c>
      <c r="AO114" s="39">
        <v>19900</v>
      </c>
      <c r="AP114" s="39">
        <v>85100</v>
      </c>
      <c r="AQ114" s="39">
        <f>Input!G104</f>
        <v>1323.4559999999999</v>
      </c>
      <c r="AR114" s="39">
        <f t="shared" si="99"/>
        <v>958773.72883199994</v>
      </c>
    </row>
    <row r="115" spans="1:44" x14ac:dyDescent="0.3">
      <c r="A115" s="39">
        <v>12060202</v>
      </c>
      <c r="B115" s="63" t="s">
        <v>1479</v>
      </c>
      <c r="C115" s="39" t="s">
        <v>117</v>
      </c>
      <c r="D115" s="39">
        <v>48</v>
      </c>
      <c r="E115" s="39" t="s">
        <v>49</v>
      </c>
      <c r="F115" s="39" t="s">
        <v>53</v>
      </c>
      <c r="G115" s="39">
        <v>29559</v>
      </c>
      <c r="H115" s="39">
        <v>-97.073332539999996</v>
      </c>
      <c r="I115" s="39">
        <v>31.536000560000002</v>
      </c>
      <c r="J115" s="39">
        <v>-97.073776249999995</v>
      </c>
      <c r="K115" s="39">
        <v>31.5358181</v>
      </c>
      <c r="L115" s="39">
        <v>46.625999999999998</v>
      </c>
      <c r="M115" s="39" t="s">
        <v>51</v>
      </c>
      <c r="N115" s="39">
        <v>105</v>
      </c>
      <c r="O115" s="39">
        <v>0.26</v>
      </c>
      <c r="P115" s="39">
        <v>0.1</v>
      </c>
      <c r="Q115" s="39">
        <v>1</v>
      </c>
      <c r="R115" s="39">
        <v>18981001</v>
      </c>
      <c r="S115" s="39">
        <v>20040930</v>
      </c>
      <c r="T115" s="39">
        <v>38715</v>
      </c>
      <c r="U115" s="39">
        <v>38689</v>
      </c>
      <c r="V115" s="39">
        <v>0</v>
      </c>
      <c r="W115" s="39">
        <f>Input!C105</f>
        <v>11</v>
      </c>
      <c r="X115" s="39">
        <f t="shared" si="95"/>
        <v>7968.9170000000004</v>
      </c>
      <c r="Y115" s="39">
        <f>Input!D105</f>
        <v>45</v>
      </c>
      <c r="Z115" s="39">
        <f t="shared" si="96"/>
        <v>32600.115000000002</v>
      </c>
      <c r="AA115" s="39">
        <f>Input!E105</f>
        <v>89</v>
      </c>
      <c r="AB115" s="39">
        <f t="shared" si="97"/>
        <v>64475.783000000003</v>
      </c>
      <c r="AC115" s="39">
        <f>Input!F105</f>
        <v>188</v>
      </c>
      <c r="AD115" s="39">
        <f t="shared" si="98"/>
        <v>136196.03599999999</v>
      </c>
      <c r="AE115" s="39">
        <v>252</v>
      </c>
      <c r="AF115" s="39">
        <v>336</v>
      </c>
      <c r="AG115" s="39">
        <v>532</v>
      </c>
      <c r="AH115" s="39">
        <v>779</v>
      </c>
      <c r="AI115" s="39">
        <v>1080</v>
      </c>
      <c r="AJ115" s="39">
        <v>1550</v>
      </c>
      <c r="AK115" s="39">
        <v>1960</v>
      </c>
      <c r="AL115" s="39">
        <v>2520</v>
      </c>
      <c r="AM115" s="39">
        <v>5040</v>
      </c>
      <c r="AN115" s="39">
        <v>9990</v>
      </c>
      <c r="AO115" s="39">
        <v>28600</v>
      </c>
      <c r="AP115" s="39">
        <v>158000</v>
      </c>
      <c r="AQ115" s="39">
        <f>Input!G105</f>
        <v>2392.5279999999998</v>
      </c>
      <c r="AR115" s="39">
        <f t="shared" si="99"/>
        <v>1733259.732016</v>
      </c>
    </row>
    <row r="116" spans="1:44" x14ac:dyDescent="0.3">
      <c r="A116" s="39">
        <v>12060203</v>
      </c>
      <c r="B116" s="63" t="s">
        <v>1480</v>
      </c>
      <c r="C116" s="39" t="s">
        <v>118</v>
      </c>
      <c r="D116" s="39">
        <v>48</v>
      </c>
      <c r="E116" s="39" t="s">
        <v>49</v>
      </c>
      <c r="F116" s="39" t="s">
        <v>50</v>
      </c>
      <c r="G116" s="39">
        <v>1656</v>
      </c>
      <c r="H116" s="39">
        <v>-97.193616460000001</v>
      </c>
      <c r="I116" s="39">
        <v>31.60127597</v>
      </c>
      <c r="J116" s="39">
        <v>-97.193565370000002</v>
      </c>
      <c r="K116" s="39">
        <v>31.60117722</v>
      </c>
      <c r="L116" s="39">
        <v>12.007999999999999</v>
      </c>
      <c r="M116" s="39" t="s">
        <v>51</v>
      </c>
      <c r="N116" s="39">
        <v>22</v>
      </c>
      <c r="O116" s="39">
        <v>0.128</v>
      </c>
      <c r="P116" s="39">
        <v>0.11700000000000001</v>
      </c>
      <c r="Q116" s="39">
        <v>1</v>
      </c>
      <c r="R116" s="39">
        <v>19591001</v>
      </c>
      <c r="S116" s="39">
        <v>19820623</v>
      </c>
      <c r="T116" s="39">
        <v>8156</v>
      </c>
      <c r="U116" s="39">
        <v>5941</v>
      </c>
      <c r="V116" s="39">
        <v>0</v>
      </c>
      <c r="W116" s="39">
        <f>Input!C106</f>
        <v>0</v>
      </c>
      <c r="X116" s="39">
        <f t="shared" si="95"/>
        <v>0</v>
      </c>
      <c r="Y116" s="39">
        <f>Input!D106</f>
        <v>0</v>
      </c>
      <c r="Z116" s="39">
        <f t="shared" si="96"/>
        <v>0</v>
      </c>
      <c r="AA116" s="39">
        <f>Input!E106</f>
        <v>0</v>
      </c>
      <c r="AB116" s="39">
        <f t="shared" si="97"/>
        <v>0</v>
      </c>
      <c r="AC116" s="39">
        <f>Input!F106</f>
        <v>0</v>
      </c>
      <c r="AD116" s="39">
        <f t="shared" si="98"/>
        <v>0</v>
      </c>
      <c r="AE116" s="39">
        <v>0</v>
      </c>
      <c r="AF116" s="39">
        <v>0.77100000000000002</v>
      </c>
      <c r="AG116" s="39">
        <v>1.6</v>
      </c>
      <c r="AH116" s="39">
        <v>6.7</v>
      </c>
      <c r="AI116" s="39">
        <v>40</v>
      </c>
      <c r="AJ116" s="39">
        <v>119</v>
      </c>
      <c r="AK116" s="39">
        <v>226.5</v>
      </c>
      <c r="AL116" s="39">
        <v>355.6</v>
      </c>
      <c r="AM116" s="39">
        <v>968.9</v>
      </c>
      <c r="AN116" s="39">
        <v>2121.5</v>
      </c>
      <c r="AO116" s="39">
        <v>6880</v>
      </c>
      <c r="AP116" s="39">
        <v>45600</v>
      </c>
      <c r="AQ116" s="39">
        <f>Input!G106</f>
        <v>422.67399999999998</v>
      </c>
      <c r="AR116" s="39">
        <f t="shared" si="99"/>
        <v>306204.91127799999</v>
      </c>
    </row>
    <row r="117" spans="1:44" x14ac:dyDescent="0.3">
      <c r="A117" s="39">
        <v>12060204</v>
      </c>
      <c r="B117" s="63" t="s">
        <v>1481</v>
      </c>
      <c r="C117" s="39" t="s">
        <v>119</v>
      </c>
      <c r="D117" s="39">
        <v>48</v>
      </c>
      <c r="E117" s="39" t="s">
        <v>49</v>
      </c>
      <c r="F117" s="39" t="s">
        <v>53</v>
      </c>
      <c r="G117" s="39">
        <v>1146</v>
      </c>
      <c r="H117" s="39">
        <v>-97.469460179999999</v>
      </c>
      <c r="I117" s="39">
        <v>31.669605749999999</v>
      </c>
      <c r="J117" s="39">
        <v>-97.469429020000007</v>
      </c>
      <c r="K117" s="39">
        <v>31.669692990000001</v>
      </c>
      <c r="L117" s="39">
        <v>10.15</v>
      </c>
      <c r="M117" s="39" t="s">
        <v>51</v>
      </c>
      <c r="N117" s="39">
        <v>45</v>
      </c>
      <c r="O117" s="39">
        <v>0.29199999999999998</v>
      </c>
      <c r="P117" s="39">
        <v>0.13600000000000001</v>
      </c>
      <c r="Q117" s="39">
        <v>1</v>
      </c>
      <c r="R117" s="39">
        <v>19590801</v>
      </c>
      <c r="S117" s="39">
        <v>20040930</v>
      </c>
      <c r="T117" s="39">
        <v>16498</v>
      </c>
      <c r="U117" s="39">
        <v>16395</v>
      </c>
      <c r="V117" s="39">
        <v>0</v>
      </c>
      <c r="W117" s="39">
        <f>Input!C107</f>
        <v>0.15</v>
      </c>
      <c r="X117" s="39">
        <f t="shared" si="95"/>
        <v>108.66705</v>
      </c>
      <c r="Y117" s="39">
        <f>Input!D107</f>
        <v>3.5</v>
      </c>
      <c r="Z117" s="39">
        <f t="shared" si="96"/>
        <v>2535.5645</v>
      </c>
      <c r="AA117" s="39">
        <f>Input!E107</f>
        <v>6.6</v>
      </c>
      <c r="AB117" s="39">
        <f t="shared" si="97"/>
        <v>4781.3501999999999</v>
      </c>
      <c r="AC117" s="39">
        <f>Input!F107</f>
        <v>16</v>
      </c>
      <c r="AD117" s="39">
        <f t="shared" si="98"/>
        <v>11591.152</v>
      </c>
      <c r="AE117" s="39">
        <v>19</v>
      </c>
      <c r="AF117" s="39">
        <v>23</v>
      </c>
      <c r="AG117" s="39">
        <v>32</v>
      </c>
      <c r="AH117" s="39">
        <v>44</v>
      </c>
      <c r="AI117" s="39">
        <v>66</v>
      </c>
      <c r="AJ117" s="39">
        <v>117</v>
      </c>
      <c r="AK117" s="39">
        <v>153</v>
      </c>
      <c r="AL117" s="39">
        <v>208</v>
      </c>
      <c r="AM117" s="39">
        <v>466.1</v>
      </c>
      <c r="AN117" s="39">
        <v>908</v>
      </c>
      <c r="AO117" s="39">
        <v>4330.1000000000004</v>
      </c>
      <c r="AP117" s="39">
        <v>123000</v>
      </c>
      <c r="AQ117" s="39">
        <f>Input!G107</f>
        <v>284.34100000000001</v>
      </c>
      <c r="AR117" s="39">
        <f t="shared" si="99"/>
        <v>205989.98442700002</v>
      </c>
    </row>
    <row r="118" spans="1:44" x14ac:dyDescent="0.3">
      <c r="A118" s="39">
        <v>12070101</v>
      </c>
      <c r="B118" s="63" t="s">
        <v>1482</v>
      </c>
      <c r="C118" s="39" t="s">
        <v>1483</v>
      </c>
      <c r="D118" s="39">
        <v>48</v>
      </c>
      <c r="E118" s="39" t="s">
        <v>49</v>
      </c>
      <c r="F118" s="39" t="s">
        <v>53</v>
      </c>
      <c r="G118" s="39">
        <v>43880</v>
      </c>
      <c r="H118" s="39">
        <v>-96.187738999999993</v>
      </c>
      <c r="I118" s="39">
        <v>30.129106</v>
      </c>
      <c r="J118" s="39">
        <v>-96.187126000000006</v>
      </c>
      <c r="K118" s="39">
        <v>30.129303</v>
      </c>
      <c r="L118" s="39">
        <v>62.865000000000002</v>
      </c>
      <c r="M118" s="39" t="s">
        <v>51</v>
      </c>
      <c r="N118" s="39">
        <v>66</v>
      </c>
      <c r="O118" s="39">
        <v>0.46400000000000002</v>
      </c>
      <c r="P118" s="39">
        <v>0.107</v>
      </c>
      <c r="Q118" s="39">
        <v>1</v>
      </c>
      <c r="R118" s="39">
        <v>19381001</v>
      </c>
      <c r="S118" s="39">
        <v>20040930</v>
      </c>
      <c r="T118" s="39">
        <v>24107</v>
      </c>
      <c r="U118" s="39">
        <v>24107</v>
      </c>
      <c r="V118" s="39">
        <v>137</v>
      </c>
      <c r="W118" s="39">
        <f>Input!C108</f>
        <v>321</v>
      </c>
      <c r="X118" s="39">
        <f t="shared" si="95"/>
        <v>232547.48699999999</v>
      </c>
      <c r="Y118" s="39">
        <f>Input!D108</f>
        <v>500</v>
      </c>
      <c r="Z118" s="39">
        <f t="shared" si="96"/>
        <v>362223.5</v>
      </c>
      <c r="AA118" s="39">
        <f>Input!E108</f>
        <v>690</v>
      </c>
      <c r="AB118" s="39">
        <f t="shared" si="97"/>
        <v>499868.43</v>
      </c>
      <c r="AC118" s="39">
        <f>Input!F108</f>
        <v>1040</v>
      </c>
      <c r="AD118" s="39">
        <f t="shared" si="98"/>
        <v>753424.88</v>
      </c>
      <c r="AE118" s="39">
        <v>1210</v>
      </c>
      <c r="AF118" s="39">
        <v>1390</v>
      </c>
      <c r="AG118" s="39">
        <v>1820</v>
      </c>
      <c r="AH118" s="39">
        <v>2570</v>
      </c>
      <c r="AI118" s="39">
        <v>3860</v>
      </c>
      <c r="AJ118" s="39">
        <v>5880</v>
      </c>
      <c r="AK118" s="39">
        <v>7550</v>
      </c>
      <c r="AL118" s="39">
        <v>9780</v>
      </c>
      <c r="AM118" s="39">
        <v>17900</v>
      </c>
      <c r="AN118" s="39">
        <v>28300</v>
      </c>
      <c r="AO118" s="39">
        <v>56592</v>
      </c>
      <c r="AP118" s="39">
        <v>138000</v>
      </c>
      <c r="AQ118" s="39">
        <f>Input!G108</f>
        <v>6916.4610000000002</v>
      </c>
      <c r="AR118" s="39">
        <f t="shared" si="99"/>
        <v>5010609.4220670005</v>
      </c>
    </row>
    <row r="119" spans="1:44" x14ac:dyDescent="0.3">
      <c r="A119" s="39">
        <v>12070102</v>
      </c>
      <c r="B119" s="63" t="s">
        <v>1484</v>
      </c>
      <c r="C119" s="39" t="s">
        <v>120</v>
      </c>
      <c r="D119" s="39">
        <v>48</v>
      </c>
      <c r="E119" s="39" t="s">
        <v>49</v>
      </c>
      <c r="F119" s="39" t="s">
        <v>50</v>
      </c>
      <c r="G119" s="39">
        <v>1009</v>
      </c>
      <c r="H119" s="39">
        <v>-96.507468340000003</v>
      </c>
      <c r="I119" s="39">
        <v>30.321877300000001</v>
      </c>
      <c r="J119" s="39">
        <v>-96.507461550000002</v>
      </c>
      <c r="K119" s="39">
        <v>30.32178116</v>
      </c>
      <c r="L119" s="39">
        <v>10.696</v>
      </c>
      <c r="M119" s="39" t="s">
        <v>51</v>
      </c>
      <c r="N119" s="39">
        <v>67</v>
      </c>
      <c r="O119" s="39">
        <v>0.17100000000000001</v>
      </c>
      <c r="P119" s="39">
        <v>0.184</v>
      </c>
      <c r="Q119" s="39">
        <v>1</v>
      </c>
      <c r="R119" s="39">
        <v>19240524</v>
      </c>
      <c r="S119" s="39">
        <v>19910930</v>
      </c>
      <c r="T119" s="39">
        <v>24601</v>
      </c>
      <c r="U119" s="39">
        <v>21014</v>
      </c>
      <c r="V119" s="39">
        <v>0</v>
      </c>
      <c r="W119" s="39">
        <f>Input!C109</f>
        <v>0</v>
      </c>
      <c r="X119" s="39">
        <f t="shared" si="95"/>
        <v>0</v>
      </c>
      <c r="Y119" s="39">
        <f>Input!D109</f>
        <v>0</v>
      </c>
      <c r="Z119" s="39">
        <f t="shared" si="96"/>
        <v>0</v>
      </c>
      <c r="AA119" s="39">
        <f>Input!E109</f>
        <v>0</v>
      </c>
      <c r="AB119" s="39">
        <f t="shared" si="97"/>
        <v>0</v>
      </c>
      <c r="AC119" s="39">
        <f>Input!F109</f>
        <v>0.18</v>
      </c>
      <c r="AD119" s="39">
        <f t="shared" si="98"/>
        <v>130.40046000000001</v>
      </c>
      <c r="AE119" s="39">
        <v>0.4</v>
      </c>
      <c r="AF119" s="39">
        <v>0.76</v>
      </c>
      <c r="AG119" s="39">
        <v>2.2999999999999998</v>
      </c>
      <c r="AH119" s="39">
        <v>6.4</v>
      </c>
      <c r="AI119" s="39">
        <v>20</v>
      </c>
      <c r="AJ119" s="39">
        <v>56</v>
      </c>
      <c r="AK119" s="39">
        <v>100</v>
      </c>
      <c r="AL119" s="39">
        <v>220</v>
      </c>
      <c r="AM119" s="39">
        <v>929</v>
      </c>
      <c r="AN119" s="39">
        <v>1370</v>
      </c>
      <c r="AO119" s="39">
        <v>3650</v>
      </c>
      <c r="AP119" s="39">
        <v>49900</v>
      </c>
      <c r="AQ119" s="39">
        <f>Input!G109</f>
        <v>283.78300000000002</v>
      </c>
      <c r="AR119" s="39">
        <f t="shared" si="99"/>
        <v>205585.74300100002</v>
      </c>
    </row>
    <row r="120" spans="1:44" x14ac:dyDescent="0.3">
      <c r="A120" s="39">
        <v>12070103</v>
      </c>
      <c r="B120" s="63" t="s">
        <v>1485</v>
      </c>
      <c r="C120" s="39" t="s">
        <v>121</v>
      </c>
      <c r="D120" s="39">
        <v>48</v>
      </c>
      <c r="E120" s="39" t="s">
        <v>49</v>
      </c>
      <c r="F120" s="39" t="s">
        <v>50</v>
      </c>
      <c r="G120" s="39">
        <v>1809</v>
      </c>
      <c r="H120" s="39">
        <v>-96.181625220000001</v>
      </c>
      <c r="I120" s="39">
        <v>30.607421510000002</v>
      </c>
      <c r="J120" s="39">
        <v>-96.181640630000004</v>
      </c>
      <c r="K120" s="39">
        <v>30.607423780000001</v>
      </c>
      <c r="L120" s="39">
        <v>1.496</v>
      </c>
      <c r="M120" s="39" t="s">
        <v>51</v>
      </c>
      <c r="N120" s="39">
        <v>8</v>
      </c>
      <c r="O120" s="39">
        <v>0.13800000000000001</v>
      </c>
      <c r="P120" s="39">
        <v>3.5999999999999997E-2</v>
      </c>
      <c r="Q120" s="39">
        <v>1</v>
      </c>
      <c r="R120" s="39">
        <v>19770501</v>
      </c>
      <c r="S120" s="39">
        <v>19850930</v>
      </c>
      <c r="T120" s="39">
        <v>3075</v>
      </c>
      <c r="U120" s="39">
        <v>3075</v>
      </c>
      <c r="V120" s="39">
        <v>7.0000000000000007E-2</v>
      </c>
      <c r="W120" s="39">
        <f>Input!C110</f>
        <v>1.1000000000000001</v>
      </c>
      <c r="X120" s="39">
        <f t="shared" si="95"/>
        <v>796.89170000000001</v>
      </c>
      <c r="Y120" s="39">
        <f>Input!D110</f>
        <v>4.9000000000000004</v>
      </c>
      <c r="Z120" s="39">
        <f t="shared" si="96"/>
        <v>3549.7903000000001</v>
      </c>
      <c r="AA120" s="39">
        <f>Input!E110</f>
        <v>9.9</v>
      </c>
      <c r="AB120" s="39">
        <f t="shared" si="97"/>
        <v>7172.0253000000002</v>
      </c>
      <c r="AC120" s="39">
        <f>Input!F110</f>
        <v>22</v>
      </c>
      <c r="AD120" s="39">
        <f t="shared" si="98"/>
        <v>15937.834000000001</v>
      </c>
      <c r="AE120" s="39">
        <v>27</v>
      </c>
      <c r="AF120" s="39">
        <v>31.8</v>
      </c>
      <c r="AG120" s="39">
        <v>54</v>
      </c>
      <c r="AH120" s="39">
        <v>81</v>
      </c>
      <c r="AI120" s="39">
        <v>120</v>
      </c>
      <c r="AJ120" s="39">
        <v>228</v>
      </c>
      <c r="AK120" s="39">
        <v>351</v>
      </c>
      <c r="AL120" s="39">
        <v>600</v>
      </c>
      <c r="AM120" s="39">
        <v>1700</v>
      </c>
      <c r="AN120" s="39">
        <v>3060</v>
      </c>
      <c r="AO120" s="39">
        <v>7339.6</v>
      </c>
      <c r="AP120" s="39">
        <v>23200</v>
      </c>
      <c r="AQ120" s="39">
        <f>Input!G110</f>
        <v>591.51099999999997</v>
      </c>
      <c r="AR120" s="39">
        <f t="shared" si="99"/>
        <v>428518.36941699998</v>
      </c>
    </row>
    <row r="121" spans="1:44" x14ac:dyDescent="0.3">
      <c r="A121" s="39">
        <v>12070104</v>
      </c>
      <c r="B121" s="63" t="s">
        <v>1486</v>
      </c>
      <c r="C121" s="39" t="s">
        <v>122</v>
      </c>
      <c r="D121" s="39">
        <v>48</v>
      </c>
      <c r="E121" s="39" t="s">
        <v>49</v>
      </c>
      <c r="F121" s="39" t="s">
        <v>50</v>
      </c>
      <c r="G121" s="39">
        <v>-999999</v>
      </c>
      <c r="H121" s="39">
        <v>-95.38716325</v>
      </c>
      <c r="I121" s="39">
        <v>28.921360419999999</v>
      </c>
      <c r="J121" s="39">
        <v>-95.386474609999993</v>
      </c>
      <c r="K121" s="39">
        <v>28.921224590000001</v>
      </c>
      <c r="L121" s="39">
        <v>68.900000000000006</v>
      </c>
      <c r="M121" s="39" t="s">
        <v>51</v>
      </c>
      <c r="N121" s="39">
        <v>0</v>
      </c>
      <c r="O121" s="39">
        <v>0</v>
      </c>
      <c r="P121" s="39">
        <v>0</v>
      </c>
      <c r="Q121" s="39">
        <v>0</v>
      </c>
      <c r="R121" s="39">
        <v>20020214</v>
      </c>
      <c r="S121" s="39">
        <v>20020905</v>
      </c>
      <c r="T121" s="39">
        <v>204</v>
      </c>
      <c r="U121" s="39">
        <v>204</v>
      </c>
      <c r="V121" s="39">
        <v>1.4</v>
      </c>
      <c r="W121" s="39">
        <f>Input!C111</f>
        <v>1.5</v>
      </c>
      <c r="X121" s="39">
        <f t="shared" si="95"/>
        <v>1086.6704999999999</v>
      </c>
      <c r="Y121" s="39">
        <f>Input!D111</f>
        <v>1.8</v>
      </c>
      <c r="Z121" s="39">
        <f t="shared" si="96"/>
        <v>1304.0046</v>
      </c>
      <c r="AA121" s="39">
        <f>Input!E111</f>
        <v>1.9</v>
      </c>
      <c r="AB121" s="39">
        <f t="shared" si="97"/>
        <v>1376.4493</v>
      </c>
      <c r="AC121" s="39">
        <f>Input!F111</f>
        <v>2.2000000000000002</v>
      </c>
      <c r="AD121" s="39">
        <f t="shared" si="98"/>
        <v>1593.7834</v>
      </c>
      <c r="AE121" s="39">
        <v>2.6</v>
      </c>
      <c r="AF121" s="39">
        <v>2.8</v>
      </c>
      <c r="AG121" s="39">
        <v>3</v>
      </c>
      <c r="AH121" s="39">
        <v>3.15</v>
      </c>
      <c r="AI121" s="39">
        <v>3.3</v>
      </c>
      <c r="AJ121" s="39">
        <v>3.4</v>
      </c>
      <c r="AK121" s="39">
        <v>3.4</v>
      </c>
      <c r="AL121" s="39">
        <v>3.5</v>
      </c>
      <c r="AM121" s="39">
        <v>3.7</v>
      </c>
      <c r="AN121" s="39">
        <v>3.8</v>
      </c>
      <c r="AO121" s="39">
        <v>4.0999999999999996</v>
      </c>
      <c r="AP121" s="39">
        <v>4.4000000000000004</v>
      </c>
      <c r="AQ121" s="39">
        <f>Input!G111</f>
        <v>2.9710000000000001</v>
      </c>
      <c r="AR121" s="39">
        <f t="shared" si="99"/>
        <v>2152.3320370000001</v>
      </c>
    </row>
    <row r="122" spans="1:44" x14ac:dyDescent="0.3">
      <c r="A122" s="39">
        <v>12070201</v>
      </c>
      <c r="B122" s="63" t="s">
        <v>1487</v>
      </c>
      <c r="C122" s="39" t="s">
        <v>123</v>
      </c>
      <c r="D122" s="39">
        <v>48</v>
      </c>
      <c r="E122" s="39" t="s">
        <v>49</v>
      </c>
      <c r="F122" s="39" t="s">
        <v>53</v>
      </c>
      <c r="G122" s="39">
        <v>3542</v>
      </c>
      <c r="H122" s="39">
        <v>-97.441396740000002</v>
      </c>
      <c r="I122" s="39">
        <v>31.070179469999999</v>
      </c>
      <c r="J122" s="39">
        <v>-97.441902159999998</v>
      </c>
      <c r="K122" s="39">
        <v>31.07009888</v>
      </c>
      <c r="L122" s="39">
        <v>48.91</v>
      </c>
      <c r="M122" s="39" t="s">
        <v>51</v>
      </c>
      <c r="N122" s="39">
        <v>81</v>
      </c>
      <c r="O122" s="39">
        <v>0.30199999999999999</v>
      </c>
      <c r="P122" s="39">
        <v>0.16800000000000001</v>
      </c>
      <c r="Q122" s="39">
        <v>1</v>
      </c>
      <c r="R122" s="39">
        <v>19231001</v>
      </c>
      <c r="S122" s="39">
        <v>20040930</v>
      </c>
      <c r="T122" s="39">
        <v>29586</v>
      </c>
      <c r="U122" s="39">
        <v>28591</v>
      </c>
      <c r="V122" s="39">
        <v>0</v>
      </c>
      <c r="W122" s="39">
        <f>Input!C112</f>
        <v>0</v>
      </c>
      <c r="X122" s="39">
        <f t="shared" si="95"/>
        <v>0</v>
      </c>
      <c r="Y122" s="39">
        <f>Input!D112</f>
        <v>1.7</v>
      </c>
      <c r="Z122" s="39">
        <f t="shared" si="96"/>
        <v>1231.5599</v>
      </c>
      <c r="AA122" s="39">
        <f>Input!E112</f>
        <v>5.0999999999999996</v>
      </c>
      <c r="AB122" s="39">
        <f t="shared" si="97"/>
        <v>3694.6796999999997</v>
      </c>
      <c r="AC122" s="39">
        <f>Input!F112</f>
        <v>12</v>
      </c>
      <c r="AD122" s="39">
        <f t="shared" si="98"/>
        <v>8693.3639999999996</v>
      </c>
      <c r="AE122" s="39">
        <v>17</v>
      </c>
      <c r="AF122" s="39">
        <v>22</v>
      </c>
      <c r="AG122" s="39">
        <v>36</v>
      </c>
      <c r="AH122" s="39">
        <v>68</v>
      </c>
      <c r="AI122" s="39">
        <v>166</v>
      </c>
      <c r="AJ122" s="39">
        <v>358</v>
      </c>
      <c r="AK122" s="39">
        <v>482</v>
      </c>
      <c r="AL122" s="39">
        <v>697</v>
      </c>
      <c r="AM122" s="39">
        <v>1860</v>
      </c>
      <c r="AN122" s="39">
        <v>3300</v>
      </c>
      <c r="AO122" s="39">
        <v>6260</v>
      </c>
      <c r="AP122" s="39">
        <v>45000</v>
      </c>
      <c r="AQ122" s="39">
        <f>Input!G112</f>
        <v>604.61800000000005</v>
      </c>
      <c r="AR122" s="39">
        <f t="shared" si="99"/>
        <v>438013.69624600007</v>
      </c>
    </row>
    <row r="123" spans="1:44" x14ac:dyDescent="0.3">
      <c r="A123" s="39">
        <v>12070202</v>
      </c>
      <c r="B123" s="63" t="s">
        <v>1488</v>
      </c>
      <c r="C123" s="39" t="s">
        <v>124</v>
      </c>
      <c r="D123" s="39">
        <v>48</v>
      </c>
      <c r="E123" s="39" t="s">
        <v>49</v>
      </c>
      <c r="F123" s="39" t="s">
        <v>50</v>
      </c>
      <c r="G123" s="39">
        <v>667</v>
      </c>
      <c r="H123" s="39">
        <v>-97.715574579999995</v>
      </c>
      <c r="I123" s="39">
        <v>31.20600559</v>
      </c>
      <c r="J123" s="39">
        <v>-97.715171810000001</v>
      </c>
      <c r="K123" s="39">
        <v>31.20578957</v>
      </c>
      <c r="L123" s="39">
        <v>45.174999999999997</v>
      </c>
      <c r="M123" s="39" t="s">
        <v>51</v>
      </c>
      <c r="N123" s="39">
        <v>4</v>
      </c>
      <c r="O123" s="39">
        <v>0.27</v>
      </c>
      <c r="P123" s="39">
        <v>0.13900000000000001</v>
      </c>
      <c r="Q123" s="39">
        <v>1</v>
      </c>
      <c r="R123" s="39">
        <v>19241001</v>
      </c>
      <c r="S123" s="39">
        <v>19420731</v>
      </c>
      <c r="T123" s="39">
        <v>1523</v>
      </c>
      <c r="U123" s="39">
        <v>1442</v>
      </c>
      <c r="V123" s="39">
        <v>0</v>
      </c>
      <c r="W123" s="39">
        <f>Input!C113</f>
        <v>0</v>
      </c>
      <c r="X123" s="39">
        <f t="shared" si="95"/>
        <v>0</v>
      </c>
      <c r="Y123" s="39">
        <f>Input!D113</f>
        <v>0</v>
      </c>
      <c r="Z123" s="39">
        <f t="shared" si="96"/>
        <v>0</v>
      </c>
      <c r="AA123" s="39">
        <f>Input!E113</f>
        <v>0.6</v>
      </c>
      <c r="AB123" s="39">
        <f t="shared" si="97"/>
        <v>434.66820000000001</v>
      </c>
      <c r="AC123" s="39">
        <f>Input!F113</f>
        <v>1.1000000000000001</v>
      </c>
      <c r="AD123" s="39">
        <f t="shared" si="98"/>
        <v>796.89170000000001</v>
      </c>
      <c r="AE123" s="39">
        <v>1.2</v>
      </c>
      <c r="AF123" s="39">
        <v>1.4</v>
      </c>
      <c r="AG123" s="39">
        <v>3.1</v>
      </c>
      <c r="AH123" s="39">
        <v>14</v>
      </c>
      <c r="AI123" s="39">
        <v>27</v>
      </c>
      <c r="AJ123" s="39">
        <v>44</v>
      </c>
      <c r="AK123" s="39">
        <v>69</v>
      </c>
      <c r="AL123" s="39">
        <v>144</v>
      </c>
      <c r="AM123" s="39">
        <v>404</v>
      </c>
      <c r="AN123" s="39">
        <v>718</v>
      </c>
      <c r="AO123" s="39">
        <v>2394.8000000000002</v>
      </c>
      <c r="AP123" s="39">
        <v>9770</v>
      </c>
      <c r="AQ123" s="39">
        <f>Input!G113</f>
        <v>162.59100000000001</v>
      </c>
      <c r="AR123" s="39">
        <f t="shared" si="99"/>
        <v>117788.562177</v>
      </c>
    </row>
    <row r="124" spans="1:44" x14ac:dyDescent="0.3">
      <c r="A124" s="39">
        <v>12070203</v>
      </c>
      <c r="B124" s="63" t="s">
        <v>1489</v>
      </c>
      <c r="C124" s="39" t="s">
        <v>125</v>
      </c>
      <c r="D124" s="39">
        <v>48</v>
      </c>
      <c r="E124" s="39" t="s">
        <v>49</v>
      </c>
      <c r="F124" s="39" t="s">
        <v>53</v>
      </c>
      <c r="G124" s="39">
        <v>1321</v>
      </c>
      <c r="H124" s="39">
        <v>-97.492508760000007</v>
      </c>
      <c r="I124" s="39">
        <v>31.001848500000001</v>
      </c>
      <c r="J124" s="39">
        <v>-97.492225649999995</v>
      </c>
      <c r="K124" s="39">
        <v>31.002054210000001</v>
      </c>
      <c r="L124" s="39">
        <v>35.353999999999999</v>
      </c>
      <c r="M124" s="39" t="s">
        <v>51</v>
      </c>
      <c r="N124" s="39">
        <v>32</v>
      </c>
      <c r="O124" s="39">
        <v>0.29099999999999998</v>
      </c>
      <c r="P124" s="39">
        <v>0.14099999999999999</v>
      </c>
      <c r="Q124" s="39">
        <v>1</v>
      </c>
      <c r="R124" s="39">
        <v>19630201</v>
      </c>
      <c r="S124" s="39">
        <v>20040930</v>
      </c>
      <c r="T124" s="39">
        <v>11748</v>
      </c>
      <c r="U124" s="39">
        <v>11740</v>
      </c>
      <c r="V124" s="39">
        <v>0</v>
      </c>
      <c r="W124" s="39">
        <f>Input!C114</f>
        <v>0.8</v>
      </c>
      <c r="X124" s="39">
        <f t="shared" si="95"/>
        <v>579.55759999999998</v>
      </c>
      <c r="Y124" s="39">
        <f>Input!D114</f>
        <v>3.3</v>
      </c>
      <c r="Z124" s="39">
        <f t="shared" si="96"/>
        <v>2390.6750999999999</v>
      </c>
      <c r="AA124" s="39">
        <f>Input!E114</f>
        <v>4.4000000000000004</v>
      </c>
      <c r="AB124" s="39">
        <f t="shared" si="97"/>
        <v>3187.5668000000001</v>
      </c>
      <c r="AC124" s="39">
        <f>Input!F114</f>
        <v>6.2</v>
      </c>
      <c r="AD124" s="39">
        <f t="shared" si="98"/>
        <v>4491.5713999999998</v>
      </c>
      <c r="AE124" s="39">
        <v>7.2</v>
      </c>
      <c r="AF124" s="39">
        <v>8.1999999999999993</v>
      </c>
      <c r="AG124" s="39">
        <v>11</v>
      </c>
      <c r="AH124" s="39">
        <v>16</v>
      </c>
      <c r="AI124" s="39">
        <v>44</v>
      </c>
      <c r="AJ124" s="39">
        <v>144</v>
      </c>
      <c r="AK124" s="39">
        <v>206</v>
      </c>
      <c r="AL124" s="39">
        <v>299.2</v>
      </c>
      <c r="AM124" s="39">
        <v>751</v>
      </c>
      <c r="AN124" s="39">
        <v>1160</v>
      </c>
      <c r="AO124" s="39">
        <v>1940</v>
      </c>
      <c r="AP124" s="39">
        <v>55900</v>
      </c>
      <c r="AQ124" s="39">
        <f>Input!G114</f>
        <v>223.541</v>
      </c>
      <c r="AR124" s="39">
        <f t="shared" si="99"/>
        <v>161943.60682700001</v>
      </c>
    </row>
    <row r="125" spans="1:44" x14ac:dyDescent="0.3">
      <c r="A125" s="39">
        <v>12070204</v>
      </c>
      <c r="B125" s="63" t="s">
        <v>1490</v>
      </c>
      <c r="C125" s="39" t="s">
        <v>126</v>
      </c>
      <c r="D125" s="39">
        <v>48</v>
      </c>
      <c r="E125" s="39" t="s">
        <v>49</v>
      </c>
      <c r="F125" s="39" t="s">
        <v>53</v>
      </c>
      <c r="G125" s="39">
        <v>7065</v>
      </c>
      <c r="H125" s="39">
        <v>-96.946651189999997</v>
      </c>
      <c r="I125" s="39">
        <v>30.835190470000001</v>
      </c>
      <c r="J125" s="39">
        <v>-96.947143550000007</v>
      </c>
      <c r="K125" s="39">
        <v>30.835790630000002</v>
      </c>
      <c r="L125" s="39">
        <v>81.596999999999994</v>
      </c>
      <c r="M125" s="39" t="s">
        <v>51</v>
      </c>
      <c r="N125" s="39">
        <v>87</v>
      </c>
      <c r="O125" s="39">
        <v>0.38900000000000001</v>
      </c>
      <c r="P125" s="39">
        <v>0.16</v>
      </c>
      <c r="Q125" s="39">
        <v>1</v>
      </c>
      <c r="R125" s="39">
        <v>19161101</v>
      </c>
      <c r="S125" s="39">
        <v>20040930</v>
      </c>
      <c r="T125" s="39">
        <v>32111</v>
      </c>
      <c r="U125" s="39">
        <v>32095</v>
      </c>
      <c r="V125" s="39">
        <v>0</v>
      </c>
      <c r="W125" s="39">
        <f>Input!C115</f>
        <v>6.2</v>
      </c>
      <c r="X125" s="39">
        <f t="shared" si="95"/>
        <v>4491.5713999999998</v>
      </c>
      <c r="Y125" s="39">
        <f>Input!D115</f>
        <v>30</v>
      </c>
      <c r="Z125" s="39">
        <f t="shared" si="96"/>
        <v>21733.41</v>
      </c>
      <c r="AA125" s="39">
        <f>Input!E115</f>
        <v>60</v>
      </c>
      <c r="AB125" s="39">
        <f t="shared" si="97"/>
        <v>43466.82</v>
      </c>
      <c r="AC125" s="39">
        <f>Input!F115</f>
        <v>118</v>
      </c>
      <c r="AD125" s="39">
        <f t="shared" si="98"/>
        <v>85484.745999999999</v>
      </c>
      <c r="AE125" s="39">
        <v>147</v>
      </c>
      <c r="AF125" s="39">
        <v>182</v>
      </c>
      <c r="AG125" s="39">
        <v>282</v>
      </c>
      <c r="AH125" s="39">
        <v>466</v>
      </c>
      <c r="AI125" s="39">
        <v>760</v>
      </c>
      <c r="AJ125" s="39">
        <v>1270</v>
      </c>
      <c r="AK125" s="39">
        <v>1690</v>
      </c>
      <c r="AL125" s="39">
        <v>2360</v>
      </c>
      <c r="AM125" s="39">
        <v>4680</v>
      </c>
      <c r="AN125" s="39">
        <v>7260</v>
      </c>
      <c r="AO125" s="39">
        <v>15388</v>
      </c>
      <c r="AP125" s="39">
        <v>420000</v>
      </c>
      <c r="AQ125" s="39">
        <f>Input!G115</f>
        <v>1735.37</v>
      </c>
      <c r="AR125" s="39">
        <f t="shared" si="99"/>
        <v>1257183.59039</v>
      </c>
    </row>
    <row r="126" spans="1:44" x14ac:dyDescent="0.3">
      <c r="A126" s="39">
        <v>12070205</v>
      </c>
      <c r="B126" s="63" t="s">
        <v>1491</v>
      </c>
      <c r="C126" s="39" t="s">
        <v>127</v>
      </c>
      <c r="D126" s="39">
        <v>48</v>
      </c>
      <c r="E126" s="39" t="s">
        <v>49</v>
      </c>
      <c r="F126" s="39" t="s">
        <v>50</v>
      </c>
      <c r="G126" s="39">
        <v>1359</v>
      </c>
      <c r="H126" s="39">
        <v>-97.038876130000006</v>
      </c>
      <c r="I126" s="39">
        <v>30.72769422</v>
      </c>
      <c r="J126" s="39">
        <v>-97.038810729999994</v>
      </c>
      <c r="K126" s="39">
        <v>30.727676389999999</v>
      </c>
      <c r="L126" s="39">
        <v>6.5549999999999997</v>
      </c>
      <c r="M126" s="39" t="s">
        <v>51</v>
      </c>
      <c r="N126" s="39">
        <v>12</v>
      </c>
      <c r="O126" s="39">
        <v>0.33300000000000002</v>
      </c>
      <c r="P126" s="39">
        <v>0.14699999999999999</v>
      </c>
      <c r="Q126" s="39">
        <v>1</v>
      </c>
      <c r="R126" s="39">
        <v>19800917</v>
      </c>
      <c r="S126" s="39">
        <v>19921029</v>
      </c>
      <c r="T126" s="39">
        <v>4419</v>
      </c>
      <c r="U126" s="39">
        <v>4405</v>
      </c>
      <c r="V126" s="39">
        <v>0</v>
      </c>
      <c r="W126" s="39">
        <f>Input!C116</f>
        <v>0.59199999999999997</v>
      </c>
      <c r="X126" s="39">
        <f t="shared" si="95"/>
        <v>428.87262399999997</v>
      </c>
      <c r="Y126" s="39">
        <f>Input!D116</f>
        <v>3.5</v>
      </c>
      <c r="Z126" s="39">
        <f t="shared" si="96"/>
        <v>2535.5645</v>
      </c>
      <c r="AA126" s="39">
        <f>Input!E116</f>
        <v>6.4</v>
      </c>
      <c r="AB126" s="39">
        <f t="shared" si="97"/>
        <v>4636.4607999999998</v>
      </c>
      <c r="AC126" s="39">
        <f>Input!F116</f>
        <v>15</v>
      </c>
      <c r="AD126" s="39">
        <f t="shared" si="98"/>
        <v>10866.705</v>
      </c>
      <c r="AE126" s="39">
        <v>20</v>
      </c>
      <c r="AF126" s="39">
        <v>25</v>
      </c>
      <c r="AG126" s="39">
        <v>49</v>
      </c>
      <c r="AH126" s="39">
        <v>85</v>
      </c>
      <c r="AI126" s="39">
        <v>165</v>
      </c>
      <c r="AJ126" s="39">
        <v>293</v>
      </c>
      <c r="AK126" s="39">
        <v>415</v>
      </c>
      <c r="AL126" s="39">
        <v>669</v>
      </c>
      <c r="AM126" s="39">
        <v>1710</v>
      </c>
      <c r="AN126" s="39">
        <v>2730</v>
      </c>
      <c r="AO126" s="39">
        <v>5952</v>
      </c>
      <c r="AP126" s="39">
        <v>26100</v>
      </c>
      <c r="AQ126" s="39">
        <f>Input!G116</f>
        <v>541.05700000000002</v>
      </c>
      <c r="AR126" s="39">
        <f t="shared" si="99"/>
        <v>391967.12047900003</v>
      </c>
    </row>
    <row r="127" spans="1:44" x14ac:dyDescent="0.3">
      <c r="A127" s="44">
        <v>12080001</v>
      </c>
      <c r="B127" s="45"/>
      <c r="C127" s="44" t="s">
        <v>76</v>
      </c>
      <c r="D127" s="44"/>
      <c r="E127" s="44"/>
      <c r="F127" s="44"/>
      <c r="G127" s="44"/>
      <c r="H127" s="44"/>
      <c r="I127" s="44"/>
      <c r="J127" s="44"/>
      <c r="K127" s="44"/>
      <c r="L127" s="44"/>
      <c r="M127" s="44"/>
      <c r="N127" s="44"/>
      <c r="O127" s="44"/>
      <c r="P127" s="44"/>
      <c r="Q127" s="44"/>
      <c r="R127" s="44"/>
      <c r="S127" s="44"/>
      <c r="T127" s="44"/>
      <c r="U127" s="44"/>
      <c r="V127" s="44"/>
      <c r="W127" s="44">
        <f>Input!C117</f>
        <v>0</v>
      </c>
      <c r="X127" s="44"/>
      <c r="Y127" s="44">
        <f>Input!D117</f>
        <v>0</v>
      </c>
      <c r="Z127" s="44"/>
      <c r="AA127" s="44">
        <f>Input!E117</f>
        <v>0</v>
      </c>
      <c r="AB127" s="44"/>
      <c r="AC127" s="44">
        <f>Input!F117</f>
        <v>0</v>
      </c>
      <c r="AD127" s="44"/>
      <c r="AE127" s="44"/>
      <c r="AF127" s="44"/>
      <c r="AG127" s="44"/>
      <c r="AH127" s="44"/>
      <c r="AI127" s="44"/>
      <c r="AJ127" s="44"/>
      <c r="AK127" s="44"/>
      <c r="AL127" s="44"/>
      <c r="AM127" s="44"/>
      <c r="AN127" s="44"/>
      <c r="AO127" s="44"/>
      <c r="AP127" s="44"/>
      <c r="AQ127" s="44">
        <f>Input!G117</f>
        <v>0</v>
      </c>
      <c r="AR127" s="44"/>
    </row>
    <row r="128" spans="1:44" x14ac:dyDescent="0.3">
      <c r="A128" s="39">
        <v>12080002</v>
      </c>
      <c r="B128" s="63" t="s">
        <v>1492</v>
      </c>
      <c r="C128" s="39" t="s">
        <v>128</v>
      </c>
      <c r="D128" s="39">
        <v>48</v>
      </c>
      <c r="E128" s="39" t="s">
        <v>49</v>
      </c>
      <c r="F128" s="39" t="s">
        <v>53</v>
      </c>
      <c r="G128" s="39">
        <v>3966</v>
      </c>
      <c r="H128" s="39">
        <v>-100.87872458</v>
      </c>
      <c r="I128" s="39">
        <v>32.392618650000003</v>
      </c>
      <c r="J128" s="39">
        <v>-100.87892151</v>
      </c>
      <c r="K128" s="39">
        <v>32.392925259999998</v>
      </c>
      <c r="L128" s="39">
        <v>38.835999999999999</v>
      </c>
      <c r="M128" s="39" t="s">
        <v>51</v>
      </c>
      <c r="N128" s="39">
        <v>60</v>
      </c>
      <c r="O128" s="39">
        <v>4.9000000000000002E-2</v>
      </c>
      <c r="P128" s="39">
        <v>7.1999999999999995E-2</v>
      </c>
      <c r="Q128" s="39">
        <v>1</v>
      </c>
      <c r="R128" s="39">
        <v>19231201</v>
      </c>
      <c r="S128" s="39">
        <v>20040930</v>
      </c>
      <c r="T128" s="39">
        <v>21947</v>
      </c>
      <c r="U128" s="39">
        <v>18839</v>
      </c>
      <c r="V128" s="39">
        <v>0</v>
      </c>
      <c r="W128" s="39">
        <f>Input!C118</f>
        <v>0</v>
      </c>
      <c r="X128" s="39">
        <f>W128*724.447</f>
        <v>0</v>
      </c>
      <c r="Y128" s="39">
        <f>Input!D118</f>
        <v>0</v>
      </c>
      <c r="Z128" s="39">
        <f>Y128*724.447</f>
        <v>0</v>
      </c>
      <c r="AA128" s="39">
        <f>Input!E118</f>
        <v>0</v>
      </c>
      <c r="AB128" s="39">
        <f>AA128*724.447</f>
        <v>0</v>
      </c>
      <c r="AC128" s="39">
        <f>Input!F118</f>
        <v>0.06</v>
      </c>
      <c r="AD128" s="39">
        <f>AC128*724.447</f>
        <v>43.466819999999998</v>
      </c>
      <c r="AE128" s="39">
        <v>0.1</v>
      </c>
      <c r="AF128" s="39">
        <v>0.16</v>
      </c>
      <c r="AG128" s="39">
        <v>0.28999999999999998</v>
      </c>
      <c r="AH128" s="39">
        <v>0.54</v>
      </c>
      <c r="AI128" s="39">
        <v>1.2</v>
      </c>
      <c r="AJ128" s="39">
        <v>2.6</v>
      </c>
      <c r="AK128" s="39">
        <v>4.5999999999999996</v>
      </c>
      <c r="AL128" s="39">
        <v>8</v>
      </c>
      <c r="AM128" s="39">
        <v>26</v>
      </c>
      <c r="AN128" s="39">
        <v>93</v>
      </c>
      <c r="AO128" s="39">
        <v>818</v>
      </c>
      <c r="AP128" s="39">
        <v>16000</v>
      </c>
      <c r="AQ128" s="39">
        <f>Input!G118</f>
        <v>39.088999999999999</v>
      </c>
      <c r="AR128" s="39">
        <f>AQ128*724.447</f>
        <v>28317.908782999999</v>
      </c>
    </row>
    <row r="129" spans="1:44" x14ac:dyDescent="0.3">
      <c r="A129" s="44">
        <v>12080003</v>
      </c>
      <c r="B129" s="45"/>
      <c r="C129" s="44" t="s">
        <v>76</v>
      </c>
      <c r="D129" s="44"/>
      <c r="E129" s="44"/>
      <c r="F129" s="44"/>
      <c r="G129" s="44"/>
      <c r="H129" s="44"/>
      <c r="I129" s="44"/>
      <c r="J129" s="44"/>
      <c r="K129" s="44"/>
      <c r="L129" s="44"/>
      <c r="M129" s="44"/>
      <c r="N129" s="44"/>
      <c r="O129" s="44"/>
      <c r="P129" s="44"/>
      <c r="Q129" s="44"/>
      <c r="R129" s="44"/>
      <c r="S129" s="44"/>
      <c r="T129" s="44"/>
      <c r="U129" s="44"/>
      <c r="V129" s="44"/>
      <c r="W129" s="44">
        <f>Input!C119</f>
        <v>0</v>
      </c>
      <c r="X129" s="44"/>
      <c r="Y129" s="44">
        <f>Input!D119</f>
        <v>0</v>
      </c>
      <c r="Z129" s="44"/>
      <c r="AA129" s="44">
        <f>Input!E119</f>
        <v>0</v>
      </c>
      <c r="AB129" s="44"/>
      <c r="AC129" s="44">
        <f>Input!F119</f>
        <v>0</v>
      </c>
      <c r="AD129" s="44"/>
      <c r="AE129" s="44"/>
      <c r="AF129" s="44"/>
      <c r="AG129" s="44"/>
      <c r="AH129" s="44"/>
      <c r="AI129" s="44"/>
      <c r="AJ129" s="44"/>
      <c r="AK129" s="44"/>
      <c r="AL129" s="44"/>
      <c r="AM129" s="44"/>
      <c r="AN129" s="44"/>
      <c r="AO129" s="44"/>
      <c r="AP129" s="44"/>
      <c r="AQ129" s="44">
        <f>Input!G119</f>
        <v>0</v>
      </c>
      <c r="AR129" s="44"/>
    </row>
    <row r="130" spans="1:44" x14ac:dyDescent="0.3">
      <c r="A130" s="44">
        <v>12080004</v>
      </c>
      <c r="B130" s="45"/>
      <c r="C130" s="44" t="s">
        <v>76</v>
      </c>
      <c r="D130" s="44"/>
      <c r="E130" s="44"/>
      <c r="F130" s="44"/>
      <c r="G130" s="44"/>
      <c r="H130" s="44"/>
      <c r="I130" s="44"/>
      <c r="J130" s="44"/>
      <c r="K130" s="44"/>
      <c r="L130" s="44"/>
      <c r="M130" s="44"/>
      <c r="N130" s="44"/>
      <c r="O130" s="44"/>
      <c r="P130" s="44"/>
      <c r="Q130" s="44"/>
      <c r="R130" s="44"/>
      <c r="S130" s="44"/>
      <c r="T130" s="44"/>
      <c r="U130" s="44"/>
      <c r="V130" s="44"/>
      <c r="W130" s="44">
        <f>Input!C120</f>
        <v>0</v>
      </c>
      <c r="X130" s="44"/>
      <c r="Y130" s="44">
        <f>Input!D120</f>
        <v>0</v>
      </c>
      <c r="Z130" s="44"/>
      <c r="AA130" s="44">
        <f>Input!E120</f>
        <v>0</v>
      </c>
      <c r="AB130" s="44"/>
      <c r="AC130" s="44">
        <f>Input!F120</f>
        <v>0</v>
      </c>
      <c r="AD130" s="44"/>
      <c r="AE130" s="44"/>
      <c r="AF130" s="44"/>
      <c r="AG130" s="44"/>
      <c r="AH130" s="44"/>
      <c r="AI130" s="44"/>
      <c r="AJ130" s="44"/>
      <c r="AK130" s="44"/>
      <c r="AL130" s="44"/>
      <c r="AM130" s="44"/>
      <c r="AN130" s="44"/>
      <c r="AO130" s="44"/>
      <c r="AP130" s="44"/>
      <c r="AQ130" s="44">
        <f>Input!G120</f>
        <v>0</v>
      </c>
      <c r="AR130" s="44"/>
    </row>
    <row r="131" spans="1:44" x14ac:dyDescent="0.3">
      <c r="A131" s="44">
        <v>12080005</v>
      </c>
      <c r="B131" s="45"/>
      <c r="C131" s="44" t="s">
        <v>76</v>
      </c>
      <c r="D131" s="44"/>
      <c r="E131" s="44"/>
      <c r="F131" s="44"/>
      <c r="G131" s="44"/>
      <c r="H131" s="44"/>
      <c r="I131" s="44"/>
      <c r="J131" s="44"/>
      <c r="K131" s="44"/>
      <c r="L131" s="44"/>
      <c r="M131" s="44"/>
      <c r="N131" s="44"/>
      <c r="O131" s="44"/>
      <c r="P131" s="44"/>
      <c r="Q131" s="44"/>
      <c r="R131" s="44"/>
      <c r="S131" s="44"/>
      <c r="T131" s="44"/>
      <c r="U131" s="44"/>
      <c r="V131" s="44"/>
      <c r="W131" s="44">
        <f>Input!C121</f>
        <v>0</v>
      </c>
      <c r="X131" s="44"/>
      <c r="Y131" s="44">
        <f>Input!D121</f>
        <v>0</v>
      </c>
      <c r="Z131" s="44"/>
      <c r="AA131" s="44">
        <f>Input!E121</f>
        <v>0</v>
      </c>
      <c r="AB131" s="44"/>
      <c r="AC131" s="44">
        <f>Input!F121</f>
        <v>0</v>
      </c>
      <c r="AD131" s="44"/>
      <c r="AE131" s="44"/>
      <c r="AF131" s="44"/>
      <c r="AG131" s="44"/>
      <c r="AH131" s="44"/>
      <c r="AI131" s="44"/>
      <c r="AJ131" s="44"/>
      <c r="AK131" s="44"/>
      <c r="AL131" s="44"/>
      <c r="AM131" s="44"/>
      <c r="AN131" s="44"/>
      <c r="AO131" s="44"/>
      <c r="AP131" s="44"/>
      <c r="AQ131" s="44">
        <f>Input!G121</f>
        <v>0</v>
      </c>
      <c r="AR131" s="44"/>
    </row>
    <row r="132" spans="1:44" x14ac:dyDescent="0.3">
      <c r="A132" s="44">
        <v>12080006</v>
      </c>
      <c r="B132" s="45"/>
      <c r="C132" s="44" t="s">
        <v>76</v>
      </c>
      <c r="D132" s="44"/>
      <c r="E132" s="44"/>
      <c r="F132" s="44"/>
      <c r="G132" s="44"/>
      <c r="H132" s="44"/>
      <c r="I132" s="44"/>
      <c r="J132" s="44"/>
      <c r="K132" s="44"/>
      <c r="L132" s="44"/>
      <c r="M132" s="44"/>
      <c r="N132" s="44"/>
      <c r="O132" s="44"/>
      <c r="P132" s="44"/>
      <c r="Q132" s="44"/>
      <c r="R132" s="44"/>
      <c r="S132" s="44"/>
      <c r="T132" s="44"/>
      <c r="U132" s="44"/>
      <c r="V132" s="44"/>
      <c r="W132" s="44">
        <f>Input!C122</f>
        <v>0</v>
      </c>
      <c r="X132" s="44"/>
      <c r="Y132" s="44">
        <f>Input!D122</f>
        <v>0</v>
      </c>
      <c r="Z132" s="44"/>
      <c r="AA132" s="44">
        <f>Input!E122</f>
        <v>0</v>
      </c>
      <c r="AB132" s="44"/>
      <c r="AC132" s="44">
        <f>Input!F122</f>
        <v>0</v>
      </c>
      <c r="AD132" s="44"/>
      <c r="AE132" s="44"/>
      <c r="AF132" s="44"/>
      <c r="AG132" s="44"/>
      <c r="AH132" s="44"/>
      <c r="AI132" s="44"/>
      <c r="AJ132" s="44"/>
      <c r="AK132" s="44"/>
      <c r="AL132" s="44"/>
      <c r="AM132" s="44"/>
      <c r="AN132" s="44"/>
      <c r="AO132" s="44"/>
      <c r="AP132" s="44"/>
      <c r="AQ132" s="44">
        <f>Input!G122</f>
        <v>0</v>
      </c>
      <c r="AR132" s="44"/>
    </row>
    <row r="133" spans="1:44" x14ac:dyDescent="0.3">
      <c r="A133" s="39">
        <v>12080007</v>
      </c>
      <c r="B133" s="63" t="s">
        <v>1493</v>
      </c>
      <c r="C133" s="39" t="s">
        <v>129</v>
      </c>
      <c r="D133" s="39">
        <v>48</v>
      </c>
      <c r="E133" s="39" t="s">
        <v>49</v>
      </c>
      <c r="F133" s="39" t="s">
        <v>53</v>
      </c>
      <c r="G133" s="39">
        <v>9802</v>
      </c>
      <c r="H133" s="39">
        <v>-101.01400293</v>
      </c>
      <c r="I133" s="39">
        <v>32.19929132</v>
      </c>
      <c r="J133" s="39">
        <v>-101.01402283</v>
      </c>
      <c r="K133" s="39">
        <v>32.199115749999997</v>
      </c>
      <c r="L133" s="39">
        <v>19.657</v>
      </c>
      <c r="M133" s="39" t="s">
        <v>51</v>
      </c>
      <c r="N133" s="39">
        <v>46</v>
      </c>
      <c r="O133" s="39">
        <v>0.105</v>
      </c>
      <c r="P133" s="39">
        <v>0.124</v>
      </c>
      <c r="Q133" s="39">
        <v>1</v>
      </c>
      <c r="R133" s="39">
        <v>19581001</v>
      </c>
      <c r="S133" s="39">
        <v>20040930</v>
      </c>
      <c r="T133" s="39">
        <v>16802</v>
      </c>
      <c r="U133" s="39">
        <v>14167</v>
      </c>
      <c r="V133" s="39">
        <v>0</v>
      </c>
      <c r="W133" s="39">
        <f>Input!C123</f>
        <v>0</v>
      </c>
      <c r="X133" s="39">
        <f t="shared" ref="X133:X168" si="101">W133*724.447</f>
        <v>0</v>
      </c>
      <c r="Y133" s="39">
        <f>Input!D123</f>
        <v>0</v>
      </c>
      <c r="Z133" s="39">
        <f t="shared" ref="Z133:Z168" si="102">Y133*724.447</f>
        <v>0</v>
      </c>
      <c r="AA133" s="39">
        <f>Input!E123</f>
        <v>0</v>
      </c>
      <c r="AB133" s="39">
        <f t="shared" ref="AB133:AB168" si="103">AA133*724.447</f>
        <v>0</v>
      </c>
      <c r="AC133" s="39">
        <f>Input!F123</f>
        <v>0.04</v>
      </c>
      <c r="AD133" s="39">
        <f t="shared" ref="AD133:AD168" si="104">AC133*724.447</f>
        <v>28.977879999999999</v>
      </c>
      <c r="AE133" s="39">
        <v>0.11</v>
      </c>
      <c r="AF133" s="39">
        <v>0.25</v>
      </c>
      <c r="AG133" s="39">
        <v>1</v>
      </c>
      <c r="AH133" s="39">
        <v>1.8</v>
      </c>
      <c r="AI133" s="39">
        <v>2.8</v>
      </c>
      <c r="AJ133" s="39">
        <v>4.2</v>
      </c>
      <c r="AK133" s="39">
        <v>5.2</v>
      </c>
      <c r="AL133" s="39">
        <v>6.5</v>
      </c>
      <c r="AM133" s="39">
        <v>21</v>
      </c>
      <c r="AN133" s="39">
        <v>74</v>
      </c>
      <c r="AO133" s="39">
        <v>488.97</v>
      </c>
      <c r="AP133" s="39">
        <v>7340</v>
      </c>
      <c r="AQ133" s="39">
        <f>Input!G123</f>
        <v>24.588999999999999</v>
      </c>
      <c r="AR133" s="39">
        <f t="shared" ref="AR133:AR168" si="105">AQ133*724.447</f>
        <v>17813.427282999997</v>
      </c>
    </row>
    <row r="134" spans="1:44" x14ac:dyDescent="0.3">
      <c r="A134" s="39">
        <v>12080008</v>
      </c>
      <c r="B134" s="63" t="s">
        <v>1494</v>
      </c>
      <c r="C134" s="39" t="s">
        <v>130</v>
      </c>
      <c r="D134" s="39">
        <v>48</v>
      </c>
      <c r="E134" s="39" t="s">
        <v>49</v>
      </c>
      <c r="F134" s="39" t="s">
        <v>53</v>
      </c>
      <c r="G134" s="39">
        <v>15307</v>
      </c>
      <c r="H134" s="39">
        <v>-100.48065428</v>
      </c>
      <c r="I134" s="39">
        <v>31.88542168</v>
      </c>
      <c r="J134" s="39">
        <v>-100.48071289000001</v>
      </c>
      <c r="K134" s="39">
        <v>31.88557243</v>
      </c>
      <c r="L134" s="39">
        <v>17.677</v>
      </c>
      <c r="M134" s="39" t="s">
        <v>51</v>
      </c>
      <c r="N134" s="39">
        <v>57</v>
      </c>
      <c r="O134" s="39">
        <v>0.26300000000000001</v>
      </c>
      <c r="P134" s="39">
        <v>0.32600000000000001</v>
      </c>
      <c r="Q134" s="39">
        <v>1</v>
      </c>
      <c r="R134" s="39">
        <v>19231101</v>
      </c>
      <c r="S134" s="39">
        <v>20040930</v>
      </c>
      <c r="T134" s="39">
        <v>20881</v>
      </c>
      <c r="U134" s="39">
        <v>18676</v>
      </c>
      <c r="V134" s="39">
        <v>0</v>
      </c>
      <c r="W134" s="39">
        <f>Input!C124</f>
        <v>0</v>
      </c>
      <c r="X134" s="39">
        <f t="shared" si="101"/>
        <v>0</v>
      </c>
      <c r="Y134" s="39">
        <f>Input!D124</f>
        <v>0</v>
      </c>
      <c r="Z134" s="39">
        <f t="shared" si="102"/>
        <v>0</v>
      </c>
      <c r="AA134" s="39">
        <f>Input!E124</f>
        <v>0</v>
      </c>
      <c r="AB134" s="39">
        <f t="shared" si="103"/>
        <v>0</v>
      </c>
      <c r="AC134" s="39">
        <f>Input!F124</f>
        <v>0.1</v>
      </c>
      <c r="AD134" s="39">
        <f t="shared" si="104"/>
        <v>72.444699999999997</v>
      </c>
      <c r="AE134" s="39">
        <v>0.19</v>
      </c>
      <c r="AF134" s="39">
        <v>0.36</v>
      </c>
      <c r="AG134" s="39">
        <v>1</v>
      </c>
      <c r="AH134" s="39">
        <v>2.7</v>
      </c>
      <c r="AI134" s="39">
        <v>6.6</v>
      </c>
      <c r="AJ134" s="39">
        <v>10</v>
      </c>
      <c r="AK134" s="39">
        <v>12</v>
      </c>
      <c r="AL134" s="39">
        <v>15</v>
      </c>
      <c r="AM134" s="39">
        <v>65</v>
      </c>
      <c r="AN134" s="39">
        <v>286</v>
      </c>
      <c r="AO134" s="39">
        <v>1725.4</v>
      </c>
      <c r="AP134" s="39">
        <v>24200</v>
      </c>
      <c r="AQ134" s="39">
        <f>Input!G124</f>
        <v>88.125</v>
      </c>
      <c r="AR134" s="39">
        <f t="shared" si="105"/>
        <v>63841.891875000001</v>
      </c>
    </row>
    <row r="135" spans="1:44" x14ac:dyDescent="0.3">
      <c r="A135" s="39">
        <v>12090101</v>
      </c>
      <c r="B135" s="63" t="s">
        <v>1495</v>
      </c>
      <c r="C135" s="39" t="s">
        <v>131</v>
      </c>
      <c r="D135" s="39">
        <v>48</v>
      </c>
      <c r="E135" s="39" t="s">
        <v>49</v>
      </c>
      <c r="F135" s="39" t="s">
        <v>50</v>
      </c>
      <c r="G135" s="39">
        <v>16413</v>
      </c>
      <c r="H135" s="39">
        <v>-99.953974419999994</v>
      </c>
      <c r="I135" s="39">
        <v>31.732928640000001</v>
      </c>
      <c r="J135" s="39">
        <v>-99.953971859999996</v>
      </c>
      <c r="K135" s="39">
        <v>31.732887269999999</v>
      </c>
      <c r="L135" s="39">
        <v>4.6130000000000004</v>
      </c>
      <c r="M135" s="39" t="s">
        <v>51</v>
      </c>
      <c r="N135" s="39">
        <v>72</v>
      </c>
      <c r="O135" s="39">
        <v>0.10299999999999999</v>
      </c>
      <c r="P135" s="39">
        <v>0.1</v>
      </c>
      <c r="Q135" s="39">
        <v>1</v>
      </c>
      <c r="R135" s="39">
        <v>19070601</v>
      </c>
      <c r="S135" s="39">
        <v>19791001</v>
      </c>
      <c r="T135" s="39">
        <v>26421</v>
      </c>
      <c r="U135" s="39">
        <v>24724</v>
      </c>
      <c r="V135" s="39">
        <v>0</v>
      </c>
      <c r="W135" s="39">
        <f>Input!C125</f>
        <v>0</v>
      </c>
      <c r="X135" s="39">
        <f t="shared" si="101"/>
        <v>0</v>
      </c>
      <c r="Y135" s="39">
        <f>Input!D125</f>
        <v>0</v>
      </c>
      <c r="Z135" s="39">
        <f t="shared" si="102"/>
        <v>0</v>
      </c>
      <c r="AA135" s="39">
        <f>Input!E125</f>
        <v>0.5</v>
      </c>
      <c r="AB135" s="39">
        <f t="shared" si="103"/>
        <v>362.2235</v>
      </c>
      <c r="AC135" s="39">
        <f>Input!F125</f>
        <v>2.7</v>
      </c>
      <c r="AD135" s="39">
        <f t="shared" si="104"/>
        <v>1956.0069000000001</v>
      </c>
      <c r="AE135" s="39">
        <v>4.2</v>
      </c>
      <c r="AF135" s="39">
        <v>5.7</v>
      </c>
      <c r="AG135" s="39">
        <v>11</v>
      </c>
      <c r="AH135" s="39">
        <v>17</v>
      </c>
      <c r="AI135" s="39">
        <v>30</v>
      </c>
      <c r="AJ135" s="39">
        <v>51</v>
      </c>
      <c r="AK135" s="39">
        <v>67</v>
      </c>
      <c r="AL135" s="39">
        <v>100</v>
      </c>
      <c r="AM135" s="39">
        <v>341</v>
      </c>
      <c r="AN135" s="39">
        <v>970</v>
      </c>
      <c r="AO135" s="39">
        <v>6667.8</v>
      </c>
      <c r="AP135" s="39">
        <v>54300</v>
      </c>
      <c r="AQ135" s="39">
        <f>Input!G125</f>
        <v>291.59800000000001</v>
      </c>
      <c r="AR135" s="39">
        <f t="shared" si="105"/>
        <v>211247.296306</v>
      </c>
    </row>
    <row r="136" spans="1:44" x14ac:dyDescent="0.3">
      <c r="A136" s="39">
        <v>12090102</v>
      </c>
      <c r="B136" s="63" t="s">
        <v>1496</v>
      </c>
      <c r="C136" s="39" t="s">
        <v>132</v>
      </c>
      <c r="D136" s="39">
        <v>48</v>
      </c>
      <c r="E136" s="39" t="s">
        <v>49</v>
      </c>
      <c r="F136" s="39" t="s">
        <v>50</v>
      </c>
      <c r="G136" s="39">
        <v>3866</v>
      </c>
      <c r="H136" s="39">
        <v>-100.42537014</v>
      </c>
      <c r="I136" s="39">
        <v>31.445994989999999</v>
      </c>
      <c r="J136" s="39">
        <v>-100.42527008</v>
      </c>
      <c r="K136" s="39">
        <v>31.446012499999998</v>
      </c>
      <c r="L136" s="39">
        <v>9.673</v>
      </c>
      <c r="M136" s="39" t="s">
        <v>51</v>
      </c>
      <c r="N136" s="39">
        <v>22</v>
      </c>
      <c r="O136" s="39">
        <v>0.16400000000000001</v>
      </c>
      <c r="P136" s="39">
        <v>0.17199999999999999</v>
      </c>
      <c r="Q136" s="39">
        <v>1</v>
      </c>
      <c r="R136" s="39">
        <v>19311001</v>
      </c>
      <c r="S136" s="39">
        <v>19530930</v>
      </c>
      <c r="T136" s="39">
        <v>8036</v>
      </c>
      <c r="U136" s="39">
        <v>6105</v>
      </c>
      <c r="V136" s="39">
        <v>0</v>
      </c>
      <c r="W136" s="39">
        <f>Input!C126</f>
        <v>0</v>
      </c>
      <c r="X136" s="39">
        <f t="shared" si="101"/>
        <v>0</v>
      </c>
      <c r="Y136" s="39">
        <f>Input!D126</f>
        <v>0</v>
      </c>
      <c r="Z136" s="39">
        <f t="shared" si="102"/>
        <v>0</v>
      </c>
      <c r="AA136" s="39">
        <f>Input!E126</f>
        <v>0</v>
      </c>
      <c r="AB136" s="39">
        <f t="shared" si="103"/>
        <v>0</v>
      </c>
      <c r="AC136" s="39">
        <f>Input!F126</f>
        <v>0</v>
      </c>
      <c r="AD136" s="39">
        <f t="shared" si="104"/>
        <v>0</v>
      </c>
      <c r="AE136" s="39">
        <v>0.1</v>
      </c>
      <c r="AF136" s="39">
        <v>0.8</v>
      </c>
      <c r="AG136" s="39">
        <v>3.5</v>
      </c>
      <c r="AH136" s="39">
        <v>8.6</v>
      </c>
      <c r="AI136" s="39">
        <v>14</v>
      </c>
      <c r="AJ136" s="39">
        <v>24</v>
      </c>
      <c r="AK136" s="39">
        <v>30</v>
      </c>
      <c r="AL136" s="39">
        <v>40</v>
      </c>
      <c r="AM136" s="39">
        <v>141</v>
      </c>
      <c r="AN136" s="39">
        <v>253</v>
      </c>
      <c r="AO136" s="39">
        <v>1656.3</v>
      </c>
      <c r="AP136" s="39">
        <v>54400</v>
      </c>
      <c r="AQ136" s="39">
        <f>Input!G126</f>
        <v>112.848</v>
      </c>
      <c r="AR136" s="39">
        <f t="shared" si="105"/>
        <v>81752.395055999994</v>
      </c>
    </row>
    <row r="137" spans="1:44" x14ac:dyDescent="0.3">
      <c r="A137" s="39">
        <v>12090103</v>
      </c>
      <c r="B137" s="63" t="s">
        <v>1497</v>
      </c>
      <c r="C137" s="39" t="s">
        <v>133</v>
      </c>
      <c r="D137" s="39">
        <v>48</v>
      </c>
      <c r="E137" s="39" t="s">
        <v>49</v>
      </c>
      <c r="F137" s="39" t="s">
        <v>50</v>
      </c>
      <c r="G137" s="39">
        <v>2653</v>
      </c>
      <c r="H137" s="39">
        <v>-100.61426498</v>
      </c>
      <c r="I137" s="39">
        <v>31.376551450000001</v>
      </c>
      <c r="J137" s="39">
        <v>-100.61438751</v>
      </c>
      <c r="K137" s="39">
        <v>31.376558299999999</v>
      </c>
      <c r="L137" s="39">
        <v>11.638</v>
      </c>
      <c r="M137" s="39" t="s">
        <v>51</v>
      </c>
      <c r="N137" s="39">
        <v>31</v>
      </c>
      <c r="O137" s="39">
        <v>8.3000000000000004E-2</v>
      </c>
      <c r="P137" s="39">
        <v>0.184</v>
      </c>
      <c r="Q137" s="39">
        <v>1</v>
      </c>
      <c r="R137" s="39">
        <v>19300301</v>
      </c>
      <c r="S137" s="39">
        <v>19610331</v>
      </c>
      <c r="T137" s="39">
        <v>11354</v>
      </c>
      <c r="U137" s="39">
        <v>3763</v>
      </c>
      <c r="V137" s="39">
        <v>0</v>
      </c>
      <c r="W137" s="39">
        <f>Input!C127</f>
        <v>0</v>
      </c>
      <c r="X137" s="39">
        <f t="shared" si="101"/>
        <v>0</v>
      </c>
      <c r="Y137" s="39">
        <f>Input!D127</f>
        <v>0</v>
      </c>
      <c r="Z137" s="39">
        <f t="shared" si="102"/>
        <v>0</v>
      </c>
      <c r="AA137" s="39">
        <f>Input!E127</f>
        <v>0</v>
      </c>
      <c r="AB137" s="39">
        <f t="shared" si="103"/>
        <v>0</v>
      </c>
      <c r="AC137" s="39">
        <f>Input!F127</f>
        <v>0</v>
      </c>
      <c r="AD137" s="39">
        <f t="shared" si="104"/>
        <v>0</v>
      </c>
      <c r="AE137" s="39">
        <v>0</v>
      </c>
      <c r="AF137" s="39">
        <v>0</v>
      </c>
      <c r="AG137" s="39">
        <v>0</v>
      </c>
      <c r="AH137" s="39">
        <v>0</v>
      </c>
      <c r="AI137" s="39">
        <v>0</v>
      </c>
      <c r="AJ137" s="39">
        <v>0.6</v>
      </c>
      <c r="AK137" s="39">
        <v>2</v>
      </c>
      <c r="AL137" s="39">
        <v>4.8</v>
      </c>
      <c r="AM137" s="39">
        <v>20</v>
      </c>
      <c r="AN137" s="39">
        <v>50.25</v>
      </c>
      <c r="AO137" s="39">
        <v>854.85</v>
      </c>
      <c r="AP137" s="39">
        <v>19200</v>
      </c>
      <c r="AQ137" s="39">
        <f>Input!G127</f>
        <v>40.463999999999999</v>
      </c>
      <c r="AR137" s="39">
        <f t="shared" si="105"/>
        <v>29314.023408000001</v>
      </c>
    </row>
    <row r="138" spans="1:44" x14ac:dyDescent="0.3">
      <c r="A138" s="39">
        <v>12090104</v>
      </c>
      <c r="B138" s="63" t="s">
        <v>1498</v>
      </c>
      <c r="C138" s="39" t="s">
        <v>134</v>
      </c>
      <c r="D138" s="39">
        <v>48</v>
      </c>
      <c r="E138" s="39" t="s">
        <v>49</v>
      </c>
      <c r="F138" s="39" t="s">
        <v>50</v>
      </c>
      <c r="G138" s="39">
        <v>1525</v>
      </c>
      <c r="H138" s="39">
        <v>-100.44787119999999</v>
      </c>
      <c r="I138" s="39">
        <v>31.465994380000001</v>
      </c>
      <c r="J138" s="39">
        <v>-100.44779205</v>
      </c>
      <c r="K138" s="39">
        <v>31.466068270000001</v>
      </c>
      <c r="L138" s="39">
        <v>11.125999999999999</v>
      </c>
      <c r="M138" s="39" t="s">
        <v>51</v>
      </c>
      <c r="N138" s="39">
        <v>57</v>
      </c>
      <c r="O138" s="39">
        <v>0.26300000000000001</v>
      </c>
      <c r="P138" s="39">
        <v>0.192</v>
      </c>
      <c r="Q138" s="39">
        <v>1</v>
      </c>
      <c r="R138" s="39">
        <v>19151027</v>
      </c>
      <c r="S138" s="39">
        <v>19901231</v>
      </c>
      <c r="T138" s="39">
        <v>21039</v>
      </c>
      <c r="U138" s="39">
        <v>17788</v>
      </c>
      <c r="V138" s="39">
        <v>0</v>
      </c>
      <c r="W138" s="39">
        <f>Input!C128</f>
        <v>0</v>
      </c>
      <c r="X138" s="39">
        <f t="shared" si="101"/>
        <v>0</v>
      </c>
      <c r="Y138" s="39">
        <f>Input!D128</f>
        <v>0</v>
      </c>
      <c r="Z138" s="39">
        <f t="shared" si="102"/>
        <v>0</v>
      </c>
      <c r="AA138" s="39">
        <f>Input!E128</f>
        <v>0</v>
      </c>
      <c r="AB138" s="39">
        <f t="shared" si="103"/>
        <v>0</v>
      </c>
      <c r="AC138" s="39">
        <f>Input!F128</f>
        <v>0.15</v>
      </c>
      <c r="AD138" s="39">
        <f t="shared" si="104"/>
        <v>108.66705</v>
      </c>
      <c r="AE138" s="39">
        <v>0.37</v>
      </c>
      <c r="AF138" s="39">
        <v>0.56000000000000005</v>
      </c>
      <c r="AG138" s="39">
        <v>1</v>
      </c>
      <c r="AH138" s="39">
        <v>1.6</v>
      </c>
      <c r="AI138" s="39">
        <v>2.6</v>
      </c>
      <c r="AJ138" s="39">
        <v>4.3</v>
      </c>
      <c r="AK138" s="39">
        <v>5.7</v>
      </c>
      <c r="AL138" s="39">
        <v>7.7</v>
      </c>
      <c r="AM138" s="39">
        <v>18</v>
      </c>
      <c r="AN138" s="39">
        <v>32</v>
      </c>
      <c r="AO138" s="39">
        <v>199.6</v>
      </c>
      <c r="AP138" s="39">
        <v>21900</v>
      </c>
      <c r="AQ138" s="39">
        <f>Input!G128</f>
        <v>20.832999999999998</v>
      </c>
      <c r="AR138" s="39">
        <f t="shared" si="105"/>
        <v>15092.404350999999</v>
      </c>
    </row>
    <row r="139" spans="1:44" x14ac:dyDescent="0.3">
      <c r="A139" s="39">
        <v>12090105</v>
      </c>
      <c r="B139" s="63" t="s">
        <v>1499</v>
      </c>
      <c r="C139" s="39" t="s">
        <v>135</v>
      </c>
      <c r="D139" s="39">
        <v>48</v>
      </c>
      <c r="E139" s="39" t="s">
        <v>49</v>
      </c>
      <c r="F139" s="39" t="s">
        <v>53</v>
      </c>
      <c r="G139" s="39">
        <v>6574</v>
      </c>
      <c r="H139" s="39">
        <v>-99.919522569999998</v>
      </c>
      <c r="I139" s="39">
        <v>31.515990819999999</v>
      </c>
      <c r="J139" s="39">
        <v>-99.919952390000006</v>
      </c>
      <c r="K139" s="39">
        <v>31.51548004</v>
      </c>
      <c r="L139" s="39">
        <v>69.905000000000001</v>
      </c>
      <c r="M139" s="39" t="s">
        <v>51</v>
      </c>
      <c r="N139" s="39">
        <v>89</v>
      </c>
      <c r="O139" s="39">
        <v>0.27600000000000002</v>
      </c>
      <c r="P139" s="39">
        <v>0.221</v>
      </c>
      <c r="Q139" s="39">
        <v>1</v>
      </c>
      <c r="R139" s="39">
        <v>19151001</v>
      </c>
      <c r="S139" s="39">
        <v>20040930</v>
      </c>
      <c r="T139" s="39">
        <v>32508</v>
      </c>
      <c r="U139" s="39">
        <v>29826</v>
      </c>
      <c r="V139" s="39">
        <v>0</v>
      </c>
      <c r="W139" s="39">
        <f>Input!C129</f>
        <v>0</v>
      </c>
      <c r="X139" s="39">
        <f t="shared" si="101"/>
        <v>0</v>
      </c>
      <c r="Y139" s="39">
        <f>Input!D129</f>
        <v>0</v>
      </c>
      <c r="Z139" s="39">
        <f t="shared" si="102"/>
        <v>0</v>
      </c>
      <c r="AA139" s="39">
        <f>Input!E129</f>
        <v>0.1</v>
      </c>
      <c r="AB139" s="39">
        <f t="shared" si="103"/>
        <v>72.444699999999997</v>
      </c>
      <c r="AC139" s="39">
        <f>Input!F129</f>
        <v>1.5</v>
      </c>
      <c r="AD139" s="39">
        <f t="shared" si="104"/>
        <v>1086.6704999999999</v>
      </c>
      <c r="AE139" s="39">
        <v>3.8</v>
      </c>
      <c r="AF139" s="39">
        <v>6.8</v>
      </c>
      <c r="AG139" s="39">
        <v>14</v>
      </c>
      <c r="AH139" s="39">
        <v>24</v>
      </c>
      <c r="AI139" s="39">
        <v>35</v>
      </c>
      <c r="AJ139" s="39">
        <v>47</v>
      </c>
      <c r="AK139" s="39">
        <v>56</v>
      </c>
      <c r="AL139" s="39">
        <v>70</v>
      </c>
      <c r="AM139" s="39">
        <v>127</v>
      </c>
      <c r="AN139" s="39">
        <v>273.55</v>
      </c>
      <c r="AO139" s="39">
        <v>1910</v>
      </c>
      <c r="AP139" s="39">
        <v>134000</v>
      </c>
      <c r="AQ139" s="39">
        <f>Input!G129</f>
        <v>139.14500000000001</v>
      </c>
      <c r="AR139" s="39">
        <f t="shared" si="105"/>
        <v>100803.177815</v>
      </c>
    </row>
    <row r="140" spans="1:44" x14ac:dyDescent="0.3">
      <c r="A140" s="39">
        <v>12090106</v>
      </c>
      <c r="B140" s="63" t="s">
        <v>1500</v>
      </c>
      <c r="C140" s="39" t="s">
        <v>1501</v>
      </c>
      <c r="D140" s="39">
        <v>48</v>
      </c>
      <c r="E140" s="39" t="s">
        <v>49</v>
      </c>
      <c r="F140" s="39" t="s">
        <v>53</v>
      </c>
      <c r="G140" s="39">
        <v>31217</v>
      </c>
      <c r="H140" s="39">
        <v>-98.564483999999993</v>
      </c>
      <c r="I140" s="39">
        <v>31.217945</v>
      </c>
      <c r="J140" s="39">
        <v>-98.564696999999995</v>
      </c>
      <c r="K140" s="39">
        <v>31.218</v>
      </c>
      <c r="L140" s="39">
        <v>21.163</v>
      </c>
      <c r="M140" s="39" t="s">
        <v>51</v>
      </c>
      <c r="N140" s="39">
        <v>87</v>
      </c>
      <c r="O140" s="39">
        <v>0.27800000000000002</v>
      </c>
      <c r="P140" s="39">
        <v>0.14399999999999999</v>
      </c>
      <c r="Q140" s="39">
        <v>1</v>
      </c>
      <c r="R140" s="39">
        <v>19151101</v>
      </c>
      <c r="S140" s="39">
        <v>20040930</v>
      </c>
      <c r="T140" s="39">
        <v>31964</v>
      </c>
      <c r="U140" s="39">
        <v>31921</v>
      </c>
      <c r="V140" s="39">
        <v>0</v>
      </c>
      <c r="W140" s="39">
        <f>Input!C130</f>
        <v>6.8</v>
      </c>
      <c r="X140" s="39">
        <f t="shared" si="101"/>
        <v>4926.2395999999999</v>
      </c>
      <c r="Y140" s="39">
        <f>Input!D130</f>
        <v>33</v>
      </c>
      <c r="Z140" s="39">
        <f t="shared" si="102"/>
        <v>23906.751</v>
      </c>
      <c r="AA140" s="39">
        <f>Input!E130</f>
        <v>53</v>
      </c>
      <c r="AB140" s="39">
        <f t="shared" si="103"/>
        <v>38395.690999999999</v>
      </c>
      <c r="AC140" s="39">
        <f>Input!F130</f>
        <v>90</v>
      </c>
      <c r="AD140" s="39">
        <f t="shared" si="104"/>
        <v>65200.23</v>
      </c>
      <c r="AE140" s="39">
        <v>108</v>
      </c>
      <c r="AF140" s="39">
        <v>126</v>
      </c>
      <c r="AG140" s="39">
        <v>170</v>
      </c>
      <c r="AH140" s="39">
        <v>220</v>
      </c>
      <c r="AI140" s="39">
        <v>305</v>
      </c>
      <c r="AJ140" s="39">
        <v>456</v>
      </c>
      <c r="AK140" s="39">
        <v>580</v>
      </c>
      <c r="AL140" s="39">
        <v>754</v>
      </c>
      <c r="AM140" s="39">
        <v>1670</v>
      </c>
      <c r="AN140" s="39">
        <v>3810</v>
      </c>
      <c r="AO140" s="39">
        <v>17235</v>
      </c>
      <c r="AP140" s="39">
        <v>191000</v>
      </c>
      <c r="AQ140" s="39">
        <f>Input!G130</f>
        <v>1062.492</v>
      </c>
      <c r="AR140" s="39">
        <f t="shared" si="105"/>
        <v>769719.141924</v>
      </c>
    </row>
    <row r="141" spans="1:44" x14ac:dyDescent="0.3">
      <c r="A141" s="39">
        <v>12090107</v>
      </c>
      <c r="B141" s="63" t="s">
        <v>1502</v>
      </c>
      <c r="C141" s="39" t="s">
        <v>136</v>
      </c>
      <c r="D141" s="39">
        <v>48</v>
      </c>
      <c r="E141" s="39" t="s">
        <v>49</v>
      </c>
      <c r="F141" s="39" t="s">
        <v>53</v>
      </c>
      <c r="G141" s="39">
        <v>2073</v>
      </c>
      <c r="H141" s="39">
        <v>-98.740603070000006</v>
      </c>
      <c r="I141" s="39">
        <v>31.517386120000001</v>
      </c>
      <c r="J141" s="39">
        <v>-98.740509029999998</v>
      </c>
      <c r="K141" s="39">
        <v>31.517421720000002</v>
      </c>
      <c r="L141" s="39">
        <v>9.74</v>
      </c>
      <c r="M141" s="39" t="s">
        <v>51</v>
      </c>
      <c r="N141" s="39">
        <v>37</v>
      </c>
      <c r="O141" s="39">
        <v>0.20100000000000001</v>
      </c>
      <c r="P141" s="39">
        <v>0.127</v>
      </c>
      <c r="Q141" s="39">
        <v>1</v>
      </c>
      <c r="R141" s="39">
        <v>19671001</v>
      </c>
      <c r="S141" s="39">
        <v>20040930</v>
      </c>
      <c r="T141" s="39">
        <v>13515</v>
      </c>
      <c r="U141" s="39">
        <v>13248</v>
      </c>
      <c r="V141" s="39">
        <v>0</v>
      </c>
      <c r="W141" s="39">
        <f>Input!C131</f>
        <v>0</v>
      </c>
      <c r="X141" s="39">
        <f t="shared" si="101"/>
        <v>0</v>
      </c>
      <c r="Y141" s="39">
        <f>Input!D131</f>
        <v>0.89600000000000002</v>
      </c>
      <c r="Z141" s="39">
        <f t="shared" si="102"/>
        <v>649.104512</v>
      </c>
      <c r="AA141" s="39">
        <f>Input!E131</f>
        <v>2.9</v>
      </c>
      <c r="AB141" s="39">
        <f t="shared" si="103"/>
        <v>2100.8962999999999</v>
      </c>
      <c r="AC141" s="39">
        <f>Input!F131</f>
        <v>5.8</v>
      </c>
      <c r="AD141" s="39">
        <f t="shared" si="104"/>
        <v>4201.7925999999998</v>
      </c>
      <c r="AE141" s="39">
        <v>6.9</v>
      </c>
      <c r="AF141" s="39">
        <v>8.3000000000000007</v>
      </c>
      <c r="AG141" s="39">
        <v>11</v>
      </c>
      <c r="AH141" s="39">
        <v>14</v>
      </c>
      <c r="AI141" s="39">
        <v>19</v>
      </c>
      <c r="AJ141" s="39">
        <v>30</v>
      </c>
      <c r="AK141" s="39">
        <v>42</v>
      </c>
      <c r="AL141" s="39">
        <v>70</v>
      </c>
      <c r="AM141" s="39">
        <v>254</v>
      </c>
      <c r="AN141" s="39">
        <v>629.20000000000005</v>
      </c>
      <c r="AO141" s="39">
        <v>3040</v>
      </c>
      <c r="AP141" s="39">
        <v>37000</v>
      </c>
      <c r="AQ141" s="39">
        <f>Input!G131</f>
        <v>169.72300000000001</v>
      </c>
      <c r="AR141" s="39">
        <f t="shared" si="105"/>
        <v>122955.31818100001</v>
      </c>
    </row>
    <row r="142" spans="1:44" x14ac:dyDescent="0.3">
      <c r="A142" s="39">
        <v>12090108</v>
      </c>
      <c r="B142" s="63" t="s">
        <v>1503</v>
      </c>
      <c r="C142" s="39" t="s">
        <v>137</v>
      </c>
      <c r="D142" s="39">
        <v>48</v>
      </c>
      <c r="E142" s="39" t="s">
        <v>49</v>
      </c>
      <c r="F142" s="39" t="s">
        <v>50</v>
      </c>
      <c r="G142" s="39">
        <v>333</v>
      </c>
      <c r="H142" s="39">
        <v>-99.414788889999997</v>
      </c>
      <c r="I142" s="39">
        <v>31.983197329999999</v>
      </c>
      <c r="J142" s="39">
        <v>-99.414596560000007</v>
      </c>
      <c r="K142" s="39">
        <v>31.9838047</v>
      </c>
      <c r="L142" s="39">
        <v>70.046999999999997</v>
      </c>
      <c r="M142" s="39" t="s">
        <v>51</v>
      </c>
      <c r="N142" s="39">
        <v>15</v>
      </c>
      <c r="O142" s="39">
        <v>0.108</v>
      </c>
      <c r="P142" s="39">
        <v>0.113</v>
      </c>
      <c r="Q142" s="39">
        <v>1</v>
      </c>
      <c r="R142" s="39">
        <v>19650301</v>
      </c>
      <c r="S142" s="39">
        <v>19801002</v>
      </c>
      <c r="T142" s="39">
        <v>5695</v>
      </c>
      <c r="U142" s="39">
        <v>1839</v>
      </c>
      <c r="V142" s="39">
        <v>0</v>
      </c>
      <c r="W142" s="39">
        <f>Input!C132</f>
        <v>0</v>
      </c>
      <c r="X142" s="39">
        <f t="shared" si="101"/>
        <v>0</v>
      </c>
      <c r="Y142" s="39">
        <f>Input!D132</f>
        <v>0</v>
      </c>
      <c r="Z142" s="39">
        <f t="shared" si="102"/>
        <v>0</v>
      </c>
      <c r="AA142" s="39">
        <f>Input!E132</f>
        <v>0</v>
      </c>
      <c r="AB142" s="39">
        <f t="shared" si="103"/>
        <v>0</v>
      </c>
      <c r="AC142" s="39">
        <f>Input!F132</f>
        <v>0</v>
      </c>
      <c r="AD142" s="39">
        <f t="shared" si="104"/>
        <v>0</v>
      </c>
      <c r="AE142" s="39">
        <v>0</v>
      </c>
      <c r="AF142" s="39">
        <v>0</v>
      </c>
      <c r="AG142" s="39">
        <v>0</v>
      </c>
      <c r="AH142" s="39">
        <v>0</v>
      </c>
      <c r="AI142" s="39">
        <v>0</v>
      </c>
      <c r="AJ142" s="39">
        <v>0.13</v>
      </c>
      <c r="AK142" s="39">
        <v>0.54</v>
      </c>
      <c r="AL142" s="39">
        <v>2.98</v>
      </c>
      <c r="AM142" s="39">
        <v>31</v>
      </c>
      <c r="AN142" s="39">
        <v>92</v>
      </c>
      <c r="AO142" s="39">
        <v>469.16</v>
      </c>
      <c r="AP142" s="39">
        <v>3000</v>
      </c>
      <c r="AQ142" s="39">
        <f>Input!G132</f>
        <v>22.972000000000001</v>
      </c>
      <c r="AR142" s="39">
        <f t="shared" si="105"/>
        <v>16641.996483999999</v>
      </c>
    </row>
    <row r="143" spans="1:44" x14ac:dyDescent="0.3">
      <c r="A143" s="39">
        <v>12090109</v>
      </c>
      <c r="B143" s="63" t="s">
        <v>1504</v>
      </c>
      <c r="C143" s="39" t="s">
        <v>138</v>
      </c>
      <c r="D143" s="39">
        <v>48</v>
      </c>
      <c r="E143" s="39" t="s">
        <v>49</v>
      </c>
      <c r="F143" s="39" t="s">
        <v>53</v>
      </c>
      <c r="G143" s="39">
        <v>3046</v>
      </c>
      <c r="H143" s="39">
        <v>-98.719487119999997</v>
      </c>
      <c r="I143" s="39">
        <v>31.213223159999998</v>
      </c>
      <c r="J143" s="39">
        <v>-98.719474790000007</v>
      </c>
      <c r="K143" s="39">
        <v>31.213169100000002</v>
      </c>
      <c r="L143" s="39">
        <v>6.1269999999999998</v>
      </c>
      <c r="M143" s="39" t="s">
        <v>51</v>
      </c>
      <c r="N143" s="39">
        <v>85</v>
      </c>
      <c r="O143" s="39">
        <v>0.49299999999999999</v>
      </c>
      <c r="P143" s="39">
        <v>0.20799999999999999</v>
      </c>
      <c r="Q143" s="39">
        <v>1</v>
      </c>
      <c r="R143" s="39">
        <v>19151001</v>
      </c>
      <c r="S143" s="39">
        <v>20040930</v>
      </c>
      <c r="T143" s="39">
        <v>31047</v>
      </c>
      <c r="U143" s="39">
        <v>30906</v>
      </c>
      <c r="V143" s="39">
        <v>0</v>
      </c>
      <c r="W143" s="39">
        <f>Input!C133</f>
        <v>3.8</v>
      </c>
      <c r="X143" s="39">
        <f t="shared" si="101"/>
        <v>2752.8986</v>
      </c>
      <c r="Y143" s="39">
        <f>Input!D133</f>
        <v>17</v>
      </c>
      <c r="Z143" s="39">
        <f t="shared" si="102"/>
        <v>12315.599</v>
      </c>
      <c r="AA143" s="39">
        <f>Input!E133</f>
        <v>26</v>
      </c>
      <c r="AB143" s="39">
        <f t="shared" si="103"/>
        <v>18835.621999999999</v>
      </c>
      <c r="AC143" s="39">
        <f>Input!F133</f>
        <v>41</v>
      </c>
      <c r="AD143" s="39">
        <f t="shared" si="104"/>
        <v>29702.327000000001</v>
      </c>
      <c r="AE143" s="39">
        <v>48</v>
      </c>
      <c r="AF143" s="39">
        <v>56</v>
      </c>
      <c r="AG143" s="39">
        <v>71</v>
      </c>
      <c r="AH143" s="39">
        <v>87</v>
      </c>
      <c r="AI143" s="39">
        <v>106</v>
      </c>
      <c r="AJ143" s="39">
        <v>130</v>
      </c>
      <c r="AK143" s="39">
        <v>149</v>
      </c>
      <c r="AL143" s="39">
        <v>178</v>
      </c>
      <c r="AM143" s="39">
        <v>285</v>
      </c>
      <c r="AN143" s="39">
        <v>483</v>
      </c>
      <c r="AO143" s="39">
        <v>2290</v>
      </c>
      <c r="AP143" s="39">
        <v>117000</v>
      </c>
      <c r="AQ143" s="39">
        <f>Input!G133</f>
        <v>216.93299999999999</v>
      </c>
      <c r="AR143" s="39">
        <f t="shared" si="105"/>
        <v>157156.46105099999</v>
      </c>
    </row>
    <row r="144" spans="1:44" x14ac:dyDescent="0.3">
      <c r="A144" s="39">
        <v>12090110</v>
      </c>
      <c r="B144" s="63" t="s">
        <v>1505</v>
      </c>
      <c r="C144" s="39" t="s">
        <v>139</v>
      </c>
      <c r="D144" s="39">
        <v>48</v>
      </c>
      <c r="E144" s="39" t="s">
        <v>49</v>
      </c>
      <c r="F144" s="39" t="s">
        <v>53</v>
      </c>
      <c r="G144" s="39">
        <v>588</v>
      </c>
      <c r="H144" s="39">
        <v>-99.335055249999996</v>
      </c>
      <c r="I144" s="39">
        <v>31.138223660000001</v>
      </c>
      <c r="J144" s="39">
        <v>-99.335105900000002</v>
      </c>
      <c r="K144" s="39">
        <v>31.137952800000001</v>
      </c>
      <c r="L144" s="39">
        <v>30.512</v>
      </c>
      <c r="M144" s="39" t="s">
        <v>51</v>
      </c>
      <c r="N144" s="39">
        <v>50</v>
      </c>
      <c r="O144" s="39">
        <v>9.1999999999999998E-2</v>
      </c>
      <c r="P144" s="39">
        <v>0.13900000000000001</v>
      </c>
      <c r="Q144" s="39">
        <v>1</v>
      </c>
      <c r="R144" s="39">
        <v>19390601</v>
      </c>
      <c r="S144" s="39">
        <v>20040930</v>
      </c>
      <c r="T144" s="39">
        <v>18543</v>
      </c>
      <c r="U144" s="39">
        <v>11667</v>
      </c>
      <c r="V144" s="39">
        <v>0</v>
      </c>
      <c r="W144" s="39">
        <f>Input!C134</f>
        <v>0</v>
      </c>
      <c r="X144" s="39">
        <f t="shared" si="101"/>
        <v>0</v>
      </c>
      <c r="Y144" s="39">
        <f>Input!D134</f>
        <v>0</v>
      </c>
      <c r="Z144" s="39">
        <f t="shared" si="102"/>
        <v>0</v>
      </c>
      <c r="AA144" s="39">
        <f>Input!E134</f>
        <v>0</v>
      </c>
      <c r="AB144" s="39">
        <f t="shared" si="103"/>
        <v>0</v>
      </c>
      <c r="AC144" s="39">
        <f>Input!F134</f>
        <v>0</v>
      </c>
      <c r="AD144" s="39">
        <f t="shared" si="104"/>
        <v>0</v>
      </c>
      <c r="AE144" s="39">
        <v>0</v>
      </c>
      <c r="AF144" s="39">
        <v>0</v>
      </c>
      <c r="AG144" s="39">
        <v>0.02</v>
      </c>
      <c r="AH144" s="39">
        <v>0.1</v>
      </c>
      <c r="AI144" s="39">
        <v>0.2</v>
      </c>
      <c r="AJ144" s="39">
        <v>0.41</v>
      </c>
      <c r="AK144" s="39">
        <v>0.7</v>
      </c>
      <c r="AL144" s="39">
        <v>1.3</v>
      </c>
      <c r="AM144" s="39">
        <v>6.1</v>
      </c>
      <c r="AN144" s="39">
        <v>22</v>
      </c>
      <c r="AO144" s="39">
        <v>249</v>
      </c>
      <c r="AP144" s="39">
        <v>21100</v>
      </c>
      <c r="AQ144" s="39">
        <f>Input!G134</f>
        <v>15.672000000000001</v>
      </c>
      <c r="AR144" s="39">
        <f t="shared" si="105"/>
        <v>11353.533384</v>
      </c>
    </row>
    <row r="145" spans="1:44" x14ac:dyDescent="0.3">
      <c r="A145" s="39">
        <v>12090201</v>
      </c>
      <c r="B145" s="63" t="s">
        <v>1506</v>
      </c>
      <c r="C145" s="39" t="s">
        <v>140</v>
      </c>
      <c r="D145" s="39">
        <v>48</v>
      </c>
      <c r="E145" s="39" t="s">
        <v>49</v>
      </c>
      <c r="F145" s="39" t="s">
        <v>53</v>
      </c>
      <c r="G145" s="39">
        <v>346</v>
      </c>
      <c r="H145" s="39">
        <v>-98.472251139999997</v>
      </c>
      <c r="I145" s="39">
        <v>30.557689010000001</v>
      </c>
      <c r="J145" s="39">
        <v>-98.472328189999999</v>
      </c>
      <c r="K145" s="39">
        <v>30.55794525</v>
      </c>
      <c r="L145" s="39">
        <v>29.41</v>
      </c>
      <c r="M145" s="39" t="s">
        <v>51</v>
      </c>
      <c r="N145" s="39">
        <v>33</v>
      </c>
      <c r="O145" s="39">
        <v>0.23400000000000001</v>
      </c>
      <c r="P145" s="39">
        <v>0.11</v>
      </c>
      <c r="Q145" s="39">
        <v>1</v>
      </c>
      <c r="R145" s="39">
        <v>19661001</v>
      </c>
      <c r="S145" s="39">
        <v>20040930</v>
      </c>
      <c r="T145" s="39">
        <v>12236</v>
      </c>
      <c r="U145" s="39">
        <v>11422</v>
      </c>
      <c r="V145" s="39">
        <v>0</v>
      </c>
      <c r="W145" s="39">
        <f>Input!C135</f>
        <v>0</v>
      </c>
      <c r="X145" s="39">
        <f t="shared" si="101"/>
        <v>0</v>
      </c>
      <c r="Y145" s="39">
        <f>Input!D135</f>
        <v>0</v>
      </c>
      <c r="Z145" s="39">
        <f t="shared" si="102"/>
        <v>0</v>
      </c>
      <c r="AA145" s="39">
        <f>Input!E135</f>
        <v>0.13</v>
      </c>
      <c r="AB145" s="39">
        <f t="shared" si="103"/>
        <v>94.178110000000004</v>
      </c>
      <c r="AC145" s="39">
        <f>Input!F135</f>
        <v>1.8</v>
      </c>
      <c r="AD145" s="39">
        <f t="shared" si="104"/>
        <v>1304.0046</v>
      </c>
      <c r="AE145" s="39">
        <v>3.5</v>
      </c>
      <c r="AF145" s="39">
        <v>5.0999999999999996</v>
      </c>
      <c r="AG145" s="39">
        <v>8</v>
      </c>
      <c r="AH145" s="39">
        <v>12</v>
      </c>
      <c r="AI145" s="39">
        <v>19</v>
      </c>
      <c r="AJ145" s="39">
        <v>30</v>
      </c>
      <c r="AK145" s="39">
        <v>37</v>
      </c>
      <c r="AL145" s="39">
        <v>47.6</v>
      </c>
      <c r="AM145" s="39">
        <v>93</v>
      </c>
      <c r="AN145" s="39">
        <v>216.15</v>
      </c>
      <c r="AO145" s="39">
        <v>1036.3</v>
      </c>
      <c r="AP145" s="39">
        <v>14200</v>
      </c>
      <c r="AQ145" s="39">
        <f>Input!G135</f>
        <v>65.119</v>
      </c>
      <c r="AR145" s="39">
        <f t="shared" si="105"/>
        <v>47175.264193000003</v>
      </c>
    </row>
    <row r="146" spans="1:44" x14ac:dyDescent="0.3">
      <c r="A146" s="39">
        <v>12090202</v>
      </c>
      <c r="B146" s="63" t="s">
        <v>1507</v>
      </c>
      <c r="C146" s="39" t="s">
        <v>141</v>
      </c>
      <c r="D146" s="39">
        <v>48</v>
      </c>
      <c r="E146" s="39" t="s">
        <v>49</v>
      </c>
      <c r="F146" s="39" t="s">
        <v>53</v>
      </c>
      <c r="G146" s="39">
        <v>914</v>
      </c>
      <c r="H146" s="39">
        <v>-99.806178970000005</v>
      </c>
      <c r="I146" s="39">
        <v>30.517410099999999</v>
      </c>
      <c r="J146" s="39">
        <v>-99.806343080000005</v>
      </c>
      <c r="K146" s="39">
        <v>30.516714100000002</v>
      </c>
      <c r="L146" s="39">
        <v>78.905000000000001</v>
      </c>
      <c r="M146" s="39" t="s">
        <v>51</v>
      </c>
      <c r="N146" s="39">
        <v>65</v>
      </c>
      <c r="O146" s="39">
        <v>0.46600000000000003</v>
      </c>
      <c r="P146" s="39">
        <v>0.253</v>
      </c>
      <c r="Q146" s="39">
        <v>1</v>
      </c>
      <c r="R146" s="39">
        <v>19151001</v>
      </c>
      <c r="S146" s="39">
        <v>20040930</v>
      </c>
      <c r="T146" s="39">
        <v>23878</v>
      </c>
      <c r="U146" s="39">
        <v>22454</v>
      </c>
      <c r="V146" s="39">
        <v>0</v>
      </c>
      <c r="W146" s="39">
        <f>Input!C136</f>
        <v>0</v>
      </c>
      <c r="X146" s="39">
        <f t="shared" si="101"/>
        <v>0</v>
      </c>
      <c r="Y146" s="39">
        <f>Input!D136</f>
        <v>0</v>
      </c>
      <c r="Z146" s="39">
        <f t="shared" si="102"/>
        <v>0</v>
      </c>
      <c r="AA146" s="39">
        <f>Input!E136</f>
        <v>0.8</v>
      </c>
      <c r="AB146" s="39">
        <f t="shared" si="103"/>
        <v>579.55759999999998</v>
      </c>
      <c r="AC146" s="39">
        <f>Input!F136</f>
        <v>5.0999999999999996</v>
      </c>
      <c r="AD146" s="39">
        <f t="shared" si="104"/>
        <v>3694.6796999999997</v>
      </c>
      <c r="AE146" s="39">
        <v>7.8</v>
      </c>
      <c r="AF146" s="39">
        <v>10</v>
      </c>
      <c r="AG146" s="39">
        <v>15</v>
      </c>
      <c r="AH146" s="39">
        <v>20</v>
      </c>
      <c r="AI146" s="39">
        <v>25</v>
      </c>
      <c r="AJ146" s="39">
        <v>31</v>
      </c>
      <c r="AK146" s="39">
        <v>35</v>
      </c>
      <c r="AL146" s="39">
        <v>42</v>
      </c>
      <c r="AM146" s="39">
        <v>70</v>
      </c>
      <c r="AN146" s="39">
        <v>115</v>
      </c>
      <c r="AO146" s="39">
        <v>530</v>
      </c>
      <c r="AP146" s="39">
        <v>42400</v>
      </c>
      <c r="AQ146" s="39">
        <f>Input!G136</f>
        <v>68.325999999999993</v>
      </c>
      <c r="AR146" s="39">
        <f t="shared" si="105"/>
        <v>49498.565721999992</v>
      </c>
    </row>
    <row r="147" spans="1:44" x14ac:dyDescent="0.3">
      <c r="A147" s="176">
        <v>12090203</v>
      </c>
      <c r="B147" s="177" t="s">
        <v>142</v>
      </c>
      <c r="C147" s="39" t="s">
        <v>1508</v>
      </c>
      <c r="D147" s="39">
        <v>48</v>
      </c>
      <c r="E147" s="39" t="s">
        <v>49</v>
      </c>
      <c r="F147" s="39" t="s">
        <v>53</v>
      </c>
      <c r="G147" s="39">
        <v>1854</v>
      </c>
      <c r="H147" s="39">
        <v>-99.73451</v>
      </c>
      <c r="I147" s="39">
        <v>30.504355</v>
      </c>
      <c r="J147" s="39">
        <v>-99.734313999999998</v>
      </c>
      <c r="K147" s="39">
        <v>30.504505000000002</v>
      </c>
      <c r="L147" s="39">
        <v>25.105</v>
      </c>
      <c r="M147" s="39" t="s">
        <v>51</v>
      </c>
      <c r="N147" s="39">
        <v>84</v>
      </c>
      <c r="O147" s="39">
        <v>0.64800000000000002</v>
      </c>
      <c r="P147" s="39">
        <v>0.23899999999999999</v>
      </c>
      <c r="Q147" s="39">
        <v>1</v>
      </c>
      <c r="R147" s="39">
        <v>19151001</v>
      </c>
      <c r="S147" s="39">
        <v>20040930</v>
      </c>
      <c r="T147" s="39">
        <v>30904</v>
      </c>
      <c r="U147" s="39">
        <v>30904</v>
      </c>
      <c r="V147" s="39">
        <v>3.7</v>
      </c>
      <c r="W147" s="39">
        <f>Input!C137</f>
        <v>16</v>
      </c>
      <c r="X147" s="39">
        <f t="shared" si="101"/>
        <v>11591.152</v>
      </c>
      <c r="Y147" s="39">
        <f>Input!D137</f>
        <v>31</v>
      </c>
      <c r="Z147" s="39">
        <f t="shared" si="102"/>
        <v>22457.857</v>
      </c>
      <c r="AA147" s="39">
        <f>Input!E137</f>
        <v>44</v>
      </c>
      <c r="AB147" s="39">
        <f t="shared" si="103"/>
        <v>31875.668000000001</v>
      </c>
      <c r="AC147" s="39">
        <f>Input!F137</f>
        <v>60</v>
      </c>
      <c r="AD147" s="39">
        <f t="shared" si="104"/>
        <v>43466.82</v>
      </c>
      <c r="AE147" s="39">
        <v>67</v>
      </c>
      <c r="AF147" s="39">
        <v>74</v>
      </c>
      <c r="AG147" s="39">
        <v>86</v>
      </c>
      <c r="AH147" s="39">
        <v>100</v>
      </c>
      <c r="AI147" s="39">
        <v>116</v>
      </c>
      <c r="AJ147" s="39">
        <v>137</v>
      </c>
      <c r="AK147" s="39">
        <v>147</v>
      </c>
      <c r="AL147" s="39">
        <v>162</v>
      </c>
      <c r="AM147" s="39">
        <v>218</v>
      </c>
      <c r="AN147" s="39">
        <v>206.75</v>
      </c>
      <c r="AO147" s="39">
        <v>1190</v>
      </c>
      <c r="AP147" s="39">
        <v>124000</v>
      </c>
      <c r="AQ147" s="39">
        <f>Input!G137</f>
        <v>196.99600000000001</v>
      </c>
      <c r="AR147" s="39">
        <f t="shared" si="105"/>
        <v>142713.16121200001</v>
      </c>
    </row>
    <row r="148" spans="1:44" x14ac:dyDescent="0.3">
      <c r="A148" s="176"/>
      <c r="B148" s="177"/>
      <c r="C148" s="39" t="s">
        <v>141</v>
      </c>
      <c r="D148" s="39">
        <v>48</v>
      </c>
      <c r="E148" s="39" t="s">
        <v>49</v>
      </c>
      <c r="F148" s="39" t="s">
        <v>53</v>
      </c>
      <c r="G148" s="39">
        <v>914</v>
      </c>
      <c r="H148" s="39">
        <v>-99.806178970000005</v>
      </c>
      <c r="I148" s="39">
        <v>30.517410099999999</v>
      </c>
      <c r="J148" s="39">
        <v>-99.806343080000005</v>
      </c>
      <c r="K148" s="39">
        <v>30.516714100000002</v>
      </c>
      <c r="L148" s="39">
        <v>78.905000000000001</v>
      </c>
      <c r="M148" s="39" t="s">
        <v>51</v>
      </c>
      <c r="N148" s="39">
        <v>65</v>
      </c>
      <c r="O148" s="39">
        <v>0.46600000000000003</v>
      </c>
      <c r="P148" s="39">
        <v>0.253</v>
      </c>
      <c r="Q148" s="39">
        <v>1</v>
      </c>
      <c r="R148" s="39">
        <v>19151001</v>
      </c>
      <c r="S148" s="39">
        <v>20040930</v>
      </c>
      <c r="T148" s="39">
        <v>23878</v>
      </c>
      <c r="U148" s="39">
        <v>22454</v>
      </c>
      <c r="V148" s="39">
        <v>0</v>
      </c>
      <c r="W148" s="39">
        <f>Input!C138</f>
        <v>0</v>
      </c>
      <c r="X148" s="39">
        <f t="shared" ref="X148" si="106">W148*724.447</f>
        <v>0</v>
      </c>
      <c r="Y148" s="39">
        <f>Input!D138</f>
        <v>0</v>
      </c>
      <c r="Z148" s="39">
        <f t="shared" ref="Z148" si="107">Y148*724.447</f>
        <v>0</v>
      </c>
      <c r="AA148" s="39">
        <f>Input!E138</f>
        <v>0.8</v>
      </c>
      <c r="AB148" s="39">
        <f t="shared" ref="AB148" si="108">AA148*724.447</f>
        <v>579.55759999999998</v>
      </c>
      <c r="AC148" s="39">
        <f>Input!F138</f>
        <v>5.0999999999999996</v>
      </c>
      <c r="AD148" s="39">
        <f t="shared" ref="AD148" si="109">AC148*724.447</f>
        <v>3694.6796999999997</v>
      </c>
      <c r="AE148" s="39">
        <v>7.8</v>
      </c>
      <c r="AF148" s="39">
        <v>10</v>
      </c>
      <c r="AG148" s="39">
        <v>15</v>
      </c>
      <c r="AH148" s="39">
        <v>20</v>
      </c>
      <c r="AI148" s="39">
        <v>25</v>
      </c>
      <c r="AJ148" s="39">
        <v>31</v>
      </c>
      <c r="AK148" s="39">
        <v>35</v>
      </c>
      <c r="AL148" s="39">
        <v>42</v>
      </c>
      <c r="AM148" s="39">
        <v>70</v>
      </c>
      <c r="AN148" s="39">
        <v>115</v>
      </c>
      <c r="AO148" s="39">
        <v>530</v>
      </c>
      <c r="AP148" s="39">
        <v>42400</v>
      </c>
      <c r="AQ148" s="39">
        <f>Input!G138</f>
        <v>68.325999999999993</v>
      </c>
      <c r="AR148" s="39">
        <f t="shared" ref="AR148" si="110">AQ148*724.447</f>
        <v>49498.565721999992</v>
      </c>
    </row>
    <row r="149" spans="1:44" s="20" customFormat="1" x14ac:dyDescent="0.3">
      <c r="A149" s="176"/>
      <c r="B149" s="64" t="s">
        <v>1369</v>
      </c>
      <c r="V149" s="20">
        <f>V147-V148</f>
        <v>3.7</v>
      </c>
      <c r="W149" s="20">
        <f t="shared" ref="W149:AR149" si="111">W147-W148</f>
        <v>16</v>
      </c>
      <c r="X149" s="20">
        <f t="shared" si="111"/>
        <v>11591.152</v>
      </c>
      <c r="Y149" s="20">
        <f t="shared" si="111"/>
        <v>31</v>
      </c>
      <c r="Z149" s="20">
        <f t="shared" si="111"/>
        <v>22457.857</v>
      </c>
      <c r="AA149" s="20">
        <f t="shared" si="111"/>
        <v>43.2</v>
      </c>
      <c r="AB149" s="20">
        <f t="shared" si="111"/>
        <v>31296.110400000001</v>
      </c>
      <c r="AC149" s="20">
        <f t="shared" si="111"/>
        <v>54.9</v>
      </c>
      <c r="AD149" s="20">
        <f t="shared" si="111"/>
        <v>39772.140299999999</v>
      </c>
      <c r="AE149" s="20">
        <f t="shared" si="111"/>
        <v>59.2</v>
      </c>
      <c r="AF149" s="20">
        <f t="shared" si="111"/>
        <v>64</v>
      </c>
      <c r="AG149" s="20">
        <f t="shared" si="111"/>
        <v>71</v>
      </c>
      <c r="AH149" s="20">
        <f t="shared" si="111"/>
        <v>80</v>
      </c>
      <c r="AI149" s="20">
        <f t="shared" si="111"/>
        <v>91</v>
      </c>
      <c r="AJ149" s="20">
        <f t="shared" si="111"/>
        <v>106</v>
      </c>
      <c r="AK149" s="20">
        <f t="shared" si="111"/>
        <v>112</v>
      </c>
      <c r="AL149" s="20">
        <f t="shared" si="111"/>
        <v>120</v>
      </c>
      <c r="AM149" s="20">
        <f t="shared" si="111"/>
        <v>148</v>
      </c>
      <c r="AN149" s="20">
        <f t="shared" si="111"/>
        <v>91.75</v>
      </c>
      <c r="AO149" s="20">
        <f t="shared" si="111"/>
        <v>660</v>
      </c>
      <c r="AP149" s="20">
        <f t="shared" si="111"/>
        <v>81600</v>
      </c>
      <c r="AQ149" s="20">
        <f t="shared" si="111"/>
        <v>128.67000000000002</v>
      </c>
      <c r="AR149" s="20">
        <f t="shared" si="111"/>
        <v>93214.595490000007</v>
      </c>
    </row>
    <row r="150" spans="1:44" x14ac:dyDescent="0.3">
      <c r="A150" s="39">
        <v>12090204</v>
      </c>
      <c r="B150" s="63" t="s">
        <v>1511</v>
      </c>
      <c r="C150" s="39" t="s">
        <v>143</v>
      </c>
      <c r="D150" s="39">
        <v>48</v>
      </c>
      <c r="E150" s="39" t="s">
        <v>49</v>
      </c>
      <c r="F150" s="39" t="s">
        <v>53</v>
      </c>
      <c r="G150" s="39">
        <v>4197</v>
      </c>
      <c r="H150" s="39">
        <v>-98.669759900000003</v>
      </c>
      <c r="I150" s="39">
        <v>30.751289910000001</v>
      </c>
      <c r="J150" s="39">
        <v>-98.669746399999994</v>
      </c>
      <c r="K150" s="39">
        <v>30.751506809999999</v>
      </c>
      <c r="L150" s="39">
        <v>24.143000000000001</v>
      </c>
      <c r="M150" s="39" t="s">
        <v>51</v>
      </c>
      <c r="N150" s="39">
        <v>65</v>
      </c>
      <c r="O150" s="39">
        <v>0.44400000000000001</v>
      </c>
      <c r="P150" s="39">
        <v>0.17199999999999999</v>
      </c>
      <c r="Q150" s="39">
        <v>1</v>
      </c>
      <c r="R150" s="39">
        <v>19390917</v>
      </c>
      <c r="S150" s="39">
        <v>20040930</v>
      </c>
      <c r="T150" s="39">
        <v>23755</v>
      </c>
      <c r="U150" s="39">
        <v>23606</v>
      </c>
      <c r="V150" s="39">
        <v>0</v>
      </c>
      <c r="W150" s="39">
        <f>Input!C139</f>
        <v>0.6</v>
      </c>
      <c r="X150" s="39">
        <f t="shared" si="101"/>
        <v>434.66820000000001</v>
      </c>
      <c r="Y150" s="39">
        <f>Input!D139</f>
        <v>24</v>
      </c>
      <c r="Z150" s="39">
        <f t="shared" si="102"/>
        <v>17386.727999999999</v>
      </c>
      <c r="AA150" s="39">
        <f>Input!E139</f>
        <v>43</v>
      </c>
      <c r="AB150" s="39">
        <f t="shared" si="103"/>
        <v>31151.221000000001</v>
      </c>
      <c r="AC150" s="39">
        <f>Input!F139</f>
        <v>76</v>
      </c>
      <c r="AD150" s="39">
        <f t="shared" si="104"/>
        <v>55057.972000000002</v>
      </c>
      <c r="AE150" s="39">
        <v>90</v>
      </c>
      <c r="AF150" s="39">
        <v>102</v>
      </c>
      <c r="AG150" s="39">
        <v>129</v>
      </c>
      <c r="AH150" s="39">
        <v>157</v>
      </c>
      <c r="AI150" s="39">
        <v>191</v>
      </c>
      <c r="AJ150" s="39">
        <v>240</v>
      </c>
      <c r="AK150" s="39">
        <v>276</v>
      </c>
      <c r="AL150" s="39">
        <v>321</v>
      </c>
      <c r="AM150" s="39">
        <v>534</v>
      </c>
      <c r="AN150" s="39">
        <v>880</v>
      </c>
      <c r="AO150" s="39">
        <v>3874.4</v>
      </c>
      <c r="AP150" s="39">
        <v>88500</v>
      </c>
      <c r="AQ150" s="39">
        <f>Input!G139</f>
        <v>379.91699999999997</v>
      </c>
      <c r="AR150" s="39">
        <f t="shared" si="105"/>
        <v>275229.73089899996</v>
      </c>
    </row>
    <row r="151" spans="1:44" x14ac:dyDescent="0.3">
      <c r="A151" s="39">
        <v>12090205</v>
      </c>
      <c r="B151" s="63" t="s">
        <v>1512</v>
      </c>
      <c r="C151" s="39" t="s">
        <v>144</v>
      </c>
      <c r="D151" s="39">
        <v>48</v>
      </c>
      <c r="E151" s="39" t="s">
        <v>49</v>
      </c>
      <c r="F151" s="39" t="s">
        <v>53</v>
      </c>
      <c r="G151" s="39">
        <v>39009</v>
      </c>
      <c r="H151" s="39">
        <v>-97.694448030000004</v>
      </c>
      <c r="I151" s="39">
        <v>30.24465429</v>
      </c>
      <c r="J151" s="39">
        <v>-97.694557189999998</v>
      </c>
      <c r="K151" s="39">
        <v>30.24477577</v>
      </c>
      <c r="L151" s="39">
        <v>17.087</v>
      </c>
      <c r="M151" s="39" t="s">
        <v>51</v>
      </c>
      <c r="N151" s="39">
        <v>106</v>
      </c>
      <c r="O151" s="39">
        <v>0.47899999999999998</v>
      </c>
      <c r="P151" s="39">
        <v>0.19400000000000001</v>
      </c>
      <c r="Q151" s="39">
        <v>1</v>
      </c>
      <c r="R151" s="39">
        <v>18980301</v>
      </c>
      <c r="S151" s="39">
        <v>20040930</v>
      </c>
      <c r="T151" s="39">
        <v>38905</v>
      </c>
      <c r="U151" s="39">
        <v>38904</v>
      </c>
      <c r="V151" s="39">
        <v>0</v>
      </c>
      <c r="W151" s="39">
        <f>Input!C140</f>
        <v>40</v>
      </c>
      <c r="X151" s="39">
        <f t="shared" si="101"/>
        <v>28977.88</v>
      </c>
      <c r="Y151" s="39">
        <f>Input!D140</f>
        <v>101</v>
      </c>
      <c r="Z151" s="39">
        <f t="shared" si="102"/>
        <v>73169.146999999997</v>
      </c>
      <c r="AA151" s="39">
        <f>Input!E140</f>
        <v>178</v>
      </c>
      <c r="AB151" s="39">
        <f t="shared" si="103"/>
        <v>128951.56600000001</v>
      </c>
      <c r="AC151" s="39">
        <f>Input!F140</f>
        <v>300</v>
      </c>
      <c r="AD151" s="39">
        <f t="shared" si="104"/>
        <v>217334.1</v>
      </c>
      <c r="AE151" s="39">
        <v>374</v>
      </c>
      <c r="AF151" s="39">
        <v>480</v>
      </c>
      <c r="AG151" s="39">
        <v>765</v>
      </c>
      <c r="AH151" s="39">
        <v>1140</v>
      </c>
      <c r="AI151" s="39">
        <v>1530</v>
      </c>
      <c r="AJ151" s="39">
        <v>1910</v>
      </c>
      <c r="AK151" s="39">
        <v>2130</v>
      </c>
      <c r="AL151" s="39">
        <v>2450</v>
      </c>
      <c r="AM151" s="39">
        <v>3840</v>
      </c>
      <c r="AN151" s="39">
        <v>6260</v>
      </c>
      <c r="AO151" s="39">
        <v>25300</v>
      </c>
      <c r="AP151" s="39">
        <v>323000</v>
      </c>
      <c r="AQ151" s="39">
        <f>Input!G140</f>
        <v>2213.7440000000001</v>
      </c>
      <c r="AR151" s="39">
        <f t="shared" si="105"/>
        <v>1603740.1995680002</v>
      </c>
    </row>
    <row r="152" spans="1:44" x14ac:dyDescent="0.3">
      <c r="A152" s="39">
        <v>12090206</v>
      </c>
      <c r="B152" s="63" t="s">
        <v>1513</v>
      </c>
      <c r="C152" s="39" t="s">
        <v>145</v>
      </c>
      <c r="D152" s="39">
        <v>48</v>
      </c>
      <c r="E152" s="39" t="s">
        <v>49</v>
      </c>
      <c r="F152" s="39" t="s">
        <v>50</v>
      </c>
      <c r="G152" s="39">
        <v>1294</v>
      </c>
      <c r="H152" s="39">
        <v>-98.080848709999998</v>
      </c>
      <c r="I152" s="39">
        <v>30.421031119999999</v>
      </c>
      <c r="J152" s="39">
        <v>-98.08089081</v>
      </c>
      <c r="K152" s="39">
        <v>30.446915409999999</v>
      </c>
      <c r="L152" s="39">
        <v>2875.1550000000002</v>
      </c>
      <c r="M152" s="39" t="s">
        <v>51</v>
      </c>
      <c r="N152" s="39">
        <v>15</v>
      </c>
      <c r="O152" s="39">
        <v>0.28699999999999998</v>
      </c>
      <c r="P152" s="39">
        <v>0.17399999999999999</v>
      </c>
      <c r="Q152" s="39">
        <v>1</v>
      </c>
      <c r="R152" s="39">
        <v>19231201</v>
      </c>
      <c r="S152" s="39">
        <v>19390731</v>
      </c>
      <c r="T152" s="39">
        <v>5722</v>
      </c>
      <c r="U152" s="39">
        <v>5511</v>
      </c>
      <c r="V152" s="39">
        <v>0</v>
      </c>
      <c r="W152" s="39">
        <f>Input!C141</f>
        <v>0</v>
      </c>
      <c r="X152" s="39">
        <f t="shared" si="101"/>
        <v>0</v>
      </c>
      <c r="Y152" s="39">
        <f>Input!D141</f>
        <v>1.1000000000000001</v>
      </c>
      <c r="Z152" s="39">
        <f t="shared" si="102"/>
        <v>796.89170000000001</v>
      </c>
      <c r="AA152" s="39">
        <f>Input!E141</f>
        <v>3.03</v>
      </c>
      <c r="AB152" s="39">
        <f t="shared" si="103"/>
        <v>2195.0744099999997</v>
      </c>
      <c r="AC152" s="39">
        <f>Input!F141</f>
        <v>11</v>
      </c>
      <c r="AD152" s="39">
        <f t="shared" si="104"/>
        <v>7968.9170000000004</v>
      </c>
      <c r="AE152" s="39">
        <v>14</v>
      </c>
      <c r="AF152" s="39">
        <v>18</v>
      </c>
      <c r="AG152" s="39">
        <v>27</v>
      </c>
      <c r="AH152" s="39">
        <v>41</v>
      </c>
      <c r="AI152" s="39">
        <v>60</v>
      </c>
      <c r="AJ152" s="39">
        <v>96</v>
      </c>
      <c r="AK152" s="39">
        <v>129</v>
      </c>
      <c r="AL152" s="39">
        <v>179</v>
      </c>
      <c r="AM152" s="39">
        <v>352</v>
      </c>
      <c r="AN152" s="39">
        <v>574.1</v>
      </c>
      <c r="AO152" s="39">
        <v>3210</v>
      </c>
      <c r="AP152" s="39">
        <v>80000</v>
      </c>
      <c r="AQ152" s="39">
        <f>Input!G141</f>
        <v>233.01900000000001</v>
      </c>
      <c r="AR152" s="39">
        <f t="shared" si="105"/>
        <v>168809.91549300001</v>
      </c>
    </row>
    <row r="153" spans="1:44" x14ac:dyDescent="0.3">
      <c r="A153" s="39">
        <v>12090301</v>
      </c>
      <c r="B153" s="63" t="s">
        <v>1514</v>
      </c>
      <c r="C153" s="39" t="s">
        <v>146</v>
      </c>
      <c r="D153" s="39">
        <v>48</v>
      </c>
      <c r="E153" s="39" t="s">
        <v>49</v>
      </c>
      <c r="F153" s="39" t="s">
        <v>53</v>
      </c>
      <c r="G153" s="39">
        <v>41640</v>
      </c>
      <c r="H153" s="39">
        <v>-96.536915519999994</v>
      </c>
      <c r="I153" s="39">
        <v>29.706345420000002</v>
      </c>
      <c r="J153" s="39">
        <v>-96.536445619999995</v>
      </c>
      <c r="K153" s="39">
        <v>29.706207280000001</v>
      </c>
      <c r="L153" s="39">
        <v>47.963999999999999</v>
      </c>
      <c r="M153" s="39" t="s">
        <v>51</v>
      </c>
      <c r="N153" s="39">
        <v>88</v>
      </c>
      <c r="O153" s="39">
        <v>0.54200000000000004</v>
      </c>
      <c r="P153" s="39">
        <v>0.154</v>
      </c>
      <c r="Q153" s="39">
        <v>1</v>
      </c>
      <c r="R153" s="39">
        <v>19160601</v>
      </c>
      <c r="S153" s="39">
        <v>20040930</v>
      </c>
      <c r="T153" s="39">
        <v>32264</v>
      </c>
      <c r="U153" s="39">
        <v>32264</v>
      </c>
      <c r="V153" s="39">
        <v>93</v>
      </c>
      <c r="W153" s="39">
        <f>Input!C142</f>
        <v>195</v>
      </c>
      <c r="X153" s="39">
        <f t="shared" si="101"/>
        <v>141267.16500000001</v>
      </c>
      <c r="Y153" s="39">
        <f>Input!D142</f>
        <v>311</v>
      </c>
      <c r="Z153" s="39">
        <f t="shared" si="102"/>
        <v>225303.01699999999</v>
      </c>
      <c r="AA153" s="39">
        <f>Input!E142</f>
        <v>405</v>
      </c>
      <c r="AB153" s="39">
        <f t="shared" si="103"/>
        <v>293401.03499999997</v>
      </c>
      <c r="AC153" s="39">
        <f>Input!F142</f>
        <v>655</v>
      </c>
      <c r="AD153" s="39">
        <f t="shared" si="104"/>
        <v>474512.78499999997</v>
      </c>
      <c r="AE153" s="39">
        <v>805</v>
      </c>
      <c r="AF153" s="39">
        <v>958</v>
      </c>
      <c r="AG153" s="39">
        <v>1300</v>
      </c>
      <c r="AH153" s="39">
        <v>1620</v>
      </c>
      <c r="AI153" s="39">
        <v>1960</v>
      </c>
      <c r="AJ153" s="39">
        <v>2400</v>
      </c>
      <c r="AK153" s="39">
        <v>2790</v>
      </c>
      <c r="AL153" s="39">
        <v>3370</v>
      </c>
      <c r="AM153" s="39">
        <v>5910</v>
      </c>
      <c r="AN153" s="39">
        <v>9755</v>
      </c>
      <c r="AO153" s="39">
        <v>31900</v>
      </c>
      <c r="AP153" s="39">
        <v>164000</v>
      </c>
      <c r="AQ153" s="39">
        <f>Input!G142</f>
        <v>3091.3029999999999</v>
      </c>
      <c r="AR153" s="39">
        <f t="shared" si="105"/>
        <v>2239485.1844409998</v>
      </c>
    </row>
    <row r="154" spans="1:44" x14ac:dyDescent="0.3">
      <c r="A154" s="39">
        <v>12090302</v>
      </c>
      <c r="B154" s="63" t="s">
        <v>1515</v>
      </c>
      <c r="C154" s="39" t="s">
        <v>147</v>
      </c>
      <c r="D154" s="39">
        <v>48</v>
      </c>
      <c r="E154" s="39" t="s">
        <v>49</v>
      </c>
      <c r="F154" s="39" t="s">
        <v>53</v>
      </c>
      <c r="G154" s="39">
        <v>42240</v>
      </c>
      <c r="H154" s="39">
        <v>-96.012458769999995</v>
      </c>
      <c r="I154" s="39">
        <v>28.974146210000001</v>
      </c>
      <c r="J154" s="39">
        <v>-96.011802669999994</v>
      </c>
      <c r="K154" s="39">
        <v>28.97438622</v>
      </c>
      <c r="L154" s="39">
        <v>69.316000000000003</v>
      </c>
      <c r="M154" s="39" t="s">
        <v>51</v>
      </c>
      <c r="N154" s="39">
        <v>56</v>
      </c>
      <c r="O154" s="39">
        <v>0.39700000000000002</v>
      </c>
      <c r="P154" s="39">
        <v>0.11799999999999999</v>
      </c>
      <c r="Q154" s="39">
        <v>1</v>
      </c>
      <c r="R154" s="39">
        <v>19480501</v>
      </c>
      <c r="S154" s="39">
        <v>20040930</v>
      </c>
      <c r="T154" s="39">
        <v>20607</v>
      </c>
      <c r="U154" s="39">
        <v>20594</v>
      </c>
      <c r="V154" s="39">
        <v>0</v>
      </c>
      <c r="W154" s="39">
        <f>Input!C143</f>
        <v>1.8080000000000001</v>
      </c>
      <c r="X154" s="39">
        <f t="shared" si="101"/>
        <v>1309.800176</v>
      </c>
      <c r="Y154" s="39">
        <f>Input!D143</f>
        <v>113</v>
      </c>
      <c r="Z154" s="39">
        <f t="shared" si="102"/>
        <v>81862.510999999999</v>
      </c>
      <c r="AA154" s="39">
        <f>Input!E143</f>
        <v>249</v>
      </c>
      <c r="AB154" s="39">
        <f t="shared" si="103"/>
        <v>180387.30300000001</v>
      </c>
      <c r="AC154" s="39">
        <f>Input!F143</f>
        <v>400</v>
      </c>
      <c r="AD154" s="39">
        <f t="shared" si="104"/>
        <v>289778.8</v>
      </c>
      <c r="AE154" s="39">
        <v>467</v>
      </c>
      <c r="AF154" s="39">
        <v>540.4</v>
      </c>
      <c r="AG154" s="39">
        <v>702</v>
      </c>
      <c r="AH154" s="39">
        <v>922</v>
      </c>
      <c r="AI154" s="39">
        <v>1280</v>
      </c>
      <c r="AJ154" s="39">
        <v>1940</v>
      </c>
      <c r="AK154" s="39">
        <v>2460</v>
      </c>
      <c r="AL154" s="39">
        <v>3200</v>
      </c>
      <c r="AM154" s="39">
        <v>5800</v>
      </c>
      <c r="AN154" s="39">
        <v>9592</v>
      </c>
      <c r="AO154" s="39">
        <v>31800</v>
      </c>
      <c r="AP154" s="39">
        <v>79300</v>
      </c>
      <c r="AQ154" s="39">
        <f>Input!G143</f>
        <v>2614.123</v>
      </c>
      <c r="AR154" s="39">
        <f t="shared" si="105"/>
        <v>1893793.564981</v>
      </c>
    </row>
    <row r="155" spans="1:44" x14ac:dyDescent="0.3">
      <c r="A155" s="39">
        <v>12090401</v>
      </c>
      <c r="B155" s="63" t="s">
        <v>1516</v>
      </c>
      <c r="C155" s="39" t="s">
        <v>148</v>
      </c>
      <c r="D155" s="39">
        <v>48</v>
      </c>
      <c r="E155" s="39" t="s">
        <v>49</v>
      </c>
      <c r="F155" s="39" t="s">
        <v>53</v>
      </c>
      <c r="G155" s="39">
        <v>727</v>
      </c>
      <c r="H155" s="39">
        <v>-95.893842100000001</v>
      </c>
      <c r="I155" s="39">
        <v>29.313579669999999</v>
      </c>
      <c r="J155" s="39">
        <v>-95.892958539999995</v>
      </c>
      <c r="K155" s="39">
        <v>29.312659400000001</v>
      </c>
      <c r="L155" s="39">
        <v>133.30199999999999</v>
      </c>
      <c r="M155" s="39" t="s">
        <v>51</v>
      </c>
      <c r="N155" s="39">
        <v>50</v>
      </c>
      <c r="O155" s="39">
        <v>0.186</v>
      </c>
      <c r="P155" s="39">
        <v>8.4000000000000005E-2</v>
      </c>
      <c r="Q155" s="39">
        <v>1</v>
      </c>
      <c r="R155" s="39">
        <v>19540501</v>
      </c>
      <c r="S155" s="39">
        <v>20040930</v>
      </c>
      <c r="T155" s="39">
        <v>18416</v>
      </c>
      <c r="U155" s="39">
        <v>18416</v>
      </c>
      <c r="V155" s="39">
        <v>1.7</v>
      </c>
      <c r="W155" s="39">
        <f>Input!C144</f>
        <v>4.7</v>
      </c>
      <c r="X155" s="39">
        <f t="shared" si="101"/>
        <v>3404.9009000000001</v>
      </c>
      <c r="Y155" s="39">
        <f>Input!D144</f>
        <v>10</v>
      </c>
      <c r="Z155" s="39">
        <f t="shared" si="102"/>
        <v>7244.47</v>
      </c>
      <c r="AA155" s="39">
        <f>Input!E144</f>
        <v>18</v>
      </c>
      <c r="AB155" s="39">
        <f t="shared" si="103"/>
        <v>13040.046</v>
      </c>
      <c r="AC155" s="39">
        <f>Input!F144</f>
        <v>38</v>
      </c>
      <c r="AD155" s="39">
        <f t="shared" si="104"/>
        <v>27528.986000000001</v>
      </c>
      <c r="AE155" s="39">
        <v>48</v>
      </c>
      <c r="AF155" s="39">
        <v>60.1</v>
      </c>
      <c r="AG155" s="39">
        <v>90</v>
      </c>
      <c r="AH155" s="39">
        <v>125</v>
      </c>
      <c r="AI155" s="39">
        <v>176</v>
      </c>
      <c r="AJ155" s="39">
        <v>276</v>
      </c>
      <c r="AK155" s="39">
        <v>362.75</v>
      </c>
      <c r="AL155" s="39">
        <v>506</v>
      </c>
      <c r="AM155" s="39">
        <v>1350</v>
      </c>
      <c r="AN155" s="39">
        <v>2770</v>
      </c>
      <c r="AO155" s="39">
        <v>6848.3</v>
      </c>
      <c r="AP155" s="39">
        <v>31300</v>
      </c>
      <c r="AQ155" s="39">
        <f>Input!G144</f>
        <v>553.54100000000005</v>
      </c>
      <c r="AR155" s="39">
        <f t="shared" si="105"/>
        <v>401011.11682700005</v>
      </c>
    </row>
    <row r="156" spans="1:44" x14ac:dyDescent="0.3">
      <c r="A156" s="44">
        <v>12090402</v>
      </c>
      <c r="B156" s="45"/>
      <c r="C156" s="44" t="s">
        <v>76</v>
      </c>
      <c r="D156" s="44"/>
      <c r="E156" s="44"/>
      <c r="F156" s="44"/>
      <c r="G156" s="44"/>
      <c r="H156" s="44"/>
      <c r="I156" s="44"/>
      <c r="J156" s="44"/>
      <c r="K156" s="44"/>
      <c r="L156" s="44"/>
      <c r="M156" s="44"/>
      <c r="N156" s="44"/>
      <c r="O156" s="44"/>
      <c r="P156" s="44"/>
      <c r="Q156" s="44"/>
      <c r="R156" s="44"/>
      <c r="S156" s="44"/>
      <c r="T156" s="44"/>
      <c r="U156" s="44"/>
      <c r="V156" s="44"/>
      <c r="W156" s="44">
        <f>Input!C145</f>
        <v>0</v>
      </c>
      <c r="X156" s="44"/>
      <c r="Y156" s="44">
        <f>Input!D145</f>
        <v>0</v>
      </c>
      <c r="Z156" s="44"/>
      <c r="AA156" s="44">
        <f>Input!E145</f>
        <v>0</v>
      </c>
      <c r="AB156" s="44"/>
      <c r="AC156" s="44">
        <f>Input!F145</f>
        <v>0</v>
      </c>
      <c r="AD156" s="44"/>
      <c r="AE156" s="44"/>
      <c r="AF156" s="44"/>
      <c r="AG156" s="44"/>
      <c r="AH156" s="44"/>
      <c r="AI156" s="44"/>
      <c r="AJ156" s="44"/>
      <c r="AK156" s="44"/>
      <c r="AL156" s="44"/>
      <c r="AM156" s="44"/>
      <c r="AN156" s="44"/>
      <c r="AO156" s="44"/>
      <c r="AP156" s="44"/>
      <c r="AQ156" s="44">
        <f>Input!G145</f>
        <v>0</v>
      </c>
      <c r="AR156" s="44"/>
    </row>
    <row r="157" spans="1:44" x14ac:dyDescent="0.3">
      <c r="A157" s="39">
        <v>12100101</v>
      </c>
      <c r="B157" s="63" t="s">
        <v>1517</v>
      </c>
      <c r="C157" s="39" t="s">
        <v>149</v>
      </c>
      <c r="D157" s="39">
        <v>48</v>
      </c>
      <c r="E157" s="39" t="s">
        <v>49</v>
      </c>
      <c r="F157" s="39" t="s">
        <v>53</v>
      </c>
      <c r="G157" s="39">
        <v>817</v>
      </c>
      <c r="H157" s="39">
        <v>-96.686366800000002</v>
      </c>
      <c r="I157" s="39">
        <v>28.95998449</v>
      </c>
      <c r="J157" s="39">
        <v>-96.686622619999994</v>
      </c>
      <c r="K157" s="39">
        <v>28.959978100000001</v>
      </c>
      <c r="L157" s="39">
        <v>24.977</v>
      </c>
      <c r="M157" s="39" t="s">
        <v>51</v>
      </c>
      <c r="N157" s="39">
        <v>66</v>
      </c>
      <c r="O157" s="39">
        <v>0.185</v>
      </c>
      <c r="P157" s="39">
        <v>8.7999999999999995E-2</v>
      </c>
      <c r="Q157" s="39">
        <v>1</v>
      </c>
      <c r="R157" s="39">
        <v>19380901</v>
      </c>
      <c r="S157" s="39">
        <v>20040930</v>
      </c>
      <c r="T157" s="39">
        <v>24137</v>
      </c>
      <c r="U157" s="39">
        <v>23995</v>
      </c>
      <c r="V157" s="39">
        <v>0</v>
      </c>
      <c r="W157" s="39">
        <f>Input!C146</f>
        <v>0.05</v>
      </c>
      <c r="X157" s="39">
        <f t="shared" si="101"/>
        <v>36.222349999999999</v>
      </c>
      <c r="Y157" s="39">
        <f>Input!D146</f>
        <v>4</v>
      </c>
      <c r="Z157" s="39">
        <f t="shared" si="102"/>
        <v>2897.788</v>
      </c>
      <c r="AA157" s="39">
        <f>Input!E146</f>
        <v>9.9</v>
      </c>
      <c r="AB157" s="39">
        <f t="shared" si="103"/>
        <v>7172.0253000000002</v>
      </c>
      <c r="AC157" s="39">
        <f>Input!F146</f>
        <v>19</v>
      </c>
      <c r="AD157" s="39">
        <f t="shared" si="104"/>
        <v>13764.493</v>
      </c>
      <c r="AE157" s="39">
        <v>23</v>
      </c>
      <c r="AF157" s="39">
        <v>29</v>
      </c>
      <c r="AG157" s="39">
        <v>40</v>
      </c>
      <c r="AH157" s="39">
        <v>56</v>
      </c>
      <c r="AI157" s="39">
        <v>79</v>
      </c>
      <c r="AJ157" s="39">
        <v>113</v>
      </c>
      <c r="AK157" s="39">
        <v>139</v>
      </c>
      <c r="AL157" s="39">
        <v>180</v>
      </c>
      <c r="AM157" s="39">
        <v>440</v>
      </c>
      <c r="AN157" s="39">
        <v>1300</v>
      </c>
      <c r="AO157" s="39">
        <v>7646.2</v>
      </c>
      <c r="AP157" s="39">
        <v>122000</v>
      </c>
      <c r="AQ157" s="39">
        <f>Input!G146</f>
        <v>382.16</v>
      </c>
      <c r="AR157" s="39">
        <f t="shared" si="105"/>
        <v>276854.66552000004</v>
      </c>
    </row>
    <row r="158" spans="1:44" x14ac:dyDescent="0.3">
      <c r="A158" s="39">
        <v>12100102</v>
      </c>
      <c r="B158" s="63" t="s">
        <v>1518</v>
      </c>
      <c r="C158" s="39" t="s">
        <v>150</v>
      </c>
      <c r="D158" s="39">
        <v>48</v>
      </c>
      <c r="E158" s="39" t="s">
        <v>49</v>
      </c>
      <c r="F158" s="39" t="s">
        <v>50</v>
      </c>
      <c r="G158" s="39">
        <v>1062</v>
      </c>
      <c r="H158" s="39">
        <v>-96.552473320000004</v>
      </c>
      <c r="I158" s="39">
        <v>29.02581472</v>
      </c>
      <c r="J158" s="39">
        <v>-96.552360530000001</v>
      </c>
      <c r="K158" s="39">
        <v>29.02587509</v>
      </c>
      <c r="L158" s="39">
        <v>12.871</v>
      </c>
      <c r="M158" s="39" t="s">
        <v>51</v>
      </c>
      <c r="N158" s="39">
        <v>41</v>
      </c>
      <c r="O158" s="39">
        <v>0.124</v>
      </c>
      <c r="P158" s="39">
        <v>0.06</v>
      </c>
      <c r="Q158" s="39">
        <v>1</v>
      </c>
      <c r="R158" s="39">
        <v>19390601</v>
      </c>
      <c r="S158" s="39">
        <v>19990705</v>
      </c>
      <c r="T158" s="39">
        <v>14977</v>
      </c>
      <c r="U158" s="39">
        <v>14784</v>
      </c>
      <c r="V158" s="39">
        <v>0</v>
      </c>
      <c r="W158" s="39">
        <f>Input!C147</f>
        <v>0</v>
      </c>
      <c r="X158" s="39">
        <f t="shared" si="101"/>
        <v>0</v>
      </c>
      <c r="Y158" s="39">
        <f>Input!D147</f>
        <v>3.3</v>
      </c>
      <c r="Z158" s="39">
        <f t="shared" si="102"/>
        <v>2390.6750999999999</v>
      </c>
      <c r="AA158" s="39">
        <f>Input!E147</f>
        <v>10</v>
      </c>
      <c r="AB158" s="39">
        <f t="shared" si="103"/>
        <v>7244.47</v>
      </c>
      <c r="AC158" s="39">
        <f>Input!F147</f>
        <v>24</v>
      </c>
      <c r="AD158" s="39">
        <f t="shared" si="104"/>
        <v>17386.727999999999</v>
      </c>
      <c r="AE158" s="39">
        <v>31</v>
      </c>
      <c r="AF158" s="39">
        <v>41</v>
      </c>
      <c r="AG158" s="39">
        <v>62</v>
      </c>
      <c r="AH158" s="39">
        <v>88</v>
      </c>
      <c r="AI158" s="39">
        <v>127</v>
      </c>
      <c r="AJ158" s="39">
        <v>189</v>
      </c>
      <c r="AK158" s="39">
        <v>247</v>
      </c>
      <c r="AL158" s="39">
        <v>346</v>
      </c>
      <c r="AM158" s="39">
        <v>964</v>
      </c>
      <c r="AN158" s="39">
        <v>2671</v>
      </c>
      <c r="AO158" s="39">
        <v>8699.7999999999993</v>
      </c>
      <c r="AP158" s="39">
        <v>83300</v>
      </c>
      <c r="AQ158" s="39">
        <f>Input!G147</f>
        <v>567.20000000000005</v>
      </c>
      <c r="AR158" s="39">
        <f t="shared" si="105"/>
        <v>410906.33840000001</v>
      </c>
    </row>
    <row r="159" spans="1:44" x14ac:dyDescent="0.3">
      <c r="A159" s="39">
        <v>12100201</v>
      </c>
      <c r="B159" s="63" t="s">
        <v>1509</v>
      </c>
      <c r="C159" s="39" t="s">
        <v>1510</v>
      </c>
      <c r="D159" s="39">
        <v>48</v>
      </c>
      <c r="E159" s="39" t="s">
        <v>49</v>
      </c>
      <c r="F159" s="39" t="s">
        <v>53</v>
      </c>
      <c r="G159" s="39">
        <v>1436</v>
      </c>
      <c r="H159" s="39">
        <v>-98.180010999999993</v>
      </c>
      <c r="I159" s="39">
        <v>29.859107999999999</v>
      </c>
      <c r="J159" s="39">
        <v>-98.179771000000002</v>
      </c>
      <c r="K159" s="39">
        <v>29.859047</v>
      </c>
      <c r="L159" s="39">
        <v>24.047999999999998</v>
      </c>
      <c r="M159" s="39" t="s">
        <v>51</v>
      </c>
      <c r="N159" s="39">
        <v>44</v>
      </c>
      <c r="O159" s="39">
        <v>0.70899999999999996</v>
      </c>
      <c r="P159" s="39">
        <v>0.14299999999999999</v>
      </c>
      <c r="Q159" s="39">
        <v>1</v>
      </c>
      <c r="R159" s="39">
        <v>19600301</v>
      </c>
      <c r="S159" s="39">
        <v>20040930</v>
      </c>
      <c r="T159" s="39">
        <v>16285</v>
      </c>
      <c r="U159" s="39">
        <v>16278</v>
      </c>
      <c r="V159" s="39">
        <v>0</v>
      </c>
      <c r="W159" s="39">
        <f>Input!C148</f>
        <v>11</v>
      </c>
      <c r="X159" s="39">
        <f t="shared" si="101"/>
        <v>7968.9170000000004</v>
      </c>
      <c r="Y159" s="39">
        <f>Input!D148</f>
        <v>48</v>
      </c>
      <c r="Z159" s="39">
        <f t="shared" si="102"/>
        <v>34773.455999999998</v>
      </c>
      <c r="AA159" s="39">
        <f>Input!E148</f>
        <v>73</v>
      </c>
      <c r="AB159" s="39">
        <f t="shared" si="103"/>
        <v>52884.631000000001</v>
      </c>
      <c r="AC159" s="39">
        <f>Input!F148</f>
        <v>101</v>
      </c>
      <c r="AD159" s="39">
        <f t="shared" si="104"/>
        <v>73169.146999999997</v>
      </c>
      <c r="AE159" s="39">
        <v>109</v>
      </c>
      <c r="AF159" s="39">
        <v>126</v>
      </c>
      <c r="AG159" s="39">
        <v>168</v>
      </c>
      <c r="AH159" s="39">
        <v>216</v>
      </c>
      <c r="AI159" s="39">
        <v>300</v>
      </c>
      <c r="AJ159" s="39">
        <v>442</v>
      </c>
      <c r="AK159" s="39">
        <v>556.5</v>
      </c>
      <c r="AL159" s="39">
        <v>642</v>
      </c>
      <c r="AM159" s="39">
        <v>822</v>
      </c>
      <c r="AN159" s="39">
        <v>1400</v>
      </c>
      <c r="AO159" s="39">
        <v>5220</v>
      </c>
      <c r="AP159" s="39">
        <v>49700</v>
      </c>
      <c r="AQ159" s="39">
        <f>Input!G148</f>
        <v>483.79599999999999</v>
      </c>
      <c r="AR159" s="39">
        <f t="shared" si="105"/>
        <v>350484.56081200001</v>
      </c>
    </row>
    <row r="160" spans="1:44" x14ac:dyDescent="0.3">
      <c r="A160" s="39">
        <v>12100202</v>
      </c>
      <c r="B160" s="63" t="s">
        <v>1521</v>
      </c>
      <c r="C160" s="39" t="s">
        <v>151</v>
      </c>
      <c r="D160" s="39">
        <v>48</v>
      </c>
      <c r="E160" s="39" t="s">
        <v>49</v>
      </c>
      <c r="F160" s="39" t="s">
        <v>53</v>
      </c>
      <c r="G160" s="39">
        <v>4934</v>
      </c>
      <c r="H160" s="39">
        <v>-97.329712900000004</v>
      </c>
      <c r="I160" s="39">
        <v>29.090531469999998</v>
      </c>
      <c r="J160" s="39">
        <v>-97.321388240000005</v>
      </c>
      <c r="K160" s="39">
        <v>29.06608009</v>
      </c>
      <c r="L160" s="39">
        <v>2826.4859999999999</v>
      </c>
      <c r="M160" s="39" t="s">
        <v>51</v>
      </c>
      <c r="N160" s="39">
        <v>39</v>
      </c>
      <c r="O160" s="39">
        <v>0.60899999999999999</v>
      </c>
      <c r="P160" s="39">
        <v>0.129</v>
      </c>
      <c r="Q160" s="39">
        <v>1</v>
      </c>
      <c r="R160" s="39">
        <v>19640101</v>
      </c>
      <c r="S160" s="39">
        <v>20030930</v>
      </c>
      <c r="T160" s="39">
        <v>14518</v>
      </c>
      <c r="U160" s="39">
        <v>14518</v>
      </c>
      <c r="V160" s="39">
        <v>28</v>
      </c>
      <c r="W160" s="39">
        <f>Input!C149</f>
        <v>131</v>
      </c>
      <c r="X160" s="39">
        <f t="shared" si="101"/>
        <v>94902.557000000001</v>
      </c>
      <c r="Y160" s="39">
        <f>Input!D149</f>
        <v>343</v>
      </c>
      <c r="Z160" s="39">
        <f t="shared" si="102"/>
        <v>248485.321</v>
      </c>
      <c r="AA160" s="39">
        <f>Input!E149</f>
        <v>466</v>
      </c>
      <c r="AB160" s="39">
        <f t="shared" si="103"/>
        <v>337592.30200000003</v>
      </c>
      <c r="AC160" s="39">
        <f>Input!F149</f>
        <v>611</v>
      </c>
      <c r="AD160" s="39">
        <f t="shared" si="104"/>
        <v>442637.11700000003</v>
      </c>
      <c r="AE160" s="39">
        <v>688</v>
      </c>
      <c r="AF160" s="39">
        <v>765</v>
      </c>
      <c r="AG160" s="39">
        <v>880</v>
      </c>
      <c r="AH160" s="39">
        <v>1090</v>
      </c>
      <c r="AI160" s="39">
        <v>1360</v>
      </c>
      <c r="AJ160" s="39">
        <v>1710</v>
      </c>
      <c r="AK160" s="39">
        <v>1930</v>
      </c>
      <c r="AL160" s="39">
        <v>2230</v>
      </c>
      <c r="AM160" s="39">
        <v>4051</v>
      </c>
      <c r="AN160" s="39">
        <v>6970</v>
      </c>
      <c r="AO160" s="39">
        <v>17581</v>
      </c>
      <c r="AP160" s="39">
        <v>338000</v>
      </c>
      <c r="AQ160" s="39">
        <f>Input!G149</f>
        <v>2119.3119999999999</v>
      </c>
      <c r="AR160" s="39">
        <f t="shared" si="105"/>
        <v>1535329.220464</v>
      </c>
    </row>
    <row r="161" spans="1:44" x14ac:dyDescent="0.3">
      <c r="A161" s="39">
        <v>12100203</v>
      </c>
      <c r="B161" s="63" t="s">
        <v>1522</v>
      </c>
      <c r="C161" s="39" t="s">
        <v>152</v>
      </c>
      <c r="D161" s="39">
        <v>48</v>
      </c>
      <c r="E161" s="39" t="s">
        <v>49</v>
      </c>
      <c r="F161" s="39" t="s">
        <v>50</v>
      </c>
      <c r="G161" s="39">
        <v>1249</v>
      </c>
      <c r="H161" s="39">
        <v>-97.589718500000004</v>
      </c>
      <c r="I161" s="39">
        <v>29.59356567</v>
      </c>
      <c r="J161" s="39">
        <v>-97.590232850000007</v>
      </c>
      <c r="K161" s="39">
        <v>29.59331512</v>
      </c>
      <c r="L161" s="39">
        <v>57.04</v>
      </c>
      <c r="M161" s="39" t="s">
        <v>51</v>
      </c>
      <c r="N161" s="39">
        <v>27</v>
      </c>
      <c r="O161" s="39">
        <v>0.54600000000000004</v>
      </c>
      <c r="P161" s="39">
        <v>0.18099999999999999</v>
      </c>
      <c r="Q161" s="39">
        <v>1</v>
      </c>
      <c r="R161" s="39">
        <v>19150701</v>
      </c>
      <c r="S161" s="39">
        <v>19430131</v>
      </c>
      <c r="T161" s="39">
        <v>10077</v>
      </c>
      <c r="U161" s="39">
        <v>10077</v>
      </c>
      <c r="V161" s="39">
        <v>40</v>
      </c>
      <c r="W161" s="39">
        <f>Input!C150</f>
        <v>72</v>
      </c>
      <c r="X161" s="39">
        <f t="shared" si="101"/>
        <v>52160.184000000001</v>
      </c>
      <c r="Y161" s="39">
        <f>Input!D150</f>
        <v>96</v>
      </c>
      <c r="Z161" s="39">
        <f t="shared" si="102"/>
        <v>69546.911999999997</v>
      </c>
      <c r="AA161" s="39">
        <f>Input!E150</f>
        <v>109</v>
      </c>
      <c r="AB161" s="39">
        <f t="shared" si="103"/>
        <v>78964.722999999998</v>
      </c>
      <c r="AC161" s="39">
        <f>Input!F150</f>
        <v>128</v>
      </c>
      <c r="AD161" s="39">
        <f t="shared" si="104"/>
        <v>92729.216</v>
      </c>
      <c r="AE161" s="39">
        <v>138</v>
      </c>
      <c r="AF161" s="39">
        <v>148</v>
      </c>
      <c r="AG161" s="39">
        <v>168</v>
      </c>
      <c r="AH161" s="39">
        <v>190</v>
      </c>
      <c r="AI161" s="39">
        <v>221</v>
      </c>
      <c r="AJ161" s="39">
        <v>280</v>
      </c>
      <c r="AK161" s="39">
        <v>332</v>
      </c>
      <c r="AL161" s="39">
        <v>403</v>
      </c>
      <c r="AM161" s="39">
        <v>705</v>
      </c>
      <c r="AN161" s="39">
        <v>1230</v>
      </c>
      <c r="AO161" s="39">
        <v>5004.3999999999996</v>
      </c>
      <c r="AP161" s="39">
        <v>118000</v>
      </c>
      <c r="AQ161" s="39">
        <f>Input!G150</f>
        <v>455.65499999999997</v>
      </c>
      <c r="AR161" s="39">
        <f t="shared" si="105"/>
        <v>330097.89778499998</v>
      </c>
    </row>
    <row r="162" spans="1:44" x14ac:dyDescent="0.3">
      <c r="A162" s="39">
        <v>12100204</v>
      </c>
      <c r="B162" s="63" t="s">
        <v>1523</v>
      </c>
      <c r="C162" s="39" t="s">
        <v>153</v>
      </c>
      <c r="D162" s="39">
        <v>48</v>
      </c>
      <c r="E162" s="39" t="s">
        <v>49</v>
      </c>
      <c r="F162" s="39" t="s">
        <v>53</v>
      </c>
      <c r="G162" s="39">
        <v>5198</v>
      </c>
      <c r="H162" s="39">
        <v>-97.013042909999996</v>
      </c>
      <c r="I162" s="39">
        <v>28.793045630000002</v>
      </c>
      <c r="J162" s="39">
        <v>-97.013153079999995</v>
      </c>
      <c r="K162" s="39">
        <v>28.79296875</v>
      </c>
      <c r="L162" s="39">
        <v>13.727</v>
      </c>
      <c r="M162" s="39" t="s">
        <v>51</v>
      </c>
      <c r="N162" s="39">
        <v>69</v>
      </c>
      <c r="O162" s="39">
        <v>0.6</v>
      </c>
      <c r="P162" s="39">
        <v>0.14299999999999999</v>
      </c>
      <c r="Q162" s="39">
        <v>1</v>
      </c>
      <c r="R162" s="39">
        <v>19341201</v>
      </c>
      <c r="S162" s="39">
        <v>20040930</v>
      </c>
      <c r="T162" s="39">
        <v>25507</v>
      </c>
      <c r="U162" s="39">
        <v>25507</v>
      </c>
      <c r="V162" s="39">
        <v>14</v>
      </c>
      <c r="W162" s="39">
        <f>Input!C151</f>
        <v>88</v>
      </c>
      <c r="X162" s="39">
        <f t="shared" si="101"/>
        <v>63751.336000000003</v>
      </c>
      <c r="Y162" s="39">
        <f>Input!D151</f>
        <v>220</v>
      </c>
      <c r="Z162" s="39">
        <f t="shared" si="102"/>
        <v>159378.34</v>
      </c>
      <c r="AA162" s="39">
        <f>Input!E151</f>
        <v>375</v>
      </c>
      <c r="AB162" s="39">
        <f t="shared" si="103"/>
        <v>271667.625</v>
      </c>
      <c r="AC162" s="39">
        <f>Input!F151</f>
        <v>564</v>
      </c>
      <c r="AD162" s="39">
        <f t="shared" si="104"/>
        <v>408588.10800000001</v>
      </c>
      <c r="AE162" s="39">
        <v>626</v>
      </c>
      <c r="AF162" s="39">
        <v>698.4</v>
      </c>
      <c r="AG162" s="39">
        <v>850</v>
      </c>
      <c r="AH162" s="39">
        <v>1020</v>
      </c>
      <c r="AI162" s="39">
        <v>1280</v>
      </c>
      <c r="AJ162" s="39">
        <v>1600</v>
      </c>
      <c r="AK162" s="39">
        <v>1820</v>
      </c>
      <c r="AL162" s="39">
        <v>2130</v>
      </c>
      <c r="AM162" s="39">
        <v>3750</v>
      </c>
      <c r="AN162" s="39">
        <v>6820</v>
      </c>
      <c r="AO162" s="39">
        <v>17000</v>
      </c>
      <c r="AP162" s="39">
        <v>307000</v>
      </c>
      <c r="AQ162" s="39">
        <f>Input!G151</f>
        <v>1976.7380000000001</v>
      </c>
      <c r="AR162" s="39">
        <f t="shared" si="105"/>
        <v>1432041.9138859999</v>
      </c>
    </row>
    <row r="163" spans="1:44" x14ac:dyDescent="0.3">
      <c r="A163" s="39">
        <v>12100301</v>
      </c>
      <c r="B163" s="63" t="s">
        <v>1519</v>
      </c>
      <c r="C163" s="39" t="s">
        <v>1520</v>
      </c>
      <c r="D163" s="39">
        <v>48</v>
      </c>
      <c r="E163" s="39" t="s">
        <v>49</v>
      </c>
      <c r="F163" s="39" t="s">
        <v>50</v>
      </c>
      <c r="G163" s="39">
        <v>1786</v>
      </c>
      <c r="H163" s="39">
        <v>-98.261122</v>
      </c>
      <c r="I163" s="39">
        <v>29.215242</v>
      </c>
      <c r="J163" s="39">
        <v>-98.261154000000005</v>
      </c>
      <c r="K163" s="39">
        <v>29.215178999999999</v>
      </c>
      <c r="L163" s="39">
        <v>7.5640000000000001</v>
      </c>
      <c r="M163" s="39" t="s">
        <v>51</v>
      </c>
      <c r="N163" s="39">
        <v>7</v>
      </c>
      <c r="O163" s="39">
        <v>0.56599999999999995</v>
      </c>
      <c r="P163" s="39">
        <v>0.18</v>
      </c>
      <c r="Q163" s="39">
        <v>1</v>
      </c>
      <c r="R163" s="39">
        <v>19180401</v>
      </c>
      <c r="S163" s="39">
        <v>19250831</v>
      </c>
      <c r="T163" s="39">
        <v>2710</v>
      </c>
      <c r="U163" s="39">
        <v>2710</v>
      </c>
      <c r="V163" s="39">
        <v>16</v>
      </c>
      <c r="W163" s="39">
        <f>Input!C152</f>
        <v>25.11</v>
      </c>
      <c r="X163" s="39">
        <f t="shared" si="101"/>
        <v>18190.864170000001</v>
      </c>
      <c r="Y163" s="39">
        <f>Input!D152</f>
        <v>47</v>
      </c>
      <c r="Z163" s="39">
        <f t="shared" si="102"/>
        <v>34049.008999999998</v>
      </c>
      <c r="AA163" s="39">
        <f>Input!E152</f>
        <v>66</v>
      </c>
      <c r="AB163" s="39">
        <f t="shared" si="103"/>
        <v>47813.502</v>
      </c>
      <c r="AC163" s="39">
        <f>Input!F152</f>
        <v>92</v>
      </c>
      <c r="AD163" s="39">
        <f t="shared" si="104"/>
        <v>66649.123999999996</v>
      </c>
      <c r="AE163" s="39">
        <v>108</v>
      </c>
      <c r="AF163" s="39">
        <v>122</v>
      </c>
      <c r="AG163" s="39">
        <v>146</v>
      </c>
      <c r="AH163" s="39">
        <v>170</v>
      </c>
      <c r="AI163" s="39">
        <v>188</v>
      </c>
      <c r="AJ163" s="39">
        <v>240</v>
      </c>
      <c r="AK163" s="39">
        <v>274</v>
      </c>
      <c r="AL163" s="39">
        <v>310</v>
      </c>
      <c r="AM163" s="39">
        <v>573</v>
      </c>
      <c r="AN163" s="39">
        <v>925.2</v>
      </c>
      <c r="AO163" s="39">
        <v>4946.3</v>
      </c>
      <c r="AP163" s="39">
        <v>16100</v>
      </c>
      <c r="AQ163" s="39">
        <f>Input!G152</f>
        <v>356.17899999999997</v>
      </c>
      <c r="AR163" s="39">
        <f t="shared" si="105"/>
        <v>258032.80801299997</v>
      </c>
    </row>
    <row r="164" spans="1:44" x14ac:dyDescent="0.3">
      <c r="A164" s="39">
        <v>12100302</v>
      </c>
      <c r="B164" s="63" t="s">
        <v>1526</v>
      </c>
      <c r="C164" s="39" t="s">
        <v>154</v>
      </c>
      <c r="D164" s="39">
        <v>48</v>
      </c>
      <c r="E164" s="39" t="s">
        <v>49</v>
      </c>
      <c r="F164" s="39" t="s">
        <v>53</v>
      </c>
      <c r="G164" s="39">
        <v>1317</v>
      </c>
      <c r="H164" s="39">
        <v>-98.490849330000003</v>
      </c>
      <c r="I164" s="39">
        <v>29.264127609999999</v>
      </c>
      <c r="J164" s="39">
        <v>-98.47251129</v>
      </c>
      <c r="K164" s="39">
        <v>29.254072189999999</v>
      </c>
      <c r="L164" s="39">
        <v>2102.6439999999998</v>
      </c>
      <c r="M164" s="39" t="s">
        <v>51</v>
      </c>
      <c r="N164" s="39">
        <v>65</v>
      </c>
      <c r="O164" s="39">
        <v>0.60299999999999998</v>
      </c>
      <c r="P164" s="39">
        <v>0.19400000000000001</v>
      </c>
      <c r="Q164" s="39">
        <v>1</v>
      </c>
      <c r="R164" s="39">
        <v>19390801</v>
      </c>
      <c r="S164" s="39">
        <v>20040930</v>
      </c>
      <c r="T164" s="39">
        <v>23802</v>
      </c>
      <c r="U164" s="39">
        <v>23802</v>
      </c>
      <c r="V164" s="39">
        <v>3.3</v>
      </c>
      <c r="W164" s="39">
        <f>Input!C153</f>
        <v>6.1</v>
      </c>
      <c r="X164" s="39">
        <f t="shared" si="101"/>
        <v>4419.1266999999998</v>
      </c>
      <c r="Y164" s="39">
        <f>Input!D153</f>
        <v>12</v>
      </c>
      <c r="Z164" s="39">
        <f t="shared" si="102"/>
        <v>8693.3639999999996</v>
      </c>
      <c r="AA164" s="39">
        <f>Input!E153</f>
        <v>20</v>
      </c>
      <c r="AB164" s="39">
        <f t="shared" si="103"/>
        <v>14488.94</v>
      </c>
      <c r="AC164" s="39">
        <f>Input!F153</f>
        <v>50</v>
      </c>
      <c r="AD164" s="39">
        <f t="shared" si="104"/>
        <v>36222.35</v>
      </c>
      <c r="AE164" s="39">
        <v>60</v>
      </c>
      <c r="AF164" s="39">
        <v>68</v>
      </c>
      <c r="AG164" s="39">
        <v>85</v>
      </c>
      <c r="AH164" s="39">
        <v>101</v>
      </c>
      <c r="AI164" s="39">
        <v>119</v>
      </c>
      <c r="AJ164" s="39">
        <v>146</v>
      </c>
      <c r="AK164" s="39">
        <v>167</v>
      </c>
      <c r="AL164" s="39">
        <v>207</v>
      </c>
      <c r="AM164" s="39">
        <v>404</v>
      </c>
      <c r="AN164" s="39">
        <v>734</v>
      </c>
      <c r="AO164" s="39">
        <v>2300</v>
      </c>
      <c r="AP164" s="39">
        <v>51300</v>
      </c>
      <c r="AQ164" s="39">
        <f>Input!G153</f>
        <v>233.06800000000001</v>
      </c>
      <c r="AR164" s="39">
        <f t="shared" si="105"/>
        <v>168845.41339600002</v>
      </c>
    </row>
    <row r="165" spans="1:44" x14ac:dyDescent="0.3">
      <c r="A165" s="39">
        <v>12100303</v>
      </c>
      <c r="B165" s="63" t="s">
        <v>1524</v>
      </c>
      <c r="C165" s="39" t="s">
        <v>1525</v>
      </c>
      <c r="D165" s="39">
        <v>48</v>
      </c>
      <c r="E165" s="39" t="s">
        <v>49</v>
      </c>
      <c r="F165" s="39" t="s">
        <v>53</v>
      </c>
      <c r="G165" s="39">
        <v>10128</v>
      </c>
      <c r="H165" s="39">
        <v>-96.884708000000003</v>
      </c>
      <c r="I165" s="39">
        <v>28.505834</v>
      </c>
      <c r="J165" s="39">
        <v>-96.884697000000003</v>
      </c>
      <c r="K165" s="39">
        <v>28.505863000000002</v>
      </c>
      <c r="L165" s="39">
        <v>3.4470000000000001</v>
      </c>
      <c r="M165" s="39" t="s">
        <v>51</v>
      </c>
      <c r="N165" s="39">
        <v>0</v>
      </c>
      <c r="O165" s="39">
        <v>0</v>
      </c>
      <c r="P165" s="39">
        <v>0</v>
      </c>
      <c r="Q165" s="39">
        <v>0</v>
      </c>
      <c r="R165" s="39">
        <v>20011001</v>
      </c>
      <c r="S165" s="39">
        <v>20020930</v>
      </c>
      <c r="T165" s="39">
        <v>352</v>
      </c>
      <c r="U165" s="39">
        <v>352</v>
      </c>
      <c r="V165" s="39">
        <v>804</v>
      </c>
      <c r="W165" s="39">
        <f>Input!C154</f>
        <v>853.6</v>
      </c>
      <c r="X165" s="39">
        <f t="shared" si="101"/>
        <v>618387.95920000004</v>
      </c>
      <c r="Y165" s="39">
        <f>Input!D154</f>
        <v>1020</v>
      </c>
      <c r="Z165" s="39">
        <f t="shared" si="102"/>
        <v>738935.94000000006</v>
      </c>
      <c r="AA165" s="39">
        <f>Input!E154</f>
        <v>1193</v>
      </c>
      <c r="AB165" s="39">
        <f t="shared" si="103"/>
        <v>864265.27099999995</v>
      </c>
      <c r="AC165" s="39">
        <f>Input!F154</f>
        <v>1618</v>
      </c>
      <c r="AD165" s="39">
        <f t="shared" si="104"/>
        <v>1172155.246</v>
      </c>
      <c r="AE165" s="39">
        <v>1760</v>
      </c>
      <c r="AF165" s="39">
        <v>1860</v>
      </c>
      <c r="AG165" s="39">
        <v>2194</v>
      </c>
      <c r="AH165" s="39">
        <v>2400</v>
      </c>
      <c r="AI165" s="39">
        <v>2550</v>
      </c>
      <c r="AJ165" s="39">
        <v>2741</v>
      </c>
      <c r="AK165" s="39">
        <v>2820</v>
      </c>
      <c r="AL165" s="39">
        <v>2910</v>
      </c>
      <c r="AM165" s="39">
        <v>3020</v>
      </c>
      <c r="AN165" s="39">
        <v>3100</v>
      </c>
      <c r="AO165" s="39">
        <v>3224.7</v>
      </c>
      <c r="AP165" s="39">
        <v>3250</v>
      </c>
      <c r="AQ165" s="39">
        <f>Input!G154</f>
        <v>2253.8490000000002</v>
      </c>
      <c r="AR165" s="39">
        <f t="shared" si="105"/>
        <v>1632794.1465030001</v>
      </c>
    </row>
    <row r="166" spans="1:44" x14ac:dyDescent="0.3">
      <c r="A166" s="39">
        <v>12100304</v>
      </c>
      <c r="B166" s="63" t="s">
        <v>1527</v>
      </c>
      <c r="C166" s="39" t="s">
        <v>155</v>
      </c>
      <c r="D166" s="39">
        <v>48</v>
      </c>
      <c r="E166" s="39" t="s">
        <v>49</v>
      </c>
      <c r="F166" s="39" t="s">
        <v>53</v>
      </c>
      <c r="G166" s="39">
        <v>827</v>
      </c>
      <c r="H166" s="39">
        <v>-97.930280769999996</v>
      </c>
      <c r="I166" s="39">
        <v>29.014138689999999</v>
      </c>
      <c r="J166" s="39">
        <v>-97.930274960000006</v>
      </c>
      <c r="K166" s="39">
        <v>29.014123919999999</v>
      </c>
      <c r="L166" s="39">
        <v>1.7310000000000001</v>
      </c>
      <c r="M166" s="39" t="s">
        <v>51</v>
      </c>
      <c r="N166" s="39">
        <v>74</v>
      </c>
      <c r="O166" s="39">
        <v>0.29699999999999999</v>
      </c>
      <c r="P166" s="39">
        <v>0.16900000000000001</v>
      </c>
      <c r="Q166" s="39">
        <v>1</v>
      </c>
      <c r="R166" s="39">
        <v>19301001</v>
      </c>
      <c r="S166" s="39">
        <v>20040930</v>
      </c>
      <c r="T166" s="39">
        <v>27029</v>
      </c>
      <c r="U166" s="39">
        <v>27007</v>
      </c>
      <c r="V166" s="39">
        <v>0</v>
      </c>
      <c r="W166" s="39">
        <f>Input!C155</f>
        <v>3.03</v>
      </c>
      <c r="X166" s="39">
        <f t="shared" si="101"/>
        <v>2195.0744099999997</v>
      </c>
      <c r="Y166" s="39">
        <f>Input!D155</f>
        <v>7.5</v>
      </c>
      <c r="Z166" s="39">
        <f t="shared" si="102"/>
        <v>5433.3525</v>
      </c>
      <c r="AA166" s="39">
        <f>Input!E155</f>
        <v>9.9</v>
      </c>
      <c r="AB166" s="39">
        <f t="shared" si="103"/>
        <v>7172.0253000000002</v>
      </c>
      <c r="AC166" s="39">
        <f>Input!F155</f>
        <v>14</v>
      </c>
      <c r="AD166" s="39">
        <f t="shared" si="104"/>
        <v>10142.258</v>
      </c>
      <c r="AE166" s="39">
        <v>16</v>
      </c>
      <c r="AF166" s="39">
        <v>18</v>
      </c>
      <c r="AG166" s="39">
        <v>23</v>
      </c>
      <c r="AH166" s="39">
        <v>28</v>
      </c>
      <c r="AI166" s="39">
        <v>34</v>
      </c>
      <c r="AJ166" s="39">
        <v>44</v>
      </c>
      <c r="AK166" s="39">
        <v>52</v>
      </c>
      <c r="AL166" s="39">
        <v>65</v>
      </c>
      <c r="AM166" s="39">
        <v>138</v>
      </c>
      <c r="AN166" s="39">
        <v>338.5</v>
      </c>
      <c r="AO166" s="39">
        <v>2470</v>
      </c>
      <c r="AP166" s="39">
        <v>45000</v>
      </c>
      <c r="AQ166" s="39">
        <f>Input!G155</f>
        <v>138.46199999999999</v>
      </c>
      <c r="AR166" s="39">
        <f t="shared" si="105"/>
        <v>100308.38051399999</v>
      </c>
    </row>
    <row r="167" spans="1:44" x14ac:dyDescent="0.3">
      <c r="A167" s="39">
        <v>12100401</v>
      </c>
      <c r="B167" s="63" t="s">
        <v>1528</v>
      </c>
      <c r="C167" s="39" t="s">
        <v>156</v>
      </c>
      <c r="D167" s="39">
        <v>48</v>
      </c>
      <c r="E167" s="39" t="s">
        <v>49</v>
      </c>
      <c r="F167" s="39" t="s">
        <v>53</v>
      </c>
      <c r="G167" s="39">
        <v>145</v>
      </c>
      <c r="H167" s="39">
        <v>-96.171074719999993</v>
      </c>
      <c r="I167" s="39">
        <v>28.92803769</v>
      </c>
      <c r="J167" s="39">
        <v>-96.171234130000002</v>
      </c>
      <c r="K167" s="39">
        <v>28.928129200000001</v>
      </c>
      <c r="L167" s="39">
        <v>18.57</v>
      </c>
      <c r="M167" s="39" t="s">
        <v>51</v>
      </c>
      <c r="N167" s="39">
        <v>34</v>
      </c>
      <c r="O167" s="39">
        <v>0.11700000000000001</v>
      </c>
      <c r="P167" s="39">
        <v>5.6000000000000001E-2</v>
      </c>
      <c r="Q167" s="39">
        <v>1</v>
      </c>
      <c r="R167" s="39">
        <v>19700617</v>
      </c>
      <c r="S167" s="39">
        <v>20040930</v>
      </c>
      <c r="T167" s="39">
        <v>12525</v>
      </c>
      <c r="U167" s="39">
        <v>12525</v>
      </c>
      <c r="V167" s="39">
        <v>0.22</v>
      </c>
      <c r="W167" s="39">
        <f>Input!C156</f>
        <v>3.2</v>
      </c>
      <c r="X167" s="39">
        <f t="shared" si="101"/>
        <v>2318.2303999999999</v>
      </c>
      <c r="Y167" s="39">
        <f>Input!D156</f>
        <v>6.6</v>
      </c>
      <c r="Z167" s="39">
        <f t="shared" si="102"/>
        <v>4781.3501999999999</v>
      </c>
      <c r="AA167" s="39">
        <f>Input!E156</f>
        <v>8.3000000000000007</v>
      </c>
      <c r="AB167" s="39">
        <f t="shared" si="103"/>
        <v>6012.910100000001</v>
      </c>
      <c r="AC167" s="39">
        <f>Input!F156</f>
        <v>11</v>
      </c>
      <c r="AD167" s="39">
        <f t="shared" si="104"/>
        <v>7968.9170000000004</v>
      </c>
      <c r="AE167" s="39">
        <v>13</v>
      </c>
      <c r="AF167" s="39">
        <v>14</v>
      </c>
      <c r="AG167" s="39">
        <v>18</v>
      </c>
      <c r="AH167" s="39">
        <v>23</v>
      </c>
      <c r="AI167" s="39">
        <v>30</v>
      </c>
      <c r="AJ167" s="39">
        <v>44</v>
      </c>
      <c r="AK167" s="39">
        <v>58</v>
      </c>
      <c r="AL167" s="39">
        <v>82</v>
      </c>
      <c r="AM167" s="39">
        <v>261</v>
      </c>
      <c r="AN167" s="39">
        <v>681.7</v>
      </c>
      <c r="AO167" s="39">
        <v>3169.6</v>
      </c>
      <c r="AP167" s="39">
        <v>12500</v>
      </c>
      <c r="AQ167" s="39">
        <f>Input!G156</f>
        <v>161.791</v>
      </c>
      <c r="AR167" s="39">
        <f t="shared" si="105"/>
        <v>117209.004577</v>
      </c>
    </row>
    <row r="168" spans="1:44" x14ac:dyDescent="0.3">
      <c r="A168" s="39">
        <v>12100402</v>
      </c>
      <c r="B168" s="63" t="s">
        <v>1529</v>
      </c>
      <c r="C168" s="39" t="s">
        <v>157</v>
      </c>
      <c r="D168" s="39">
        <v>48</v>
      </c>
      <c r="E168" s="39" t="s">
        <v>49</v>
      </c>
      <c r="F168" s="39" t="s">
        <v>53</v>
      </c>
      <c r="G168" s="39">
        <v>68.3</v>
      </c>
      <c r="H168" s="39">
        <v>-96.768870179999993</v>
      </c>
      <c r="I168" s="39">
        <v>28.725271370000002</v>
      </c>
      <c r="J168" s="39">
        <v>-96.768806459999993</v>
      </c>
      <c r="K168" s="39">
        <v>28.725322720000001</v>
      </c>
      <c r="L168" s="39">
        <v>8.4359999999999999</v>
      </c>
      <c r="M168" s="39" t="s">
        <v>51</v>
      </c>
      <c r="N168" s="39">
        <v>34</v>
      </c>
      <c r="O168" s="39">
        <v>0.03</v>
      </c>
      <c r="P168" s="39">
        <v>2.9000000000000001E-2</v>
      </c>
      <c r="Q168" s="39">
        <v>1</v>
      </c>
      <c r="R168" s="39">
        <v>19700616</v>
      </c>
      <c r="S168" s="39">
        <v>20040930</v>
      </c>
      <c r="T168" s="39">
        <v>12526</v>
      </c>
      <c r="U168" s="39">
        <v>12188</v>
      </c>
      <c r="V168" s="39">
        <v>0</v>
      </c>
      <c r="W168" s="39">
        <f>Input!C157</f>
        <v>0</v>
      </c>
      <c r="X168" s="39">
        <f t="shared" si="101"/>
        <v>0</v>
      </c>
      <c r="Y168" s="39">
        <f>Input!D157</f>
        <v>0.02</v>
      </c>
      <c r="Z168" s="39">
        <f t="shared" si="102"/>
        <v>14.488939999999999</v>
      </c>
      <c r="AA168" s="39">
        <f>Input!E157</f>
        <v>0.15</v>
      </c>
      <c r="AB168" s="39">
        <f t="shared" si="103"/>
        <v>108.66705</v>
      </c>
      <c r="AC168" s="39">
        <f>Input!F157</f>
        <v>0.44</v>
      </c>
      <c r="AD168" s="39">
        <f t="shared" si="104"/>
        <v>318.75668000000002</v>
      </c>
      <c r="AE168" s="39">
        <v>0.59</v>
      </c>
      <c r="AF168" s="39">
        <v>0.73</v>
      </c>
      <c r="AG168" s="39">
        <v>1.1000000000000001</v>
      </c>
      <c r="AH168" s="39">
        <v>1.6</v>
      </c>
      <c r="AI168" s="39">
        <v>2.4</v>
      </c>
      <c r="AJ168" s="39">
        <v>4.3</v>
      </c>
      <c r="AK168" s="39">
        <v>6.4</v>
      </c>
      <c r="AL168" s="39">
        <v>10</v>
      </c>
      <c r="AM168" s="39">
        <v>49</v>
      </c>
      <c r="AN168" s="39">
        <v>176</v>
      </c>
      <c r="AO168" s="39">
        <v>1390</v>
      </c>
      <c r="AP168" s="39">
        <v>11400</v>
      </c>
      <c r="AQ168" s="39">
        <f>Input!G157</f>
        <v>62.512999999999998</v>
      </c>
      <c r="AR168" s="39">
        <f t="shared" si="105"/>
        <v>45287.355310999999</v>
      </c>
    </row>
    <row r="169" spans="1:44" x14ac:dyDescent="0.3">
      <c r="A169" s="44">
        <v>12100403</v>
      </c>
      <c r="B169" s="45"/>
      <c r="C169" s="44" t="s">
        <v>76</v>
      </c>
      <c r="D169" s="44"/>
      <c r="E169" s="44"/>
      <c r="F169" s="44"/>
      <c r="G169" s="44"/>
      <c r="H169" s="44"/>
      <c r="I169" s="44"/>
      <c r="J169" s="44"/>
      <c r="K169" s="44"/>
      <c r="L169" s="44"/>
      <c r="M169" s="44"/>
      <c r="N169" s="44"/>
      <c r="O169" s="44"/>
      <c r="P169" s="44"/>
      <c r="Q169" s="44"/>
      <c r="R169" s="44"/>
      <c r="S169" s="44"/>
      <c r="T169" s="44"/>
      <c r="U169" s="44"/>
      <c r="V169" s="44"/>
      <c r="W169" s="44">
        <f>Input!C158</f>
        <v>0</v>
      </c>
      <c r="X169" s="44"/>
      <c r="Y169" s="44">
        <f>Input!D158</f>
        <v>0</v>
      </c>
      <c r="Z169" s="44"/>
      <c r="AA169" s="44">
        <f>Input!E158</f>
        <v>0</v>
      </c>
      <c r="AB169" s="44"/>
      <c r="AC169" s="44">
        <f>Input!F158</f>
        <v>0</v>
      </c>
      <c r="AD169" s="44"/>
      <c r="AE169" s="44"/>
      <c r="AF169" s="44"/>
      <c r="AG169" s="44"/>
      <c r="AH169" s="44"/>
      <c r="AI169" s="44"/>
      <c r="AJ169" s="44"/>
      <c r="AK169" s="44"/>
      <c r="AL169" s="44"/>
      <c r="AM169" s="44"/>
      <c r="AN169" s="44"/>
      <c r="AO169" s="44"/>
      <c r="AP169" s="44"/>
      <c r="AQ169" s="44">
        <f>Input!G158</f>
        <v>0</v>
      </c>
      <c r="AR169" s="44"/>
    </row>
    <row r="170" spans="1:44" x14ac:dyDescent="0.3">
      <c r="A170" s="44">
        <v>12100404</v>
      </c>
      <c r="B170" s="45"/>
      <c r="C170" s="44" t="s">
        <v>76</v>
      </c>
      <c r="D170" s="44"/>
      <c r="E170" s="44"/>
      <c r="F170" s="44"/>
      <c r="G170" s="44"/>
      <c r="H170" s="44"/>
      <c r="I170" s="44"/>
      <c r="J170" s="44"/>
      <c r="K170" s="44"/>
      <c r="L170" s="44"/>
      <c r="M170" s="44"/>
      <c r="N170" s="44"/>
      <c r="O170" s="44"/>
      <c r="P170" s="44"/>
      <c r="Q170" s="44"/>
      <c r="R170" s="44"/>
      <c r="S170" s="44"/>
      <c r="T170" s="44"/>
      <c r="U170" s="44"/>
      <c r="V170" s="44"/>
      <c r="W170" s="44">
        <f>Input!C159</f>
        <v>0</v>
      </c>
      <c r="X170" s="44"/>
      <c r="Y170" s="44">
        <f>Input!D159</f>
        <v>0</v>
      </c>
      <c r="Z170" s="44"/>
      <c r="AA170" s="44">
        <f>Input!E159</f>
        <v>0</v>
      </c>
      <c r="AB170" s="44"/>
      <c r="AC170" s="44">
        <f>Input!F159</f>
        <v>0</v>
      </c>
      <c r="AD170" s="44"/>
      <c r="AE170" s="44"/>
      <c r="AF170" s="44"/>
      <c r="AG170" s="44"/>
      <c r="AH170" s="44"/>
      <c r="AI170" s="44"/>
      <c r="AJ170" s="44"/>
      <c r="AK170" s="44"/>
      <c r="AL170" s="44"/>
      <c r="AM170" s="44"/>
      <c r="AN170" s="44"/>
      <c r="AO170" s="44"/>
      <c r="AP170" s="44"/>
      <c r="AQ170" s="44">
        <f>Input!G159</f>
        <v>0</v>
      </c>
      <c r="AR170" s="44"/>
    </row>
    <row r="171" spans="1:44" x14ac:dyDescent="0.3">
      <c r="A171" s="39">
        <v>12100405</v>
      </c>
      <c r="B171" s="63" t="s">
        <v>1532</v>
      </c>
      <c r="C171" s="39" t="s">
        <v>158</v>
      </c>
      <c r="D171" s="39">
        <v>48</v>
      </c>
      <c r="E171" s="39" t="s">
        <v>49</v>
      </c>
      <c r="F171" s="39" t="s">
        <v>53</v>
      </c>
      <c r="G171" s="39">
        <v>87.8</v>
      </c>
      <c r="H171" s="39">
        <v>-97.112491270000007</v>
      </c>
      <c r="I171" s="39">
        <v>28.30361693</v>
      </c>
      <c r="J171" s="39">
        <v>-97.11251068</v>
      </c>
      <c r="K171" s="39">
        <v>28.30361748</v>
      </c>
      <c r="L171" s="39">
        <v>1.91</v>
      </c>
      <c r="M171" s="39" t="s">
        <v>51</v>
      </c>
      <c r="N171" s="39">
        <v>34</v>
      </c>
      <c r="O171" s="39">
        <v>5.8999999999999997E-2</v>
      </c>
      <c r="P171" s="39">
        <v>0.08</v>
      </c>
      <c r="Q171" s="39">
        <v>1</v>
      </c>
      <c r="R171" s="39">
        <v>19700617</v>
      </c>
      <c r="S171" s="39">
        <v>20040930</v>
      </c>
      <c r="T171" s="39">
        <v>12525</v>
      </c>
      <c r="U171" s="39">
        <v>6535</v>
      </c>
      <c r="V171" s="39">
        <v>0</v>
      </c>
      <c r="W171" s="39">
        <f>Input!C160</f>
        <v>0</v>
      </c>
      <c r="X171" s="39">
        <f t="shared" ref="X171:X176" si="112">W171*724.447</f>
        <v>0</v>
      </c>
      <c r="Y171" s="39">
        <f>Input!D160</f>
        <v>0</v>
      </c>
      <c r="Z171" s="39">
        <f t="shared" ref="Z171:Z176" si="113">Y171*724.447</f>
        <v>0</v>
      </c>
      <c r="AA171" s="39">
        <f>Input!E160</f>
        <v>0</v>
      </c>
      <c r="AB171" s="39">
        <f t="shared" ref="AB171:AB176" si="114">AA171*724.447</f>
        <v>0</v>
      </c>
      <c r="AC171" s="39">
        <f>Input!F160</f>
        <v>0</v>
      </c>
      <c r="AD171" s="39">
        <f t="shared" ref="AD171:AD176" si="115">AC171*724.447</f>
        <v>0</v>
      </c>
      <c r="AE171" s="39">
        <v>0</v>
      </c>
      <c r="AF171" s="39">
        <v>0</v>
      </c>
      <c r="AG171" s="39">
        <v>0</v>
      </c>
      <c r="AH171" s="39">
        <v>0.03</v>
      </c>
      <c r="AI171" s="39">
        <v>0.46</v>
      </c>
      <c r="AJ171" s="39">
        <v>2.2999999999999998</v>
      </c>
      <c r="AK171" s="39">
        <v>5</v>
      </c>
      <c r="AL171" s="39">
        <v>11</v>
      </c>
      <c r="AM171" s="39">
        <v>69</v>
      </c>
      <c r="AN171" s="39">
        <v>231</v>
      </c>
      <c r="AO171" s="39">
        <v>956</v>
      </c>
      <c r="AP171" s="39">
        <v>5960</v>
      </c>
      <c r="AQ171" s="39">
        <f>Input!G160</f>
        <v>45.154000000000003</v>
      </c>
      <c r="AR171" s="39">
        <f t="shared" ref="AR171:AR176" si="116">AQ171*724.447</f>
        <v>32711.679838000004</v>
      </c>
    </row>
    <row r="172" spans="1:44" x14ac:dyDescent="0.3">
      <c r="A172" s="39">
        <v>12100406</v>
      </c>
      <c r="B172" s="63" t="s">
        <v>1533</v>
      </c>
      <c r="C172" s="39" t="s">
        <v>159</v>
      </c>
      <c r="D172" s="39">
        <v>48</v>
      </c>
      <c r="E172" s="39" t="s">
        <v>49</v>
      </c>
      <c r="F172" s="39" t="s">
        <v>53</v>
      </c>
      <c r="G172" s="39">
        <v>690</v>
      </c>
      <c r="H172" s="39">
        <v>-97.279159320000005</v>
      </c>
      <c r="I172" s="39">
        <v>28.291950880000002</v>
      </c>
      <c r="J172" s="39">
        <v>-97.278876800000006</v>
      </c>
      <c r="K172" s="39">
        <v>28.292476440000002</v>
      </c>
      <c r="L172" s="39">
        <v>64.387</v>
      </c>
      <c r="M172" s="39" t="s">
        <v>51</v>
      </c>
      <c r="N172" s="39">
        <v>65</v>
      </c>
      <c r="O172" s="39">
        <v>0.183</v>
      </c>
      <c r="P172" s="39">
        <v>0.158</v>
      </c>
      <c r="Q172" s="39">
        <v>1</v>
      </c>
      <c r="R172" s="39">
        <v>19390701</v>
      </c>
      <c r="S172" s="39">
        <v>20040930</v>
      </c>
      <c r="T172" s="39">
        <v>23834</v>
      </c>
      <c r="U172" s="39">
        <v>23830</v>
      </c>
      <c r="V172" s="39">
        <v>0</v>
      </c>
      <c r="W172" s="39">
        <f>Input!C161</f>
        <v>0.24</v>
      </c>
      <c r="X172" s="39">
        <f t="shared" si="112"/>
        <v>173.86727999999999</v>
      </c>
      <c r="Y172" s="39">
        <f>Input!D161</f>
        <v>1.6</v>
      </c>
      <c r="Z172" s="39">
        <f t="shared" si="113"/>
        <v>1159.1152</v>
      </c>
      <c r="AA172" s="39">
        <f>Input!E161</f>
        <v>2.2999999999999998</v>
      </c>
      <c r="AB172" s="39">
        <f t="shared" si="114"/>
        <v>1666.2280999999998</v>
      </c>
      <c r="AC172" s="39">
        <f>Input!F161</f>
        <v>3.8</v>
      </c>
      <c r="AD172" s="39">
        <f t="shared" si="115"/>
        <v>2752.8986</v>
      </c>
      <c r="AE172" s="39">
        <v>4.7</v>
      </c>
      <c r="AF172" s="39">
        <v>5.6</v>
      </c>
      <c r="AG172" s="39">
        <v>8.1</v>
      </c>
      <c r="AH172" s="39">
        <v>12</v>
      </c>
      <c r="AI172" s="39">
        <v>17</v>
      </c>
      <c r="AJ172" s="39">
        <v>24</v>
      </c>
      <c r="AK172" s="39">
        <v>31</v>
      </c>
      <c r="AL172" s="39">
        <v>40</v>
      </c>
      <c r="AM172" s="39">
        <v>103</v>
      </c>
      <c r="AN172" s="39">
        <v>288</v>
      </c>
      <c r="AO172" s="39">
        <v>2733</v>
      </c>
      <c r="AP172" s="39">
        <v>67200</v>
      </c>
      <c r="AQ172" s="39">
        <f>Input!G161</f>
        <v>128.345</v>
      </c>
      <c r="AR172" s="39">
        <f t="shared" si="116"/>
        <v>92979.150215000001</v>
      </c>
    </row>
    <row r="173" spans="1:44" x14ac:dyDescent="0.3">
      <c r="A173" s="39">
        <v>12100407</v>
      </c>
      <c r="B173" s="63" t="s">
        <v>1534</v>
      </c>
      <c r="C173" s="39" t="s">
        <v>160</v>
      </c>
      <c r="D173" s="39">
        <v>48</v>
      </c>
      <c r="E173" s="39" t="s">
        <v>49</v>
      </c>
      <c r="F173" s="39" t="s">
        <v>53</v>
      </c>
      <c r="G173" s="39">
        <v>247</v>
      </c>
      <c r="H173" s="39">
        <v>-97.620829090000001</v>
      </c>
      <c r="I173" s="39">
        <v>28.28250426</v>
      </c>
      <c r="J173" s="39">
        <v>-97.62090302</v>
      </c>
      <c r="K173" s="39">
        <v>28.282661439999998</v>
      </c>
      <c r="L173" s="39">
        <v>18.831</v>
      </c>
      <c r="M173" s="39" t="s">
        <v>51</v>
      </c>
      <c r="N173" s="39">
        <v>40</v>
      </c>
      <c r="O173" s="39">
        <v>0.17399999999999999</v>
      </c>
      <c r="P173" s="39">
        <v>0.13</v>
      </c>
      <c r="Q173" s="39">
        <v>1</v>
      </c>
      <c r="R173" s="39">
        <v>19640401</v>
      </c>
      <c r="S173" s="39">
        <v>20040930</v>
      </c>
      <c r="T173" s="39">
        <v>14793</v>
      </c>
      <c r="U173" s="39">
        <v>14361</v>
      </c>
      <c r="V173" s="39">
        <v>0</v>
      </c>
      <c r="W173" s="39">
        <f>Input!C162</f>
        <v>0</v>
      </c>
      <c r="X173" s="39">
        <f t="shared" si="112"/>
        <v>0</v>
      </c>
      <c r="Y173" s="39">
        <f>Input!D162</f>
        <v>0.25</v>
      </c>
      <c r="Z173" s="39">
        <f t="shared" si="113"/>
        <v>181.11175</v>
      </c>
      <c r="AA173" s="39">
        <f>Input!E162</f>
        <v>0.73</v>
      </c>
      <c r="AB173" s="39">
        <f t="shared" si="114"/>
        <v>528.84631000000002</v>
      </c>
      <c r="AC173" s="39">
        <f>Input!F162</f>
        <v>1.6</v>
      </c>
      <c r="AD173" s="39">
        <f t="shared" si="115"/>
        <v>1159.1152</v>
      </c>
      <c r="AE173" s="39">
        <v>2.1</v>
      </c>
      <c r="AF173" s="39">
        <v>2.5</v>
      </c>
      <c r="AG173" s="39">
        <v>3.4</v>
      </c>
      <c r="AH173" s="39">
        <v>4.2</v>
      </c>
      <c r="AI173" s="39">
        <v>5.3</v>
      </c>
      <c r="AJ173" s="39">
        <v>6.5</v>
      </c>
      <c r="AK173" s="39">
        <v>7.45</v>
      </c>
      <c r="AL173" s="39">
        <v>8.8000000000000007</v>
      </c>
      <c r="AM173" s="39">
        <v>18</v>
      </c>
      <c r="AN173" s="39">
        <v>49</v>
      </c>
      <c r="AO173" s="39">
        <v>568.05999999999995</v>
      </c>
      <c r="AP173" s="39">
        <v>49300</v>
      </c>
      <c r="AQ173" s="39">
        <f>Input!G162</f>
        <v>38.593000000000004</v>
      </c>
      <c r="AR173" s="39">
        <f t="shared" si="116"/>
        <v>27958.583071000001</v>
      </c>
    </row>
    <row r="174" spans="1:44" x14ac:dyDescent="0.3">
      <c r="A174" s="39">
        <v>12110101</v>
      </c>
      <c r="B174" s="63" t="s">
        <v>1535</v>
      </c>
      <c r="C174" s="39" t="s">
        <v>161</v>
      </c>
      <c r="D174" s="39">
        <v>48</v>
      </c>
      <c r="E174" s="39" t="s">
        <v>49</v>
      </c>
      <c r="F174" s="39" t="s">
        <v>53</v>
      </c>
      <c r="G174" s="39">
        <v>737</v>
      </c>
      <c r="H174" s="39">
        <v>-99.997287099999994</v>
      </c>
      <c r="I174" s="39">
        <v>29.428566790000001</v>
      </c>
      <c r="J174" s="39">
        <v>-99.997169490000005</v>
      </c>
      <c r="K174" s="39">
        <v>29.42853165</v>
      </c>
      <c r="L174" s="39">
        <v>12.06</v>
      </c>
      <c r="M174" s="39" t="s">
        <v>51</v>
      </c>
      <c r="N174" s="39">
        <v>81</v>
      </c>
      <c r="O174" s="39">
        <v>0.64200000000000002</v>
      </c>
      <c r="P174" s="39">
        <v>0.216</v>
      </c>
      <c r="Q174" s="39">
        <v>1</v>
      </c>
      <c r="R174" s="39">
        <v>19231001</v>
      </c>
      <c r="S174" s="39">
        <v>20040930</v>
      </c>
      <c r="T174" s="39">
        <v>29586</v>
      </c>
      <c r="U174" s="39">
        <v>29586</v>
      </c>
      <c r="V174" s="39">
        <v>3</v>
      </c>
      <c r="W174" s="39">
        <f>Input!C163</f>
        <v>8.1999999999999993</v>
      </c>
      <c r="X174" s="39">
        <f t="shared" si="112"/>
        <v>5940.4653999999991</v>
      </c>
      <c r="Y174" s="39">
        <f>Input!D163</f>
        <v>17</v>
      </c>
      <c r="Z174" s="39">
        <f t="shared" si="113"/>
        <v>12315.599</v>
      </c>
      <c r="AA174" s="39">
        <f>Input!E163</f>
        <v>24</v>
      </c>
      <c r="AB174" s="39">
        <f t="shared" si="114"/>
        <v>17386.727999999999</v>
      </c>
      <c r="AC174" s="39">
        <f>Input!F163</f>
        <v>38</v>
      </c>
      <c r="AD174" s="39">
        <f t="shared" si="115"/>
        <v>27528.986000000001</v>
      </c>
      <c r="AE174" s="39">
        <v>44</v>
      </c>
      <c r="AF174" s="39">
        <v>51</v>
      </c>
      <c r="AG174" s="39">
        <v>65</v>
      </c>
      <c r="AH174" s="39">
        <v>78</v>
      </c>
      <c r="AI174" s="39">
        <v>97</v>
      </c>
      <c r="AJ174" s="39">
        <v>122</v>
      </c>
      <c r="AK174" s="39">
        <v>139</v>
      </c>
      <c r="AL174" s="39">
        <v>161</v>
      </c>
      <c r="AM174" s="39">
        <v>250</v>
      </c>
      <c r="AN174" s="39">
        <v>389</v>
      </c>
      <c r="AO174" s="39">
        <v>1251.3</v>
      </c>
      <c r="AP174" s="39">
        <v>107000</v>
      </c>
      <c r="AQ174" s="39">
        <f>Input!G163</f>
        <v>164.114</v>
      </c>
      <c r="AR174" s="39">
        <f t="shared" si="116"/>
        <v>118891.894958</v>
      </c>
    </row>
    <row r="175" spans="1:44" x14ac:dyDescent="0.3">
      <c r="A175" s="39">
        <v>12110102</v>
      </c>
      <c r="B175" s="63" t="s">
        <v>1536</v>
      </c>
      <c r="C175" s="39" t="s">
        <v>162</v>
      </c>
      <c r="D175" s="39">
        <v>48</v>
      </c>
      <c r="E175" s="39" t="s">
        <v>49</v>
      </c>
      <c r="F175" s="39" t="s">
        <v>53</v>
      </c>
      <c r="G175" s="39">
        <v>694</v>
      </c>
      <c r="H175" s="39">
        <v>-100.23646327</v>
      </c>
      <c r="I175" s="39">
        <v>29.47273118</v>
      </c>
      <c r="J175" s="39">
        <v>-100.23887335000001</v>
      </c>
      <c r="K175" s="39">
        <v>29.481563479999998</v>
      </c>
      <c r="L175" s="39">
        <v>1006.478</v>
      </c>
      <c r="M175" s="39" t="s">
        <v>51</v>
      </c>
      <c r="N175" s="39">
        <v>59</v>
      </c>
      <c r="O175" s="39">
        <v>0.121</v>
      </c>
      <c r="P175" s="39">
        <v>0.17399999999999999</v>
      </c>
      <c r="Q175" s="39">
        <v>1</v>
      </c>
      <c r="R175" s="39">
        <v>19390928</v>
      </c>
      <c r="S175" s="39">
        <v>20040930</v>
      </c>
      <c r="T175" s="39">
        <v>21736</v>
      </c>
      <c r="U175" s="39">
        <v>12200</v>
      </c>
      <c r="V175" s="39">
        <v>0</v>
      </c>
      <c r="W175" s="39">
        <f>Input!C164</f>
        <v>0</v>
      </c>
      <c r="X175" s="39">
        <f t="shared" si="112"/>
        <v>0</v>
      </c>
      <c r="Y175" s="39">
        <f>Input!D164</f>
        <v>0</v>
      </c>
      <c r="Z175" s="39">
        <f t="shared" si="113"/>
        <v>0</v>
      </c>
      <c r="AA175" s="39">
        <f>Input!E164</f>
        <v>0</v>
      </c>
      <c r="AB175" s="39">
        <f t="shared" si="114"/>
        <v>0</v>
      </c>
      <c r="AC175" s="39">
        <f>Input!F164</f>
        <v>0</v>
      </c>
      <c r="AD175" s="39">
        <f t="shared" si="115"/>
        <v>0</v>
      </c>
      <c r="AE175" s="39">
        <v>0</v>
      </c>
      <c r="AF175" s="39">
        <v>0</v>
      </c>
      <c r="AG175" s="39">
        <v>0</v>
      </c>
      <c r="AH175" s="39">
        <v>0.09</v>
      </c>
      <c r="AI175" s="39">
        <v>0.33</v>
      </c>
      <c r="AJ175" s="39">
        <v>0.83</v>
      </c>
      <c r="AK175" s="39">
        <v>1.4</v>
      </c>
      <c r="AL175" s="39">
        <v>2.5</v>
      </c>
      <c r="AM175" s="39">
        <v>8.9</v>
      </c>
      <c r="AN175" s="39">
        <v>38.15</v>
      </c>
      <c r="AO175" s="39">
        <v>277.26</v>
      </c>
      <c r="AP175" s="39">
        <v>42500</v>
      </c>
      <c r="AQ175" s="39">
        <f>Input!G164</f>
        <v>34.570999999999998</v>
      </c>
      <c r="AR175" s="39">
        <f t="shared" si="116"/>
        <v>25044.857237</v>
      </c>
    </row>
    <row r="176" spans="1:44" x14ac:dyDescent="0.3">
      <c r="A176" s="39">
        <v>12110103</v>
      </c>
      <c r="B176" s="63" t="s">
        <v>1537</v>
      </c>
      <c r="C176" s="39" t="s">
        <v>163</v>
      </c>
      <c r="D176" s="39">
        <v>48</v>
      </c>
      <c r="E176" s="39" t="s">
        <v>49</v>
      </c>
      <c r="F176" s="39" t="s">
        <v>53</v>
      </c>
      <c r="G176" s="39">
        <v>4082</v>
      </c>
      <c r="H176" s="39">
        <v>-99.681993460000001</v>
      </c>
      <c r="I176" s="39">
        <v>28.50026313</v>
      </c>
      <c r="J176" s="39">
        <v>-99.681983950000003</v>
      </c>
      <c r="K176" s="39">
        <v>28.50029945</v>
      </c>
      <c r="L176" s="39">
        <v>4.1230000000000002</v>
      </c>
      <c r="M176" s="39" t="s">
        <v>51</v>
      </c>
      <c r="N176" s="39">
        <v>65</v>
      </c>
      <c r="O176" s="39">
        <v>0.152</v>
      </c>
      <c r="P176" s="39">
        <v>0.19400000000000001</v>
      </c>
      <c r="Q176" s="39">
        <v>1</v>
      </c>
      <c r="R176" s="39">
        <v>19391001</v>
      </c>
      <c r="S176" s="39">
        <v>20040930</v>
      </c>
      <c r="T176" s="39">
        <v>23742</v>
      </c>
      <c r="U176" s="39">
        <v>13589</v>
      </c>
      <c r="V176" s="39">
        <v>0</v>
      </c>
      <c r="W176" s="39">
        <f>Input!C165</f>
        <v>0</v>
      </c>
      <c r="X176" s="39">
        <f t="shared" si="112"/>
        <v>0</v>
      </c>
      <c r="Y176" s="39">
        <f>Input!D165</f>
        <v>0</v>
      </c>
      <c r="Z176" s="39">
        <f t="shared" si="113"/>
        <v>0</v>
      </c>
      <c r="AA176" s="39">
        <f>Input!E165</f>
        <v>0</v>
      </c>
      <c r="AB176" s="39">
        <f t="shared" si="114"/>
        <v>0</v>
      </c>
      <c r="AC176" s="39">
        <f>Input!F165</f>
        <v>0</v>
      </c>
      <c r="AD176" s="39">
        <f t="shared" si="115"/>
        <v>0</v>
      </c>
      <c r="AE176" s="39">
        <v>0</v>
      </c>
      <c r="AF176" s="39">
        <v>0</v>
      </c>
      <c r="AG176" s="39">
        <v>0</v>
      </c>
      <c r="AH176" s="39">
        <v>0.26</v>
      </c>
      <c r="AI176" s="39">
        <v>6.4</v>
      </c>
      <c r="AJ176" s="39">
        <v>43</v>
      </c>
      <c r="AK176" s="39">
        <v>72</v>
      </c>
      <c r="AL176" s="39">
        <v>108</v>
      </c>
      <c r="AM176" s="39">
        <v>282</v>
      </c>
      <c r="AN176" s="39">
        <v>631</v>
      </c>
      <c r="AO176" s="39">
        <v>4075.7</v>
      </c>
      <c r="AP176" s="39">
        <v>24800</v>
      </c>
      <c r="AQ176" s="39">
        <f>Input!G165</f>
        <v>186.566</v>
      </c>
      <c r="AR176" s="39">
        <f t="shared" si="116"/>
        <v>135157.17900199999</v>
      </c>
    </row>
    <row r="177" spans="1:44" x14ac:dyDescent="0.3">
      <c r="A177" s="44">
        <v>12110104</v>
      </c>
      <c r="B177" s="45"/>
      <c r="C177" s="44" t="s">
        <v>76</v>
      </c>
      <c r="D177" s="44"/>
      <c r="E177" s="44"/>
      <c r="F177" s="44"/>
      <c r="G177" s="44"/>
      <c r="H177" s="44"/>
      <c r="I177" s="44"/>
      <c r="J177" s="44"/>
      <c r="K177" s="44"/>
      <c r="L177" s="44"/>
      <c r="M177" s="44"/>
      <c r="N177" s="44"/>
      <c r="O177" s="44"/>
      <c r="P177" s="44"/>
      <c r="Q177" s="44"/>
      <c r="R177" s="44"/>
      <c r="S177" s="44"/>
      <c r="T177" s="44"/>
      <c r="U177" s="44"/>
      <c r="V177" s="44"/>
      <c r="W177" s="44">
        <f>Input!C166</f>
        <v>0</v>
      </c>
      <c r="X177" s="44"/>
      <c r="Y177" s="44">
        <f>Input!D166</f>
        <v>0</v>
      </c>
      <c r="Z177" s="44"/>
      <c r="AA177" s="44">
        <f>Input!E166</f>
        <v>0</v>
      </c>
      <c r="AB177" s="44"/>
      <c r="AC177" s="44">
        <f>Input!F166</f>
        <v>0</v>
      </c>
      <c r="AD177" s="44"/>
      <c r="AE177" s="44"/>
      <c r="AF177" s="44"/>
      <c r="AG177" s="44"/>
      <c r="AH177" s="44"/>
      <c r="AI177" s="44"/>
      <c r="AJ177" s="44"/>
      <c r="AK177" s="44"/>
      <c r="AL177" s="44"/>
      <c r="AM177" s="44"/>
      <c r="AN177" s="44"/>
      <c r="AO177" s="44"/>
      <c r="AP177" s="44"/>
      <c r="AQ177" s="44">
        <f>Input!G166</f>
        <v>0</v>
      </c>
      <c r="AR177" s="44"/>
    </row>
    <row r="178" spans="1:44" x14ac:dyDescent="0.3">
      <c r="A178" s="39">
        <v>12110105</v>
      </c>
      <c r="B178" s="63" t="s">
        <v>1538</v>
      </c>
      <c r="C178" s="39" t="s">
        <v>164</v>
      </c>
      <c r="D178" s="39">
        <v>48</v>
      </c>
      <c r="E178" s="39" t="s">
        <v>49</v>
      </c>
      <c r="F178" s="39" t="s">
        <v>50</v>
      </c>
      <c r="G178" s="39">
        <v>8561</v>
      </c>
      <c r="H178" s="39">
        <v>-98.284453999999997</v>
      </c>
      <c r="I178" s="39">
        <v>28.421384079999999</v>
      </c>
      <c r="J178" s="39">
        <v>-98.285018919999999</v>
      </c>
      <c r="K178" s="39">
        <v>28.423723219999999</v>
      </c>
      <c r="L178" s="39">
        <v>264.47500000000002</v>
      </c>
      <c r="M178" s="39" t="s">
        <v>51</v>
      </c>
      <c r="N178" s="39">
        <v>12</v>
      </c>
      <c r="O178" s="39">
        <v>0.17</v>
      </c>
      <c r="P178" s="39">
        <v>0.11700000000000001</v>
      </c>
      <c r="Q178" s="39">
        <v>1</v>
      </c>
      <c r="R178" s="39">
        <v>19650401</v>
      </c>
      <c r="S178" s="39">
        <v>19771017</v>
      </c>
      <c r="T178" s="39">
        <v>4583</v>
      </c>
      <c r="U178" s="39">
        <v>4124</v>
      </c>
      <c r="V178" s="39">
        <v>0</v>
      </c>
      <c r="W178" s="39">
        <f>Input!C167</f>
        <v>0</v>
      </c>
      <c r="X178" s="39">
        <f t="shared" ref="X178:X186" si="117">W178*724.447</f>
        <v>0</v>
      </c>
      <c r="Y178" s="39">
        <f>Input!D167</f>
        <v>0</v>
      </c>
      <c r="Z178" s="39">
        <f t="shared" ref="Z178:Z186" si="118">Y178*724.447</f>
        <v>0</v>
      </c>
      <c r="AA178" s="39">
        <f>Input!E167</f>
        <v>0</v>
      </c>
      <c r="AB178" s="39">
        <f t="shared" ref="AB178:AB186" si="119">AA178*724.447</f>
        <v>0</v>
      </c>
      <c r="AC178" s="39">
        <f>Input!F167</f>
        <v>0.4</v>
      </c>
      <c r="AD178" s="39">
        <f t="shared" ref="AD178:AD186" si="120">AC178*724.447</f>
        <v>289.77879999999999</v>
      </c>
      <c r="AE178" s="39">
        <v>1.2</v>
      </c>
      <c r="AF178" s="39">
        <v>2.9</v>
      </c>
      <c r="AG178" s="39">
        <v>11</v>
      </c>
      <c r="AH178" s="39">
        <v>41</v>
      </c>
      <c r="AI178" s="39">
        <v>88</v>
      </c>
      <c r="AJ178" s="39">
        <v>160</v>
      </c>
      <c r="AK178" s="39">
        <v>236</v>
      </c>
      <c r="AL178" s="39">
        <v>358.2</v>
      </c>
      <c r="AM178" s="39">
        <v>1030</v>
      </c>
      <c r="AN178" s="39">
        <v>2380</v>
      </c>
      <c r="AO178" s="39">
        <v>10780</v>
      </c>
      <c r="AP178" s="39">
        <v>65900</v>
      </c>
      <c r="AQ178" s="39">
        <f>Input!G167</f>
        <v>580.40099999999995</v>
      </c>
      <c r="AR178" s="39">
        <f t="shared" ref="AR178:AR186" si="121">AQ178*724.447</f>
        <v>420469.763247</v>
      </c>
    </row>
    <row r="179" spans="1:44" x14ac:dyDescent="0.3">
      <c r="A179" s="39">
        <v>12110106</v>
      </c>
      <c r="B179" s="63" t="s">
        <v>1539</v>
      </c>
      <c r="C179" s="39" t="s">
        <v>165</v>
      </c>
      <c r="D179" s="39">
        <v>48</v>
      </c>
      <c r="E179" s="39" t="s">
        <v>49</v>
      </c>
      <c r="F179" s="39" t="s">
        <v>53</v>
      </c>
      <c r="G179" s="39">
        <v>3429</v>
      </c>
      <c r="H179" s="39">
        <v>-99.144755649999993</v>
      </c>
      <c r="I179" s="39">
        <v>28.736644290000001</v>
      </c>
      <c r="J179" s="39">
        <v>-99.144355770000004</v>
      </c>
      <c r="K179" s="39">
        <v>28.736959460000001</v>
      </c>
      <c r="L179" s="39">
        <v>52.412999999999997</v>
      </c>
      <c r="M179" s="39" t="s">
        <v>51</v>
      </c>
      <c r="N179" s="39">
        <v>89</v>
      </c>
      <c r="O179" s="39">
        <v>0.19400000000000001</v>
      </c>
      <c r="P179" s="39">
        <v>0.23400000000000001</v>
      </c>
      <c r="Q179" s="39">
        <v>1</v>
      </c>
      <c r="R179" s="39">
        <v>19150801</v>
      </c>
      <c r="S179" s="39">
        <v>20040930</v>
      </c>
      <c r="T179" s="39">
        <v>32569</v>
      </c>
      <c r="U179" s="39">
        <v>21399</v>
      </c>
      <c r="V179" s="39">
        <v>0</v>
      </c>
      <c r="W179" s="39">
        <f>Input!C168</f>
        <v>0</v>
      </c>
      <c r="X179" s="39">
        <f t="shared" si="117"/>
        <v>0</v>
      </c>
      <c r="Y179" s="39">
        <f>Input!D168</f>
        <v>0</v>
      </c>
      <c r="Z179" s="39">
        <f t="shared" si="118"/>
        <v>0</v>
      </c>
      <c r="AA179" s="39">
        <f>Input!E168</f>
        <v>0</v>
      </c>
      <c r="AB179" s="39">
        <f t="shared" si="119"/>
        <v>0</v>
      </c>
      <c r="AC179" s="39">
        <f>Input!F168</f>
        <v>0</v>
      </c>
      <c r="AD179" s="39">
        <f t="shared" si="120"/>
        <v>0</v>
      </c>
      <c r="AE179" s="39">
        <v>0</v>
      </c>
      <c r="AF179" s="39">
        <v>0</v>
      </c>
      <c r="AG179" s="39">
        <v>0.8</v>
      </c>
      <c r="AH179" s="39">
        <v>6.8</v>
      </c>
      <c r="AI179" s="39">
        <v>16</v>
      </c>
      <c r="AJ179" s="39">
        <v>30</v>
      </c>
      <c r="AK179" s="39">
        <v>44</v>
      </c>
      <c r="AL179" s="39">
        <v>66</v>
      </c>
      <c r="AM179" s="39">
        <v>163</v>
      </c>
      <c r="AN179" s="39">
        <v>405.5</v>
      </c>
      <c r="AO179" s="39">
        <v>2826</v>
      </c>
      <c r="AP179" s="39">
        <v>135000</v>
      </c>
      <c r="AQ179" s="39">
        <f>Input!G168</f>
        <v>149.76599999999999</v>
      </c>
      <c r="AR179" s="39">
        <f t="shared" si="121"/>
        <v>108497.529402</v>
      </c>
    </row>
    <row r="180" spans="1:44" x14ac:dyDescent="0.3">
      <c r="A180" s="39">
        <v>12110107</v>
      </c>
      <c r="B180" s="63" t="s">
        <v>1540</v>
      </c>
      <c r="C180" s="39" t="s">
        <v>166</v>
      </c>
      <c r="D180" s="39">
        <v>48</v>
      </c>
      <c r="E180" s="39" t="s">
        <v>49</v>
      </c>
      <c r="F180" s="39" t="s">
        <v>53</v>
      </c>
      <c r="G180" s="39">
        <v>149</v>
      </c>
      <c r="H180" s="39">
        <v>-99.151425239999995</v>
      </c>
      <c r="I180" s="39">
        <v>29.39078876</v>
      </c>
      <c r="J180" s="39">
        <v>-99.151878359999998</v>
      </c>
      <c r="K180" s="39">
        <v>29.390659329999998</v>
      </c>
      <c r="L180" s="39">
        <v>46.274000000000001</v>
      </c>
      <c r="M180" s="39" t="s">
        <v>51</v>
      </c>
      <c r="N180" s="39">
        <v>44</v>
      </c>
      <c r="O180" s="39">
        <v>7.0000000000000001E-3</v>
      </c>
      <c r="P180" s="39">
        <v>0.03</v>
      </c>
      <c r="Q180" s="39">
        <v>1</v>
      </c>
      <c r="R180" s="39">
        <v>19601001</v>
      </c>
      <c r="S180" s="39">
        <v>20040930</v>
      </c>
      <c r="T180" s="39">
        <v>16071</v>
      </c>
      <c r="U180" s="39">
        <v>3451</v>
      </c>
      <c r="V180" s="39">
        <v>0</v>
      </c>
      <c r="W180" s="39">
        <f>Input!C169</f>
        <v>0</v>
      </c>
      <c r="X180" s="39">
        <f t="shared" si="117"/>
        <v>0</v>
      </c>
      <c r="Y180" s="39">
        <f>Input!D169</f>
        <v>0</v>
      </c>
      <c r="Z180" s="39">
        <f t="shared" si="118"/>
        <v>0</v>
      </c>
      <c r="AA180" s="39">
        <f>Input!E169</f>
        <v>0</v>
      </c>
      <c r="AB180" s="39">
        <f t="shared" si="119"/>
        <v>0</v>
      </c>
      <c r="AC180" s="39">
        <f>Input!F169</f>
        <v>0</v>
      </c>
      <c r="AD180" s="39">
        <f t="shared" si="120"/>
        <v>0</v>
      </c>
      <c r="AE180" s="39">
        <v>0</v>
      </c>
      <c r="AF180" s="39">
        <v>0</v>
      </c>
      <c r="AG180" s="39">
        <v>0</v>
      </c>
      <c r="AH180" s="39">
        <v>0</v>
      </c>
      <c r="AI180" s="39">
        <v>0</v>
      </c>
      <c r="AJ180" s="39">
        <v>0</v>
      </c>
      <c r="AK180" s="39">
        <v>0</v>
      </c>
      <c r="AL180" s="39">
        <v>0.02</v>
      </c>
      <c r="AM180" s="39">
        <v>0.2</v>
      </c>
      <c r="AN180" s="39">
        <v>1.5</v>
      </c>
      <c r="AO180" s="39">
        <v>256.27999999999997</v>
      </c>
      <c r="AP180" s="39">
        <v>24000</v>
      </c>
      <c r="AQ180" s="39">
        <f>Input!G169</f>
        <v>17.437999999999999</v>
      </c>
      <c r="AR180" s="39">
        <f t="shared" si="121"/>
        <v>12632.906786</v>
      </c>
    </row>
    <row r="181" spans="1:44" x14ac:dyDescent="0.3">
      <c r="A181" s="39">
        <v>12110108</v>
      </c>
      <c r="B181" s="63" t="s">
        <v>1530</v>
      </c>
      <c r="C181" s="39" t="s">
        <v>1531</v>
      </c>
      <c r="D181" s="39">
        <v>48</v>
      </c>
      <c r="E181" s="39" t="s">
        <v>49</v>
      </c>
      <c r="F181" s="39" t="s">
        <v>53</v>
      </c>
      <c r="G181" s="39">
        <v>5490</v>
      </c>
      <c r="H181" s="39">
        <v>-98.241675000000001</v>
      </c>
      <c r="I181" s="39">
        <v>28.486103</v>
      </c>
      <c r="J181" s="39">
        <v>-98.241432000000003</v>
      </c>
      <c r="K181" s="39">
        <v>28.485686999999999</v>
      </c>
      <c r="L181" s="39">
        <v>51.813000000000002</v>
      </c>
      <c r="M181" s="39" t="s">
        <v>51</v>
      </c>
      <c r="N181" s="39">
        <v>6</v>
      </c>
      <c r="O181" s="39">
        <v>0.92200000000000004</v>
      </c>
      <c r="P181" s="39">
        <v>7.2999999999999995E-2</v>
      </c>
      <c r="Q181" s="39">
        <v>1</v>
      </c>
      <c r="R181" s="39">
        <v>19911122</v>
      </c>
      <c r="S181" s="39">
        <v>20020930</v>
      </c>
      <c r="T181" s="39">
        <v>2288</v>
      </c>
      <c r="U181" s="39">
        <v>2287</v>
      </c>
      <c r="V181" s="39">
        <v>0</v>
      </c>
      <c r="W181" s="39">
        <f>Input!C170</f>
        <v>30</v>
      </c>
      <c r="X181" s="39">
        <f t="shared" si="117"/>
        <v>21733.41</v>
      </c>
      <c r="Y181" s="39">
        <f>Input!D170</f>
        <v>31</v>
      </c>
      <c r="Z181" s="39">
        <f t="shared" si="118"/>
        <v>22457.857</v>
      </c>
      <c r="AA181" s="39">
        <f>Input!E170</f>
        <v>32</v>
      </c>
      <c r="AB181" s="39">
        <f t="shared" si="119"/>
        <v>23182.304</v>
      </c>
      <c r="AC181" s="39">
        <f>Input!F170</f>
        <v>33</v>
      </c>
      <c r="AD181" s="39">
        <f t="shared" si="120"/>
        <v>23906.751</v>
      </c>
      <c r="AE181" s="39">
        <v>34</v>
      </c>
      <c r="AF181" s="39">
        <v>34</v>
      </c>
      <c r="AG181" s="39">
        <v>35</v>
      </c>
      <c r="AH181" s="39">
        <v>36</v>
      </c>
      <c r="AI181" s="39">
        <v>36</v>
      </c>
      <c r="AJ181" s="39">
        <v>37</v>
      </c>
      <c r="AK181" s="39">
        <v>37.75</v>
      </c>
      <c r="AL181" s="39">
        <v>38</v>
      </c>
      <c r="AM181" s="39">
        <v>40</v>
      </c>
      <c r="AN181" s="39">
        <v>46</v>
      </c>
      <c r="AO181" s="39">
        <v>87.22</v>
      </c>
      <c r="AP181" s="39">
        <v>727</v>
      </c>
      <c r="AQ181" s="39">
        <f>Input!G170</f>
        <v>38.264000000000003</v>
      </c>
      <c r="AR181" s="39">
        <f t="shared" si="121"/>
        <v>27720.240008000001</v>
      </c>
    </row>
    <row r="182" spans="1:44" x14ac:dyDescent="0.3">
      <c r="A182" s="39">
        <v>12110109</v>
      </c>
      <c r="B182" s="63" t="s">
        <v>1541</v>
      </c>
      <c r="C182" s="39" t="s">
        <v>167</v>
      </c>
      <c r="D182" s="39">
        <v>48</v>
      </c>
      <c r="E182" s="39" t="s">
        <v>49</v>
      </c>
      <c r="F182" s="39" t="s">
        <v>53</v>
      </c>
      <c r="G182" s="39">
        <v>783</v>
      </c>
      <c r="H182" s="39">
        <v>-98.545851290000002</v>
      </c>
      <c r="I182" s="39">
        <v>28.58748787</v>
      </c>
      <c r="J182" s="39">
        <v>-98.545852659999994</v>
      </c>
      <c r="K182" s="39">
        <v>28.58698845</v>
      </c>
      <c r="L182" s="39">
        <v>55.234000000000002</v>
      </c>
      <c r="M182" s="39" t="s">
        <v>51</v>
      </c>
      <c r="N182" s="39">
        <v>40</v>
      </c>
      <c r="O182" s="39">
        <v>4.4999999999999998E-2</v>
      </c>
      <c r="P182" s="39">
        <v>3.2000000000000001E-2</v>
      </c>
      <c r="Q182" s="39">
        <v>1</v>
      </c>
      <c r="R182" s="39">
        <v>19640201</v>
      </c>
      <c r="S182" s="39">
        <v>20040930</v>
      </c>
      <c r="T182" s="39">
        <v>14853</v>
      </c>
      <c r="U182" s="39">
        <v>10993</v>
      </c>
      <c r="V182" s="39">
        <v>0</v>
      </c>
      <c r="W182" s="39">
        <f>Input!C171</f>
        <v>0</v>
      </c>
      <c r="X182" s="39">
        <f t="shared" si="117"/>
        <v>0</v>
      </c>
      <c r="Y182" s="39">
        <f>Input!D171</f>
        <v>0</v>
      </c>
      <c r="Z182" s="39">
        <f t="shared" si="118"/>
        <v>0</v>
      </c>
      <c r="AA182" s="39">
        <f>Input!E171</f>
        <v>0</v>
      </c>
      <c r="AB182" s="39">
        <f t="shared" si="119"/>
        <v>0</v>
      </c>
      <c r="AC182" s="39">
        <f>Input!F171</f>
        <v>0</v>
      </c>
      <c r="AD182" s="39">
        <f t="shared" si="120"/>
        <v>0</v>
      </c>
      <c r="AE182" s="39">
        <v>0</v>
      </c>
      <c r="AF182" s="39">
        <v>0.04</v>
      </c>
      <c r="AG182" s="39">
        <v>0.63600000000000001</v>
      </c>
      <c r="AH182" s="39">
        <v>1.8</v>
      </c>
      <c r="AI182" s="39">
        <v>3.3</v>
      </c>
      <c r="AJ182" s="39">
        <v>6.2</v>
      </c>
      <c r="AK182" s="39">
        <v>8.8000000000000007</v>
      </c>
      <c r="AL182" s="39">
        <v>13</v>
      </c>
      <c r="AM182" s="39">
        <v>39</v>
      </c>
      <c r="AN182" s="39">
        <v>126</v>
      </c>
      <c r="AO182" s="39">
        <v>1184.5999999999999</v>
      </c>
      <c r="AP182" s="39">
        <v>22400</v>
      </c>
      <c r="AQ182" s="39">
        <f>Input!G171</f>
        <v>57.801000000000002</v>
      </c>
      <c r="AR182" s="39">
        <f t="shared" si="121"/>
        <v>41873.761047</v>
      </c>
    </row>
    <row r="183" spans="1:44" x14ac:dyDescent="0.3">
      <c r="A183" s="39">
        <v>12110110</v>
      </c>
      <c r="B183" s="63" t="s">
        <v>1542</v>
      </c>
      <c r="C183" s="39" t="s">
        <v>168</v>
      </c>
      <c r="D183" s="39">
        <v>48</v>
      </c>
      <c r="E183" s="39" t="s">
        <v>49</v>
      </c>
      <c r="F183" s="39" t="s">
        <v>53</v>
      </c>
      <c r="G183" s="39">
        <v>1171</v>
      </c>
      <c r="H183" s="39">
        <v>-98.281398820000007</v>
      </c>
      <c r="I183" s="39">
        <v>28.622208990000001</v>
      </c>
      <c r="J183" s="39">
        <v>-98.281433109999995</v>
      </c>
      <c r="K183" s="39">
        <v>28.622518540000002</v>
      </c>
      <c r="L183" s="39">
        <v>34.402000000000001</v>
      </c>
      <c r="M183" s="39" t="s">
        <v>51</v>
      </c>
      <c r="N183" s="39">
        <v>72</v>
      </c>
      <c r="O183" s="39">
        <v>0.112</v>
      </c>
      <c r="P183" s="39">
        <v>7.1999999999999995E-2</v>
      </c>
      <c r="Q183" s="39">
        <v>1</v>
      </c>
      <c r="R183" s="39">
        <v>19320601</v>
      </c>
      <c r="S183" s="39">
        <v>20040930</v>
      </c>
      <c r="T183" s="39">
        <v>26420</v>
      </c>
      <c r="U183" s="39">
        <v>25331</v>
      </c>
      <c r="V183" s="39">
        <v>0</v>
      </c>
      <c r="W183" s="39">
        <f>Input!C172</f>
        <v>0</v>
      </c>
      <c r="X183" s="39">
        <f t="shared" si="117"/>
        <v>0</v>
      </c>
      <c r="Y183" s="39">
        <f>Input!D172</f>
        <v>0.1</v>
      </c>
      <c r="Z183" s="39">
        <f t="shared" si="118"/>
        <v>72.444699999999997</v>
      </c>
      <c r="AA183" s="39">
        <f>Input!E172</f>
        <v>0.93</v>
      </c>
      <c r="AB183" s="39">
        <f t="shared" si="119"/>
        <v>673.73571000000004</v>
      </c>
      <c r="AC183" s="39">
        <f>Input!F172</f>
        <v>3</v>
      </c>
      <c r="AD183" s="39">
        <f t="shared" si="120"/>
        <v>2173.3409999999999</v>
      </c>
      <c r="AE183" s="39">
        <v>4.2</v>
      </c>
      <c r="AF183" s="39">
        <v>5.4</v>
      </c>
      <c r="AG183" s="39">
        <v>8</v>
      </c>
      <c r="AH183" s="39">
        <v>11</v>
      </c>
      <c r="AI183" s="39">
        <v>15</v>
      </c>
      <c r="AJ183" s="39">
        <v>20</v>
      </c>
      <c r="AK183" s="39">
        <v>25</v>
      </c>
      <c r="AL183" s="39">
        <v>34</v>
      </c>
      <c r="AM183" s="39">
        <v>96</v>
      </c>
      <c r="AN183" s="39">
        <v>340</v>
      </c>
      <c r="AO183" s="39">
        <v>2490</v>
      </c>
      <c r="AP183" s="39">
        <v>65000</v>
      </c>
      <c r="AQ183" s="39">
        <f>Input!G172</f>
        <v>126.001</v>
      </c>
      <c r="AR183" s="39">
        <f t="shared" si="121"/>
        <v>91281.046447000001</v>
      </c>
    </row>
    <row r="184" spans="1:44" x14ac:dyDescent="0.3">
      <c r="A184" s="39">
        <v>12110111</v>
      </c>
      <c r="B184" s="63" t="s">
        <v>1543</v>
      </c>
      <c r="C184" s="39" t="s">
        <v>169</v>
      </c>
      <c r="D184" s="39">
        <v>48</v>
      </c>
      <c r="E184" s="39" t="s">
        <v>49</v>
      </c>
      <c r="F184" s="39" t="s">
        <v>53</v>
      </c>
      <c r="G184" s="39">
        <v>16920</v>
      </c>
      <c r="H184" s="39">
        <v>-97.625273059999998</v>
      </c>
      <c r="I184" s="39">
        <v>27.883076970000001</v>
      </c>
      <c r="J184" s="39">
        <v>-97.630115590000003</v>
      </c>
      <c r="K184" s="39">
        <v>27.890887039999999</v>
      </c>
      <c r="L184" s="39">
        <v>986.12699999999995</v>
      </c>
      <c r="M184" s="39" t="s">
        <v>51</v>
      </c>
      <c r="N184" s="39">
        <v>10</v>
      </c>
      <c r="O184" s="39">
        <v>0.40799999999999997</v>
      </c>
      <c r="P184" s="39">
        <v>0.38600000000000001</v>
      </c>
      <c r="Q184" s="39">
        <v>1</v>
      </c>
      <c r="R184" s="39">
        <v>19891001</v>
      </c>
      <c r="S184" s="39">
        <v>20040930</v>
      </c>
      <c r="T184" s="39">
        <v>3772</v>
      </c>
      <c r="U184" s="39">
        <v>3504</v>
      </c>
      <c r="V184" s="39">
        <v>0</v>
      </c>
      <c r="W184" s="39">
        <f>Input!C173</f>
        <v>0</v>
      </c>
      <c r="X184" s="39">
        <f t="shared" si="117"/>
        <v>0</v>
      </c>
      <c r="Y184" s="39">
        <f>Input!D173</f>
        <v>0</v>
      </c>
      <c r="Z184" s="39">
        <f t="shared" si="118"/>
        <v>0</v>
      </c>
      <c r="AA184" s="39">
        <f>Input!E173</f>
        <v>2.2000000000000002</v>
      </c>
      <c r="AB184" s="39">
        <f t="shared" si="119"/>
        <v>1593.7834</v>
      </c>
      <c r="AC184" s="39">
        <f>Input!F173</f>
        <v>3.9</v>
      </c>
      <c r="AD184" s="39">
        <f t="shared" si="120"/>
        <v>2825.3433</v>
      </c>
      <c r="AE184" s="39">
        <v>4.0999999999999996</v>
      </c>
      <c r="AF184" s="39">
        <v>4.4000000000000004</v>
      </c>
      <c r="AG184" s="39">
        <v>4.7</v>
      </c>
      <c r="AH184" s="39">
        <v>5</v>
      </c>
      <c r="AI184" s="39">
        <v>6.7</v>
      </c>
      <c r="AJ184" s="39">
        <v>23</v>
      </c>
      <c r="AK184" s="39">
        <v>37</v>
      </c>
      <c r="AL184" s="39">
        <v>77</v>
      </c>
      <c r="AM184" s="39">
        <v>750</v>
      </c>
      <c r="AN184" s="39">
        <v>3047.5</v>
      </c>
      <c r="AO184" s="39">
        <v>12527</v>
      </c>
      <c r="AP184" s="39">
        <v>45800</v>
      </c>
      <c r="AQ184" s="39">
        <f>Input!G173</f>
        <v>576.54999999999995</v>
      </c>
      <c r="AR184" s="39">
        <f t="shared" si="121"/>
        <v>417679.91784999997</v>
      </c>
    </row>
    <row r="185" spans="1:44" x14ac:dyDescent="0.3">
      <c r="A185" s="44">
        <v>12110201</v>
      </c>
      <c r="B185" s="45"/>
      <c r="C185" s="44" t="s">
        <v>76</v>
      </c>
      <c r="D185" s="44"/>
      <c r="E185" s="44"/>
      <c r="F185" s="44"/>
      <c r="G185" s="44"/>
      <c r="H185" s="44"/>
      <c r="I185" s="44"/>
      <c r="J185" s="44"/>
      <c r="K185" s="44"/>
      <c r="L185" s="44"/>
      <c r="M185" s="44"/>
      <c r="N185" s="44"/>
      <c r="O185" s="44"/>
      <c r="P185" s="44"/>
      <c r="Q185" s="44"/>
      <c r="R185" s="44"/>
      <c r="S185" s="44"/>
      <c r="T185" s="44"/>
      <c r="U185" s="44"/>
      <c r="V185" s="44"/>
      <c r="W185" s="44">
        <f>Input!C174</f>
        <v>0</v>
      </c>
      <c r="X185" s="44"/>
      <c r="Y185" s="44">
        <f>Input!D174</f>
        <v>0</v>
      </c>
      <c r="Z185" s="44"/>
      <c r="AA185" s="44">
        <f>Input!E174</f>
        <v>0</v>
      </c>
      <c r="AB185" s="44"/>
      <c r="AC185" s="44">
        <f>Input!F174</f>
        <v>0</v>
      </c>
      <c r="AD185" s="44"/>
      <c r="AE185" s="44"/>
      <c r="AF185" s="44"/>
      <c r="AG185" s="44"/>
      <c r="AH185" s="44"/>
      <c r="AI185" s="44"/>
      <c r="AJ185" s="44"/>
      <c r="AK185" s="44"/>
      <c r="AL185" s="44"/>
      <c r="AM185" s="44"/>
      <c r="AN185" s="44"/>
      <c r="AO185" s="44"/>
      <c r="AP185" s="44"/>
      <c r="AQ185" s="44">
        <f>Input!G174</f>
        <v>0</v>
      </c>
      <c r="AR185" s="44"/>
    </row>
    <row r="186" spans="1:44" x14ac:dyDescent="0.3">
      <c r="A186" s="39">
        <v>12110202</v>
      </c>
      <c r="B186" s="63" t="s">
        <v>1544</v>
      </c>
      <c r="C186" s="39" t="s">
        <v>170</v>
      </c>
      <c r="D186" s="39">
        <v>48</v>
      </c>
      <c r="E186" s="39" t="s">
        <v>49</v>
      </c>
      <c r="F186" s="39" t="s">
        <v>53</v>
      </c>
      <c r="G186" s="39">
        <v>90.3</v>
      </c>
      <c r="H186" s="39">
        <v>-97.501937720000001</v>
      </c>
      <c r="I186" s="39">
        <v>27.71141879</v>
      </c>
      <c r="J186" s="39">
        <v>-97.502281190000005</v>
      </c>
      <c r="K186" s="39">
        <v>27.711076739999999</v>
      </c>
      <c r="L186" s="39">
        <v>50.811</v>
      </c>
      <c r="M186" s="39" t="s">
        <v>51</v>
      </c>
      <c r="N186" s="39">
        <v>32</v>
      </c>
      <c r="O186" s="39">
        <v>0.107</v>
      </c>
      <c r="P186" s="39">
        <v>0.10100000000000001</v>
      </c>
      <c r="Q186" s="39">
        <v>1</v>
      </c>
      <c r="R186" s="39">
        <v>19720909</v>
      </c>
      <c r="S186" s="39">
        <v>20040930</v>
      </c>
      <c r="T186" s="39">
        <v>11710</v>
      </c>
      <c r="U186" s="39">
        <v>11710</v>
      </c>
      <c r="V186" s="39">
        <v>0.14000000000000001</v>
      </c>
      <c r="W186" s="39">
        <f>Input!C175</f>
        <v>0.62</v>
      </c>
      <c r="X186" s="39">
        <f t="shared" si="117"/>
        <v>449.15714000000003</v>
      </c>
      <c r="Y186" s="39">
        <f>Input!D175</f>
        <v>0.98</v>
      </c>
      <c r="Z186" s="39">
        <f t="shared" si="118"/>
        <v>709.95806000000005</v>
      </c>
      <c r="AA186" s="39">
        <f>Input!E175</f>
        <v>1.2</v>
      </c>
      <c r="AB186" s="39">
        <f t="shared" si="119"/>
        <v>869.33640000000003</v>
      </c>
      <c r="AC186" s="39">
        <f>Input!F175</f>
        <v>1.4</v>
      </c>
      <c r="AD186" s="39">
        <f t="shared" si="120"/>
        <v>1014.2257999999999</v>
      </c>
      <c r="AE186" s="39">
        <v>1.5</v>
      </c>
      <c r="AF186" s="39">
        <v>1.6</v>
      </c>
      <c r="AG186" s="39">
        <v>1.9</v>
      </c>
      <c r="AH186" s="39">
        <v>2.2999999999999998</v>
      </c>
      <c r="AI186" s="39">
        <v>2.7</v>
      </c>
      <c r="AJ186" s="39">
        <v>3.3</v>
      </c>
      <c r="AK186" s="39">
        <v>4</v>
      </c>
      <c r="AL186" s="39">
        <v>5.4</v>
      </c>
      <c r="AM186" s="39">
        <v>19</v>
      </c>
      <c r="AN186" s="39">
        <v>75.45</v>
      </c>
      <c r="AO186" s="39">
        <v>700.45</v>
      </c>
      <c r="AP186" s="39">
        <v>6160</v>
      </c>
      <c r="AQ186" s="39">
        <f>Input!G175</f>
        <v>30.13</v>
      </c>
      <c r="AR186" s="39">
        <f t="shared" si="121"/>
        <v>21827.588110000001</v>
      </c>
    </row>
    <row r="187" spans="1:44" x14ac:dyDescent="0.3">
      <c r="A187" s="39">
        <v>12110203</v>
      </c>
      <c r="C187" s="39" t="s">
        <v>76</v>
      </c>
      <c r="W187" s="39">
        <f>Input!C176</f>
        <v>0</v>
      </c>
      <c r="Y187" s="39">
        <f>Input!D176</f>
        <v>0</v>
      </c>
      <c r="AA187" s="39">
        <f>Input!E176</f>
        <v>0</v>
      </c>
      <c r="AC187" s="39">
        <f>Input!F176</f>
        <v>0</v>
      </c>
      <c r="AQ187" s="39">
        <f>Input!G176</f>
        <v>0</v>
      </c>
    </row>
    <row r="188" spans="1:44" x14ac:dyDescent="0.3">
      <c r="A188" s="39">
        <v>12110204</v>
      </c>
      <c r="B188" s="63" t="s">
        <v>1545</v>
      </c>
      <c r="C188" s="39" t="s">
        <v>171</v>
      </c>
      <c r="D188" s="39">
        <v>48</v>
      </c>
      <c r="E188" s="39" t="s">
        <v>49</v>
      </c>
      <c r="F188" s="39" t="s">
        <v>50</v>
      </c>
      <c r="G188" s="39">
        <v>518</v>
      </c>
      <c r="H188" s="39">
        <v>-97.987778700000007</v>
      </c>
      <c r="I188" s="39">
        <v>27.72530545</v>
      </c>
      <c r="J188" s="39">
        <v>-97.990409850000006</v>
      </c>
      <c r="K188" s="39">
        <v>27.72510338</v>
      </c>
      <c r="L188" s="39">
        <v>261.52</v>
      </c>
      <c r="M188" s="39" t="s">
        <v>51</v>
      </c>
      <c r="N188" s="39">
        <v>1</v>
      </c>
      <c r="O188" s="39">
        <v>0.05</v>
      </c>
      <c r="P188" s="39">
        <v>-999999</v>
      </c>
      <c r="Q188" s="39">
        <v>1</v>
      </c>
      <c r="R188" s="39">
        <v>19620401</v>
      </c>
      <c r="S188" s="39">
        <v>19630930</v>
      </c>
      <c r="T188" s="39">
        <v>548</v>
      </c>
      <c r="U188" s="39">
        <v>515</v>
      </c>
      <c r="V188" s="39">
        <v>0</v>
      </c>
      <c r="W188" s="39">
        <f>Input!C177</f>
        <v>0</v>
      </c>
      <c r="X188" s="39">
        <f t="shared" ref="X188:X189" si="122">W188*724.447</f>
        <v>0</v>
      </c>
      <c r="Y188" s="39">
        <f>Input!D177</f>
        <v>0</v>
      </c>
      <c r="Z188" s="39">
        <f t="shared" ref="Z188:Z189" si="123">Y188*724.447</f>
        <v>0</v>
      </c>
      <c r="AA188" s="39">
        <f>Input!E177</f>
        <v>0.1</v>
      </c>
      <c r="AB188" s="39">
        <f t="shared" ref="AB188:AB189" si="124">AA188*724.447</f>
        <v>72.444699999999997</v>
      </c>
      <c r="AC188" s="39">
        <f>Input!F177</f>
        <v>0.3</v>
      </c>
      <c r="AD188" s="39">
        <f t="shared" ref="AD188:AD189" si="125">AC188*724.447</f>
        <v>217.33410000000001</v>
      </c>
      <c r="AE188" s="39">
        <v>0.5</v>
      </c>
      <c r="AF188" s="39">
        <v>0.6</v>
      </c>
      <c r="AG188" s="39">
        <v>0.6</v>
      </c>
      <c r="AH188" s="39">
        <v>0.7</v>
      </c>
      <c r="AI188" s="39">
        <v>0.8</v>
      </c>
      <c r="AJ188" s="39">
        <v>0.9</v>
      </c>
      <c r="AK188" s="39">
        <v>0.9</v>
      </c>
      <c r="AL188" s="39">
        <v>1</v>
      </c>
      <c r="AM188" s="39">
        <v>1.2</v>
      </c>
      <c r="AN188" s="39">
        <v>3.46</v>
      </c>
      <c r="AO188" s="39">
        <v>244.26</v>
      </c>
      <c r="AP188" s="39">
        <v>1360</v>
      </c>
      <c r="AQ188" s="39">
        <f>Input!G177</f>
        <v>7.359</v>
      </c>
      <c r="AR188" s="39">
        <f t="shared" ref="AR188:AR189" si="126">AQ188*724.447</f>
        <v>5331.205473</v>
      </c>
    </row>
    <row r="189" spans="1:44" x14ac:dyDescent="0.3">
      <c r="A189" s="39">
        <v>12110205</v>
      </c>
      <c r="B189" s="63" t="s">
        <v>1546</v>
      </c>
      <c r="C189" s="39" t="s">
        <v>172</v>
      </c>
      <c r="D189" s="39">
        <v>48</v>
      </c>
      <c r="E189" s="39" t="s">
        <v>49</v>
      </c>
      <c r="F189" s="39" t="s">
        <v>53</v>
      </c>
      <c r="G189" s="39">
        <v>480</v>
      </c>
      <c r="H189" s="39">
        <v>-98.135837820000006</v>
      </c>
      <c r="I189" s="39">
        <v>27.264486179999999</v>
      </c>
      <c r="J189" s="39">
        <v>-98.135848999999993</v>
      </c>
      <c r="K189" s="39">
        <v>27.264398570000001</v>
      </c>
      <c r="L189" s="39">
        <v>9.7189999999999994</v>
      </c>
      <c r="M189" s="39" t="s">
        <v>51</v>
      </c>
      <c r="N189" s="39">
        <v>22</v>
      </c>
      <c r="O189" s="39">
        <v>7.2999999999999995E-2</v>
      </c>
      <c r="P189" s="39">
        <v>0.19600000000000001</v>
      </c>
      <c r="Q189" s="39">
        <v>1</v>
      </c>
      <c r="R189" s="39">
        <v>19670101</v>
      </c>
      <c r="S189" s="39">
        <v>20040930</v>
      </c>
      <c r="T189" s="39">
        <v>8128</v>
      </c>
      <c r="U189" s="39">
        <v>3053</v>
      </c>
      <c r="V189" s="39">
        <v>0</v>
      </c>
      <c r="W189" s="39">
        <f>Input!C178</f>
        <v>0</v>
      </c>
      <c r="X189" s="39">
        <f t="shared" si="122"/>
        <v>0</v>
      </c>
      <c r="Y189" s="39">
        <f>Input!D178</f>
        <v>0</v>
      </c>
      <c r="Z189" s="39">
        <f t="shared" si="123"/>
        <v>0</v>
      </c>
      <c r="AA189" s="39">
        <f>Input!E178</f>
        <v>0</v>
      </c>
      <c r="AB189" s="39">
        <f t="shared" si="124"/>
        <v>0</v>
      </c>
      <c r="AC189" s="39">
        <f>Input!F178</f>
        <v>0</v>
      </c>
      <c r="AD189" s="39">
        <f t="shared" si="125"/>
        <v>0</v>
      </c>
      <c r="AE189" s="39">
        <v>0</v>
      </c>
      <c r="AF189" s="39">
        <v>0</v>
      </c>
      <c r="AG189" s="39">
        <v>0</v>
      </c>
      <c r="AH189" s="39">
        <v>0</v>
      </c>
      <c r="AI189" s="39">
        <v>0</v>
      </c>
      <c r="AJ189" s="39">
        <v>0.05</v>
      </c>
      <c r="AK189" s="39">
        <v>9.8000000000000004E-2</v>
      </c>
      <c r="AL189" s="39">
        <v>0.28999999999999998</v>
      </c>
      <c r="AM189" s="39">
        <v>0.64</v>
      </c>
      <c r="AN189" s="39">
        <v>1.6</v>
      </c>
      <c r="AO189" s="39">
        <v>98.71</v>
      </c>
      <c r="AP189" s="39">
        <v>3790</v>
      </c>
      <c r="AQ189" s="39">
        <f>Input!G178</f>
        <v>6.5380000000000003</v>
      </c>
      <c r="AR189" s="39">
        <f t="shared" si="126"/>
        <v>4736.4344860000001</v>
      </c>
    </row>
    <row r="190" spans="1:44" x14ac:dyDescent="0.3">
      <c r="A190" s="44">
        <v>12110206</v>
      </c>
      <c r="B190" s="45"/>
      <c r="C190" s="44" t="s">
        <v>76</v>
      </c>
      <c r="D190" s="44"/>
      <c r="E190" s="44"/>
      <c r="F190" s="44"/>
      <c r="G190" s="44"/>
      <c r="H190" s="44"/>
      <c r="I190" s="44"/>
      <c r="J190" s="44"/>
      <c r="K190" s="44"/>
      <c r="L190" s="44"/>
      <c r="M190" s="44"/>
      <c r="N190" s="44"/>
      <c r="O190" s="44"/>
      <c r="P190" s="44"/>
      <c r="Q190" s="44"/>
      <c r="R190" s="44"/>
      <c r="S190" s="44"/>
      <c r="T190" s="44"/>
      <c r="U190" s="44"/>
      <c r="V190" s="44"/>
      <c r="W190" s="44">
        <f>Input!C179</f>
        <v>0</v>
      </c>
      <c r="X190" s="44"/>
      <c r="Y190" s="44">
        <f>Input!D179</f>
        <v>0</v>
      </c>
      <c r="Z190" s="44"/>
      <c r="AA190" s="44">
        <f>Input!E179</f>
        <v>0</v>
      </c>
      <c r="AB190" s="44"/>
      <c r="AC190" s="44">
        <f>Input!F179</f>
        <v>0</v>
      </c>
      <c r="AD190" s="44"/>
      <c r="AE190" s="44"/>
      <c r="AF190" s="44"/>
      <c r="AG190" s="44"/>
      <c r="AH190" s="44"/>
      <c r="AI190" s="44"/>
      <c r="AJ190" s="44"/>
      <c r="AK190" s="44"/>
      <c r="AL190" s="44"/>
      <c r="AM190" s="44"/>
      <c r="AN190" s="44"/>
      <c r="AO190" s="44"/>
      <c r="AP190" s="44"/>
      <c r="AQ190" s="44">
        <f>Input!G179</f>
        <v>0</v>
      </c>
      <c r="AR190" s="44"/>
    </row>
    <row r="191" spans="1:44" x14ac:dyDescent="0.3">
      <c r="A191" s="44">
        <v>12110207</v>
      </c>
      <c r="B191" s="45"/>
      <c r="C191" s="44" t="s">
        <v>76</v>
      </c>
      <c r="D191" s="44"/>
      <c r="E191" s="44"/>
      <c r="F191" s="44"/>
      <c r="G191" s="44"/>
      <c r="H191" s="44"/>
      <c r="I191" s="44"/>
      <c r="J191" s="44"/>
      <c r="K191" s="44"/>
      <c r="L191" s="44"/>
      <c r="M191" s="44"/>
      <c r="N191" s="44"/>
      <c r="O191" s="44"/>
      <c r="P191" s="44"/>
      <c r="Q191" s="44"/>
      <c r="R191" s="44"/>
      <c r="S191" s="44"/>
      <c r="T191" s="44"/>
      <c r="U191" s="44"/>
      <c r="V191" s="44"/>
      <c r="W191" s="44">
        <f>Input!C180</f>
        <v>0</v>
      </c>
      <c r="X191" s="44"/>
      <c r="Y191" s="44">
        <f>Input!D180</f>
        <v>0</v>
      </c>
      <c r="Z191" s="44"/>
      <c r="AA191" s="44">
        <f>Input!E180</f>
        <v>0</v>
      </c>
      <c r="AB191" s="44"/>
      <c r="AC191" s="44">
        <f>Input!F180</f>
        <v>0</v>
      </c>
      <c r="AD191" s="44"/>
      <c r="AE191" s="44"/>
      <c r="AF191" s="44"/>
      <c r="AG191" s="44"/>
      <c r="AH191" s="44"/>
      <c r="AI191" s="44"/>
      <c r="AJ191" s="44"/>
      <c r="AK191" s="44"/>
      <c r="AL191" s="44"/>
      <c r="AM191" s="44"/>
      <c r="AN191" s="44"/>
      <c r="AO191" s="44"/>
      <c r="AP191" s="44"/>
      <c r="AQ191" s="44">
        <f>Input!G180</f>
        <v>0</v>
      </c>
      <c r="AR191" s="44"/>
    </row>
    <row r="192" spans="1:44" x14ac:dyDescent="0.3">
      <c r="A192" s="44">
        <v>12110208</v>
      </c>
      <c r="B192" s="45"/>
      <c r="C192" s="44" t="s">
        <v>76</v>
      </c>
      <c r="D192" s="44"/>
      <c r="E192" s="44"/>
      <c r="F192" s="44"/>
      <c r="G192" s="44"/>
      <c r="H192" s="44"/>
      <c r="I192" s="44"/>
      <c r="J192" s="44"/>
      <c r="K192" s="44"/>
      <c r="L192" s="44"/>
      <c r="M192" s="44"/>
      <c r="N192" s="44"/>
      <c r="O192" s="44"/>
      <c r="P192" s="44"/>
      <c r="Q192" s="44"/>
      <c r="R192" s="44"/>
      <c r="S192" s="44"/>
      <c r="T192" s="44"/>
      <c r="U192" s="44"/>
      <c r="V192" s="44"/>
      <c r="W192" s="44">
        <f>Input!C181</f>
        <v>0</v>
      </c>
      <c r="X192" s="44"/>
      <c r="Y192" s="44">
        <f>Input!D181</f>
        <v>0</v>
      </c>
      <c r="Z192" s="44"/>
      <c r="AA192" s="44">
        <f>Input!E181</f>
        <v>0</v>
      </c>
      <c r="AB192" s="44"/>
      <c r="AC192" s="44">
        <f>Input!F181</f>
        <v>0</v>
      </c>
      <c r="AD192" s="44"/>
      <c r="AE192" s="44"/>
      <c r="AF192" s="44"/>
      <c r="AG192" s="44"/>
      <c r="AH192" s="44"/>
      <c r="AI192" s="44"/>
      <c r="AJ192" s="44"/>
      <c r="AK192" s="44"/>
      <c r="AL192" s="44"/>
      <c r="AM192" s="44"/>
      <c r="AN192" s="44"/>
      <c r="AO192" s="44"/>
      <c r="AP192" s="44"/>
      <c r="AQ192" s="44">
        <f>Input!G181</f>
        <v>0</v>
      </c>
      <c r="AR192" s="44"/>
    </row>
    <row r="193" spans="1:44" x14ac:dyDescent="0.3">
      <c r="A193" s="39">
        <v>13030102</v>
      </c>
      <c r="B193" s="63" t="s">
        <v>1547</v>
      </c>
      <c r="C193" s="39" t="s">
        <v>173</v>
      </c>
      <c r="D193" s="39">
        <v>48</v>
      </c>
      <c r="E193" s="39" t="s">
        <v>49</v>
      </c>
      <c r="F193" s="39" t="s">
        <v>50</v>
      </c>
      <c r="G193" s="39">
        <v>28680</v>
      </c>
      <c r="H193" s="39">
        <v>-106.60526947</v>
      </c>
      <c r="I193" s="39">
        <v>31.958991000000001</v>
      </c>
      <c r="J193" s="39">
        <v>-106.60517883</v>
      </c>
      <c r="K193" s="39">
        <v>31.95897484</v>
      </c>
      <c r="L193" s="39">
        <v>8.7159999999999993</v>
      </c>
      <c r="M193" s="39" t="s">
        <v>51</v>
      </c>
      <c r="N193" s="39">
        <v>4</v>
      </c>
      <c r="O193" s="39">
        <v>0.61099999999999999</v>
      </c>
      <c r="P193" s="39">
        <v>0.128</v>
      </c>
      <c r="Q193" s="39">
        <v>1</v>
      </c>
      <c r="R193" s="39">
        <v>19700121</v>
      </c>
      <c r="S193" s="39">
        <v>19740930</v>
      </c>
      <c r="T193" s="39">
        <v>1714</v>
      </c>
      <c r="U193" s="39">
        <v>1714</v>
      </c>
      <c r="V193" s="39">
        <v>2.6</v>
      </c>
      <c r="W193" s="39">
        <f>Input!C182</f>
        <v>6.2</v>
      </c>
      <c r="X193" s="39">
        <f t="shared" ref="X193:X195" si="127">W193*724.447</f>
        <v>4491.5713999999998</v>
      </c>
      <c r="Y193" s="39">
        <f>Input!D182</f>
        <v>13.75</v>
      </c>
      <c r="Z193" s="39">
        <f t="shared" ref="Z193:Z195" si="128">Y193*724.447</f>
        <v>9961.1462499999998</v>
      </c>
      <c r="AA193" s="39">
        <f>Input!E182</f>
        <v>26</v>
      </c>
      <c r="AB193" s="39">
        <f t="shared" ref="AB193:AB195" si="129">AA193*724.447</f>
        <v>18835.621999999999</v>
      </c>
      <c r="AC193" s="39">
        <f>Input!F182</f>
        <v>42</v>
      </c>
      <c r="AD193" s="39">
        <f t="shared" ref="AD193:AD195" si="130">AC193*724.447</f>
        <v>30426.774000000001</v>
      </c>
      <c r="AE193" s="39">
        <v>49</v>
      </c>
      <c r="AF193" s="39">
        <v>56</v>
      </c>
      <c r="AG193" s="39">
        <v>84</v>
      </c>
      <c r="AH193" s="39">
        <v>271</v>
      </c>
      <c r="AI193" s="39">
        <v>388</v>
      </c>
      <c r="AJ193" s="39">
        <v>476.5</v>
      </c>
      <c r="AK193" s="39">
        <v>527</v>
      </c>
      <c r="AL193" s="39">
        <v>587</v>
      </c>
      <c r="AM193" s="39">
        <v>720</v>
      </c>
      <c r="AN193" s="39">
        <v>846</v>
      </c>
      <c r="AO193" s="39">
        <v>1178.5</v>
      </c>
      <c r="AP193" s="39">
        <v>1690</v>
      </c>
      <c r="AQ193" s="39">
        <f>Input!G182</f>
        <v>319.00599999999997</v>
      </c>
      <c r="AR193" s="39">
        <f t="shared" ref="AR193:AR195" si="131">AQ193*724.447</f>
        <v>231102.93968199997</v>
      </c>
    </row>
    <row r="194" spans="1:44" x14ac:dyDescent="0.3">
      <c r="A194" s="39">
        <v>13040100</v>
      </c>
      <c r="B194" s="63" t="s">
        <v>1548</v>
      </c>
      <c r="C194" s="39" t="s">
        <v>174</v>
      </c>
      <c r="D194" s="39">
        <v>48</v>
      </c>
      <c r="E194" s="39" t="s">
        <v>49</v>
      </c>
      <c r="F194" s="39" t="s">
        <v>50</v>
      </c>
      <c r="G194" s="39">
        <v>-999999</v>
      </c>
      <c r="H194" s="39">
        <v>-106.0208054</v>
      </c>
      <c r="I194" s="39">
        <v>31.402621740000001</v>
      </c>
      <c r="J194" s="39">
        <v>-106.02059936000001</v>
      </c>
      <c r="K194" s="39">
        <v>31.402952190000001</v>
      </c>
      <c r="L194" s="39">
        <v>41.637</v>
      </c>
      <c r="M194" s="39" t="s">
        <v>51</v>
      </c>
      <c r="N194" s="39">
        <v>4</v>
      </c>
      <c r="O194" s="39">
        <v>0.22900000000000001</v>
      </c>
      <c r="P194" s="39">
        <v>9.7000000000000003E-2</v>
      </c>
      <c r="Q194" s="39">
        <v>1</v>
      </c>
      <c r="R194" s="39">
        <v>19681001</v>
      </c>
      <c r="S194" s="39">
        <v>19720930</v>
      </c>
      <c r="T194" s="39">
        <v>1461</v>
      </c>
      <c r="U194" s="39">
        <v>1232</v>
      </c>
      <c r="V194" s="39">
        <v>0</v>
      </c>
      <c r="W194" s="39">
        <f>Input!C183</f>
        <v>0</v>
      </c>
      <c r="X194" s="39">
        <f t="shared" si="127"/>
        <v>0</v>
      </c>
      <c r="Y194" s="39">
        <f>Input!D183</f>
        <v>0</v>
      </c>
      <c r="Z194" s="39">
        <f t="shared" si="128"/>
        <v>0</v>
      </c>
      <c r="AA194" s="39">
        <f>Input!E183</f>
        <v>0</v>
      </c>
      <c r="AB194" s="39">
        <f t="shared" si="129"/>
        <v>0</v>
      </c>
      <c r="AC194" s="39">
        <f>Input!F183</f>
        <v>0.28000000000000003</v>
      </c>
      <c r="AD194" s="39">
        <f t="shared" si="130"/>
        <v>202.84516000000002</v>
      </c>
      <c r="AE194" s="39">
        <v>0.56000000000000005</v>
      </c>
      <c r="AF194" s="39">
        <v>0.76</v>
      </c>
      <c r="AG194" s="39">
        <v>1.58</v>
      </c>
      <c r="AH194" s="39">
        <v>3.5</v>
      </c>
      <c r="AI194" s="39">
        <v>9.4</v>
      </c>
      <c r="AJ194" s="39">
        <v>23.4</v>
      </c>
      <c r="AK194" s="39">
        <v>38</v>
      </c>
      <c r="AL194" s="39">
        <v>52</v>
      </c>
      <c r="AM194" s="39">
        <v>80</v>
      </c>
      <c r="AN194" s="39">
        <v>114</v>
      </c>
      <c r="AO194" s="39">
        <v>178.28</v>
      </c>
      <c r="AP194" s="39">
        <v>228</v>
      </c>
      <c r="AQ194" s="39">
        <f>Input!G183</f>
        <v>25.024999999999999</v>
      </c>
      <c r="AR194" s="39">
        <f t="shared" si="131"/>
        <v>18129.286174999997</v>
      </c>
    </row>
    <row r="195" spans="1:44" x14ac:dyDescent="0.3">
      <c r="A195" s="39">
        <v>13040201</v>
      </c>
      <c r="B195" s="63" t="s">
        <v>1549</v>
      </c>
      <c r="C195" s="39" t="s">
        <v>175</v>
      </c>
      <c r="D195" s="39">
        <v>48</v>
      </c>
      <c r="E195" s="39" t="s">
        <v>49</v>
      </c>
      <c r="F195" s="39" t="s">
        <v>50</v>
      </c>
      <c r="G195" s="39">
        <v>276</v>
      </c>
      <c r="H195" s="39">
        <v>-104.36575736</v>
      </c>
      <c r="I195" s="39">
        <v>29.580737559999999</v>
      </c>
      <c r="J195" s="39">
        <v>-104.36590576</v>
      </c>
      <c r="K195" s="39">
        <v>29.580890660000001</v>
      </c>
      <c r="L195" s="39">
        <v>22.242999999999999</v>
      </c>
      <c r="M195" s="39" t="s">
        <v>51</v>
      </c>
      <c r="N195" s="39">
        <v>6</v>
      </c>
      <c r="O195" s="39">
        <v>0</v>
      </c>
      <c r="P195" s="39">
        <v>0</v>
      </c>
      <c r="Q195" s="39">
        <v>1</v>
      </c>
      <c r="R195" s="39">
        <v>19710801</v>
      </c>
      <c r="S195" s="39">
        <v>19770930</v>
      </c>
      <c r="T195" s="39">
        <v>2253</v>
      </c>
      <c r="U195" s="39">
        <v>149</v>
      </c>
      <c r="V195" s="39">
        <v>0</v>
      </c>
      <c r="W195" s="39">
        <f>Input!C184</f>
        <v>0</v>
      </c>
      <c r="X195" s="39">
        <f t="shared" si="127"/>
        <v>0</v>
      </c>
      <c r="Y195" s="39">
        <f>Input!D184</f>
        <v>0</v>
      </c>
      <c r="Z195" s="39">
        <f t="shared" si="128"/>
        <v>0</v>
      </c>
      <c r="AA195" s="39">
        <f>Input!E184</f>
        <v>0</v>
      </c>
      <c r="AB195" s="39">
        <f t="shared" si="129"/>
        <v>0</v>
      </c>
      <c r="AC195" s="39">
        <f>Input!F184</f>
        <v>0</v>
      </c>
      <c r="AD195" s="39">
        <f t="shared" si="130"/>
        <v>0</v>
      </c>
      <c r="AE195" s="39">
        <v>0</v>
      </c>
      <c r="AF195" s="39">
        <v>0</v>
      </c>
      <c r="AG195" s="39">
        <v>0</v>
      </c>
      <c r="AH195" s="39">
        <v>0</v>
      </c>
      <c r="AI195" s="39">
        <v>0</v>
      </c>
      <c r="AJ195" s="39">
        <v>0</v>
      </c>
      <c r="AK195" s="39">
        <v>0</v>
      </c>
      <c r="AL195" s="39">
        <v>0</v>
      </c>
      <c r="AM195" s="39">
        <v>0</v>
      </c>
      <c r="AN195" s="39">
        <v>0.1</v>
      </c>
      <c r="AO195" s="39">
        <v>40</v>
      </c>
      <c r="AP195" s="39">
        <v>5660</v>
      </c>
      <c r="AQ195" s="39">
        <f>Input!G184</f>
        <v>8.0779999999999994</v>
      </c>
      <c r="AR195" s="39">
        <f t="shared" si="131"/>
        <v>5852.0828659999997</v>
      </c>
    </row>
    <row r="196" spans="1:44" x14ac:dyDescent="0.3">
      <c r="A196" s="44">
        <v>13040202</v>
      </c>
      <c r="B196" s="45"/>
      <c r="C196" s="44" t="s">
        <v>76</v>
      </c>
      <c r="D196" s="44"/>
      <c r="E196" s="44"/>
      <c r="F196" s="44"/>
      <c r="G196" s="44"/>
      <c r="H196" s="44"/>
      <c r="I196" s="44"/>
      <c r="J196" s="44"/>
      <c r="K196" s="44"/>
      <c r="L196" s="44"/>
      <c r="M196" s="44"/>
      <c r="N196" s="44"/>
      <c r="O196" s="44"/>
      <c r="P196" s="44"/>
      <c r="Q196" s="44"/>
      <c r="R196" s="44"/>
      <c r="S196" s="44"/>
      <c r="T196" s="44"/>
      <c r="U196" s="44"/>
      <c r="V196" s="44"/>
      <c r="W196" s="44">
        <f>Input!C185</f>
        <v>0</v>
      </c>
      <c r="X196" s="44"/>
      <c r="Y196" s="44">
        <f>Input!D185</f>
        <v>0</v>
      </c>
      <c r="Z196" s="44"/>
      <c r="AA196" s="44">
        <f>Input!E185</f>
        <v>0</v>
      </c>
      <c r="AB196" s="44"/>
      <c r="AC196" s="44">
        <f>Input!F185</f>
        <v>0</v>
      </c>
      <c r="AD196" s="44"/>
      <c r="AE196" s="44"/>
      <c r="AF196" s="44"/>
      <c r="AG196" s="44"/>
      <c r="AH196" s="44"/>
      <c r="AI196" s="44"/>
      <c r="AJ196" s="44"/>
      <c r="AK196" s="44"/>
      <c r="AL196" s="44"/>
      <c r="AM196" s="44"/>
      <c r="AN196" s="44"/>
      <c r="AO196" s="44"/>
      <c r="AP196" s="44"/>
      <c r="AQ196" s="44">
        <f>Input!G185</f>
        <v>0</v>
      </c>
      <c r="AR196" s="44"/>
    </row>
    <row r="197" spans="1:44" x14ac:dyDescent="0.3">
      <c r="A197" s="44">
        <v>13040203</v>
      </c>
      <c r="B197" s="45"/>
      <c r="C197" s="44" t="s">
        <v>76</v>
      </c>
      <c r="D197" s="44"/>
      <c r="E197" s="44"/>
      <c r="F197" s="44"/>
      <c r="G197" s="44"/>
      <c r="H197" s="44"/>
      <c r="I197" s="44"/>
      <c r="J197" s="44"/>
      <c r="K197" s="44"/>
      <c r="L197" s="44"/>
      <c r="M197" s="44"/>
      <c r="N197" s="44"/>
      <c r="O197" s="44"/>
      <c r="P197" s="44"/>
      <c r="Q197" s="44"/>
      <c r="R197" s="44"/>
      <c r="S197" s="44"/>
      <c r="T197" s="44"/>
      <c r="U197" s="44"/>
      <c r="V197" s="44"/>
      <c r="W197" s="44">
        <f>Input!C186</f>
        <v>0</v>
      </c>
      <c r="X197" s="44"/>
      <c r="Y197" s="44">
        <f>Input!D186</f>
        <v>0</v>
      </c>
      <c r="Z197" s="44"/>
      <c r="AA197" s="44">
        <f>Input!E186</f>
        <v>0</v>
      </c>
      <c r="AB197" s="44"/>
      <c r="AC197" s="44">
        <f>Input!F186</f>
        <v>0</v>
      </c>
      <c r="AD197" s="44"/>
      <c r="AE197" s="44"/>
      <c r="AF197" s="44"/>
      <c r="AG197" s="44"/>
      <c r="AH197" s="44"/>
      <c r="AI197" s="44"/>
      <c r="AJ197" s="44"/>
      <c r="AK197" s="44"/>
      <c r="AL197" s="44"/>
      <c r="AM197" s="44"/>
      <c r="AN197" s="44"/>
      <c r="AO197" s="44"/>
      <c r="AP197" s="44"/>
      <c r="AQ197" s="44">
        <f>Input!G186</f>
        <v>0</v>
      </c>
      <c r="AR197" s="44"/>
    </row>
    <row r="198" spans="1:44" x14ac:dyDescent="0.3">
      <c r="A198" s="44">
        <v>13040204</v>
      </c>
      <c r="B198" s="45"/>
      <c r="C198" s="44" t="s">
        <v>76</v>
      </c>
      <c r="D198" s="44"/>
      <c r="E198" s="44"/>
      <c r="F198" s="44"/>
      <c r="G198" s="44"/>
      <c r="H198" s="44"/>
      <c r="I198" s="44"/>
      <c r="J198" s="44"/>
      <c r="K198" s="44"/>
      <c r="L198" s="44"/>
      <c r="M198" s="44"/>
      <c r="N198" s="44"/>
      <c r="O198" s="44"/>
      <c r="P198" s="44"/>
      <c r="Q198" s="44"/>
      <c r="R198" s="44"/>
      <c r="S198" s="44"/>
      <c r="T198" s="44"/>
      <c r="U198" s="44"/>
      <c r="V198" s="44"/>
      <c r="W198" s="44">
        <f>Input!C187</f>
        <v>0</v>
      </c>
      <c r="X198" s="44"/>
      <c r="Y198" s="44">
        <f>Input!D187</f>
        <v>0</v>
      </c>
      <c r="Z198" s="44"/>
      <c r="AA198" s="44">
        <f>Input!E187</f>
        <v>0</v>
      </c>
      <c r="AB198" s="44"/>
      <c r="AC198" s="44">
        <f>Input!F187</f>
        <v>0</v>
      </c>
      <c r="AD198" s="44"/>
      <c r="AE198" s="44"/>
      <c r="AF198" s="44"/>
      <c r="AG198" s="44"/>
      <c r="AH198" s="44"/>
      <c r="AI198" s="44"/>
      <c r="AJ198" s="44"/>
      <c r="AK198" s="44"/>
      <c r="AL198" s="44"/>
      <c r="AM198" s="44"/>
      <c r="AN198" s="44"/>
      <c r="AO198" s="44"/>
      <c r="AP198" s="44"/>
      <c r="AQ198" s="44">
        <f>Input!G187</f>
        <v>0</v>
      </c>
      <c r="AR198" s="44"/>
    </row>
    <row r="199" spans="1:44" x14ac:dyDescent="0.3">
      <c r="A199" s="44">
        <v>13040205</v>
      </c>
      <c r="B199" s="45"/>
      <c r="C199" s="44" t="s">
        <v>76</v>
      </c>
      <c r="D199" s="44"/>
      <c r="E199" s="44"/>
      <c r="F199" s="44"/>
      <c r="G199" s="44"/>
      <c r="H199" s="44"/>
      <c r="I199" s="44"/>
      <c r="J199" s="44"/>
      <c r="K199" s="44"/>
      <c r="L199" s="44"/>
      <c r="M199" s="44"/>
      <c r="N199" s="44"/>
      <c r="O199" s="44"/>
      <c r="P199" s="44"/>
      <c r="Q199" s="44"/>
      <c r="R199" s="44"/>
      <c r="S199" s="44"/>
      <c r="T199" s="44"/>
      <c r="U199" s="44"/>
      <c r="V199" s="44"/>
      <c r="W199" s="44">
        <f>Input!C188</f>
        <v>0</v>
      </c>
      <c r="X199" s="44"/>
      <c r="Y199" s="44">
        <f>Input!D188</f>
        <v>0</v>
      </c>
      <c r="Z199" s="44"/>
      <c r="AA199" s="44">
        <f>Input!E188</f>
        <v>0</v>
      </c>
      <c r="AB199" s="44"/>
      <c r="AC199" s="44">
        <f>Input!F188</f>
        <v>0</v>
      </c>
      <c r="AD199" s="44"/>
      <c r="AE199" s="44"/>
      <c r="AF199" s="44"/>
      <c r="AG199" s="44"/>
      <c r="AH199" s="44"/>
      <c r="AI199" s="44"/>
      <c r="AJ199" s="44"/>
      <c r="AK199" s="44"/>
      <c r="AL199" s="44"/>
      <c r="AM199" s="44"/>
      <c r="AN199" s="44"/>
      <c r="AO199" s="44"/>
      <c r="AP199" s="44"/>
      <c r="AQ199" s="44">
        <f>Input!G188</f>
        <v>0</v>
      </c>
      <c r="AR199" s="44"/>
    </row>
    <row r="200" spans="1:44" x14ac:dyDescent="0.3">
      <c r="A200" s="44">
        <v>13040206</v>
      </c>
      <c r="B200" s="45"/>
      <c r="C200" s="44" t="s">
        <v>76</v>
      </c>
      <c r="D200" s="44"/>
      <c r="E200" s="44"/>
      <c r="F200" s="44"/>
      <c r="G200" s="44"/>
      <c r="H200" s="44"/>
      <c r="I200" s="44"/>
      <c r="J200" s="44"/>
      <c r="K200" s="44"/>
      <c r="L200" s="44"/>
      <c r="M200" s="44"/>
      <c r="N200" s="44"/>
      <c r="O200" s="44"/>
      <c r="P200" s="44"/>
      <c r="Q200" s="44"/>
      <c r="R200" s="44"/>
      <c r="S200" s="44"/>
      <c r="T200" s="44"/>
      <c r="U200" s="44"/>
      <c r="V200" s="44"/>
      <c r="W200" s="44">
        <f>Input!C189</f>
        <v>0</v>
      </c>
      <c r="X200" s="44"/>
      <c r="Y200" s="44">
        <f>Input!D189</f>
        <v>0</v>
      </c>
      <c r="Z200" s="44"/>
      <c r="AA200" s="44">
        <f>Input!E189</f>
        <v>0</v>
      </c>
      <c r="AB200" s="44"/>
      <c r="AC200" s="44">
        <f>Input!F189</f>
        <v>0</v>
      </c>
      <c r="AD200" s="44"/>
      <c r="AE200" s="44"/>
      <c r="AF200" s="44"/>
      <c r="AG200" s="44"/>
      <c r="AH200" s="44"/>
      <c r="AI200" s="44"/>
      <c r="AJ200" s="44"/>
      <c r="AK200" s="44"/>
      <c r="AL200" s="44"/>
      <c r="AM200" s="44"/>
      <c r="AN200" s="44"/>
      <c r="AO200" s="44"/>
      <c r="AP200" s="44"/>
      <c r="AQ200" s="44">
        <f>Input!G189</f>
        <v>0</v>
      </c>
      <c r="AR200" s="44"/>
    </row>
    <row r="201" spans="1:44" x14ac:dyDescent="0.3">
      <c r="A201" s="44">
        <v>13040207</v>
      </c>
      <c r="B201" s="45"/>
      <c r="C201" s="44" t="s">
        <v>76</v>
      </c>
      <c r="D201" s="44"/>
      <c r="E201" s="44"/>
      <c r="F201" s="44"/>
      <c r="G201" s="44"/>
      <c r="H201" s="44"/>
      <c r="I201" s="44"/>
      <c r="J201" s="44"/>
      <c r="K201" s="44"/>
      <c r="L201" s="44"/>
      <c r="M201" s="44"/>
      <c r="N201" s="44"/>
      <c r="O201" s="44"/>
      <c r="P201" s="44"/>
      <c r="Q201" s="44"/>
      <c r="R201" s="44"/>
      <c r="S201" s="44"/>
      <c r="T201" s="44"/>
      <c r="U201" s="44"/>
      <c r="V201" s="44"/>
      <c r="W201" s="44">
        <f>Input!C190</f>
        <v>0</v>
      </c>
      <c r="X201" s="44"/>
      <c r="Y201" s="44">
        <f>Input!D190</f>
        <v>0</v>
      </c>
      <c r="Z201" s="44"/>
      <c r="AA201" s="44">
        <f>Input!E190</f>
        <v>0</v>
      </c>
      <c r="AB201" s="44"/>
      <c r="AC201" s="44">
        <f>Input!F190</f>
        <v>0</v>
      </c>
      <c r="AD201" s="44"/>
      <c r="AE201" s="44"/>
      <c r="AF201" s="44"/>
      <c r="AG201" s="44"/>
      <c r="AH201" s="44"/>
      <c r="AI201" s="44"/>
      <c r="AJ201" s="44"/>
      <c r="AK201" s="44"/>
      <c r="AL201" s="44"/>
      <c r="AM201" s="44"/>
      <c r="AN201" s="44"/>
      <c r="AO201" s="44"/>
      <c r="AP201" s="44"/>
      <c r="AQ201" s="44">
        <f>Input!G190</f>
        <v>0</v>
      </c>
      <c r="AR201" s="44"/>
    </row>
    <row r="202" spans="1:44" x14ac:dyDescent="0.3">
      <c r="A202" s="39">
        <v>13040208</v>
      </c>
      <c r="B202" s="63" t="s">
        <v>1550</v>
      </c>
      <c r="C202" s="39" t="s">
        <v>176</v>
      </c>
      <c r="D202" s="39">
        <v>48</v>
      </c>
      <c r="E202" s="39" t="s">
        <v>49</v>
      </c>
      <c r="F202" s="39" t="s">
        <v>53</v>
      </c>
      <c r="G202" s="39">
        <v>195</v>
      </c>
      <c r="H202" s="39">
        <v>-102.38486537</v>
      </c>
      <c r="I202" s="39">
        <v>30.12851998</v>
      </c>
      <c r="J202" s="39">
        <v>-102.38506317</v>
      </c>
      <c r="K202" s="39">
        <v>30.128671650000001</v>
      </c>
      <c r="L202" s="39">
        <v>25.411999999999999</v>
      </c>
      <c r="M202" s="39" t="s">
        <v>51</v>
      </c>
      <c r="N202" s="39">
        <v>12</v>
      </c>
      <c r="O202" s="39">
        <v>0</v>
      </c>
      <c r="P202" s="39">
        <v>0</v>
      </c>
      <c r="Q202" s="39">
        <v>1</v>
      </c>
      <c r="R202" s="39">
        <v>19680301</v>
      </c>
      <c r="S202" s="39">
        <v>19800930</v>
      </c>
      <c r="T202" s="39">
        <v>4597</v>
      </c>
      <c r="U202" s="39">
        <v>79</v>
      </c>
      <c r="V202" s="39">
        <v>0</v>
      </c>
      <c r="W202" s="39">
        <f>Input!C191</f>
        <v>0</v>
      </c>
      <c r="X202" s="39">
        <f>W202*724.447</f>
        <v>0</v>
      </c>
      <c r="Y202" s="39">
        <f>Input!D191</f>
        <v>0</v>
      </c>
      <c r="Z202" s="39">
        <f>Y202*724.447</f>
        <v>0</v>
      </c>
      <c r="AA202" s="39">
        <f>Input!E191</f>
        <v>0</v>
      </c>
      <c r="AB202" s="39">
        <f>AA202*724.447</f>
        <v>0</v>
      </c>
      <c r="AC202" s="39">
        <f>Input!F191</f>
        <v>0</v>
      </c>
      <c r="AD202" s="39">
        <f>AC202*724.447</f>
        <v>0</v>
      </c>
      <c r="AE202" s="39">
        <v>0</v>
      </c>
      <c r="AF202" s="39">
        <v>0</v>
      </c>
      <c r="AG202" s="39">
        <v>0</v>
      </c>
      <c r="AH202" s="39">
        <v>0</v>
      </c>
      <c r="AI202" s="39">
        <v>0</v>
      </c>
      <c r="AJ202" s="39">
        <v>0</v>
      </c>
      <c r="AK202" s="39">
        <v>0</v>
      </c>
      <c r="AL202" s="39">
        <v>0</v>
      </c>
      <c r="AM202" s="39">
        <v>0</v>
      </c>
      <c r="AN202" s="39">
        <v>0</v>
      </c>
      <c r="AO202" s="39">
        <v>59.24</v>
      </c>
      <c r="AP202" s="39">
        <v>11500</v>
      </c>
      <c r="AQ202" s="39">
        <f>Input!G191</f>
        <v>8.1069999999999993</v>
      </c>
      <c r="AR202" s="39">
        <f>AQ202*724.447</f>
        <v>5873.091829</v>
      </c>
    </row>
    <row r="203" spans="1:44" x14ac:dyDescent="0.3">
      <c r="A203" s="44">
        <v>13040209</v>
      </c>
      <c r="B203" s="45"/>
      <c r="C203" s="44" t="s">
        <v>76</v>
      </c>
      <c r="D203" s="44"/>
      <c r="E203" s="44"/>
      <c r="F203" s="44"/>
      <c r="G203" s="44"/>
      <c r="H203" s="44"/>
      <c r="I203" s="44"/>
      <c r="J203" s="44"/>
      <c r="K203" s="44"/>
      <c r="L203" s="44"/>
      <c r="M203" s="44"/>
      <c r="N203" s="44"/>
      <c r="O203" s="44"/>
      <c r="P203" s="44"/>
      <c r="Q203" s="44"/>
      <c r="R203" s="44"/>
      <c r="S203" s="44"/>
      <c r="T203" s="44"/>
      <c r="U203" s="44"/>
      <c r="V203" s="44"/>
      <c r="W203" s="44">
        <f>Input!C192</f>
        <v>0</v>
      </c>
      <c r="X203" s="44"/>
      <c r="Y203" s="44">
        <f>Input!D192</f>
        <v>0</v>
      </c>
      <c r="Z203" s="44"/>
      <c r="AA203" s="44">
        <f>Input!E192</f>
        <v>0</v>
      </c>
      <c r="AB203" s="44"/>
      <c r="AC203" s="44">
        <f>Input!F192</f>
        <v>0</v>
      </c>
      <c r="AD203" s="44"/>
      <c r="AE203" s="44"/>
      <c r="AF203" s="44"/>
      <c r="AG203" s="44"/>
      <c r="AH203" s="44"/>
      <c r="AI203" s="44"/>
      <c r="AJ203" s="44"/>
      <c r="AK203" s="44"/>
      <c r="AL203" s="44"/>
      <c r="AM203" s="44"/>
      <c r="AN203" s="44"/>
      <c r="AO203" s="44"/>
      <c r="AP203" s="44"/>
      <c r="AQ203" s="44">
        <f>Input!G192</f>
        <v>0</v>
      </c>
      <c r="AR203" s="44"/>
    </row>
    <row r="204" spans="1:44" x14ac:dyDescent="0.3">
      <c r="A204" s="44">
        <v>13040210</v>
      </c>
      <c r="B204" s="45"/>
      <c r="C204" s="44" t="s">
        <v>76</v>
      </c>
      <c r="D204" s="44"/>
      <c r="E204" s="44"/>
      <c r="F204" s="44"/>
      <c r="G204" s="44"/>
      <c r="H204" s="44"/>
      <c r="I204" s="44"/>
      <c r="J204" s="44"/>
      <c r="K204" s="44"/>
      <c r="L204" s="44"/>
      <c r="M204" s="44"/>
      <c r="N204" s="44"/>
      <c r="O204" s="44"/>
      <c r="P204" s="44"/>
      <c r="Q204" s="44"/>
      <c r="R204" s="44"/>
      <c r="S204" s="44"/>
      <c r="T204" s="44"/>
      <c r="U204" s="44"/>
      <c r="V204" s="44"/>
      <c r="W204" s="44">
        <f>Input!C193</f>
        <v>0</v>
      </c>
      <c r="X204" s="44"/>
      <c r="Y204" s="44">
        <f>Input!D193</f>
        <v>0</v>
      </c>
      <c r="Z204" s="44"/>
      <c r="AA204" s="44">
        <f>Input!E193</f>
        <v>0</v>
      </c>
      <c r="AB204" s="44"/>
      <c r="AC204" s="44">
        <f>Input!F193</f>
        <v>0</v>
      </c>
      <c r="AD204" s="44"/>
      <c r="AE204" s="44"/>
      <c r="AF204" s="44"/>
      <c r="AG204" s="44"/>
      <c r="AH204" s="44"/>
      <c r="AI204" s="44"/>
      <c r="AJ204" s="44"/>
      <c r="AK204" s="44"/>
      <c r="AL204" s="44"/>
      <c r="AM204" s="44"/>
      <c r="AN204" s="44"/>
      <c r="AO204" s="44"/>
      <c r="AP204" s="44"/>
      <c r="AQ204" s="44">
        <f>Input!G193</f>
        <v>0</v>
      </c>
      <c r="AR204" s="44"/>
    </row>
    <row r="205" spans="1:44" x14ac:dyDescent="0.3">
      <c r="A205" s="44">
        <v>13040211</v>
      </c>
      <c r="B205" s="45"/>
      <c r="C205" s="44" t="s">
        <v>76</v>
      </c>
      <c r="D205" s="44"/>
      <c r="E205" s="44"/>
      <c r="F205" s="44"/>
      <c r="G205" s="44"/>
      <c r="H205" s="44"/>
      <c r="I205" s="44"/>
      <c r="J205" s="44"/>
      <c r="K205" s="44"/>
      <c r="L205" s="44"/>
      <c r="M205" s="44"/>
      <c r="N205" s="44"/>
      <c r="O205" s="44"/>
      <c r="P205" s="44"/>
      <c r="Q205" s="44"/>
      <c r="R205" s="44"/>
      <c r="S205" s="44"/>
      <c r="T205" s="44"/>
      <c r="U205" s="44"/>
      <c r="V205" s="44"/>
      <c r="W205" s="44">
        <f>Input!C194</f>
        <v>0</v>
      </c>
      <c r="X205" s="44"/>
      <c r="Y205" s="44">
        <f>Input!D194</f>
        <v>0</v>
      </c>
      <c r="Z205" s="44"/>
      <c r="AA205" s="44">
        <f>Input!E194</f>
        <v>0</v>
      </c>
      <c r="AB205" s="44"/>
      <c r="AC205" s="44">
        <f>Input!F194</f>
        <v>0</v>
      </c>
      <c r="AD205" s="44"/>
      <c r="AE205" s="44"/>
      <c r="AF205" s="44"/>
      <c r="AG205" s="44"/>
      <c r="AH205" s="44"/>
      <c r="AI205" s="44"/>
      <c r="AJ205" s="44"/>
      <c r="AK205" s="44"/>
      <c r="AL205" s="44"/>
      <c r="AM205" s="44"/>
      <c r="AN205" s="44"/>
      <c r="AO205" s="44"/>
      <c r="AP205" s="44"/>
      <c r="AQ205" s="44">
        <f>Input!G194</f>
        <v>0</v>
      </c>
      <c r="AR205" s="44"/>
    </row>
    <row r="206" spans="1:44" x14ac:dyDescent="0.3">
      <c r="A206" s="44">
        <v>13040212</v>
      </c>
      <c r="B206" s="45"/>
      <c r="C206" s="44" t="s">
        <v>76</v>
      </c>
      <c r="D206" s="44"/>
      <c r="E206" s="44"/>
      <c r="F206" s="44"/>
      <c r="G206" s="44"/>
      <c r="H206" s="44"/>
      <c r="I206" s="44"/>
      <c r="J206" s="44"/>
      <c r="K206" s="44"/>
      <c r="L206" s="44"/>
      <c r="M206" s="44"/>
      <c r="N206" s="44"/>
      <c r="O206" s="44"/>
      <c r="P206" s="44"/>
      <c r="Q206" s="44"/>
      <c r="R206" s="44"/>
      <c r="S206" s="44"/>
      <c r="T206" s="44"/>
      <c r="U206" s="44"/>
      <c r="V206" s="44"/>
      <c r="W206" s="44">
        <f>Input!C195</f>
        <v>0</v>
      </c>
      <c r="X206" s="44"/>
      <c r="Y206" s="44">
        <f>Input!D195</f>
        <v>0</v>
      </c>
      <c r="Z206" s="44"/>
      <c r="AA206" s="44">
        <f>Input!E195</f>
        <v>0</v>
      </c>
      <c r="AB206" s="44"/>
      <c r="AC206" s="44">
        <f>Input!F195</f>
        <v>0</v>
      </c>
      <c r="AD206" s="44"/>
      <c r="AE206" s="44"/>
      <c r="AF206" s="44"/>
      <c r="AG206" s="44"/>
      <c r="AH206" s="44"/>
      <c r="AI206" s="44"/>
      <c r="AJ206" s="44"/>
      <c r="AK206" s="44"/>
      <c r="AL206" s="44"/>
      <c r="AM206" s="44"/>
      <c r="AN206" s="44"/>
      <c r="AO206" s="44"/>
      <c r="AP206" s="44"/>
      <c r="AQ206" s="44">
        <f>Input!G195</f>
        <v>0</v>
      </c>
      <c r="AR206" s="44"/>
    </row>
    <row r="207" spans="1:44" x14ac:dyDescent="0.3">
      <c r="A207" s="39">
        <v>13040301</v>
      </c>
      <c r="B207" s="63" t="s">
        <v>1553</v>
      </c>
      <c r="C207" s="39" t="s">
        <v>177</v>
      </c>
      <c r="D207" s="39">
        <v>48</v>
      </c>
      <c r="E207" s="39" t="s">
        <v>49</v>
      </c>
      <c r="F207" s="39" t="s">
        <v>50</v>
      </c>
      <c r="G207" s="39">
        <v>2730</v>
      </c>
      <c r="H207" s="39">
        <v>-101.14538489</v>
      </c>
      <c r="I207" s="39">
        <v>29.963536040000001</v>
      </c>
      <c r="J207" s="39">
        <v>-101.14529419</v>
      </c>
      <c r="K207" s="39">
        <v>29.96367073</v>
      </c>
      <c r="L207" s="39">
        <v>17.315999999999999</v>
      </c>
      <c r="M207" s="39" t="s">
        <v>51</v>
      </c>
      <c r="N207" s="39">
        <v>34</v>
      </c>
      <c r="O207" s="39">
        <v>0.65600000000000003</v>
      </c>
      <c r="P207" s="39">
        <v>0.29199999999999998</v>
      </c>
      <c r="Q207" s="39">
        <v>1</v>
      </c>
      <c r="R207" s="39">
        <v>19250601</v>
      </c>
      <c r="S207" s="39">
        <v>19730930</v>
      </c>
      <c r="T207" s="39">
        <v>12541</v>
      </c>
      <c r="U207" s="39">
        <v>12541</v>
      </c>
      <c r="V207" s="39">
        <v>15</v>
      </c>
      <c r="W207" s="39">
        <f>Input!C196</f>
        <v>21</v>
      </c>
      <c r="X207" s="39">
        <f t="shared" ref="X207" si="132">W207*724.447</f>
        <v>15213.387000000001</v>
      </c>
      <c r="Y207" s="39">
        <f>Input!D196</f>
        <v>26</v>
      </c>
      <c r="Z207" s="39">
        <f t="shared" ref="Z207" si="133">Y207*724.447</f>
        <v>18835.621999999999</v>
      </c>
      <c r="AA207" s="39">
        <f>Input!E196</f>
        <v>35</v>
      </c>
      <c r="AB207" s="39">
        <f t="shared" ref="AB207" si="134">AA207*724.447</f>
        <v>25355.645</v>
      </c>
      <c r="AC207" s="39">
        <f>Input!F196</f>
        <v>56</v>
      </c>
      <c r="AD207" s="39">
        <f t="shared" ref="AD207" si="135">AC207*724.447</f>
        <v>40569.031999999999</v>
      </c>
      <c r="AE207" s="39">
        <v>63</v>
      </c>
      <c r="AF207" s="39">
        <v>45612</v>
      </c>
      <c r="AG207" s="39">
        <v>69</v>
      </c>
      <c r="AH207" s="39">
        <v>76</v>
      </c>
      <c r="AI207" s="39">
        <v>82</v>
      </c>
      <c r="AJ207" s="39">
        <v>89</v>
      </c>
      <c r="AK207" s="39">
        <v>64436</v>
      </c>
      <c r="AL207" s="39">
        <v>97</v>
      </c>
      <c r="AM207" s="39">
        <v>103</v>
      </c>
      <c r="AN207" s="39">
        <v>112</v>
      </c>
      <c r="AO207" s="39">
        <v>136</v>
      </c>
      <c r="AP207" s="39">
        <v>167</v>
      </c>
      <c r="AQ207" s="39">
        <f>Input!G196</f>
        <v>187.102</v>
      </c>
      <c r="AR207" s="39">
        <f t="shared" ref="AR207" si="136">AQ207*724.447</f>
        <v>135545.482594</v>
      </c>
    </row>
    <row r="208" spans="1:44" x14ac:dyDescent="0.3">
      <c r="A208" s="44">
        <v>13040302</v>
      </c>
      <c r="B208" s="45"/>
      <c r="C208" s="44" t="s">
        <v>76</v>
      </c>
      <c r="D208" s="44"/>
      <c r="E208" s="44"/>
      <c r="F208" s="44"/>
      <c r="G208" s="44"/>
      <c r="H208" s="44"/>
      <c r="I208" s="44"/>
      <c r="J208" s="44"/>
      <c r="K208" s="44"/>
      <c r="L208" s="44"/>
      <c r="M208" s="44"/>
      <c r="N208" s="44"/>
      <c r="O208" s="44"/>
      <c r="P208" s="44"/>
      <c r="Q208" s="44"/>
      <c r="R208" s="44"/>
      <c r="S208" s="44"/>
      <c r="T208" s="44"/>
      <c r="U208" s="44"/>
      <c r="V208" s="44"/>
      <c r="W208" s="44">
        <f>Input!C197</f>
        <v>0</v>
      </c>
      <c r="X208" s="44"/>
      <c r="Y208" s="44">
        <f>Input!D197</f>
        <v>0</v>
      </c>
      <c r="Z208" s="44"/>
      <c r="AA208" s="44">
        <f>Input!E197</f>
        <v>0</v>
      </c>
      <c r="AB208" s="44"/>
      <c r="AC208" s="44">
        <f>Input!F197</f>
        <v>0</v>
      </c>
      <c r="AD208" s="44"/>
      <c r="AE208" s="44"/>
      <c r="AF208" s="44"/>
      <c r="AG208" s="44"/>
      <c r="AH208" s="44"/>
      <c r="AI208" s="44"/>
      <c r="AJ208" s="44"/>
      <c r="AK208" s="44"/>
      <c r="AL208" s="44"/>
      <c r="AM208" s="44"/>
      <c r="AN208" s="44"/>
      <c r="AO208" s="44"/>
      <c r="AP208" s="44"/>
      <c r="AQ208" s="44">
        <f>Input!G197</f>
        <v>0</v>
      </c>
      <c r="AR208" s="44"/>
    </row>
    <row r="209" spans="1:44" x14ac:dyDescent="0.3">
      <c r="A209" s="44">
        <v>13040303</v>
      </c>
      <c r="B209" s="45"/>
      <c r="C209" s="44" t="s">
        <v>76</v>
      </c>
      <c r="D209" s="44"/>
      <c r="E209" s="44"/>
      <c r="F209" s="44"/>
      <c r="G209" s="44"/>
      <c r="H209" s="44"/>
      <c r="I209" s="44"/>
      <c r="J209" s="44"/>
      <c r="K209" s="44"/>
      <c r="L209" s="44"/>
      <c r="M209" s="44"/>
      <c r="N209" s="44"/>
      <c r="O209" s="44"/>
      <c r="P209" s="44"/>
      <c r="Q209" s="44"/>
      <c r="R209" s="44"/>
      <c r="S209" s="44"/>
      <c r="T209" s="44"/>
      <c r="U209" s="44"/>
      <c r="V209" s="44"/>
      <c r="W209" s="44">
        <f>Input!C198</f>
        <v>0</v>
      </c>
      <c r="X209" s="44"/>
      <c r="Y209" s="44">
        <f>Input!D198</f>
        <v>0</v>
      </c>
      <c r="Z209" s="44"/>
      <c r="AA209" s="44">
        <f>Input!E198</f>
        <v>0</v>
      </c>
      <c r="AB209" s="44"/>
      <c r="AC209" s="44">
        <f>Input!F198</f>
        <v>0</v>
      </c>
      <c r="AD209" s="44"/>
      <c r="AE209" s="44"/>
      <c r="AF209" s="44"/>
      <c r="AG209" s="44"/>
      <c r="AH209" s="44"/>
      <c r="AI209" s="44"/>
      <c r="AJ209" s="44"/>
      <c r="AK209" s="44"/>
      <c r="AL209" s="44"/>
      <c r="AM209" s="44"/>
      <c r="AN209" s="44"/>
      <c r="AO209" s="44"/>
      <c r="AP209" s="44"/>
      <c r="AQ209" s="44">
        <f>Input!G198</f>
        <v>0</v>
      </c>
      <c r="AR209" s="44"/>
    </row>
    <row r="210" spans="1:44" x14ac:dyDescent="0.3">
      <c r="A210" s="44">
        <v>13050003</v>
      </c>
      <c r="B210" s="45"/>
      <c r="C210" s="44" t="s">
        <v>76</v>
      </c>
      <c r="D210" s="44"/>
      <c r="E210" s="44"/>
      <c r="F210" s="44"/>
      <c r="G210" s="44"/>
      <c r="H210" s="44"/>
      <c r="I210" s="44"/>
      <c r="J210" s="44"/>
      <c r="K210" s="44"/>
      <c r="L210" s="44"/>
      <c r="M210" s="44"/>
      <c r="N210" s="44"/>
      <c r="O210" s="44"/>
      <c r="P210" s="44"/>
      <c r="Q210" s="44"/>
      <c r="R210" s="44"/>
      <c r="S210" s="44"/>
      <c r="T210" s="44"/>
      <c r="U210" s="44"/>
      <c r="V210" s="44"/>
      <c r="W210" s="44">
        <f>Input!C199</f>
        <v>0</v>
      </c>
      <c r="X210" s="44"/>
      <c r="Y210" s="44">
        <f>Input!D199</f>
        <v>0</v>
      </c>
      <c r="Z210" s="44"/>
      <c r="AA210" s="44">
        <f>Input!E199</f>
        <v>0</v>
      </c>
      <c r="AB210" s="44"/>
      <c r="AC210" s="44">
        <f>Input!F199</f>
        <v>0</v>
      </c>
      <c r="AD210" s="44"/>
      <c r="AE210" s="44"/>
      <c r="AF210" s="44"/>
      <c r="AG210" s="44"/>
      <c r="AH210" s="44"/>
      <c r="AI210" s="44"/>
      <c r="AJ210" s="44"/>
      <c r="AK210" s="44"/>
      <c r="AL210" s="44"/>
      <c r="AM210" s="44"/>
      <c r="AN210" s="44"/>
      <c r="AO210" s="44"/>
      <c r="AP210" s="44"/>
      <c r="AQ210" s="44">
        <f>Input!G199</f>
        <v>0</v>
      </c>
      <c r="AR210" s="44"/>
    </row>
    <row r="211" spans="1:44" x14ac:dyDescent="0.3">
      <c r="A211" s="44">
        <v>13050004</v>
      </c>
      <c r="B211" s="45"/>
      <c r="C211" s="44" t="s">
        <v>76</v>
      </c>
      <c r="D211" s="44"/>
      <c r="E211" s="44"/>
      <c r="F211" s="44"/>
      <c r="G211" s="44"/>
      <c r="H211" s="44"/>
      <c r="I211" s="44"/>
      <c r="J211" s="44"/>
      <c r="K211" s="44"/>
      <c r="L211" s="44"/>
      <c r="M211" s="44"/>
      <c r="N211" s="44"/>
      <c r="O211" s="44"/>
      <c r="P211" s="44"/>
      <c r="Q211" s="44"/>
      <c r="R211" s="44"/>
      <c r="S211" s="44"/>
      <c r="T211" s="44"/>
      <c r="U211" s="44"/>
      <c r="V211" s="44"/>
      <c r="W211" s="44">
        <f>Input!C200</f>
        <v>0</v>
      </c>
      <c r="X211" s="44"/>
      <c r="Y211" s="44">
        <f>Input!D200</f>
        <v>0</v>
      </c>
      <c r="Z211" s="44"/>
      <c r="AA211" s="44">
        <f>Input!E200</f>
        <v>0</v>
      </c>
      <c r="AB211" s="44"/>
      <c r="AC211" s="44">
        <f>Input!F200</f>
        <v>0</v>
      </c>
      <c r="AD211" s="44"/>
      <c r="AE211" s="44"/>
      <c r="AF211" s="44"/>
      <c r="AG211" s="44"/>
      <c r="AH211" s="44"/>
      <c r="AI211" s="44"/>
      <c r="AJ211" s="44"/>
      <c r="AK211" s="44"/>
      <c r="AL211" s="44"/>
      <c r="AM211" s="44"/>
      <c r="AN211" s="44"/>
      <c r="AO211" s="44"/>
      <c r="AP211" s="44"/>
      <c r="AQ211" s="44">
        <f>Input!G200</f>
        <v>0</v>
      </c>
      <c r="AR211" s="44"/>
    </row>
    <row r="212" spans="1:44" x14ac:dyDescent="0.3">
      <c r="A212" s="44">
        <v>13060011</v>
      </c>
      <c r="B212" s="45"/>
      <c r="C212" s="44" t="s">
        <v>76</v>
      </c>
      <c r="D212" s="44"/>
      <c r="E212" s="44"/>
      <c r="F212" s="44"/>
      <c r="G212" s="44"/>
      <c r="H212" s="44"/>
      <c r="I212" s="44"/>
      <c r="J212" s="44"/>
      <c r="K212" s="44"/>
      <c r="L212" s="44"/>
      <c r="M212" s="44"/>
      <c r="N212" s="44"/>
      <c r="O212" s="44"/>
      <c r="P212" s="44"/>
      <c r="Q212" s="44"/>
      <c r="R212" s="44"/>
      <c r="S212" s="44"/>
      <c r="T212" s="44"/>
      <c r="U212" s="44"/>
      <c r="V212" s="44"/>
      <c r="W212" s="44">
        <f>Input!C201</f>
        <v>0</v>
      </c>
      <c r="X212" s="44"/>
      <c r="Y212" s="44">
        <f>Input!D201</f>
        <v>0</v>
      </c>
      <c r="Z212" s="44"/>
      <c r="AA212" s="44">
        <f>Input!E201</f>
        <v>0</v>
      </c>
      <c r="AB212" s="44"/>
      <c r="AC212" s="44">
        <f>Input!F201</f>
        <v>0</v>
      </c>
      <c r="AD212" s="44"/>
      <c r="AE212" s="44"/>
      <c r="AF212" s="44"/>
      <c r="AG212" s="44"/>
      <c r="AH212" s="44"/>
      <c r="AI212" s="44"/>
      <c r="AJ212" s="44"/>
      <c r="AK212" s="44"/>
      <c r="AL212" s="44"/>
      <c r="AM212" s="44"/>
      <c r="AN212" s="44"/>
      <c r="AO212" s="44"/>
      <c r="AP212" s="44"/>
      <c r="AQ212" s="44">
        <f>Input!G201</f>
        <v>0</v>
      </c>
      <c r="AR212" s="44"/>
    </row>
    <row r="213" spans="1:44" x14ac:dyDescent="0.3">
      <c r="A213" s="39">
        <v>13070001</v>
      </c>
      <c r="B213" s="63" t="s">
        <v>1554</v>
      </c>
      <c r="C213" s="39" t="s">
        <v>178</v>
      </c>
      <c r="D213" s="39">
        <v>48</v>
      </c>
      <c r="E213" s="39" t="s">
        <v>49</v>
      </c>
      <c r="F213" s="39" t="s">
        <v>50</v>
      </c>
      <c r="G213" s="39">
        <v>25980</v>
      </c>
      <c r="H213" s="39">
        <v>-103.25044379000001</v>
      </c>
      <c r="I213" s="39">
        <v>31.416802279999999</v>
      </c>
      <c r="J213" s="39">
        <v>-103.25883683000001</v>
      </c>
      <c r="K213" s="39">
        <v>31.417047190000002</v>
      </c>
      <c r="L213" s="39">
        <v>795.50400000000002</v>
      </c>
      <c r="M213" s="39" t="s">
        <v>51</v>
      </c>
      <c r="N213" s="39">
        <v>1</v>
      </c>
      <c r="O213" s="39">
        <v>0.58399999999999996</v>
      </c>
      <c r="P213" s="39">
        <v>-999999</v>
      </c>
      <c r="Q213" s="39">
        <v>1</v>
      </c>
      <c r="R213" s="39">
        <v>19390901</v>
      </c>
      <c r="S213" s="39">
        <v>19400930</v>
      </c>
      <c r="T213" s="39">
        <v>396</v>
      </c>
      <c r="U213" s="39">
        <v>396</v>
      </c>
      <c r="V213" s="39">
        <v>17</v>
      </c>
      <c r="W213" s="39">
        <f>Input!C202</f>
        <v>26</v>
      </c>
      <c r="X213" s="39">
        <f t="shared" ref="X213:X220" si="137">W213*724.447</f>
        <v>18835.621999999999</v>
      </c>
      <c r="Y213" s="39">
        <f>Input!D202</f>
        <v>32</v>
      </c>
      <c r="Z213" s="39">
        <f t="shared" ref="Z213:Z220" si="138">Y213*724.447</f>
        <v>23182.304</v>
      </c>
      <c r="AA213" s="39">
        <f>Input!E202</f>
        <v>36</v>
      </c>
      <c r="AB213" s="39">
        <f t="shared" ref="AB213:AB220" si="139">AA213*724.447</f>
        <v>26080.092000000001</v>
      </c>
      <c r="AC213" s="39">
        <f>Input!F202</f>
        <v>46</v>
      </c>
      <c r="AD213" s="39">
        <f t="shared" ref="AD213:AD220" si="140">AC213*724.447</f>
        <v>33324.561999999998</v>
      </c>
      <c r="AE213" s="39">
        <v>57</v>
      </c>
      <c r="AF213" s="39">
        <v>59</v>
      </c>
      <c r="AG213" s="39">
        <v>74</v>
      </c>
      <c r="AH213" s="39">
        <v>90</v>
      </c>
      <c r="AI213" s="39">
        <v>117.2</v>
      </c>
      <c r="AJ213" s="39">
        <v>141</v>
      </c>
      <c r="AK213" s="39">
        <v>157</v>
      </c>
      <c r="AL213" s="39">
        <v>178.2</v>
      </c>
      <c r="AM213" s="39">
        <v>248.1</v>
      </c>
      <c r="AN213" s="39">
        <v>305</v>
      </c>
      <c r="AO213" s="39">
        <v>467.18</v>
      </c>
      <c r="AP213" s="39">
        <v>1040</v>
      </c>
      <c r="AQ213" s="39">
        <f>Input!G202</f>
        <v>122.967</v>
      </c>
      <c r="AR213" s="39">
        <f t="shared" ref="AR213:AR220" si="141">AQ213*724.447</f>
        <v>89083.074248999998</v>
      </c>
    </row>
    <row r="214" spans="1:44" x14ac:dyDescent="0.3">
      <c r="A214" s="39">
        <v>13070002</v>
      </c>
      <c r="B214" s="63" t="s">
        <v>1555</v>
      </c>
      <c r="C214" s="39" t="s">
        <v>179</v>
      </c>
      <c r="D214" s="39">
        <v>35</v>
      </c>
      <c r="E214" s="39" t="s">
        <v>180</v>
      </c>
      <c r="F214" s="39" t="s">
        <v>53</v>
      </c>
      <c r="G214" s="39">
        <v>689</v>
      </c>
      <c r="H214" s="39">
        <v>-104.05465183</v>
      </c>
      <c r="I214" s="39">
        <v>32.023179919999997</v>
      </c>
      <c r="J214" s="39">
        <v>-104.05442533999999</v>
      </c>
      <c r="K214" s="39">
        <v>32.023098900000001</v>
      </c>
      <c r="L214" s="39">
        <v>23.128</v>
      </c>
      <c r="M214" s="39" t="s">
        <v>51</v>
      </c>
      <c r="N214" s="39">
        <v>65</v>
      </c>
      <c r="O214" s="39">
        <v>0.28999999999999998</v>
      </c>
      <c r="P214" s="39">
        <v>0.21</v>
      </c>
      <c r="Q214" s="39">
        <v>1</v>
      </c>
      <c r="R214" s="39">
        <v>19371001</v>
      </c>
      <c r="S214" s="39">
        <v>20020930</v>
      </c>
      <c r="T214" s="39">
        <v>23741</v>
      </c>
      <c r="U214" s="39">
        <v>20412</v>
      </c>
      <c r="V214" s="39">
        <v>0</v>
      </c>
      <c r="W214" s="39">
        <f>Input!C203</f>
        <v>0</v>
      </c>
      <c r="X214" s="39">
        <f t="shared" si="137"/>
        <v>0</v>
      </c>
      <c r="Y214" s="39">
        <f>Input!D203</f>
        <v>0</v>
      </c>
      <c r="Z214" s="39">
        <f t="shared" si="138"/>
        <v>0</v>
      </c>
      <c r="AA214" s="39">
        <f>Input!E203</f>
        <v>0</v>
      </c>
      <c r="AB214" s="39">
        <f t="shared" si="139"/>
        <v>0</v>
      </c>
      <c r="AC214" s="39">
        <f>Input!F203</f>
        <v>0.38</v>
      </c>
      <c r="AD214" s="39">
        <f t="shared" si="140"/>
        <v>275.28985999999998</v>
      </c>
      <c r="AE214" s="39">
        <v>0.7</v>
      </c>
      <c r="AF214" s="39">
        <v>506.8</v>
      </c>
      <c r="AG214" s="39">
        <v>1</v>
      </c>
      <c r="AH214" s="39">
        <v>1.6</v>
      </c>
      <c r="AI214" s="39">
        <v>2.1</v>
      </c>
      <c r="AJ214" s="39">
        <v>2.52</v>
      </c>
      <c r="AK214" s="39">
        <v>1824.48</v>
      </c>
      <c r="AL214" s="39">
        <v>3.2</v>
      </c>
      <c r="AM214" s="39">
        <v>3.6</v>
      </c>
      <c r="AN214" s="39">
        <v>4.2</v>
      </c>
      <c r="AO214" s="39">
        <v>6.8</v>
      </c>
      <c r="AP214" s="39">
        <v>13</v>
      </c>
      <c r="AQ214" s="39">
        <f>Input!G203</f>
        <v>10.805999999999999</v>
      </c>
      <c r="AR214" s="39">
        <f t="shared" si="141"/>
        <v>7828.3742819999998</v>
      </c>
    </row>
    <row r="215" spans="1:44" x14ac:dyDescent="0.3">
      <c r="A215" s="39">
        <v>13070003</v>
      </c>
      <c r="B215" s="63" t="s">
        <v>1556</v>
      </c>
      <c r="C215" s="39" t="s">
        <v>181</v>
      </c>
      <c r="D215" s="39">
        <v>48</v>
      </c>
      <c r="E215" s="39" t="s">
        <v>49</v>
      </c>
      <c r="F215" s="39" t="s">
        <v>50</v>
      </c>
      <c r="G215" s="39">
        <v>3709</v>
      </c>
      <c r="H215" s="39">
        <v>-103.40044859</v>
      </c>
      <c r="I215" s="39">
        <v>31.3501367</v>
      </c>
      <c r="J215" s="39">
        <v>-103.39829254</v>
      </c>
      <c r="K215" s="39">
        <v>31.347953799999999</v>
      </c>
      <c r="L215" s="39">
        <v>317.47800000000001</v>
      </c>
      <c r="M215" s="39" t="s">
        <v>51</v>
      </c>
      <c r="N215" s="39">
        <v>12</v>
      </c>
      <c r="O215" s="39">
        <v>3.3000000000000002E-2</v>
      </c>
      <c r="P215" s="39">
        <v>4.4999999999999998E-2</v>
      </c>
      <c r="Q215" s="39">
        <v>1</v>
      </c>
      <c r="R215" s="39">
        <v>19390901</v>
      </c>
      <c r="S215" s="39">
        <v>19510930</v>
      </c>
      <c r="T215" s="39">
        <v>4413</v>
      </c>
      <c r="U215" s="39">
        <v>748</v>
      </c>
      <c r="V215" s="39">
        <v>0</v>
      </c>
      <c r="W215" s="39">
        <f>Input!C204</f>
        <v>0</v>
      </c>
      <c r="X215" s="39">
        <f t="shared" si="137"/>
        <v>0</v>
      </c>
      <c r="Y215" s="39">
        <f>Input!D204</f>
        <v>0</v>
      </c>
      <c r="Z215" s="39">
        <f t="shared" si="138"/>
        <v>0</v>
      </c>
      <c r="AA215" s="39">
        <f>Input!E204</f>
        <v>0</v>
      </c>
      <c r="AB215" s="39">
        <f t="shared" si="139"/>
        <v>0</v>
      </c>
      <c r="AC215" s="39">
        <f>Input!F204</f>
        <v>0</v>
      </c>
      <c r="AD215" s="39">
        <f t="shared" si="140"/>
        <v>0</v>
      </c>
      <c r="AE215" s="39">
        <v>0</v>
      </c>
      <c r="AF215" s="39">
        <v>0</v>
      </c>
      <c r="AG215" s="39">
        <v>0</v>
      </c>
      <c r="AH215" s="39">
        <v>0</v>
      </c>
      <c r="AI215" s="39">
        <v>0</v>
      </c>
      <c r="AJ215" s="39">
        <v>0</v>
      </c>
      <c r="AK215" s="39">
        <v>0</v>
      </c>
      <c r="AL215" s="39">
        <v>0</v>
      </c>
      <c r="AM215" s="39">
        <v>2.1</v>
      </c>
      <c r="AN215" s="39">
        <v>12</v>
      </c>
      <c r="AO215" s="39">
        <v>66.3</v>
      </c>
      <c r="AP215" s="39">
        <v>3410</v>
      </c>
      <c r="AQ215" s="39">
        <f>Input!G204</f>
        <v>6.593</v>
      </c>
      <c r="AR215" s="39">
        <f t="shared" si="141"/>
        <v>4776.2790709999999</v>
      </c>
    </row>
    <row r="216" spans="1:44" x14ac:dyDescent="0.3">
      <c r="A216" s="39">
        <v>13070004</v>
      </c>
      <c r="B216" s="63" t="s">
        <v>1557</v>
      </c>
      <c r="C216" s="39" t="s">
        <v>182</v>
      </c>
      <c r="D216" s="39">
        <v>48</v>
      </c>
      <c r="E216" s="39" t="s">
        <v>49</v>
      </c>
      <c r="F216" s="39" t="s">
        <v>50</v>
      </c>
      <c r="G216" s="39">
        <v>1882</v>
      </c>
      <c r="H216" s="39">
        <v>-103.4857287</v>
      </c>
      <c r="I216" s="39">
        <v>31.315137150000002</v>
      </c>
      <c r="J216" s="39">
        <v>-103.48572540000001</v>
      </c>
      <c r="K216" s="39">
        <v>31.315134050000001</v>
      </c>
      <c r="L216" s="39">
        <v>0.46600000000000003</v>
      </c>
      <c r="M216" s="39" t="s">
        <v>51</v>
      </c>
      <c r="N216" s="39">
        <v>3</v>
      </c>
      <c r="O216" s="39">
        <v>0.13100000000000001</v>
      </c>
      <c r="P216" s="39">
        <v>0.153</v>
      </c>
      <c r="Q216" s="39">
        <v>1</v>
      </c>
      <c r="R216" s="39">
        <v>19390901</v>
      </c>
      <c r="S216" s="39">
        <v>19450930</v>
      </c>
      <c r="T216" s="39">
        <v>1219</v>
      </c>
      <c r="U216" s="39">
        <v>1219</v>
      </c>
      <c r="V216" s="39">
        <v>0.1</v>
      </c>
      <c r="W216" s="39">
        <f>Input!C205</f>
        <v>0.1</v>
      </c>
      <c r="X216" s="39">
        <f t="shared" si="137"/>
        <v>72.444699999999997</v>
      </c>
      <c r="Y216" s="39">
        <f>Input!D205</f>
        <v>0.1</v>
      </c>
      <c r="Z216" s="39">
        <f t="shared" si="138"/>
        <v>72.444699999999997</v>
      </c>
      <c r="AA216" s="39">
        <f>Input!E205</f>
        <v>0.2</v>
      </c>
      <c r="AB216" s="39">
        <f t="shared" si="139"/>
        <v>144.88939999999999</v>
      </c>
      <c r="AC216" s="39">
        <f>Input!F205</f>
        <v>0.2</v>
      </c>
      <c r="AD216" s="39">
        <f t="shared" si="140"/>
        <v>144.88939999999999</v>
      </c>
      <c r="AE216" s="39">
        <v>0.2</v>
      </c>
      <c r="AF216" s="39">
        <v>0.2</v>
      </c>
      <c r="AG216" s="39">
        <v>0.3</v>
      </c>
      <c r="AH216" s="39">
        <v>0.3</v>
      </c>
      <c r="AI216" s="39">
        <v>0.4</v>
      </c>
      <c r="AJ216" s="39">
        <v>0.4</v>
      </c>
      <c r="AK216" s="39">
        <v>0.4</v>
      </c>
      <c r="AL216" s="39">
        <v>0.5</v>
      </c>
      <c r="AM216" s="39">
        <v>0.6</v>
      </c>
      <c r="AN216" s="39">
        <v>0.9</v>
      </c>
      <c r="AO216" s="39">
        <v>28.4</v>
      </c>
      <c r="AP216" s="39">
        <v>6760</v>
      </c>
      <c r="AQ216" s="39">
        <f>Input!G205</f>
        <v>9.2439999999999998</v>
      </c>
      <c r="AR216" s="39">
        <f t="shared" si="141"/>
        <v>6696.7880679999998</v>
      </c>
    </row>
    <row r="217" spans="1:44" x14ac:dyDescent="0.3">
      <c r="A217" s="39">
        <v>13070005</v>
      </c>
      <c r="B217" s="63" t="s">
        <v>1558</v>
      </c>
      <c r="C217" s="39" t="s">
        <v>183</v>
      </c>
      <c r="D217" s="39">
        <v>48</v>
      </c>
      <c r="E217" s="39" t="s">
        <v>49</v>
      </c>
      <c r="F217" s="39" t="s">
        <v>53</v>
      </c>
      <c r="G217" s="39">
        <v>612</v>
      </c>
      <c r="H217" s="39">
        <v>-103.45961899</v>
      </c>
      <c r="I217" s="39">
        <v>30.95792694</v>
      </c>
      <c r="J217" s="39">
        <v>-103.46009827</v>
      </c>
      <c r="K217" s="39">
        <v>30.95799637</v>
      </c>
      <c r="L217" s="39">
        <v>46.305999999999997</v>
      </c>
      <c r="M217" s="39" t="s">
        <v>51</v>
      </c>
      <c r="N217" s="39">
        <v>11</v>
      </c>
      <c r="O217" s="39">
        <v>0</v>
      </c>
      <c r="P217" s="39">
        <v>0</v>
      </c>
      <c r="Q217" s="39">
        <v>1</v>
      </c>
      <c r="R217" s="39">
        <v>19241201</v>
      </c>
      <c r="S217" s="39">
        <v>20040930</v>
      </c>
      <c r="T217" s="39">
        <v>4038</v>
      </c>
      <c r="U217" s="39">
        <v>121</v>
      </c>
      <c r="V217" s="39">
        <v>0</v>
      </c>
      <c r="W217" s="39">
        <f>Input!C206</f>
        <v>0</v>
      </c>
      <c r="X217" s="39">
        <f t="shared" si="137"/>
        <v>0</v>
      </c>
      <c r="Y217" s="39">
        <f>Input!D206</f>
        <v>0</v>
      </c>
      <c r="Z217" s="39">
        <f t="shared" si="138"/>
        <v>0</v>
      </c>
      <c r="AA217" s="39">
        <f>Input!E206</f>
        <v>0</v>
      </c>
      <c r="AB217" s="39">
        <f t="shared" si="139"/>
        <v>0</v>
      </c>
      <c r="AC217" s="39">
        <f>Input!F206</f>
        <v>0</v>
      </c>
      <c r="AD217" s="39">
        <f t="shared" si="140"/>
        <v>0</v>
      </c>
      <c r="AE217" s="39">
        <v>0</v>
      </c>
      <c r="AF217" s="39">
        <v>0</v>
      </c>
      <c r="AG217" s="39">
        <v>0</v>
      </c>
      <c r="AH217" s="39">
        <v>0</v>
      </c>
      <c r="AI217" s="39">
        <v>0</v>
      </c>
      <c r="AJ217" s="39">
        <v>0</v>
      </c>
      <c r="AK217" s="39">
        <v>0</v>
      </c>
      <c r="AL217" s="39">
        <v>0</v>
      </c>
      <c r="AM217" s="39">
        <v>0</v>
      </c>
      <c r="AN217" s="39">
        <v>0</v>
      </c>
      <c r="AO217" s="39">
        <v>47.27</v>
      </c>
      <c r="AP217" s="39">
        <v>4260</v>
      </c>
      <c r="AQ217" s="39">
        <f>Input!G206</f>
        <v>5.62</v>
      </c>
      <c r="AR217" s="39">
        <f t="shared" si="141"/>
        <v>4071.3921399999999</v>
      </c>
    </row>
    <row r="218" spans="1:44" x14ac:dyDescent="0.3">
      <c r="A218" s="39">
        <v>13070006</v>
      </c>
      <c r="B218" s="63" t="s">
        <v>1559</v>
      </c>
      <c r="C218" s="39" t="s">
        <v>184</v>
      </c>
      <c r="D218" s="39">
        <v>48</v>
      </c>
      <c r="E218" s="39" t="s">
        <v>49</v>
      </c>
      <c r="F218" s="39" t="s">
        <v>50</v>
      </c>
      <c r="G218" s="39">
        <v>1182</v>
      </c>
      <c r="H218" s="39">
        <v>-103.13794191</v>
      </c>
      <c r="I218" s="39">
        <v>31.04098261</v>
      </c>
      <c r="J218" s="39">
        <v>-103.13690948999999</v>
      </c>
      <c r="K218" s="39">
        <v>31.040599820000001</v>
      </c>
      <c r="L218" s="39">
        <v>107.078</v>
      </c>
      <c r="M218" s="39" t="s">
        <v>51</v>
      </c>
      <c r="N218" s="39">
        <v>13</v>
      </c>
      <c r="O218" s="39">
        <v>0</v>
      </c>
      <c r="P218" s="39">
        <v>0</v>
      </c>
      <c r="Q218" s="39">
        <v>1</v>
      </c>
      <c r="R218" s="39">
        <v>19640201</v>
      </c>
      <c r="S218" s="39">
        <v>19770930</v>
      </c>
      <c r="T218" s="39">
        <v>4990</v>
      </c>
      <c r="U218" s="39">
        <v>181</v>
      </c>
      <c r="V218" s="39">
        <v>0</v>
      </c>
      <c r="W218" s="39">
        <f>Input!C207</f>
        <v>0</v>
      </c>
      <c r="X218" s="39">
        <f t="shared" si="137"/>
        <v>0</v>
      </c>
      <c r="Y218" s="39">
        <f>Input!D207</f>
        <v>0</v>
      </c>
      <c r="Z218" s="39">
        <f t="shared" si="138"/>
        <v>0</v>
      </c>
      <c r="AA218" s="39">
        <f>Input!E207</f>
        <v>0</v>
      </c>
      <c r="AB218" s="39">
        <f t="shared" si="139"/>
        <v>0</v>
      </c>
      <c r="AC218" s="39">
        <f>Input!F207</f>
        <v>0</v>
      </c>
      <c r="AD218" s="39">
        <f t="shared" si="140"/>
        <v>0</v>
      </c>
      <c r="AE218" s="39">
        <v>0</v>
      </c>
      <c r="AF218" s="39">
        <v>0</v>
      </c>
      <c r="AG218" s="39">
        <v>0</v>
      </c>
      <c r="AH218" s="39">
        <v>0</v>
      </c>
      <c r="AI218" s="39">
        <v>0</v>
      </c>
      <c r="AJ218" s="39">
        <v>0</v>
      </c>
      <c r="AK218" s="39">
        <v>0</v>
      </c>
      <c r="AL218" s="39">
        <v>0</v>
      </c>
      <c r="AM218" s="39">
        <v>0</v>
      </c>
      <c r="AN218" s="39">
        <v>0</v>
      </c>
      <c r="AO218" s="39">
        <v>31.81</v>
      </c>
      <c r="AP218" s="39">
        <v>3910</v>
      </c>
      <c r="AQ218" s="39">
        <f>Input!G207</f>
        <v>3.5539999999999998</v>
      </c>
      <c r="AR218" s="39">
        <f t="shared" si="141"/>
        <v>2574.6846379999997</v>
      </c>
    </row>
    <row r="219" spans="1:44" x14ac:dyDescent="0.3">
      <c r="A219" s="39">
        <v>13070007</v>
      </c>
      <c r="B219" s="63" t="s">
        <v>1551</v>
      </c>
      <c r="C219" s="39" t="s">
        <v>1552</v>
      </c>
      <c r="D219" s="39">
        <v>48</v>
      </c>
      <c r="E219" s="39" t="s">
        <v>49</v>
      </c>
      <c r="F219" s="39" t="s">
        <v>53</v>
      </c>
      <c r="G219" s="39">
        <v>29560</v>
      </c>
      <c r="H219" s="39">
        <v>-102.417642</v>
      </c>
      <c r="I219" s="39">
        <v>31.113202999999999</v>
      </c>
      <c r="J219" s="39">
        <v>-102.417625</v>
      </c>
      <c r="K219" s="39">
        <v>31.113206999999999</v>
      </c>
      <c r="L219" s="39">
        <v>1.615</v>
      </c>
      <c r="M219" s="39" t="s">
        <v>51</v>
      </c>
      <c r="N219" s="39">
        <v>65</v>
      </c>
      <c r="O219" s="39">
        <v>0.748</v>
      </c>
      <c r="P219" s="39">
        <v>0.11899999999999999</v>
      </c>
      <c r="Q219" s="39">
        <v>1</v>
      </c>
      <c r="R219" s="39">
        <v>19390901</v>
      </c>
      <c r="S219" s="39">
        <v>20040930</v>
      </c>
      <c r="T219" s="39">
        <v>23772</v>
      </c>
      <c r="U219" s="39">
        <v>23772</v>
      </c>
      <c r="V219" s="39">
        <v>1.9</v>
      </c>
      <c r="W219" s="39">
        <f>Input!C208</f>
        <v>4.2</v>
      </c>
      <c r="X219" s="39">
        <f t="shared" si="137"/>
        <v>3042.6774</v>
      </c>
      <c r="Y219" s="39">
        <f>Input!D208</f>
        <v>7.4</v>
      </c>
      <c r="Z219" s="39">
        <f t="shared" si="138"/>
        <v>5360.9078</v>
      </c>
      <c r="AA219" s="39">
        <f>Input!E208</f>
        <v>10</v>
      </c>
      <c r="AB219" s="39">
        <f t="shared" si="139"/>
        <v>7244.47</v>
      </c>
      <c r="AC219" s="39">
        <f>Input!F208</f>
        <v>15</v>
      </c>
      <c r="AD219" s="39">
        <f t="shared" si="140"/>
        <v>10866.705</v>
      </c>
      <c r="AE219" s="39">
        <v>17</v>
      </c>
      <c r="AF219" s="39">
        <v>19</v>
      </c>
      <c r="AG219" s="39">
        <v>23</v>
      </c>
      <c r="AH219" s="39">
        <v>27</v>
      </c>
      <c r="AI219" s="39">
        <v>32</v>
      </c>
      <c r="AJ219" s="39">
        <v>37</v>
      </c>
      <c r="AK219" s="39">
        <v>41</v>
      </c>
      <c r="AL219" s="39">
        <v>48</v>
      </c>
      <c r="AM219" s="39">
        <v>80</v>
      </c>
      <c r="AN219" s="39">
        <v>114</v>
      </c>
      <c r="AO219" s="39">
        <v>879</v>
      </c>
      <c r="AP219" s="39">
        <v>19400</v>
      </c>
      <c r="AQ219" s="39">
        <f>Input!G208</f>
        <v>68.111999999999995</v>
      </c>
      <c r="AR219" s="39">
        <f t="shared" si="141"/>
        <v>49343.534063999999</v>
      </c>
    </row>
    <row r="220" spans="1:44" x14ac:dyDescent="0.3">
      <c r="A220" s="39">
        <v>13070008</v>
      </c>
      <c r="B220" s="63" t="s">
        <v>1645</v>
      </c>
      <c r="C220" s="39" t="s">
        <v>185</v>
      </c>
      <c r="D220" s="39">
        <v>48</v>
      </c>
      <c r="E220" s="39" t="s">
        <v>49</v>
      </c>
      <c r="F220" s="39" t="s">
        <v>50</v>
      </c>
      <c r="G220" s="39">
        <v>31600</v>
      </c>
      <c r="H220" s="39">
        <v>-101.7701244</v>
      </c>
      <c r="I220" s="39">
        <v>30.65961373</v>
      </c>
      <c r="J220" s="39">
        <v>-101.77014923</v>
      </c>
      <c r="K220" s="39">
        <v>30.659610749999999</v>
      </c>
      <c r="L220" s="39">
        <v>2.3969999999999998</v>
      </c>
      <c r="M220" s="39" t="s">
        <v>51</v>
      </c>
      <c r="N220" s="39">
        <v>13</v>
      </c>
      <c r="O220" s="39">
        <v>0.77600000000000002</v>
      </c>
      <c r="P220" s="39">
        <v>0.13400000000000001</v>
      </c>
      <c r="Q220" s="39">
        <v>1</v>
      </c>
      <c r="R220" s="39">
        <v>19211001</v>
      </c>
      <c r="S220" s="39">
        <v>19490930</v>
      </c>
      <c r="T220" s="39">
        <v>4961</v>
      </c>
      <c r="U220" s="39">
        <v>4961</v>
      </c>
      <c r="V220" s="39">
        <v>20</v>
      </c>
      <c r="W220" s="39">
        <f>Input!C209</f>
        <v>29</v>
      </c>
      <c r="X220" s="39">
        <f t="shared" si="137"/>
        <v>21008.963</v>
      </c>
      <c r="Y220" s="39">
        <f>Input!D209</f>
        <v>37</v>
      </c>
      <c r="Z220" s="39">
        <f t="shared" si="138"/>
        <v>26804.539000000001</v>
      </c>
      <c r="AA220" s="39">
        <f>Input!E209</f>
        <v>42</v>
      </c>
      <c r="AB220" s="39">
        <f t="shared" si="139"/>
        <v>30426.774000000001</v>
      </c>
      <c r="AC220" s="39">
        <f>Input!F209</f>
        <v>53</v>
      </c>
      <c r="AD220" s="39">
        <f t="shared" si="140"/>
        <v>38395.690999999999</v>
      </c>
      <c r="AE220" s="39">
        <v>57</v>
      </c>
      <c r="AF220" s="39">
        <v>59</v>
      </c>
      <c r="AG220" s="39">
        <v>69</v>
      </c>
      <c r="AH220" s="39">
        <v>87</v>
      </c>
      <c r="AI220" s="39">
        <v>105</v>
      </c>
      <c r="AJ220" s="39">
        <v>118</v>
      </c>
      <c r="AK220" s="39">
        <v>130</v>
      </c>
      <c r="AL220" s="39">
        <v>156</v>
      </c>
      <c r="AM220" s="39">
        <v>409</v>
      </c>
      <c r="AN220" s="39">
        <v>892</v>
      </c>
      <c r="AO220" s="39">
        <v>3539</v>
      </c>
      <c r="AP220" s="39">
        <v>12900</v>
      </c>
      <c r="AQ220" s="39">
        <f>Input!G209</f>
        <v>238.38399999999999</v>
      </c>
      <c r="AR220" s="39">
        <f t="shared" si="141"/>
        <v>172696.57364799999</v>
      </c>
    </row>
    <row r="221" spans="1:44" x14ac:dyDescent="0.3">
      <c r="A221" s="44">
        <v>13070009</v>
      </c>
      <c r="B221" s="45"/>
      <c r="C221" s="44" t="s">
        <v>76</v>
      </c>
      <c r="D221" s="44"/>
      <c r="E221" s="44"/>
      <c r="F221" s="44"/>
      <c r="G221" s="44"/>
      <c r="H221" s="44"/>
      <c r="I221" s="44"/>
      <c r="J221" s="44"/>
      <c r="K221" s="44"/>
      <c r="L221" s="44"/>
      <c r="M221" s="44"/>
      <c r="N221" s="44"/>
      <c r="O221" s="44"/>
      <c r="P221" s="44"/>
      <c r="Q221" s="44"/>
      <c r="R221" s="44"/>
      <c r="S221" s="44"/>
      <c r="T221" s="44"/>
      <c r="U221" s="44"/>
      <c r="V221" s="44"/>
      <c r="W221" s="44">
        <f>Input!C210</f>
        <v>0</v>
      </c>
      <c r="X221" s="44"/>
      <c r="Y221" s="44">
        <f>Input!D210</f>
        <v>0</v>
      </c>
      <c r="Z221" s="44"/>
      <c r="AA221" s="44">
        <f>Input!E210</f>
        <v>0</v>
      </c>
      <c r="AB221" s="44"/>
      <c r="AC221" s="44">
        <f>Input!F210</f>
        <v>0</v>
      </c>
      <c r="AD221" s="44"/>
      <c r="AE221" s="44"/>
      <c r="AF221" s="44"/>
      <c r="AG221" s="44"/>
      <c r="AH221" s="44"/>
      <c r="AI221" s="44"/>
      <c r="AJ221" s="44"/>
      <c r="AK221" s="44"/>
      <c r="AL221" s="44"/>
      <c r="AM221" s="44"/>
      <c r="AN221" s="44"/>
      <c r="AO221" s="44"/>
      <c r="AP221" s="44"/>
      <c r="AQ221" s="44">
        <f>Input!G210</f>
        <v>0</v>
      </c>
      <c r="AR221" s="44"/>
    </row>
    <row r="222" spans="1:44" x14ac:dyDescent="0.3">
      <c r="A222" s="39">
        <v>13070010</v>
      </c>
      <c r="B222" s="63" t="s">
        <v>1646</v>
      </c>
      <c r="C222" s="39" t="s">
        <v>186</v>
      </c>
      <c r="D222" s="39">
        <v>48</v>
      </c>
      <c r="E222" s="39" t="s">
        <v>49</v>
      </c>
      <c r="F222" s="39" t="s">
        <v>53</v>
      </c>
      <c r="G222" s="39">
        <v>763</v>
      </c>
      <c r="H222" s="39">
        <v>-101.73317878</v>
      </c>
      <c r="I222" s="39">
        <v>30.452122110000001</v>
      </c>
      <c r="J222" s="39">
        <v>-101.73347473</v>
      </c>
      <c r="K222" s="39">
        <v>30.451841349999999</v>
      </c>
      <c r="L222" s="39">
        <v>42.158999999999999</v>
      </c>
      <c r="M222" s="39" t="s">
        <v>51</v>
      </c>
      <c r="N222" s="39">
        <v>13</v>
      </c>
      <c r="O222" s="39">
        <v>0.78700000000000003</v>
      </c>
      <c r="P222" s="39">
        <v>0.22</v>
      </c>
      <c r="Q222" s="39">
        <v>1</v>
      </c>
      <c r="R222" s="39">
        <v>19740117</v>
      </c>
      <c r="S222" s="39">
        <v>20040930</v>
      </c>
      <c r="T222" s="39">
        <v>5041</v>
      </c>
      <c r="U222" s="39">
        <v>5041</v>
      </c>
      <c r="V222" s="39">
        <v>7.3</v>
      </c>
      <c r="W222" s="39">
        <f>Input!C211</f>
        <v>14</v>
      </c>
      <c r="X222" s="39">
        <f>W222*724.447</f>
        <v>10142.258</v>
      </c>
      <c r="Y222" s="39">
        <f>Input!D211</f>
        <v>16</v>
      </c>
      <c r="Z222" s="39">
        <f>Y222*724.447</f>
        <v>11591.152</v>
      </c>
      <c r="AA222" s="39">
        <f>Input!E211</f>
        <v>17</v>
      </c>
      <c r="AB222" s="39">
        <f>AA222*724.447</f>
        <v>12315.599</v>
      </c>
      <c r="AC222" s="39">
        <f>Input!F211</f>
        <v>19</v>
      </c>
      <c r="AD222" s="39">
        <f>AC222*724.447</f>
        <v>13764.493</v>
      </c>
      <c r="AE222" s="39">
        <v>20</v>
      </c>
      <c r="AF222" s="39">
        <v>21</v>
      </c>
      <c r="AG222" s="39">
        <v>22</v>
      </c>
      <c r="AH222" s="39">
        <v>23</v>
      </c>
      <c r="AI222" s="39">
        <v>25</v>
      </c>
      <c r="AJ222" s="39">
        <v>28</v>
      </c>
      <c r="AK222" s="39">
        <v>30</v>
      </c>
      <c r="AL222" s="39">
        <v>32</v>
      </c>
      <c r="AM222" s="39">
        <v>37</v>
      </c>
      <c r="AN222" s="39">
        <v>46</v>
      </c>
      <c r="AO222" s="39">
        <v>103.58</v>
      </c>
      <c r="AP222" s="39">
        <v>22700</v>
      </c>
      <c r="AQ222" s="39">
        <f>Input!G211</f>
        <v>39.515999999999998</v>
      </c>
      <c r="AR222" s="39">
        <f>AQ222*724.447</f>
        <v>28627.247651999998</v>
      </c>
    </row>
    <row r="223" spans="1:44" x14ac:dyDescent="0.3">
      <c r="A223" s="44">
        <v>13070011</v>
      </c>
      <c r="B223" s="45"/>
      <c r="C223" s="44" t="s">
        <v>76</v>
      </c>
      <c r="D223" s="44"/>
      <c r="E223" s="44"/>
      <c r="F223" s="44"/>
      <c r="G223" s="44"/>
      <c r="H223" s="44"/>
      <c r="I223" s="44"/>
      <c r="J223" s="44"/>
      <c r="K223" s="44"/>
      <c r="L223" s="44"/>
      <c r="M223" s="44"/>
      <c r="N223" s="44"/>
      <c r="O223" s="44"/>
      <c r="P223" s="44"/>
      <c r="Q223" s="44"/>
      <c r="R223" s="44"/>
      <c r="S223" s="44"/>
      <c r="T223" s="44"/>
      <c r="U223" s="44"/>
      <c r="V223" s="44"/>
      <c r="W223" s="44">
        <f>Input!C212</f>
        <v>0</v>
      </c>
      <c r="X223" s="44"/>
      <c r="Y223" s="44">
        <f>Input!D212</f>
        <v>0</v>
      </c>
      <c r="Z223" s="44"/>
      <c r="AA223" s="44">
        <f>Input!E212</f>
        <v>0</v>
      </c>
      <c r="AB223" s="44"/>
      <c r="AC223" s="44">
        <f>Input!F212</f>
        <v>0</v>
      </c>
      <c r="AD223" s="44"/>
      <c r="AE223" s="44"/>
      <c r="AF223" s="44"/>
      <c r="AG223" s="44"/>
      <c r="AH223" s="44"/>
      <c r="AI223" s="44"/>
      <c r="AJ223" s="44"/>
      <c r="AK223" s="44"/>
      <c r="AL223" s="44"/>
      <c r="AM223" s="44"/>
      <c r="AN223" s="44"/>
      <c r="AO223" s="44"/>
      <c r="AP223" s="44"/>
      <c r="AQ223" s="44">
        <f>Input!G212</f>
        <v>0</v>
      </c>
      <c r="AR223" s="44"/>
    </row>
    <row r="224" spans="1:44" x14ac:dyDescent="0.3">
      <c r="A224" s="44">
        <v>13070012</v>
      </c>
      <c r="B224" s="45"/>
      <c r="C224" s="44" t="s">
        <v>76</v>
      </c>
      <c r="D224" s="44"/>
      <c r="E224" s="44"/>
      <c r="F224" s="44"/>
      <c r="G224" s="44"/>
      <c r="H224" s="44"/>
      <c r="I224" s="44"/>
      <c r="J224" s="44"/>
      <c r="K224" s="44"/>
      <c r="L224" s="44"/>
      <c r="M224" s="44"/>
      <c r="N224" s="44"/>
      <c r="O224" s="44"/>
      <c r="P224" s="44"/>
      <c r="Q224" s="44"/>
      <c r="R224" s="44"/>
      <c r="S224" s="44"/>
      <c r="T224" s="44"/>
      <c r="U224" s="44"/>
      <c r="V224" s="44"/>
      <c r="W224" s="44">
        <f>Input!C213</f>
        <v>0</v>
      </c>
      <c r="X224" s="44"/>
      <c r="Y224" s="44">
        <f>Input!D213</f>
        <v>0</v>
      </c>
      <c r="Z224" s="44"/>
      <c r="AA224" s="44">
        <f>Input!E213</f>
        <v>0</v>
      </c>
      <c r="AB224" s="44"/>
      <c r="AC224" s="44">
        <f>Input!F213</f>
        <v>0</v>
      </c>
      <c r="AD224" s="44"/>
      <c r="AE224" s="44"/>
      <c r="AF224" s="44"/>
      <c r="AG224" s="44"/>
      <c r="AH224" s="44"/>
      <c r="AI224" s="44"/>
      <c r="AJ224" s="44"/>
      <c r="AK224" s="44"/>
      <c r="AL224" s="44"/>
      <c r="AM224" s="44"/>
      <c r="AN224" s="44"/>
      <c r="AO224" s="44"/>
      <c r="AP224" s="44"/>
      <c r="AQ224" s="44">
        <f>Input!G213</f>
        <v>0</v>
      </c>
      <c r="AR224" s="44"/>
    </row>
    <row r="225" spans="1:44" x14ac:dyDescent="0.3">
      <c r="A225" s="39">
        <v>13080001</v>
      </c>
      <c r="B225" s="63" t="s">
        <v>1647</v>
      </c>
      <c r="C225" s="39" t="s">
        <v>187</v>
      </c>
      <c r="D225" s="39">
        <v>48</v>
      </c>
      <c r="E225" s="39" t="s">
        <v>49</v>
      </c>
      <c r="F225" s="39" t="s">
        <v>50</v>
      </c>
      <c r="G225" s="39">
        <v>249</v>
      </c>
      <c r="H225" s="39">
        <v>-100.71842022</v>
      </c>
      <c r="I225" s="39">
        <v>29.146071200000002</v>
      </c>
      <c r="J225" s="39">
        <v>-100.71875119000001</v>
      </c>
      <c r="K225" s="39">
        <v>29.145888630000002</v>
      </c>
      <c r="L225" s="39">
        <v>38.046999999999997</v>
      </c>
      <c r="M225" s="39" t="s">
        <v>188</v>
      </c>
      <c r="N225" s="39">
        <v>40</v>
      </c>
      <c r="O225" s="39">
        <v>0.27800000000000002</v>
      </c>
      <c r="P225" s="39">
        <v>0.27200000000000002</v>
      </c>
      <c r="Q225" s="39">
        <v>1</v>
      </c>
      <c r="R225" s="39">
        <v>19111112</v>
      </c>
      <c r="S225" s="39">
        <v>19711231</v>
      </c>
      <c r="T225" s="39">
        <v>15420</v>
      </c>
      <c r="U225" s="39">
        <v>10863</v>
      </c>
      <c r="V225" s="39">
        <v>-10000</v>
      </c>
      <c r="W225" s="39">
        <f>Input!C214</f>
        <v>0</v>
      </c>
      <c r="X225" s="39">
        <f t="shared" ref="X225:X226" si="142">W225*724.447</f>
        <v>0</v>
      </c>
      <c r="Y225" s="39">
        <f>Input!D214</f>
        <v>0</v>
      </c>
      <c r="Z225" s="39">
        <f t="shared" ref="Z225:Z226" si="143">Y225*724.447</f>
        <v>0</v>
      </c>
      <c r="AA225" s="39">
        <f>Input!E214</f>
        <v>0</v>
      </c>
      <c r="AB225" s="39">
        <f t="shared" ref="AB225:AB226" si="144">AA225*724.447</f>
        <v>0</v>
      </c>
      <c r="AC225" s="39">
        <f>Input!F214</f>
        <v>0</v>
      </c>
      <c r="AD225" s="39">
        <f t="shared" ref="AD225:AD226" si="145">AC225*724.447</f>
        <v>0</v>
      </c>
      <c r="AE225" s="39">
        <v>0</v>
      </c>
      <c r="AF225" s="39">
        <v>0.19</v>
      </c>
      <c r="AG225" s="39">
        <v>1</v>
      </c>
      <c r="AH225" s="39">
        <v>2</v>
      </c>
      <c r="AI225" s="39">
        <v>4</v>
      </c>
      <c r="AJ225" s="39">
        <v>6.5</v>
      </c>
      <c r="AK225" s="39">
        <v>8</v>
      </c>
      <c r="AL225" s="39">
        <v>11</v>
      </c>
      <c r="AM225" s="39">
        <v>25</v>
      </c>
      <c r="AN225" s="39">
        <v>37</v>
      </c>
      <c r="AO225" s="39">
        <v>210.74</v>
      </c>
      <c r="AP225" s="39">
        <v>28200</v>
      </c>
      <c r="AQ225" s="39">
        <f>Input!G214</f>
        <v>0</v>
      </c>
      <c r="AR225" s="39">
        <f t="shared" ref="AR225:AR226" si="146">AQ225*724.447</f>
        <v>0</v>
      </c>
    </row>
    <row r="226" spans="1:44" x14ac:dyDescent="0.3">
      <c r="A226" s="39">
        <v>13080002</v>
      </c>
      <c r="B226" s="63" t="s">
        <v>1648</v>
      </c>
      <c r="C226" s="39" t="s">
        <v>189</v>
      </c>
      <c r="D226" s="39">
        <v>48</v>
      </c>
      <c r="E226" s="39" t="s">
        <v>49</v>
      </c>
      <c r="F226" s="39" t="s">
        <v>53</v>
      </c>
      <c r="G226" s="39">
        <v>132578</v>
      </c>
      <c r="H226" s="39">
        <v>-99.488652869999996</v>
      </c>
      <c r="I226" s="39">
        <v>27.400576600000001</v>
      </c>
      <c r="J226" s="39">
        <v>-99.489295960000007</v>
      </c>
      <c r="K226" s="39">
        <v>27.40061378</v>
      </c>
      <c r="L226" s="39">
        <v>64.06</v>
      </c>
      <c r="M226" s="39" t="s">
        <v>51</v>
      </c>
      <c r="N226" s="39">
        <v>7</v>
      </c>
      <c r="O226" s="39">
        <v>0.66900000000000004</v>
      </c>
      <c r="P226" s="39">
        <v>9.5000000000000001E-2</v>
      </c>
      <c r="Q226" s="39">
        <v>1</v>
      </c>
      <c r="R226" s="39">
        <v>19970927</v>
      </c>
      <c r="S226" s="39">
        <v>20040930</v>
      </c>
      <c r="T226" s="39">
        <v>2561</v>
      </c>
      <c r="U226" s="39">
        <v>2561</v>
      </c>
      <c r="V226" s="39">
        <v>1.7</v>
      </c>
      <c r="W226" s="39">
        <f>Input!C215</f>
        <v>464.62</v>
      </c>
      <c r="X226" s="39">
        <f t="shared" si="142"/>
        <v>336592.56514000002</v>
      </c>
      <c r="Y226" s="39">
        <f>Input!D215</f>
        <v>647</v>
      </c>
      <c r="Z226" s="39">
        <f t="shared" si="143"/>
        <v>468717.20899999997</v>
      </c>
      <c r="AA226" s="39">
        <f>Input!E215</f>
        <v>748</v>
      </c>
      <c r="AB226" s="39">
        <f t="shared" si="144"/>
        <v>541886.35600000003</v>
      </c>
      <c r="AC226" s="39">
        <f>Input!F215</f>
        <v>871.8</v>
      </c>
      <c r="AD226" s="39">
        <f t="shared" si="145"/>
        <v>631572.8946</v>
      </c>
      <c r="AE226" s="39">
        <v>937.5</v>
      </c>
      <c r="AF226" s="39">
        <v>1000</v>
      </c>
      <c r="AG226" s="39">
        <v>1118</v>
      </c>
      <c r="AH226" s="39">
        <v>1270</v>
      </c>
      <c r="AI226" s="39">
        <v>1420</v>
      </c>
      <c r="AJ226" s="39">
        <v>1700</v>
      </c>
      <c r="AK226" s="39">
        <v>2025</v>
      </c>
      <c r="AL226" s="39">
        <v>2430</v>
      </c>
      <c r="AM226" s="39">
        <v>3678</v>
      </c>
      <c r="AN226" s="39">
        <v>4790</v>
      </c>
      <c r="AO226" s="39">
        <v>9095</v>
      </c>
      <c r="AP226" s="39">
        <v>88000</v>
      </c>
      <c r="AQ226" s="39">
        <f>Input!G215</f>
        <v>1951.713</v>
      </c>
      <c r="AR226" s="39">
        <f t="shared" si="146"/>
        <v>1413912.6277109999</v>
      </c>
    </row>
    <row r="227" spans="1:44" x14ac:dyDescent="0.3">
      <c r="A227" s="44">
        <v>13080003</v>
      </c>
      <c r="B227" s="45"/>
      <c r="C227" s="44" t="s">
        <v>76</v>
      </c>
      <c r="D227" s="44"/>
      <c r="E227" s="44"/>
      <c r="F227" s="44"/>
      <c r="G227" s="44"/>
      <c r="H227" s="44"/>
      <c r="I227" s="44"/>
      <c r="J227" s="44"/>
      <c r="K227" s="44"/>
      <c r="L227" s="44"/>
      <c r="M227" s="44"/>
      <c r="N227" s="44"/>
      <c r="O227" s="44"/>
      <c r="P227" s="44"/>
      <c r="Q227" s="44"/>
      <c r="R227" s="44"/>
      <c r="S227" s="44"/>
      <c r="T227" s="44"/>
      <c r="U227" s="44"/>
      <c r="V227" s="44"/>
      <c r="W227" s="44">
        <f>Input!C216</f>
        <v>0</v>
      </c>
      <c r="X227" s="44"/>
      <c r="Y227" s="44">
        <f>Input!D216</f>
        <v>0</v>
      </c>
      <c r="Z227" s="44"/>
      <c r="AA227" s="44">
        <f>Input!E216</f>
        <v>0</v>
      </c>
      <c r="AB227" s="44"/>
      <c r="AC227" s="44">
        <f>Input!F216</f>
        <v>0</v>
      </c>
      <c r="AD227" s="44"/>
      <c r="AE227" s="44"/>
      <c r="AF227" s="44"/>
      <c r="AG227" s="44"/>
      <c r="AH227" s="44"/>
      <c r="AI227" s="44"/>
      <c r="AJ227" s="44"/>
      <c r="AK227" s="44"/>
      <c r="AL227" s="44"/>
      <c r="AM227" s="44"/>
      <c r="AN227" s="44"/>
      <c r="AO227" s="44"/>
      <c r="AP227" s="44"/>
      <c r="AQ227" s="44">
        <f>Input!G216</f>
        <v>0</v>
      </c>
      <c r="AR227" s="44"/>
    </row>
    <row r="228" spans="1:44" x14ac:dyDescent="0.3">
      <c r="A228" s="44">
        <v>13090001</v>
      </c>
      <c r="B228" s="45"/>
      <c r="C228" s="44" t="s">
        <v>76</v>
      </c>
      <c r="D228" s="44"/>
      <c r="E228" s="44"/>
      <c r="F228" s="44"/>
      <c r="G228" s="44"/>
      <c r="H228" s="44"/>
      <c r="I228" s="44"/>
      <c r="J228" s="44"/>
      <c r="K228" s="44"/>
      <c r="L228" s="44"/>
      <c r="M228" s="44"/>
      <c r="N228" s="44"/>
      <c r="O228" s="44"/>
      <c r="P228" s="44"/>
      <c r="Q228" s="44"/>
      <c r="R228" s="44"/>
      <c r="S228" s="44"/>
      <c r="T228" s="44"/>
      <c r="U228" s="44"/>
      <c r="V228" s="44"/>
      <c r="W228" s="44">
        <f>Input!C217</f>
        <v>0</v>
      </c>
      <c r="X228" s="44"/>
      <c r="Y228" s="44">
        <f>Input!D217</f>
        <v>0</v>
      </c>
      <c r="Z228" s="44"/>
      <c r="AA228" s="44">
        <f>Input!E217</f>
        <v>0</v>
      </c>
      <c r="AB228" s="44"/>
      <c r="AC228" s="44">
        <f>Input!F217</f>
        <v>0</v>
      </c>
      <c r="AD228" s="44"/>
      <c r="AE228" s="44"/>
      <c r="AF228" s="44"/>
      <c r="AG228" s="44"/>
      <c r="AH228" s="44"/>
      <c r="AI228" s="44"/>
      <c r="AJ228" s="44"/>
      <c r="AK228" s="44"/>
      <c r="AL228" s="44"/>
      <c r="AM228" s="44"/>
      <c r="AN228" s="44"/>
      <c r="AO228" s="44"/>
      <c r="AP228" s="44"/>
      <c r="AQ228" s="44">
        <f>Input!G217</f>
        <v>0</v>
      </c>
      <c r="AR228" s="44"/>
    </row>
    <row r="229" spans="1:44" x14ac:dyDescent="0.3">
      <c r="A229" s="44">
        <v>13090002</v>
      </c>
      <c r="B229" s="45"/>
      <c r="C229" s="44" t="s">
        <v>76</v>
      </c>
      <c r="D229" s="44"/>
      <c r="E229" s="44"/>
      <c r="F229" s="44"/>
      <c r="G229" s="44"/>
      <c r="H229" s="44"/>
      <c r="I229" s="44"/>
      <c r="J229" s="44"/>
      <c r="K229" s="44"/>
      <c r="L229" s="44"/>
      <c r="M229" s="44"/>
      <c r="N229" s="44"/>
      <c r="O229" s="44"/>
      <c r="P229" s="44"/>
      <c r="Q229" s="44"/>
      <c r="R229" s="44"/>
      <c r="S229" s="44"/>
      <c r="T229" s="44"/>
      <c r="U229" s="44"/>
      <c r="V229" s="44"/>
      <c r="W229" s="44">
        <f>Input!C218</f>
        <v>0</v>
      </c>
      <c r="X229" s="44"/>
      <c r="Y229" s="44">
        <f>Input!D218</f>
        <v>0</v>
      </c>
      <c r="Z229" s="44"/>
      <c r="AA229" s="44">
        <f>Input!E218</f>
        <v>0</v>
      </c>
      <c r="AB229" s="44"/>
      <c r="AC229" s="44">
        <f>Input!F218</f>
        <v>0</v>
      </c>
      <c r="AD229" s="44"/>
      <c r="AE229" s="44"/>
      <c r="AF229" s="44"/>
      <c r="AG229" s="44"/>
      <c r="AH229" s="44"/>
      <c r="AI229" s="44"/>
      <c r="AJ229" s="44"/>
      <c r="AK229" s="44"/>
      <c r="AL229" s="44"/>
      <c r="AM229" s="44"/>
      <c r="AN229" s="44"/>
      <c r="AO229" s="44"/>
      <c r="AP229" s="44"/>
      <c r="AQ229" s="44">
        <f>Input!G218</f>
        <v>0</v>
      </c>
      <c r="AR229" s="44"/>
    </row>
  </sheetData>
  <mergeCells count="21">
    <mergeCell ref="A47:A49"/>
    <mergeCell ref="A69:A72"/>
    <mergeCell ref="B69:B71"/>
    <mergeCell ref="A84:A86"/>
    <mergeCell ref="A16:A18"/>
    <mergeCell ref="B16:B17"/>
    <mergeCell ref="A25:A27"/>
    <mergeCell ref="B25:B26"/>
    <mergeCell ref="A29:A31"/>
    <mergeCell ref="B29:B30"/>
    <mergeCell ref="B84:B85"/>
    <mergeCell ref="A106:A108"/>
    <mergeCell ref="B106:B107"/>
    <mergeCell ref="A147:A149"/>
    <mergeCell ref="B147:B148"/>
    <mergeCell ref="A87:A89"/>
    <mergeCell ref="B87:B88"/>
    <mergeCell ref="A91:A93"/>
    <mergeCell ref="B91:B92"/>
    <mergeCell ref="A98:A99"/>
    <mergeCell ref="A100:A101"/>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1"/>
  <sheetViews>
    <sheetView topLeftCell="O1" zoomScale="70" zoomScaleNormal="70" workbookViewId="0">
      <selection activeCell="AL26" sqref="AL26"/>
    </sheetView>
  </sheetViews>
  <sheetFormatPr defaultRowHeight="14.4" x14ac:dyDescent="0.3"/>
  <sheetData>
    <row r="1" spans="1:4" ht="18.600000000000001" thickBot="1" x14ac:dyDescent="0.4">
      <c r="A1" s="180" t="s">
        <v>3</v>
      </c>
      <c r="B1" s="181"/>
      <c r="C1" s="181"/>
      <c r="D1" s="182"/>
    </row>
  </sheetData>
  <mergeCells count="1">
    <mergeCell ref="A1:D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AG1096"/>
  <sheetViews>
    <sheetView topLeftCell="A2" zoomScaleNormal="100" workbookViewId="0">
      <pane xSplit="2" ySplit="1" topLeftCell="W18" activePane="bottomRight" state="frozen"/>
      <selection activeCell="AA9" sqref="AA9"/>
      <selection pane="topRight" activeCell="AA9" sqref="AA9"/>
      <selection pane="bottomLeft" activeCell="AA9" sqref="AA9"/>
      <selection pane="bottomRight" activeCell="AB112" sqref="AB112"/>
    </sheetView>
  </sheetViews>
  <sheetFormatPr defaultRowHeight="14.4" x14ac:dyDescent="0.3"/>
  <cols>
    <col min="1" max="1" width="9.109375" style="5" customWidth="1"/>
    <col min="2" max="2" width="15.33203125" style="5" customWidth="1"/>
    <col min="3" max="3" width="13.33203125" style="5" customWidth="1"/>
    <col min="4" max="5" width="15.6640625" customWidth="1"/>
    <col min="6" max="6" width="10" customWidth="1"/>
    <col min="7" max="7" width="2.6640625" style="9" customWidth="1"/>
    <col min="8" max="11" width="15.6640625" customWidth="1"/>
    <col min="12" max="12" width="2.5546875" style="9" customWidth="1"/>
    <col min="13" max="13" width="9.109375" customWidth="1"/>
    <col min="14" max="14" width="15.6640625" customWidth="1"/>
    <col min="15" max="15" width="2.109375" style="9" customWidth="1"/>
    <col min="16" max="16" width="18.6640625" style="5" customWidth="1"/>
    <col min="17" max="17" width="17.6640625" style="19" customWidth="1"/>
    <col min="18" max="19" width="15.6640625" style="39" customWidth="1"/>
    <col min="20" max="20" width="9.109375" style="39" customWidth="1"/>
    <col min="21" max="21" width="3.109375" style="9" customWidth="1"/>
    <col min="22" max="22" width="15.6640625" style="39" customWidth="1"/>
    <col min="23" max="23" width="17.33203125" style="39" customWidth="1"/>
    <col min="24" max="24" width="2.88671875" style="9" customWidth="1"/>
    <col min="25" max="25" width="9.109375" style="39" customWidth="1"/>
    <col min="26" max="26" width="15.6640625" style="39" customWidth="1"/>
    <col min="27" max="27" width="2.5546875" style="9" customWidth="1"/>
    <col min="28" max="28" width="15.6640625" customWidth="1"/>
  </cols>
  <sheetData>
    <row r="1" spans="1:31" x14ac:dyDescent="0.3">
      <c r="A1" s="20" t="s">
        <v>918</v>
      </c>
      <c r="C1" s="20"/>
      <c r="D1" s="13"/>
      <c r="E1" s="13"/>
      <c r="F1" s="13"/>
      <c r="H1" s="13" t="s">
        <v>923</v>
      </c>
      <c r="M1" s="13" t="s">
        <v>926</v>
      </c>
      <c r="P1" s="20" t="s">
        <v>928</v>
      </c>
      <c r="V1" s="39" t="s">
        <v>931</v>
      </c>
      <c r="Y1" s="39" t="s">
        <v>933</v>
      </c>
      <c r="AB1" t="s">
        <v>935</v>
      </c>
    </row>
    <row r="2" spans="1:31" s="15" customFormat="1" ht="57.6" x14ac:dyDescent="0.3">
      <c r="A2" s="16" t="s">
        <v>1126</v>
      </c>
      <c r="B2" s="16" t="s">
        <v>919</v>
      </c>
      <c r="C2" s="16" t="s">
        <v>7</v>
      </c>
      <c r="D2" s="17" t="s">
        <v>1681</v>
      </c>
      <c r="E2" s="17" t="s">
        <v>1682</v>
      </c>
      <c r="F2" s="16" t="s">
        <v>922</v>
      </c>
      <c r="G2" s="14"/>
      <c r="H2" s="66" t="s">
        <v>1683</v>
      </c>
      <c r="I2" s="66" t="s">
        <v>1684</v>
      </c>
      <c r="J2" s="17" t="s">
        <v>924</v>
      </c>
      <c r="K2" s="17" t="s">
        <v>925</v>
      </c>
      <c r="L2" s="14"/>
      <c r="M2" s="17" t="s">
        <v>7</v>
      </c>
      <c r="N2" s="17" t="s">
        <v>927</v>
      </c>
      <c r="O2" s="14"/>
      <c r="P2" s="17" t="s">
        <v>919</v>
      </c>
      <c r="Q2" s="17" t="s">
        <v>7</v>
      </c>
      <c r="R2" s="17" t="s">
        <v>929</v>
      </c>
      <c r="S2" s="17" t="s">
        <v>930</v>
      </c>
      <c r="T2" s="17" t="s">
        <v>922</v>
      </c>
      <c r="U2" s="14"/>
      <c r="V2" s="66" t="s">
        <v>1366</v>
      </c>
      <c r="W2" s="37" t="s">
        <v>934</v>
      </c>
      <c r="X2" s="14"/>
      <c r="Y2" s="17" t="s">
        <v>7</v>
      </c>
      <c r="Z2" s="17" t="s">
        <v>932</v>
      </c>
      <c r="AA2" s="14"/>
      <c r="AB2" s="10" t="s">
        <v>936</v>
      </c>
    </row>
    <row r="3" spans="1:31" x14ac:dyDescent="0.3">
      <c r="A3" s="5" t="s">
        <v>53</v>
      </c>
      <c r="B3" s="5" t="s">
        <v>941</v>
      </c>
      <c r="C3" s="39">
        <v>11120103</v>
      </c>
      <c r="D3" s="39">
        <v>1901</v>
      </c>
      <c r="E3" s="39">
        <v>1811</v>
      </c>
      <c r="F3" s="39">
        <f>E3/D3</f>
        <v>0.95265649658074703</v>
      </c>
      <c r="H3" s="39">
        <f>Input!J8</f>
        <v>371</v>
      </c>
      <c r="I3" s="39">
        <f>Input!K8</f>
        <v>0</v>
      </c>
      <c r="J3" s="39">
        <f>SUM(H3:I3)</f>
        <v>371</v>
      </c>
      <c r="K3" s="39">
        <f>J3*F3</f>
        <v>353.43556023145715</v>
      </c>
      <c r="M3" s="5">
        <v>11090101</v>
      </c>
      <c r="N3" s="5">
        <f>SUM(K40,K64,K933)</f>
        <v>61.931456860721966</v>
      </c>
      <c r="P3" s="38" t="s">
        <v>937</v>
      </c>
      <c r="Q3" s="40" t="s">
        <v>1192</v>
      </c>
      <c r="R3" s="39">
        <v>689606.36546034412</v>
      </c>
      <c r="S3" s="41">
        <v>318401.04397662403</v>
      </c>
      <c r="T3" s="39">
        <f>S3/R3</f>
        <v>0.46171418931737473</v>
      </c>
      <c r="V3" s="42">
        <f>Input!M3</f>
        <v>62</v>
      </c>
      <c r="W3" s="42">
        <f>V3*T3</f>
        <v>28.626279737677233</v>
      </c>
      <c r="Y3" s="39">
        <v>11090101</v>
      </c>
      <c r="Z3" s="39">
        <f>SUM(W248,W440,W758)</f>
        <v>238.52899058605854</v>
      </c>
      <c r="AB3" s="18">
        <f t="shared" ref="AB3:AB66" si="0">SUM(Z3,N3)</f>
        <v>300.46044744678051</v>
      </c>
    </row>
    <row r="4" spans="1:31" ht="14.4" customHeight="1" x14ac:dyDescent="0.3">
      <c r="A4" s="5" t="s">
        <v>53</v>
      </c>
      <c r="B4" s="5" t="s">
        <v>941</v>
      </c>
      <c r="C4" s="39">
        <v>11120201</v>
      </c>
      <c r="D4" s="39">
        <v>1901</v>
      </c>
      <c r="E4" s="39">
        <v>90</v>
      </c>
      <c r="F4" s="39">
        <f t="shared" ref="F4:F67" si="1">E4/D4</f>
        <v>4.7343503419253023E-2</v>
      </c>
      <c r="H4" s="39">
        <f>$H$3</f>
        <v>371</v>
      </c>
      <c r="I4" s="39">
        <f>$I$3</f>
        <v>0</v>
      </c>
      <c r="J4" s="39">
        <f t="shared" ref="J4:J67" si="2">SUM(H4:I4)</f>
        <v>371</v>
      </c>
      <c r="K4" s="39">
        <f t="shared" ref="K4:K67" si="3">J4*F4</f>
        <v>17.564439768542872</v>
      </c>
      <c r="M4" s="5">
        <v>11090102</v>
      </c>
      <c r="N4" s="5">
        <f>SUM(K41,K65)</f>
        <v>39.889500502603703</v>
      </c>
      <c r="P4" s="38" t="s">
        <v>937</v>
      </c>
      <c r="Q4" s="40" t="s">
        <v>1182</v>
      </c>
      <c r="R4" s="39">
        <v>689606.36546034412</v>
      </c>
      <c r="S4" s="41">
        <v>8711.7496547200008</v>
      </c>
      <c r="T4" s="39">
        <f t="shared" ref="T4:T67" si="4">S4/R4</f>
        <v>1.2632931032915431E-2</v>
      </c>
      <c r="V4" s="42">
        <f>$V$3</f>
        <v>62</v>
      </c>
      <c r="W4" s="42">
        <f t="shared" ref="W4:W67" si="5">V4*T4</f>
        <v>0.78324172404075676</v>
      </c>
      <c r="Y4" s="39">
        <v>11090102</v>
      </c>
      <c r="Z4" s="39">
        <f>SUM(W232,W441,W759)</f>
        <v>6.2282807130382514</v>
      </c>
      <c r="AB4" s="18">
        <f t="shared" si="0"/>
        <v>46.117781215641955</v>
      </c>
    </row>
    <row r="5" spans="1:31" x14ac:dyDescent="0.3">
      <c r="A5" s="5" t="s">
        <v>53</v>
      </c>
      <c r="B5" s="5" t="s">
        <v>960</v>
      </c>
      <c r="C5" s="39">
        <v>11090105</v>
      </c>
      <c r="D5" s="39">
        <v>6182</v>
      </c>
      <c r="E5" s="39">
        <v>116</v>
      </c>
      <c r="F5" s="39">
        <f t="shared" si="1"/>
        <v>1.8764153995470722E-2</v>
      </c>
      <c r="H5" s="39">
        <f>Input!J35</f>
        <v>1297</v>
      </c>
      <c r="I5" s="39">
        <f>Input!K35</f>
        <v>591</v>
      </c>
      <c r="J5" s="39">
        <f t="shared" si="2"/>
        <v>1888</v>
      </c>
      <c r="K5" s="39">
        <f t="shared" si="3"/>
        <v>35.426722743448721</v>
      </c>
      <c r="M5" s="5">
        <v>11090103</v>
      </c>
      <c r="N5" s="5">
        <f>SUM(K18,K42)</f>
        <v>2488.3342574293097</v>
      </c>
      <c r="P5" s="38" t="s">
        <v>937</v>
      </c>
      <c r="Q5" s="40" t="s">
        <v>1190</v>
      </c>
      <c r="R5" s="39">
        <v>689606.36546034412</v>
      </c>
      <c r="S5" s="41">
        <v>362493.57182900002</v>
      </c>
      <c r="T5" s="39">
        <f t="shared" si="4"/>
        <v>0.52565287964970975</v>
      </c>
      <c r="V5" s="42">
        <f>$V$3</f>
        <v>62</v>
      </c>
      <c r="W5" s="42">
        <f t="shared" si="5"/>
        <v>32.590478538282007</v>
      </c>
      <c r="Y5" s="39">
        <v>11090103</v>
      </c>
      <c r="Z5" s="39">
        <f>SUM(W233,W442)</f>
        <v>0.42520953305377246</v>
      </c>
      <c r="AB5" s="18">
        <f t="shared" si="0"/>
        <v>2488.7594669623636</v>
      </c>
      <c r="AC5" s="13"/>
    </row>
    <row r="6" spans="1:31" ht="14.4" customHeight="1" x14ac:dyDescent="0.3">
      <c r="A6" s="5" t="s">
        <v>53</v>
      </c>
      <c r="B6" s="5" t="s">
        <v>960</v>
      </c>
      <c r="C6" s="39">
        <v>11090106</v>
      </c>
      <c r="D6" s="39">
        <v>6182</v>
      </c>
      <c r="E6" s="39">
        <v>1099</v>
      </c>
      <c r="F6" s="39">
        <f t="shared" si="1"/>
        <v>0.1777741831122614</v>
      </c>
      <c r="H6" s="39">
        <f>$H$5</f>
        <v>1297</v>
      </c>
      <c r="I6" s="39">
        <f>$I$5</f>
        <v>591</v>
      </c>
      <c r="J6" s="39">
        <f t="shared" si="2"/>
        <v>1888</v>
      </c>
      <c r="K6" s="39">
        <f t="shared" si="3"/>
        <v>335.6376577159495</v>
      </c>
      <c r="M6" s="5">
        <v>11090104</v>
      </c>
      <c r="N6" s="5">
        <f>K19</f>
        <v>69.940921975234971</v>
      </c>
      <c r="P6" s="38" t="s">
        <v>938</v>
      </c>
      <c r="Q6" s="40" t="s">
        <v>1232</v>
      </c>
      <c r="R6" s="39">
        <v>952946.06269399996</v>
      </c>
      <c r="S6" s="41">
        <v>123853.921088</v>
      </c>
      <c r="T6" s="39">
        <f t="shared" si="4"/>
        <v>0.1299694976837012</v>
      </c>
      <c r="V6" s="42">
        <f>Input!M4</f>
        <v>821</v>
      </c>
      <c r="W6" s="42">
        <f t="shared" si="5"/>
        <v>106.70495759831869</v>
      </c>
      <c r="Y6" s="39">
        <v>11090104</v>
      </c>
      <c r="Z6" s="39">
        <f>SUM(W234,W443)</f>
        <v>4.4826542883291992E-2</v>
      </c>
      <c r="AB6" s="18">
        <f t="shared" si="0"/>
        <v>69.985748518118257</v>
      </c>
      <c r="AE6" s="5"/>
    </row>
    <row r="7" spans="1:31" ht="14.4" customHeight="1" x14ac:dyDescent="0.3">
      <c r="A7" s="5" t="s">
        <v>53</v>
      </c>
      <c r="B7" s="5" t="s">
        <v>960</v>
      </c>
      <c r="C7" s="39">
        <v>11120103</v>
      </c>
      <c r="D7" s="39">
        <v>6182</v>
      </c>
      <c r="E7" s="39">
        <v>43</v>
      </c>
      <c r="F7" s="39">
        <f t="shared" si="1"/>
        <v>6.9556777741831121E-3</v>
      </c>
      <c r="H7" s="39">
        <f t="shared" ref="H7:H9" si="6">$H$5</f>
        <v>1297</v>
      </c>
      <c r="I7" s="39">
        <f t="shared" ref="I7:I9" si="7">$I$5</f>
        <v>591</v>
      </c>
      <c r="J7" s="39">
        <f t="shared" si="2"/>
        <v>1888</v>
      </c>
      <c r="K7" s="39">
        <f t="shared" si="3"/>
        <v>13.132319637657716</v>
      </c>
      <c r="M7" s="5">
        <v>11090105</v>
      </c>
      <c r="N7" s="5">
        <f>SUM(K5,K43,K49,K58,K66,K68,K72)</f>
        <v>23721.024898439733</v>
      </c>
      <c r="P7" s="38" t="s">
        <v>938</v>
      </c>
      <c r="Q7" s="40" t="s">
        <v>1233</v>
      </c>
      <c r="R7" s="39">
        <v>952946.06269399996</v>
      </c>
      <c r="S7" s="41">
        <v>384620.27315399999</v>
      </c>
      <c r="T7" s="39">
        <f t="shared" si="4"/>
        <v>0.40361179736308456</v>
      </c>
      <c r="V7" s="42">
        <f>$V$6</f>
        <v>821</v>
      </c>
      <c r="W7" s="42">
        <f t="shared" si="5"/>
        <v>331.36528563509245</v>
      </c>
      <c r="Y7" s="39">
        <v>11090105</v>
      </c>
      <c r="Z7" s="39">
        <f>SUM(W134,W444,W503,W724,W760,W792,W804)</f>
        <v>867.45006141804743</v>
      </c>
      <c r="AB7" s="18">
        <f t="shared" si="0"/>
        <v>24588.47495985778</v>
      </c>
      <c r="AE7" s="5"/>
    </row>
    <row r="8" spans="1:31" ht="14.4" customHeight="1" x14ac:dyDescent="0.3">
      <c r="A8" s="5" t="s">
        <v>53</v>
      </c>
      <c r="B8" s="5" t="s">
        <v>960</v>
      </c>
      <c r="C8" s="39">
        <v>11120201</v>
      </c>
      <c r="D8" s="39">
        <v>6182</v>
      </c>
      <c r="E8" s="39">
        <v>61</v>
      </c>
      <c r="F8" s="39">
        <f t="shared" si="1"/>
        <v>9.86735684244581E-3</v>
      </c>
      <c r="H8" s="39">
        <f t="shared" si="6"/>
        <v>1297</v>
      </c>
      <c r="I8" s="39">
        <f t="shared" si="7"/>
        <v>591</v>
      </c>
      <c r="J8" s="39">
        <f t="shared" si="2"/>
        <v>1888</v>
      </c>
      <c r="K8" s="39">
        <f t="shared" si="3"/>
        <v>18.629569718537688</v>
      </c>
      <c r="M8" s="5">
        <v>11090106</v>
      </c>
      <c r="N8" s="5">
        <f>SUM(K6,K28,K46,K50,K53,K60,K78)</f>
        <v>31351.133390657611</v>
      </c>
      <c r="P8" s="38" t="s">
        <v>938</v>
      </c>
      <c r="Q8" s="40" t="s">
        <v>1234</v>
      </c>
      <c r="R8" s="39">
        <v>952946.06269399996</v>
      </c>
      <c r="S8" s="41">
        <v>278804.11974599998</v>
      </c>
      <c r="T8" s="39">
        <f t="shared" si="4"/>
        <v>0.29257072426304431</v>
      </c>
      <c r="V8" s="42">
        <f t="shared" ref="V8:V9" si="8">$V$6</f>
        <v>821</v>
      </c>
      <c r="W8" s="42">
        <f t="shared" si="5"/>
        <v>240.20056461995938</v>
      </c>
      <c r="Y8" s="39">
        <v>11090106</v>
      </c>
      <c r="Z8" s="39">
        <f>SUM(W135,W381,W417,W455,W504,W631,W754,W832)</f>
        <v>741.72280041250281</v>
      </c>
      <c r="AB8" s="18">
        <f t="shared" si="0"/>
        <v>32092.856191070114</v>
      </c>
      <c r="AE8" s="5"/>
    </row>
    <row r="9" spans="1:31" x14ac:dyDescent="0.3">
      <c r="A9" s="5" t="s">
        <v>53</v>
      </c>
      <c r="B9" s="5" t="s">
        <v>960</v>
      </c>
      <c r="C9" s="39">
        <v>11120301</v>
      </c>
      <c r="D9" s="39">
        <v>6182</v>
      </c>
      <c r="E9" s="39">
        <v>4863</v>
      </c>
      <c r="F9" s="39">
        <f t="shared" si="1"/>
        <v>0.78663862827563891</v>
      </c>
      <c r="H9" s="39">
        <f t="shared" si="6"/>
        <v>1297</v>
      </c>
      <c r="I9" s="39">
        <f t="shared" si="7"/>
        <v>591</v>
      </c>
      <c r="J9" s="39">
        <f t="shared" si="2"/>
        <v>1888</v>
      </c>
      <c r="K9" s="39">
        <f t="shared" si="3"/>
        <v>1485.1737301844062</v>
      </c>
      <c r="M9" s="5">
        <v>11090201</v>
      </c>
      <c r="N9" s="5">
        <f>SUM(K47,K54)</f>
        <v>6.8145959728301833</v>
      </c>
      <c r="P9" s="38" t="s">
        <v>938</v>
      </c>
      <c r="Q9" s="40" t="s">
        <v>1216</v>
      </c>
      <c r="R9" s="39">
        <v>952946.06269399996</v>
      </c>
      <c r="S9" s="41">
        <v>165667.74870600001</v>
      </c>
      <c r="T9" s="39">
        <f t="shared" si="4"/>
        <v>0.17384798069016999</v>
      </c>
      <c r="V9" s="42">
        <f t="shared" si="8"/>
        <v>821</v>
      </c>
      <c r="W9" s="42">
        <f t="shared" si="5"/>
        <v>142.72919214662957</v>
      </c>
      <c r="Y9" s="39">
        <v>11090201</v>
      </c>
      <c r="Z9" s="39">
        <f>SUM(W456,W632)</f>
        <v>23.204040135814189</v>
      </c>
      <c r="AB9" s="18">
        <f t="shared" si="0"/>
        <v>30.018636108644372</v>
      </c>
      <c r="AE9" s="5"/>
    </row>
    <row r="10" spans="1:31" x14ac:dyDescent="0.3">
      <c r="A10" s="5" t="s">
        <v>53</v>
      </c>
      <c r="B10" s="5" t="s">
        <v>963</v>
      </c>
      <c r="C10" s="39">
        <v>11120105</v>
      </c>
      <c r="D10" s="39">
        <v>7041</v>
      </c>
      <c r="E10" s="39">
        <v>516</v>
      </c>
      <c r="F10" s="39">
        <f t="shared" si="1"/>
        <v>7.3285044737963351E-2</v>
      </c>
      <c r="H10" s="39">
        <f>Input!J40</f>
        <v>1653</v>
      </c>
      <c r="I10" s="39">
        <f>Input!K40</f>
        <v>0</v>
      </c>
      <c r="J10" s="39">
        <f t="shared" si="2"/>
        <v>1653</v>
      </c>
      <c r="K10" s="39">
        <f t="shared" si="3"/>
        <v>121.14017895185341</v>
      </c>
      <c r="M10" s="5">
        <v>11100101</v>
      </c>
      <c r="N10" s="5">
        <f>SUM(K20,K80)</f>
        <v>117.21823166576699</v>
      </c>
      <c r="P10" s="38" t="s">
        <v>939</v>
      </c>
      <c r="Q10" s="40" t="s">
        <v>1291</v>
      </c>
      <c r="R10" s="39">
        <v>553255.46218309994</v>
      </c>
      <c r="S10" s="41">
        <v>315275.28258599999</v>
      </c>
      <c r="T10" s="39">
        <f t="shared" si="4"/>
        <v>0.56985480331626548</v>
      </c>
      <c r="V10" s="42">
        <f>Input!M5</f>
        <v>23</v>
      </c>
      <c r="W10" s="42">
        <f t="shared" si="5"/>
        <v>13.106660476274106</v>
      </c>
      <c r="Y10" s="39">
        <v>11100101</v>
      </c>
      <c r="Z10" s="39">
        <f>SUM(W235,W878)</f>
        <v>3.4970114833099113</v>
      </c>
      <c r="AB10" s="18">
        <f t="shared" si="0"/>
        <v>120.7152431490769</v>
      </c>
    </row>
    <row r="11" spans="1:31" x14ac:dyDescent="0.3">
      <c r="A11" s="5" t="s">
        <v>53</v>
      </c>
      <c r="B11" s="5" t="s">
        <v>963</v>
      </c>
      <c r="C11" s="39">
        <v>11130101</v>
      </c>
      <c r="D11" s="39">
        <v>7041</v>
      </c>
      <c r="E11" s="39">
        <v>2577</v>
      </c>
      <c r="F11" s="39">
        <f t="shared" si="1"/>
        <v>0.365999147848317</v>
      </c>
      <c r="H11" s="39">
        <f>$H$10</f>
        <v>1653</v>
      </c>
      <c r="I11" s="39">
        <f>$I$10</f>
        <v>0</v>
      </c>
      <c r="J11" s="39">
        <f t="shared" si="2"/>
        <v>1653</v>
      </c>
      <c r="K11" s="39">
        <f t="shared" si="3"/>
        <v>604.99659139326798</v>
      </c>
      <c r="M11" s="5">
        <v>11100103</v>
      </c>
      <c r="N11" s="5">
        <f>SUM(K21,K37,K44,K81)</f>
        <v>786.89085300156876</v>
      </c>
      <c r="P11" s="38" t="s">
        <v>939</v>
      </c>
      <c r="Q11" s="40" t="s">
        <v>1293</v>
      </c>
      <c r="R11" s="39">
        <v>553255.46218309994</v>
      </c>
      <c r="S11" s="41">
        <v>38237.522104700001</v>
      </c>
      <c r="T11" s="39">
        <f t="shared" si="4"/>
        <v>6.9113682048104738E-2</v>
      </c>
      <c r="V11" s="42">
        <f>$V$10</f>
        <v>23</v>
      </c>
      <c r="W11" s="42">
        <f t="shared" si="5"/>
        <v>1.589614687106409</v>
      </c>
      <c r="Y11" s="39">
        <v>11100103</v>
      </c>
      <c r="Z11" s="39">
        <f>SUM(W236,W418,W445,W879)</f>
        <v>45.150599888022214</v>
      </c>
      <c r="AB11" s="18">
        <f t="shared" si="0"/>
        <v>832.04145288959103</v>
      </c>
    </row>
    <row r="12" spans="1:31" x14ac:dyDescent="0.3">
      <c r="A12" s="5" t="s">
        <v>53</v>
      </c>
      <c r="B12" s="5" t="s">
        <v>963</v>
      </c>
      <c r="C12" s="39">
        <v>11130103</v>
      </c>
      <c r="D12" s="39">
        <v>7041</v>
      </c>
      <c r="E12" s="39">
        <v>3942</v>
      </c>
      <c r="F12" s="39">
        <f t="shared" si="1"/>
        <v>0.55986365573072006</v>
      </c>
      <c r="H12" s="39">
        <f t="shared" ref="H12:H13" si="9">$H$10</f>
        <v>1653</v>
      </c>
      <c r="I12" s="39">
        <f t="shared" ref="I12:I13" si="10">$I$10</f>
        <v>0</v>
      </c>
      <c r="J12" s="39">
        <f t="shared" si="2"/>
        <v>1653</v>
      </c>
      <c r="K12" s="39">
        <f t="shared" si="3"/>
        <v>925.45462292288028</v>
      </c>
      <c r="M12" s="5">
        <v>11100104</v>
      </c>
      <c r="N12" s="5">
        <f>SUM(K22,K38,K45,K51,K59,K61,K82)</f>
        <v>13513.987768425603</v>
      </c>
      <c r="P12" s="38" t="s">
        <v>939</v>
      </c>
      <c r="Q12" s="40" t="s">
        <v>1204</v>
      </c>
      <c r="R12" s="39">
        <v>553255.46218309994</v>
      </c>
      <c r="S12" s="41">
        <v>24308.340822400001</v>
      </c>
      <c r="T12" s="39">
        <f t="shared" si="4"/>
        <v>4.3936919712425998E-2</v>
      </c>
      <c r="V12" s="42">
        <f t="shared" ref="V12:V13" si="11">$V$10</f>
        <v>23</v>
      </c>
      <c r="W12" s="42">
        <f t="shared" si="5"/>
        <v>1.010549153385798</v>
      </c>
      <c r="Y12" s="39">
        <v>11100104</v>
      </c>
      <c r="Z12" s="39">
        <f>SUM(W237,W419,W446,W505,W725,W755,W880)</f>
        <v>140.54897781844298</v>
      </c>
      <c r="AB12" s="18">
        <f t="shared" si="0"/>
        <v>13654.536746244046</v>
      </c>
    </row>
    <row r="13" spans="1:31" x14ac:dyDescent="0.3">
      <c r="A13" s="5" t="s">
        <v>53</v>
      </c>
      <c r="B13" s="5" t="s">
        <v>963</v>
      </c>
      <c r="C13" s="39">
        <v>11130105</v>
      </c>
      <c r="D13" s="39">
        <v>7041</v>
      </c>
      <c r="E13" s="39">
        <v>6</v>
      </c>
      <c r="F13" s="39">
        <f t="shared" si="1"/>
        <v>8.5215168299957388E-4</v>
      </c>
      <c r="H13" s="39">
        <f t="shared" si="9"/>
        <v>1653</v>
      </c>
      <c r="I13" s="39">
        <f t="shared" si="10"/>
        <v>0</v>
      </c>
      <c r="J13" s="39">
        <f t="shared" si="2"/>
        <v>1653</v>
      </c>
      <c r="K13" s="39">
        <f t="shared" si="3"/>
        <v>1.4086067319982956</v>
      </c>
      <c r="M13" s="5">
        <v>11100201</v>
      </c>
      <c r="N13" s="5">
        <f>SUM(K55,K62)</f>
        <v>2526.6708104307263</v>
      </c>
      <c r="P13" s="38" t="s">
        <v>939</v>
      </c>
      <c r="Q13" s="40" t="s">
        <v>1294</v>
      </c>
      <c r="R13" s="39">
        <v>553255.46218309994</v>
      </c>
      <c r="S13" s="41">
        <v>175434.31667</v>
      </c>
      <c r="T13" s="39">
        <f t="shared" si="4"/>
        <v>0.31709459492320385</v>
      </c>
      <c r="V13" s="42">
        <f t="shared" si="11"/>
        <v>23</v>
      </c>
      <c r="W13" s="42">
        <f t="shared" si="5"/>
        <v>7.2931756832336889</v>
      </c>
      <c r="Y13" s="39">
        <v>11100201</v>
      </c>
      <c r="Z13" s="39">
        <f>SUM(W633,W756)</f>
        <v>70.804007281746124</v>
      </c>
      <c r="AB13" s="18">
        <f t="shared" si="0"/>
        <v>2597.4748177124725</v>
      </c>
    </row>
    <row r="14" spans="1:31" x14ac:dyDescent="0.3">
      <c r="A14" s="5" t="s">
        <v>53</v>
      </c>
      <c r="B14" s="5" t="s">
        <v>968</v>
      </c>
      <c r="C14" s="39">
        <v>11120105</v>
      </c>
      <c r="D14" s="39">
        <v>3057</v>
      </c>
      <c r="E14" s="39">
        <v>223</v>
      </c>
      <c r="F14" s="39">
        <f t="shared" si="1"/>
        <v>7.2947333987569515E-2</v>
      </c>
      <c r="H14" s="39">
        <f>Input!J46</f>
        <v>690</v>
      </c>
      <c r="I14" s="39">
        <f>Input!K46</f>
        <v>0</v>
      </c>
      <c r="J14" s="39">
        <f t="shared" si="2"/>
        <v>690</v>
      </c>
      <c r="K14" s="39">
        <f t="shared" si="3"/>
        <v>50.333660451422965</v>
      </c>
      <c r="M14" s="5">
        <v>11100202</v>
      </c>
      <c r="N14" s="5">
        <f>SUM(K39,K52,K56,K63)</f>
        <v>183.0899725682421</v>
      </c>
      <c r="P14" s="38" t="s">
        <v>865</v>
      </c>
      <c r="Q14" s="40" t="s">
        <v>1322</v>
      </c>
      <c r="R14" s="39">
        <v>143072.38453973961</v>
      </c>
      <c r="S14" s="41">
        <v>22654.334606</v>
      </c>
      <c r="T14" s="39">
        <f t="shared" si="4"/>
        <v>0.15834176999900049</v>
      </c>
      <c r="V14" s="42">
        <f>Input!M6</f>
        <v>19</v>
      </c>
      <c r="W14" s="42">
        <f t="shared" si="5"/>
        <v>3.0084936299810092</v>
      </c>
      <c r="Y14" s="39">
        <v>11100202</v>
      </c>
      <c r="Z14" s="39">
        <f>SUM(W420,W506,W634,W757)</f>
        <v>134.80722458751637</v>
      </c>
      <c r="AB14" s="18">
        <f t="shared" si="0"/>
        <v>317.89719715575848</v>
      </c>
    </row>
    <row r="15" spans="1:31" x14ac:dyDescent="0.3">
      <c r="A15" s="5" t="s">
        <v>53</v>
      </c>
      <c r="B15" s="5" t="s">
        <v>968</v>
      </c>
      <c r="C15" s="39">
        <v>11120202</v>
      </c>
      <c r="D15" s="39">
        <v>3057</v>
      </c>
      <c r="E15" s="39">
        <v>2645</v>
      </c>
      <c r="F15" s="39">
        <f t="shared" si="1"/>
        <v>0.8652273470722931</v>
      </c>
      <c r="H15" s="39">
        <f>$H$14</f>
        <v>690</v>
      </c>
      <c r="I15" s="39">
        <f>$I$14</f>
        <v>0</v>
      </c>
      <c r="J15" s="39">
        <f t="shared" si="2"/>
        <v>690</v>
      </c>
      <c r="K15" s="39">
        <f t="shared" si="3"/>
        <v>597.0068694798822</v>
      </c>
      <c r="M15" s="5">
        <v>11100203</v>
      </c>
      <c r="N15" s="5">
        <f>K57</f>
        <v>288.46335554209566</v>
      </c>
      <c r="P15" s="38" t="s">
        <v>865</v>
      </c>
      <c r="Q15" s="40" t="s">
        <v>1323</v>
      </c>
      <c r="R15" s="39">
        <v>143072.38453973961</v>
      </c>
      <c r="S15" s="41">
        <v>120396.17217200001</v>
      </c>
      <c r="T15" s="39">
        <f t="shared" si="4"/>
        <v>0.8415053160629955</v>
      </c>
      <c r="V15" s="42">
        <f>$V$14</f>
        <v>19</v>
      </c>
      <c r="W15" s="42">
        <f t="shared" si="5"/>
        <v>15.988601005196914</v>
      </c>
      <c r="Y15" s="39">
        <v>11100203</v>
      </c>
      <c r="Z15" s="39">
        <f>SUM(W457,W635)</f>
        <v>87.175010508091248</v>
      </c>
      <c r="AB15" s="18">
        <f t="shared" si="0"/>
        <v>375.6383660501869</v>
      </c>
    </row>
    <row r="16" spans="1:31" x14ac:dyDescent="0.3">
      <c r="A16" s="5" t="s">
        <v>53</v>
      </c>
      <c r="B16" s="5" t="s">
        <v>968</v>
      </c>
      <c r="C16" s="39">
        <v>11120304</v>
      </c>
      <c r="D16" s="39">
        <v>3057</v>
      </c>
      <c r="E16" s="39">
        <v>54</v>
      </c>
      <c r="F16" s="39">
        <f t="shared" si="1"/>
        <v>1.7664376840039256E-2</v>
      </c>
      <c r="H16" s="39">
        <f t="shared" ref="H16:H17" si="12">$H$14</f>
        <v>690</v>
      </c>
      <c r="I16" s="39">
        <f t="shared" ref="I16:I17" si="13">$I$14</f>
        <v>0</v>
      </c>
      <c r="J16" s="39">
        <f t="shared" si="2"/>
        <v>690</v>
      </c>
      <c r="K16" s="39">
        <f t="shared" si="3"/>
        <v>12.188420019627086</v>
      </c>
      <c r="M16" s="5">
        <v>11120101</v>
      </c>
      <c r="N16" s="5">
        <f>SUM(K73,K918,K934,K981)</f>
        <v>12427.057730410033</v>
      </c>
      <c r="P16" s="38" t="s">
        <v>865</v>
      </c>
      <c r="Q16" s="40" t="s">
        <v>1329</v>
      </c>
      <c r="R16" s="39">
        <v>143072.38453973961</v>
      </c>
      <c r="S16" s="41">
        <v>21.8777617396</v>
      </c>
      <c r="T16" s="39">
        <f t="shared" si="4"/>
        <v>1.5291393800404062E-4</v>
      </c>
      <c r="V16" s="42">
        <f>$V$14</f>
        <v>19</v>
      </c>
      <c r="W16" s="42">
        <f t="shared" si="5"/>
        <v>2.9053648220767718E-3</v>
      </c>
      <c r="Y16" s="39">
        <v>11120101</v>
      </c>
      <c r="Z16" s="39">
        <f>SUM(W144,W249,W772,W805)</f>
        <v>0</v>
      </c>
      <c r="AB16" s="18">
        <f t="shared" si="0"/>
        <v>12427.057730410033</v>
      </c>
    </row>
    <row r="17" spans="1:31" x14ac:dyDescent="0.3">
      <c r="A17" s="5" t="s">
        <v>53</v>
      </c>
      <c r="B17" s="5" t="s">
        <v>968</v>
      </c>
      <c r="C17" s="39">
        <v>11130101</v>
      </c>
      <c r="D17" s="39">
        <v>3057</v>
      </c>
      <c r="E17" s="39">
        <v>135</v>
      </c>
      <c r="F17" s="39">
        <f t="shared" si="1"/>
        <v>4.4160942100098133E-2</v>
      </c>
      <c r="H17" s="39">
        <f t="shared" si="12"/>
        <v>690</v>
      </c>
      <c r="I17" s="39">
        <f t="shared" si="13"/>
        <v>0</v>
      </c>
      <c r="J17" s="39">
        <f t="shared" si="2"/>
        <v>690</v>
      </c>
      <c r="K17" s="39">
        <f t="shared" si="3"/>
        <v>30.471050049067713</v>
      </c>
      <c r="M17" s="5">
        <v>11120102</v>
      </c>
      <c r="N17" s="5">
        <f>SUM(K67,K69,K74,K935)</f>
        <v>1993.6850779547115</v>
      </c>
      <c r="P17" s="38" t="s">
        <v>940</v>
      </c>
      <c r="Q17" s="40" t="s">
        <v>1167</v>
      </c>
      <c r="R17" s="39">
        <v>592473.74079557345</v>
      </c>
      <c r="S17" s="41">
        <v>113395.76250253826</v>
      </c>
      <c r="T17" s="39">
        <f t="shared" si="4"/>
        <v>0.19139373561142217</v>
      </c>
      <c r="V17" s="42">
        <f>Input!M7</f>
        <v>165</v>
      </c>
      <c r="W17" s="42">
        <f t="shared" si="5"/>
        <v>31.579966375884659</v>
      </c>
      <c r="Y17" s="39">
        <v>11120102</v>
      </c>
      <c r="Z17" s="39">
        <f>SUM(W250,W761,W793,W806)</f>
        <v>39.606675540638101</v>
      </c>
      <c r="AB17" s="18">
        <f t="shared" si="0"/>
        <v>2033.2917534953497</v>
      </c>
    </row>
    <row r="18" spans="1:31" x14ac:dyDescent="0.3">
      <c r="A18" s="5" t="s">
        <v>53</v>
      </c>
      <c r="B18" s="5" t="s">
        <v>980</v>
      </c>
      <c r="C18" s="39">
        <v>11090103</v>
      </c>
      <c r="D18" s="39">
        <v>6703</v>
      </c>
      <c r="E18" s="39">
        <v>6126</v>
      </c>
      <c r="F18" s="39">
        <f t="shared" si="1"/>
        <v>0.91391914068327618</v>
      </c>
      <c r="H18" s="39">
        <f>Input!J58</f>
        <v>1711</v>
      </c>
      <c r="I18" s="39">
        <f>Input!K58</f>
        <v>0</v>
      </c>
      <c r="J18" s="39">
        <f t="shared" si="2"/>
        <v>1711</v>
      </c>
      <c r="K18" s="39">
        <f t="shared" si="3"/>
        <v>1563.7156497090855</v>
      </c>
      <c r="M18" s="5">
        <v>11120103</v>
      </c>
      <c r="N18" s="5">
        <f>SUM(K3,K7,K23,K34,K70,K75,K914,K985)</f>
        <v>29082.780313741365</v>
      </c>
      <c r="P18" s="38" t="s">
        <v>940</v>
      </c>
      <c r="Q18" s="40" t="s">
        <v>1168</v>
      </c>
      <c r="R18" s="39">
        <v>592473.74079557345</v>
      </c>
      <c r="S18" s="41">
        <v>392257.52793545515</v>
      </c>
      <c r="T18" s="39">
        <f t="shared" si="4"/>
        <v>0.66206736421555479</v>
      </c>
      <c r="V18" s="42">
        <f>$V$17</f>
        <v>165</v>
      </c>
      <c r="W18" s="42">
        <f t="shared" si="5"/>
        <v>109.24111509556654</v>
      </c>
      <c r="Y18" s="39">
        <v>11120103</v>
      </c>
      <c r="Z18" s="39">
        <f>SUM(W22,W96,W136,W273,W409,W794,W807,W908)</f>
        <v>19.531404909750641</v>
      </c>
      <c r="AB18" s="18">
        <f t="shared" si="0"/>
        <v>29102.311718651115</v>
      </c>
    </row>
    <row r="19" spans="1:31" x14ac:dyDescent="0.3">
      <c r="A19" s="5" t="s">
        <v>53</v>
      </c>
      <c r="B19" s="5" t="s">
        <v>980</v>
      </c>
      <c r="C19" s="39">
        <v>11090104</v>
      </c>
      <c r="D19" s="39">
        <v>6703</v>
      </c>
      <c r="E19" s="39">
        <v>274</v>
      </c>
      <c r="F19" s="39">
        <f t="shared" si="1"/>
        <v>4.0877219155601968E-2</v>
      </c>
      <c r="H19" s="39">
        <f>$H$18</f>
        <v>1711</v>
      </c>
      <c r="I19" s="39">
        <f>$I$18</f>
        <v>0</v>
      </c>
      <c r="J19" s="39">
        <f t="shared" si="2"/>
        <v>1711</v>
      </c>
      <c r="K19" s="39">
        <f t="shared" si="3"/>
        <v>69.940921975234971</v>
      </c>
      <c r="M19" s="5">
        <v>11120104</v>
      </c>
      <c r="N19" s="5">
        <f>SUM(K76,K915,K919,K936,K954,K982,K986)</f>
        <v>1958.5329334091998</v>
      </c>
      <c r="P19" s="38" t="s">
        <v>940</v>
      </c>
      <c r="Q19" s="40" t="s">
        <v>1169</v>
      </c>
      <c r="R19" s="39">
        <v>592473.74079557345</v>
      </c>
      <c r="S19" s="41">
        <v>68981.738911799999</v>
      </c>
      <c r="T19" s="39">
        <f t="shared" si="4"/>
        <v>0.1164300359019648</v>
      </c>
      <c r="V19" s="42">
        <f t="shared" ref="V19:V21" si="14">$V$17</f>
        <v>165</v>
      </c>
      <c r="W19" s="42">
        <f t="shared" si="5"/>
        <v>19.210955923824191</v>
      </c>
      <c r="Y19" s="39">
        <v>11120104</v>
      </c>
      <c r="Z19" s="39">
        <f>SUM(W97,W145,W251,W402,W773,W808,W909)</f>
        <v>1.1744674557199417</v>
      </c>
      <c r="AB19" s="18">
        <f t="shared" si="0"/>
        <v>1959.7074008649197</v>
      </c>
    </row>
    <row r="20" spans="1:31" x14ac:dyDescent="0.3">
      <c r="A20" s="5" t="s">
        <v>53</v>
      </c>
      <c r="B20" s="5" t="s">
        <v>980</v>
      </c>
      <c r="C20" s="39">
        <v>11100101</v>
      </c>
      <c r="D20" s="39">
        <v>6703</v>
      </c>
      <c r="E20" s="39">
        <v>31</v>
      </c>
      <c r="F20" s="39">
        <f t="shared" si="1"/>
        <v>4.6247948679695658E-3</v>
      </c>
      <c r="H20" s="39">
        <f t="shared" ref="H20:H22" si="15">$H$18</f>
        <v>1711</v>
      </c>
      <c r="I20" s="39">
        <f t="shared" ref="I20:I22" si="16">$I$18</f>
        <v>0</v>
      </c>
      <c r="J20" s="39">
        <f t="shared" si="2"/>
        <v>1711</v>
      </c>
      <c r="K20" s="39">
        <f t="shared" si="3"/>
        <v>7.9130240190959267</v>
      </c>
      <c r="M20" s="5">
        <v>11120105</v>
      </c>
      <c r="N20" s="5">
        <f>SUM(K10,K14,K24,K35,K107,K916)</f>
        <v>856.47771568734038</v>
      </c>
      <c r="P20" s="38" t="s">
        <v>940</v>
      </c>
      <c r="Q20" s="40">
        <v>12060101</v>
      </c>
      <c r="R20" s="39">
        <v>592473.74079557345</v>
      </c>
      <c r="S20" s="41">
        <v>14046.7576895</v>
      </c>
      <c r="T20" s="39">
        <f t="shared" si="4"/>
        <v>2.3708658666691321E-2</v>
      </c>
      <c r="V20" s="42">
        <f t="shared" si="14"/>
        <v>165</v>
      </c>
      <c r="W20" s="42">
        <f t="shared" si="5"/>
        <v>3.9119286800040678</v>
      </c>
      <c r="Y20" s="39">
        <v>11120105</v>
      </c>
      <c r="Z20" s="39">
        <f>SUM(W98,W156,W180,W274,W410,W421)</f>
        <v>0.3697046802890947</v>
      </c>
      <c r="AB20" s="18">
        <f t="shared" si="0"/>
        <v>856.84742036762952</v>
      </c>
    </row>
    <row r="21" spans="1:31" x14ac:dyDescent="0.3">
      <c r="A21" s="5" t="s">
        <v>53</v>
      </c>
      <c r="B21" s="5" t="s">
        <v>980</v>
      </c>
      <c r="C21" s="39">
        <v>11100103</v>
      </c>
      <c r="D21" s="39">
        <v>6703</v>
      </c>
      <c r="E21" s="39">
        <v>258</v>
      </c>
      <c r="F21" s="39">
        <f t="shared" si="1"/>
        <v>3.8490228256004774E-2</v>
      </c>
      <c r="H21" s="39">
        <f t="shared" si="15"/>
        <v>1711</v>
      </c>
      <c r="I21" s="39">
        <f t="shared" si="16"/>
        <v>0</v>
      </c>
      <c r="J21" s="39">
        <f t="shared" si="2"/>
        <v>1711</v>
      </c>
      <c r="K21" s="39">
        <f t="shared" si="3"/>
        <v>65.856780546024169</v>
      </c>
      <c r="M21" s="5">
        <v>11120201</v>
      </c>
      <c r="N21" s="5">
        <f>SUM(K4,K8,K25,K29)</f>
        <v>612.58290294921323</v>
      </c>
      <c r="P21" s="38" t="s">
        <v>940</v>
      </c>
      <c r="Q21" s="40" t="s">
        <v>1171</v>
      </c>
      <c r="R21" s="39">
        <v>592473.74079557345</v>
      </c>
      <c r="S21" s="41">
        <v>3791.9537562800001</v>
      </c>
      <c r="T21" s="39">
        <f t="shared" si="4"/>
        <v>6.4002056043668135E-3</v>
      </c>
      <c r="V21" s="42">
        <f t="shared" si="14"/>
        <v>165</v>
      </c>
      <c r="W21" s="42">
        <f t="shared" si="5"/>
        <v>1.0560339247205242</v>
      </c>
      <c r="Y21" s="39">
        <v>11120201</v>
      </c>
      <c r="Z21" s="39">
        <f>SUM(W23,W137,W275,W382)</f>
        <v>1.1639403223785076</v>
      </c>
      <c r="AB21" s="18">
        <f t="shared" si="0"/>
        <v>613.74684327159173</v>
      </c>
    </row>
    <row r="22" spans="1:31" x14ac:dyDescent="0.3">
      <c r="A22" s="5" t="s">
        <v>53</v>
      </c>
      <c r="B22" s="5" t="s">
        <v>980</v>
      </c>
      <c r="C22" s="39">
        <v>11100104</v>
      </c>
      <c r="D22" s="39">
        <v>6703</v>
      </c>
      <c r="E22" s="39">
        <v>14</v>
      </c>
      <c r="F22" s="39">
        <f t="shared" si="1"/>
        <v>2.088617037147546E-3</v>
      </c>
      <c r="H22" s="39">
        <f t="shared" si="15"/>
        <v>1711</v>
      </c>
      <c r="I22" s="39">
        <f t="shared" si="16"/>
        <v>0</v>
      </c>
      <c r="J22" s="39">
        <f t="shared" si="2"/>
        <v>1711</v>
      </c>
      <c r="K22" s="39">
        <f t="shared" si="3"/>
        <v>3.573623750559451</v>
      </c>
      <c r="M22" s="5">
        <v>11120202</v>
      </c>
      <c r="N22" s="5">
        <f>SUM(K15,K26)</f>
        <v>668.337301897614</v>
      </c>
      <c r="P22" s="38" t="s">
        <v>941</v>
      </c>
      <c r="Q22" s="40" t="s">
        <v>1140</v>
      </c>
      <c r="R22" s="39">
        <v>584095.20634846704</v>
      </c>
      <c r="S22" s="41">
        <v>499037.91046099999</v>
      </c>
      <c r="T22" s="39">
        <f t="shared" si="4"/>
        <v>0.85437768541328785</v>
      </c>
      <c r="V22" s="42">
        <f>Input!M8</f>
        <v>0</v>
      </c>
      <c r="W22" s="42">
        <f t="shared" si="5"/>
        <v>0</v>
      </c>
      <c r="Y22" s="39">
        <v>11120202</v>
      </c>
      <c r="Z22" s="39">
        <f>SUM(W181,W276,W1008)</f>
        <v>1.7022024622857745</v>
      </c>
      <c r="AB22" s="18">
        <f t="shared" si="0"/>
        <v>670.03950435989975</v>
      </c>
    </row>
    <row r="23" spans="1:31" x14ac:dyDescent="0.3">
      <c r="A23" s="5" t="s">
        <v>53</v>
      </c>
      <c r="B23" s="5" t="s">
        <v>987</v>
      </c>
      <c r="C23" s="39">
        <v>11120103</v>
      </c>
      <c r="D23" s="39">
        <v>3677</v>
      </c>
      <c r="E23" s="39">
        <v>64</v>
      </c>
      <c r="F23" s="39">
        <f t="shared" si="1"/>
        <v>1.7405493608920315E-2</v>
      </c>
      <c r="H23" s="39">
        <f>Input!J67</f>
        <v>659</v>
      </c>
      <c r="I23" s="39">
        <f>Input!K67</f>
        <v>0</v>
      </c>
      <c r="J23" s="39">
        <f t="shared" si="2"/>
        <v>659</v>
      </c>
      <c r="K23" s="39">
        <f t="shared" si="3"/>
        <v>11.470220288278487</v>
      </c>
      <c r="M23" s="5">
        <v>11120301</v>
      </c>
      <c r="N23" s="5">
        <f>SUM(K9,K27,K30,K71,K77)</f>
        <v>8140.4104635076101</v>
      </c>
      <c r="P23" s="38" t="s">
        <v>941</v>
      </c>
      <c r="Q23" s="40" t="s">
        <v>1141</v>
      </c>
      <c r="R23" s="39">
        <v>584095.20634846704</v>
      </c>
      <c r="S23" s="41">
        <v>84838.973651799999</v>
      </c>
      <c r="T23" s="39">
        <f t="shared" si="4"/>
        <v>0.14524853607715738</v>
      </c>
      <c r="V23" s="42">
        <f>$V$22</f>
        <v>0</v>
      </c>
      <c r="W23" s="42">
        <f t="shared" si="5"/>
        <v>0</v>
      </c>
      <c r="Y23" s="39">
        <v>11120301</v>
      </c>
      <c r="Z23" s="39">
        <f>SUM(W24,W138,W277,W383,W795,W809,W1009)</f>
        <v>78.399349878004273</v>
      </c>
      <c r="AB23" s="18">
        <f t="shared" si="0"/>
        <v>8218.8098133856147</v>
      </c>
    </row>
    <row r="24" spans="1:31" x14ac:dyDescent="0.3">
      <c r="A24" s="5" t="s">
        <v>53</v>
      </c>
      <c r="B24" s="5" t="s">
        <v>987</v>
      </c>
      <c r="C24" s="39">
        <v>11120105</v>
      </c>
      <c r="D24" s="39">
        <v>3677</v>
      </c>
      <c r="E24" s="39">
        <v>90</v>
      </c>
      <c r="F24" s="39">
        <f t="shared" si="1"/>
        <v>2.4476475387544192E-2</v>
      </c>
      <c r="H24" s="39">
        <f>$H$23</f>
        <v>659</v>
      </c>
      <c r="I24" s="39">
        <f>$I$23</f>
        <v>0</v>
      </c>
      <c r="J24" s="39">
        <f t="shared" si="2"/>
        <v>659</v>
      </c>
      <c r="K24" s="39">
        <f t="shared" si="3"/>
        <v>16.129997280391624</v>
      </c>
      <c r="M24" s="5">
        <v>11120302</v>
      </c>
      <c r="N24" s="5">
        <f>SUM(K31,K83)</f>
        <v>892.96250277346348</v>
      </c>
      <c r="P24" s="38" t="s">
        <v>941</v>
      </c>
      <c r="Q24" s="40" t="s">
        <v>1142</v>
      </c>
      <c r="R24" s="39">
        <v>584095.20634846704</v>
      </c>
      <c r="S24" s="41">
        <v>218.322235667</v>
      </c>
      <c r="T24" s="39">
        <f t="shared" si="4"/>
        <v>3.7377850955474287E-4</v>
      </c>
      <c r="V24" s="42">
        <f>$V$22</f>
        <v>0</v>
      </c>
      <c r="W24" s="42">
        <f t="shared" si="5"/>
        <v>0</v>
      </c>
      <c r="Y24" s="39">
        <v>11120302</v>
      </c>
      <c r="Z24" s="39">
        <f>SUM(W384,W458,W833,W1010)</f>
        <v>690.59674195166315</v>
      </c>
      <c r="AB24" s="18">
        <f t="shared" si="0"/>
        <v>1583.5592447251265</v>
      </c>
    </row>
    <row r="25" spans="1:31" x14ac:dyDescent="0.3">
      <c r="A25" s="5" t="s">
        <v>53</v>
      </c>
      <c r="B25" s="5" t="s">
        <v>987</v>
      </c>
      <c r="C25" s="39">
        <v>11120201</v>
      </c>
      <c r="D25" s="39">
        <v>3677</v>
      </c>
      <c r="E25" s="39">
        <v>3121</v>
      </c>
      <c r="F25" s="39">
        <f t="shared" si="1"/>
        <v>0.84878977427250479</v>
      </c>
      <c r="H25" s="39">
        <f t="shared" ref="H25:H27" si="17">$H$23</f>
        <v>659</v>
      </c>
      <c r="I25" s="39">
        <f t="shared" ref="I25:I27" si="18">$I$23</f>
        <v>0</v>
      </c>
      <c r="J25" s="39">
        <f t="shared" si="2"/>
        <v>659</v>
      </c>
      <c r="K25" s="39">
        <f t="shared" si="3"/>
        <v>559.35246124558068</v>
      </c>
      <c r="M25" s="5">
        <v>11120304</v>
      </c>
      <c r="N25" s="5">
        <f>SUM(K16,K32,K84)</f>
        <v>588.05482358099027</v>
      </c>
      <c r="P25" s="38" t="s">
        <v>854</v>
      </c>
      <c r="Q25" s="40" t="s">
        <v>1298</v>
      </c>
      <c r="R25" s="39">
        <v>779673.09296470194</v>
      </c>
      <c r="S25" s="41">
        <v>10175.7078093</v>
      </c>
      <c r="T25" s="39">
        <f t="shared" si="4"/>
        <v>1.3051249172402418E-2</v>
      </c>
      <c r="V25" s="43">
        <f>Input!M9</f>
        <v>1234</v>
      </c>
      <c r="W25" s="42">
        <f t="shared" si="5"/>
        <v>16.105241478744585</v>
      </c>
      <c r="Y25" s="39">
        <v>11120304</v>
      </c>
      <c r="Z25" s="39">
        <f>SUM(W182,W278,W385,W1011)</f>
        <v>127.72521456967614</v>
      </c>
      <c r="AB25" s="18">
        <f t="shared" si="0"/>
        <v>715.78003815066643</v>
      </c>
    </row>
    <row r="26" spans="1:31" x14ac:dyDescent="0.3">
      <c r="A26" s="5" t="s">
        <v>53</v>
      </c>
      <c r="B26" s="5" t="s">
        <v>987</v>
      </c>
      <c r="C26" s="39">
        <v>11120202</v>
      </c>
      <c r="D26" s="39">
        <v>3677</v>
      </c>
      <c r="E26" s="39">
        <v>398</v>
      </c>
      <c r="F26" s="39">
        <f t="shared" si="1"/>
        <v>0.10824041338047322</v>
      </c>
      <c r="H26" s="39">
        <f t="shared" si="17"/>
        <v>659</v>
      </c>
      <c r="I26" s="39">
        <f t="shared" si="18"/>
        <v>0</v>
      </c>
      <c r="J26" s="39">
        <f t="shared" si="2"/>
        <v>659</v>
      </c>
      <c r="K26" s="39">
        <f t="shared" si="3"/>
        <v>71.330432417731856</v>
      </c>
      <c r="M26" s="5">
        <v>11130101</v>
      </c>
      <c r="N26" s="5">
        <f>SUM(K11,K17,K99,K108,K122)</f>
        <v>1881.2643709601946</v>
      </c>
      <c r="P26" s="38" t="s">
        <v>854</v>
      </c>
      <c r="Q26" s="40" t="s">
        <v>1314</v>
      </c>
      <c r="R26" s="39">
        <v>779673.09296470194</v>
      </c>
      <c r="S26" s="41">
        <v>282.06386540199998</v>
      </c>
      <c r="T26" s="39">
        <f t="shared" si="4"/>
        <v>3.6177196307936435E-4</v>
      </c>
      <c r="V26" s="43">
        <f>$V$25</f>
        <v>1234</v>
      </c>
      <c r="W26" s="42">
        <f t="shared" si="5"/>
        <v>0.44642660243993559</v>
      </c>
      <c r="Y26" s="39">
        <v>11130101</v>
      </c>
      <c r="Z26" s="39">
        <f>SUM(W157,W183,W209,W422,W1017)</f>
        <v>15.118770975321581</v>
      </c>
      <c r="AB26" s="18">
        <f t="shared" si="0"/>
        <v>1896.3831419355161</v>
      </c>
    </row>
    <row r="27" spans="1:31" x14ac:dyDescent="0.3">
      <c r="A27" s="5" t="s">
        <v>53</v>
      </c>
      <c r="B27" s="5" t="s">
        <v>987</v>
      </c>
      <c r="C27" s="39">
        <v>11120301</v>
      </c>
      <c r="D27" s="39">
        <v>3677</v>
      </c>
      <c r="E27" s="39">
        <v>4</v>
      </c>
      <c r="F27" s="39">
        <f t="shared" si="1"/>
        <v>1.0878433505575197E-3</v>
      </c>
      <c r="H27" s="39">
        <f t="shared" si="17"/>
        <v>659</v>
      </c>
      <c r="I27" s="39">
        <f t="shared" si="18"/>
        <v>0</v>
      </c>
      <c r="J27" s="39">
        <f t="shared" si="2"/>
        <v>659</v>
      </c>
      <c r="K27" s="39">
        <f t="shared" si="3"/>
        <v>0.71688876801740542</v>
      </c>
      <c r="M27" s="5">
        <v>11130102</v>
      </c>
      <c r="N27" s="5">
        <f>SUM(K94,K118,K123)</f>
        <v>3247.9323081534699</v>
      </c>
      <c r="P27" s="38" t="s">
        <v>854</v>
      </c>
      <c r="Q27" s="40" t="s">
        <v>1315</v>
      </c>
      <c r="R27" s="39">
        <v>779673.09296470194</v>
      </c>
      <c r="S27" s="41">
        <v>142877.21775899999</v>
      </c>
      <c r="T27" s="39">
        <f t="shared" si="4"/>
        <v>0.18325272354303043</v>
      </c>
      <c r="V27" s="43">
        <f t="shared" ref="V27:V28" si="19">$V$25</f>
        <v>1234</v>
      </c>
      <c r="W27" s="42">
        <f t="shared" si="5"/>
        <v>226.13386085209956</v>
      </c>
      <c r="Y27" s="39">
        <v>11130102</v>
      </c>
      <c r="Z27" s="39">
        <f>SUM(W160,W1013,W1018)</f>
        <v>29.432289100920052</v>
      </c>
      <c r="AB27" s="18">
        <f t="shared" si="0"/>
        <v>3277.36459725439</v>
      </c>
    </row>
    <row r="28" spans="1:31" x14ac:dyDescent="0.3">
      <c r="A28" s="5" t="s">
        <v>53</v>
      </c>
      <c r="B28" s="5" t="s">
        <v>820</v>
      </c>
      <c r="C28" s="39">
        <v>11090106</v>
      </c>
      <c r="D28" s="39">
        <v>22535</v>
      </c>
      <c r="E28" s="39">
        <v>20133</v>
      </c>
      <c r="F28" s="39">
        <f t="shared" si="1"/>
        <v>0.89341025072110047</v>
      </c>
      <c r="H28" s="39">
        <f>Input!J95</f>
        <v>4082</v>
      </c>
      <c r="I28" s="39">
        <f>Input!K95</f>
        <v>4264</v>
      </c>
      <c r="J28" s="39">
        <f t="shared" si="2"/>
        <v>8346</v>
      </c>
      <c r="K28" s="39">
        <f t="shared" si="3"/>
        <v>7456.4019525183048</v>
      </c>
      <c r="M28" s="5">
        <v>11130103</v>
      </c>
      <c r="N28" s="5">
        <f>SUM(K12,K36,K100,K917,K942,K955,K979,K987)</f>
        <v>1480.3191612651469</v>
      </c>
      <c r="P28" s="38" t="s">
        <v>854</v>
      </c>
      <c r="Q28" s="40" t="s">
        <v>1316</v>
      </c>
      <c r="R28" s="39">
        <v>779673.09296470194</v>
      </c>
      <c r="S28" s="41">
        <v>626338.10353099997</v>
      </c>
      <c r="T28" s="39">
        <f t="shared" si="4"/>
        <v>0.80333425532148783</v>
      </c>
      <c r="V28" s="43">
        <f t="shared" si="19"/>
        <v>1234</v>
      </c>
      <c r="W28" s="42">
        <f t="shared" si="5"/>
        <v>991.31447106671601</v>
      </c>
      <c r="Y28" s="39">
        <v>11130103</v>
      </c>
      <c r="Z28" s="39">
        <f>SUM(W99,W158,W210,W324,W403,W411,W730,W910)</f>
        <v>190.3585069350564</v>
      </c>
      <c r="AB28" s="18">
        <f t="shared" si="0"/>
        <v>1670.6776682002032</v>
      </c>
    </row>
    <row r="29" spans="1:31" x14ac:dyDescent="0.3">
      <c r="A29" s="5" t="s">
        <v>53</v>
      </c>
      <c r="B29" s="5" t="s">
        <v>820</v>
      </c>
      <c r="C29" s="39">
        <v>11120201</v>
      </c>
      <c r="D29" s="39">
        <v>22535</v>
      </c>
      <c r="E29" s="39">
        <v>46</v>
      </c>
      <c r="F29" s="39">
        <f t="shared" si="1"/>
        <v>2.0412691368981582E-3</v>
      </c>
      <c r="H29" s="39">
        <f>$H$28</f>
        <v>4082</v>
      </c>
      <c r="I29" s="39">
        <f>$I$28</f>
        <v>4264</v>
      </c>
      <c r="J29" s="39">
        <f t="shared" si="2"/>
        <v>8346</v>
      </c>
      <c r="K29" s="39">
        <f t="shared" si="3"/>
        <v>17.036432216552029</v>
      </c>
      <c r="M29" s="5">
        <v>11130104</v>
      </c>
      <c r="N29" s="5">
        <f>SUM(K101,K926,K937,K943,K980)</f>
        <v>429.895525239005</v>
      </c>
      <c r="P29" s="38" t="s">
        <v>942</v>
      </c>
      <c r="Q29" s="40" t="s">
        <v>1278</v>
      </c>
      <c r="R29" s="39">
        <v>419786.43583199999</v>
      </c>
      <c r="S29" s="41">
        <v>326940.94241000002</v>
      </c>
      <c r="T29" s="39">
        <f t="shared" si="4"/>
        <v>0.77882683789440721</v>
      </c>
      <c r="V29" s="42">
        <f>Input!M10</f>
        <v>51</v>
      </c>
      <c r="W29" s="42">
        <f t="shared" si="5"/>
        <v>39.720168732614766</v>
      </c>
      <c r="Y29" s="39">
        <v>11130104</v>
      </c>
      <c r="Z29" s="39">
        <f>SUM(W211,W222,W262,W325,W731)</f>
        <v>217.42188168303883</v>
      </c>
      <c r="AB29" s="18">
        <f t="shared" si="0"/>
        <v>647.3174069220438</v>
      </c>
      <c r="AE29" s="5"/>
    </row>
    <row r="30" spans="1:31" x14ac:dyDescent="0.3">
      <c r="A30" s="5" t="s">
        <v>53</v>
      </c>
      <c r="B30" s="5" t="s">
        <v>820</v>
      </c>
      <c r="C30" s="39">
        <v>11120301</v>
      </c>
      <c r="D30" s="39">
        <v>22535</v>
      </c>
      <c r="E30" s="39">
        <v>1387</v>
      </c>
      <c r="F30" s="39">
        <f t="shared" si="1"/>
        <v>6.1548702019081428E-2</v>
      </c>
      <c r="H30" s="39">
        <f t="shared" ref="H30:H33" si="20">$H$28</f>
        <v>4082</v>
      </c>
      <c r="I30" s="39">
        <f t="shared" ref="I30:I33" si="21">$I$28</f>
        <v>4264</v>
      </c>
      <c r="J30" s="39">
        <f t="shared" si="2"/>
        <v>8346</v>
      </c>
      <c r="K30" s="39">
        <f t="shared" si="3"/>
        <v>513.68546705125357</v>
      </c>
      <c r="M30" s="5">
        <v>11130105</v>
      </c>
      <c r="N30" s="5">
        <f>SUM(K13,K102,K104,K109,K124)</f>
        <v>3891.7272354421902</v>
      </c>
      <c r="P30" s="38" t="s">
        <v>942</v>
      </c>
      <c r="Q30" s="40" t="s">
        <v>1276</v>
      </c>
      <c r="R30" s="39">
        <v>419786.43583199999</v>
      </c>
      <c r="S30" s="41">
        <v>3940.54666</v>
      </c>
      <c r="T30" s="39">
        <f t="shared" si="4"/>
        <v>9.387027125328606E-3</v>
      </c>
      <c r="V30" s="42">
        <f>$V$29</f>
        <v>51</v>
      </c>
      <c r="W30" s="42">
        <f t="shared" si="5"/>
        <v>0.47873838339175889</v>
      </c>
      <c r="Y30" s="39">
        <v>11130105</v>
      </c>
      <c r="Z30" s="39">
        <f>SUM(W159,W212,W329,W423,W1019)</f>
        <v>15.811290616824678</v>
      </c>
      <c r="AB30" s="18">
        <f t="shared" si="0"/>
        <v>3907.5385260590151</v>
      </c>
      <c r="AE30" s="5"/>
    </row>
    <row r="31" spans="1:31" x14ac:dyDescent="0.3">
      <c r="A31" s="5" t="s">
        <v>53</v>
      </c>
      <c r="B31" s="5" t="s">
        <v>820</v>
      </c>
      <c r="C31" s="39">
        <v>11120302</v>
      </c>
      <c r="D31" s="39">
        <v>22535</v>
      </c>
      <c r="E31" s="39">
        <v>35</v>
      </c>
      <c r="F31" s="39">
        <f t="shared" si="1"/>
        <v>1.5531395606833815E-3</v>
      </c>
      <c r="H31" s="39">
        <f t="shared" si="20"/>
        <v>4082</v>
      </c>
      <c r="I31" s="39">
        <f t="shared" si="21"/>
        <v>4264</v>
      </c>
      <c r="J31" s="39">
        <f t="shared" si="2"/>
        <v>8346</v>
      </c>
      <c r="K31" s="39">
        <f t="shared" si="3"/>
        <v>12.962502773463502</v>
      </c>
      <c r="M31" s="5">
        <v>11130201</v>
      </c>
      <c r="N31" s="5">
        <f>SUM(K95,K114,K134)</f>
        <v>1518.4556891557993</v>
      </c>
      <c r="P31" s="38" t="s">
        <v>942</v>
      </c>
      <c r="Q31" s="40" t="s">
        <v>1280</v>
      </c>
      <c r="R31" s="39">
        <v>419786.43583199999</v>
      </c>
      <c r="S31" s="41">
        <v>88904.946762000007</v>
      </c>
      <c r="T31" s="39">
        <f t="shared" si="4"/>
        <v>0.2117861349802643</v>
      </c>
      <c r="V31" s="42">
        <f>$V$29</f>
        <v>51</v>
      </c>
      <c r="W31" s="42">
        <f t="shared" si="5"/>
        <v>10.80109288399348</v>
      </c>
      <c r="Y31" s="39">
        <v>11130201</v>
      </c>
      <c r="Z31" s="39">
        <f>SUM(W161,W200,W716)</f>
        <v>945.04364044270733</v>
      </c>
      <c r="AB31" s="18">
        <f t="shared" si="0"/>
        <v>2463.4993295985068</v>
      </c>
      <c r="AE31" s="5"/>
    </row>
    <row r="32" spans="1:31" x14ac:dyDescent="0.3">
      <c r="A32" s="5" t="s">
        <v>53</v>
      </c>
      <c r="B32" s="5" t="s">
        <v>820</v>
      </c>
      <c r="C32" s="39">
        <v>11120304</v>
      </c>
      <c r="D32" s="39">
        <v>22535</v>
      </c>
      <c r="E32" s="39">
        <v>931</v>
      </c>
      <c r="F32" s="39">
        <f t="shared" si="1"/>
        <v>4.1313512314177944E-2</v>
      </c>
      <c r="H32" s="39">
        <f t="shared" si="20"/>
        <v>4082</v>
      </c>
      <c r="I32" s="39">
        <f t="shared" si="21"/>
        <v>4264</v>
      </c>
      <c r="J32" s="39">
        <f t="shared" si="2"/>
        <v>8346</v>
      </c>
      <c r="K32" s="39">
        <f t="shared" si="3"/>
        <v>344.80257377412914</v>
      </c>
      <c r="M32" s="5">
        <v>11130204</v>
      </c>
      <c r="N32" s="5">
        <f>SUM(K103,K105,K110,K475,K938)</f>
        <v>423.90862737426994</v>
      </c>
      <c r="P32" s="38" t="s">
        <v>943</v>
      </c>
      <c r="Q32" s="40" t="s">
        <v>1341</v>
      </c>
      <c r="R32" s="39">
        <v>513652.15863700002</v>
      </c>
      <c r="S32" s="41">
        <v>309056.70074399997</v>
      </c>
      <c r="T32" s="39">
        <f t="shared" si="4"/>
        <v>0.60168480857570295</v>
      </c>
      <c r="V32" s="42">
        <f>Input!M11</f>
        <v>0</v>
      </c>
      <c r="W32" s="42">
        <f t="shared" si="5"/>
        <v>0</v>
      </c>
      <c r="Y32" s="39">
        <v>11130204</v>
      </c>
      <c r="Z32" s="39">
        <f>SUM(W43,W213,W263,W330,W581,W592,W732)</f>
        <v>444.65046625004271</v>
      </c>
      <c r="AB32" s="18">
        <f t="shared" si="0"/>
        <v>868.55909362431271</v>
      </c>
    </row>
    <row r="33" spans="1:33" x14ac:dyDescent="0.3">
      <c r="A33" s="5" t="s">
        <v>53</v>
      </c>
      <c r="B33" s="5" t="s">
        <v>820</v>
      </c>
      <c r="C33" s="39">
        <v>11130301</v>
      </c>
      <c r="D33" s="39">
        <v>22535</v>
      </c>
      <c r="E33" s="39">
        <v>3</v>
      </c>
      <c r="F33" s="39">
        <f t="shared" si="1"/>
        <v>1.3312624805857554E-4</v>
      </c>
      <c r="H33" s="39">
        <f t="shared" si="20"/>
        <v>4082</v>
      </c>
      <c r="I33" s="39">
        <f t="shared" si="21"/>
        <v>4264</v>
      </c>
      <c r="J33" s="39">
        <f t="shared" si="2"/>
        <v>8346</v>
      </c>
      <c r="K33" s="39">
        <f t="shared" si="3"/>
        <v>1.1110716662968714</v>
      </c>
      <c r="M33" s="5">
        <v>11130205</v>
      </c>
      <c r="N33" s="5">
        <f>SUM(K111,K476,K939)</f>
        <v>94.027170380436814</v>
      </c>
      <c r="P33" s="38" t="s">
        <v>943</v>
      </c>
      <c r="Q33" s="40" t="s">
        <v>1342</v>
      </c>
      <c r="R33" s="39">
        <v>513652.15863700002</v>
      </c>
      <c r="S33" s="41">
        <v>204595.45789300001</v>
      </c>
      <c r="T33" s="39">
        <f t="shared" si="4"/>
        <v>0.39831519142429694</v>
      </c>
      <c r="V33" s="42">
        <f>$V$32</f>
        <v>0</v>
      </c>
      <c r="W33" s="42">
        <f t="shared" si="5"/>
        <v>0</v>
      </c>
      <c r="Y33" s="39">
        <v>11130205</v>
      </c>
      <c r="Z33" s="39">
        <f>SUM(W264,W582,W593)</f>
        <v>735.57341383017524</v>
      </c>
      <c r="AB33" s="18">
        <f t="shared" si="0"/>
        <v>829.60058421061206</v>
      </c>
    </row>
    <row r="34" spans="1:33" x14ac:dyDescent="0.3">
      <c r="A34" s="5" t="s">
        <v>53</v>
      </c>
      <c r="B34" s="5" t="s">
        <v>1006</v>
      </c>
      <c r="C34" s="39">
        <v>11120103</v>
      </c>
      <c r="D34" s="39">
        <v>3353</v>
      </c>
      <c r="E34" s="39">
        <v>32</v>
      </c>
      <c r="F34" s="39">
        <f t="shared" si="1"/>
        <v>9.5436922159260369E-3</v>
      </c>
      <c r="H34" s="39">
        <f>Input!J102</f>
        <v>795</v>
      </c>
      <c r="I34" s="39">
        <f>Input!K102</f>
        <v>0</v>
      </c>
      <c r="J34" s="39">
        <f t="shared" si="2"/>
        <v>795</v>
      </c>
      <c r="K34" s="39">
        <f t="shared" si="3"/>
        <v>7.5872353116611997</v>
      </c>
      <c r="M34" s="5">
        <v>11130206</v>
      </c>
      <c r="N34" s="5">
        <f>SUM(K86,K91,K96,K119,K125,K477)</f>
        <v>27590.106080564856</v>
      </c>
      <c r="P34" s="38" t="s">
        <v>944</v>
      </c>
      <c r="Q34" s="40" t="s">
        <v>1297</v>
      </c>
      <c r="R34" s="39">
        <v>510150.23022265499</v>
      </c>
      <c r="S34" s="41">
        <v>9864.6021015799997</v>
      </c>
      <c r="T34" s="39">
        <f t="shared" si="4"/>
        <v>1.9336661079765848E-2</v>
      </c>
      <c r="V34" s="42">
        <f>Input!M12</f>
        <v>0</v>
      </c>
      <c r="W34" s="42">
        <f t="shared" si="5"/>
        <v>0</v>
      </c>
      <c r="Y34" s="39">
        <v>11130206</v>
      </c>
      <c r="Z34" s="39">
        <f>SUM(W17,W44,W162,W594,W1014,W1020)</f>
        <v>165.02402094844371</v>
      </c>
      <c r="AB34" s="18">
        <f t="shared" si="0"/>
        <v>27755.130101513299</v>
      </c>
      <c r="AF34" s="5"/>
    </row>
    <row r="35" spans="1:33" x14ac:dyDescent="0.3">
      <c r="A35" s="5" t="s">
        <v>53</v>
      </c>
      <c r="B35" s="5" t="s">
        <v>1006</v>
      </c>
      <c r="C35" s="39">
        <v>11120105</v>
      </c>
      <c r="D35" s="39">
        <v>3353</v>
      </c>
      <c r="E35" s="39">
        <v>2807</v>
      </c>
      <c r="F35" s="39">
        <f t="shared" si="1"/>
        <v>0.83716075156576197</v>
      </c>
      <c r="H35" s="39">
        <f>$H$34</f>
        <v>795</v>
      </c>
      <c r="I35" s="39">
        <f>$I$34</f>
        <v>0</v>
      </c>
      <c r="J35" s="39">
        <f t="shared" si="2"/>
        <v>795</v>
      </c>
      <c r="K35" s="39">
        <f t="shared" si="3"/>
        <v>665.54279749478076</v>
      </c>
      <c r="M35" s="5">
        <v>11130207</v>
      </c>
      <c r="N35" s="5">
        <f>SUM(K106,K120,K126)</f>
        <v>397.56154244982304</v>
      </c>
      <c r="P35" s="38" t="s">
        <v>944</v>
      </c>
      <c r="Q35" s="40" t="s">
        <v>1298</v>
      </c>
      <c r="R35" s="39">
        <v>510150.23022265499</v>
      </c>
      <c r="S35" s="41">
        <v>337569.11303200002</v>
      </c>
      <c r="T35" s="39">
        <f t="shared" si="4"/>
        <v>0.66170530371939273</v>
      </c>
      <c r="V35" s="42">
        <f>$V$34</f>
        <v>0</v>
      </c>
      <c r="W35" s="42">
        <f t="shared" si="5"/>
        <v>0</v>
      </c>
      <c r="Y35" s="39">
        <v>11130207</v>
      </c>
      <c r="Z35" s="39">
        <f>SUM(W45,W331,W1015,W1021)</f>
        <v>12.794101180736689</v>
      </c>
      <c r="AB35" s="18">
        <f t="shared" si="0"/>
        <v>410.35564363055971</v>
      </c>
      <c r="AF35" s="5"/>
    </row>
    <row r="36" spans="1:33" x14ac:dyDescent="0.3">
      <c r="A36" s="5" t="s">
        <v>53</v>
      </c>
      <c r="B36" s="5" t="s">
        <v>1006</v>
      </c>
      <c r="C36" s="39">
        <v>11130103</v>
      </c>
      <c r="D36" s="39">
        <v>3353</v>
      </c>
      <c r="E36" s="39">
        <v>514</v>
      </c>
      <c r="F36" s="39">
        <f t="shared" si="1"/>
        <v>0.15329555621831195</v>
      </c>
      <c r="H36" s="39">
        <f>$H$34</f>
        <v>795</v>
      </c>
      <c r="I36" s="39">
        <f>$I$34</f>
        <v>0</v>
      </c>
      <c r="J36" s="39">
        <f t="shared" si="2"/>
        <v>795</v>
      </c>
      <c r="K36" s="39">
        <f t="shared" si="3"/>
        <v>121.869967193558</v>
      </c>
      <c r="M36" s="5">
        <v>11130209</v>
      </c>
      <c r="N36" s="5">
        <f>SUM(K87,K92,K97,K121)</f>
        <v>2589.1957871500153</v>
      </c>
      <c r="P36" s="38" t="s">
        <v>944</v>
      </c>
      <c r="Q36" s="40" t="s">
        <v>1299</v>
      </c>
      <c r="R36" s="39">
        <v>510150.23022265499</v>
      </c>
      <c r="S36" s="41">
        <v>450.40221427500001</v>
      </c>
      <c r="T36" s="39">
        <f t="shared" si="4"/>
        <v>8.8288152703258019E-4</v>
      </c>
      <c r="V36" s="42">
        <f t="shared" ref="V36:V38" si="22">$V$34</f>
        <v>0</v>
      </c>
      <c r="W36" s="42">
        <f t="shared" si="5"/>
        <v>0</v>
      </c>
      <c r="Y36" s="39">
        <v>11130209</v>
      </c>
      <c r="Z36" s="39">
        <f>SUM(W18,W46,W163,W717,W1016,W1050)</f>
        <v>868.97210650943885</v>
      </c>
      <c r="AB36" s="18">
        <f t="shared" si="0"/>
        <v>3458.1678936594544</v>
      </c>
      <c r="AF36" s="5"/>
    </row>
    <row r="37" spans="1:33" x14ac:dyDescent="0.3">
      <c r="A37" s="5" t="s">
        <v>53</v>
      </c>
      <c r="B37" s="5" t="s">
        <v>1008</v>
      </c>
      <c r="C37" s="39">
        <v>11100103</v>
      </c>
      <c r="D37" s="39">
        <v>5613</v>
      </c>
      <c r="E37" s="39">
        <v>73</v>
      </c>
      <c r="F37" s="39">
        <f t="shared" si="1"/>
        <v>1.3005522893283449E-2</v>
      </c>
      <c r="H37" s="39">
        <f>Input!J104</f>
        <v>1298</v>
      </c>
      <c r="I37" s="39">
        <f>Input!K104</f>
        <v>49</v>
      </c>
      <c r="J37" s="39">
        <f t="shared" si="2"/>
        <v>1347</v>
      </c>
      <c r="K37" s="39">
        <f t="shared" si="3"/>
        <v>17.518439337252808</v>
      </c>
      <c r="M37" s="5">
        <v>11130210</v>
      </c>
      <c r="N37" s="5">
        <f>SUM(K135,K156)</f>
        <v>5243.5296356447279</v>
      </c>
      <c r="P37" s="38" t="s">
        <v>944</v>
      </c>
      <c r="Q37" s="40" t="s">
        <v>1300</v>
      </c>
      <c r="R37" s="39">
        <v>510150.23022265499</v>
      </c>
      <c r="S37" s="41">
        <v>80360.115232600001</v>
      </c>
      <c r="T37" s="39">
        <f t="shared" si="4"/>
        <v>0.1575224521559597</v>
      </c>
      <c r="V37" s="42">
        <f t="shared" si="22"/>
        <v>0</v>
      </c>
      <c r="W37" s="42">
        <f t="shared" si="5"/>
        <v>0</v>
      </c>
      <c r="Y37" s="39">
        <v>11130210</v>
      </c>
      <c r="Z37" s="39">
        <f>SUM(W201,W387)</f>
        <v>59.814883123372596</v>
      </c>
      <c r="AB37" s="18">
        <f t="shared" si="0"/>
        <v>5303.3445187681009</v>
      </c>
      <c r="AF37" s="5"/>
    </row>
    <row r="38" spans="1:33" x14ac:dyDescent="0.3">
      <c r="A38" s="5" t="s">
        <v>53</v>
      </c>
      <c r="B38" s="5" t="s">
        <v>1008</v>
      </c>
      <c r="C38" s="39">
        <v>11100104</v>
      </c>
      <c r="D38" s="39">
        <v>5613</v>
      </c>
      <c r="E38" s="39">
        <v>5489</v>
      </c>
      <c r="F38" s="39">
        <f t="shared" si="1"/>
        <v>0.9779084268662035</v>
      </c>
      <c r="H38" s="39">
        <f>$H$37</f>
        <v>1298</v>
      </c>
      <c r="I38" s="39">
        <f>$I$37</f>
        <v>49</v>
      </c>
      <c r="J38" s="39">
        <f t="shared" si="2"/>
        <v>1347</v>
      </c>
      <c r="K38" s="39">
        <f t="shared" si="3"/>
        <v>1317.2426509887762</v>
      </c>
      <c r="M38" s="5">
        <v>11130301</v>
      </c>
      <c r="N38" s="5">
        <f>SUM(K33,K48,K79,K85)</f>
        <v>93.47698364703146</v>
      </c>
      <c r="P38" s="38" t="s">
        <v>944</v>
      </c>
      <c r="Q38" s="40" t="s">
        <v>1301</v>
      </c>
      <c r="R38" s="39">
        <v>510150.23022265499</v>
      </c>
      <c r="S38" s="41">
        <v>81905.997642200004</v>
      </c>
      <c r="T38" s="39">
        <f t="shared" si="4"/>
        <v>0.16055270151784926</v>
      </c>
      <c r="V38" s="42">
        <f t="shared" si="22"/>
        <v>0</v>
      </c>
      <c r="W38" s="42">
        <f t="shared" si="5"/>
        <v>0</v>
      </c>
      <c r="Y38" s="39">
        <v>11130301</v>
      </c>
      <c r="Z38" s="39">
        <f>SUM(W386,W459,W834,W1012)</f>
        <v>353.68742945707623</v>
      </c>
      <c r="AB38" s="18">
        <f t="shared" si="0"/>
        <v>447.16441310410767</v>
      </c>
      <c r="AF38" s="5"/>
    </row>
    <row r="39" spans="1:33" x14ac:dyDescent="0.3">
      <c r="A39" s="5" t="s">
        <v>53</v>
      </c>
      <c r="B39" s="5" t="s">
        <v>1008</v>
      </c>
      <c r="C39" s="39">
        <v>11100202</v>
      </c>
      <c r="D39" s="39">
        <v>5613</v>
      </c>
      <c r="E39" s="39">
        <v>51</v>
      </c>
      <c r="F39" s="39">
        <f t="shared" si="1"/>
        <v>9.0860502405130938E-3</v>
      </c>
      <c r="H39" s="39">
        <f>$H$37</f>
        <v>1298</v>
      </c>
      <c r="I39" s="39">
        <f>$I$37</f>
        <v>49</v>
      </c>
      <c r="J39" s="39">
        <f t="shared" si="2"/>
        <v>1347</v>
      </c>
      <c r="K39" s="39">
        <f t="shared" si="3"/>
        <v>12.238909673971138</v>
      </c>
      <c r="M39" s="5">
        <v>11140101</v>
      </c>
      <c r="N39" s="5">
        <f>SUM(K150,K157,K219,K232)</f>
        <v>33193.952311196073</v>
      </c>
      <c r="P39" s="38" t="s">
        <v>646</v>
      </c>
      <c r="Q39" s="40" t="s">
        <v>1267</v>
      </c>
      <c r="R39" s="39">
        <v>573197.33455357503</v>
      </c>
      <c r="S39" s="41">
        <v>37300.123130799999</v>
      </c>
      <c r="T39" s="39">
        <f t="shared" si="4"/>
        <v>6.5073790267797679E-2</v>
      </c>
      <c r="V39" s="43">
        <f>Input!M13</f>
        <v>2178</v>
      </c>
      <c r="W39" s="42">
        <f t="shared" si="5"/>
        <v>141.73071520326334</v>
      </c>
      <c r="Y39" s="39">
        <v>11140101</v>
      </c>
      <c r="Z39" s="39">
        <f>SUM(W312,W388,W599,W818)</f>
        <v>26.869100255210832</v>
      </c>
      <c r="AB39" s="18">
        <f t="shared" si="0"/>
        <v>33220.821411451281</v>
      </c>
      <c r="AF39" s="5"/>
    </row>
    <row r="40" spans="1:33" x14ac:dyDescent="0.3">
      <c r="A40" s="5" t="s">
        <v>53</v>
      </c>
      <c r="B40" s="5" t="s">
        <v>1012</v>
      </c>
      <c r="C40" s="39">
        <v>11090101</v>
      </c>
      <c r="D40" s="39">
        <v>6062</v>
      </c>
      <c r="E40" s="39">
        <v>19</v>
      </c>
      <c r="F40" s="39">
        <f t="shared" si="1"/>
        <v>3.1342791158033654E-3</v>
      </c>
      <c r="H40" s="39">
        <f>Input!J109</f>
        <v>1209</v>
      </c>
      <c r="I40" s="39">
        <f>Input!K109</f>
        <v>5</v>
      </c>
      <c r="J40" s="39">
        <f t="shared" si="2"/>
        <v>1214</v>
      </c>
      <c r="K40" s="39">
        <f t="shared" si="3"/>
        <v>3.8050148465852858</v>
      </c>
      <c r="M40" s="5">
        <v>11140106</v>
      </c>
      <c r="N40" s="5">
        <f>SUM(K189,K220,K233)</f>
        <v>3109.4612652795254</v>
      </c>
      <c r="P40" s="38" t="s">
        <v>646</v>
      </c>
      <c r="Q40" s="40" t="s">
        <v>1263</v>
      </c>
      <c r="R40" s="39">
        <v>573197.33455357503</v>
      </c>
      <c r="S40" s="41">
        <v>408.12819847499998</v>
      </c>
      <c r="T40" s="39">
        <f t="shared" si="4"/>
        <v>7.1202040531619646E-4</v>
      </c>
      <c r="V40" s="43">
        <f>$V$39</f>
        <v>2178</v>
      </c>
      <c r="W40" s="42">
        <f t="shared" si="5"/>
        <v>1.550780442778676</v>
      </c>
      <c r="Y40" s="39">
        <v>11140106</v>
      </c>
      <c r="Z40" s="39">
        <f>SUM(W73,W600,W819)</f>
        <v>0.40873273725762915</v>
      </c>
      <c r="AB40" s="18">
        <f t="shared" si="0"/>
        <v>3109.869998016783</v>
      </c>
      <c r="AG40" s="5"/>
    </row>
    <row r="41" spans="1:33" x14ac:dyDescent="0.3">
      <c r="A41" s="5" t="s">
        <v>53</v>
      </c>
      <c r="B41" s="5" t="s">
        <v>1012</v>
      </c>
      <c r="C41" s="39">
        <v>11090102</v>
      </c>
      <c r="D41" s="39">
        <v>6062</v>
      </c>
      <c r="E41" s="39">
        <v>184</v>
      </c>
      <c r="F41" s="39">
        <f t="shared" si="1"/>
        <v>3.0353018805674696E-2</v>
      </c>
      <c r="H41" s="39">
        <f>$H$40</f>
        <v>1209</v>
      </c>
      <c r="I41" s="39">
        <f>$I$40</f>
        <v>5</v>
      </c>
      <c r="J41" s="39">
        <f t="shared" si="2"/>
        <v>1214</v>
      </c>
      <c r="K41" s="39">
        <f t="shared" si="3"/>
        <v>36.848564830089082</v>
      </c>
      <c r="M41" s="5">
        <v>11140201</v>
      </c>
      <c r="N41" s="5">
        <f>K190</f>
        <v>1222.4982552800734</v>
      </c>
      <c r="P41" s="38" t="s">
        <v>646</v>
      </c>
      <c r="Q41" s="40" t="s">
        <v>1276</v>
      </c>
      <c r="R41" s="39">
        <v>573197.33455357503</v>
      </c>
      <c r="S41" s="41">
        <v>510660.04943100002</v>
      </c>
      <c r="T41" s="39">
        <f t="shared" si="4"/>
        <v>0.89089745999729553</v>
      </c>
      <c r="V41" s="43">
        <f t="shared" ref="V41:V42" si="23">$V$39</f>
        <v>2178</v>
      </c>
      <c r="W41" s="42">
        <f t="shared" si="5"/>
        <v>1940.3746678741097</v>
      </c>
      <c r="Y41" s="39">
        <v>11140201</v>
      </c>
      <c r="Z41" s="39">
        <f>W74</f>
        <v>0</v>
      </c>
      <c r="AB41" s="18">
        <f t="shared" si="0"/>
        <v>1222.4982552800734</v>
      </c>
      <c r="AG41" s="5"/>
    </row>
    <row r="42" spans="1:33" x14ac:dyDescent="0.3">
      <c r="A42" s="5" t="s">
        <v>53</v>
      </c>
      <c r="B42" s="5" t="s">
        <v>1012</v>
      </c>
      <c r="C42" s="39">
        <v>11090103</v>
      </c>
      <c r="D42" s="39">
        <v>6062</v>
      </c>
      <c r="E42" s="39">
        <v>4617</v>
      </c>
      <c r="F42" s="39">
        <f t="shared" si="1"/>
        <v>0.76162982514021771</v>
      </c>
      <c r="H42" s="39">
        <f t="shared" ref="H42:H45" si="24">$H$40</f>
        <v>1209</v>
      </c>
      <c r="I42" s="39">
        <f t="shared" ref="I42:I45" si="25">$I$40</f>
        <v>5</v>
      </c>
      <c r="J42" s="39">
        <f t="shared" si="2"/>
        <v>1214</v>
      </c>
      <c r="K42" s="39">
        <f t="shared" si="3"/>
        <v>924.6186077202243</v>
      </c>
      <c r="M42" s="5">
        <v>11140301</v>
      </c>
      <c r="N42" s="5">
        <f>SUM(K151,K198,K210,K215,K221)</f>
        <v>10397.480503238727</v>
      </c>
      <c r="P42" s="38" t="s">
        <v>646</v>
      </c>
      <c r="Q42" s="40" t="s">
        <v>1308</v>
      </c>
      <c r="R42" s="39">
        <v>573197.33455357503</v>
      </c>
      <c r="S42" s="41">
        <v>24829.033793300001</v>
      </c>
      <c r="T42" s="39">
        <f t="shared" si="4"/>
        <v>4.3316729329590603E-2</v>
      </c>
      <c r="V42" s="43">
        <f t="shared" si="23"/>
        <v>2178</v>
      </c>
      <c r="W42" s="42">
        <f t="shared" si="5"/>
        <v>94.343836479848335</v>
      </c>
      <c r="Y42" s="39">
        <v>11140301</v>
      </c>
      <c r="Z42" s="39">
        <f>SUM(W252,W313,W337,W479,W498,W601)</f>
        <v>175.62089958580495</v>
      </c>
      <c r="AB42" s="18">
        <f t="shared" si="0"/>
        <v>10573.101402824532</v>
      </c>
      <c r="AG42" s="5"/>
    </row>
    <row r="43" spans="1:33" x14ac:dyDescent="0.3">
      <c r="A43" s="5" t="s">
        <v>53</v>
      </c>
      <c r="B43" s="5" t="s">
        <v>1012</v>
      </c>
      <c r="C43" s="39">
        <v>11090105</v>
      </c>
      <c r="D43" s="39">
        <v>6062</v>
      </c>
      <c r="E43" s="39">
        <v>411</v>
      </c>
      <c r="F43" s="39">
        <f t="shared" si="1"/>
        <v>6.779940613658858E-2</v>
      </c>
      <c r="H43" s="39">
        <f t="shared" si="24"/>
        <v>1209</v>
      </c>
      <c r="I43" s="39">
        <f t="shared" si="25"/>
        <v>5</v>
      </c>
      <c r="J43" s="39">
        <f t="shared" si="2"/>
        <v>1214</v>
      </c>
      <c r="K43" s="39">
        <f t="shared" si="3"/>
        <v>82.30847904981853</v>
      </c>
      <c r="M43" s="5">
        <v>11140302</v>
      </c>
      <c r="N43" s="5">
        <f>SUM(K191,K194,K199,K222,K226,K234,K239)</f>
        <v>37387.001986240735</v>
      </c>
      <c r="P43" s="38" t="s">
        <v>945</v>
      </c>
      <c r="Q43" s="40" t="s">
        <v>1172</v>
      </c>
      <c r="R43" s="39">
        <v>576568.30660725315</v>
      </c>
      <c r="S43" s="41">
        <v>4400.1310697168874</v>
      </c>
      <c r="T43" s="39">
        <f t="shared" si="4"/>
        <v>7.6315867856298408E-3</v>
      </c>
      <c r="V43" s="42">
        <f>Input!M14</f>
        <v>15</v>
      </c>
      <c r="W43" s="42">
        <f t="shared" si="5"/>
        <v>0.11447380178444762</v>
      </c>
      <c r="Y43" s="39">
        <v>11140302</v>
      </c>
      <c r="Z43" s="39">
        <f>SUM(W75,W139,W253,W338,W480,W602,W726,W820,W937)</f>
        <v>73.762620087408578</v>
      </c>
      <c r="AB43" s="18">
        <f t="shared" si="0"/>
        <v>37460.764606328143</v>
      </c>
      <c r="AG43" s="5"/>
    </row>
    <row r="44" spans="1:33" x14ac:dyDescent="0.3">
      <c r="A44" s="5" t="s">
        <v>53</v>
      </c>
      <c r="B44" s="5" t="s">
        <v>1012</v>
      </c>
      <c r="C44" s="39">
        <v>11100103</v>
      </c>
      <c r="D44" s="39">
        <v>6062</v>
      </c>
      <c r="E44" s="39">
        <v>39</v>
      </c>
      <c r="F44" s="39">
        <f t="shared" si="1"/>
        <v>6.4335202903332235E-3</v>
      </c>
      <c r="H44" s="39">
        <f t="shared" si="24"/>
        <v>1209</v>
      </c>
      <c r="I44" s="39">
        <f t="shared" si="25"/>
        <v>5</v>
      </c>
      <c r="J44" s="39">
        <f t="shared" si="2"/>
        <v>1214</v>
      </c>
      <c r="K44" s="39">
        <f t="shared" si="3"/>
        <v>7.8102936324645329</v>
      </c>
      <c r="M44" s="5">
        <v>11140303</v>
      </c>
      <c r="N44" s="5">
        <f>SUM(K200,K211,K227,K240)</f>
        <v>15573.642993775902</v>
      </c>
      <c r="P44" s="38" t="s">
        <v>945</v>
      </c>
      <c r="Q44" s="40" t="s">
        <v>1167</v>
      </c>
      <c r="R44" s="39">
        <v>576568.30660725315</v>
      </c>
      <c r="S44" s="41">
        <v>216992.70558732792</v>
      </c>
      <c r="T44" s="39">
        <f t="shared" si="4"/>
        <v>0.37635212185733097</v>
      </c>
      <c r="V44" s="42">
        <f>$V$43</f>
        <v>15</v>
      </c>
      <c r="W44" s="42">
        <f t="shared" si="5"/>
        <v>5.6452818278599644</v>
      </c>
      <c r="Y44" s="39">
        <v>11140303</v>
      </c>
      <c r="Z44" s="39">
        <f>SUM(W140,W339,W481,W727,W938)</f>
        <v>832.21524431836337</v>
      </c>
      <c r="AB44" s="18">
        <f t="shared" si="0"/>
        <v>16405.858238094264</v>
      </c>
    </row>
    <row r="45" spans="1:33" x14ac:dyDescent="0.3">
      <c r="A45" s="5" t="s">
        <v>53</v>
      </c>
      <c r="B45" s="5" t="s">
        <v>1012</v>
      </c>
      <c r="C45" s="39">
        <v>11100104</v>
      </c>
      <c r="D45" s="39">
        <v>6062</v>
      </c>
      <c r="E45" s="39">
        <v>792</v>
      </c>
      <c r="F45" s="39">
        <f t="shared" si="1"/>
        <v>0.1306499505113824</v>
      </c>
      <c r="H45" s="39">
        <f t="shared" si="24"/>
        <v>1209</v>
      </c>
      <c r="I45" s="39">
        <f t="shared" si="25"/>
        <v>5</v>
      </c>
      <c r="J45" s="39">
        <f t="shared" si="2"/>
        <v>1214</v>
      </c>
      <c r="K45" s="39">
        <f t="shared" si="3"/>
        <v>158.60903992081822</v>
      </c>
      <c r="M45" s="5">
        <v>11140304</v>
      </c>
      <c r="N45" s="5">
        <f>SUM(K195,K205)</f>
        <v>49743.989784511417</v>
      </c>
      <c r="P45" s="38" t="s">
        <v>945</v>
      </c>
      <c r="Q45" s="40" t="s">
        <v>1173</v>
      </c>
      <c r="R45" s="39">
        <v>576568.30660725315</v>
      </c>
      <c r="S45" s="41">
        <v>14835.460277092974</v>
      </c>
      <c r="T45" s="39">
        <f t="shared" si="4"/>
        <v>2.5730620478240394E-2</v>
      </c>
      <c r="V45" s="42">
        <f t="shared" ref="V45:V47" si="26">$V$43</f>
        <v>15</v>
      </c>
      <c r="W45" s="42">
        <f t="shared" si="5"/>
        <v>0.38595930717360594</v>
      </c>
      <c r="Y45" s="39">
        <v>11140304</v>
      </c>
      <c r="Z45" s="39">
        <f>SUM(W141,W435,W766)</f>
        <v>139.54235974547294</v>
      </c>
      <c r="AB45" s="18">
        <f t="shared" si="0"/>
        <v>49883.532144256889</v>
      </c>
    </row>
    <row r="46" spans="1:33" x14ac:dyDescent="0.3">
      <c r="A46" s="5" t="s">
        <v>53</v>
      </c>
      <c r="B46" s="5" t="s">
        <v>1014</v>
      </c>
      <c r="C46" s="39">
        <v>11090106</v>
      </c>
      <c r="D46" s="39">
        <v>3807</v>
      </c>
      <c r="E46" s="39">
        <v>3483</v>
      </c>
      <c r="F46" s="39">
        <f t="shared" si="1"/>
        <v>0.91489361702127658</v>
      </c>
      <c r="H46" s="39">
        <f>Input!J113</f>
        <v>633</v>
      </c>
      <c r="I46" s="39">
        <f>Input!K113</f>
        <v>1</v>
      </c>
      <c r="J46" s="39">
        <f t="shared" si="2"/>
        <v>634</v>
      </c>
      <c r="K46" s="39">
        <f t="shared" si="3"/>
        <v>580.04255319148933</v>
      </c>
      <c r="M46" s="5">
        <v>11140305</v>
      </c>
      <c r="N46" s="5">
        <f>SUM(K192,K196,K201,K206,K212,K223,K228,K241,K242,K248)</f>
        <v>82118.161144274913</v>
      </c>
      <c r="P46" s="38" t="s">
        <v>945</v>
      </c>
      <c r="Q46" s="40" t="s">
        <v>1168</v>
      </c>
      <c r="R46" s="39">
        <v>576568.30660725315</v>
      </c>
      <c r="S46" s="41">
        <v>88492.340598955125</v>
      </c>
      <c r="T46" s="39">
        <f t="shared" si="4"/>
        <v>0.15348110464079731</v>
      </c>
      <c r="V46" s="42">
        <f t="shared" si="26"/>
        <v>15</v>
      </c>
      <c r="W46" s="42">
        <f t="shared" si="5"/>
        <v>2.3022165696119599</v>
      </c>
      <c r="Y46" s="39">
        <v>11140305</v>
      </c>
      <c r="Z46" s="39">
        <f>SUM(W132,W142,W340,W436,W482,W658,W728,W939,W955,W1041)</f>
        <v>502.90093557296632</v>
      </c>
      <c r="AB46" s="18">
        <f t="shared" si="0"/>
        <v>82621.062079847878</v>
      </c>
    </row>
    <row r="47" spans="1:33" x14ac:dyDescent="0.3">
      <c r="A47" s="5" t="s">
        <v>53</v>
      </c>
      <c r="B47" s="5" t="s">
        <v>1014</v>
      </c>
      <c r="C47" s="39">
        <v>11090201</v>
      </c>
      <c r="D47" s="39">
        <v>3807</v>
      </c>
      <c r="E47" s="39">
        <v>12</v>
      </c>
      <c r="F47" s="39">
        <f t="shared" si="1"/>
        <v>3.1520882584712374E-3</v>
      </c>
      <c r="H47" s="39">
        <f>$H$46</f>
        <v>633</v>
      </c>
      <c r="I47" s="39">
        <f>$I$46</f>
        <v>1</v>
      </c>
      <c r="J47" s="39">
        <f t="shared" si="2"/>
        <v>634</v>
      </c>
      <c r="K47" s="39">
        <f t="shared" si="3"/>
        <v>1.9984239558707646</v>
      </c>
      <c r="M47" s="5">
        <v>11140306</v>
      </c>
      <c r="N47" s="5">
        <f>SUM(K197,K207,K224,K229)</f>
        <v>72647.96230924371</v>
      </c>
      <c r="P47" s="38" t="s">
        <v>945</v>
      </c>
      <c r="Q47" s="40" t="s">
        <v>1170</v>
      </c>
      <c r="R47" s="39">
        <v>576568.30660725315</v>
      </c>
      <c r="S47" s="41">
        <v>251847.66907416025</v>
      </c>
      <c r="T47" s="39">
        <f t="shared" si="4"/>
        <v>0.43680456623800146</v>
      </c>
      <c r="V47" s="42">
        <f t="shared" si="26"/>
        <v>15</v>
      </c>
      <c r="W47" s="42">
        <f t="shared" si="5"/>
        <v>6.5520684935700215</v>
      </c>
      <c r="Y47" s="39">
        <v>11140306</v>
      </c>
      <c r="Z47" s="39">
        <f>SUM(W143,W437,W659,W729)</f>
        <v>428.26963684791366</v>
      </c>
      <c r="AB47" s="18">
        <f t="shared" si="0"/>
        <v>73076.231946091619</v>
      </c>
    </row>
    <row r="48" spans="1:33" x14ac:dyDescent="0.3">
      <c r="A48" s="5" t="s">
        <v>53</v>
      </c>
      <c r="B48" s="5" t="s">
        <v>1014</v>
      </c>
      <c r="C48" s="39">
        <v>11130301</v>
      </c>
      <c r="D48" s="39">
        <v>3807</v>
      </c>
      <c r="E48" s="39">
        <v>312</v>
      </c>
      <c r="F48" s="39">
        <f t="shared" si="1"/>
        <v>8.195429472025216E-2</v>
      </c>
      <c r="H48" s="39">
        <f>$H$46</f>
        <v>633</v>
      </c>
      <c r="I48" s="39">
        <f>$I$46</f>
        <v>1</v>
      </c>
      <c r="J48" s="39">
        <f t="shared" si="2"/>
        <v>634</v>
      </c>
      <c r="K48" s="39">
        <f t="shared" si="3"/>
        <v>51.959022852639869</v>
      </c>
      <c r="M48" s="5">
        <v>11140307</v>
      </c>
      <c r="N48" s="5">
        <f>SUM(K193,K203,K208,K225,K243,K249)</f>
        <v>20237.690228631061</v>
      </c>
      <c r="P48" s="38" t="s">
        <v>946</v>
      </c>
      <c r="Q48" s="40" t="s">
        <v>1327</v>
      </c>
      <c r="R48" s="39">
        <v>563275.20655750006</v>
      </c>
      <c r="S48" s="41">
        <v>239058.90325199999</v>
      </c>
      <c r="T48" s="39">
        <f t="shared" si="4"/>
        <v>0.42440870904477929</v>
      </c>
      <c r="V48" s="42">
        <f>Input!M15</f>
        <v>384</v>
      </c>
      <c r="W48" s="42">
        <f t="shared" si="5"/>
        <v>162.97294427319525</v>
      </c>
      <c r="Y48" s="39">
        <v>11140307</v>
      </c>
      <c r="Z48" s="39">
        <f>SUM(W133,W391,W438,W660,W956,W1042)</f>
        <v>407.26540064348995</v>
      </c>
      <c r="AB48" s="18">
        <f t="shared" si="0"/>
        <v>20644.955629274551</v>
      </c>
    </row>
    <row r="49" spans="1:32" x14ac:dyDescent="0.3">
      <c r="A49" s="5" t="s">
        <v>53</v>
      </c>
      <c r="B49" s="5" t="s">
        <v>1020</v>
      </c>
      <c r="C49" s="39">
        <v>11090105</v>
      </c>
      <c r="D49" s="39">
        <v>22150</v>
      </c>
      <c r="E49" s="39">
        <v>3793</v>
      </c>
      <c r="F49" s="39">
        <f t="shared" si="1"/>
        <v>0.17124153498871331</v>
      </c>
      <c r="H49" s="39">
        <f>Input!J125</f>
        <v>4124</v>
      </c>
      <c r="I49" s="39">
        <f>Input!K125</f>
        <v>23659</v>
      </c>
      <c r="J49" s="39">
        <f t="shared" si="2"/>
        <v>27783</v>
      </c>
      <c r="K49" s="39">
        <f t="shared" si="3"/>
        <v>4757.6035665914214</v>
      </c>
      <c r="M49" s="5">
        <v>12010001</v>
      </c>
      <c r="N49" s="5">
        <f>SUM(K130,K168,K179,K216,K230,K235,K245,K250)</f>
        <v>24688.769210213068</v>
      </c>
      <c r="P49" s="38" t="s">
        <v>946</v>
      </c>
      <c r="Q49" s="40" t="s">
        <v>1329</v>
      </c>
      <c r="R49" s="39">
        <v>563275.20655750006</v>
      </c>
      <c r="S49" s="41">
        <v>259701.22117100001</v>
      </c>
      <c r="T49" s="39">
        <f t="shared" si="4"/>
        <v>0.46105565831342743</v>
      </c>
      <c r="V49" s="42">
        <f>$V$48</f>
        <v>384</v>
      </c>
      <c r="W49" s="42">
        <f t="shared" si="5"/>
        <v>177.04537279235615</v>
      </c>
      <c r="Y49" s="39">
        <v>12010001</v>
      </c>
      <c r="Z49" s="39">
        <f>SUM(W176,W499,W552,W802,W837,W881,W976,W1043)</f>
        <v>179.08669271256531</v>
      </c>
      <c r="AB49" s="18">
        <f t="shared" si="0"/>
        <v>24867.855902925632</v>
      </c>
    </row>
    <row r="50" spans="1:32" x14ac:dyDescent="0.3">
      <c r="A50" s="5" t="s">
        <v>53</v>
      </c>
      <c r="B50" s="5" t="s">
        <v>1020</v>
      </c>
      <c r="C50" s="39">
        <v>11090106</v>
      </c>
      <c r="D50" s="39">
        <v>22150</v>
      </c>
      <c r="E50" s="39">
        <v>18162</v>
      </c>
      <c r="F50" s="39">
        <f t="shared" si="1"/>
        <v>0.81995485327313766</v>
      </c>
      <c r="H50" s="39">
        <f>$H$49</f>
        <v>4124</v>
      </c>
      <c r="I50" s="39">
        <f>$I$49</f>
        <v>23659</v>
      </c>
      <c r="J50" s="39">
        <f t="shared" si="2"/>
        <v>27783</v>
      </c>
      <c r="K50" s="39">
        <f t="shared" si="3"/>
        <v>22780.805688487584</v>
      </c>
      <c r="M50" s="5">
        <v>12010002</v>
      </c>
      <c r="N50" s="5">
        <f>SUM(K202,K204,K209,K213,K236,K244,K251,K610,K635,K641,K648,K651)</f>
        <v>102656.22174805704</v>
      </c>
      <c r="P50" s="38" t="s">
        <v>946</v>
      </c>
      <c r="Q50" s="40" t="s">
        <v>1328</v>
      </c>
      <c r="R50" s="39">
        <v>563275.20655750006</v>
      </c>
      <c r="S50" s="41">
        <v>64515.0821345</v>
      </c>
      <c r="T50" s="39">
        <f t="shared" si="4"/>
        <v>0.11453563264179319</v>
      </c>
      <c r="V50" s="42">
        <f>$V$48</f>
        <v>384</v>
      </c>
      <c r="W50" s="42">
        <f t="shared" si="5"/>
        <v>43.981682934448585</v>
      </c>
      <c r="Y50" s="39">
        <v>12010002</v>
      </c>
      <c r="Z50" s="39">
        <f>SUM(W341,W392,W439,W483,W767,W845,W875,W882,W957,W1044)</f>
        <v>3684.0511568287757</v>
      </c>
      <c r="AB50" s="18">
        <f t="shared" si="0"/>
        <v>106340.27290488582</v>
      </c>
    </row>
    <row r="51" spans="1:32" x14ac:dyDescent="0.3">
      <c r="A51" s="5" t="s">
        <v>53</v>
      </c>
      <c r="B51" s="5" t="s">
        <v>1020</v>
      </c>
      <c r="C51" s="39">
        <v>11100104</v>
      </c>
      <c r="D51" s="39">
        <v>22150</v>
      </c>
      <c r="E51" s="39">
        <v>169</v>
      </c>
      <c r="F51" s="39">
        <f t="shared" si="1"/>
        <v>7.6297968397291199E-3</v>
      </c>
      <c r="H51" s="39">
        <f t="shared" ref="H51:H52" si="27">$H$49</f>
        <v>4124</v>
      </c>
      <c r="I51" s="39">
        <f t="shared" ref="I51:I52" si="28">$I$49</f>
        <v>23659</v>
      </c>
      <c r="J51" s="39">
        <f t="shared" si="2"/>
        <v>27783</v>
      </c>
      <c r="K51" s="39">
        <f t="shared" si="3"/>
        <v>211.97864559819413</v>
      </c>
      <c r="M51" s="5">
        <v>12010003</v>
      </c>
      <c r="N51" s="5">
        <f>SUM(K214,K217,K231,K252)</f>
        <v>4900.8640344989562</v>
      </c>
      <c r="P51" s="38" t="s">
        <v>947</v>
      </c>
      <c r="Q51" s="40" t="s">
        <v>1259</v>
      </c>
      <c r="R51" s="39">
        <v>696213.72797690996</v>
      </c>
      <c r="S51" s="41">
        <v>10449.863747199999</v>
      </c>
      <c r="T51" s="39">
        <f t="shared" si="4"/>
        <v>1.5009562907594046E-2</v>
      </c>
      <c r="V51" s="43">
        <f>Input!M16</f>
        <v>2538</v>
      </c>
      <c r="W51" s="42">
        <f t="shared" si="5"/>
        <v>38.094270659473686</v>
      </c>
      <c r="Y51" s="39">
        <v>12010003</v>
      </c>
      <c r="Z51" s="39">
        <f>SUM(W484,W500,W803,W1045)</f>
        <v>288.70926604142528</v>
      </c>
      <c r="AB51" s="18">
        <f t="shared" si="0"/>
        <v>5189.5733005403818</v>
      </c>
      <c r="AF51" s="5"/>
    </row>
    <row r="52" spans="1:32" x14ac:dyDescent="0.3">
      <c r="A52" s="5" t="s">
        <v>53</v>
      </c>
      <c r="B52" s="5" t="s">
        <v>1020</v>
      </c>
      <c r="C52" s="39">
        <v>11100202</v>
      </c>
      <c r="D52" s="39">
        <v>22150</v>
      </c>
      <c r="E52" s="39">
        <v>26</v>
      </c>
      <c r="F52" s="39">
        <f t="shared" si="1"/>
        <v>1.1738148984198646E-3</v>
      </c>
      <c r="H52" s="39">
        <f t="shared" si="27"/>
        <v>4124</v>
      </c>
      <c r="I52" s="39">
        <f t="shared" si="28"/>
        <v>23659</v>
      </c>
      <c r="J52" s="39">
        <f t="shared" si="2"/>
        <v>27783</v>
      </c>
      <c r="K52" s="39">
        <f t="shared" si="3"/>
        <v>32.612099322799097</v>
      </c>
      <c r="M52" s="5">
        <v>12010004</v>
      </c>
      <c r="N52" s="5">
        <f>SUM(K630,K636,K644,K646,K649)</f>
        <v>6651.6394781819799</v>
      </c>
      <c r="P52" s="38" t="s">
        <v>947</v>
      </c>
      <c r="Q52" s="40" t="s">
        <v>1238</v>
      </c>
      <c r="R52" s="39">
        <v>696213.72797690996</v>
      </c>
      <c r="S52" s="41">
        <v>192027.46569899999</v>
      </c>
      <c r="T52" s="39">
        <f t="shared" si="4"/>
        <v>0.2758168332259151</v>
      </c>
      <c r="V52" s="43">
        <f>$V$51</f>
        <v>2538</v>
      </c>
      <c r="W52" s="42">
        <f t="shared" si="5"/>
        <v>700.02312272737254</v>
      </c>
      <c r="Y52" s="39">
        <v>12010004</v>
      </c>
      <c r="Z52" s="39">
        <f>SUM(W740,W768,W848,W850,W876)</f>
        <v>1058.757000374296</v>
      </c>
      <c r="AB52" s="18">
        <f t="shared" si="0"/>
        <v>7710.3964785562757</v>
      </c>
      <c r="AF52" s="5"/>
    </row>
    <row r="53" spans="1:32" x14ac:dyDescent="0.3">
      <c r="A53" s="5" t="s">
        <v>53</v>
      </c>
      <c r="B53" s="5" t="s">
        <v>1046</v>
      </c>
      <c r="C53" s="39">
        <v>11090106</v>
      </c>
      <c r="D53" s="39">
        <v>3302</v>
      </c>
      <c r="E53" s="39">
        <v>5</v>
      </c>
      <c r="F53" s="39">
        <f t="shared" si="1"/>
        <v>1.5142337976983646E-3</v>
      </c>
      <c r="H53" s="39">
        <f>Input!J157</f>
        <v>748</v>
      </c>
      <c r="I53" s="39">
        <f>Input!K157</f>
        <v>89</v>
      </c>
      <c r="J53" s="39">
        <f t="shared" si="2"/>
        <v>837</v>
      </c>
      <c r="K53" s="39">
        <f t="shared" si="3"/>
        <v>1.2674136886735312</v>
      </c>
      <c r="M53" s="5">
        <v>12010005</v>
      </c>
      <c r="N53" s="5">
        <f>SUM(K621,K631,K632)</f>
        <v>75192.476635667146</v>
      </c>
      <c r="P53" s="38" t="s">
        <v>947</v>
      </c>
      <c r="Q53" s="40" t="s">
        <v>1260</v>
      </c>
      <c r="R53" s="39">
        <v>696213.72797690996</v>
      </c>
      <c r="S53" s="41">
        <v>28409.2509106</v>
      </c>
      <c r="T53" s="39">
        <f t="shared" si="4"/>
        <v>4.0805358712407057E-2</v>
      </c>
      <c r="V53" s="43">
        <f t="shared" ref="V53:V56" si="29">$V$51</f>
        <v>2538</v>
      </c>
      <c r="W53" s="42">
        <f t="shared" si="5"/>
        <v>103.56400041208911</v>
      </c>
      <c r="Y53" s="39">
        <v>12010005</v>
      </c>
      <c r="Z53" s="39">
        <f>SUM(W515,W741,W762)</f>
        <v>283.46299725586397</v>
      </c>
      <c r="AB53" s="18">
        <f t="shared" si="0"/>
        <v>75475.939632923008</v>
      </c>
      <c r="AF53" s="5"/>
    </row>
    <row r="54" spans="1:32" x14ac:dyDescent="0.3">
      <c r="A54" s="5" t="s">
        <v>53</v>
      </c>
      <c r="B54" s="5" t="s">
        <v>1046</v>
      </c>
      <c r="C54" s="39">
        <v>11090201</v>
      </c>
      <c r="D54" s="39">
        <v>3302</v>
      </c>
      <c r="E54" s="39">
        <v>19</v>
      </c>
      <c r="F54" s="39">
        <f t="shared" si="1"/>
        <v>5.7540884312537854E-3</v>
      </c>
      <c r="H54" s="39">
        <f>$H$53</f>
        <v>748</v>
      </c>
      <c r="I54" s="39">
        <f>$I$53</f>
        <v>89</v>
      </c>
      <c r="J54" s="39">
        <f t="shared" si="2"/>
        <v>837</v>
      </c>
      <c r="K54" s="39">
        <f t="shared" si="3"/>
        <v>4.8161720169594187</v>
      </c>
      <c r="M54" s="5">
        <v>12020001</v>
      </c>
      <c r="N54" s="5">
        <f>SUM(K160,K237,K246,K600,K607,K615,K617,K652)</f>
        <v>33686.912192947682</v>
      </c>
      <c r="P54" s="38" t="s">
        <v>947</v>
      </c>
      <c r="Q54" s="40" t="s">
        <v>1261</v>
      </c>
      <c r="R54" s="39">
        <v>696213.72797690996</v>
      </c>
      <c r="S54" s="41">
        <v>198379.14373499999</v>
      </c>
      <c r="T54" s="39">
        <f t="shared" si="4"/>
        <v>0.28494000586782348</v>
      </c>
      <c r="V54" s="43">
        <f t="shared" si="29"/>
        <v>2538</v>
      </c>
      <c r="W54" s="42">
        <f t="shared" si="5"/>
        <v>723.17773489253602</v>
      </c>
      <c r="Y54" s="39">
        <v>12020001</v>
      </c>
      <c r="Z54" s="39">
        <f>SUM(W3,W153,W460,W485,W883,W977)</f>
        <v>275.78941035013844</v>
      </c>
      <c r="AB54" s="18">
        <f t="shared" si="0"/>
        <v>33962.701603297821</v>
      </c>
    </row>
    <row r="55" spans="1:32" x14ac:dyDescent="0.3">
      <c r="A55" s="5" t="s">
        <v>53</v>
      </c>
      <c r="B55" s="5" t="s">
        <v>1046</v>
      </c>
      <c r="C55" s="39">
        <v>11100201</v>
      </c>
      <c r="D55" s="39">
        <v>3302</v>
      </c>
      <c r="E55" s="39">
        <v>2047</v>
      </c>
      <c r="F55" s="39">
        <f t="shared" si="1"/>
        <v>0.61992731677771051</v>
      </c>
      <c r="H55" s="39">
        <f t="shared" ref="H55:H57" si="30">$H$53</f>
        <v>748</v>
      </c>
      <c r="I55" s="39">
        <f t="shared" ref="I55:I57" si="31">$I$53</f>
        <v>89</v>
      </c>
      <c r="J55" s="39">
        <f t="shared" si="2"/>
        <v>837</v>
      </c>
      <c r="K55" s="39">
        <f t="shared" si="3"/>
        <v>518.87916414294375</v>
      </c>
      <c r="M55" s="5">
        <v>12020002</v>
      </c>
      <c r="N55" s="5">
        <f>SUM(K585,K603,K608,K618,K637,K654,K656)</f>
        <v>24095.42362848093</v>
      </c>
      <c r="P55" s="38" t="s">
        <v>947</v>
      </c>
      <c r="Q55" s="40" t="s">
        <v>1262</v>
      </c>
      <c r="R55" s="39">
        <v>696213.72797690996</v>
      </c>
      <c r="S55" s="41">
        <v>261880.63713300001</v>
      </c>
      <c r="T55" s="39">
        <f t="shared" si="4"/>
        <v>0.37614977500369734</v>
      </c>
      <c r="V55" s="43">
        <f t="shared" si="29"/>
        <v>2538</v>
      </c>
      <c r="W55" s="42">
        <f t="shared" si="5"/>
        <v>954.66812895938381</v>
      </c>
      <c r="Y55" s="39">
        <v>12020002</v>
      </c>
      <c r="Z55" s="39">
        <f>SUM(W10,W154,W486,W516,W788,W950,W952)</f>
        <v>38.450158336357788</v>
      </c>
      <c r="AB55" s="18">
        <f t="shared" si="0"/>
        <v>24133.873786817287</v>
      </c>
    </row>
    <row r="56" spans="1:32" x14ac:dyDescent="0.3">
      <c r="A56" s="5" t="s">
        <v>53</v>
      </c>
      <c r="B56" s="5" t="s">
        <v>1046</v>
      </c>
      <c r="C56" s="39">
        <v>11100202</v>
      </c>
      <c r="D56" s="39">
        <v>3302</v>
      </c>
      <c r="E56" s="39">
        <v>93</v>
      </c>
      <c r="F56" s="39">
        <f t="shared" si="1"/>
        <v>2.8164748637189582E-2</v>
      </c>
      <c r="H56" s="39">
        <f t="shared" si="30"/>
        <v>748</v>
      </c>
      <c r="I56" s="39">
        <f t="shared" si="31"/>
        <v>89</v>
      </c>
      <c r="J56" s="39">
        <f t="shared" si="2"/>
        <v>837</v>
      </c>
      <c r="K56" s="39">
        <f t="shared" si="3"/>
        <v>23.573894609327681</v>
      </c>
      <c r="M56" s="5">
        <v>12020003</v>
      </c>
      <c r="N56" s="5">
        <f>SUM(K604,K611,K622,K624,K633,K657)</f>
        <v>74198.312258888764</v>
      </c>
      <c r="P56" s="38" t="s">
        <v>947</v>
      </c>
      <c r="Q56" s="40" t="s">
        <v>1263</v>
      </c>
      <c r="R56" s="39">
        <v>696213.72797690996</v>
      </c>
      <c r="S56" s="41">
        <v>5067.3667521099997</v>
      </c>
      <c r="T56" s="39">
        <f t="shared" si="4"/>
        <v>7.2784642825630399E-3</v>
      </c>
      <c r="V56" s="43">
        <f t="shared" si="29"/>
        <v>2538</v>
      </c>
      <c r="W56" s="42">
        <f t="shared" si="5"/>
        <v>18.472742349144994</v>
      </c>
      <c r="Y56" s="39">
        <v>12020003</v>
      </c>
      <c r="Z56" s="39">
        <f>SUM(W11,W424,W517,W526,W763,W953)</f>
        <v>118.39665485270326</v>
      </c>
      <c r="AB56" s="18">
        <f t="shared" si="0"/>
        <v>74316.708913741473</v>
      </c>
    </row>
    <row r="57" spans="1:32" x14ac:dyDescent="0.3">
      <c r="A57" s="5" t="s">
        <v>53</v>
      </c>
      <c r="B57" s="5" t="s">
        <v>1046</v>
      </c>
      <c r="C57" s="39">
        <v>11100203</v>
      </c>
      <c r="D57" s="39">
        <v>3302</v>
      </c>
      <c r="E57" s="39">
        <v>1138</v>
      </c>
      <c r="F57" s="39">
        <f t="shared" si="1"/>
        <v>0.34463961235614776</v>
      </c>
      <c r="H57" s="39">
        <f t="shared" si="30"/>
        <v>748</v>
      </c>
      <c r="I57" s="39">
        <f t="shared" si="31"/>
        <v>89</v>
      </c>
      <c r="J57" s="39">
        <f t="shared" si="2"/>
        <v>837</v>
      </c>
      <c r="K57" s="39">
        <f t="shared" si="3"/>
        <v>288.46335554209566</v>
      </c>
      <c r="M57" s="39">
        <v>12020004</v>
      </c>
      <c r="N57" s="39">
        <f>SUM(K238,K605,K609,K628,K642,K653)</f>
        <v>32781.767053448268</v>
      </c>
      <c r="P57" s="38" t="s">
        <v>630</v>
      </c>
      <c r="Q57" s="40" t="s">
        <v>1317</v>
      </c>
      <c r="R57" s="39">
        <v>803878.38459256</v>
      </c>
      <c r="S57" s="41">
        <v>311830.14026399999</v>
      </c>
      <c r="T57" s="39">
        <f t="shared" si="4"/>
        <v>0.38790710913572934</v>
      </c>
      <c r="V57" s="43">
        <f>Input!M17</f>
        <v>6712</v>
      </c>
      <c r="W57" s="42">
        <f t="shared" si="5"/>
        <v>2603.6325165190156</v>
      </c>
      <c r="Y57" s="39">
        <v>12020004</v>
      </c>
      <c r="Z57" s="39">
        <f>SUM(W12,W155,W733,W846,W884)</f>
        <v>1001.5090879725803</v>
      </c>
      <c r="AB57" s="18">
        <f t="shared" si="0"/>
        <v>33783.276141420851</v>
      </c>
    </row>
    <row r="58" spans="1:32" x14ac:dyDescent="0.3">
      <c r="A58" s="5" t="s">
        <v>53</v>
      </c>
      <c r="B58" s="5" t="s">
        <v>1063</v>
      </c>
      <c r="C58" s="39">
        <v>11090105</v>
      </c>
      <c r="D58" s="39">
        <v>21904</v>
      </c>
      <c r="E58" s="39">
        <v>1087</v>
      </c>
      <c r="F58" s="39">
        <f t="shared" si="1"/>
        <v>4.9625639152666177E-2</v>
      </c>
      <c r="H58" s="39">
        <f>Input!J180</f>
        <v>4505</v>
      </c>
      <c r="I58" s="39">
        <f>Input!K180</f>
        <v>7879</v>
      </c>
      <c r="J58" s="39">
        <f t="shared" ref="J58" si="32">SUM(H58:I58)</f>
        <v>12384</v>
      </c>
      <c r="K58" s="39">
        <f t="shared" ref="K58" si="33">J58*F58</f>
        <v>614.56391526661798</v>
      </c>
      <c r="M58" s="39">
        <v>12020005</v>
      </c>
      <c r="N58" s="39">
        <f>SUM(K606,K623,K629,K643,K645,K647,K650)</f>
        <v>29242.402592217153</v>
      </c>
      <c r="O58" s="9">
        <f>Input!Q180</f>
        <v>811</v>
      </c>
      <c r="P58" s="38" t="s">
        <v>630</v>
      </c>
      <c r="Q58" s="40" t="s">
        <v>1298</v>
      </c>
      <c r="R58" s="39">
        <v>803878.38459256</v>
      </c>
      <c r="S58" s="41">
        <v>338473.69451100001</v>
      </c>
      <c r="T58" s="39">
        <f t="shared" si="4"/>
        <v>0.42105087162227028</v>
      </c>
      <c r="V58" s="43">
        <f>$V$57</f>
        <v>6712</v>
      </c>
      <c r="W58" s="42">
        <f t="shared" si="5"/>
        <v>2826.093450328678</v>
      </c>
      <c r="Y58" s="39">
        <v>12020005</v>
      </c>
      <c r="Z58" s="39">
        <f>SUM(W13,W518,W734,W742,W847,W849,W851,W877)</f>
        <v>1107.797332078519</v>
      </c>
      <c r="AB58" s="18">
        <f t="shared" si="0"/>
        <v>30350.199924295674</v>
      </c>
      <c r="AF58" s="5"/>
    </row>
    <row r="59" spans="1:32" x14ac:dyDescent="0.3">
      <c r="A59" s="5" t="s">
        <v>53</v>
      </c>
      <c r="B59" s="5" t="s">
        <v>1063</v>
      </c>
      <c r="C59" s="39">
        <v>11100104</v>
      </c>
      <c r="D59" s="39">
        <v>21904</v>
      </c>
      <c r="E59" s="39">
        <v>20817</v>
      </c>
      <c r="F59" s="39">
        <f t="shared" si="1"/>
        <v>0.95037436084733384</v>
      </c>
      <c r="H59" s="39">
        <f>$H$58</f>
        <v>4505</v>
      </c>
      <c r="I59" s="39">
        <f>$I$58</f>
        <v>7879</v>
      </c>
      <c r="J59" s="39">
        <f t="shared" si="2"/>
        <v>12384</v>
      </c>
      <c r="K59" s="39">
        <f t="shared" si="3"/>
        <v>11769.436084733383</v>
      </c>
      <c r="M59" s="5">
        <v>12020006</v>
      </c>
      <c r="N59" s="5">
        <f>SUM(K612,K638,K658)</f>
        <v>6001.4325558013961</v>
      </c>
      <c r="P59" s="38" t="s">
        <v>630</v>
      </c>
      <c r="Q59" s="40" t="s">
        <v>1318</v>
      </c>
      <c r="R59" s="39">
        <v>803878.38459256</v>
      </c>
      <c r="S59" s="41">
        <v>3093.44013236</v>
      </c>
      <c r="T59" s="39">
        <f t="shared" si="4"/>
        <v>3.8481444353400396E-3</v>
      </c>
      <c r="V59" s="43">
        <f t="shared" ref="V59:V61" si="34">$V$57</f>
        <v>6712</v>
      </c>
      <c r="W59" s="42">
        <f t="shared" si="5"/>
        <v>25.828745450002344</v>
      </c>
      <c r="Y59" s="39">
        <v>12020006</v>
      </c>
      <c r="Z59" s="39">
        <f>SUM(W425,W789,W954)</f>
        <v>17.833454082651102</v>
      </c>
      <c r="AB59" s="18">
        <f t="shared" si="0"/>
        <v>6019.266009884047</v>
      </c>
      <c r="AF59" s="5"/>
    </row>
    <row r="60" spans="1:32" x14ac:dyDescent="0.3">
      <c r="A60" s="5" t="s">
        <v>53</v>
      </c>
      <c r="B60" s="5" t="s">
        <v>1070</v>
      </c>
      <c r="C60" s="39">
        <v>11090106</v>
      </c>
      <c r="D60" s="39">
        <v>10223</v>
      </c>
      <c r="E60" s="39">
        <v>40</v>
      </c>
      <c r="F60" s="39">
        <f t="shared" si="1"/>
        <v>3.912745769343637E-3</v>
      </c>
      <c r="H60" s="39">
        <f>Input!J189</f>
        <v>2143</v>
      </c>
      <c r="I60" s="39">
        <f>Input!K189</f>
        <v>0</v>
      </c>
      <c r="J60" s="39">
        <f t="shared" si="2"/>
        <v>2143</v>
      </c>
      <c r="K60" s="39">
        <f t="shared" si="3"/>
        <v>8.3850141837034133</v>
      </c>
      <c r="M60" s="5">
        <v>12020007</v>
      </c>
      <c r="N60" s="5">
        <f>SUM(K573,K586,K613,K625,K639)</f>
        <v>15328.581906716083</v>
      </c>
      <c r="P60" s="38" t="s">
        <v>630</v>
      </c>
      <c r="Q60" s="40" t="s">
        <v>1299</v>
      </c>
      <c r="R60" s="39">
        <v>803878.38459256</v>
      </c>
      <c r="S60" s="41">
        <v>129307.026088</v>
      </c>
      <c r="T60" s="39">
        <f t="shared" si="4"/>
        <v>0.16085396568230695</v>
      </c>
      <c r="V60" s="43">
        <f t="shared" si="34"/>
        <v>6712</v>
      </c>
      <c r="W60" s="42">
        <f t="shared" si="5"/>
        <v>1079.6518176596442</v>
      </c>
      <c r="Y60" s="39">
        <v>12020007</v>
      </c>
      <c r="Z60" s="39">
        <f>SUM(W426,W527,W619,W790)</f>
        <v>65.037629780510713</v>
      </c>
      <c r="AB60" s="18">
        <f t="shared" si="0"/>
        <v>15393.619536496593</v>
      </c>
      <c r="AE60" s="5"/>
    </row>
    <row r="61" spans="1:32" ht="14.4" customHeight="1" x14ac:dyDescent="0.3">
      <c r="A61" s="5" t="s">
        <v>53</v>
      </c>
      <c r="B61" s="5" t="s">
        <v>1070</v>
      </c>
      <c r="C61" s="39">
        <v>11100104</v>
      </c>
      <c r="D61" s="39">
        <v>10223</v>
      </c>
      <c r="E61" s="39">
        <v>58</v>
      </c>
      <c r="F61" s="39">
        <f t="shared" si="1"/>
        <v>5.6734813655482733E-3</v>
      </c>
      <c r="H61" s="39">
        <f>$H$60</f>
        <v>2143</v>
      </c>
      <c r="I61" s="39">
        <f>$I$60</f>
        <v>0</v>
      </c>
      <c r="J61" s="39">
        <f t="shared" si="2"/>
        <v>2143</v>
      </c>
      <c r="K61" s="39">
        <f t="shared" si="3"/>
        <v>12.15827056636995</v>
      </c>
      <c r="M61" s="5">
        <v>12030101</v>
      </c>
      <c r="N61" s="5">
        <f>SUM(K88,K98,K115,K127,K164,K176,K182,K185,K540)</f>
        <v>23505.015913017407</v>
      </c>
      <c r="P61" s="38" t="s">
        <v>630</v>
      </c>
      <c r="Q61" s="40" t="s">
        <v>1316</v>
      </c>
      <c r="R61" s="39">
        <v>803878.38459256</v>
      </c>
      <c r="S61" s="41">
        <v>21174.083597199999</v>
      </c>
      <c r="T61" s="39">
        <f t="shared" si="4"/>
        <v>2.6339909124353345E-2</v>
      </c>
      <c r="V61" s="43">
        <f t="shared" si="34"/>
        <v>6712</v>
      </c>
      <c r="W61" s="42">
        <f t="shared" si="5"/>
        <v>176.79347004265966</v>
      </c>
      <c r="Y61" s="39">
        <v>12030101</v>
      </c>
      <c r="Z61" s="39">
        <f>SUM(W19,W164,W509,W718,W769,W912,W1037,W1051)</f>
        <v>11427.235519671454</v>
      </c>
      <c r="AB61" s="18">
        <f t="shared" si="0"/>
        <v>34932.251432688863</v>
      </c>
      <c r="AE61" s="5"/>
    </row>
    <row r="62" spans="1:32" x14ac:dyDescent="0.3">
      <c r="A62" s="5" t="s">
        <v>53</v>
      </c>
      <c r="B62" s="5" t="s">
        <v>1070</v>
      </c>
      <c r="C62" s="39">
        <v>11100201</v>
      </c>
      <c r="D62" s="39">
        <v>10223</v>
      </c>
      <c r="E62" s="39">
        <v>9578</v>
      </c>
      <c r="F62" s="39">
        <f t="shared" si="1"/>
        <v>0.93690697446933391</v>
      </c>
      <c r="H62" s="39">
        <f t="shared" ref="H62:H63" si="35">$H$60</f>
        <v>2143</v>
      </c>
      <c r="I62" s="39">
        <f t="shared" ref="I62:I63" si="36">$I$60</f>
        <v>0</v>
      </c>
      <c r="J62" s="39">
        <f t="shared" si="2"/>
        <v>2143</v>
      </c>
      <c r="K62" s="39">
        <f t="shared" si="3"/>
        <v>2007.7916462877827</v>
      </c>
      <c r="M62" s="5">
        <v>12030102</v>
      </c>
      <c r="N62" s="5">
        <f>SUM(K138,K146,K177,K183,K186,K464,K467)</f>
        <v>495738.14741874643</v>
      </c>
      <c r="P62" s="38" t="s">
        <v>948</v>
      </c>
      <c r="Q62" s="40" t="s">
        <v>1275</v>
      </c>
      <c r="R62" s="39">
        <v>456555.10979402997</v>
      </c>
      <c r="S62" s="41">
        <v>45308.0927514</v>
      </c>
      <c r="T62" s="39">
        <f t="shared" si="4"/>
        <v>9.923904426749329E-2</v>
      </c>
      <c r="V62" s="42">
        <f>Input!M18</f>
        <v>0</v>
      </c>
      <c r="W62" s="42">
        <f t="shared" si="5"/>
        <v>0</v>
      </c>
      <c r="Y62" s="39">
        <v>12030102</v>
      </c>
      <c r="Z62" s="39">
        <f>SUM(W238,W301,W476,W538,W770,W913,W1038)</f>
        <v>7867.2053063392514</v>
      </c>
      <c r="AB62" s="18">
        <f t="shared" si="0"/>
        <v>503605.35272508569</v>
      </c>
      <c r="AF62" s="5"/>
    </row>
    <row r="63" spans="1:32" x14ac:dyDescent="0.3">
      <c r="A63" s="5" t="s">
        <v>53</v>
      </c>
      <c r="B63" s="5" t="s">
        <v>1070</v>
      </c>
      <c r="C63" s="39">
        <v>11100202</v>
      </c>
      <c r="D63" s="39">
        <v>10223</v>
      </c>
      <c r="E63" s="39">
        <v>547</v>
      </c>
      <c r="F63" s="39">
        <f t="shared" si="1"/>
        <v>5.3506798395774234E-2</v>
      </c>
      <c r="H63" s="39">
        <f t="shared" si="35"/>
        <v>2143</v>
      </c>
      <c r="I63" s="39">
        <f t="shared" si="36"/>
        <v>0</v>
      </c>
      <c r="J63" s="39">
        <f t="shared" si="2"/>
        <v>2143</v>
      </c>
      <c r="K63" s="39">
        <f t="shared" si="3"/>
        <v>114.66506896214419</v>
      </c>
      <c r="M63" s="5">
        <v>12030103</v>
      </c>
      <c r="N63" s="5">
        <f>SUM(K116,K131,K136,K139,K143,K158,K187)</f>
        <v>243225.22287865364</v>
      </c>
      <c r="P63" s="38" t="s">
        <v>948</v>
      </c>
      <c r="Q63" s="40" t="s">
        <v>1279</v>
      </c>
      <c r="R63" s="39">
        <v>456555.10979402997</v>
      </c>
      <c r="S63" s="41">
        <v>13768.627753500001</v>
      </c>
      <c r="T63" s="39">
        <f t="shared" si="4"/>
        <v>3.0157646816638569E-2</v>
      </c>
      <c r="V63" s="42">
        <f>$V$62</f>
        <v>0</v>
      </c>
      <c r="W63" s="42">
        <f t="shared" si="5"/>
        <v>0</v>
      </c>
      <c r="Y63" s="39">
        <v>12030103</v>
      </c>
      <c r="Z63" s="39">
        <f>SUM(W177,W202,W239,W254,W389,W719,W914,W1039)</f>
        <v>3429.2462200857117</v>
      </c>
      <c r="AB63" s="18">
        <f t="shared" si="0"/>
        <v>246654.46909873936</v>
      </c>
      <c r="AF63" s="5"/>
    </row>
    <row r="64" spans="1:32" x14ac:dyDescent="0.3">
      <c r="A64" s="5" t="s">
        <v>53</v>
      </c>
      <c r="B64" s="5" t="s">
        <v>1071</v>
      </c>
      <c r="C64" s="39">
        <v>11090101</v>
      </c>
      <c r="D64" s="39">
        <v>2052</v>
      </c>
      <c r="E64" s="39">
        <v>260</v>
      </c>
      <c r="F64" s="39">
        <f t="shared" si="1"/>
        <v>0.12670565302144249</v>
      </c>
      <c r="H64" s="39">
        <f>Input!J190</f>
        <v>416</v>
      </c>
      <c r="I64" s="39">
        <f>Input!K190</f>
        <v>0</v>
      </c>
      <c r="J64" s="39">
        <f t="shared" si="2"/>
        <v>416</v>
      </c>
      <c r="K64" s="39">
        <f t="shared" si="3"/>
        <v>52.709551656920077</v>
      </c>
      <c r="M64" s="5">
        <v>12030104</v>
      </c>
      <c r="N64" s="5">
        <f>SUM(K117,K137,K140,K144,K184,K188)</f>
        <v>42703.381330564211</v>
      </c>
      <c r="P64" s="38" t="s">
        <v>948</v>
      </c>
      <c r="Q64" s="40" t="s">
        <v>1256</v>
      </c>
      <c r="R64" s="39">
        <v>456555.10979402997</v>
      </c>
      <c r="S64" s="41">
        <v>293340.54279199999</v>
      </c>
      <c r="T64" s="39">
        <f t="shared" si="4"/>
        <v>0.64250850882895061</v>
      </c>
      <c r="V64" s="42">
        <f t="shared" ref="V64:V66" si="37">$V$62</f>
        <v>0</v>
      </c>
      <c r="W64" s="42">
        <f t="shared" si="5"/>
        <v>0</v>
      </c>
      <c r="Y64" s="39">
        <v>12030104</v>
      </c>
      <c r="Z64" s="39">
        <f>SUM(W203,W240,W255,W720,W915,W1040)</f>
        <v>4567.1636550885305</v>
      </c>
      <c r="AB64" s="18">
        <f t="shared" si="0"/>
        <v>47270.544985652741</v>
      </c>
      <c r="AF64" s="5"/>
    </row>
    <row r="65" spans="1:32" x14ac:dyDescent="0.3">
      <c r="A65" s="5" t="s">
        <v>53</v>
      </c>
      <c r="B65" s="5" t="s">
        <v>1071</v>
      </c>
      <c r="C65" s="39">
        <v>11090102</v>
      </c>
      <c r="D65" s="39">
        <v>2052</v>
      </c>
      <c r="E65" s="39">
        <v>15</v>
      </c>
      <c r="F65" s="39">
        <f t="shared" si="1"/>
        <v>7.3099415204678359E-3</v>
      </c>
      <c r="H65" s="39">
        <f>$H$64</f>
        <v>416</v>
      </c>
      <c r="I65" s="39">
        <f>$I$64</f>
        <v>0</v>
      </c>
      <c r="J65" s="39">
        <f t="shared" si="2"/>
        <v>416</v>
      </c>
      <c r="K65" s="39">
        <f t="shared" si="3"/>
        <v>3.0409356725146197</v>
      </c>
      <c r="M65" s="5">
        <v>12030105</v>
      </c>
      <c r="N65" s="5">
        <f>SUM(K132,K141,K145,K147,K161,K169,K172,K601)</f>
        <v>413689.09235084377</v>
      </c>
      <c r="P65" s="38" t="s">
        <v>948</v>
      </c>
      <c r="Q65" s="40" t="s">
        <v>1297</v>
      </c>
      <c r="R65" s="39">
        <v>456555.10979402997</v>
      </c>
      <c r="S65" s="41">
        <v>3302.3525241299999</v>
      </c>
      <c r="T65" s="39">
        <f t="shared" si="4"/>
        <v>7.2331958470902265E-3</v>
      </c>
      <c r="V65" s="42">
        <f t="shared" si="37"/>
        <v>0</v>
      </c>
      <c r="W65" s="42">
        <f t="shared" si="5"/>
        <v>0</v>
      </c>
      <c r="Y65" s="39">
        <v>12030105</v>
      </c>
      <c r="Z65" s="39">
        <f>SUM(W4,W178,W241,W256,W302,W342,W461,W553,W735)</f>
        <v>1694.6713267797322</v>
      </c>
      <c r="AB65" s="18">
        <f t="shared" si="0"/>
        <v>415383.76367762353</v>
      </c>
      <c r="AF65" s="5"/>
    </row>
    <row r="66" spans="1:32" ht="14.4" customHeight="1" x14ac:dyDescent="0.3">
      <c r="A66" s="5" t="s">
        <v>53</v>
      </c>
      <c r="B66" s="5" t="s">
        <v>1071</v>
      </c>
      <c r="C66" s="39">
        <v>11090105</v>
      </c>
      <c r="D66" s="39">
        <v>2052</v>
      </c>
      <c r="E66" s="39">
        <v>754</v>
      </c>
      <c r="F66" s="39">
        <f t="shared" si="1"/>
        <v>0.36744639376218324</v>
      </c>
      <c r="H66" s="39">
        <f t="shared" ref="H66:H67" si="38">$H$64</f>
        <v>416</v>
      </c>
      <c r="I66" s="39">
        <f t="shared" ref="I66:I67" si="39">$I$64</f>
        <v>0</v>
      </c>
      <c r="J66" s="39">
        <f t="shared" si="2"/>
        <v>416</v>
      </c>
      <c r="K66" s="39">
        <f t="shared" si="3"/>
        <v>152.85769980506822</v>
      </c>
      <c r="M66" s="5">
        <v>12030106</v>
      </c>
      <c r="N66" s="5">
        <f>SUM(K133,K142,K152,K159,K170,K180,K218)</f>
        <v>322889.09813319438</v>
      </c>
      <c r="P66" s="38" t="s">
        <v>948</v>
      </c>
      <c r="Q66" s="40" t="s">
        <v>1309</v>
      </c>
      <c r="R66" s="39">
        <v>456555.10979402997</v>
      </c>
      <c r="S66" s="41">
        <v>100835.493973</v>
      </c>
      <c r="T66" s="39">
        <f t="shared" si="4"/>
        <v>0.22086160423982742</v>
      </c>
      <c r="V66" s="42">
        <f t="shared" si="37"/>
        <v>0</v>
      </c>
      <c r="W66" s="42">
        <f t="shared" si="5"/>
        <v>0</v>
      </c>
      <c r="Y66" s="39">
        <v>12030106</v>
      </c>
      <c r="Z66" s="39">
        <f>SUM(W179,W242,W314,W390,W501,W554,W838)</f>
        <v>568.01789883359004</v>
      </c>
      <c r="AB66" s="18">
        <f t="shared" si="0"/>
        <v>323457.11603202799</v>
      </c>
      <c r="AF66" s="5"/>
    </row>
    <row r="67" spans="1:32" ht="14.4" customHeight="1" x14ac:dyDescent="0.3">
      <c r="A67" s="5" t="s">
        <v>53</v>
      </c>
      <c r="B67" s="5" t="s">
        <v>1071</v>
      </c>
      <c r="C67" s="39">
        <v>11120102</v>
      </c>
      <c r="D67" s="39">
        <v>2052</v>
      </c>
      <c r="E67" s="39">
        <v>1023</v>
      </c>
      <c r="F67" s="39">
        <f t="shared" si="1"/>
        <v>0.49853801169590645</v>
      </c>
      <c r="H67" s="39">
        <f t="shared" si="38"/>
        <v>416</v>
      </c>
      <c r="I67" s="39">
        <f t="shared" si="39"/>
        <v>0</v>
      </c>
      <c r="J67" s="39">
        <f t="shared" si="2"/>
        <v>416</v>
      </c>
      <c r="K67" s="39">
        <f t="shared" si="3"/>
        <v>207.39181286549709</v>
      </c>
      <c r="M67" s="5">
        <v>12030107</v>
      </c>
      <c r="N67" s="5">
        <f>SUM(K162,K171,K181,K247,K616)</f>
        <v>20971.218754763024</v>
      </c>
      <c r="P67" s="38" t="s">
        <v>949</v>
      </c>
      <c r="Q67" s="40" t="s">
        <v>1235</v>
      </c>
      <c r="R67" s="39">
        <v>579829.5610619646</v>
      </c>
      <c r="S67" s="41">
        <v>34988.141918200003</v>
      </c>
      <c r="T67" s="39">
        <f t="shared" si="4"/>
        <v>6.034211476579223E-2</v>
      </c>
      <c r="V67" s="42">
        <f>Input!M19</f>
        <v>162</v>
      </c>
      <c r="W67" s="42">
        <f t="shared" si="5"/>
        <v>9.7754225920583409</v>
      </c>
      <c r="Y67" s="39">
        <v>12030107</v>
      </c>
      <c r="Z67" s="39">
        <f>SUM(W462,W502,W555,W736,W839,W978)</f>
        <v>273.50690820441235</v>
      </c>
      <c r="AB67" s="18">
        <f t="shared" ref="AB67:AB130" si="40">SUM(Z67,N67)</f>
        <v>21244.725662967438</v>
      </c>
    </row>
    <row r="68" spans="1:32" ht="14.4" customHeight="1" x14ac:dyDescent="0.3">
      <c r="A68" s="5" t="s">
        <v>53</v>
      </c>
      <c r="B68" s="5" t="s">
        <v>1077</v>
      </c>
      <c r="C68" s="39">
        <v>11090105</v>
      </c>
      <c r="D68" s="39">
        <v>121073</v>
      </c>
      <c r="E68" s="39">
        <v>64540</v>
      </c>
      <c r="F68" s="39">
        <f t="shared" ref="F68:F131" si="41">E68/D68</f>
        <v>0.53306682745120715</v>
      </c>
      <c r="H68" s="39">
        <f>Input!J200</f>
        <v>25865</v>
      </c>
      <c r="I68" s="39">
        <f>Input!K200</f>
        <v>6788</v>
      </c>
      <c r="J68" s="39">
        <f t="shared" ref="J68:J131" si="42">SUM(H68:I68)</f>
        <v>32653</v>
      </c>
      <c r="K68" s="39">
        <f t="shared" ref="K68:K131" si="43">J68*F68</f>
        <v>17406.231116764266</v>
      </c>
      <c r="M68" s="5">
        <v>12030108</v>
      </c>
      <c r="N68" s="5">
        <f>SUM(K148,K153,K173,K460,K484)</f>
        <v>4095.6039013879999</v>
      </c>
      <c r="P68" s="38" t="s">
        <v>949</v>
      </c>
      <c r="Q68" s="40" t="s">
        <v>1236</v>
      </c>
      <c r="R68" s="39">
        <v>579829.5610619646</v>
      </c>
      <c r="S68" s="41">
        <v>544835.78996199998</v>
      </c>
      <c r="T68" s="39">
        <f t="shared" ref="T68:T131" si="44">S68/R68</f>
        <v>0.93964817689551194</v>
      </c>
      <c r="V68" s="42">
        <f>$V$67</f>
        <v>162</v>
      </c>
      <c r="W68" s="42">
        <f t="shared" ref="W68:W131" si="45">V68*T68</f>
        <v>152.22300465707295</v>
      </c>
      <c r="Y68" s="39">
        <v>12030108</v>
      </c>
      <c r="Z68" s="39">
        <f>SUM(W303,W343,W468,W626,W737)</f>
        <v>1140.2194139944977</v>
      </c>
      <c r="AB68" s="18">
        <f t="shared" si="40"/>
        <v>5235.8233153824976</v>
      </c>
      <c r="AE68" s="5"/>
    </row>
    <row r="69" spans="1:32" ht="14.4" customHeight="1" x14ac:dyDescent="0.3">
      <c r="A69" s="5" t="s">
        <v>53</v>
      </c>
      <c r="B69" s="5" t="s">
        <v>1077</v>
      </c>
      <c r="C69" s="39">
        <v>11120102</v>
      </c>
      <c r="D69" s="39">
        <v>121073</v>
      </c>
      <c r="E69" s="39">
        <v>297</v>
      </c>
      <c r="F69" s="39">
        <f t="shared" si="41"/>
        <v>2.4530655059344362E-3</v>
      </c>
      <c r="H69" s="39">
        <f>$H$68</f>
        <v>25865</v>
      </c>
      <c r="I69" s="39">
        <f>$I$68</f>
        <v>6788</v>
      </c>
      <c r="J69" s="39">
        <f t="shared" si="42"/>
        <v>32653</v>
      </c>
      <c r="K69" s="39">
        <f t="shared" si="43"/>
        <v>80.099947965277138</v>
      </c>
      <c r="M69" s="5">
        <v>12030109</v>
      </c>
      <c r="N69" s="5">
        <f>SUM(K149,K174,K461,K468)</f>
        <v>29572.496575716574</v>
      </c>
      <c r="P69" s="38" t="s">
        <v>949</v>
      </c>
      <c r="Q69" s="40" t="s">
        <v>1237</v>
      </c>
      <c r="R69" s="39">
        <v>579829.5610619646</v>
      </c>
      <c r="S69" s="41">
        <v>5.6291817647200002</v>
      </c>
      <c r="T69" s="39">
        <f t="shared" si="44"/>
        <v>9.7083386959610827E-6</v>
      </c>
      <c r="V69" s="42">
        <f>$V$67</f>
        <v>162</v>
      </c>
      <c r="W69" s="42">
        <f t="shared" si="45"/>
        <v>1.5727508687456953E-3</v>
      </c>
      <c r="Y69" s="39">
        <v>12030109</v>
      </c>
      <c r="Z69" s="39">
        <f>SUM(W243,W304,W469,W539,W738)</f>
        <v>1341.8963825348492</v>
      </c>
      <c r="AB69" s="18">
        <f t="shared" si="40"/>
        <v>30914.392958251425</v>
      </c>
      <c r="AE69" s="5"/>
    </row>
    <row r="70" spans="1:32" ht="14.4" customHeight="1" x14ac:dyDescent="0.3">
      <c r="A70" s="5" t="s">
        <v>53</v>
      </c>
      <c r="B70" s="5" t="s">
        <v>1077</v>
      </c>
      <c r="C70" s="39">
        <v>11120103</v>
      </c>
      <c r="D70" s="39">
        <v>121073</v>
      </c>
      <c r="E70" s="39">
        <v>33474</v>
      </c>
      <c r="F70" s="39">
        <f t="shared" si="41"/>
        <v>0.27647782742642868</v>
      </c>
      <c r="H70" s="39">
        <f t="shared" ref="H70:H71" si="46">$H$68</f>
        <v>25865</v>
      </c>
      <c r="I70" s="39">
        <f t="shared" ref="I70:I71" si="47">$I$68</f>
        <v>6788</v>
      </c>
      <c r="J70" s="39">
        <f t="shared" si="42"/>
        <v>32653</v>
      </c>
      <c r="K70" s="39">
        <f t="shared" si="43"/>
        <v>9027.8304989551762</v>
      </c>
      <c r="M70" s="5">
        <v>12030201</v>
      </c>
      <c r="N70" s="5">
        <f>SUM(K154,K163,K175,K485,K570,K602,K619)</f>
        <v>13253.554971924785</v>
      </c>
      <c r="P70" s="38" t="s">
        <v>668</v>
      </c>
      <c r="Q70" s="40" t="s">
        <v>1264</v>
      </c>
      <c r="R70" s="39">
        <v>641649.8938414217</v>
      </c>
      <c r="S70" s="41">
        <v>285642.20203816937</v>
      </c>
      <c r="T70" s="39">
        <f t="shared" si="44"/>
        <v>0.44516831496392861</v>
      </c>
      <c r="V70" s="43">
        <f>Input!M20</f>
        <v>2387</v>
      </c>
      <c r="W70" s="42">
        <f t="shared" si="45"/>
        <v>1062.6167678188976</v>
      </c>
      <c r="Y70" s="39">
        <v>12030201</v>
      </c>
      <c r="Z70" s="39">
        <f>SUM(W5,W344,W463,W487,W616,W627,W739)</f>
        <v>3825.49071931858</v>
      </c>
      <c r="AB70" s="18">
        <f t="shared" si="40"/>
        <v>17079.045691243366</v>
      </c>
      <c r="AE70" s="5"/>
    </row>
    <row r="71" spans="1:32" ht="14.4" customHeight="1" x14ac:dyDescent="0.3">
      <c r="A71" s="5" t="s">
        <v>53</v>
      </c>
      <c r="B71" s="5" t="s">
        <v>1077</v>
      </c>
      <c r="C71" s="39">
        <v>11120301</v>
      </c>
      <c r="D71" s="39">
        <v>121073</v>
      </c>
      <c r="E71" s="39">
        <v>22762</v>
      </c>
      <c r="F71" s="39">
        <f t="shared" si="41"/>
        <v>0.18800227961642976</v>
      </c>
      <c r="H71" s="39">
        <f t="shared" si="46"/>
        <v>25865</v>
      </c>
      <c r="I71" s="39">
        <f t="shared" si="47"/>
        <v>6788</v>
      </c>
      <c r="J71" s="39">
        <f t="shared" si="42"/>
        <v>32653</v>
      </c>
      <c r="K71" s="39">
        <f t="shared" si="43"/>
        <v>6138.8384363152809</v>
      </c>
      <c r="M71" s="5">
        <v>12030202</v>
      </c>
      <c r="N71" s="5">
        <f>SUM(K448,K571,K574,K580,K587,K588,K591,K592,K614,K620,K640,K655)</f>
        <v>24016.079417502402</v>
      </c>
      <c r="P71" s="38" t="s">
        <v>668</v>
      </c>
      <c r="Q71" s="40" t="s">
        <v>1265</v>
      </c>
      <c r="R71" s="39">
        <v>641649.8938414217</v>
      </c>
      <c r="S71" s="41">
        <v>18454.684164765291</v>
      </c>
      <c r="T71" s="39">
        <f t="shared" si="44"/>
        <v>2.8761298555324329E-2</v>
      </c>
      <c r="V71" s="43">
        <f>$V$70</f>
        <v>2387</v>
      </c>
      <c r="W71" s="42">
        <f t="shared" si="45"/>
        <v>68.653219651559169</v>
      </c>
      <c r="Y71" s="39">
        <v>12030202</v>
      </c>
      <c r="Z71" s="39">
        <f>SUM(W393,W427,W488,W617,W620,W656,W791,W852,W951,W984)</f>
        <v>377.31522417712512</v>
      </c>
      <c r="AB71" s="18">
        <f t="shared" si="40"/>
        <v>24393.394641679526</v>
      </c>
      <c r="AE71" s="5"/>
    </row>
    <row r="72" spans="1:32" ht="14.4" customHeight="1" x14ac:dyDescent="0.3">
      <c r="A72" s="5" t="s">
        <v>53</v>
      </c>
      <c r="B72" s="5" t="s">
        <v>1080</v>
      </c>
      <c r="C72" s="39">
        <v>11090105</v>
      </c>
      <c r="D72" s="39">
        <v>120725</v>
      </c>
      <c r="E72" s="39">
        <v>3367</v>
      </c>
      <c r="F72" s="39">
        <f t="shared" si="41"/>
        <v>2.7889832263408573E-2</v>
      </c>
      <c r="H72" s="39">
        <f>Input!J203</f>
        <v>23491</v>
      </c>
      <c r="I72" s="39">
        <f>Input!K203</f>
        <v>605</v>
      </c>
      <c r="J72" s="39">
        <f t="shared" si="42"/>
        <v>24096</v>
      </c>
      <c r="K72" s="39">
        <f t="shared" si="43"/>
        <v>672.03339821909299</v>
      </c>
      <c r="M72" s="5">
        <v>12030203</v>
      </c>
      <c r="N72" s="5">
        <f>SUM(K552,K575,K589)</f>
        <v>13317.075957816864</v>
      </c>
      <c r="P72" s="38" t="s">
        <v>668</v>
      </c>
      <c r="Q72" s="40" t="s">
        <v>1266</v>
      </c>
      <c r="R72" s="39">
        <v>641649.8938414217</v>
      </c>
      <c r="S72" s="41">
        <v>337553.00763848703</v>
      </c>
      <c r="T72" s="39">
        <f t="shared" si="44"/>
        <v>0.52607038648074711</v>
      </c>
      <c r="V72" s="43">
        <f>$V$70</f>
        <v>2387</v>
      </c>
      <c r="W72" s="42">
        <f t="shared" si="45"/>
        <v>1255.7300125295433</v>
      </c>
      <c r="Y72" s="39">
        <v>12030203</v>
      </c>
      <c r="Z72" s="39">
        <f>SUM(W149,W621,W853)</f>
        <v>156.46933225402114</v>
      </c>
      <c r="AB72" s="18">
        <f t="shared" si="40"/>
        <v>13473.545290070884</v>
      </c>
      <c r="AE72" s="5"/>
    </row>
    <row r="73" spans="1:32" ht="14.4" customHeight="1" x14ac:dyDescent="0.3">
      <c r="A73" s="5" t="s">
        <v>53</v>
      </c>
      <c r="B73" s="5" t="s">
        <v>1080</v>
      </c>
      <c r="C73" s="39">
        <v>11120101</v>
      </c>
      <c r="D73" s="39">
        <v>120725</v>
      </c>
      <c r="E73" s="39">
        <v>12191</v>
      </c>
      <c r="F73" s="39">
        <f t="shared" si="41"/>
        <v>0.10098156968316421</v>
      </c>
      <c r="H73" s="39">
        <f>$H$72</f>
        <v>23491</v>
      </c>
      <c r="I73" s="39">
        <f>$I$72</f>
        <v>605</v>
      </c>
      <c r="J73" s="39">
        <f t="shared" si="42"/>
        <v>24096</v>
      </c>
      <c r="K73" s="39">
        <f t="shared" si="43"/>
        <v>2433.2519030855251</v>
      </c>
      <c r="M73" s="5">
        <v>12040101</v>
      </c>
      <c r="N73" s="5">
        <f>SUM(K449,K564,K582,K593)</f>
        <v>69731.446573066729</v>
      </c>
      <c r="P73" s="38" t="s">
        <v>950</v>
      </c>
      <c r="Q73" s="40" t="s">
        <v>1194</v>
      </c>
      <c r="R73" s="39">
        <v>586232.46356369101</v>
      </c>
      <c r="S73" s="41">
        <v>203206.59844120848</v>
      </c>
      <c r="T73" s="39">
        <f t="shared" si="44"/>
        <v>0.3466314321897514</v>
      </c>
      <c r="V73" s="42">
        <f>Input!M21</f>
        <v>0</v>
      </c>
      <c r="W73" s="42">
        <f t="shared" si="45"/>
        <v>0</v>
      </c>
      <c r="Y73" s="39">
        <v>12040101</v>
      </c>
      <c r="Z73" s="39">
        <f>SUM(W394,W428,W721,W985)</f>
        <v>586.57620011145332</v>
      </c>
      <c r="AB73" s="18">
        <f t="shared" si="40"/>
        <v>70318.022773178178</v>
      </c>
      <c r="AE73" s="5"/>
    </row>
    <row r="74" spans="1:32" ht="14.4" customHeight="1" x14ac:dyDescent="0.3">
      <c r="A74" s="5" t="s">
        <v>53</v>
      </c>
      <c r="B74" s="5" t="s">
        <v>1080</v>
      </c>
      <c r="C74" s="39">
        <v>11120102</v>
      </c>
      <c r="D74" s="39">
        <v>120725</v>
      </c>
      <c r="E74" s="39">
        <v>7350</v>
      </c>
      <c r="F74" s="39">
        <f t="shared" si="41"/>
        <v>6.0882170221577964E-2</v>
      </c>
      <c r="H74" s="39">
        <f t="shared" ref="H74:H77" si="48">$H$72</f>
        <v>23491</v>
      </c>
      <c r="I74" s="39">
        <f t="shared" ref="I74:I77" si="49">$I$72</f>
        <v>605</v>
      </c>
      <c r="J74" s="39">
        <f t="shared" si="42"/>
        <v>24096</v>
      </c>
      <c r="K74" s="39">
        <f t="shared" si="43"/>
        <v>1467.0167736591427</v>
      </c>
      <c r="M74" s="5">
        <v>12040102</v>
      </c>
      <c r="N74" s="5">
        <f>SUM(K450,K565,K583,K595)</f>
        <v>154391.19969187782</v>
      </c>
      <c r="P74" s="38" t="s">
        <v>950</v>
      </c>
      <c r="Q74" s="40" t="s">
        <v>1195</v>
      </c>
      <c r="R74" s="39">
        <v>586232.46356369101</v>
      </c>
      <c r="S74" s="41">
        <v>16598.468734400001</v>
      </c>
      <c r="T74" s="39">
        <f t="shared" si="44"/>
        <v>2.8313800012879475E-2</v>
      </c>
      <c r="V74" s="42">
        <f>$V$73</f>
        <v>0</v>
      </c>
      <c r="W74" s="42">
        <f t="shared" si="45"/>
        <v>0</v>
      </c>
      <c r="Y74" s="39">
        <v>12040102</v>
      </c>
      <c r="Z74" s="39">
        <f>SUM(W395,W429,W722,W987)</f>
        <v>825.19120015055728</v>
      </c>
      <c r="AB74" s="18">
        <f t="shared" si="40"/>
        <v>155216.39089202837</v>
      </c>
    </row>
    <row r="75" spans="1:32" ht="14.4" customHeight="1" x14ac:dyDescent="0.3">
      <c r="A75" s="5" t="s">
        <v>53</v>
      </c>
      <c r="B75" s="5" t="s">
        <v>1080</v>
      </c>
      <c r="C75" s="39">
        <v>11120103</v>
      </c>
      <c r="D75" s="39">
        <v>120725</v>
      </c>
      <c r="E75" s="39">
        <v>97791</v>
      </c>
      <c r="F75" s="39">
        <f t="shared" si="41"/>
        <v>0.81003106233174571</v>
      </c>
      <c r="H75" s="39">
        <f t="shared" si="48"/>
        <v>23491</v>
      </c>
      <c r="I75" s="39">
        <f t="shared" si="49"/>
        <v>605</v>
      </c>
      <c r="J75" s="39">
        <f t="shared" si="42"/>
        <v>24096</v>
      </c>
      <c r="K75" s="39">
        <f t="shared" si="43"/>
        <v>19518.508477945743</v>
      </c>
      <c r="M75" s="5">
        <v>12040103</v>
      </c>
      <c r="N75" s="5">
        <f>SUM(K566,K576,K584,K590,K594)</f>
        <v>27498.216663686995</v>
      </c>
      <c r="P75" s="38" t="s">
        <v>950</v>
      </c>
      <c r="Q75" s="40" t="s">
        <v>1196</v>
      </c>
      <c r="R75" s="39">
        <v>586232.46356369101</v>
      </c>
      <c r="S75" s="41">
        <v>366427.39638808253</v>
      </c>
      <c r="T75" s="39">
        <f t="shared" si="44"/>
        <v>0.62505476779736913</v>
      </c>
      <c r="V75" s="42">
        <f>$V$73</f>
        <v>0</v>
      </c>
      <c r="W75" s="42">
        <f t="shared" si="45"/>
        <v>0</v>
      </c>
      <c r="Y75" s="39">
        <v>12040103</v>
      </c>
      <c r="Z75" s="39">
        <f>SUM(W430,W622,W723,W854,W986)</f>
        <v>350.40375171138191</v>
      </c>
      <c r="AB75" s="18">
        <f t="shared" si="40"/>
        <v>27848.620415398378</v>
      </c>
    </row>
    <row r="76" spans="1:32" ht="14.4" customHeight="1" x14ac:dyDescent="0.3">
      <c r="A76" s="5" t="s">
        <v>53</v>
      </c>
      <c r="B76" s="5" t="s">
        <v>1080</v>
      </c>
      <c r="C76" s="39">
        <v>11120104</v>
      </c>
      <c r="D76" s="39">
        <v>120725</v>
      </c>
      <c r="E76" s="39">
        <v>16</v>
      </c>
      <c r="F76" s="39">
        <f t="shared" si="41"/>
        <v>1.3253261544833299E-4</v>
      </c>
      <c r="H76" s="39">
        <f t="shared" si="48"/>
        <v>23491</v>
      </c>
      <c r="I76" s="39">
        <f t="shared" si="49"/>
        <v>605</v>
      </c>
      <c r="J76" s="39">
        <f t="shared" si="42"/>
        <v>24096</v>
      </c>
      <c r="K76" s="39">
        <f t="shared" si="43"/>
        <v>3.1935059018430318</v>
      </c>
      <c r="M76" s="5">
        <v>12040104</v>
      </c>
      <c r="N76" s="5">
        <f>SUM(K556,K567,K596)</f>
        <v>896291.40139566513</v>
      </c>
      <c r="P76" s="38" t="s">
        <v>642</v>
      </c>
      <c r="Q76" s="40" t="s">
        <v>1281</v>
      </c>
      <c r="R76" s="39">
        <v>896633.75397279998</v>
      </c>
      <c r="S76" s="41">
        <v>232698.32679200001</v>
      </c>
      <c r="T76" s="39">
        <f t="shared" si="44"/>
        <v>0.25952438859340454</v>
      </c>
      <c r="V76" s="42">
        <f>Input!M22</f>
        <v>760</v>
      </c>
      <c r="W76" s="42">
        <f t="shared" si="45"/>
        <v>197.23853533098745</v>
      </c>
      <c r="Y76" s="39">
        <v>12040104</v>
      </c>
      <c r="Z76" s="39">
        <f>SUM(W332,W431,W988)</f>
        <v>1875.4960893251155</v>
      </c>
      <c r="AB76" s="18">
        <f t="shared" si="40"/>
        <v>898166.8974849903</v>
      </c>
    </row>
    <row r="77" spans="1:32" ht="14.4" customHeight="1" x14ac:dyDescent="0.3">
      <c r="A77" s="5" t="s">
        <v>53</v>
      </c>
      <c r="B77" s="5" t="s">
        <v>1080</v>
      </c>
      <c r="C77" s="39">
        <v>11120301</v>
      </c>
      <c r="D77" s="39">
        <v>120725</v>
      </c>
      <c r="E77" s="39">
        <v>10</v>
      </c>
      <c r="F77" s="39">
        <f t="shared" si="41"/>
        <v>8.283288465520812E-5</v>
      </c>
      <c r="H77" s="39">
        <f t="shared" si="48"/>
        <v>23491</v>
      </c>
      <c r="I77" s="39">
        <f t="shared" si="49"/>
        <v>605</v>
      </c>
      <c r="J77" s="39">
        <f t="shared" si="42"/>
        <v>24096</v>
      </c>
      <c r="K77" s="39">
        <f t="shared" si="43"/>
        <v>1.995941188651895</v>
      </c>
      <c r="M77" s="5">
        <v>12040201</v>
      </c>
      <c r="N77" s="5">
        <f>SUM(K553,K577,K626,K634)</f>
        <v>178767.22856881859</v>
      </c>
      <c r="P77" s="38" t="s">
        <v>642</v>
      </c>
      <c r="Q77" s="40" t="s">
        <v>1282</v>
      </c>
      <c r="R77" s="39">
        <v>896633.75397279998</v>
      </c>
      <c r="S77" s="41">
        <v>290877.90746900003</v>
      </c>
      <c r="T77" s="39">
        <f t="shared" si="44"/>
        <v>0.32441106101591621</v>
      </c>
      <c r="V77" s="42">
        <f>$V$76</f>
        <v>760</v>
      </c>
      <c r="W77" s="42">
        <f t="shared" si="45"/>
        <v>246.55240637209633</v>
      </c>
      <c r="Y77" s="39">
        <v>12040201</v>
      </c>
      <c r="Z77" s="39">
        <f>SUM(W150,W528,W623,W764)</f>
        <v>140.74967457492781</v>
      </c>
      <c r="AB77" s="18">
        <f t="shared" si="40"/>
        <v>178907.97824339353</v>
      </c>
    </row>
    <row r="78" spans="1:32" ht="14.4" customHeight="1" x14ac:dyDescent="0.3">
      <c r="A78" s="5" t="s">
        <v>53</v>
      </c>
      <c r="B78" s="5" t="s">
        <v>1086</v>
      </c>
      <c r="C78" s="39">
        <v>11090106</v>
      </c>
      <c r="D78" s="39">
        <v>929</v>
      </c>
      <c r="E78" s="39">
        <v>927</v>
      </c>
      <c r="F78" s="39">
        <f t="shared" si="41"/>
        <v>0.99784714747039827</v>
      </c>
      <c r="H78" s="39">
        <f>Input!J210</f>
        <v>189</v>
      </c>
      <c r="I78" s="39">
        <f>Input!K210</f>
        <v>0</v>
      </c>
      <c r="J78" s="39">
        <f t="shared" si="42"/>
        <v>189</v>
      </c>
      <c r="K78" s="39">
        <f t="shared" si="43"/>
        <v>188.59311087190528</v>
      </c>
      <c r="M78" s="5">
        <v>12040202</v>
      </c>
      <c r="N78" s="5">
        <f>SUM(K554,K562,K578,K627)</f>
        <v>3782.1268093318608</v>
      </c>
      <c r="P78" s="38" t="s">
        <v>642</v>
      </c>
      <c r="Q78" s="40" t="s">
        <v>1278</v>
      </c>
      <c r="R78" s="39">
        <v>896633.75397279998</v>
      </c>
      <c r="S78" s="41">
        <v>125084.049425</v>
      </c>
      <c r="T78" s="39">
        <f t="shared" si="44"/>
        <v>0.13950406046033653</v>
      </c>
      <c r="V78" s="42">
        <f t="shared" ref="V78:V80" si="50">$V$76</f>
        <v>760</v>
      </c>
      <c r="W78" s="42">
        <f t="shared" si="45"/>
        <v>106.02308594985577</v>
      </c>
      <c r="Y78" s="39">
        <v>12040202</v>
      </c>
      <c r="Z78" s="39">
        <f>SUM(W151,W355,W529,W624)</f>
        <v>84.379858630639717</v>
      </c>
      <c r="AB78" s="18">
        <f t="shared" si="40"/>
        <v>3866.5066679625006</v>
      </c>
    </row>
    <row r="79" spans="1:32" ht="14.4" customHeight="1" x14ac:dyDescent="0.3">
      <c r="A79" s="5" t="s">
        <v>53</v>
      </c>
      <c r="B79" s="5" t="s">
        <v>1086</v>
      </c>
      <c r="C79" s="39">
        <v>11130301</v>
      </c>
      <c r="D79" s="39">
        <v>929</v>
      </c>
      <c r="E79" s="39">
        <v>2</v>
      </c>
      <c r="F79" s="39">
        <f t="shared" si="41"/>
        <v>2.1528525296017221E-3</v>
      </c>
      <c r="H79" s="39">
        <f>$H$78</f>
        <v>189</v>
      </c>
      <c r="I79" s="39">
        <f>$I$78</f>
        <v>0</v>
      </c>
      <c r="J79" s="39">
        <f t="shared" si="42"/>
        <v>189</v>
      </c>
      <c r="K79" s="39">
        <f t="shared" si="43"/>
        <v>0.40688912809472549</v>
      </c>
      <c r="M79" s="5">
        <v>12040203</v>
      </c>
      <c r="N79" s="5">
        <f>SUM(K555,K568,K579)</f>
        <v>14556.552301397531</v>
      </c>
      <c r="P79" s="38" t="s">
        <v>642</v>
      </c>
      <c r="Q79" s="40" t="s">
        <v>1280</v>
      </c>
      <c r="R79" s="39">
        <v>896633.75397279998</v>
      </c>
      <c r="S79" s="41">
        <v>160826.908925</v>
      </c>
      <c r="T79" s="39">
        <f t="shared" si="44"/>
        <v>0.17936744876311983</v>
      </c>
      <c r="V79" s="42">
        <f t="shared" si="50"/>
        <v>760</v>
      </c>
      <c r="W79" s="42">
        <f t="shared" si="45"/>
        <v>136.31926105997107</v>
      </c>
      <c r="Y79" s="39">
        <v>12040203</v>
      </c>
      <c r="Z79" s="39">
        <f>SUM(W152,W432,W625)</f>
        <v>163.10404735330104</v>
      </c>
      <c r="AB79" s="18">
        <f t="shared" si="40"/>
        <v>14719.656348750832</v>
      </c>
    </row>
    <row r="80" spans="1:32" ht="14.4" customHeight="1" x14ac:dyDescent="0.3">
      <c r="A80" s="5" t="s">
        <v>53</v>
      </c>
      <c r="B80" s="5" t="s">
        <v>1095</v>
      </c>
      <c r="C80" s="39">
        <v>11100101</v>
      </c>
      <c r="D80" s="39">
        <v>3034</v>
      </c>
      <c r="E80" s="39">
        <v>392</v>
      </c>
      <c r="F80" s="39">
        <f t="shared" si="41"/>
        <v>0.12920237310481214</v>
      </c>
      <c r="H80" s="39">
        <f>Input!J224</f>
        <v>846</v>
      </c>
      <c r="I80" s="39">
        <f>Input!K224</f>
        <v>0</v>
      </c>
      <c r="J80" s="39">
        <f t="shared" si="42"/>
        <v>846</v>
      </c>
      <c r="K80" s="39">
        <f t="shared" si="43"/>
        <v>109.30520764667106</v>
      </c>
      <c r="M80" s="5">
        <v>12040204</v>
      </c>
      <c r="N80" s="5">
        <f>SUM(K547,K557,K563,K569)</f>
        <v>347817.66605668631</v>
      </c>
      <c r="P80" s="38" t="s">
        <v>642</v>
      </c>
      <c r="Q80" s="40" t="s">
        <v>1283</v>
      </c>
      <c r="R80" s="39">
        <v>896633.75397279998</v>
      </c>
      <c r="S80" s="41">
        <v>87146.561361800006</v>
      </c>
      <c r="T80" s="39">
        <f t="shared" si="44"/>
        <v>9.7193041167222952E-2</v>
      </c>
      <c r="V80" s="42">
        <f t="shared" si="50"/>
        <v>760</v>
      </c>
      <c r="W80" s="42">
        <f t="shared" si="45"/>
        <v>73.866711287089444</v>
      </c>
      <c r="Y80" s="39">
        <v>12040204</v>
      </c>
      <c r="Z80" s="39">
        <f>SUM(W76,W333,W356,W433)</f>
        <v>762.45733225073468</v>
      </c>
      <c r="AB80" s="18">
        <f t="shared" si="40"/>
        <v>348580.12338893703</v>
      </c>
    </row>
    <row r="81" spans="1:32" ht="14.4" customHeight="1" x14ac:dyDescent="0.3">
      <c r="A81" s="5" t="s">
        <v>53</v>
      </c>
      <c r="B81" s="5" t="s">
        <v>1095</v>
      </c>
      <c r="C81" s="39">
        <v>11100103</v>
      </c>
      <c r="D81" s="39">
        <v>3034</v>
      </c>
      <c r="E81" s="39">
        <v>2495</v>
      </c>
      <c r="F81" s="39">
        <f t="shared" si="41"/>
        <v>0.82234673698088334</v>
      </c>
      <c r="H81" s="39">
        <f>$H$80</f>
        <v>846</v>
      </c>
      <c r="I81" s="39">
        <f>$I$80</f>
        <v>0</v>
      </c>
      <c r="J81" s="39">
        <f t="shared" si="42"/>
        <v>846</v>
      </c>
      <c r="K81" s="39">
        <f t="shared" si="43"/>
        <v>695.70533948582727</v>
      </c>
      <c r="M81" s="5">
        <v>12040205</v>
      </c>
      <c r="N81" s="5">
        <f>SUM(K548,K558)</f>
        <v>126047.59591762032</v>
      </c>
      <c r="P81" s="38" t="s">
        <v>677</v>
      </c>
      <c r="Q81" s="40" t="s">
        <v>1259</v>
      </c>
      <c r="R81" s="39">
        <v>378215.66191293579</v>
      </c>
      <c r="S81" s="41">
        <v>111704.264457</v>
      </c>
      <c r="T81" s="39">
        <f t="shared" si="44"/>
        <v>0.29534542248203888</v>
      </c>
      <c r="V81" s="42">
        <f>Input!M23</f>
        <v>292</v>
      </c>
      <c r="W81" s="42">
        <f t="shared" si="45"/>
        <v>86.240863364755356</v>
      </c>
      <c r="Y81" s="39">
        <v>12040205</v>
      </c>
      <c r="Z81" s="39">
        <f>SUM(W77,W334)</f>
        <v>253.25493787844141</v>
      </c>
      <c r="AB81" s="18">
        <f t="shared" si="40"/>
        <v>126300.85085549876</v>
      </c>
    </row>
    <row r="82" spans="1:32" ht="14.4" customHeight="1" x14ac:dyDescent="0.3">
      <c r="A82" s="5" t="s">
        <v>53</v>
      </c>
      <c r="B82" s="5" t="s">
        <v>1095</v>
      </c>
      <c r="C82" s="39">
        <v>11100104</v>
      </c>
      <c r="D82" s="39">
        <v>3034</v>
      </c>
      <c r="E82" s="39">
        <v>147</v>
      </c>
      <c r="F82" s="39">
        <f t="shared" si="41"/>
        <v>4.8450889914304546E-2</v>
      </c>
      <c r="H82" s="39">
        <f>$H$80</f>
        <v>846</v>
      </c>
      <c r="I82" s="39">
        <f>$I$80</f>
        <v>0</v>
      </c>
      <c r="J82" s="39">
        <f t="shared" si="42"/>
        <v>846</v>
      </c>
      <c r="K82" s="39">
        <f t="shared" si="43"/>
        <v>40.989452867501647</v>
      </c>
      <c r="M82" s="5">
        <v>12050001</v>
      </c>
      <c r="N82" s="5">
        <f>SUM(K912,K923,K956,K961,K965,K969)</f>
        <v>8477.3556870102711</v>
      </c>
      <c r="P82" s="38" t="s">
        <v>677</v>
      </c>
      <c r="Q82" s="40" t="s">
        <v>1267</v>
      </c>
      <c r="R82" s="39">
        <v>378215.66191293579</v>
      </c>
      <c r="S82" s="41">
        <v>0.433061935753</v>
      </c>
      <c r="T82" s="39">
        <f t="shared" si="44"/>
        <v>1.1450132275397142E-6</v>
      </c>
      <c r="V82" s="42">
        <f>$V$81</f>
        <v>292</v>
      </c>
      <c r="W82" s="42">
        <f t="shared" si="45"/>
        <v>3.3434386244159657E-4</v>
      </c>
      <c r="Y82" s="39">
        <v>12050001</v>
      </c>
      <c r="Z82" s="39">
        <f>SUM(W32,W165,W404,W472,W603,W646)</f>
        <v>368.08590969547521</v>
      </c>
      <c r="AB82" s="18">
        <f t="shared" si="40"/>
        <v>8845.4415967057466</v>
      </c>
    </row>
    <row r="83" spans="1:32" ht="14.4" customHeight="1" x14ac:dyDescent="0.3">
      <c r="A83" s="5" t="s">
        <v>53</v>
      </c>
      <c r="B83" s="5" t="s">
        <v>1117</v>
      </c>
      <c r="C83" s="39">
        <v>11120302</v>
      </c>
      <c r="D83" s="39">
        <v>4136</v>
      </c>
      <c r="E83" s="39">
        <v>4136</v>
      </c>
      <c r="F83" s="39">
        <f t="shared" si="41"/>
        <v>1</v>
      </c>
      <c r="H83" s="39">
        <f>Input!J261</f>
        <v>880</v>
      </c>
      <c r="I83" s="39">
        <f>Input!K261</f>
        <v>0</v>
      </c>
      <c r="J83" s="39">
        <f t="shared" si="42"/>
        <v>880</v>
      </c>
      <c r="K83" s="39">
        <f t="shared" si="43"/>
        <v>880</v>
      </c>
      <c r="M83" s="5">
        <v>12050002</v>
      </c>
      <c r="N83" s="5">
        <f>SUM(K913,K920,K957,K966,K970,K983)</f>
        <v>5265.0526476875493</v>
      </c>
      <c r="P83" s="38" t="s">
        <v>677</v>
      </c>
      <c r="Q83" s="40" t="s">
        <v>1191</v>
      </c>
      <c r="R83" s="39">
        <v>378215.66191293579</v>
      </c>
      <c r="S83" s="41">
        <v>266510.96439400001</v>
      </c>
      <c r="T83" s="39">
        <f t="shared" si="44"/>
        <v>0.70465343250473356</v>
      </c>
      <c r="V83" s="42">
        <f>$V$81</f>
        <v>292</v>
      </c>
      <c r="W83" s="42">
        <f t="shared" si="45"/>
        <v>205.75880229138221</v>
      </c>
      <c r="Y83" s="39">
        <v>12050002</v>
      </c>
      <c r="Z83" s="39">
        <f>SUM(W33,W146,W405,W604,W647,W774)</f>
        <v>274.8418710484342</v>
      </c>
      <c r="AB83" s="18">
        <f t="shared" si="40"/>
        <v>5539.8945187359832</v>
      </c>
    </row>
    <row r="84" spans="1:32" ht="14.4" customHeight="1" x14ac:dyDescent="0.3">
      <c r="A84" s="5" t="s">
        <v>53</v>
      </c>
      <c r="B84" s="5" t="s">
        <v>1117</v>
      </c>
      <c r="C84" s="39">
        <v>11120304</v>
      </c>
      <c r="D84" s="39">
        <v>4136</v>
      </c>
      <c r="E84" s="39">
        <v>1086</v>
      </c>
      <c r="F84" s="39">
        <f t="shared" si="41"/>
        <v>0.2625725338491296</v>
      </c>
      <c r="H84" s="39">
        <f>$H$83</f>
        <v>880</v>
      </c>
      <c r="I84" s="39">
        <f>$I$83</f>
        <v>0</v>
      </c>
      <c r="J84" s="39">
        <f t="shared" si="42"/>
        <v>880</v>
      </c>
      <c r="K84" s="39">
        <f t="shared" si="43"/>
        <v>231.06382978723406</v>
      </c>
      <c r="M84" s="5">
        <v>12050003</v>
      </c>
      <c r="N84" s="5">
        <f>SUM(K927,K950,K958,K962,K971,K975)</f>
        <v>53815.603073584665</v>
      </c>
      <c r="P84" s="38" t="s">
        <v>951</v>
      </c>
      <c r="Q84" s="40" t="s">
        <v>1205</v>
      </c>
      <c r="R84" s="39">
        <v>3921633.06316549</v>
      </c>
      <c r="S84" s="41">
        <v>56138.586402000001</v>
      </c>
      <c r="T84" s="39">
        <f t="shared" si="44"/>
        <v>1.4315104319496348E-2</v>
      </c>
      <c r="V84" s="42">
        <f>Input!M24</f>
        <v>0</v>
      </c>
      <c r="W84" s="42">
        <f t="shared" si="45"/>
        <v>0</v>
      </c>
      <c r="Y84" s="39">
        <v>12050003</v>
      </c>
      <c r="Z84" s="39">
        <f>SUM(W223,W357,W406,W473,W566,W648,W652)</f>
        <v>1405.063857785831</v>
      </c>
      <c r="AB84" s="18">
        <f t="shared" si="40"/>
        <v>55220.666931370499</v>
      </c>
      <c r="AD84" s="5"/>
    </row>
    <row r="85" spans="1:32" ht="14.4" customHeight="1" x14ac:dyDescent="0.3">
      <c r="A85" s="5" t="s">
        <v>53</v>
      </c>
      <c r="B85" s="5" t="s">
        <v>1117</v>
      </c>
      <c r="C85" s="39">
        <v>11130301</v>
      </c>
      <c r="D85" s="39">
        <v>4136</v>
      </c>
      <c r="E85" s="39">
        <v>188</v>
      </c>
      <c r="F85" s="39">
        <f t="shared" si="41"/>
        <v>4.5454545454545456E-2</v>
      </c>
      <c r="H85" s="39">
        <f>$H$83</f>
        <v>880</v>
      </c>
      <c r="I85" s="39">
        <f>$I$83</f>
        <v>0</v>
      </c>
      <c r="J85" s="39">
        <f t="shared" si="42"/>
        <v>880</v>
      </c>
      <c r="K85" s="39">
        <f t="shared" si="43"/>
        <v>40</v>
      </c>
      <c r="M85" s="5">
        <v>12050004</v>
      </c>
      <c r="N85" s="5">
        <f>SUM(K299,K387,K445,K457,K473,K518,K924,K951,K963,K972,K976,K989)</f>
        <v>5314.2384953499914</v>
      </c>
      <c r="P85" s="38" t="s">
        <v>951</v>
      </c>
      <c r="Q85" s="40" t="s">
        <v>1206</v>
      </c>
      <c r="R85" s="39">
        <v>3921633.06316549</v>
      </c>
      <c r="S85" s="41">
        <v>47311.427666600001</v>
      </c>
      <c r="T85" s="39">
        <f t="shared" si="44"/>
        <v>1.206421582655947E-2</v>
      </c>
      <c r="V85" s="42">
        <f>$V$84</f>
        <v>0</v>
      </c>
      <c r="W85" s="42">
        <f t="shared" si="45"/>
        <v>0</v>
      </c>
      <c r="Y85" s="39">
        <v>12050004</v>
      </c>
      <c r="Z85" s="39">
        <f>SUM(W67,W166,W244,W321,W358,W447,W474,W542,W567,W649,W653,W868,W900,W928)</f>
        <v>457.7938849284921</v>
      </c>
      <c r="AB85" s="18">
        <f t="shared" si="40"/>
        <v>5772.0323802784833</v>
      </c>
      <c r="AD85" s="5"/>
    </row>
    <row r="86" spans="1:32" ht="14.4" customHeight="1" x14ac:dyDescent="0.3">
      <c r="A86" s="5" t="s">
        <v>1127</v>
      </c>
      <c r="B86" s="5" t="s">
        <v>940</v>
      </c>
      <c r="C86" s="39">
        <v>11130206</v>
      </c>
      <c r="D86" s="39">
        <v>9054</v>
      </c>
      <c r="E86" s="39">
        <v>4145</v>
      </c>
      <c r="F86" s="39">
        <f t="shared" si="41"/>
        <v>0.4578087033355423</v>
      </c>
      <c r="H86" s="39">
        <f>Input!J7</f>
        <v>1806</v>
      </c>
      <c r="I86" s="39">
        <f>Input!K7</f>
        <v>0</v>
      </c>
      <c r="J86" s="39">
        <f t="shared" si="42"/>
        <v>1806</v>
      </c>
      <c r="K86" s="39">
        <f t="shared" si="43"/>
        <v>826.80251822398941</v>
      </c>
      <c r="M86" s="5">
        <v>12050005</v>
      </c>
      <c r="N86" s="5">
        <f>SUM(K921,K944,K959,K967,K984,K988)</f>
        <v>12411.984632483804</v>
      </c>
      <c r="P86" s="38" t="s">
        <v>951</v>
      </c>
      <c r="Q86" s="40" t="s">
        <v>1207</v>
      </c>
      <c r="R86" s="39">
        <v>3921633.06316549</v>
      </c>
      <c r="S86" s="41">
        <v>579489.85288599995</v>
      </c>
      <c r="T86" s="39">
        <f t="shared" si="44"/>
        <v>0.14776748450255145</v>
      </c>
      <c r="V86" s="42">
        <f t="shared" ref="V86:V95" si="51">$V$84</f>
        <v>0</v>
      </c>
      <c r="W86" s="42">
        <f t="shared" si="45"/>
        <v>0</v>
      </c>
      <c r="Y86" s="39">
        <v>12050005</v>
      </c>
      <c r="Z86" s="39">
        <f>SUM(W147,W326,W407,W605,W775,W911)</f>
        <v>113.49823082361927</v>
      </c>
      <c r="AB86" s="18">
        <f t="shared" si="40"/>
        <v>12525.482863307423</v>
      </c>
      <c r="AD86" s="5"/>
    </row>
    <row r="87" spans="1:32" ht="14.4" customHeight="1" x14ac:dyDescent="0.3">
      <c r="A87" s="5" t="s">
        <v>1127</v>
      </c>
      <c r="B87" s="5" t="s">
        <v>940</v>
      </c>
      <c r="C87" s="39">
        <v>11130209</v>
      </c>
      <c r="D87" s="39">
        <v>9054</v>
      </c>
      <c r="E87" s="39">
        <v>4781</v>
      </c>
      <c r="F87" s="39">
        <f t="shared" si="41"/>
        <v>0.52805389882924669</v>
      </c>
      <c r="H87" s="39">
        <f>$H$86</f>
        <v>1806</v>
      </c>
      <c r="I87" s="39">
        <f>$I$86</f>
        <v>0</v>
      </c>
      <c r="J87" s="39">
        <f t="shared" si="42"/>
        <v>1806</v>
      </c>
      <c r="K87" s="39">
        <f t="shared" si="43"/>
        <v>953.66534128561955</v>
      </c>
      <c r="M87" s="5">
        <v>12050006</v>
      </c>
      <c r="N87" s="5">
        <f>SUM(K922,K928,K940,K945,K952,K960,K968,K973)</f>
        <v>4177.7143914276121</v>
      </c>
      <c r="P87" s="38" t="s">
        <v>951</v>
      </c>
      <c r="Q87" s="40" t="s">
        <v>1208</v>
      </c>
      <c r="R87" s="39">
        <v>3921633.06316549</v>
      </c>
      <c r="S87" s="41">
        <v>649845.265059</v>
      </c>
      <c r="T87" s="39">
        <f t="shared" si="44"/>
        <v>0.16570781982709354</v>
      </c>
      <c r="V87" s="42">
        <f t="shared" si="51"/>
        <v>0</v>
      </c>
      <c r="W87" s="42">
        <f t="shared" si="45"/>
        <v>0</v>
      </c>
      <c r="Y87" s="39">
        <v>12050006</v>
      </c>
      <c r="Z87" s="39">
        <f>SUM(W148,W224,W265,W327,W359,W408,W568,W606,W650)</f>
        <v>503.78205137517307</v>
      </c>
      <c r="AB87" s="18">
        <f t="shared" si="40"/>
        <v>4681.4964428027852</v>
      </c>
      <c r="AD87" s="5"/>
    </row>
    <row r="88" spans="1:32" ht="15.75" customHeight="1" x14ac:dyDescent="0.3">
      <c r="A88" s="5" t="s">
        <v>1127</v>
      </c>
      <c r="B88" s="5" t="s">
        <v>940</v>
      </c>
      <c r="C88" s="39">
        <v>12030101</v>
      </c>
      <c r="D88" s="39">
        <v>9054</v>
      </c>
      <c r="E88" s="39">
        <v>42</v>
      </c>
      <c r="F88" s="39">
        <f t="shared" si="41"/>
        <v>4.6388336646785953E-3</v>
      </c>
      <c r="H88" s="39">
        <f t="shared" ref="H88:H90" si="52">$H$86</f>
        <v>1806</v>
      </c>
      <c r="I88" s="39">
        <f t="shared" ref="I88:I90" si="53">$I$86</f>
        <v>0</v>
      </c>
      <c r="J88" s="39">
        <f t="shared" si="42"/>
        <v>1806</v>
      </c>
      <c r="K88" s="39">
        <f t="shared" si="43"/>
        <v>8.3777335984095433</v>
      </c>
      <c r="M88" s="5">
        <v>12050007</v>
      </c>
      <c r="N88" s="5">
        <f>SUM(K112,K474,K519,K929,K941,K946,K953,K974)</f>
        <v>1062.4239169754062</v>
      </c>
      <c r="P88" s="38" t="s">
        <v>951</v>
      </c>
      <c r="Q88" s="40" t="s">
        <v>1209</v>
      </c>
      <c r="R88" s="39">
        <v>3921633.06316549</v>
      </c>
      <c r="S88" s="41">
        <v>840048.46934199997</v>
      </c>
      <c r="T88" s="39">
        <f t="shared" si="44"/>
        <v>0.21420883999379686</v>
      </c>
      <c r="V88" s="42">
        <f t="shared" si="51"/>
        <v>0</v>
      </c>
      <c r="W88" s="42">
        <f t="shared" si="45"/>
        <v>0</v>
      </c>
      <c r="Y88" s="39">
        <v>12050007</v>
      </c>
      <c r="Z88" s="39">
        <f>SUM(W225,W266,W328,W360,W569,W583,W651,W901)</f>
        <v>337.22018860517818</v>
      </c>
      <c r="AB88" s="18">
        <f t="shared" si="40"/>
        <v>1399.6441055805844</v>
      </c>
      <c r="AD88" s="5"/>
    </row>
    <row r="89" spans="1:32" ht="14.4" customHeight="1" x14ac:dyDescent="0.3">
      <c r="A89" s="5" t="s">
        <v>1127</v>
      </c>
      <c r="B89" s="5" t="s">
        <v>940</v>
      </c>
      <c r="C89" s="39">
        <v>12060101</v>
      </c>
      <c r="D89" s="39">
        <v>9054</v>
      </c>
      <c r="E89" s="39">
        <v>39</v>
      </c>
      <c r="F89" s="39">
        <f t="shared" si="41"/>
        <v>4.3074884029158387E-3</v>
      </c>
      <c r="H89" s="39">
        <f t="shared" si="52"/>
        <v>1806</v>
      </c>
      <c r="I89" s="39">
        <f t="shared" si="53"/>
        <v>0</v>
      </c>
      <c r="J89" s="39">
        <f t="shared" si="42"/>
        <v>1806</v>
      </c>
      <c r="K89" s="39">
        <f t="shared" si="43"/>
        <v>7.779324055666005</v>
      </c>
      <c r="M89" s="5">
        <v>12060101</v>
      </c>
      <c r="N89" s="5">
        <f>SUM(K89,K93,K113,K128,K458,K478,K520,K526,K541)</f>
        <v>2172.6982326443162</v>
      </c>
      <c r="P89" s="38" t="s">
        <v>951</v>
      </c>
      <c r="Q89" s="40" t="s">
        <v>1210</v>
      </c>
      <c r="R89" s="39">
        <v>3921633.06316549</v>
      </c>
      <c r="S89" s="41">
        <v>559034.67600700003</v>
      </c>
      <c r="T89" s="39">
        <f t="shared" si="44"/>
        <v>0.14255150010280529</v>
      </c>
      <c r="V89" s="42">
        <f t="shared" si="51"/>
        <v>0</v>
      </c>
      <c r="W89" s="42">
        <f t="shared" si="45"/>
        <v>0</v>
      </c>
      <c r="Y89" s="39">
        <v>12060101</v>
      </c>
      <c r="Z89" s="39">
        <f>SUM(W20,W47,W267,W448,W584,W595,W902,W933,W1052)</f>
        <v>687.17987236918941</v>
      </c>
      <c r="AB89" s="18">
        <f t="shared" si="40"/>
        <v>2859.8781050135058</v>
      </c>
      <c r="AD89" s="5"/>
    </row>
    <row r="90" spans="1:32" ht="14.4" customHeight="1" x14ac:dyDescent="0.3">
      <c r="A90" s="5" t="s">
        <v>1127</v>
      </c>
      <c r="B90" s="5" t="s">
        <v>940</v>
      </c>
      <c r="C90" s="39">
        <v>12060201</v>
      </c>
      <c r="D90" s="39">
        <v>9054</v>
      </c>
      <c r="E90" s="39">
        <v>47</v>
      </c>
      <c r="F90" s="39">
        <f t="shared" si="41"/>
        <v>5.1910757676165232E-3</v>
      </c>
      <c r="H90" s="39">
        <f t="shared" si="52"/>
        <v>1806</v>
      </c>
      <c r="I90" s="39">
        <f t="shared" si="53"/>
        <v>0</v>
      </c>
      <c r="J90" s="39">
        <f t="shared" si="42"/>
        <v>1806</v>
      </c>
      <c r="K90" s="39">
        <f t="shared" si="43"/>
        <v>9.3750828363154408</v>
      </c>
      <c r="M90" s="5">
        <v>12060102</v>
      </c>
      <c r="N90" s="5">
        <f>SUM(K358,K388,K422,K446,K471,K499,K507,K522,K527)</f>
        <v>31224.961471477163</v>
      </c>
      <c r="P90" s="38" t="s">
        <v>951</v>
      </c>
      <c r="Q90" s="40" t="s">
        <v>1211</v>
      </c>
      <c r="R90" s="39">
        <v>3921633.06316549</v>
      </c>
      <c r="S90" s="41">
        <v>150872.40815199999</v>
      </c>
      <c r="T90" s="39">
        <f t="shared" si="44"/>
        <v>3.8471831943965147E-2</v>
      </c>
      <c r="V90" s="42">
        <f t="shared" si="51"/>
        <v>0</v>
      </c>
      <c r="W90" s="42">
        <f t="shared" si="45"/>
        <v>0</v>
      </c>
      <c r="Y90" s="39">
        <v>12060102</v>
      </c>
      <c r="Z90" s="39">
        <f>SUM(W125,W322,W449,W543,W712,W743,W869,W871,W916,W934)</f>
        <v>541.22878106749226</v>
      </c>
      <c r="AB90" s="18">
        <f t="shared" si="40"/>
        <v>31766.190252544657</v>
      </c>
      <c r="AD90" s="5"/>
    </row>
    <row r="91" spans="1:32" ht="14.4" customHeight="1" x14ac:dyDescent="0.3">
      <c r="A91" s="5" t="s">
        <v>1127</v>
      </c>
      <c r="B91" s="5" t="s">
        <v>945</v>
      </c>
      <c r="C91" s="39">
        <v>11130206</v>
      </c>
      <c r="D91" s="39">
        <v>3726</v>
      </c>
      <c r="E91" s="39">
        <v>229</v>
      </c>
      <c r="F91" s="39">
        <f t="shared" si="41"/>
        <v>6.1460010735373057E-2</v>
      </c>
      <c r="H91" s="39">
        <f>Input!J13</f>
        <v>888</v>
      </c>
      <c r="I91" s="39">
        <f>Input!K13</f>
        <v>0</v>
      </c>
      <c r="J91" s="39">
        <f t="shared" si="42"/>
        <v>888</v>
      </c>
      <c r="K91" s="39">
        <f t="shared" si="43"/>
        <v>54.576489533011276</v>
      </c>
      <c r="M91" s="5">
        <v>12060103</v>
      </c>
      <c r="N91" s="5">
        <f>SUM(K447,K459,K472,K508)</f>
        <v>2041.6555822249293</v>
      </c>
      <c r="P91" s="38" t="s">
        <v>951</v>
      </c>
      <c r="Q91" s="40" t="s">
        <v>1212</v>
      </c>
      <c r="R91" s="39">
        <v>3921633.06316549</v>
      </c>
      <c r="S91" s="41">
        <v>548821.15991799999</v>
      </c>
      <c r="T91" s="39">
        <f t="shared" si="44"/>
        <v>0.13994709629334848</v>
      </c>
      <c r="V91" s="42">
        <f t="shared" si="51"/>
        <v>0</v>
      </c>
      <c r="W91" s="42">
        <f t="shared" si="45"/>
        <v>0</v>
      </c>
      <c r="Y91" s="39">
        <v>12060103</v>
      </c>
      <c r="Z91" s="39">
        <f>SUM(W323,W450,W544,W872,W903,W935)</f>
        <v>108.98758421696559</v>
      </c>
      <c r="AB91" s="18">
        <f t="shared" si="40"/>
        <v>2150.6431664418947</v>
      </c>
      <c r="AD91" s="5"/>
    </row>
    <row r="92" spans="1:32" ht="14.4" customHeight="1" x14ac:dyDescent="0.3">
      <c r="A92" s="5" t="s">
        <v>1127</v>
      </c>
      <c r="B92" s="5" t="s">
        <v>945</v>
      </c>
      <c r="C92" s="39">
        <v>11130209</v>
      </c>
      <c r="D92" s="39">
        <v>3726</v>
      </c>
      <c r="E92" s="39">
        <v>60</v>
      </c>
      <c r="F92" s="39">
        <f t="shared" si="41"/>
        <v>1.610305958132045E-2</v>
      </c>
      <c r="H92" s="39">
        <f>$H$91</f>
        <v>888</v>
      </c>
      <c r="I92" s="39">
        <f>$I$91</f>
        <v>0</v>
      </c>
      <c r="J92" s="39">
        <f t="shared" si="42"/>
        <v>888</v>
      </c>
      <c r="K92" s="39">
        <f t="shared" si="43"/>
        <v>14.29951690821256</v>
      </c>
      <c r="M92" s="5">
        <v>12060104</v>
      </c>
      <c r="N92" s="5">
        <f>SUM(K509,K514,K528,K542)</f>
        <v>255.13180021657669</v>
      </c>
      <c r="P92" s="38" t="s">
        <v>951</v>
      </c>
      <c r="Q92" s="40" t="s">
        <v>1213</v>
      </c>
      <c r="R92" s="39">
        <v>3921633.06316549</v>
      </c>
      <c r="S92" s="41">
        <v>4530.5569370900002</v>
      </c>
      <c r="T92" s="39">
        <f t="shared" si="44"/>
        <v>1.1552730365428413E-3</v>
      </c>
      <c r="V92" s="42">
        <f t="shared" si="51"/>
        <v>0</v>
      </c>
      <c r="W92" s="42">
        <f t="shared" si="45"/>
        <v>0</v>
      </c>
      <c r="Y92" s="39">
        <v>12060104</v>
      </c>
      <c r="Z92" s="39">
        <f>SUM(W873,W892,W936,W1053)</f>
        <v>251.77275652324417</v>
      </c>
      <c r="AB92" s="18">
        <f t="shared" si="40"/>
        <v>506.90455673982086</v>
      </c>
      <c r="AE92" s="5"/>
    </row>
    <row r="93" spans="1:32" ht="14.4" customHeight="1" x14ac:dyDescent="0.3">
      <c r="A93" s="5" t="s">
        <v>1127</v>
      </c>
      <c r="B93" s="5" t="s">
        <v>945</v>
      </c>
      <c r="C93" s="39">
        <v>12060101</v>
      </c>
      <c r="D93" s="39">
        <v>3726</v>
      </c>
      <c r="E93" s="39">
        <v>3437</v>
      </c>
      <c r="F93" s="39">
        <f t="shared" si="41"/>
        <v>0.92243692968330648</v>
      </c>
      <c r="H93" s="39">
        <f>$H$91</f>
        <v>888</v>
      </c>
      <c r="I93" s="39">
        <f>$I$91</f>
        <v>0</v>
      </c>
      <c r="J93" s="39">
        <f t="shared" si="42"/>
        <v>888</v>
      </c>
      <c r="K93" s="39">
        <f t="shared" si="43"/>
        <v>819.12399355877619</v>
      </c>
      <c r="M93" s="5">
        <v>12060105</v>
      </c>
      <c r="N93" s="5">
        <f>SUM(K423,K435,K510,K515)</f>
        <v>2970.5911370493695</v>
      </c>
      <c r="P93" s="38" t="s">
        <v>951</v>
      </c>
      <c r="Q93" s="40" t="s">
        <v>1214</v>
      </c>
      <c r="R93" s="39">
        <v>3921633.06316549</v>
      </c>
      <c r="S93" s="41">
        <v>61385.313706000001</v>
      </c>
      <c r="T93" s="39">
        <f t="shared" si="44"/>
        <v>1.5652997798945165E-2</v>
      </c>
      <c r="V93" s="42">
        <f t="shared" si="51"/>
        <v>0</v>
      </c>
      <c r="W93" s="42">
        <f t="shared" si="45"/>
        <v>0</v>
      </c>
      <c r="Y93" s="39">
        <v>12060105</v>
      </c>
      <c r="Z93" s="39">
        <f>SUM(W126,W284,W874,W893)</f>
        <v>788.97369870181262</v>
      </c>
      <c r="AB93" s="18">
        <f t="shared" si="40"/>
        <v>3759.5648357511823</v>
      </c>
      <c r="AE93" s="5"/>
    </row>
    <row r="94" spans="1:32" ht="14.4" customHeight="1" x14ac:dyDescent="0.3">
      <c r="A94" s="5" t="s">
        <v>1127</v>
      </c>
      <c r="B94" s="5" t="s">
        <v>964</v>
      </c>
      <c r="C94" s="39">
        <v>11130102</v>
      </c>
      <c r="D94" s="39">
        <v>10752</v>
      </c>
      <c r="E94" s="39">
        <v>87</v>
      </c>
      <c r="F94" s="39">
        <f t="shared" si="41"/>
        <v>8.0915178571428579E-3</v>
      </c>
      <c r="H94" s="39">
        <f>Input!J41</f>
        <v>2056</v>
      </c>
      <c r="I94" s="39">
        <f>Input!K41</f>
        <v>0</v>
      </c>
      <c r="J94" s="39">
        <f t="shared" si="42"/>
        <v>2056</v>
      </c>
      <c r="K94" s="39">
        <f t="shared" si="43"/>
        <v>16.636160714285715</v>
      </c>
      <c r="M94" s="5">
        <v>12060201</v>
      </c>
      <c r="N94" s="5">
        <f>SUM(K90,K129,K165,K178,K436,K439,K465,K469,K503,K511,K516,K543)</f>
        <v>22417.250569532149</v>
      </c>
      <c r="P94" s="38" t="s">
        <v>951</v>
      </c>
      <c r="Q94" s="40" t="s">
        <v>1215</v>
      </c>
      <c r="R94" s="39">
        <v>3921633.06316549</v>
      </c>
      <c r="S94" s="41">
        <v>409939.04848200001</v>
      </c>
      <c r="T94" s="39">
        <f t="shared" si="44"/>
        <v>0.10453273977425687</v>
      </c>
      <c r="V94" s="42">
        <f t="shared" si="51"/>
        <v>0</v>
      </c>
      <c r="W94" s="42">
        <f t="shared" si="45"/>
        <v>0</v>
      </c>
      <c r="Y94" s="39">
        <v>12060201</v>
      </c>
      <c r="Z94" s="39">
        <f>SUM(W21,W285,W305,W477,W510,W540,W765,W771,W885,W894,W1054)</f>
        <v>7620.4042765092518</v>
      </c>
      <c r="AB94" s="18">
        <f t="shared" si="40"/>
        <v>30037.654846041401</v>
      </c>
      <c r="AE94" s="5"/>
    </row>
    <row r="95" spans="1:32" ht="14.4" customHeight="1" x14ac:dyDescent="0.3">
      <c r="A95" s="5" t="s">
        <v>1127</v>
      </c>
      <c r="B95" s="5" t="s">
        <v>964</v>
      </c>
      <c r="C95" s="39">
        <v>11130201</v>
      </c>
      <c r="D95" s="39">
        <v>10752</v>
      </c>
      <c r="E95" s="39">
        <v>892</v>
      </c>
      <c r="F95" s="39">
        <f t="shared" si="41"/>
        <v>8.2961309523809521E-2</v>
      </c>
      <c r="H95" s="39">
        <f>$H$94</f>
        <v>2056</v>
      </c>
      <c r="I95" s="39">
        <f>$I$94</f>
        <v>0</v>
      </c>
      <c r="J95" s="39">
        <f t="shared" si="42"/>
        <v>2056</v>
      </c>
      <c r="K95" s="39">
        <f t="shared" si="43"/>
        <v>170.56845238095238</v>
      </c>
      <c r="M95" s="5">
        <v>12060202</v>
      </c>
      <c r="N95" s="5">
        <f>SUM(K415,K440,K462,K466,K470,K486,K489,K512)</f>
        <v>53585.400339607331</v>
      </c>
      <c r="P95" s="38" t="s">
        <v>951</v>
      </c>
      <c r="Q95" s="40" t="s">
        <v>1216</v>
      </c>
      <c r="R95" s="39">
        <v>3921633.06316549</v>
      </c>
      <c r="S95" s="41">
        <v>14216.298607799999</v>
      </c>
      <c r="T95" s="39">
        <f t="shared" si="44"/>
        <v>3.625096580638473E-3</v>
      </c>
      <c r="V95" s="42">
        <f t="shared" si="51"/>
        <v>0</v>
      </c>
      <c r="W95" s="42">
        <f t="shared" si="45"/>
        <v>0</v>
      </c>
      <c r="Y95" s="39">
        <v>12060202</v>
      </c>
      <c r="Z95" s="39">
        <f>SUM(W70,W306,W309,W470,W478,W541,W628,W677,W886)</f>
        <v>7237.1430253887875</v>
      </c>
      <c r="AB95" s="18">
        <f t="shared" si="40"/>
        <v>60822.54336499612</v>
      </c>
      <c r="AE95" s="5"/>
    </row>
    <row r="96" spans="1:32" ht="14.4" customHeight="1" x14ac:dyDescent="0.3">
      <c r="A96" s="5" t="s">
        <v>1127</v>
      </c>
      <c r="B96" s="5" t="s">
        <v>964</v>
      </c>
      <c r="C96" s="39">
        <v>11130206</v>
      </c>
      <c r="D96" s="39">
        <v>10752</v>
      </c>
      <c r="E96" s="39">
        <v>1269</v>
      </c>
      <c r="F96" s="39">
        <f t="shared" si="41"/>
        <v>0.11802455357142858</v>
      </c>
      <c r="H96" s="39">
        <f t="shared" ref="H96:H98" si="54">$H$94</f>
        <v>2056</v>
      </c>
      <c r="I96" s="39">
        <f t="shared" ref="I96:I98" si="55">$I$94</f>
        <v>0</v>
      </c>
      <c r="J96" s="39">
        <f t="shared" si="42"/>
        <v>2056</v>
      </c>
      <c r="K96" s="39">
        <f t="shared" si="43"/>
        <v>242.65848214285714</v>
      </c>
      <c r="M96" s="5">
        <v>12060203</v>
      </c>
      <c r="N96" s="5">
        <f>SUM(K416,K430,K490)</f>
        <v>9579.2973135002139</v>
      </c>
      <c r="P96" s="38" t="s">
        <v>952</v>
      </c>
      <c r="Q96" s="40" t="s">
        <v>1140</v>
      </c>
      <c r="R96" s="39">
        <v>577012.64161970001</v>
      </c>
      <c r="S96" s="41">
        <v>250028.76759900001</v>
      </c>
      <c r="T96" s="39">
        <f t="shared" si="44"/>
        <v>0.43331592683508319</v>
      </c>
      <c r="V96" s="42">
        <f>Input!M25</f>
        <v>0</v>
      </c>
      <c r="W96" s="42">
        <f t="shared" si="45"/>
        <v>0</v>
      </c>
      <c r="Y96" s="39">
        <v>12060203</v>
      </c>
      <c r="Z96" s="39">
        <f>SUM(W71,W204,W412,W678)</f>
        <v>677.34756406242354</v>
      </c>
      <c r="AB96" s="18">
        <f t="shared" si="40"/>
        <v>10256.644877562638</v>
      </c>
      <c r="AF96" s="5"/>
    </row>
    <row r="97" spans="1:32" ht="14.4" customHeight="1" x14ac:dyDescent="0.3">
      <c r="A97" s="5" t="s">
        <v>1127</v>
      </c>
      <c r="B97" s="5" t="s">
        <v>964</v>
      </c>
      <c r="C97" s="39">
        <v>11130209</v>
      </c>
      <c r="D97" s="39">
        <v>10752</v>
      </c>
      <c r="E97" s="39">
        <v>8047</v>
      </c>
      <c r="F97" s="39">
        <f t="shared" si="41"/>
        <v>0.74841889880952384</v>
      </c>
      <c r="H97" s="39">
        <f t="shared" si="54"/>
        <v>2056</v>
      </c>
      <c r="I97" s="39">
        <f t="shared" si="55"/>
        <v>0</v>
      </c>
      <c r="J97" s="39">
        <f t="shared" si="42"/>
        <v>2056</v>
      </c>
      <c r="K97" s="39">
        <f t="shared" si="43"/>
        <v>1538.749255952381</v>
      </c>
      <c r="M97" s="5">
        <v>12060204</v>
      </c>
      <c r="N97" s="5">
        <f>SUM(K417,K431,K441,K453,K491,K513)</f>
        <v>8004.3053233955052</v>
      </c>
      <c r="P97" s="38" t="s">
        <v>952</v>
      </c>
      <c r="Q97" s="40" t="s">
        <v>1166</v>
      </c>
      <c r="R97" s="39">
        <v>577012.64161970001</v>
      </c>
      <c r="S97" s="41">
        <v>98499.161699100005</v>
      </c>
      <c r="T97" s="39">
        <f t="shared" si="44"/>
        <v>0.17070537904093142</v>
      </c>
      <c r="V97" s="42">
        <f>$V$96</f>
        <v>0</v>
      </c>
      <c r="W97" s="42">
        <f t="shared" si="45"/>
        <v>0</v>
      </c>
      <c r="Y97" s="39">
        <v>12060204</v>
      </c>
      <c r="Z97" s="39">
        <f>SUM(W72,W205,W307,W413,W679,W887)</f>
        <v>2464.991822856759</v>
      </c>
      <c r="AB97" s="18">
        <f t="shared" si="40"/>
        <v>10469.297146252264</v>
      </c>
      <c r="AF97" s="5"/>
    </row>
    <row r="98" spans="1:32" ht="14.4" customHeight="1" x14ac:dyDescent="0.3">
      <c r="A98" s="5" t="s">
        <v>1127</v>
      </c>
      <c r="B98" s="5" t="s">
        <v>964</v>
      </c>
      <c r="C98" s="39">
        <v>12030101</v>
      </c>
      <c r="D98" s="39">
        <v>10752</v>
      </c>
      <c r="E98" s="39">
        <v>457</v>
      </c>
      <c r="F98" s="39">
        <f t="shared" si="41"/>
        <v>4.250372023809524E-2</v>
      </c>
      <c r="H98" s="39">
        <f t="shared" si="54"/>
        <v>2056</v>
      </c>
      <c r="I98" s="39">
        <f t="shared" si="55"/>
        <v>0</v>
      </c>
      <c r="J98" s="39">
        <f t="shared" si="42"/>
        <v>2056</v>
      </c>
      <c r="K98" s="39">
        <f t="shared" si="43"/>
        <v>87.38764880952381</v>
      </c>
      <c r="M98" s="5">
        <v>12070101</v>
      </c>
      <c r="N98" s="5">
        <f>SUM(K409,K418,K420,K443,K451,K487,K492,K495,K505,K530,K597)</f>
        <v>25106.823917588103</v>
      </c>
      <c r="P98" s="38" t="s">
        <v>952</v>
      </c>
      <c r="Q98" s="40" t="s">
        <v>1145</v>
      </c>
      <c r="R98" s="39">
        <v>577012.64161970001</v>
      </c>
      <c r="S98" s="41">
        <v>49419.104400600001</v>
      </c>
      <c r="T98" s="39">
        <f t="shared" si="44"/>
        <v>8.5646484731908806E-2</v>
      </c>
      <c r="V98" s="42">
        <f t="shared" ref="V98:V99" si="56">$V$96</f>
        <v>0</v>
      </c>
      <c r="W98" s="42">
        <f t="shared" si="45"/>
        <v>0</v>
      </c>
      <c r="Y98" s="39">
        <v>12070101</v>
      </c>
      <c r="Z98" s="39">
        <f>SUM(W51,W81,W107,W310,W396,W629,W680,W702,W835,W989,W993)</f>
        <v>5917.9772120531961</v>
      </c>
      <c r="AB98" s="18">
        <f t="shared" si="40"/>
        <v>31024.801129641299</v>
      </c>
      <c r="AF98" s="5"/>
    </row>
    <row r="99" spans="1:32" ht="14.4" customHeight="1" x14ac:dyDescent="0.3">
      <c r="A99" s="5" t="s">
        <v>1127</v>
      </c>
      <c r="B99" s="5" t="s">
        <v>975</v>
      </c>
      <c r="C99" s="39">
        <v>11130101</v>
      </c>
      <c r="D99" s="39">
        <v>1505</v>
      </c>
      <c r="E99" s="39">
        <v>12</v>
      </c>
      <c r="F99" s="39">
        <f t="shared" si="41"/>
        <v>7.9734219269102981E-3</v>
      </c>
      <c r="H99" s="39">
        <f>Input!J53</f>
        <v>395</v>
      </c>
      <c r="I99" s="39">
        <f>Input!K53</f>
        <v>0</v>
      </c>
      <c r="J99" s="39">
        <f t="shared" si="42"/>
        <v>395</v>
      </c>
      <c r="K99" s="39">
        <f t="shared" si="43"/>
        <v>3.1495016611295679</v>
      </c>
      <c r="M99" s="5">
        <v>12070102</v>
      </c>
      <c r="N99" s="5">
        <f>SUM(K421,K482,K496,K531,K534,K689,K709)</f>
        <v>8642.8584426595808</v>
      </c>
      <c r="P99" s="38" t="s">
        <v>952</v>
      </c>
      <c r="Q99" s="40" t="s">
        <v>1147</v>
      </c>
      <c r="R99" s="39">
        <v>577012.64161970001</v>
      </c>
      <c r="S99" s="41">
        <v>179065.60792099999</v>
      </c>
      <c r="T99" s="39">
        <f t="shared" si="44"/>
        <v>0.31033220939207656</v>
      </c>
      <c r="V99" s="42">
        <f t="shared" si="56"/>
        <v>0</v>
      </c>
      <c r="W99" s="42">
        <f t="shared" si="45"/>
        <v>0</v>
      </c>
      <c r="Y99" s="39">
        <v>12070102</v>
      </c>
      <c r="Z99" s="39">
        <f>SUM(W39,W82,W108,W315,W614,W703,W994,W1024)</f>
        <v>2049.2397019181044</v>
      </c>
      <c r="AB99" s="18">
        <f t="shared" si="40"/>
        <v>10692.098144577685</v>
      </c>
      <c r="AF99" s="5"/>
    </row>
    <row r="100" spans="1:32" ht="14.4" customHeight="1" x14ac:dyDescent="0.3">
      <c r="A100" s="5" t="s">
        <v>1127</v>
      </c>
      <c r="B100" s="5" t="s">
        <v>975</v>
      </c>
      <c r="C100" s="39">
        <v>11130103</v>
      </c>
      <c r="D100" s="39">
        <v>1505</v>
      </c>
      <c r="E100" s="39">
        <v>30</v>
      </c>
      <c r="F100" s="39">
        <f t="shared" si="41"/>
        <v>1.9933554817275746E-2</v>
      </c>
      <c r="H100" s="39">
        <f>$H$99</f>
        <v>395</v>
      </c>
      <c r="I100" s="39">
        <f>$I$99</f>
        <v>0</v>
      </c>
      <c r="J100" s="39">
        <f t="shared" si="42"/>
        <v>395</v>
      </c>
      <c r="K100" s="39">
        <f t="shared" si="43"/>
        <v>7.8737541528239197</v>
      </c>
      <c r="M100" s="5">
        <v>12070103</v>
      </c>
      <c r="N100" s="5">
        <f>SUM(K155,K419,K452,K463,K488,K506,K572,K581)</f>
        <v>33453.028434638501</v>
      </c>
      <c r="P100" s="38" t="s">
        <v>953</v>
      </c>
      <c r="Q100" s="40" t="s">
        <v>1336</v>
      </c>
      <c r="R100" s="39">
        <v>603930.1426467062</v>
      </c>
      <c r="S100" s="41">
        <v>24695.255853400002</v>
      </c>
      <c r="T100" s="39">
        <f t="shared" si="44"/>
        <v>4.089091454381423E-2</v>
      </c>
      <c r="V100" s="42">
        <f>Input!M26</f>
        <v>334</v>
      </c>
      <c r="W100" s="42">
        <f t="shared" si="45"/>
        <v>13.657565457633952</v>
      </c>
      <c r="Y100" s="39">
        <v>12070103</v>
      </c>
      <c r="Z100" s="39">
        <f>SUM(W83,W345,W397,W471,W618,W630,W657,W836)</f>
        <v>7731.2102779330635</v>
      </c>
      <c r="AB100" s="18">
        <f t="shared" si="40"/>
        <v>41184.238712571561</v>
      </c>
    </row>
    <row r="101" spans="1:32" ht="14.4" customHeight="1" x14ac:dyDescent="0.3">
      <c r="A101" s="5" t="s">
        <v>1127</v>
      </c>
      <c r="B101" s="5" t="s">
        <v>975</v>
      </c>
      <c r="C101" s="39">
        <v>11130104</v>
      </c>
      <c r="D101" s="39">
        <v>1505</v>
      </c>
      <c r="E101" s="39">
        <v>70</v>
      </c>
      <c r="F101" s="39">
        <f t="shared" si="41"/>
        <v>4.6511627906976744E-2</v>
      </c>
      <c r="H101" s="39">
        <f t="shared" ref="H101:H103" si="57">$H$99</f>
        <v>395</v>
      </c>
      <c r="I101" s="39">
        <f t="shared" ref="I101:I103" si="58">$I$99</f>
        <v>0</v>
      </c>
      <c r="J101" s="39">
        <f t="shared" si="42"/>
        <v>395</v>
      </c>
      <c r="K101" s="39">
        <f t="shared" si="43"/>
        <v>18.372093023255815</v>
      </c>
      <c r="M101" s="5">
        <v>12070104</v>
      </c>
      <c r="N101" s="5">
        <f>SUM(K532,K544,K549,K559,K598,K710)</f>
        <v>58834.9498506339</v>
      </c>
      <c r="P101" s="38" t="s">
        <v>953</v>
      </c>
      <c r="Q101" s="40" t="s">
        <v>1330</v>
      </c>
      <c r="R101" s="39">
        <v>603930.1426467062</v>
      </c>
      <c r="S101" s="41">
        <v>140987.66538208281</v>
      </c>
      <c r="T101" s="39">
        <f t="shared" si="44"/>
        <v>0.23345028741935034</v>
      </c>
      <c r="V101" s="42">
        <f>$V$100</f>
        <v>334</v>
      </c>
      <c r="W101" s="42">
        <f t="shared" si="45"/>
        <v>77.972395998063007</v>
      </c>
      <c r="Y101" s="39">
        <v>12070104</v>
      </c>
      <c r="Z101" s="39">
        <f>SUM(W29,W78,W316,W335,W434,W990,W995)</f>
        <v>188.20931661610331</v>
      </c>
      <c r="AB101" s="18">
        <f t="shared" si="40"/>
        <v>59023.159167250007</v>
      </c>
    </row>
    <row r="102" spans="1:32" ht="14.4" customHeight="1" x14ac:dyDescent="0.3">
      <c r="A102" s="5" t="s">
        <v>1127</v>
      </c>
      <c r="B102" s="5" t="s">
        <v>975</v>
      </c>
      <c r="C102" s="39">
        <v>11130105</v>
      </c>
      <c r="D102" s="39">
        <v>1505</v>
      </c>
      <c r="E102" s="39">
        <v>5</v>
      </c>
      <c r="F102" s="39">
        <f t="shared" si="41"/>
        <v>3.3222591362126247E-3</v>
      </c>
      <c r="H102" s="39">
        <f t="shared" si="57"/>
        <v>395</v>
      </c>
      <c r="I102" s="39">
        <f t="shared" si="58"/>
        <v>0</v>
      </c>
      <c r="J102" s="39">
        <f t="shared" si="42"/>
        <v>395</v>
      </c>
      <c r="K102" s="39">
        <f t="shared" si="43"/>
        <v>1.3122923588039868</v>
      </c>
      <c r="M102" s="5">
        <v>12070201</v>
      </c>
      <c r="N102" s="5">
        <f>SUM(K301,K410,K424,K427,K432,K437,K442,K454,K493,K517,K728)</f>
        <v>53501.645348703794</v>
      </c>
      <c r="P102" s="38" t="s">
        <v>953</v>
      </c>
      <c r="Q102" s="40" t="s">
        <v>1331</v>
      </c>
      <c r="R102" s="39">
        <v>603930.1426467062</v>
      </c>
      <c r="S102" s="41">
        <v>438247.22141122341</v>
      </c>
      <c r="T102" s="39">
        <f t="shared" si="44"/>
        <v>0.72565879803683542</v>
      </c>
      <c r="V102" s="42">
        <f>$V$100</f>
        <v>334</v>
      </c>
      <c r="W102" s="42">
        <f t="shared" si="45"/>
        <v>242.37003854430304</v>
      </c>
      <c r="Y102" s="39">
        <v>12070201</v>
      </c>
      <c r="Z102" s="39">
        <f>SUM(W52,W103,W127,W192,W206,W286,W308,W414,W681,W706,W895)</f>
        <v>2321.3160607257591</v>
      </c>
      <c r="AB102" s="18">
        <f t="shared" si="40"/>
        <v>55822.961409429554</v>
      </c>
    </row>
    <row r="103" spans="1:32" ht="14.4" customHeight="1" x14ac:dyDescent="0.3">
      <c r="A103" s="5" t="s">
        <v>1127</v>
      </c>
      <c r="B103" s="5" t="s">
        <v>975</v>
      </c>
      <c r="C103" s="39">
        <v>11130204</v>
      </c>
      <c r="D103" s="39">
        <v>1505</v>
      </c>
      <c r="E103" s="39">
        <v>1388</v>
      </c>
      <c r="F103" s="39">
        <f t="shared" si="41"/>
        <v>0.92225913621262456</v>
      </c>
      <c r="H103" s="39">
        <f t="shared" si="57"/>
        <v>395</v>
      </c>
      <c r="I103" s="39">
        <f t="shared" si="58"/>
        <v>0</v>
      </c>
      <c r="J103" s="39">
        <f t="shared" si="42"/>
        <v>395</v>
      </c>
      <c r="K103" s="39">
        <f t="shared" si="43"/>
        <v>364.2923588039867</v>
      </c>
      <c r="M103" s="5">
        <v>12070202</v>
      </c>
      <c r="N103" s="5">
        <f>SUM(K411,K428,K433,K455,K479,K729)</f>
        <v>8943.0313304062474</v>
      </c>
      <c r="P103" s="38" t="s">
        <v>954</v>
      </c>
      <c r="Q103" s="40" t="s">
        <v>1238</v>
      </c>
      <c r="R103" s="39">
        <v>612239.32691860001</v>
      </c>
      <c r="S103" s="41">
        <v>12333.4977982</v>
      </c>
      <c r="T103" s="39">
        <f t="shared" si="44"/>
        <v>2.0144896376184267E-2</v>
      </c>
      <c r="V103" s="42">
        <f>Input!M27</f>
        <v>942</v>
      </c>
      <c r="W103" s="42">
        <f t="shared" si="45"/>
        <v>18.976492386365578</v>
      </c>
      <c r="Y103" s="39">
        <v>12070202</v>
      </c>
      <c r="Z103" s="39">
        <f>SUM(W53,W193,W207,W415,W607,W707)</f>
        <v>330.51961551144774</v>
      </c>
      <c r="AB103" s="18">
        <f t="shared" si="40"/>
        <v>9273.5509459176956</v>
      </c>
    </row>
    <row r="104" spans="1:32" ht="14.4" customHeight="1" x14ac:dyDescent="0.3">
      <c r="A104" s="5" t="s">
        <v>1127</v>
      </c>
      <c r="B104" s="5" t="s">
        <v>996</v>
      </c>
      <c r="C104" s="39">
        <v>11130105</v>
      </c>
      <c r="D104" s="39">
        <v>1336</v>
      </c>
      <c r="E104" s="39">
        <v>288</v>
      </c>
      <c r="F104" s="39">
        <f t="shared" si="41"/>
        <v>0.21556886227544911</v>
      </c>
      <c r="H104" s="39">
        <f>Input!J81</f>
        <v>393</v>
      </c>
      <c r="I104" s="39">
        <f>Input!K81</f>
        <v>0</v>
      </c>
      <c r="J104" s="39">
        <f t="shared" si="42"/>
        <v>393</v>
      </c>
      <c r="K104" s="39">
        <f t="shared" si="43"/>
        <v>84.718562874251504</v>
      </c>
      <c r="M104" s="5">
        <v>12070203</v>
      </c>
      <c r="N104" s="5">
        <f>SUM(K412,K434,K456,K480,K535,K698,K730)</f>
        <v>19096.471089445455</v>
      </c>
      <c r="P104" s="38" t="s">
        <v>954</v>
      </c>
      <c r="Q104" s="40" t="s">
        <v>1239</v>
      </c>
      <c r="R104" s="39">
        <v>612239.32691860001</v>
      </c>
      <c r="S104" s="41">
        <v>150994.351715</v>
      </c>
      <c r="T104" s="39">
        <f t="shared" si="44"/>
        <v>0.24662635194467894</v>
      </c>
      <c r="V104" s="42">
        <f>$V$103</f>
        <v>942</v>
      </c>
      <c r="W104" s="42">
        <f t="shared" si="45"/>
        <v>232.32202353188757</v>
      </c>
      <c r="Y104" s="39">
        <v>12070203</v>
      </c>
      <c r="Z104" s="39">
        <f>SUM(W54,W109,W208,W416,W608,W708,W1025)</f>
        <v>2103.1580546278619</v>
      </c>
      <c r="AB104" s="18">
        <f t="shared" si="40"/>
        <v>21199.629144073318</v>
      </c>
    </row>
    <row r="105" spans="1:32" ht="14.4" customHeight="1" x14ac:dyDescent="0.3">
      <c r="A105" s="5" t="s">
        <v>1127</v>
      </c>
      <c r="B105" s="5" t="s">
        <v>996</v>
      </c>
      <c r="C105" s="39">
        <v>11130204</v>
      </c>
      <c r="D105" s="39">
        <v>1336</v>
      </c>
      <c r="E105" s="39">
        <v>32</v>
      </c>
      <c r="F105" s="39">
        <f t="shared" si="41"/>
        <v>2.3952095808383235E-2</v>
      </c>
      <c r="H105" s="39">
        <f>$H$104</f>
        <v>393</v>
      </c>
      <c r="I105" s="39">
        <f>$I$104</f>
        <v>0</v>
      </c>
      <c r="J105" s="39">
        <f t="shared" si="42"/>
        <v>393</v>
      </c>
      <c r="K105" s="39">
        <f t="shared" si="43"/>
        <v>9.4131736526946117</v>
      </c>
      <c r="M105" s="5">
        <v>12070204</v>
      </c>
      <c r="N105" s="5">
        <f>SUM(K413,K444,K494,K497,K536)</f>
        <v>13261.348715836175</v>
      </c>
      <c r="P105" s="38" t="s">
        <v>954</v>
      </c>
      <c r="Q105" s="40" t="s">
        <v>1240</v>
      </c>
      <c r="R105" s="39">
        <v>612239.32691860001</v>
      </c>
      <c r="S105" s="41">
        <v>375161.446047</v>
      </c>
      <c r="T105" s="39">
        <f t="shared" si="44"/>
        <v>0.61276927102214629</v>
      </c>
      <c r="V105" s="42">
        <f t="shared" ref="V105:V106" si="59">$V$103</f>
        <v>942</v>
      </c>
      <c r="W105" s="42">
        <f t="shared" si="45"/>
        <v>577.22865330286186</v>
      </c>
      <c r="Y105" s="39">
        <v>12070204</v>
      </c>
      <c r="Z105" s="39">
        <f>SUM(W55,W311,W682,W704,W1026)</f>
        <v>1137.7238107440587</v>
      </c>
      <c r="AB105" s="18">
        <f t="shared" si="40"/>
        <v>14399.072526580234</v>
      </c>
    </row>
    <row r="106" spans="1:32" ht="14.4" customHeight="1" x14ac:dyDescent="0.3">
      <c r="A106" s="5" t="s">
        <v>1127</v>
      </c>
      <c r="B106" s="5" t="s">
        <v>996</v>
      </c>
      <c r="C106" s="39">
        <v>11130207</v>
      </c>
      <c r="D106" s="39">
        <v>1336</v>
      </c>
      <c r="E106" s="39">
        <v>1016</v>
      </c>
      <c r="F106" s="39">
        <f t="shared" si="41"/>
        <v>0.76047904191616766</v>
      </c>
      <c r="H106" s="39">
        <f>$H$104</f>
        <v>393</v>
      </c>
      <c r="I106" s="39">
        <f>$I$104</f>
        <v>0</v>
      </c>
      <c r="J106" s="39">
        <f t="shared" si="42"/>
        <v>393</v>
      </c>
      <c r="K106" s="39">
        <f t="shared" si="43"/>
        <v>298.8682634730539</v>
      </c>
      <c r="M106" s="5">
        <v>12070205</v>
      </c>
      <c r="N106" s="5">
        <f>SUM(K414,K498,K537,K690,K699,K739,K749)</f>
        <v>79934.506624520756</v>
      </c>
      <c r="P106" s="38" t="s">
        <v>954</v>
      </c>
      <c r="Q106" s="40" t="s">
        <v>1241</v>
      </c>
      <c r="R106" s="39">
        <v>612239.32691860001</v>
      </c>
      <c r="S106" s="41">
        <v>73750.031358399996</v>
      </c>
      <c r="T106" s="39">
        <f t="shared" si="44"/>
        <v>0.12045948065699053</v>
      </c>
      <c r="V106" s="42">
        <f t="shared" si="59"/>
        <v>942</v>
      </c>
      <c r="W106" s="42">
        <f t="shared" si="45"/>
        <v>113.47283077888507</v>
      </c>
      <c r="Y106" s="39">
        <v>12070205</v>
      </c>
      <c r="Z106" s="39">
        <f>SUM(W40,W56,W110,W705,W945,W1027)</f>
        <v>4249.2269083095034</v>
      </c>
      <c r="AB106" s="18">
        <f t="shared" si="40"/>
        <v>84183.733532830258</v>
      </c>
    </row>
    <row r="107" spans="1:32" ht="14.4" customHeight="1" x14ac:dyDescent="0.3">
      <c r="A107" s="5" t="s">
        <v>1127</v>
      </c>
      <c r="B107" s="5" t="s">
        <v>1009</v>
      </c>
      <c r="C107" s="39">
        <v>11120105</v>
      </c>
      <c r="D107" s="39">
        <v>4139</v>
      </c>
      <c r="E107" s="39">
        <v>1</v>
      </c>
      <c r="F107" s="39">
        <f t="shared" si="41"/>
        <v>2.4160425223483932E-4</v>
      </c>
      <c r="H107" s="39">
        <f>Input!J105</f>
        <v>832</v>
      </c>
      <c r="I107" s="39">
        <f>Input!K105</f>
        <v>374</v>
      </c>
      <c r="J107" s="39">
        <f t="shared" si="42"/>
        <v>1206</v>
      </c>
      <c r="K107" s="39">
        <f t="shared" si="43"/>
        <v>0.2913747281952162</v>
      </c>
      <c r="M107" s="5">
        <v>12080001</v>
      </c>
      <c r="N107" s="5">
        <f>SUM(K925,K964,K977,K990,K994)</f>
        <v>3477.1479457571309</v>
      </c>
      <c r="P107" s="38" t="s">
        <v>955</v>
      </c>
      <c r="Q107" s="40" t="s">
        <v>1259</v>
      </c>
      <c r="R107" s="39">
        <v>433325.40522199997</v>
      </c>
      <c r="S107" s="41">
        <v>171253.15348899999</v>
      </c>
      <c r="T107" s="39">
        <f t="shared" si="44"/>
        <v>0.395206815536846</v>
      </c>
      <c r="V107" s="42">
        <f>Input!M28</f>
        <v>18</v>
      </c>
      <c r="W107" s="42">
        <f t="shared" si="45"/>
        <v>7.113722679663228</v>
      </c>
      <c r="Y107" s="39">
        <v>12080001</v>
      </c>
      <c r="Z107" s="39">
        <f>SUM(W167,W475,W654,W929,W1046)</f>
        <v>160.36067899071224</v>
      </c>
      <c r="AB107" s="18">
        <f t="shared" si="40"/>
        <v>3637.508624747843</v>
      </c>
    </row>
    <row r="108" spans="1:32" ht="14.4" customHeight="1" x14ac:dyDescent="0.3">
      <c r="A108" s="5" t="s">
        <v>1127</v>
      </c>
      <c r="B108" s="5" t="s">
        <v>1009</v>
      </c>
      <c r="C108" s="39">
        <v>11130101</v>
      </c>
      <c r="D108" s="39">
        <v>4139</v>
      </c>
      <c r="E108" s="39">
        <v>4064</v>
      </c>
      <c r="F108" s="39">
        <f t="shared" si="41"/>
        <v>0.9818796810823871</v>
      </c>
      <c r="H108" s="39">
        <f>$H$107</f>
        <v>832</v>
      </c>
      <c r="I108" s="39">
        <f>$I$107</f>
        <v>374</v>
      </c>
      <c r="J108" s="39">
        <f t="shared" si="42"/>
        <v>1206</v>
      </c>
      <c r="K108" s="39">
        <f t="shared" si="43"/>
        <v>1184.1468953853589</v>
      </c>
      <c r="M108" s="5">
        <v>12080002</v>
      </c>
      <c r="N108" s="5">
        <f>SUM(K300,K329,K359,K389,K500,K930,K978,K991)</f>
        <v>6242.4599357186562</v>
      </c>
      <c r="P108" s="38" t="s">
        <v>955</v>
      </c>
      <c r="Q108" s="40" t="s">
        <v>1267</v>
      </c>
      <c r="R108" s="39">
        <v>433325.40522199997</v>
      </c>
      <c r="S108" s="41">
        <v>262072.25173300001</v>
      </c>
      <c r="T108" s="39">
        <f t="shared" si="44"/>
        <v>0.60479318446315411</v>
      </c>
      <c r="V108" s="42">
        <f>$V$107</f>
        <v>18</v>
      </c>
      <c r="W108" s="42">
        <f t="shared" si="45"/>
        <v>10.886277320336774</v>
      </c>
      <c r="Y108" s="39">
        <v>12080002</v>
      </c>
      <c r="Z108" s="39">
        <f>SUM(W68,W245,W351,W361,W489,W655,W661,W713,W744,W870,W930)</f>
        <v>721.57603689216955</v>
      </c>
      <c r="AB108" s="18">
        <f t="shared" si="40"/>
        <v>6964.0359726108254</v>
      </c>
    </row>
    <row r="109" spans="1:32" ht="14.4" customHeight="1" x14ac:dyDescent="0.3">
      <c r="A109" s="5" t="s">
        <v>1127</v>
      </c>
      <c r="B109" s="5" t="s">
        <v>1009</v>
      </c>
      <c r="C109" s="39">
        <v>11130105</v>
      </c>
      <c r="D109" s="39">
        <v>4139</v>
      </c>
      <c r="E109" s="39">
        <v>74</v>
      </c>
      <c r="F109" s="39">
        <f t="shared" si="41"/>
        <v>1.7878714665378111E-2</v>
      </c>
      <c r="H109" s="39">
        <f>$H$107</f>
        <v>832</v>
      </c>
      <c r="I109" s="39">
        <f>$I$107</f>
        <v>374</v>
      </c>
      <c r="J109" s="39">
        <f t="shared" si="42"/>
        <v>1206</v>
      </c>
      <c r="K109" s="39">
        <f t="shared" si="43"/>
        <v>21.561729886446003</v>
      </c>
      <c r="M109" s="5">
        <v>12080003</v>
      </c>
      <c r="N109" s="5">
        <f>SUM(K295,K947,K995)</f>
        <v>2742.4569391665786</v>
      </c>
      <c r="P109" s="38" t="s">
        <v>956</v>
      </c>
      <c r="Q109" s="40" t="s">
        <v>1261</v>
      </c>
      <c r="R109" s="39">
        <v>653183.43975962</v>
      </c>
      <c r="S109" s="41">
        <v>171286.883909</v>
      </c>
      <c r="T109" s="39">
        <f t="shared" si="44"/>
        <v>0.26223396596220472</v>
      </c>
      <c r="V109" s="43">
        <f>Input!M29</f>
        <v>3550</v>
      </c>
      <c r="W109" s="42">
        <f t="shared" si="45"/>
        <v>930.93057916582677</v>
      </c>
      <c r="Y109" s="39">
        <v>12080003</v>
      </c>
      <c r="Z109" s="39">
        <f>SUM(W6,W352,W1047)</f>
        <v>527.19573705792095</v>
      </c>
      <c r="AB109" s="18">
        <f t="shared" si="40"/>
        <v>3269.6526762244994</v>
      </c>
      <c r="AE109" s="5"/>
    </row>
    <row r="110" spans="1:32" ht="14.4" customHeight="1" x14ac:dyDescent="0.3">
      <c r="A110" s="5" t="s">
        <v>1127</v>
      </c>
      <c r="B110" s="5" t="s">
        <v>1035</v>
      </c>
      <c r="C110" s="39">
        <v>11130204</v>
      </c>
      <c r="D110" s="39">
        <v>286</v>
      </c>
      <c r="E110" s="39">
        <v>72</v>
      </c>
      <c r="F110" s="39">
        <f t="shared" si="41"/>
        <v>0.25174825174825177</v>
      </c>
      <c r="H110" s="39">
        <f>Input!J277</f>
        <v>127</v>
      </c>
      <c r="I110" s="39">
        <f>Input!K277</f>
        <v>0</v>
      </c>
      <c r="J110" s="39">
        <f t="shared" ref="J110:J113" si="60">SUM(H110:I110)</f>
        <v>127</v>
      </c>
      <c r="K110" s="39">
        <f t="shared" ref="K110:K113" si="61">J110*F110</f>
        <v>31.972027972027973</v>
      </c>
      <c r="M110" s="5">
        <v>12080004</v>
      </c>
      <c r="N110" s="5">
        <f>SUM(K296,K325,K330,K346,K354,K931,K948,K992,K996)</f>
        <v>7245.7989601358804</v>
      </c>
      <c r="P110" s="38" t="s">
        <v>956</v>
      </c>
      <c r="Q110" s="40" t="s">
        <v>1263</v>
      </c>
      <c r="R110" s="39">
        <v>653183.43975962</v>
      </c>
      <c r="S110" s="41">
        <v>138503.58592400001</v>
      </c>
      <c r="T110" s="39">
        <f t="shared" si="44"/>
        <v>0.21204393359233226</v>
      </c>
      <c r="V110" s="43">
        <f>$V$109</f>
        <v>3550</v>
      </c>
      <c r="W110" s="42">
        <f t="shared" si="45"/>
        <v>752.75596425277956</v>
      </c>
      <c r="Y110" s="39">
        <v>12080004</v>
      </c>
      <c r="Z110" s="39">
        <f>SUM(W7,W246,W353,W367,W490,W662,W698,W931,W1048)</f>
        <v>1458.2059797760255</v>
      </c>
      <c r="AB110" s="18">
        <f t="shared" si="40"/>
        <v>8704.0049399119052</v>
      </c>
      <c r="AE110" s="5"/>
    </row>
    <row r="111" spans="1:32" ht="14.4" customHeight="1" x14ac:dyDescent="0.3">
      <c r="A111" s="5" t="s">
        <v>1127</v>
      </c>
      <c r="B111" s="5" t="s">
        <v>1035</v>
      </c>
      <c r="C111" s="39">
        <v>11130205</v>
      </c>
      <c r="D111" s="39">
        <v>286</v>
      </c>
      <c r="E111" s="39">
        <v>187</v>
      </c>
      <c r="F111" s="39">
        <f t="shared" si="41"/>
        <v>0.65384615384615385</v>
      </c>
      <c r="H111" s="39">
        <f>$H$110</f>
        <v>127</v>
      </c>
      <c r="I111" s="39">
        <f>$I$110</f>
        <v>0</v>
      </c>
      <c r="J111" s="39">
        <f t="shared" si="60"/>
        <v>127</v>
      </c>
      <c r="K111" s="39">
        <f t="shared" si="61"/>
        <v>83.038461538461533</v>
      </c>
      <c r="M111" s="5">
        <v>12080005</v>
      </c>
      <c r="N111" s="5">
        <f>SUM(K297,K323,K326,K347,K355)</f>
        <v>63264.120587052377</v>
      </c>
      <c r="P111" s="38" t="s">
        <v>956</v>
      </c>
      <c r="Q111" s="40" t="s">
        <v>1275</v>
      </c>
      <c r="R111" s="39">
        <v>653183.43975962</v>
      </c>
      <c r="S111" s="41">
        <v>152350.675434</v>
      </c>
      <c r="T111" s="39">
        <f t="shared" si="44"/>
        <v>0.23324332210575796</v>
      </c>
      <c r="V111" s="43">
        <f t="shared" ref="V111:V113" si="62">$V$109</f>
        <v>3550</v>
      </c>
      <c r="W111" s="42">
        <f t="shared" si="45"/>
        <v>828.01379347544071</v>
      </c>
      <c r="Y111" s="39">
        <v>12080005</v>
      </c>
      <c r="Z111" s="39">
        <f>SUM(W8,W288,W368,W663,W699,W958,W1035)</f>
        <v>1764.8484309310879</v>
      </c>
      <c r="AB111" s="18">
        <f t="shared" si="40"/>
        <v>65028.969017983465</v>
      </c>
      <c r="AE111" s="5"/>
    </row>
    <row r="112" spans="1:32" ht="14.4" customHeight="1" x14ac:dyDescent="0.3">
      <c r="A112" s="5" t="s">
        <v>1127</v>
      </c>
      <c r="B112" s="5" t="s">
        <v>1035</v>
      </c>
      <c r="C112" s="39">
        <v>12050007</v>
      </c>
      <c r="D112" s="39">
        <v>286</v>
      </c>
      <c r="E112" s="39">
        <v>8</v>
      </c>
      <c r="F112" s="39">
        <f t="shared" si="41"/>
        <v>2.7972027972027972E-2</v>
      </c>
      <c r="H112" s="39">
        <f t="shared" ref="H112:H113" si="63">$H$110</f>
        <v>127</v>
      </c>
      <c r="I112" s="39">
        <f t="shared" ref="I112:I113" si="64">$I$110</f>
        <v>0</v>
      </c>
      <c r="J112" s="39">
        <f t="shared" si="60"/>
        <v>127</v>
      </c>
      <c r="K112" s="39">
        <f t="shared" si="61"/>
        <v>3.5524475524475525</v>
      </c>
      <c r="M112" s="5">
        <v>12080006</v>
      </c>
      <c r="N112" s="5">
        <f>SUM(K331,K348,K932,K949,K993,K997)</f>
        <v>3150.4539766258085</v>
      </c>
      <c r="P112" s="38" t="s">
        <v>956</v>
      </c>
      <c r="Q112" s="40" t="s">
        <v>1279</v>
      </c>
      <c r="R112" s="39">
        <v>653183.43975962</v>
      </c>
      <c r="S112" s="41">
        <v>189842.54419799999</v>
      </c>
      <c r="T112" s="39">
        <f t="shared" si="44"/>
        <v>0.29064200443885185</v>
      </c>
      <c r="V112" s="43">
        <f t="shared" si="62"/>
        <v>3550</v>
      </c>
      <c r="W112" s="42">
        <f t="shared" si="45"/>
        <v>1031.779115757924</v>
      </c>
      <c r="Y112" s="39">
        <v>12080006</v>
      </c>
      <c r="Z112" s="39">
        <f>SUM(W69,W247,W354,W369,W491,W664,W932,W1049)</f>
        <v>608.85878802968841</v>
      </c>
      <c r="AB112" s="18">
        <f t="shared" si="40"/>
        <v>3759.3127646554967</v>
      </c>
      <c r="AE112" s="5"/>
    </row>
    <row r="113" spans="1:32" ht="14.4" customHeight="1" x14ac:dyDescent="0.3">
      <c r="A113" s="5" t="s">
        <v>1127</v>
      </c>
      <c r="B113" s="5" t="s">
        <v>1035</v>
      </c>
      <c r="C113" s="39">
        <v>12060101</v>
      </c>
      <c r="D113" s="39">
        <v>286</v>
      </c>
      <c r="E113" s="39">
        <v>19</v>
      </c>
      <c r="F113" s="39">
        <f t="shared" si="41"/>
        <v>6.6433566433566432E-2</v>
      </c>
      <c r="H113" s="39">
        <f t="shared" si="63"/>
        <v>127</v>
      </c>
      <c r="I113" s="39">
        <f t="shared" si="64"/>
        <v>0</v>
      </c>
      <c r="J113" s="39">
        <f t="shared" si="60"/>
        <v>127</v>
      </c>
      <c r="K113" s="39">
        <f t="shared" si="61"/>
        <v>8.4370629370629366</v>
      </c>
      <c r="M113" s="5">
        <v>12080007</v>
      </c>
      <c r="N113" s="5">
        <f>SUM(K390,K360,K332)</f>
        <v>8409.4243614701518</v>
      </c>
      <c r="P113" s="38" t="s">
        <v>956</v>
      </c>
      <c r="Q113" s="40" t="s">
        <v>1256</v>
      </c>
      <c r="R113" s="39">
        <v>653183.43975962</v>
      </c>
      <c r="S113" s="41">
        <v>1199.75029462</v>
      </c>
      <c r="T113" s="39">
        <f t="shared" si="44"/>
        <v>1.8367739008532176E-3</v>
      </c>
      <c r="V113" s="43">
        <f t="shared" si="62"/>
        <v>3550</v>
      </c>
      <c r="W113" s="42">
        <f t="shared" si="45"/>
        <v>6.5205473480289227</v>
      </c>
      <c r="Y113" s="39">
        <v>12080007</v>
      </c>
      <c r="Z113" s="39">
        <f>SUM(W370,W492,W714,W896)</f>
        <v>238.06718948766161</v>
      </c>
      <c r="AB113" s="18">
        <f t="shared" si="40"/>
        <v>8647.4915509578132</v>
      </c>
      <c r="AE113" s="5"/>
    </row>
    <row r="114" spans="1:32" ht="14.4" customHeight="1" x14ac:dyDescent="0.3">
      <c r="A114" s="5" t="s">
        <v>1127</v>
      </c>
      <c r="B114" s="5" t="s">
        <v>1061</v>
      </c>
      <c r="C114" s="39">
        <v>11130201</v>
      </c>
      <c r="D114" s="39">
        <v>19719</v>
      </c>
      <c r="E114" s="39">
        <v>7549</v>
      </c>
      <c r="F114" s="39">
        <f t="shared" si="41"/>
        <v>0.38282874385110804</v>
      </c>
      <c r="H114" s="39">
        <f>Input!J178</f>
        <v>3126</v>
      </c>
      <c r="I114" s="39">
        <f>Input!K178</f>
        <v>9</v>
      </c>
      <c r="J114" s="39">
        <f t="shared" si="42"/>
        <v>3135</v>
      </c>
      <c r="K114" s="39">
        <f t="shared" si="43"/>
        <v>1200.1681119732236</v>
      </c>
      <c r="M114" s="5">
        <v>12080008</v>
      </c>
      <c r="N114" s="5">
        <f>SUM(K305,K361,K379,K391,K501)</f>
        <v>927.16764533469859</v>
      </c>
      <c r="P114" s="38" t="s">
        <v>957</v>
      </c>
      <c r="Q114" s="40" t="s">
        <v>1276</v>
      </c>
      <c r="R114" s="39">
        <v>349670.44652260002</v>
      </c>
      <c r="S114" s="41">
        <v>37093.310968600003</v>
      </c>
      <c r="T114" s="39">
        <f t="shared" si="44"/>
        <v>0.10608077215985874</v>
      </c>
      <c r="V114" s="42">
        <f>Input!M30</f>
        <v>9</v>
      </c>
      <c r="W114" s="42">
        <f t="shared" si="45"/>
        <v>0.95472694943872871</v>
      </c>
      <c r="Y114" s="39">
        <v>12080008</v>
      </c>
      <c r="Z114" s="39">
        <f>SUM(W168,W715,W745,W840,W897)</f>
        <v>209.48488085354458</v>
      </c>
      <c r="AB114" s="18">
        <f t="shared" si="40"/>
        <v>1136.6525261882432</v>
      </c>
      <c r="AE114" s="5"/>
    </row>
    <row r="115" spans="1:32" ht="14.4" customHeight="1" x14ac:dyDescent="0.3">
      <c r="A115" s="5" t="s">
        <v>1127</v>
      </c>
      <c r="B115" s="5" t="s">
        <v>1061</v>
      </c>
      <c r="C115" s="39">
        <v>12030101</v>
      </c>
      <c r="D115" s="39">
        <v>19719</v>
      </c>
      <c r="E115" s="39">
        <v>8899</v>
      </c>
      <c r="F115" s="39">
        <f t="shared" si="41"/>
        <v>0.45129063339925962</v>
      </c>
      <c r="H115" s="39">
        <f>$H$114</f>
        <v>3126</v>
      </c>
      <c r="I115" s="39">
        <f>$I$114</f>
        <v>9</v>
      </c>
      <c r="J115" s="39">
        <f t="shared" si="42"/>
        <v>3135</v>
      </c>
      <c r="K115" s="39">
        <f t="shared" si="43"/>
        <v>1414.796135706679</v>
      </c>
      <c r="M115" s="5">
        <v>12090101</v>
      </c>
      <c r="N115" s="5">
        <f>SUM(K306,K309,K313,K380,K398,K502,K523)</f>
        <v>1994.0094677513421</v>
      </c>
      <c r="P115" s="38" t="s">
        <v>957</v>
      </c>
      <c r="Q115" s="40" t="s">
        <v>1308</v>
      </c>
      <c r="R115" s="39">
        <v>349670.44652260002</v>
      </c>
      <c r="S115" s="41">
        <v>51872.685098000002</v>
      </c>
      <c r="T115" s="39">
        <f t="shared" si="44"/>
        <v>0.14834735281137734</v>
      </c>
      <c r="V115" s="42">
        <f>$V$114</f>
        <v>9</v>
      </c>
      <c r="W115" s="42">
        <f t="shared" si="45"/>
        <v>1.335126175302396</v>
      </c>
      <c r="Y115" s="39">
        <v>12090101</v>
      </c>
      <c r="Z115" s="39">
        <f>SUM(W169,W172,W195,W746,W841,W917,W940)</f>
        <v>143.30608289695653</v>
      </c>
      <c r="AB115" s="18">
        <f t="shared" si="40"/>
        <v>2137.3155506482985</v>
      </c>
      <c r="AE115" s="5"/>
    </row>
    <row r="116" spans="1:32" ht="14.4" customHeight="1" x14ac:dyDescent="0.3">
      <c r="A116" s="5" t="s">
        <v>1127</v>
      </c>
      <c r="B116" s="5" t="s">
        <v>1061</v>
      </c>
      <c r="C116" s="39">
        <v>12030103</v>
      </c>
      <c r="D116" s="39">
        <v>19719</v>
      </c>
      <c r="E116" s="39">
        <v>1726</v>
      </c>
      <c r="F116" s="39">
        <f t="shared" si="41"/>
        <v>8.7529793600081146E-2</v>
      </c>
      <c r="H116" s="39">
        <f t="shared" ref="H116:H117" si="65">$H$114</f>
        <v>3126</v>
      </c>
      <c r="I116" s="39">
        <f t="shared" ref="I116:I117" si="66">$I$114</f>
        <v>9</v>
      </c>
      <c r="J116" s="39">
        <f t="shared" si="42"/>
        <v>3135</v>
      </c>
      <c r="K116" s="39">
        <f t="shared" si="43"/>
        <v>274.40590293625439</v>
      </c>
      <c r="M116" s="5">
        <v>12090102</v>
      </c>
      <c r="N116" s="5">
        <f>SUM(K318,K334,K383,K399)</f>
        <v>11565.015191242377</v>
      </c>
      <c r="P116" s="38" t="s">
        <v>957</v>
      </c>
      <c r="Q116" s="40" t="s">
        <v>1309</v>
      </c>
      <c r="R116" s="39">
        <v>349670.44652260002</v>
      </c>
      <c r="S116" s="41">
        <v>260704.45045599999</v>
      </c>
      <c r="T116" s="39">
        <f t="shared" si="44"/>
        <v>0.74557187502876388</v>
      </c>
      <c r="V116" s="42">
        <f>$V$114</f>
        <v>9</v>
      </c>
      <c r="W116" s="42">
        <f t="shared" si="45"/>
        <v>6.7101468752588751</v>
      </c>
      <c r="Y116" s="39">
        <v>12090102</v>
      </c>
      <c r="Z116" s="39">
        <f>SUM(W216,W507,W864,W941)</f>
        <v>469.6434116896769</v>
      </c>
      <c r="AB116" s="18">
        <f t="shared" si="40"/>
        <v>12034.658602932053</v>
      </c>
    </row>
    <row r="117" spans="1:32" ht="14.4" customHeight="1" x14ac:dyDescent="0.3">
      <c r="A117" s="5" t="s">
        <v>1127</v>
      </c>
      <c r="B117" s="5" t="s">
        <v>1061</v>
      </c>
      <c r="C117" s="39">
        <v>12030104</v>
      </c>
      <c r="D117" s="39">
        <v>19719</v>
      </c>
      <c r="E117" s="39">
        <v>1545</v>
      </c>
      <c r="F117" s="39">
        <f t="shared" si="41"/>
        <v>7.8350829149551188E-2</v>
      </c>
      <c r="H117" s="39">
        <f t="shared" si="65"/>
        <v>3126</v>
      </c>
      <c r="I117" s="39">
        <f t="shared" si="66"/>
        <v>9</v>
      </c>
      <c r="J117" s="39">
        <f t="shared" si="42"/>
        <v>3135</v>
      </c>
      <c r="K117" s="39">
        <f t="shared" si="43"/>
        <v>245.62984938384298</v>
      </c>
      <c r="M117" s="5">
        <v>12090103</v>
      </c>
      <c r="N117" s="5">
        <f>SUM(K327,K335,K356,K372,K392,K400,K403)</f>
        <v>1219.544529181094</v>
      </c>
      <c r="P117" s="38" t="s">
        <v>673</v>
      </c>
      <c r="Q117" s="40" t="s">
        <v>1312</v>
      </c>
      <c r="R117" s="39">
        <v>313419.85141890374</v>
      </c>
      <c r="S117" s="41">
        <v>427.17339012100001</v>
      </c>
      <c r="T117" s="39">
        <f t="shared" si="44"/>
        <v>1.3629429922422435E-3</v>
      </c>
      <c r="V117" s="42">
        <f>Input!M31</f>
        <v>37</v>
      </c>
      <c r="W117" s="42">
        <f t="shared" si="45"/>
        <v>5.0428890712963005E-2</v>
      </c>
      <c r="Y117" s="39">
        <v>12090103</v>
      </c>
      <c r="Z117" s="39">
        <f>SUM(W217,W371,W508,W700,W810,W898,W942,W959)</f>
        <v>1826.9372595558907</v>
      </c>
      <c r="AB117" s="18">
        <f t="shared" si="40"/>
        <v>3046.4817887369845</v>
      </c>
      <c r="AF117" s="5"/>
    </row>
    <row r="118" spans="1:32" ht="14.4" customHeight="1" x14ac:dyDescent="0.3">
      <c r="A118" s="5" t="s">
        <v>1127</v>
      </c>
      <c r="B118" s="5" t="s">
        <v>866</v>
      </c>
      <c r="C118" s="39">
        <v>11130102</v>
      </c>
      <c r="D118" s="39">
        <v>131500</v>
      </c>
      <c r="E118" s="39">
        <v>13771</v>
      </c>
      <c r="F118" s="39">
        <f t="shared" si="41"/>
        <v>0.10472243346007605</v>
      </c>
      <c r="H118" s="39">
        <f>Input!J262</f>
        <v>27401</v>
      </c>
      <c r="I118" s="39">
        <f>Input!K262</f>
        <v>2315</v>
      </c>
      <c r="J118" s="39">
        <f t="shared" si="42"/>
        <v>29716</v>
      </c>
      <c r="K118" s="39">
        <f t="shared" si="43"/>
        <v>3111.9318326996199</v>
      </c>
      <c r="M118" s="5">
        <v>12090104</v>
      </c>
      <c r="N118" s="5">
        <f>SUM(K307,K328,K333,K393,K401)</f>
        <v>10201.921191153077</v>
      </c>
      <c r="P118" s="38" t="s">
        <v>673</v>
      </c>
      <c r="Q118" s="40" t="s">
        <v>1319</v>
      </c>
      <c r="R118" s="39">
        <v>313419.85141890374</v>
      </c>
      <c r="S118" s="41">
        <v>573.25804041200001</v>
      </c>
      <c r="T118" s="39">
        <f t="shared" si="44"/>
        <v>1.8290418996013355E-3</v>
      </c>
      <c r="V118" s="42">
        <f>$V$117</f>
        <v>37</v>
      </c>
      <c r="W118" s="42">
        <f t="shared" si="45"/>
        <v>6.7674550285249407E-2</v>
      </c>
      <c r="Y118" s="39">
        <v>12090104</v>
      </c>
      <c r="Z118" s="39">
        <f>SUM(W170,W372,W493,W899,W943)</f>
        <v>661.7551177019559</v>
      </c>
      <c r="AB118" s="18">
        <f t="shared" si="40"/>
        <v>10863.676308855032</v>
      </c>
      <c r="AF118" s="5"/>
    </row>
    <row r="119" spans="1:32" ht="14.4" customHeight="1" x14ac:dyDescent="0.3">
      <c r="A119" s="5" t="s">
        <v>1127</v>
      </c>
      <c r="B119" s="5" t="s">
        <v>866</v>
      </c>
      <c r="C119" s="39">
        <v>11130206</v>
      </c>
      <c r="D119" s="39">
        <v>131500</v>
      </c>
      <c r="E119" s="39">
        <v>117092</v>
      </c>
      <c r="F119" s="39">
        <f t="shared" si="41"/>
        <v>0.89043346007604562</v>
      </c>
      <c r="H119" s="39">
        <f>$H$118</f>
        <v>27401</v>
      </c>
      <c r="I119" s="39">
        <f>$I$118</f>
        <v>2315</v>
      </c>
      <c r="J119" s="39">
        <f t="shared" si="42"/>
        <v>29716</v>
      </c>
      <c r="K119" s="39">
        <f t="shared" si="43"/>
        <v>26460.120699619772</v>
      </c>
      <c r="M119" s="5">
        <v>12090105</v>
      </c>
      <c r="N119" s="5">
        <f>SUM(K308,K314,K381,K384,K402)</f>
        <v>5694.386871998855</v>
      </c>
      <c r="P119" s="38" t="s">
        <v>673</v>
      </c>
      <c r="Q119" s="40" t="s">
        <v>1318</v>
      </c>
      <c r="R119" s="39">
        <v>313419.85141890374</v>
      </c>
      <c r="S119" s="41">
        <v>924.83830793599998</v>
      </c>
      <c r="T119" s="39">
        <f t="shared" si="44"/>
        <v>2.9507968424753676E-3</v>
      </c>
      <c r="V119" s="42">
        <f t="shared" ref="V119:V124" si="67">$V$117</f>
        <v>37</v>
      </c>
      <c r="W119" s="42">
        <f t="shared" si="45"/>
        <v>0.1091794831715886</v>
      </c>
      <c r="Y119" s="39">
        <v>12090105</v>
      </c>
      <c r="Z119" s="39">
        <f>SUM(W171,W196,W693,W842,W865,W944)</f>
        <v>483.50831418938338</v>
      </c>
      <c r="AB119" s="18">
        <f t="shared" si="40"/>
        <v>6177.8951861882388</v>
      </c>
      <c r="AF119" s="5"/>
    </row>
    <row r="120" spans="1:32" ht="14.4" customHeight="1" x14ac:dyDescent="0.3">
      <c r="A120" s="5" t="s">
        <v>1127</v>
      </c>
      <c r="B120" s="5" t="s">
        <v>866</v>
      </c>
      <c r="C120" s="39">
        <v>11130207</v>
      </c>
      <c r="D120" s="39">
        <v>131500</v>
      </c>
      <c r="E120" s="39">
        <v>272</v>
      </c>
      <c r="F120" s="39">
        <f t="shared" si="41"/>
        <v>2.0684410646387833E-3</v>
      </c>
      <c r="H120" s="39">
        <f t="shared" ref="H120:H121" si="68">$H$118</f>
        <v>27401</v>
      </c>
      <c r="I120" s="39">
        <f t="shared" ref="I120:I121" si="69">$I$118</f>
        <v>2315</v>
      </c>
      <c r="J120" s="39">
        <f t="shared" si="42"/>
        <v>29716</v>
      </c>
      <c r="K120" s="39">
        <f t="shared" si="43"/>
        <v>61.465794676806084</v>
      </c>
      <c r="M120" s="5">
        <v>12090106</v>
      </c>
      <c r="N120" s="5">
        <f>SUM(K302,K310,K315,K343,K731,K734)</f>
        <v>2192.8951406153542</v>
      </c>
      <c r="P120" s="38" t="s">
        <v>673</v>
      </c>
      <c r="Q120" s="40" t="s">
        <v>1313</v>
      </c>
      <c r="R120" s="39">
        <v>313419.85141890374</v>
      </c>
      <c r="S120" s="41">
        <v>34748.5198676</v>
      </c>
      <c r="T120" s="39">
        <f t="shared" si="44"/>
        <v>0.1108689181948357</v>
      </c>
      <c r="V120" s="42">
        <f t="shared" si="67"/>
        <v>37</v>
      </c>
      <c r="W120" s="42">
        <f t="shared" si="45"/>
        <v>4.1021499732089213</v>
      </c>
      <c r="Y120" s="39">
        <v>12090106</v>
      </c>
      <c r="Z120" s="39">
        <f>SUM(W104,W173,W197,W674,W709,W843,W859)</f>
        <v>2653.8097428544611</v>
      </c>
      <c r="AB120" s="18">
        <f t="shared" si="40"/>
        <v>4846.7048834698153</v>
      </c>
      <c r="AF120" s="5"/>
    </row>
    <row r="121" spans="1:32" ht="14.4" customHeight="1" x14ac:dyDescent="0.3">
      <c r="A121" s="5" t="s">
        <v>1127</v>
      </c>
      <c r="B121" s="5" t="s">
        <v>866</v>
      </c>
      <c r="C121" s="39">
        <v>11130209</v>
      </c>
      <c r="D121" s="39">
        <v>131500</v>
      </c>
      <c r="E121" s="39">
        <v>365</v>
      </c>
      <c r="F121" s="39">
        <f t="shared" si="41"/>
        <v>2.7756653992395438E-3</v>
      </c>
      <c r="H121" s="39">
        <f t="shared" si="68"/>
        <v>27401</v>
      </c>
      <c r="I121" s="39">
        <f t="shared" si="69"/>
        <v>2315</v>
      </c>
      <c r="J121" s="39">
        <f t="shared" si="42"/>
        <v>29716</v>
      </c>
      <c r="K121" s="39">
        <f t="shared" si="43"/>
        <v>82.481673003802285</v>
      </c>
      <c r="M121" s="5">
        <v>12090107</v>
      </c>
      <c r="N121" s="5">
        <f>SUM(K303,K311,K425,K429,K438,K524,K732)</f>
        <v>7569.5817647199365</v>
      </c>
      <c r="P121" s="38" t="s">
        <v>673</v>
      </c>
      <c r="Q121" s="40" t="s">
        <v>1320</v>
      </c>
      <c r="R121" s="39">
        <v>313419.85141890374</v>
      </c>
      <c r="S121" s="41">
        <v>160600.02419</v>
      </c>
      <c r="T121" s="39">
        <f t="shared" si="44"/>
        <v>0.51241178075650606</v>
      </c>
      <c r="V121" s="42">
        <f t="shared" si="67"/>
        <v>37</v>
      </c>
      <c r="W121" s="42">
        <f t="shared" si="45"/>
        <v>18.959235887990726</v>
      </c>
      <c r="Y121" s="39">
        <v>12090107</v>
      </c>
      <c r="Z121" s="39">
        <f>SUM(W105,W128,W174,W194,W287,W710,W918)</f>
        <v>698.46184119059672</v>
      </c>
      <c r="AB121" s="18">
        <f t="shared" si="40"/>
        <v>8268.0436059105341</v>
      </c>
      <c r="AF121" s="5"/>
    </row>
    <row r="122" spans="1:32" ht="14.4" customHeight="1" x14ac:dyDescent="0.3">
      <c r="A122" s="5" t="s">
        <v>1127</v>
      </c>
      <c r="B122" s="5" t="s">
        <v>814</v>
      </c>
      <c r="C122" s="39">
        <v>11130101</v>
      </c>
      <c r="D122" s="39">
        <v>13535</v>
      </c>
      <c r="E122" s="39">
        <v>198</v>
      </c>
      <c r="F122" s="39">
        <f t="shared" si="41"/>
        <v>1.462874030291836E-2</v>
      </c>
      <c r="H122" s="39">
        <f>Input!J263</f>
        <v>3150</v>
      </c>
      <c r="I122" s="39">
        <f>Input!K263</f>
        <v>849</v>
      </c>
      <c r="J122" s="39">
        <f t="shared" si="42"/>
        <v>3999</v>
      </c>
      <c r="K122" s="39">
        <f t="shared" si="43"/>
        <v>58.50033247137052</v>
      </c>
      <c r="M122" s="5">
        <v>12090108</v>
      </c>
      <c r="N122" s="5">
        <f>SUM(K304,K312,K382,K426,K525)</f>
        <v>2452.1369998561486</v>
      </c>
      <c r="P122" s="38" t="s">
        <v>673</v>
      </c>
      <c r="Q122" s="40" t="s">
        <v>1321</v>
      </c>
      <c r="R122" s="39">
        <v>313419.85141890374</v>
      </c>
      <c r="S122" s="41">
        <v>114738.19104200001</v>
      </c>
      <c r="T122" s="39">
        <f t="shared" si="44"/>
        <v>0.36608463223551779</v>
      </c>
      <c r="V122" s="42">
        <f t="shared" si="67"/>
        <v>37</v>
      </c>
      <c r="W122" s="42">
        <f t="shared" si="45"/>
        <v>13.545131392714158</v>
      </c>
      <c r="Y122" s="39">
        <v>12090108</v>
      </c>
      <c r="Z122" s="39">
        <f>SUM(W106,W129,W175,W844,W919)</f>
        <v>182.60483220632057</v>
      </c>
      <c r="AB122" s="18">
        <f t="shared" si="40"/>
        <v>2634.7418320624693</v>
      </c>
      <c r="AF122" s="5"/>
    </row>
    <row r="123" spans="1:32" ht="14.4" customHeight="1" x14ac:dyDescent="0.3">
      <c r="A123" s="5" t="s">
        <v>1127</v>
      </c>
      <c r="B123" s="5" t="s">
        <v>814</v>
      </c>
      <c r="C123" s="39">
        <v>11130102</v>
      </c>
      <c r="D123" s="39">
        <v>13535</v>
      </c>
      <c r="E123" s="39">
        <v>404</v>
      </c>
      <c r="F123" s="39">
        <f t="shared" si="41"/>
        <v>2.9848540820096046E-2</v>
      </c>
      <c r="H123" s="39">
        <f>$H$122</f>
        <v>3150</v>
      </c>
      <c r="I123" s="39">
        <f>$I$122</f>
        <v>849</v>
      </c>
      <c r="J123" s="39">
        <f t="shared" si="42"/>
        <v>3999</v>
      </c>
      <c r="K123" s="39">
        <f t="shared" si="43"/>
        <v>119.36431473956409</v>
      </c>
      <c r="M123" s="5">
        <v>12090109</v>
      </c>
      <c r="N123" s="5">
        <f>SUM(K336,K344,K349,K351,K385,K394,K735)</f>
        <v>1693.4567284874349</v>
      </c>
      <c r="P123" s="38" t="s">
        <v>673</v>
      </c>
      <c r="Q123" s="40" t="s">
        <v>1322</v>
      </c>
      <c r="R123" s="39">
        <v>313419.85141890374</v>
      </c>
      <c r="S123" s="41">
        <v>1407.6925246200001</v>
      </c>
      <c r="T123" s="39">
        <f t="shared" si="44"/>
        <v>4.4913955457739586E-3</v>
      </c>
      <c r="V123" s="42">
        <f t="shared" si="67"/>
        <v>37</v>
      </c>
      <c r="W123" s="42">
        <f t="shared" si="45"/>
        <v>0.16618163519363646</v>
      </c>
      <c r="Y123" s="39">
        <v>12090109</v>
      </c>
      <c r="Z123" s="39">
        <f>SUM(W198,W576,W665,W675,W694,W860,W866,W904)</f>
        <v>1973.3950310305859</v>
      </c>
      <c r="AB123" s="18">
        <f t="shared" si="40"/>
        <v>3666.851759518021</v>
      </c>
      <c r="AC123" s="5"/>
      <c r="AD123" s="5"/>
      <c r="AE123" s="5"/>
      <c r="AF123" s="5"/>
    </row>
    <row r="124" spans="1:32" ht="14.4" customHeight="1" x14ac:dyDescent="0.3">
      <c r="A124" s="5" t="s">
        <v>1127</v>
      </c>
      <c r="B124" s="5" t="s">
        <v>814</v>
      </c>
      <c r="C124" s="39">
        <v>11130105</v>
      </c>
      <c r="D124" s="39">
        <v>13535</v>
      </c>
      <c r="E124" s="39">
        <v>12803</v>
      </c>
      <c r="F124" s="39">
        <f t="shared" si="41"/>
        <v>0.94591799039527147</v>
      </c>
      <c r="H124" s="39">
        <f t="shared" ref="H124:H126" si="70">$H$122</f>
        <v>3150</v>
      </c>
      <c r="I124" s="39">
        <f t="shared" ref="I124:I126" si="71">$I$122</f>
        <v>849</v>
      </c>
      <c r="J124" s="39">
        <f t="shared" si="42"/>
        <v>3999</v>
      </c>
      <c r="K124" s="39">
        <f t="shared" si="43"/>
        <v>3782.7260435906906</v>
      </c>
      <c r="M124" s="5">
        <v>12090110</v>
      </c>
      <c r="N124" s="5">
        <f>SUM(K316,K345,K352,K736)</f>
        <v>3376.337685402013</v>
      </c>
      <c r="P124" s="38" t="s">
        <v>673</v>
      </c>
      <c r="Q124" s="40" t="s">
        <v>1323</v>
      </c>
      <c r="R124" s="39">
        <v>313419.85141890374</v>
      </c>
      <c r="S124" s="41">
        <v>0.15405621471100001</v>
      </c>
      <c r="T124" s="39">
        <f t="shared" si="44"/>
        <v>4.9153304748745793E-7</v>
      </c>
      <c r="V124" s="42">
        <f t="shared" si="67"/>
        <v>37</v>
      </c>
      <c r="W124" s="42">
        <f t="shared" si="45"/>
        <v>1.8186722757035944E-5</v>
      </c>
      <c r="Y124" s="39">
        <v>12090110</v>
      </c>
      <c r="Z124" s="39">
        <f>SUM(W199,W676,W695,W861)</f>
        <v>2069.2608172055693</v>
      </c>
      <c r="AB124" s="18">
        <f t="shared" si="40"/>
        <v>5445.5985026075823</v>
      </c>
      <c r="AC124" s="5"/>
      <c r="AD124" s="5"/>
      <c r="AE124" s="5"/>
    </row>
    <row r="125" spans="1:32" ht="14.4" customHeight="1" x14ac:dyDescent="0.3">
      <c r="A125" s="5" t="s">
        <v>1127</v>
      </c>
      <c r="B125" s="5" t="s">
        <v>814</v>
      </c>
      <c r="C125" s="39">
        <v>11130206</v>
      </c>
      <c r="D125" s="39">
        <v>13535</v>
      </c>
      <c r="E125" s="39">
        <v>4</v>
      </c>
      <c r="F125" s="39">
        <f t="shared" si="41"/>
        <v>2.9553010712966382E-4</v>
      </c>
      <c r="H125" s="39">
        <f t="shared" si="70"/>
        <v>3150</v>
      </c>
      <c r="I125" s="39">
        <f t="shared" si="71"/>
        <v>849</v>
      </c>
      <c r="J125" s="39">
        <f t="shared" si="42"/>
        <v>3999</v>
      </c>
      <c r="K125" s="39">
        <f t="shared" si="43"/>
        <v>1.1818248984115256</v>
      </c>
      <c r="M125" s="5">
        <v>12090201</v>
      </c>
      <c r="N125" s="5">
        <f>SUM(K481,K693,K700,K716,K723,K733,K737)</f>
        <v>6254.4795739363444</v>
      </c>
      <c r="P125" s="38" t="s">
        <v>958</v>
      </c>
      <c r="Q125" s="40" t="s">
        <v>1257</v>
      </c>
      <c r="R125" s="39">
        <v>576476.40610340005</v>
      </c>
      <c r="S125" s="41">
        <v>57309.126789800001</v>
      </c>
      <c r="T125" s="39">
        <f t="shared" si="44"/>
        <v>9.9412788074314903E-2</v>
      </c>
      <c r="V125" s="42">
        <f>Input!M32</f>
        <v>172</v>
      </c>
      <c r="W125" s="42">
        <f t="shared" si="45"/>
        <v>17.098999548782164</v>
      </c>
      <c r="Y125" s="39">
        <v>12090201</v>
      </c>
      <c r="Z125" s="39">
        <f>SUM(W62,W111,W362,W609,W641,W711,W862)</f>
        <v>1088.3947698475686</v>
      </c>
      <c r="AB125" s="18">
        <f t="shared" si="40"/>
        <v>7342.874343783913</v>
      </c>
      <c r="AC125" s="5"/>
      <c r="AD125" s="5"/>
      <c r="AE125" s="5"/>
    </row>
    <row r="126" spans="1:32" ht="14.4" customHeight="1" x14ac:dyDescent="0.3">
      <c r="A126" s="5" t="s">
        <v>1127</v>
      </c>
      <c r="B126" s="5" t="s">
        <v>814</v>
      </c>
      <c r="C126" s="39">
        <v>11130207</v>
      </c>
      <c r="D126" s="39">
        <v>13535</v>
      </c>
      <c r="E126" s="39">
        <v>126</v>
      </c>
      <c r="F126" s="39">
        <f t="shared" si="41"/>
        <v>9.3091983745844115E-3</v>
      </c>
      <c r="H126" s="39">
        <f t="shared" si="70"/>
        <v>3150</v>
      </c>
      <c r="I126" s="39">
        <f t="shared" si="71"/>
        <v>849</v>
      </c>
      <c r="J126" s="39">
        <f t="shared" si="42"/>
        <v>3999</v>
      </c>
      <c r="K126" s="39">
        <f t="shared" si="43"/>
        <v>37.227484299963059</v>
      </c>
      <c r="M126" s="5">
        <v>12090202</v>
      </c>
      <c r="N126" s="5">
        <f>SUM(K337,K395)</f>
        <v>653.7412700255594</v>
      </c>
      <c r="P126" s="38" t="s">
        <v>958</v>
      </c>
      <c r="Q126" s="40" t="s">
        <v>1268</v>
      </c>
      <c r="R126" s="39">
        <v>576476.40610340005</v>
      </c>
      <c r="S126" s="41">
        <v>220962.554145</v>
      </c>
      <c r="T126" s="39">
        <f t="shared" si="44"/>
        <v>0.38329852151029215</v>
      </c>
      <c r="V126" s="42">
        <f>$V$125</f>
        <v>172</v>
      </c>
      <c r="W126" s="42">
        <f t="shared" si="45"/>
        <v>65.927345699770243</v>
      </c>
      <c r="Y126" s="39">
        <v>12090202</v>
      </c>
      <c r="Z126" s="39">
        <f>SUM(W290,W577,W696,W905)</f>
        <v>68.689238386902232</v>
      </c>
      <c r="AB126" s="18">
        <f t="shared" si="40"/>
        <v>722.43050841246168</v>
      </c>
      <c r="AC126" s="5"/>
      <c r="AD126" s="5"/>
      <c r="AE126" s="5"/>
    </row>
    <row r="127" spans="1:32" ht="14.4" customHeight="1" x14ac:dyDescent="0.3">
      <c r="A127" s="5" t="s">
        <v>1127</v>
      </c>
      <c r="B127" s="5" t="s">
        <v>749</v>
      </c>
      <c r="C127" s="39">
        <v>12030101</v>
      </c>
      <c r="D127" s="39">
        <v>3746</v>
      </c>
      <c r="E127" s="39">
        <v>7</v>
      </c>
      <c r="F127" s="39">
        <f t="shared" si="41"/>
        <v>1.8686599038974907E-3</v>
      </c>
      <c r="H127" s="39">
        <f>Input!J272</f>
        <v>790</v>
      </c>
      <c r="I127" s="39">
        <f>Input!K272</f>
        <v>0</v>
      </c>
      <c r="J127" s="39">
        <f t="shared" si="42"/>
        <v>790</v>
      </c>
      <c r="K127" s="39">
        <f t="shared" si="43"/>
        <v>1.4762413240790175</v>
      </c>
      <c r="M127" s="5">
        <v>12090203</v>
      </c>
      <c r="N127" s="5">
        <f>SUM(K338,K396,K663,K677)</f>
        <v>937.48464034048743</v>
      </c>
      <c r="P127" s="38" t="s">
        <v>958</v>
      </c>
      <c r="Q127" s="40" t="s">
        <v>1238</v>
      </c>
      <c r="R127" s="39">
        <v>576476.40610340005</v>
      </c>
      <c r="S127" s="41">
        <v>10465.9861528</v>
      </c>
      <c r="T127" s="39">
        <f t="shared" si="44"/>
        <v>1.8155098876540599E-2</v>
      </c>
      <c r="V127" s="42">
        <f t="shared" ref="V127:V129" si="72">$V$125</f>
        <v>172</v>
      </c>
      <c r="W127" s="42">
        <f t="shared" si="45"/>
        <v>3.1226770067649827</v>
      </c>
      <c r="Y127" s="39">
        <v>12090203</v>
      </c>
      <c r="Z127" s="39">
        <f>SUM(W291,W570,W578,W813,W906)</f>
        <v>16.994294131367248</v>
      </c>
      <c r="AB127" s="18">
        <f t="shared" si="40"/>
        <v>954.4789344718547</v>
      </c>
    </row>
    <row r="128" spans="1:32" ht="14.4" customHeight="1" x14ac:dyDescent="0.3">
      <c r="A128" s="5" t="s">
        <v>1127</v>
      </c>
      <c r="B128" s="5" t="s">
        <v>749</v>
      </c>
      <c r="C128" s="39">
        <v>12060101</v>
      </c>
      <c r="D128" s="39">
        <v>3746</v>
      </c>
      <c r="E128" s="39">
        <v>16</v>
      </c>
      <c r="F128" s="39">
        <f t="shared" si="41"/>
        <v>4.2712226374799784E-3</v>
      </c>
      <c r="H128" s="39">
        <f>$H$127</f>
        <v>790</v>
      </c>
      <c r="I128" s="39">
        <f>$I$127</f>
        <v>0</v>
      </c>
      <c r="J128" s="39">
        <f t="shared" si="42"/>
        <v>790</v>
      </c>
      <c r="K128" s="39">
        <f t="shared" si="43"/>
        <v>3.374265883609183</v>
      </c>
      <c r="M128" s="5">
        <v>12090204</v>
      </c>
      <c r="N128" s="5">
        <f>SUM(K339,K350,K353,K669,K717,K724,K738)</f>
        <v>4417.9700346090276</v>
      </c>
      <c r="P128" s="38" t="s">
        <v>958</v>
      </c>
      <c r="Q128" s="40" t="s">
        <v>1240</v>
      </c>
      <c r="R128" s="39">
        <v>576476.40610340005</v>
      </c>
      <c r="S128" s="41">
        <v>266022.45675800001</v>
      </c>
      <c r="T128" s="39">
        <f t="shared" si="44"/>
        <v>0.46146286984429458</v>
      </c>
      <c r="V128" s="42">
        <f t="shared" si="72"/>
        <v>172</v>
      </c>
      <c r="W128" s="42">
        <f t="shared" si="45"/>
        <v>79.37161361321867</v>
      </c>
      <c r="Y128" s="39">
        <v>12090204</v>
      </c>
      <c r="Z128" s="39">
        <f>SUM(W292,W363,W571,W579,W642,W666,W697,W814,W863)</f>
        <v>543.42544670623204</v>
      </c>
      <c r="AB128" s="18">
        <f t="shared" si="40"/>
        <v>4961.3954813152595</v>
      </c>
    </row>
    <row r="129" spans="1:31" ht="14.4" customHeight="1" x14ac:dyDescent="0.3">
      <c r="A129" s="5" t="s">
        <v>1127</v>
      </c>
      <c r="B129" s="5" t="s">
        <v>749</v>
      </c>
      <c r="C129" s="39">
        <v>12060201</v>
      </c>
      <c r="D129" s="39">
        <v>3746</v>
      </c>
      <c r="E129" s="39">
        <v>3723</v>
      </c>
      <c r="F129" s="39">
        <f t="shared" si="41"/>
        <v>0.99386011745862257</v>
      </c>
      <c r="H129" s="39">
        <f>$H$127</f>
        <v>790</v>
      </c>
      <c r="I129" s="39">
        <f>$I$127</f>
        <v>0</v>
      </c>
      <c r="J129" s="39">
        <f t="shared" si="42"/>
        <v>790</v>
      </c>
      <c r="K129" s="39">
        <f t="shared" si="43"/>
        <v>785.14949279231178</v>
      </c>
      <c r="M129" s="5">
        <v>12090205</v>
      </c>
      <c r="N129" s="5">
        <f>SUM(K538,K694,K701,K720,K740,K750,K794)</f>
        <v>205232.32771139732</v>
      </c>
      <c r="P129" s="38" t="s">
        <v>958</v>
      </c>
      <c r="Q129" s="40" t="s">
        <v>1241</v>
      </c>
      <c r="R129" s="39">
        <v>576476.40610340005</v>
      </c>
      <c r="S129" s="41">
        <v>21716.282257800001</v>
      </c>
      <c r="T129" s="39">
        <f t="shared" si="44"/>
        <v>3.7670721694557693E-2</v>
      </c>
      <c r="V129" s="42">
        <f t="shared" si="72"/>
        <v>172</v>
      </c>
      <c r="W129" s="42">
        <f t="shared" si="45"/>
        <v>6.4793641314639236</v>
      </c>
      <c r="Y129" s="39">
        <v>12090205</v>
      </c>
      <c r="Z129" s="39">
        <f>SUM(W63,W112,W451,W643,W946,W1028)</f>
        <v>3179.3467453590451</v>
      </c>
      <c r="AB129" s="18">
        <f t="shared" si="40"/>
        <v>208411.67445675636</v>
      </c>
    </row>
    <row r="130" spans="1:31" ht="14.4" customHeight="1" x14ac:dyDescent="0.3">
      <c r="A130" s="5" t="s">
        <v>1128</v>
      </c>
      <c r="B130" s="5" t="s">
        <v>841</v>
      </c>
      <c r="C130" s="39">
        <v>12010001</v>
      </c>
      <c r="D130" s="39">
        <v>782341</v>
      </c>
      <c r="E130" s="39">
        <v>4954</v>
      </c>
      <c r="F130" s="39">
        <f t="shared" si="41"/>
        <v>6.3322771016730553E-3</v>
      </c>
      <c r="H130" s="39">
        <f>Input!J45</f>
        <v>208914</v>
      </c>
      <c r="I130" s="39">
        <f>Input!K45</f>
        <v>3607</v>
      </c>
      <c r="J130" s="39">
        <f t="shared" si="42"/>
        <v>212521</v>
      </c>
      <c r="K130" s="39">
        <f t="shared" si="43"/>
        <v>1345.7418619246594</v>
      </c>
      <c r="M130" s="5">
        <v>12090206</v>
      </c>
      <c r="N130" s="5">
        <f>SUM(K340,K670,K695,K702,K718,K721,K741,K803)</f>
        <v>6341.2195870686483</v>
      </c>
      <c r="P130" s="38" t="s">
        <v>870</v>
      </c>
      <c r="Q130" s="40" t="s">
        <v>1332</v>
      </c>
      <c r="R130" s="39">
        <v>552907.47608560009</v>
      </c>
      <c r="S130" s="41">
        <v>538907.61295800004</v>
      </c>
      <c r="T130" s="39">
        <f t="shared" si="44"/>
        <v>0.97467955538110207</v>
      </c>
      <c r="V130" s="42">
        <f>Input!M33</f>
        <v>39</v>
      </c>
      <c r="W130" s="42">
        <f t="shared" si="45"/>
        <v>38.012502659862982</v>
      </c>
      <c r="Y130" s="39">
        <v>12090206</v>
      </c>
      <c r="Z130" s="39">
        <f>SUM(W64,W113,W364,W452,W572,W580,W947)</f>
        <v>173.84922309483201</v>
      </c>
      <c r="AB130" s="18">
        <f t="shared" si="40"/>
        <v>6515.0688101634805</v>
      </c>
      <c r="AC130" s="5"/>
      <c r="AD130" s="5"/>
      <c r="AE130" s="5"/>
    </row>
    <row r="131" spans="1:31" ht="14.4" customHeight="1" x14ac:dyDescent="0.3">
      <c r="A131" s="5" t="s">
        <v>1128</v>
      </c>
      <c r="B131" s="5" t="s">
        <v>841</v>
      </c>
      <c r="C131" s="39">
        <v>12030103</v>
      </c>
      <c r="D131" s="39">
        <v>782341</v>
      </c>
      <c r="E131" s="39">
        <v>62917</v>
      </c>
      <c r="F131" s="39">
        <f t="shared" si="41"/>
        <v>8.0421453049245792E-2</v>
      </c>
      <c r="H131" s="39">
        <f>$H$130</f>
        <v>208914</v>
      </c>
      <c r="I131" s="39">
        <f>$I$130</f>
        <v>3607</v>
      </c>
      <c r="J131" s="39">
        <f t="shared" si="42"/>
        <v>212521</v>
      </c>
      <c r="K131" s="39">
        <f t="shared" si="43"/>
        <v>17091.247623478765</v>
      </c>
      <c r="M131" s="5">
        <v>12090301</v>
      </c>
      <c r="N131" s="5">
        <f>SUM(K483,K533,K539,K545,K691,K705,K711,K742,K751,K760)</f>
        <v>48864.384497671745</v>
      </c>
      <c r="P131" s="38" t="s">
        <v>870</v>
      </c>
      <c r="Q131" s="40" t="s">
        <v>1333</v>
      </c>
      <c r="R131" s="39">
        <v>552907.47608560009</v>
      </c>
      <c r="S131" s="41">
        <v>13999.8631276</v>
      </c>
      <c r="T131" s="39">
        <f t="shared" si="44"/>
        <v>2.5320444618897806E-2</v>
      </c>
      <c r="V131" s="42">
        <f>$V$130</f>
        <v>39</v>
      </c>
      <c r="W131" s="42">
        <f t="shared" si="45"/>
        <v>0.9874973401370144</v>
      </c>
      <c r="Y131" s="39">
        <v>12090301</v>
      </c>
      <c r="Z131" s="39">
        <f>SUM(W30,W41,W114,W184,W317,W453,W615,W948,W996,W1029)</f>
        <v>3769.4741309980873</v>
      </c>
      <c r="AB131" s="18">
        <f t="shared" ref="AB131:AB194" si="73">SUM(Z131,N131)</f>
        <v>52633.858628669834</v>
      </c>
      <c r="AC131" s="5"/>
      <c r="AD131" s="5"/>
      <c r="AE131" s="5"/>
    </row>
    <row r="132" spans="1:31" ht="14.4" customHeight="1" x14ac:dyDescent="0.3">
      <c r="A132" s="5" t="s">
        <v>1128</v>
      </c>
      <c r="B132" s="5" t="s">
        <v>841</v>
      </c>
      <c r="C132" s="39">
        <v>12030105</v>
      </c>
      <c r="D132" s="39">
        <v>782341</v>
      </c>
      <c r="E132" s="39">
        <v>135346</v>
      </c>
      <c r="F132" s="39">
        <f t="shared" ref="F132:F195" si="74">E132/D132</f>
        <v>0.17300128716250332</v>
      </c>
      <c r="H132" s="39">
        <f t="shared" ref="H132:H133" si="75">$H$130</f>
        <v>208914</v>
      </c>
      <c r="I132" s="39">
        <f t="shared" ref="I132:I133" si="76">$I$130</f>
        <v>3607</v>
      </c>
      <c r="J132" s="39">
        <f t="shared" ref="J132:J195" si="77">SUM(H132:I132)</f>
        <v>212521</v>
      </c>
      <c r="K132" s="39">
        <f t="shared" ref="K132:K195" si="78">J132*F132</f>
        <v>36766.406549062369</v>
      </c>
      <c r="M132" s="5">
        <v>12090302</v>
      </c>
      <c r="N132" s="5">
        <f>SUM(K706,K725,K744,K1007)</f>
        <v>4682.4927598086488</v>
      </c>
      <c r="P132" s="38" t="s">
        <v>959</v>
      </c>
      <c r="Q132" s="40" t="s">
        <v>1197</v>
      </c>
      <c r="R132" s="39">
        <v>130068.62764409999</v>
      </c>
      <c r="S132" s="41">
        <v>93242.124557200004</v>
      </c>
      <c r="T132" s="39">
        <f t="shared" ref="T132:T195" si="79">S132/R132</f>
        <v>0.71686867345393668</v>
      </c>
      <c r="V132" s="42">
        <f>Input!M34</f>
        <v>3</v>
      </c>
      <c r="W132" s="42">
        <f t="shared" ref="W132:W195" si="80">V132*T132</f>
        <v>2.1506060203618098</v>
      </c>
      <c r="Y132" s="39">
        <v>12090302</v>
      </c>
      <c r="Z132" s="39">
        <f>SUM(W185,W667,W1003)</f>
        <v>714.35489279782678</v>
      </c>
      <c r="AB132" s="18">
        <f t="shared" si="73"/>
        <v>5396.8476526064751</v>
      </c>
      <c r="AE132" s="5"/>
    </row>
    <row r="133" spans="1:31" ht="14.4" customHeight="1" x14ac:dyDescent="0.3">
      <c r="A133" s="5" t="s">
        <v>1128</v>
      </c>
      <c r="B133" s="5" t="s">
        <v>841</v>
      </c>
      <c r="C133" s="39">
        <v>12030106</v>
      </c>
      <c r="D133" s="39">
        <v>782341</v>
      </c>
      <c r="E133" s="39">
        <v>579124</v>
      </c>
      <c r="F133" s="39">
        <f t="shared" si="74"/>
        <v>0.7402449826865779</v>
      </c>
      <c r="H133" s="39">
        <f t="shared" si="75"/>
        <v>208914</v>
      </c>
      <c r="I133" s="39">
        <f t="shared" si="76"/>
        <v>3607</v>
      </c>
      <c r="J133" s="39">
        <f t="shared" si="77"/>
        <v>212521</v>
      </c>
      <c r="K133" s="39">
        <f t="shared" si="78"/>
        <v>157317.60396553422</v>
      </c>
      <c r="M133" s="5">
        <v>12090401</v>
      </c>
      <c r="N133" s="5">
        <f>SUM(K546,K550,K560,K707,K745)</f>
        <v>26930.799326445085</v>
      </c>
      <c r="P133" s="38" t="s">
        <v>959</v>
      </c>
      <c r="Q133" s="40" t="s">
        <v>1198</v>
      </c>
      <c r="R133" s="39">
        <v>130068.62764409999</v>
      </c>
      <c r="S133" s="41">
        <v>36826.503086899997</v>
      </c>
      <c r="T133" s="39">
        <f t="shared" si="79"/>
        <v>0.28313132654606332</v>
      </c>
      <c r="V133" s="42">
        <f>$V$132</f>
        <v>3</v>
      </c>
      <c r="W133" s="42">
        <f t="shared" si="80"/>
        <v>0.84939397963818997</v>
      </c>
      <c r="Y133" s="39">
        <v>12090401</v>
      </c>
      <c r="Z133" s="39">
        <f>SUM(W31,W79,W186,W336,W668,W1004)</f>
        <v>598.87543274935695</v>
      </c>
      <c r="AB133" s="18">
        <f t="shared" si="73"/>
        <v>27529.67475919444</v>
      </c>
      <c r="AE133" s="5"/>
    </row>
    <row r="134" spans="1:31" ht="14.4" customHeight="1" x14ac:dyDescent="0.3">
      <c r="A134" s="5" t="s">
        <v>1128</v>
      </c>
      <c r="B134" s="5" t="s">
        <v>973</v>
      </c>
      <c r="C134" s="39">
        <v>11130201</v>
      </c>
      <c r="D134" s="39">
        <v>38437</v>
      </c>
      <c r="E134" s="39">
        <v>793</v>
      </c>
      <c r="F134" s="39">
        <f t="shared" si="74"/>
        <v>2.0631162681790983E-2</v>
      </c>
      <c r="H134" s="39">
        <f>Input!J51</f>
        <v>6887</v>
      </c>
      <c r="I134" s="39">
        <f>Input!K51</f>
        <v>273</v>
      </c>
      <c r="J134" s="39">
        <f t="shared" si="77"/>
        <v>7160</v>
      </c>
      <c r="K134" s="39">
        <f t="shared" si="78"/>
        <v>147.71912480162345</v>
      </c>
      <c r="M134" s="5">
        <v>12090402</v>
      </c>
      <c r="N134" s="5">
        <f>SUM(K551,K726,K746)</f>
        <v>15377.478677600699</v>
      </c>
      <c r="P134" s="38" t="s">
        <v>960</v>
      </c>
      <c r="Q134" s="40" t="s">
        <v>1143</v>
      </c>
      <c r="R134" s="39">
        <v>591416.18053839996</v>
      </c>
      <c r="S134" s="41">
        <v>16157.1086163</v>
      </c>
      <c r="T134" s="39">
        <f t="shared" si="79"/>
        <v>2.7319355046375737E-2</v>
      </c>
      <c r="V134" s="42">
        <f>Input!M35</f>
        <v>15</v>
      </c>
      <c r="W134" s="42">
        <f t="shared" si="80"/>
        <v>0.40979032569563606</v>
      </c>
      <c r="Y134" s="39">
        <v>12090402</v>
      </c>
      <c r="Z134" s="39">
        <f>SUM(W80,W669,W1005)</f>
        <v>109.55271904429837</v>
      </c>
      <c r="AB134" s="18">
        <f t="shared" si="73"/>
        <v>15487.031396644998</v>
      </c>
    </row>
    <row r="135" spans="1:31" ht="14.4" customHeight="1" x14ac:dyDescent="0.3">
      <c r="A135" s="5" t="s">
        <v>1128</v>
      </c>
      <c r="B135" s="5" t="s">
        <v>973</v>
      </c>
      <c r="C135" s="39">
        <v>11130210</v>
      </c>
      <c r="D135" s="39">
        <v>38437</v>
      </c>
      <c r="E135" s="39">
        <v>1560</v>
      </c>
      <c r="F135" s="39">
        <f t="shared" si="74"/>
        <v>4.0585893800244556E-2</v>
      </c>
      <c r="H135" s="39">
        <f>$H$134</f>
        <v>6887</v>
      </c>
      <c r="I135" s="39">
        <f>$I$134</f>
        <v>273</v>
      </c>
      <c r="J135" s="39">
        <f t="shared" si="77"/>
        <v>7160</v>
      </c>
      <c r="K135" s="39">
        <f t="shared" si="78"/>
        <v>290.59499960975103</v>
      </c>
      <c r="M135" s="5">
        <v>12100101</v>
      </c>
      <c r="N135" s="5">
        <f>SUM(K712,K771,K787,K827,K999,K1003)</f>
        <v>4982.2098589942634</v>
      </c>
      <c r="P135" s="38" t="s">
        <v>960</v>
      </c>
      <c r="Q135" s="40" t="s">
        <v>1144</v>
      </c>
      <c r="R135" s="39">
        <v>591416.18053839996</v>
      </c>
      <c r="S135" s="41">
        <v>268771.92654999997</v>
      </c>
      <c r="T135" s="39">
        <f t="shared" si="79"/>
        <v>0.45445480762011198</v>
      </c>
      <c r="V135" s="42">
        <f>$V$134</f>
        <v>15</v>
      </c>
      <c r="W135" s="42">
        <f t="shared" si="80"/>
        <v>6.8168221143016794</v>
      </c>
      <c r="Y135" s="39">
        <v>12100101</v>
      </c>
      <c r="Z135" s="39">
        <f>SUM(W117,W257,W318,W377,W511,W610,W816,W979)</f>
        <v>95.650914893601353</v>
      </c>
      <c r="AB135" s="18">
        <f t="shared" si="73"/>
        <v>5077.8607738878645</v>
      </c>
    </row>
    <row r="136" spans="1:31" ht="14.4" customHeight="1" x14ac:dyDescent="0.3">
      <c r="A136" s="5" t="s">
        <v>1128</v>
      </c>
      <c r="B136" s="5" t="s">
        <v>973</v>
      </c>
      <c r="C136" s="39">
        <v>12030103</v>
      </c>
      <c r="D136" s="39">
        <v>38437</v>
      </c>
      <c r="E136" s="39">
        <v>36082</v>
      </c>
      <c r="F136" s="39">
        <f t="shared" si="74"/>
        <v>0.93873091032078471</v>
      </c>
      <c r="H136" s="39">
        <f t="shared" ref="H136:H137" si="81">$H$134</f>
        <v>6887</v>
      </c>
      <c r="I136" s="39">
        <f t="shared" ref="I136:I137" si="82">$I$134</f>
        <v>273</v>
      </c>
      <c r="J136" s="39">
        <f t="shared" si="77"/>
        <v>7160</v>
      </c>
      <c r="K136" s="39">
        <f t="shared" si="78"/>
        <v>6721.3133178968183</v>
      </c>
      <c r="M136" s="5">
        <v>12100102</v>
      </c>
      <c r="N136" s="5">
        <f>SUM(K713,K708,K747,K1000,K1004,K1008)</f>
        <v>3152.9081563380473</v>
      </c>
      <c r="P136" s="38" t="s">
        <v>960</v>
      </c>
      <c r="Q136" s="40" t="s">
        <v>1140</v>
      </c>
      <c r="R136" s="39">
        <v>591416.18053839996</v>
      </c>
      <c r="S136" s="41">
        <v>13676.799862600001</v>
      </c>
      <c r="T136" s="39">
        <f t="shared" si="79"/>
        <v>2.3125508419720997E-2</v>
      </c>
      <c r="V136" s="42">
        <f t="shared" ref="V136:V138" si="83">$V$134</f>
        <v>15</v>
      </c>
      <c r="W136" s="42">
        <f t="shared" si="80"/>
        <v>0.34688262629581496</v>
      </c>
      <c r="Y136" s="39">
        <v>12100102</v>
      </c>
      <c r="Z136" s="39">
        <f>SUM(W187,W319,W512,W611,W1006)</f>
        <v>800.08384373933166</v>
      </c>
      <c r="AB136" s="18">
        <f t="shared" si="73"/>
        <v>3952.9920000773791</v>
      </c>
    </row>
    <row r="137" spans="1:31" ht="14.4" customHeight="1" x14ac:dyDescent="0.3">
      <c r="A137" s="5" t="s">
        <v>1128</v>
      </c>
      <c r="B137" s="5" t="s">
        <v>973</v>
      </c>
      <c r="C137" s="39">
        <v>12030104</v>
      </c>
      <c r="D137" s="39">
        <v>38437</v>
      </c>
      <c r="E137" s="39">
        <v>2</v>
      </c>
      <c r="F137" s="39">
        <f t="shared" si="74"/>
        <v>5.2033197179800714E-5</v>
      </c>
      <c r="H137" s="39">
        <f t="shared" si="81"/>
        <v>6887</v>
      </c>
      <c r="I137" s="39">
        <f t="shared" si="82"/>
        <v>273</v>
      </c>
      <c r="J137" s="39">
        <f t="shared" si="77"/>
        <v>7160</v>
      </c>
      <c r="K137" s="39">
        <f t="shared" si="78"/>
        <v>0.37255769180737314</v>
      </c>
      <c r="M137" s="5">
        <v>12100201</v>
      </c>
      <c r="N137" s="5">
        <f>SUM(K659,K671,K678,K696,K719,K767,K804)</f>
        <v>15493.445322333269</v>
      </c>
      <c r="P137" s="38" t="s">
        <v>960</v>
      </c>
      <c r="Q137" s="40" t="s">
        <v>1141</v>
      </c>
      <c r="R137" s="39">
        <v>591416.18053839996</v>
      </c>
      <c r="S137" s="41">
        <v>15419.090942500001</v>
      </c>
      <c r="T137" s="39">
        <f t="shared" si="79"/>
        <v>2.6071472932078253E-2</v>
      </c>
      <c r="V137" s="42">
        <f t="shared" si="83"/>
        <v>15</v>
      </c>
      <c r="W137" s="42">
        <f t="shared" si="80"/>
        <v>0.39107209398117382</v>
      </c>
      <c r="Y137" s="39">
        <v>12100201</v>
      </c>
      <c r="Z137" s="39">
        <f>SUM(W34,W65,W188,W365,W557,W573,W815)</f>
        <v>2082.4532194151325</v>
      </c>
      <c r="AB137" s="18">
        <f t="shared" si="73"/>
        <v>17575.8985417484</v>
      </c>
    </row>
    <row r="138" spans="1:31" ht="14.4" customHeight="1" x14ac:dyDescent="0.3">
      <c r="A138" s="5" t="s">
        <v>1128</v>
      </c>
      <c r="B138" s="5" t="s">
        <v>780</v>
      </c>
      <c r="C138" s="39">
        <v>12030102</v>
      </c>
      <c r="D138" s="39">
        <v>2368139</v>
      </c>
      <c r="E138" s="39">
        <v>278335</v>
      </c>
      <c r="F138" s="39">
        <f t="shared" si="74"/>
        <v>0.11753321912269508</v>
      </c>
      <c r="H138" s="39">
        <f>Input!J59</f>
        <v>637814</v>
      </c>
      <c r="I138" s="39">
        <f>Input!K59</f>
        <v>34115</v>
      </c>
      <c r="J138" s="39">
        <f t="shared" si="77"/>
        <v>671929</v>
      </c>
      <c r="K138" s="39">
        <f t="shared" si="78"/>
        <v>78973.978391893383</v>
      </c>
      <c r="M138" s="5">
        <v>12100202</v>
      </c>
      <c r="N138" s="5">
        <f>SUM(K692,K714,K761,K768,K772,K788,K790,K796,K832,K1005)</f>
        <v>32907.063275190063</v>
      </c>
      <c r="P138" s="38" t="s">
        <v>960</v>
      </c>
      <c r="Q138" s="40" t="s">
        <v>1142</v>
      </c>
      <c r="R138" s="39">
        <v>591416.18053839996</v>
      </c>
      <c r="S138" s="41">
        <v>277391.25456700003</v>
      </c>
      <c r="T138" s="39">
        <f t="shared" si="79"/>
        <v>0.46902885598171312</v>
      </c>
      <c r="V138" s="42">
        <f t="shared" si="83"/>
        <v>15</v>
      </c>
      <c r="W138" s="42">
        <f t="shared" si="80"/>
        <v>7.0354328397256971</v>
      </c>
      <c r="Y138" s="39">
        <v>12100202</v>
      </c>
      <c r="Z138" s="39">
        <f>SUM(W42,W115,W189,W258,W320,W378,W398,W545,W612,W1030)</f>
        <v>3593.6504311860594</v>
      </c>
      <c r="AB138" s="18">
        <f t="shared" si="73"/>
        <v>36500.713706376126</v>
      </c>
    </row>
    <row r="139" spans="1:31" ht="14.4" customHeight="1" x14ac:dyDescent="0.3">
      <c r="A139" s="5" t="s">
        <v>1128</v>
      </c>
      <c r="B139" s="5" t="s">
        <v>780</v>
      </c>
      <c r="C139" s="39">
        <v>12030103</v>
      </c>
      <c r="D139" s="39">
        <v>2368139</v>
      </c>
      <c r="E139" s="39">
        <v>300365</v>
      </c>
      <c r="F139" s="39">
        <f t="shared" si="74"/>
        <v>0.12683588252209857</v>
      </c>
      <c r="H139" s="39">
        <f>$H$138</f>
        <v>637814</v>
      </c>
      <c r="I139" s="39">
        <f>$I$138</f>
        <v>34115</v>
      </c>
      <c r="J139" s="39">
        <f t="shared" si="77"/>
        <v>671929</v>
      </c>
      <c r="K139" s="39">
        <f t="shared" si="78"/>
        <v>85224.707707191163</v>
      </c>
      <c r="M139" s="5">
        <v>12100203</v>
      </c>
      <c r="N139" s="5">
        <f>SUM(K697,K722,K743,K762,K769,K789,K791,K795,K805)</f>
        <v>26576.261187975048</v>
      </c>
      <c r="P139" s="38" t="s">
        <v>961</v>
      </c>
      <c r="Q139" s="40" t="s">
        <v>1196</v>
      </c>
      <c r="R139" s="39">
        <v>614572.43977402872</v>
      </c>
      <c r="S139" s="41">
        <v>151355.21820318338</v>
      </c>
      <c r="T139" s="39">
        <f t="shared" si="79"/>
        <v>0.24627726270776959</v>
      </c>
      <c r="V139" s="42">
        <f>Input!M36</f>
        <v>18</v>
      </c>
      <c r="W139" s="42">
        <f t="shared" si="80"/>
        <v>4.4329907287398527</v>
      </c>
      <c r="Y139" s="39">
        <v>12100203</v>
      </c>
      <c r="Z139" s="39">
        <f>SUM(W66,W116,W190,W366,W379,W399,W454,W558,W949)</f>
        <v>1426.4094619726623</v>
      </c>
      <c r="AB139" s="18">
        <f t="shared" si="73"/>
        <v>28002.670649947711</v>
      </c>
    </row>
    <row r="140" spans="1:31" ht="14.4" customHeight="1" x14ac:dyDescent="0.3">
      <c r="A140" s="5" t="s">
        <v>1128</v>
      </c>
      <c r="B140" s="5" t="s">
        <v>780</v>
      </c>
      <c r="C140" s="39">
        <v>12030104</v>
      </c>
      <c r="D140" s="39">
        <v>2368139</v>
      </c>
      <c r="E140" s="39">
        <v>26265</v>
      </c>
      <c r="F140" s="39">
        <f t="shared" si="74"/>
        <v>1.1090987480042346E-2</v>
      </c>
      <c r="H140" s="39">
        <f t="shared" ref="H140:H142" si="84">$H$138</f>
        <v>637814</v>
      </c>
      <c r="I140" s="39">
        <f t="shared" ref="I140:I142" si="85">$I$138</f>
        <v>34115</v>
      </c>
      <c r="J140" s="39">
        <f t="shared" si="77"/>
        <v>671929</v>
      </c>
      <c r="K140" s="39">
        <f t="shared" si="78"/>
        <v>7452.3561264773734</v>
      </c>
      <c r="M140" s="5">
        <v>12100204</v>
      </c>
      <c r="N140" s="5">
        <f>SUM(K773,K784,K797,K828)</f>
        <v>30360.804575339251</v>
      </c>
      <c r="P140" s="38" t="s">
        <v>961</v>
      </c>
      <c r="Q140" s="40" t="s">
        <v>1199</v>
      </c>
      <c r="R140" s="39">
        <v>614572.43977402872</v>
      </c>
      <c r="S140" s="41">
        <v>10.4507037453</v>
      </c>
      <c r="T140" s="39">
        <f t="shared" si="79"/>
        <v>1.7004836320259666E-5</v>
      </c>
      <c r="V140" s="42">
        <f>$V$139</f>
        <v>18</v>
      </c>
      <c r="W140" s="42">
        <f t="shared" si="80"/>
        <v>3.06087053764674E-4</v>
      </c>
      <c r="Y140" s="39">
        <v>12100204</v>
      </c>
      <c r="Z140" s="39">
        <f>SUM(W259,W373,W380,W546,W980)</f>
        <v>220.89669085979608</v>
      </c>
      <c r="AB140" s="18">
        <f t="shared" si="73"/>
        <v>30581.701266199048</v>
      </c>
      <c r="AE140" s="5"/>
    </row>
    <row r="141" spans="1:31" ht="14.4" customHeight="1" x14ac:dyDescent="0.3">
      <c r="A141" s="5" t="s">
        <v>1128</v>
      </c>
      <c r="B141" s="5" t="s">
        <v>780</v>
      </c>
      <c r="C141" s="39">
        <v>12030105</v>
      </c>
      <c r="D141" s="39">
        <v>2368139</v>
      </c>
      <c r="E141" s="39">
        <v>1263897</v>
      </c>
      <c r="F141" s="39">
        <f t="shared" si="74"/>
        <v>0.5337089588068944</v>
      </c>
      <c r="H141" s="39">
        <f t="shared" si="84"/>
        <v>637814</v>
      </c>
      <c r="I141" s="39">
        <f t="shared" si="85"/>
        <v>34115</v>
      </c>
      <c r="J141" s="39">
        <f t="shared" si="77"/>
        <v>671929</v>
      </c>
      <c r="K141" s="39">
        <f t="shared" si="78"/>
        <v>358614.52698215772</v>
      </c>
      <c r="M141" s="5">
        <v>12100301</v>
      </c>
      <c r="N141" s="5">
        <f>SUM(K755,K833)</f>
        <v>176421.03235237632</v>
      </c>
      <c r="P141" s="38" t="s">
        <v>961</v>
      </c>
      <c r="Q141" s="40" t="s">
        <v>1200</v>
      </c>
      <c r="R141" s="39">
        <v>614572.43977402872</v>
      </c>
      <c r="S141" s="41">
        <v>87500.449192700005</v>
      </c>
      <c r="T141" s="39">
        <f t="shared" si="79"/>
        <v>0.14237613587890943</v>
      </c>
      <c r="V141" s="42">
        <f t="shared" ref="V141:V143" si="86">$V$139</f>
        <v>18</v>
      </c>
      <c r="W141" s="42">
        <f t="shared" si="80"/>
        <v>2.5627704458203699</v>
      </c>
      <c r="Y141" s="39">
        <v>12100301</v>
      </c>
      <c r="Z141" s="39">
        <f>SUM(W57,W1031)</f>
        <v>2604.1666040928794</v>
      </c>
      <c r="AB141" s="18">
        <f t="shared" si="73"/>
        <v>179025.19895646919</v>
      </c>
      <c r="AE141" s="5"/>
    </row>
    <row r="142" spans="1:31" ht="14.4" customHeight="1" x14ac:dyDescent="0.3">
      <c r="A142" s="5" t="s">
        <v>1128</v>
      </c>
      <c r="B142" s="5" t="s">
        <v>780</v>
      </c>
      <c r="C142" s="39">
        <v>12030106</v>
      </c>
      <c r="D142" s="39">
        <v>2368139</v>
      </c>
      <c r="E142" s="39">
        <v>499277</v>
      </c>
      <c r="F142" s="39">
        <f t="shared" si="74"/>
        <v>0.21083095206826963</v>
      </c>
      <c r="H142" s="39">
        <f t="shared" si="84"/>
        <v>637814</v>
      </c>
      <c r="I142" s="39">
        <f t="shared" si="85"/>
        <v>34115</v>
      </c>
      <c r="J142" s="39">
        <f t="shared" si="77"/>
        <v>671929</v>
      </c>
      <c r="K142" s="39">
        <f t="shared" si="78"/>
        <v>141663.43079228036</v>
      </c>
      <c r="M142" s="5">
        <v>12100302</v>
      </c>
      <c r="N142" s="5">
        <f>SUM(K660,K672,K752,K756,K806,K811)</f>
        <v>94120.413534788255</v>
      </c>
      <c r="P142" s="38" t="s">
        <v>961</v>
      </c>
      <c r="Q142" s="40" t="s">
        <v>1197</v>
      </c>
      <c r="R142" s="39">
        <v>614572.43977402872</v>
      </c>
      <c r="S142" s="41">
        <v>9522.1862834000003</v>
      </c>
      <c r="T142" s="39">
        <f t="shared" si="79"/>
        <v>1.5494001466940495E-2</v>
      </c>
      <c r="V142" s="42">
        <f t="shared" si="86"/>
        <v>18</v>
      </c>
      <c r="W142" s="42">
        <f t="shared" si="80"/>
        <v>0.27889202640492894</v>
      </c>
      <c r="Y142" s="39">
        <v>12100302</v>
      </c>
      <c r="Z142" s="39">
        <f>SUM(W25,W35,W58,W559,W574,W688)</f>
        <v>3079.553514268327</v>
      </c>
      <c r="AB142" s="18">
        <f t="shared" si="73"/>
        <v>97199.967049056577</v>
      </c>
      <c r="AE142" s="5"/>
    </row>
    <row r="143" spans="1:31" ht="14.4" customHeight="1" x14ac:dyDescent="0.3">
      <c r="A143" s="5" t="s">
        <v>1128</v>
      </c>
      <c r="B143" s="5" t="s">
        <v>716</v>
      </c>
      <c r="C143" s="39">
        <v>12030103</v>
      </c>
      <c r="D143" s="39">
        <v>662614</v>
      </c>
      <c r="E143" s="39">
        <v>588276</v>
      </c>
      <c r="F143" s="39">
        <f t="shared" si="74"/>
        <v>0.88781100308777061</v>
      </c>
      <c r="H143" s="39">
        <f>Input!J63</f>
        <v>147308</v>
      </c>
      <c r="I143" s="39">
        <f>Input!K63</f>
        <v>1068</v>
      </c>
      <c r="J143" s="39">
        <f t="shared" si="77"/>
        <v>148376</v>
      </c>
      <c r="K143" s="39">
        <f t="shared" si="78"/>
        <v>131729.84539415105</v>
      </c>
      <c r="M143" s="5">
        <v>12100303</v>
      </c>
      <c r="N143" s="5">
        <f>SUM(K757,K763,K774,K785,K792,K798,K816,K829,K834)</f>
        <v>7254.8836280971946</v>
      </c>
      <c r="P143" s="38" t="s">
        <v>961</v>
      </c>
      <c r="Q143" s="40" t="s">
        <v>1201</v>
      </c>
      <c r="R143" s="39">
        <v>614572.43977402872</v>
      </c>
      <c r="S143" s="41">
        <v>366184.13539100002</v>
      </c>
      <c r="T143" s="39">
        <f t="shared" si="79"/>
        <v>0.59583559511006012</v>
      </c>
      <c r="V143" s="42">
        <f t="shared" si="86"/>
        <v>18</v>
      </c>
      <c r="W143" s="42">
        <f t="shared" si="80"/>
        <v>10.725040711981082</v>
      </c>
      <c r="Y143" s="39">
        <v>12100303</v>
      </c>
      <c r="Z143" s="39">
        <f>SUM(W59,W119,W260,W374,W400,W547,W827,W981,W1032)</f>
        <v>459.54074373707772</v>
      </c>
      <c r="AB143" s="18">
        <f t="shared" si="73"/>
        <v>7714.4243718342723</v>
      </c>
      <c r="AE143" s="5"/>
    </row>
    <row r="144" spans="1:31" ht="14.4" customHeight="1" x14ac:dyDescent="0.3">
      <c r="A144" s="5" t="s">
        <v>1128</v>
      </c>
      <c r="B144" s="5" t="s">
        <v>716</v>
      </c>
      <c r="C144" s="39">
        <v>12030104</v>
      </c>
      <c r="D144" s="39">
        <v>662614</v>
      </c>
      <c r="E144" s="39">
        <v>73727</v>
      </c>
      <c r="F144" s="39">
        <f t="shared" si="74"/>
        <v>0.11126689143302133</v>
      </c>
      <c r="H144" s="39">
        <f>$H$143</f>
        <v>147308</v>
      </c>
      <c r="I144" s="39">
        <f>$I$143</f>
        <v>1068</v>
      </c>
      <c r="J144" s="39">
        <f t="shared" si="77"/>
        <v>148376</v>
      </c>
      <c r="K144" s="39">
        <f t="shared" si="78"/>
        <v>16509.336283265973</v>
      </c>
      <c r="M144" s="5">
        <v>12100304</v>
      </c>
      <c r="N144" s="5">
        <f>SUM(K758,K770,K793,K799,K807,K835)</f>
        <v>38183.165255579501</v>
      </c>
      <c r="P144" s="38" t="s">
        <v>962</v>
      </c>
      <c r="Q144" s="40" t="s">
        <v>1165</v>
      </c>
      <c r="R144" s="39">
        <v>575560.49046274007</v>
      </c>
      <c r="S144" s="41">
        <v>27582.290210800002</v>
      </c>
      <c r="T144" s="39">
        <f t="shared" si="79"/>
        <v>4.792248715443332E-2</v>
      </c>
      <c r="V144" s="42">
        <f>Input!M37</f>
        <v>0</v>
      </c>
      <c r="W144" s="42">
        <f t="shared" si="80"/>
        <v>0</v>
      </c>
      <c r="Y144" s="39">
        <v>12100304</v>
      </c>
      <c r="Z144" s="39">
        <f>SUM(W36,W60,W191,W401,W548,W560,W1033)</f>
        <v>2390.544271886808</v>
      </c>
      <c r="AB144" s="18">
        <f t="shared" si="73"/>
        <v>40573.709527466308</v>
      </c>
      <c r="AE144" s="5"/>
    </row>
    <row r="145" spans="1:32" ht="14.4" customHeight="1" x14ac:dyDescent="0.3">
      <c r="A145" s="5" t="s">
        <v>1128</v>
      </c>
      <c r="B145" s="5" t="s">
        <v>716</v>
      </c>
      <c r="C145" s="39">
        <v>12030105</v>
      </c>
      <c r="D145" s="39">
        <v>662614</v>
      </c>
      <c r="E145" s="39">
        <v>611</v>
      </c>
      <c r="F145" s="39">
        <f t="shared" si="74"/>
        <v>9.2210547920810603E-4</v>
      </c>
      <c r="H145" s="39">
        <f>$H$143</f>
        <v>147308</v>
      </c>
      <c r="I145" s="39">
        <f>$I$143</f>
        <v>1068</v>
      </c>
      <c r="J145" s="39">
        <f t="shared" si="77"/>
        <v>148376</v>
      </c>
      <c r="K145" s="39">
        <f t="shared" si="78"/>
        <v>136.81832258298195</v>
      </c>
      <c r="M145" s="5">
        <v>12100401</v>
      </c>
      <c r="N145" s="5">
        <f>SUM(K727,K748,K764,K1001,K1009)</f>
        <v>10758.922502470023</v>
      </c>
      <c r="P145" s="38" t="s">
        <v>962</v>
      </c>
      <c r="Q145" s="40" t="s">
        <v>1166</v>
      </c>
      <c r="R145" s="39">
        <v>575560.49046274007</v>
      </c>
      <c r="S145" s="41">
        <v>258948.063425</v>
      </c>
      <c r="T145" s="39">
        <f t="shared" si="79"/>
        <v>0.44990590514093576</v>
      </c>
      <c r="V145" s="42">
        <f>$V$144</f>
        <v>0</v>
      </c>
      <c r="W145" s="42">
        <f t="shared" si="80"/>
        <v>0</v>
      </c>
      <c r="Y145" s="39">
        <v>12100401</v>
      </c>
      <c r="Z145" s="39">
        <f>SUM(W120,W513,W670,W1007)</f>
        <v>55.789990474792695</v>
      </c>
      <c r="AB145" s="18">
        <f t="shared" si="73"/>
        <v>10814.712492944815</v>
      </c>
      <c r="AE145" s="5"/>
    </row>
    <row r="146" spans="1:32" ht="14.4" customHeight="1" x14ac:dyDescent="0.3">
      <c r="A146" s="5" t="s">
        <v>1128</v>
      </c>
      <c r="B146" s="5" t="s">
        <v>724</v>
      </c>
      <c r="C146" s="39">
        <v>12030102</v>
      </c>
      <c r="D146" s="39">
        <v>149610</v>
      </c>
      <c r="E146" s="39">
        <v>8325</v>
      </c>
      <c r="F146" s="39">
        <f t="shared" si="74"/>
        <v>5.5644676158010831E-2</v>
      </c>
      <c r="H146" s="39">
        <f>Input!J73</f>
        <v>31644</v>
      </c>
      <c r="I146" s="39">
        <f>Input!K73</f>
        <v>3466</v>
      </c>
      <c r="J146" s="39">
        <f t="shared" si="77"/>
        <v>35110</v>
      </c>
      <c r="K146" s="39">
        <f t="shared" si="78"/>
        <v>1953.6845799077603</v>
      </c>
      <c r="M146" s="5">
        <v>12100402</v>
      </c>
      <c r="N146" s="5">
        <f>SUM(K765,K775,K830,K1002,K1006)</f>
        <v>57318.080522861048</v>
      </c>
      <c r="P146" s="38" t="s">
        <v>962</v>
      </c>
      <c r="Q146" s="40" t="s">
        <v>1342</v>
      </c>
      <c r="R146" s="39">
        <v>575560.49046274007</v>
      </c>
      <c r="S146" s="41">
        <v>13104.8428188</v>
      </c>
      <c r="T146" s="39">
        <f t="shared" si="79"/>
        <v>2.2768836700837382E-2</v>
      </c>
      <c r="V146" s="42">
        <f t="shared" ref="V146:V148" si="87">$V$144</f>
        <v>0</v>
      </c>
      <c r="W146" s="42">
        <f t="shared" si="80"/>
        <v>0</v>
      </c>
      <c r="Y146" s="39">
        <v>12100402</v>
      </c>
      <c r="Z146" s="39">
        <f>SUM(W121,W261,W514,W613,W982)</f>
        <v>53.334622859327503</v>
      </c>
      <c r="AB146" s="18">
        <f t="shared" si="73"/>
        <v>57371.415145720377</v>
      </c>
    </row>
    <row r="147" spans="1:32" ht="14.4" customHeight="1" x14ac:dyDescent="0.3">
      <c r="A147" s="5" t="s">
        <v>1128</v>
      </c>
      <c r="B147" s="5" t="s">
        <v>724</v>
      </c>
      <c r="C147" s="39">
        <v>12030105</v>
      </c>
      <c r="D147" s="39">
        <v>149610</v>
      </c>
      <c r="E147" s="39">
        <v>63162</v>
      </c>
      <c r="F147" s="39">
        <f t="shared" si="74"/>
        <v>0.4221776619209946</v>
      </c>
      <c r="H147" s="39">
        <f>$H$146</f>
        <v>31644</v>
      </c>
      <c r="I147" s="39">
        <f>$I$146</f>
        <v>3466</v>
      </c>
      <c r="J147" s="39">
        <f t="shared" si="77"/>
        <v>35110</v>
      </c>
      <c r="K147" s="39">
        <f t="shared" si="78"/>
        <v>14822.65771004612</v>
      </c>
      <c r="M147" s="5">
        <v>12100403</v>
      </c>
      <c r="N147" s="5">
        <f>SUM(K766,K831)</f>
        <v>7315.8641182732063</v>
      </c>
      <c r="P147" s="38" t="s">
        <v>962</v>
      </c>
      <c r="Q147" s="40" t="s">
        <v>1343</v>
      </c>
      <c r="R147" s="39">
        <v>575560.49046274007</v>
      </c>
      <c r="S147" s="41">
        <v>272722.809817</v>
      </c>
      <c r="T147" s="39">
        <f t="shared" si="79"/>
        <v>0.47383865698935634</v>
      </c>
      <c r="V147" s="42">
        <f t="shared" si="87"/>
        <v>0</v>
      </c>
      <c r="W147" s="42">
        <f t="shared" si="80"/>
        <v>0</v>
      </c>
      <c r="Y147" s="39">
        <v>12100403</v>
      </c>
      <c r="Z147" s="39">
        <f>SUM(W122,W983)</f>
        <v>14.765908469718466</v>
      </c>
      <c r="AB147" s="18">
        <f t="shared" si="73"/>
        <v>7330.6300267429251</v>
      </c>
    </row>
    <row r="148" spans="1:32" ht="14.4" customHeight="1" x14ac:dyDescent="0.3">
      <c r="A148" s="5" t="s">
        <v>1128</v>
      </c>
      <c r="B148" s="5" t="s">
        <v>724</v>
      </c>
      <c r="C148" s="39">
        <v>12030108</v>
      </c>
      <c r="D148" s="39">
        <v>149610</v>
      </c>
      <c r="E148" s="39">
        <v>97</v>
      </c>
      <c r="F148" s="39">
        <f t="shared" si="74"/>
        <v>6.4835238286210816E-4</v>
      </c>
      <c r="H148" s="39">
        <f t="shared" ref="H148:H149" si="88">$H$146</f>
        <v>31644</v>
      </c>
      <c r="I148" s="39">
        <f t="shared" ref="I148:I149" si="89">$I$146</f>
        <v>3466</v>
      </c>
      <c r="J148" s="39">
        <f t="shared" si="77"/>
        <v>35110</v>
      </c>
      <c r="K148" s="39">
        <f t="shared" si="78"/>
        <v>22.763652162288619</v>
      </c>
      <c r="M148" s="5">
        <v>12100404</v>
      </c>
      <c r="N148" s="5">
        <f>SUM(K817,K866)</f>
        <v>123.88204067804718</v>
      </c>
      <c r="P148" s="38" t="s">
        <v>962</v>
      </c>
      <c r="Q148" s="40" t="s">
        <v>1274</v>
      </c>
      <c r="R148" s="39">
        <v>575560.49046274007</v>
      </c>
      <c r="S148" s="41">
        <v>3202.4841911399999</v>
      </c>
      <c r="T148" s="39">
        <f t="shared" si="79"/>
        <v>5.5641140144370603E-3</v>
      </c>
      <c r="V148" s="42">
        <f t="shared" si="87"/>
        <v>0</v>
      </c>
      <c r="W148" s="42">
        <f t="shared" si="80"/>
        <v>0</v>
      </c>
      <c r="Y148" s="39">
        <v>12100404</v>
      </c>
      <c r="Z148" s="39">
        <f>SUM(W14,W123,W828)</f>
        <v>5.917700297715399</v>
      </c>
      <c r="AB148" s="18">
        <f t="shared" si="73"/>
        <v>129.79974097576257</v>
      </c>
    </row>
    <row r="149" spans="1:32" ht="14.4" customHeight="1" x14ac:dyDescent="0.3">
      <c r="A149" s="5" t="s">
        <v>1128</v>
      </c>
      <c r="B149" s="5" t="s">
        <v>724</v>
      </c>
      <c r="C149" s="39">
        <v>12030109</v>
      </c>
      <c r="D149" s="39">
        <v>149610</v>
      </c>
      <c r="E149" s="39">
        <v>78026</v>
      </c>
      <c r="F149" s="39">
        <f t="shared" si="74"/>
        <v>0.52152930953813248</v>
      </c>
      <c r="H149" s="39">
        <f t="shared" si="88"/>
        <v>31644</v>
      </c>
      <c r="I149" s="39">
        <f t="shared" si="89"/>
        <v>3466</v>
      </c>
      <c r="J149" s="39">
        <f t="shared" si="77"/>
        <v>35110</v>
      </c>
      <c r="K149" s="39">
        <f t="shared" si="78"/>
        <v>18310.89405788383</v>
      </c>
      <c r="M149" s="5">
        <v>12100405</v>
      </c>
      <c r="N149" s="5">
        <f>SUM(K818,K867,K900,K908)</f>
        <v>9115.2493508321386</v>
      </c>
      <c r="P149" s="38" t="s">
        <v>655</v>
      </c>
      <c r="Q149" s="40" t="s">
        <v>1284</v>
      </c>
      <c r="R149" s="39">
        <v>387040.42951099999</v>
      </c>
      <c r="S149" s="41">
        <v>82214.407037099998</v>
      </c>
      <c r="T149" s="39">
        <f t="shared" si="79"/>
        <v>0.21241813714647967</v>
      </c>
      <c r="V149" s="42">
        <f>Input!M38</f>
        <v>10</v>
      </c>
      <c r="W149" s="42">
        <f t="shared" si="80"/>
        <v>2.1241813714647968</v>
      </c>
      <c r="Y149" s="39">
        <v>12100405</v>
      </c>
      <c r="Z149" s="39">
        <f>SUM(W15,W124,W375,W747,W829,W855)</f>
        <v>61.659600177674164</v>
      </c>
      <c r="AB149" s="18">
        <f t="shared" si="73"/>
        <v>9176.9089510098129</v>
      </c>
      <c r="AE149" s="5"/>
    </row>
    <row r="150" spans="1:32" ht="14.4" customHeight="1" x14ac:dyDescent="0.3">
      <c r="A150" s="5" t="s">
        <v>1128</v>
      </c>
      <c r="B150" s="5" t="s">
        <v>892</v>
      </c>
      <c r="C150" s="39">
        <v>11140101</v>
      </c>
      <c r="D150" s="39">
        <v>33915</v>
      </c>
      <c r="E150" s="39">
        <v>25735</v>
      </c>
      <c r="F150" s="39">
        <f t="shared" si="74"/>
        <v>0.7588087866725638</v>
      </c>
      <c r="H150" s="39">
        <f>Input!J76</f>
        <v>6036</v>
      </c>
      <c r="I150" s="39">
        <f>Input!K76</f>
        <v>73</v>
      </c>
      <c r="J150" s="39">
        <f t="shared" si="77"/>
        <v>6109</v>
      </c>
      <c r="K150" s="39">
        <f t="shared" si="78"/>
        <v>4635.5628777826923</v>
      </c>
      <c r="M150" s="5">
        <v>12100406</v>
      </c>
      <c r="N150" s="5">
        <f>SUM(K786,K800,K819,K868)</f>
        <v>1411.5623177188786</v>
      </c>
      <c r="P150" s="38" t="s">
        <v>655</v>
      </c>
      <c r="Q150" s="40" t="s">
        <v>1285</v>
      </c>
      <c r="R150" s="39">
        <v>387040.42951099999</v>
      </c>
      <c r="S150" s="41">
        <v>11753.640193900001</v>
      </c>
      <c r="T150" s="39">
        <f t="shared" si="79"/>
        <v>3.0367990777474974E-2</v>
      </c>
      <c r="V150" s="42">
        <f>$V$149</f>
        <v>10</v>
      </c>
      <c r="W150" s="42">
        <f t="shared" si="80"/>
        <v>0.30367990777474974</v>
      </c>
      <c r="Y150" s="39">
        <v>12100406</v>
      </c>
      <c r="Z150" s="39">
        <f>SUM(W48,W376,W549,W830)</f>
        <v>217.71366818066704</v>
      </c>
      <c r="AB150" s="18">
        <f t="shared" si="73"/>
        <v>1629.2759858995457</v>
      </c>
      <c r="AE150" s="5"/>
    </row>
    <row r="151" spans="1:32" ht="14.4" customHeight="1" x14ac:dyDescent="0.3">
      <c r="A151" s="5" t="s">
        <v>1128</v>
      </c>
      <c r="B151" s="5" t="s">
        <v>892</v>
      </c>
      <c r="C151" s="39">
        <v>11140301</v>
      </c>
      <c r="D151" s="39">
        <v>33915</v>
      </c>
      <c r="E151" s="39">
        <v>3585</v>
      </c>
      <c r="F151" s="39">
        <f t="shared" si="74"/>
        <v>0.10570544007076514</v>
      </c>
      <c r="H151" s="39">
        <f>$H$150</f>
        <v>6036</v>
      </c>
      <c r="I151" s="39">
        <f>$I$150</f>
        <v>73</v>
      </c>
      <c r="J151" s="39">
        <f t="shared" si="77"/>
        <v>6109</v>
      </c>
      <c r="K151" s="39">
        <f t="shared" si="78"/>
        <v>645.75453339230421</v>
      </c>
      <c r="M151" s="5">
        <v>12100407</v>
      </c>
      <c r="N151" s="5">
        <f>SUM(K820,K869,K890,K909)</f>
        <v>10353.348848367519</v>
      </c>
      <c r="P151" s="38" t="s">
        <v>655</v>
      </c>
      <c r="Q151" s="40" t="s">
        <v>1286</v>
      </c>
      <c r="R151" s="39">
        <v>387040.42951099999</v>
      </c>
      <c r="S151" s="41">
        <v>256110.45414300001</v>
      </c>
      <c r="T151" s="39">
        <f t="shared" si="79"/>
        <v>0.66171499051553517</v>
      </c>
      <c r="V151" s="42">
        <f t="shared" ref="V151:V152" si="90">$V$149</f>
        <v>10</v>
      </c>
      <c r="W151" s="42">
        <f t="shared" si="80"/>
        <v>6.617149905155352</v>
      </c>
      <c r="Y151" s="39">
        <v>12100407</v>
      </c>
      <c r="Z151" s="39">
        <f>SUM(W16,W49,W636,W831,W856)</f>
        <v>355.00227715436313</v>
      </c>
      <c r="AB151" s="18">
        <f t="shared" si="73"/>
        <v>10708.351125521882</v>
      </c>
      <c r="AE151" s="5"/>
    </row>
    <row r="152" spans="1:32" ht="14.4" customHeight="1" x14ac:dyDescent="0.3">
      <c r="A152" s="5" t="s">
        <v>1128</v>
      </c>
      <c r="B152" s="5" t="s">
        <v>892</v>
      </c>
      <c r="C152" s="39">
        <v>12030106</v>
      </c>
      <c r="D152" s="39">
        <v>33915</v>
      </c>
      <c r="E152" s="39">
        <v>4595</v>
      </c>
      <c r="F152" s="39">
        <f t="shared" si="74"/>
        <v>0.13548577325667108</v>
      </c>
      <c r="H152" s="39">
        <f>$H$150</f>
        <v>6036</v>
      </c>
      <c r="I152" s="39">
        <f>$I$150</f>
        <v>73</v>
      </c>
      <c r="J152" s="39">
        <f t="shared" si="77"/>
        <v>6109</v>
      </c>
      <c r="K152" s="39">
        <f t="shared" si="78"/>
        <v>827.68258882500356</v>
      </c>
      <c r="M152" s="5">
        <v>12110101</v>
      </c>
      <c r="N152" s="5">
        <f>SUM(K664,K679,K821)</f>
        <v>527.48162113412036</v>
      </c>
      <c r="P152" s="38" t="s">
        <v>655</v>
      </c>
      <c r="Q152" s="40" t="s">
        <v>1287</v>
      </c>
      <c r="R152" s="39">
        <v>387040.42951099999</v>
      </c>
      <c r="S152" s="41">
        <v>36961.928137000003</v>
      </c>
      <c r="T152" s="39">
        <f t="shared" si="79"/>
        <v>9.5498881560510243E-2</v>
      </c>
      <c r="V152" s="42">
        <f t="shared" si="90"/>
        <v>10</v>
      </c>
      <c r="W152" s="42">
        <f t="shared" si="80"/>
        <v>0.9549888156051024</v>
      </c>
      <c r="Y152" s="39">
        <v>12110101</v>
      </c>
      <c r="Z152" s="39">
        <f>SUM(W293,W585,W962)</f>
        <v>310.72908242169365</v>
      </c>
      <c r="AB152" s="18">
        <f t="shared" si="73"/>
        <v>838.21070355581401</v>
      </c>
      <c r="AE152" s="5"/>
      <c r="AF152" s="5"/>
    </row>
    <row r="153" spans="1:32" ht="14.4" customHeight="1" x14ac:dyDescent="0.3">
      <c r="A153" s="5" t="s">
        <v>1128</v>
      </c>
      <c r="B153" s="5" t="s">
        <v>658</v>
      </c>
      <c r="C153" s="39">
        <v>12030108</v>
      </c>
      <c r="D153" s="39">
        <v>19779</v>
      </c>
      <c r="E153" s="39">
        <v>513</v>
      </c>
      <c r="F153" s="39">
        <f t="shared" si="74"/>
        <v>2.5936599423631124E-2</v>
      </c>
      <c r="H153" s="39">
        <f>Input!J85</f>
        <v>2908</v>
      </c>
      <c r="I153" s="39">
        <f>Input!K85</f>
        <v>0</v>
      </c>
      <c r="J153" s="39">
        <f t="shared" si="77"/>
        <v>2908</v>
      </c>
      <c r="K153" s="39">
        <f t="shared" si="78"/>
        <v>75.423631123919307</v>
      </c>
      <c r="M153" s="5">
        <v>12110102</v>
      </c>
      <c r="N153" s="5">
        <f>SUM(K665,K674,K822)</f>
        <v>51.522526411525448</v>
      </c>
      <c r="P153" s="38" t="s">
        <v>875</v>
      </c>
      <c r="Q153" s="40" t="s">
        <v>1192</v>
      </c>
      <c r="R153" s="39">
        <v>679610.74302709382</v>
      </c>
      <c r="S153" s="41">
        <v>286904.98771609389</v>
      </c>
      <c r="T153" s="39">
        <f t="shared" si="79"/>
        <v>0.42216075990525642</v>
      </c>
      <c r="V153" s="42">
        <f>Input!M39</f>
        <v>80</v>
      </c>
      <c r="W153" s="42">
        <f t="shared" si="80"/>
        <v>33.772860792420516</v>
      </c>
      <c r="Y153" s="39">
        <v>12110102</v>
      </c>
      <c r="Z153" s="39">
        <f>SUM(W294,W586,W963)</f>
        <v>119.80045435010356</v>
      </c>
      <c r="AB153" s="18">
        <f t="shared" si="73"/>
        <v>171.32298076162903</v>
      </c>
      <c r="AE153" s="5"/>
      <c r="AF153" s="5"/>
    </row>
    <row r="154" spans="1:32" ht="14.4" customHeight="1" x14ac:dyDescent="0.3">
      <c r="A154" s="5" t="s">
        <v>1128</v>
      </c>
      <c r="B154" s="5" t="s">
        <v>658</v>
      </c>
      <c r="C154" s="39">
        <v>12030201</v>
      </c>
      <c r="D154" s="39">
        <v>19779</v>
      </c>
      <c r="E154" s="39">
        <v>15123</v>
      </c>
      <c r="F154" s="39">
        <f t="shared" si="74"/>
        <v>0.76459881692704379</v>
      </c>
      <c r="H154" s="39">
        <f>$H$153</f>
        <v>2908</v>
      </c>
      <c r="I154" s="39">
        <f>$I$153</f>
        <v>0</v>
      </c>
      <c r="J154" s="39">
        <f t="shared" si="77"/>
        <v>2908</v>
      </c>
      <c r="K154" s="39">
        <f t="shared" si="78"/>
        <v>2223.4533596238434</v>
      </c>
      <c r="M154" s="5">
        <v>12110103</v>
      </c>
      <c r="N154" s="5">
        <f>SUM(K776,K808,K823,K837,K857)</f>
        <v>4172.5880702796967</v>
      </c>
      <c r="P154" s="38" t="s">
        <v>875</v>
      </c>
      <c r="Q154" s="40" t="s">
        <v>1291</v>
      </c>
      <c r="R154" s="39">
        <v>679610.74302709382</v>
      </c>
      <c r="S154" s="41">
        <v>81842.038262999995</v>
      </c>
      <c r="T154" s="39">
        <f t="shared" si="79"/>
        <v>0.12042487424266221</v>
      </c>
      <c r="V154" s="42">
        <f>$V$153</f>
        <v>80</v>
      </c>
      <c r="W154" s="42">
        <f t="shared" si="80"/>
        <v>9.6339899394129773</v>
      </c>
      <c r="Y154" s="39">
        <v>12110103</v>
      </c>
      <c r="Z154" s="39">
        <f>SUM(W268,W596,W964,W997,W1057)</f>
        <v>1586.612916096828</v>
      </c>
      <c r="AB154" s="18">
        <f t="shared" si="73"/>
        <v>5759.2009863765252</v>
      </c>
      <c r="AE154" s="5"/>
      <c r="AF154" s="5"/>
    </row>
    <row r="155" spans="1:32" ht="14.4" customHeight="1" x14ac:dyDescent="0.3">
      <c r="A155" s="5" t="s">
        <v>1128</v>
      </c>
      <c r="B155" s="5" t="s">
        <v>658</v>
      </c>
      <c r="C155" s="39">
        <v>12070103</v>
      </c>
      <c r="D155" s="39">
        <v>19779</v>
      </c>
      <c r="E155" s="39">
        <v>4143</v>
      </c>
      <c r="F155" s="39">
        <f t="shared" si="74"/>
        <v>0.20946458364932505</v>
      </c>
      <c r="H155" s="39">
        <f>$H$153</f>
        <v>2908</v>
      </c>
      <c r="I155" s="39">
        <f>$I$153</f>
        <v>0</v>
      </c>
      <c r="J155" s="39">
        <f t="shared" si="77"/>
        <v>2908</v>
      </c>
      <c r="K155" s="39">
        <f t="shared" si="78"/>
        <v>609.12300925223724</v>
      </c>
      <c r="M155" s="5">
        <v>12110104</v>
      </c>
      <c r="N155" s="5">
        <f>SUM(K675,K777,K824,K838,K851)</f>
        <v>2684.5247114780514</v>
      </c>
      <c r="P155" s="38" t="s">
        <v>875</v>
      </c>
      <c r="Q155" s="40" t="s">
        <v>1204</v>
      </c>
      <c r="R155" s="39">
        <v>679610.74302709382</v>
      </c>
      <c r="S155" s="41">
        <v>310863.71704800002</v>
      </c>
      <c r="T155" s="39">
        <f t="shared" si="79"/>
        <v>0.45741436585208145</v>
      </c>
      <c r="V155" s="42">
        <f>$V$153</f>
        <v>80</v>
      </c>
      <c r="W155" s="42">
        <f t="shared" si="80"/>
        <v>36.593149268166513</v>
      </c>
      <c r="Y155" s="39">
        <v>12110104</v>
      </c>
      <c r="Z155" s="39">
        <f>SUM(W269,W587,W671,W965,W1058)</f>
        <v>480.52770029184137</v>
      </c>
      <c r="AB155" s="18">
        <f t="shared" si="73"/>
        <v>3165.0524117698928</v>
      </c>
      <c r="AE155" s="5"/>
      <c r="AF155" s="5"/>
    </row>
    <row r="156" spans="1:32" ht="14.4" customHeight="1" x14ac:dyDescent="0.3">
      <c r="A156" s="5" t="s">
        <v>1128</v>
      </c>
      <c r="B156" s="5" t="s">
        <v>1003</v>
      </c>
      <c r="C156" s="39">
        <v>11130210</v>
      </c>
      <c r="D156" s="39">
        <v>120877</v>
      </c>
      <c r="E156" s="39">
        <v>19135</v>
      </c>
      <c r="F156" s="39">
        <f t="shared" si="74"/>
        <v>0.15830141383389726</v>
      </c>
      <c r="H156" s="39">
        <f>Input!J96</f>
        <v>24278</v>
      </c>
      <c r="I156" s="39">
        <f>Input!K96</f>
        <v>7010</v>
      </c>
      <c r="J156" s="39">
        <f t="shared" si="77"/>
        <v>31288</v>
      </c>
      <c r="K156" s="39">
        <f t="shared" si="78"/>
        <v>4952.9346360349773</v>
      </c>
      <c r="M156" s="5">
        <v>12110105</v>
      </c>
      <c r="N156" s="5">
        <f>SUM(K809,K858,K874,K891,K895)</f>
        <v>2828.9408408990157</v>
      </c>
      <c r="P156" s="38" t="s">
        <v>963</v>
      </c>
      <c r="Q156" s="40" t="s">
        <v>1145</v>
      </c>
      <c r="R156" s="39">
        <v>456598.63606674003</v>
      </c>
      <c r="S156" s="41">
        <v>292359.43100099999</v>
      </c>
      <c r="T156" s="39">
        <f t="shared" si="79"/>
        <v>0.6402985202046606</v>
      </c>
      <c r="V156" s="42">
        <f>Input!M40</f>
        <v>0</v>
      </c>
      <c r="W156" s="42">
        <f t="shared" si="80"/>
        <v>0</v>
      </c>
      <c r="Y156" s="39">
        <v>12110105</v>
      </c>
      <c r="Z156" s="39">
        <f>SUM(W270,W279,W597,W637,W683,W998)</f>
        <v>1740.0873164694804</v>
      </c>
      <c r="AB156" s="18">
        <f t="shared" si="73"/>
        <v>4569.0281573684961</v>
      </c>
      <c r="AF156" s="5"/>
    </row>
    <row r="157" spans="1:32" ht="14.4" customHeight="1" x14ac:dyDescent="0.3">
      <c r="A157" s="5" t="s">
        <v>1128</v>
      </c>
      <c r="B157" s="5" t="s">
        <v>1003</v>
      </c>
      <c r="C157" s="39">
        <v>11140101</v>
      </c>
      <c r="D157" s="39">
        <v>120877</v>
      </c>
      <c r="E157" s="39">
        <v>82383</v>
      </c>
      <c r="F157" s="39">
        <f t="shared" si="74"/>
        <v>0.68154404890922182</v>
      </c>
      <c r="H157" s="39">
        <f>$H$156</f>
        <v>24278</v>
      </c>
      <c r="I157" s="39">
        <f>$I$156</f>
        <v>7010</v>
      </c>
      <c r="J157" s="39">
        <f t="shared" si="77"/>
        <v>31288</v>
      </c>
      <c r="K157" s="39">
        <f t="shared" si="78"/>
        <v>21324.150202271732</v>
      </c>
      <c r="M157" s="5">
        <v>12110106</v>
      </c>
      <c r="N157" s="5">
        <f>SUM(K661,K673,K680,K779,K812,K825,K839)</f>
        <v>11111.117906860482</v>
      </c>
      <c r="P157" s="38" t="s">
        <v>963</v>
      </c>
      <c r="Q157" s="40" t="s">
        <v>1146</v>
      </c>
      <c r="R157" s="39">
        <v>456598.63606674003</v>
      </c>
      <c r="S157" s="41">
        <v>95145.518318500006</v>
      </c>
      <c r="T157" s="39">
        <f t="shared" si="79"/>
        <v>0.20837889297722911</v>
      </c>
      <c r="V157" s="42">
        <f>$V$156</f>
        <v>0</v>
      </c>
      <c r="W157" s="42">
        <f t="shared" si="80"/>
        <v>0</v>
      </c>
      <c r="Y157" s="39">
        <v>12110106</v>
      </c>
      <c r="Z157" s="39">
        <f>SUM(W37,W346,W575,W689,W966,W1059)</f>
        <v>1498.772038623245</v>
      </c>
      <c r="AB157" s="18">
        <f t="shared" si="73"/>
        <v>12609.889945483726</v>
      </c>
      <c r="AF157" s="5"/>
    </row>
    <row r="158" spans="1:32" ht="14.4" customHeight="1" x14ac:dyDescent="0.3">
      <c r="A158" s="5" t="s">
        <v>1128</v>
      </c>
      <c r="B158" s="5" t="s">
        <v>1003</v>
      </c>
      <c r="C158" s="39">
        <v>12030103</v>
      </c>
      <c r="D158" s="39">
        <v>120877</v>
      </c>
      <c r="E158" s="39">
        <v>8179</v>
      </c>
      <c r="F158" s="39">
        <f t="shared" si="74"/>
        <v>6.7663823556176936E-2</v>
      </c>
      <c r="H158" s="39">
        <f t="shared" ref="H158:H159" si="91">$H$156</f>
        <v>24278</v>
      </c>
      <c r="I158" s="39">
        <f t="shared" ref="I158:I159" si="92">$I$156</f>
        <v>7010</v>
      </c>
      <c r="J158" s="39">
        <f t="shared" si="77"/>
        <v>31288</v>
      </c>
      <c r="K158" s="39">
        <f t="shared" si="78"/>
        <v>2117.0657114256642</v>
      </c>
      <c r="M158" s="5">
        <v>12110107</v>
      </c>
      <c r="N158" s="5">
        <f>SUM(K662,K780,K813,K826)</f>
        <v>2643.969416686989</v>
      </c>
      <c r="P158" s="38" t="s">
        <v>963</v>
      </c>
      <c r="Q158" s="40" t="s">
        <v>1147</v>
      </c>
      <c r="R158" s="39">
        <v>456598.63606674003</v>
      </c>
      <c r="S158" s="41">
        <v>67910.434494500005</v>
      </c>
      <c r="T158" s="39">
        <f t="shared" si="79"/>
        <v>0.14873113743724298</v>
      </c>
      <c r="V158" s="42">
        <f t="shared" ref="V158:V159" si="93">$V$156</f>
        <v>0</v>
      </c>
      <c r="W158" s="42">
        <f t="shared" si="80"/>
        <v>0</v>
      </c>
      <c r="Y158" s="39">
        <v>12110107</v>
      </c>
      <c r="Z158" s="39">
        <f>SUM(W38,W347,W690,W967)</f>
        <v>1043.4784801027877</v>
      </c>
      <c r="AB158" s="18">
        <f t="shared" si="73"/>
        <v>3687.4478967897767</v>
      </c>
      <c r="AF158" s="5"/>
    </row>
    <row r="159" spans="1:32" ht="14.4" customHeight="1" x14ac:dyDescent="0.3">
      <c r="A159" s="5" t="s">
        <v>1128</v>
      </c>
      <c r="B159" s="5" t="s">
        <v>1003</v>
      </c>
      <c r="C159" s="39">
        <v>12030106</v>
      </c>
      <c r="D159" s="39">
        <v>120877</v>
      </c>
      <c r="E159" s="39">
        <v>11180</v>
      </c>
      <c r="F159" s="39">
        <f t="shared" si="74"/>
        <v>9.2490713700704025E-2</v>
      </c>
      <c r="H159" s="39">
        <f t="shared" si="91"/>
        <v>24278</v>
      </c>
      <c r="I159" s="39">
        <f t="shared" si="92"/>
        <v>7010</v>
      </c>
      <c r="J159" s="39">
        <f t="shared" si="77"/>
        <v>31288</v>
      </c>
      <c r="K159" s="39">
        <f t="shared" si="78"/>
        <v>2893.8494502676276</v>
      </c>
      <c r="M159" s="5">
        <v>12110108</v>
      </c>
      <c r="N159" s="5">
        <f>SUM(K781,K810,K840,K892,K896)</f>
        <v>1585.2413226332135</v>
      </c>
      <c r="P159" s="38" t="s">
        <v>963</v>
      </c>
      <c r="Q159" s="40" t="s">
        <v>1148</v>
      </c>
      <c r="R159" s="39">
        <v>456598.63606674003</v>
      </c>
      <c r="S159" s="41">
        <v>1183.2522527399999</v>
      </c>
      <c r="T159" s="39">
        <f t="shared" si="79"/>
        <v>2.5914493808672843E-3</v>
      </c>
      <c r="V159" s="42">
        <f t="shared" si="93"/>
        <v>0</v>
      </c>
      <c r="W159" s="42">
        <f t="shared" si="80"/>
        <v>0</v>
      </c>
      <c r="Y159" s="39">
        <v>12110108</v>
      </c>
      <c r="Z159" s="39">
        <f>SUM(W26,W271,W348,W598,W638,W684,W1060)</f>
        <v>385.14344950554965</v>
      </c>
      <c r="AB159" s="18">
        <f t="shared" si="73"/>
        <v>1970.3847721387631</v>
      </c>
      <c r="AF159" s="5"/>
    </row>
    <row r="160" spans="1:32" ht="14.4" customHeight="1" x14ac:dyDescent="0.3">
      <c r="A160" s="5" t="s">
        <v>1128</v>
      </c>
      <c r="B160" s="5" t="s">
        <v>888</v>
      </c>
      <c r="C160" s="39">
        <v>12020001</v>
      </c>
      <c r="D160" s="39">
        <v>55741</v>
      </c>
      <c r="E160" s="39">
        <v>264</v>
      </c>
      <c r="F160" s="39">
        <f t="shared" si="74"/>
        <v>4.7361905957912492E-3</v>
      </c>
      <c r="H160" s="39">
        <f>Input!J114</f>
        <v>9253</v>
      </c>
      <c r="I160" s="39">
        <f>Input!K114</f>
        <v>110</v>
      </c>
      <c r="J160" s="39">
        <f t="shared" si="77"/>
        <v>9363</v>
      </c>
      <c r="K160" s="39">
        <f t="shared" si="78"/>
        <v>44.344952548393465</v>
      </c>
      <c r="M160" s="5">
        <v>12110109</v>
      </c>
      <c r="N160" s="5">
        <f>SUM(K753,K782,K814,K897)</f>
        <v>3365.0067419937909</v>
      </c>
      <c r="P160" s="38" t="s">
        <v>964</v>
      </c>
      <c r="Q160" s="40" t="s">
        <v>1174</v>
      </c>
      <c r="R160" s="39">
        <v>700987.65826751117</v>
      </c>
      <c r="S160" s="41">
        <v>12234.988000400001</v>
      </c>
      <c r="T160" s="39">
        <f t="shared" si="79"/>
        <v>1.7453927834676485E-2</v>
      </c>
      <c r="V160" s="43">
        <f>Input!M41</f>
        <v>1147</v>
      </c>
      <c r="W160" s="42">
        <f t="shared" si="80"/>
        <v>20.019655226373928</v>
      </c>
      <c r="Y160" s="39">
        <v>12110109</v>
      </c>
      <c r="Z160" s="39">
        <f>SUM(W27,W349,W685,W691)</f>
        <v>475.57781945340724</v>
      </c>
      <c r="AB160" s="18">
        <f t="shared" si="73"/>
        <v>3840.5845614471982</v>
      </c>
    </row>
    <row r="161" spans="1:32" ht="14.4" customHeight="1" x14ac:dyDescent="0.3">
      <c r="A161" s="5" t="s">
        <v>1128</v>
      </c>
      <c r="B161" s="5" t="s">
        <v>888</v>
      </c>
      <c r="C161" s="39">
        <v>12030105</v>
      </c>
      <c r="D161" s="39">
        <v>55741</v>
      </c>
      <c r="E161" s="39">
        <v>5976</v>
      </c>
      <c r="F161" s="39">
        <f t="shared" si="74"/>
        <v>0.10721013257745646</v>
      </c>
      <c r="H161" s="39">
        <f>$H$160</f>
        <v>9253</v>
      </c>
      <c r="I161" s="39">
        <f>$I$160</f>
        <v>110</v>
      </c>
      <c r="J161" s="39">
        <f t="shared" si="77"/>
        <v>9363</v>
      </c>
      <c r="K161" s="39">
        <f t="shared" si="78"/>
        <v>1003.8084713227248</v>
      </c>
      <c r="M161" s="5">
        <v>12110110</v>
      </c>
      <c r="N161" s="5">
        <f>SUM(K754,K759,K783,K801,K815,K836,K893,K898)</f>
        <v>8560.4722119708586</v>
      </c>
      <c r="P161" s="38" t="s">
        <v>964</v>
      </c>
      <c r="Q161" s="40" t="s">
        <v>1175</v>
      </c>
      <c r="R161" s="39">
        <v>700987.65826751117</v>
      </c>
      <c r="S161" s="41">
        <v>77759.814048053755</v>
      </c>
      <c r="T161" s="39">
        <f t="shared" si="79"/>
        <v>0.11092893452680308</v>
      </c>
      <c r="V161" s="43">
        <f>$V$160</f>
        <v>1147</v>
      </c>
      <c r="W161" s="42">
        <f t="shared" si="80"/>
        <v>127.23548790224314</v>
      </c>
      <c r="Y161" s="39">
        <v>12110110</v>
      </c>
      <c r="Z161" s="39">
        <f>SUM(W28,W61,W350,W550,W639,W686,W692,W1034)</f>
        <v>1264.9104709889116</v>
      </c>
      <c r="AB161" s="18">
        <f t="shared" si="73"/>
        <v>9825.382682959771</v>
      </c>
    </row>
    <row r="162" spans="1:32" ht="14.4" customHeight="1" x14ac:dyDescent="0.3">
      <c r="A162" s="5" t="s">
        <v>1128</v>
      </c>
      <c r="B162" s="5" t="s">
        <v>888</v>
      </c>
      <c r="C162" s="39">
        <v>12030107</v>
      </c>
      <c r="D162" s="39">
        <v>55741</v>
      </c>
      <c r="E162" s="39">
        <v>42960</v>
      </c>
      <c r="F162" s="39">
        <f t="shared" si="74"/>
        <v>0.77070737876966688</v>
      </c>
      <c r="H162" s="39">
        <f t="shared" ref="H162:H163" si="94">$H$160</f>
        <v>9253</v>
      </c>
      <c r="I162" s="39">
        <f t="shared" ref="I162:I163" si="95">$I$160</f>
        <v>110</v>
      </c>
      <c r="J162" s="39">
        <f t="shared" si="77"/>
        <v>9363</v>
      </c>
      <c r="K162" s="39">
        <f t="shared" si="78"/>
        <v>7216.1331874203906</v>
      </c>
      <c r="M162" s="5">
        <v>12110111</v>
      </c>
      <c r="N162" s="5">
        <f>SUM(K802,K870,K875,K879,K894,K899,K901,K910)</f>
        <v>16288.989618090796</v>
      </c>
      <c r="P162" s="38" t="s">
        <v>964</v>
      </c>
      <c r="Q162" s="40" t="s">
        <v>1167</v>
      </c>
      <c r="R162" s="39">
        <v>700987.65826751117</v>
      </c>
      <c r="S162" s="41">
        <v>69791.830390999996</v>
      </c>
      <c r="T162" s="39">
        <f t="shared" si="79"/>
        <v>9.9562138602397487E-2</v>
      </c>
      <c r="V162" s="43">
        <f t="shared" ref="V162:V164" si="96">$V$160</f>
        <v>1147</v>
      </c>
      <c r="W162" s="42">
        <f t="shared" si="80"/>
        <v>114.19777297694992</v>
      </c>
      <c r="Y162" s="39">
        <v>12110111</v>
      </c>
      <c r="Z162" s="39">
        <f>SUM(W50,W280,W534,W551,W640,W687,W748,W857)</f>
        <v>310.61087110710713</v>
      </c>
      <c r="AB162" s="18">
        <f t="shared" si="73"/>
        <v>16599.600489197903</v>
      </c>
    </row>
    <row r="163" spans="1:32" ht="14.4" customHeight="1" x14ac:dyDescent="0.3">
      <c r="A163" s="5" t="s">
        <v>1128</v>
      </c>
      <c r="B163" s="5" t="s">
        <v>888</v>
      </c>
      <c r="C163" s="39">
        <v>12030201</v>
      </c>
      <c r="D163" s="39">
        <v>55741</v>
      </c>
      <c r="E163" s="39">
        <v>6541</v>
      </c>
      <c r="F163" s="39">
        <f t="shared" si="74"/>
        <v>0.11734629805708545</v>
      </c>
      <c r="H163" s="39">
        <f t="shared" si="94"/>
        <v>9253</v>
      </c>
      <c r="I163" s="39">
        <f t="shared" si="95"/>
        <v>110</v>
      </c>
      <c r="J163" s="39">
        <f t="shared" si="77"/>
        <v>9363</v>
      </c>
      <c r="K163" s="39">
        <f t="shared" si="78"/>
        <v>1098.713388708491</v>
      </c>
      <c r="M163" s="5">
        <v>12110201</v>
      </c>
      <c r="N163" s="5">
        <f>SUM(K902,K911)</f>
        <v>10742.290979893152</v>
      </c>
      <c r="P163" s="38" t="s">
        <v>964</v>
      </c>
      <c r="Q163" s="40" t="s">
        <v>1168</v>
      </c>
      <c r="R163" s="39">
        <v>700987.65826751117</v>
      </c>
      <c r="S163" s="41">
        <v>462513.58477037406</v>
      </c>
      <c r="T163" s="39">
        <f t="shared" si="79"/>
        <v>0.65980275018461088</v>
      </c>
      <c r="V163" s="43">
        <f t="shared" si="96"/>
        <v>1147</v>
      </c>
      <c r="W163" s="42">
        <f t="shared" si="80"/>
        <v>756.79375446174868</v>
      </c>
      <c r="Y163" s="39">
        <v>12110201</v>
      </c>
      <c r="Z163" s="39">
        <f>SUM(W749,W858)</f>
        <v>47.485625490321326</v>
      </c>
      <c r="AB163" s="18">
        <f t="shared" si="73"/>
        <v>10789.776605383473</v>
      </c>
    </row>
    <row r="164" spans="1:32" ht="14.4" customHeight="1" x14ac:dyDescent="0.3">
      <c r="A164" s="5" t="s">
        <v>1128</v>
      </c>
      <c r="B164" s="5" t="s">
        <v>773</v>
      </c>
      <c r="C164" s="39">
        <v>12030101</v>
      </c>
      <c r="D164" s="39">
        <v>9044</v>
      </c>
      <c r="E164" s="39">
        <v>7057</v>
      </c>
      <c r="F164" s="39">
        <f t="shared" si="74"/>
        <v>0.780296329057939</v>
      </c>
      <c r="H164" s="39">
        <f>Input!J127</f>
        <v>1333</v>
      </c>
      <c r="I164" s="39">
        <f>Input!K127</f>
        <v>2</v>
      </c>
      <c r="J164" s="39">
        <f t="shared" si="77"/>
        <v>1335</v>
      </c>
      <c r="K164" s="39">
        <f t="shared" si="78"/>
        <v>1041.6955992923486</v>
      </c>
      <c r="M164" s="5">
        <v>12110202</v>
      </c>
      <c r="N164" s="5">
        <f>K903</f>
        <v>97728.888476087741</v>
      </c>
      <c r="P164" s="38" t="s">
        <v>964</v>
      </c>
      <c r="Q164" s="40" t="s">
        <v>1169</v>
      </c>
      <c r="R164" s="39">
        <v>700987.65826751117</v>
      </c>
      <c r="S164" s="41">
        <v>78687.441057683289</v>
      </c>
      <c r="T164" s="39">
        <f t="shared" si="79"/>
        <v>0.11225224885151196</v>
      </c>
      <c r="V164" s="43">
        <f t="shared" si="96"/>
        <v>1147</v>
      </c>
      <c r="W164" s="42">
        <f t="shared" si="80"/>
        <v>128.75332943268421</v>
      </c>
      <c r="Y164" s="39">
        <v>12110202</v>
      </c>
      <c r="Z164" s="39">
        <f>W750</f>
        <v>196.09317265647525</v>
      </c>
      <c r="AB164" s="18">
        <f t="shared" si="73"/>
        <v>97924.981648744215</v>
      </c>
    </row>
    <row r="165" spans="1:32" ht="14.4" customHeight="1" x14ac:dyDescent="0.3">
      <c r="A165" s="5" t="s">
        <v>1128</v>
      </c>
      <c r="B165" s="5" t="s">
        <v>773</v>
      </c>
      <c r="C165" s="39">
        <v>12060201</v>
      </c>
      <c r="D165" s="39">
        <v>9044</v>
      </c>
      <c r="E165" s="39">
        <v>1987</v>
      </c>
      <c r="F165" s="39">
        <f t="shared" si="74"/>
        <v>0.21970367094206103</v>
      </c>
      <c r="H165" s="39">
        <f>$H$164</f>
        <v>1333</v>
      </c>
      <c r="I165" s="39">
        <f>$I$164</f>
        <v>2</v>
      </c>
      <c r="J165" s="39">
        <f t="shared" si="77"/>
        <v>1335</v>
      </c>
      <c r="K165" s="39">
        <f t="shared" si="78"/>
        <v>293.3044007076515</v>
      </c>
      <c r="M165" s="5">
        <v>12110203</v>
      </c>
      <c r="N165" s="5">
        <f>SUM(K886,K904)</f>
        <v>6322.4457689127748</v>
      </c>
      <c r="P165" s="38" t="s">
        <v>965</v>
      </c>
      <c r="Q165" s="40" t="s">
        <v>1341</v>
      </c>
      <c r="R165" s="39">
        <v>480584.26208160998</v>
      </c>
      <c r="S165" s="41">
        <v>194285.0699</v>
      </c>
      <c r="T165" s="39">
        <f t="shared" si="79"/>
        <v>0.40426848157380496</v>
      </c>
      <c r="V165" s="42">
        <f>Input!M42</f>
        <v>17</v>
      </c>
      <c r="W165" s="42">
        <f t="shared" si="80"/>
        <v>6.8725641867546843</v>
      </c>
      <c r="Y165" s="39">
        <v>12110203</v>
      </c>
      <c r="Z165" s="39">
        <f>SUM(W561,W589,W751)</f>
        <v>67.903870213157376</v>
      </c>
      <c r="AB165" s="18">
        <f t="shared" si="73"/>
        <v>6390.3496391259323</v>
      </c>
      <c r="AE165" s="5"/>
    </row>
    <row r="166" spans="1:32" ht="14.4" customHeight="1" x14ac:dyDescent="0.3">
      <c r="A166" s="5" t="s">
        <v>1128</v>
      </c>
      <c r="B166" s="5" t="s">
        <v>777</v>
      </c>
      <c r="C166" s="39">
        <v>12030102</v>
      </c>
      <c r="D166" s="39">
        <v>13</v>
      </c>
      <c r="E166" s="39">
        <v>10</v>
      </c>
      <c r="F166" s="39">
        <f t="shared" si="74"/>
        <v>0.76923076923076927</v>
      </c>
      <c r="H166" s="39">
        <f>Input!J134</f>
        <v>0</v>
      </c>
      <c r="I166" s="39">
        <f>Input!K134</f>
        <v>0</v>
      </c>
      <c r="J166" s="39">
        <f t="shared" si="77"/>
        <v>0</v>
      </c>
      <c r="K166" s="39">
        <f t="shared" si="78"/>
        <v>0</v>
      </c>
      <c r="M166" s="5">
        <v>12110204</v>
      </c>
      <c r="N166" s="5">
        <f>SUM(K876,K880,K887,K905)</f>
        <v>14658.25777463948</v>
      </c>
      <c r="P166" s="38" t="s">
        <v>965</v>
      </c>
      <c r="Q166" s="40" t="s">
        <v>1235</v>
      </c>
      <c r="R166" s="39">
        <v>480584.26208160998</v>
      </c>
      <c r="S166" s="41">
        <v>7160.5784896100004</v>
      </c>
      <c r="T166" s="39">
        <f t="shared" si="79"/>
        <v>1.4899735706272531E-2</v>
      </c>
      <c r="V166" s="42">
        <f>$V$165</f>
        <v>17</v>
      </c>
      <c r="W166" s="42">
        <f t="shared" si="80"/>
        <v>0.253295507006633</v>
      </c>
      <c r="Y166" s="39">
        <v>12110204</v>
      </c>
      <c r="Z166" s="39">
        <f>SUM(W281,W535,W590,W752)</f>
        <v>603.77298299112613</v>
      </c>
      <c r="AB166" s="18">
        <f t="shared" si="73"/>
        <v>15262.030757630606</v>
      </c>
    </row>
    <row r="167" spans="1:32" ht="14.4" customHeight="1" x14ac:dyDescent="0.3">
      <c r="A167" s="5" t="s">
        <v>1128</v>
      </c>
      <c r="B167" s="5" t="s">
        <v>777</v>
      </c>
      <c r="C167" s="39">
        <v>12030109</v>
      </c>
      <c r="D167" s="39">
        <v>13</v>
      </c>
      <c r="E167" s="39">
        <v>3</v>
      </c>
      <c r="F167" s="39">
        <f t="shared" si="74"/>
        <v>0.23076923076923078</v>
      </c>
      <c r="H167" s="39">
        <f>$H$166</f>
        <v>0</v>
      </c>
      <c r="I167" s="39">
        <f>$I$166</f>
        <v>0</v>
      </c>
      <c r="J167" s="39">
        <f t="shared" si="77"/>
        <v>0</v>
      </c>
      <c r="K167" s="39">
        <f t="shared" si="78"/>
        <v>0</v>
      </c>
      <c r="M167" s="5">
        <v>12110205</v>
      </c>
      <c r="N167" s="5">
        <f>SUM(K859,K871,K877,K881,K883,K888,K906)</f>
        <v>6342.9601528646981</v>
      </c>
      <c r="P167" s="38" t="s">
        <v>965</v>
      </c>
      <c r="Q167" s="40" t="s">
        <v>1344</v>
      </c>
      <c r="R167" s="39">
        <v>480584.26208160998</v>
      </c>
      <c r="S167" s="41">
        <v>279138.61369199998</v>
      </c>
      <c r="T167" s="39">
        <f t="shared" si="79"/>
        <v>0.58083178271992253</v>
      </c>
      <c r="V167" s="42">
        <f>$V$165</f>
        <v>17</v>
      </c>
      <c r="W167" s="42">
        <f t="shared" si="80"/>
        <v>9.874140306238683</v>
      </c>
      <c r="Y167" s="39">
        <v>12110205</v>
      </c>
      <c r="Z167" s="39">
        <f>SUM(W100,W282,W536,W562,W591,W753,W999)</f>
        <v>904.40748764860746</v>
      </c>
      <c r="AB167" s="18">
        <f t="shared" si="73"/>
        <v>7247.3676405133056</v>
      </c>
    </row>
    <row r="168" spans="1:32" ht="14.4" customHeight="1" x14ac:dyDescent="0.3">
      <c r="A168" s="5" t="s">
        <v>1128</v>
      </c>
      <c r="B168" s="5" t="s">
        <v>737</v>
      </c>
      <c r="C168" s="39">
        <v>12010001</v>
      </c>
      <c r="D168" s="39">
        <v>103350</v>
      </c>
      <c r="E168" s="39">
        <v>2019</v>
      </c>
      <c r="F168" s="39">
        <f t="shared" si="74"/>
        <v>1.9535558780841799E-2</v>
      </c>
      <c r="H168" s="39">
        <f>Input!J138</f>
        <v>16330</v>
      </c>
      <c r="I168" s="39">
        <f>Input!K138</f>
        <v>760</v>
      </c>
      <c r="J168" s="39">
        <f t="shared" si="77"/>
        <v>17090</v>
      </c>
      <c r="K168" s="39">
        <f t="shared" si="78"/>
        <v>333.86269956458636</v>
      </c>
      <c r="M168" s="5">
        <v>12110206</v>
      </c>
      <c r="N168" s="5">
        <f>SUM(K847,K860,K872,K878,K882,K884)</f>
        <v>3022.2156830920949</v>
      </c>
      <c r="P168" s="38" t="s">
        <v>966</v>
      </c>
      <c r="Q168" s="40" t="s">
        <v>1242</v>
      </c>
      <c r="R168" s="39">
        <v>593830.96171586006</v>
      </c>
      <c r="S168" s="41">
        <v>449228.90868699999</v>
      </c>
      <c r="T168" s="39">
        <f t="shared" si="79"/>
        <v>0.75649290395530078</v>
      </c>
      <c r="V168" s="42">
        <f>Input!M43</f>
        <v>128</v>
      </c>
      <c r="W168" s="42">
        <f t="shared" si="80"/>
        <v>96.831091706278499</v>
      </c>
      <c r="Y168" s="39">
        <v>12110206</v>
      </c>
      <c r="Z168" s="39">
        <f>SUM(W101,W283,W530,W537,W563,W1000)</f>
        <v>350.52070802424169</v>
      </c>
      <c r="AB168" s="18">
        <f t="shared" si="73"/>
        <v>3372.7363911163366</v>
      </c>
    </row>
    <row r="169" spans="1:32" ht="14.4" customHeight="1" x14ac:dyDescent="0.3">
      <c r="A169" s="5" t="s">
        <v>1128</v>
      </c>
      <c r="B169" s="5" t="s">
        <v>737</v>
      </c>
      <c r="C169" s="39">
        <v>12030105</v>
      </c>
      <c r="D169" s="39">
        <v>103350</v>
      </c>
      <c r="E169" s="39">
        <v>9020</v>
      </c>
      <c r="F169" s="39">
        <f t="shared" si="74"/>
        <v>8.7276245766811811E-2</v>
      </c>
      <c r="H169" s="39">
        <f>$H$168</f>
        <v>16330</v>
      </c>
      <c r="I169" s="39">
        <f>$I$168</f>
        <v>760</v>
      </c>
      <c r="J169" s="39">
        <f t="shared" si="77"/>
        <v>17090</v>
      </c>
      <c r="K169" s="39">
        <f t="shared" si="78"/>
        <v>1491.5510401548138</v>
      </c>
      <c r="M169" s="5">
        <v>12110207</v>
      </c>
      <c r="N169" s="5">
        <f>SUM(K843,K848,K854,K863,K873,K885)</f>
        <v>496.68748349251308</v>
      </c>
      <c r="P169" s="38" t="s">
        <v>966</v>
      </c>
      <c r="Q169" s="40" t="s">
        <v>1243</v>
      </c>
      <c r="R169" s="39">
        <v>593830.96171586006</v>
      </c>
      <c r="S169" s="41">
        <v>32407.364557199999</v>
      </c>
      <c r="T169" s="39">
        <f t="shared" si="79"/>
        <v>5.4573383077837018E-2</v>
      </c>
      <c r="V169" s="42">
        <f>$V$168</f>
        <v>128</v>
      </c>
      <c r="W169" s="42">
        <f t="shared" si="80"/>
        <v>6.9853930339631383</v>
      </c>
      <c r="Y169" s="39">
        <v>12110207</v>
      </c>
      <c r="Z169" s="39">
        <f>SUM(W102,W464,W531,W564,W888,W1022)</f>
        <v>894.03697791911668</v>
      </c>
      <c r="AB169" s="18">
        <f t="shared" si="73"/>
        <v>1390.7244614116298</v>
      </c>
      <c r="AF169" s="5"/>
    </row>
    <row r="170" spans="1:32" ht="14.4" customHeight="1" x14ac:dyDescent="0.3">
      <c r="A170" s="5" t="s">
        <v>1128</v>
      </c>
      <c r="B170" s="5" t="s">
        <v>737</v>
      </c>
      <c r="C170" s="39">
        <v>12030106</v>
      </c>
      <c r="D170" s="39">
        <v>103350</v>
      </c>
      <c r="E170" s="39">
        <v>31126</v>
      </c>
      <c r="F170" s="39">
        <f t="shared" si="74"/>
        <v>0.30117077890662797</v>
      </c>
      <c r="H170" s="39">
        <f t="shared" ref="H170:H171" si="97">$H$168</f>
        <v>16330</v>
      </c>
      <c r="I170" s="39">
        <f t="shared" ref="I170:I171" si="98">$I$168</f>
        <v>760</v>
      </c>
      <c r="J170" s="39">
        <f t="shared" si="77"/>
        <v>17090</v>
      </c>
      <c r="K170" s="39">
        <f t="shared" si="78"/>
        <v>5147.0086115142722</v>
      </c>
      <c r="M170" s="5">
        <v>12110208</v>
      </c>
      <c r="N170" s="5">
        <f>SUM(K841,K844,K864)</f>
        <v>212577.03164071558</v>
      </c>
      <c r="P170" s="38" t="s">
        <v>966</v>
      </c>
      <c r="Q170" s="40" t="s">
        <v>1244</v>
      </c>
      <c r="R170" s="39">
        <v>593830.96171586006</v>
      </c>
      <c r="S170" s="41">
        <v>108212.870091</v>
      </c>
      <c r="T170" s="39">
        <f t="shared" si="79"/>
        <v>0.18222840684884728</v>
      </c>
      <c r="V170" s="42">
        <f t="shared" ref="V170:V171" si="99">$V$168</f>
        <v>128</v>
      </c>
      <c r="W170" s="42">
        <f t="shared" si="80"/>
        <v>23.325236076652452</v>
      </c>
      <c r="Y170" s="39">
        <v>12110208</v>
      </c>
      <c r="Z170" s="39">
        <f>SUM(W130,W465,W565,W889,W1023)</f>
        <v>1253.5082537067965</v>
      </c>
      <c r="AB170" s="18">
        <f t="shared" si="73"/>
        <v>213830.53989442237</v>
      </c>
      <c r="AF170" s="5"/>
    </row>
    <row r="171" spans="1:32" ht="14.4" customHeight="1" x14ac:dyDescent="0.3">
      <c r="A171" s="5" t="s">
        <v>1128</v>
      </c>
      <c r="B171" s="5" t="s">
        <v>737</v>
      </c>
      <c r="C171" s="39">
        <v>12030107</v>
      </c>
      <c r="D171" s="39">
        <v>103350</v>
      </c>
      <c r="E171" s="39">
        <v>61185</v>
      </c>
      <c r="F171" s="39">
        <f t="shared" si="74"/>
        <v>0.59201741654571838</v>
      </c>
      <c r="H171" s="39">
        <f t="shared" si="97"/>
        <v>16330</v>
      </c>
      <c r="I171" s="39">
        <f t="shared" si="98"/>
        <v>760</v>
      </c>
      <c r="J171" s="39">
        <f t="shared" si="77"/>
        <v>17090</v>
      </c>
      <c r="K171" s="39">
        <f t="shared" si="78"/>
        <v>10117.577648766328</v>
      </c>
      <c r="M171" s="5">
        <v>13030102</v>
      </c>
      <c r="N171" s="5">
        <f>K270</f>
        <v>22834.687115545305</v>
      </c>
      <c r="P171" s="38" t="s">
        <v>966</v>
      </c>
      <c r="Q171" s="40" t="s">
        <v>1245</v>
      </c>
      <c r="R171" s="39">
        <v>593830.96171586006</v>
      </c>
      <c r="S171" s="41">
        <v>3981.81838066</v>
      </c>
      <c r="T171" s="39">
        <f t="shared" si="79"/>
        <v>6.7053061180148525E-3</v>
      </c>
      <c r="V171" s="42">
        <f t="shared" si="99"/>
        <v>128</v>
      </c>
      <c r="W171" s="42">
        <f t="shared" si="80"/>
        <v>0.85827918310590112</v>
      </c>
      <c r="Y171" s="39">
        <v>13030102</v>
      </c>
      <c r="Z171" s="39">
        <f>W298</f>
        <v>331.06547654942267</v>
      </c>
      <c r="AB171" s="18">
        <f t="shared" si="73"/>
        <v>23165.752592094726</v>
      </c>
      <c r="AF171" s="5"/>
    </row>
    <row r="172" spans="1:32" ht="14.25" customHeight="1" x14ac:dyDescent="0.3">
      <c r="A172" s="5" t="s">
        <v>1128</v>
      </c>
      <c r="B172" s="5" t="s">
        <v>1067</v>
      </c>
      <c r="C172" s="39">
        <v>12030105</v>
      </c>
      <c r="D172" s="39">
        <v>47735</v>
      </c>
      <c r="E172" s="39">
        <v>3698</v>
      </c>
      <c r="F172" s="39">
        <f t="shared" si="74"/>
        <v>7.7469362103278511E-2</v>
      </c>
      <c r="H172" s="39">
        <f>Input!J184</f>
        <v>9695</v>
      </c>
      <c r="I172" s="39">
        <f>Input!K184</f>
        <v>1172</v>
      </c>
      <c r="J172" s="39">
        <f t="shared" si="77"/>
        <v>10867</v>
      </c>
      <c r="K172" s="39">
        <f t="shared" si="78"/>
        <v>841.85955797632755</v>
      </c>
      <c r="M172" s="5">
        <v>13040100</v>
      </c>
      <c r="N172" s="5">
        <f>SUM(K271,K273)</f>
        <v>109734.03303775137</v>
      </c>
      <c r="P172" s="38" t="s">
        <v>967</v>
      </c>
      <c r="Q172" s="40" t="s">
        <v>1243</v>
      </c>
      <c r="R172" s="39">
        <v>820130.4876624</v>
      </c>
      <c r="S172" s="41">
        <v>11249.7603795</v>
      </c>
      <c r="T172" s="39">
        <f t="shared" si="79"/>
        <v>1.3717037165103989E-2</v>
      </c>
      <c r="V172" s="42">
        <f>Input!M44</f>
        <v>42</v>
      </c>
      <c r="W172" s="42">
        <f t="shared" si="80"/>
        <v>0.57611556093436755</v>
      </c>
      <c r="Y172" s="39">
        <v>13040100</v>
      </c>
      <c r="Z172" s="39">
        <f>SUM(W299,W494)</f>
        <v>2791.9976592386843</v>
      </c>
      <c r="AB172" s="18">
        <f t="shared" si="73"/>
        <v>112526.03069699006</v>
      </c>
      <c r="AF172" s="5"/>
    </row>
    <row r="173" spans="1:32" ht="14.4" customHeight="1" x14ac:dyDescent="0.3">
      <c r="A173" s="5" t="s">
        <v>1128</v>
      </c>
      <c r="B173" s="5" t="s">
        <v>1067</v>
      </c>
      <c r="C173" s="39">
        <v>12030108</v>
      </c>
      <c r="D173" s="39">
        <v>47735</v>
      </c>
      <c r="E173" s="39">
        <v>14275</v>
      </c>
      <c r="F173" s="39">
        <f t="shared" si="74"/>
        <v>0.2990468209908872</v>
      </c>
      <c r="H173" s="39">
        <f>$H$172</f>
        <v>9695</v>
      </c>
      <c r="I173" s="39">
        <f>$I$172</f>
        <v>1172</v>
      </c>
      <c r="J173" s="39">
        <f t="shared" si="77"/>
        <v>10867</v>
      </c>
      <c r="K173" s="39">
        <f t="shared" si="78"/>
        <v>3249.741803707971</v>
      </c>
      <c r="M173" s="5">
        <v>13040201</v>
      </c>
      <c r="N173" s="5">
        <f>SUM(K264,K274,K277,K284)</f>
        <v>1404.6772004945003</v>
      </c>
      <c r="P173" s="38" t="s">
        <v>967</v>
      </c>
      <c r="Q173" s="40" t="s">
        <v>1239</v>
      </c>
      <c r="R173" s="39">
        <v>820130.4876624</v>
      </c>
      <c r="S173" s="41">
        <v>434836.33501500002</v>
      </c>
      <c r="T173" s="39">
        <f t="shared" si="79"/>
        <v>0.53020384140870624</v>
      </c>
      <c r="V173" s="42">
        <f>$V$172</f>
        <v>42</v>
      </c>
      <c r="W173" s="42">
        <f t="shared" si="80"/>
        <v>22.268561339165661</v>
      </c>
      <c r="Y173" s="39">
        <v>13040201</v>
      </c>
      <c r="Z173" s="39">
        <f>SUM(W226,W495,W519,W796)</f>
        <v>90.375879515073777</v>
      </c>
      <c r="AB173" s="18">
        <f t="shared" si="73"/>
        <v>1495.0530800095742</v>
      </c>
      <c r="AF173" s="5"/>
    </row>
    <row r="174" spans="1:32" ht="14.4" customHeight="1" x14ac:dyDescent="0.3">
      <c r="A174" s="5" t="s">
        <v>1128</v>
      </c>
      <c r="B174" s="5" t="s">
        <v>1067</v>
      </c>
      <c r="C174" s="39">
        <v>12030109</v>
      </c>
      <c r="D174" s="39">
        <v>47735</v>
      </c>
      <c r="E174" s="39">
        <v>29663</v>
      </c>
      <c r="F174" s="39">
        <f t="shared" si="74"/>
        <v>0.62140986697391853</v>
      </c>
      <c r="H174" s="39">
        <f t="shared" ref="H174:H175" si="100">$H$172</f>
        <v>9695</v>
      </c>
      <c r="I174" s="39">
        <f t="shared" ref="I174:I175" si="101">$I$172</f>
        <v>1172</v>
      </c>
      <c r="J174" s="39">
        <f t="shared" si="77"/>
        <v>10867</v>
      </c>
      <c r="K174" s="39">
        <f t="shared" si="78"/>
        <v>6752.8610244055726</v>
      </c>
      <c r="M174" s="5">
        <v>13040202</v>
      </c>
      <c r="N174" s="5">
        <f>SUM(K253,K278,K285)</f>
        <v>654.50091553401944</v>
      </c>
      <c r="P174" s="38" t="s">
        <v>967</v>
      </c>
      <c r="Q174" s="40" t="s">
        <v>1240</v>
      </c>
      <c r="R174" s="39">
        <v>820130.4876624</v>
      </c>
      <c r="S174" s="41">
        <v>57673.688222899997</v>
      </c>
      <c r="T174" s="39">
        <f t="shared" si="79"/>
        <v>7.0322575602921489E-2</v>
      </c>
      <c r="V174" s="42">
        <f t="shared" ref="V174:V175" si="102">$V$172</f>
        <v>42</v>
      </c>
      <c r="W174" s="42">
        <f t="shared" si="80"/>
        <v>2.9535481753227026</v>
      </c>
      <c r="Y174" s="39">
        <v>13040202</v>
      </c>
      <c r="Z174" s="39">
        <f>SUM(W84,W520,W797)</f>
        <v>0</v>
      </c>
      <c r="AB174" s="18">
        <f t="shared" si="73"/>
        <v>654.50091553401944</v>
      </c>
      <c r="AF174" s="5"/>
    </row>
    <row r="175" spans="1:32" ht="14.4" customHeight="1" x14ac:dyDescent="0.3">
      <c r="A175" s="5" t="s">
        <v>1128</v>
      </c>
      <c r="B175" s="5" t="s">
        <v>1067</v>
      </c>
      <c r="C175" s="39">
        <v>12030201</v>
      </c>
      <c r="D175" s="39">
        <v>47735</v>
      </c>
      <c r="E175" s="39">
        <v>99</v>
      </c>
      <c r="F175" s="39">
        <f t="shared" si="74"/>
        <v>2.0739499319157853E-3</v>
      </c>
      <c r="H175" s="39">
        <f t="shared" si="100"/>
        <v>9695</v>
      </c>
      <c r="I175" s="39">
        <f t="shared" si="101"/>
        <v>1172</v>
      </c>
      <c r="J175" s="39">
        <f t="shared" si="77"/>
        <v>10867</v>
      </c>
      <c r="K175" s="39">
        <f t="shared" si="78"/>
        <v>22.53761391012884</v>
      </c>
      <c r="M175" s="5">
        <v>13040203</v>
      </c>
      <c r="N175" s="5">
        <f>SUM(K254,K286)</f>
        <v>57.18873623194574</v>
      </c>
      <c r="P175" s="38" t="s">
        <v>967</v>
      </c>
      <c r="Q175" s="40" t="s">
        <v>1241</v>
      </c>
      <c r="R175" s="39">
        <v>820130.4876624</v>
      </c>
      <c r="S175" s="41">
        <v>316370.70404500002</v>
      </c>
      <c r="T175" s="39">
        <f t="shared" si="79"/>
        <v>0.38575654582326835</v>
      </c>
      <c r="V175" s="42">
        <f t="shared" si="102"/>
        <v>42</v>
      </c>
      <c r="W175" s="42">
        <f t="shared" si="80"/>
        <v>16.201774924577272</v>
      </c>
      <c r="Y175" s="39">
        <v>13040203</v>
      </c>
      <c r="Z175" s="39">
        <f>SUM(W85,W798)</f>
        <v>0</v>
      </c>
      <c r="AB175" s="18">
        <f t="shared" si="73"/>
        <v>57.18873623194574</v>
      </c>
      <c r="AF175" s="5"/>
    </row>
    <row r="176" spans="1:32" ht="14.4" customHeight="1" x14ac:dyDescent="0.3">
      <c r="A176" s="5" t="s">
        <v>1128</v>
      </c>
      <c r="B176" s="5" t="s">
        <v>808</v>
      </c>
      <c r="C176" s="39">
        <v>12030101</v>
      </c>
      <c r="D176" s="39">
        <v>116879</v>
      </c>
      <c r="E176" s="39">
        <v>24796</v>
      </c>
      <c r="F176" s="39">
        <f t="shared" si="74"/>
        <v>0.21215102798620797</v>
      </c>
      <c r="H176" s="39">
        <f>Input!J194</f>
        <v>19811</v>
      </c>
      <c r="I176" s="39">
        <f>Input!K194</f>
        <v>779</v>
      </c>
      <c r="J176" s="39">
        <f t="shared" si="77"/>
        <v>20590</v>
      </c>
      <c r="K176" s="39">
        <f t="shared" si="78"/>
        <v>4368.1896662360223</v>
      </c>
      <c r="M176" s="5">
        <v>13040204</v>
      </c>
      <c r="N176" s="5">
        <f>SUM(K255,K287)</f>
        <v>157.18821805254993</v>
      </c>
      <c r="P176" s="38" t="s">
        <v>841</v>
      </c>
      <c r="Q176" s="40" t="s">
        <v>1181</v>
      </c>
      <c r="R176" s="39">
        <v>567141.00778829562</v>
      </c>
      <c r="S176" s="41">
        <v>33891.877378644</v>
      </c>
      <c r="T176" s="39">
        <f t="shared" si="79"/>
        <v>5.9759172610024489E-2</v>
      </c>
      <c r="V176" s="42">
        <f>Input!M45</f>
        <v>0</v>
      </c>
      <c r="W176" s="42">
        <f t="shared" si="80"/>
        <v>0</v>
      </c>
      <c r="Y176" s="39">
        <v>13040204</v>
      </c>
      <c r="Z176" s="39">
        <f>SUM(W86,W799)</f>
        <v>0</v>
      </c>
      <c r="AB176" s="18">
        <f t="shared" si="73"/>
        <v>157.18821805254993</v>
      </c>
      <c r="AF176" s="5"/>
    </row>
    <row r="177" spans="1:32" ht="14.4" customHeight="1" x14ac:dyDescent="0.3">
      <c r="A177" s="5" t="s">
        <v>1128</v>
      </c>
      <c r="B177" s="5" t="s">
        <v>808</v>
      </c>
      <c r="C177" s="39">
        <v>12030102</v>
      </c>
      <c r="D177" s="39">
        <v>116879</v>
      </c>
      <c r="E177" s="39">
        <v>66519</v>
      </c>
      <c r="F177" s="39">
        <f t="shared" si="74"/>
        <v>0.56912704591928409</v>
      </c>
      <c r="H177" s="39">
        <f>$H$176</f>
        <v>19811</v>
      </c>
      <c r="I177" s="39">
        <f>$I$176</f>
        <v>779</v>
      </c>
      <c r="J177" s="39">
        <f t="shared" si="77"/>
        <v>20590</v>
      </c>
      <c r="K177" s="39">
        <f t="shared" si="78"/>
        <v>11718.32587547806</v>
      </c>
      <c r="M177" s="5">
        <v>13040205</v>
      </c>
      <c r="N177" s="5">
        <f>K256</f>
        <v>49.629982668977469</v>
      </c>
      <c r="P177" s="38" t="s">
        <v>841</v>
      </c>
      <c r="Q177" s="40" t="s">
        <v>1179</v>
      </c>
      <c r="R177" s="39">
        <v>567141.00778829562</v>
      </c>
      <c r="S177" s="41">
        <v>57149.70055502934</v>
      </c>
      <c r="T177" s="39">
        <f t="shared" si="79"/>
        <v>0.10076806256330945</v>
      </c>
      <c r="V177" s="42">
        <f>$V$176</f>
        <v>0</v>
      </c>
      <c r="W177" s="42">
        <f t="shared" si="80"/>
        <v>0</v>
      </c>
      <c r="Y177" s="39">
        <v>13040205</v>
      </c>
      <c r="Z177" s="39">
        <f>W87</f>
        <v>0</v>
      </c>
      <c r="AB177" s="18">
        <f t="shared" si="73"/>
        <v>49.629982668977469</v>
      </c>
      <c r="AF177" s="5"/>
    </row>
    <row r="178" spans="1:32" ht="14.4" customHeight="1" x14ac:dyDescent="0.3">
      <c r="A178" s="5" t="s">
        <v>1128</v>
      </c>
      <c r="B178" s="5" t="s">
        <v>808</v>
      </c>
      <c r="C178" s="39">
        <v>12060201</v>
      </c>
      <c r="D178" s="39">
        <v>116879</v>
      </c>
      <c r="E178" s="39">
        <v>25564</v>
      </c>
      <c r="F178" s="39">
        <f t="shared" si="74"/>
        <v>0.218721926094508</v>
      </c>
      <c r="H178" s="39">
        <f>$H$176</f>
        <v>19811</v>
      </c>
      <c r="I178" s="39">
        <f>$I$176</f>
        <v>779</v>
      </c>
      <c r="J178" s="39">
        <f t="shared" si="77"/>
        <v>20590</v>
      </c>
      <c r="K178" s="39">
        <f t="shared" si="78"/>
        <v>4503.4844582859196</v>
      </c>
      <c r="M178" s="5">
        <v>13040206</v>
      </c>
      <c r="N178" s="5">
        <f>K257</f>
        <v>127.48093587521663</v>
      </c>
      <c r="P178" s="38" t="s">
        <v>841</v>
      </c>
      <c r="Q178" s="40" t="s">
        <v>1182</v>
      </c>
      <c r="R178" s="39">
        <v>567141.00778829562</v>
      </c>
      <c r="S178" s="41">
        <v>21743.936814369696</v>
      </c>
      <c r="T178" s="39">
        <f t="shared" si="79"/>
        <v>3.8339560207725887E-2</v>
      </c>
      <c r="V178" s="42">
        <f t="shared" ref="V178:V179" si="103">$V$176</f>
        <v>0</v>
      </c>
      <c r="W178" s="42">
        <f t="shared" si="80"/>
        <v>0</v>
      </c>
      <c r="Y178" s="39">
        <v>13040206</v>
      </c>
      <c r="Z178" s="39">
        <f>W88</f>
        <v>0</v>
      </c>
      <c r="AB178" s="18">
        <f t="shared" si="73"/>
        <v>127.48093587521663</v>
      </c>
      <c r="AF178" s="5"/>
    </row>
    <row r="179" spans="1:32" ht="14.4" customHeight="1" x14ac:dyDescent="0.3">
      <c r="A179" s="5" t="s">
        <v>1128</v>
      </c>
      <c r="B179" s="5" t="s">
        <v>1087</v>
      </c>
      <c r="C179" s="39">
        <v>12010001</v>
      </c>
      <c r="D179" s="39">
        <v>78337</v>
      </c>
      <c r="E179" s="39">
        <v>15631</v>
      </c>
      <c r="F179" s="39">
        <f t="shared" si="74"/>
        <v>0.19953534089893665</v>
      </c>
      <c r="H179" s="39">
        <f>Input!J212</f>
        <v>20958</v>
      </c>
      <c r="I179" s="39">
        <f>Input!K212</f>
        <v>20</v>
      </c>
      <c r="J179" s="39">
        <f t="shared" si="77"/>
        <v>20978</v>
      </c>
      <c r="K179" s="39">
        <f t="shared" si="78"/>
        <v>4185.8523813778929</v>
      </c>
      <c r="M179" s="5">
        <v>13040207</v>
      </c>
      <c r="N179" s="5">
        <f>K258</f>
        <v>82.959922010398614</v>
      </c>
      <c r="P179" s="38" t="s">
        <v>841</v>
      </c>
      <c r="Q179" s="40" t="s">
        <v>1183</v>
      </c>
      <c r="R179" s="39">
        <v>567141.00778829562</v>
      </c>
      <c r="S179" s="41">
        <v>454355.49304025254</v>
      </c>
      <c r="T179" s="39">
        <f t="shared" si="79"/>
        <v>0.80113320461894011</v>
      </c>
      <c r="V179" s="42">
        <f t="shared" si="103"/>
        <v>0</v>
      </c>
      <c r="W179" s="42">
        <f t="shared" si="80"/>
        <v>0</v>
      </c>
      <c r="Y179" s="39">
        <v>13040207</v>
      </c>
      <c r="Z179" s="39">
        <f>W89</f>
        <v>0</v>
      </c>
      <c r="AB179" s="18">
        <f t="shared" si="73"/>
        <v>82.959922010398614</v>
      </c>
      <c r="AF179" s="5"/>
    </row>
    <row r="180" spans="1:32" ht="14.4" customHeight="1" x14ac:dyDescent="0.3">
      <c r="A180" s="5" t="s">
        <v>1128</v>
      </c>
      <c r="B180" s="5" t="s">
        <v>1087</v>
      </c>
      <c r="C180" s="39">
        <v>12030106</v>
      </c>
      <c r="D180" s="39">
        <v>78337</v>
      </c>
      <c r="E180" s="39">
        <v>55782</v>
      </c>
      <c r="F180" s="39">
        <f t="shared" si="74"/>
        <v>0.71207730701967142</v>
      </c>
      <c r="H180" s="39">
        <f>$H$179</f>
        <v>20958</v>
      </c>
      <c r="I180" s="39">
        <f>$I$179</f>
        <v>20</v>
      </c>
      <c r="J180" s="39">
        <f t="shared" si="77"/>
        <v>20978</v>
      </c>
      <c r="K180" s="39">
        <f t="shared" si="78"/>
        <v>14937.957746658667</v>
      </c>
      <c r="M180" s="5">
        <v>13040208</v>
      </c>
      <c r="N180" s="5">
        <f>SUM(K259,K289,K363)</f>
        <v>214.93511647687049</v>
      </c>
      <c r="P180" s="38" t="s">
        <v>968</v>
      </c>
      <c r="Q180" s="40" t="s">
        <v>1145</v>
      </c>
      <c r="R180" s="39">
        <v>588412.67858140008</v>
      </c>
      <c r="S180" s="41">
        <v>140189.360067</v>
      </c>
      <c r="T180" s="39">
        <f t="shared" si="79"/>
        <v>0.23825006695127904</v>
      </c>
      <c r="V180" s="42">
        <f>Input!M46</f>
        <v>0</v>
      </c>
      <c r="W180" s="42">
        <f t="shared" si="80"/>
        <v>0</v>
      </c>
      <c r="Y180" s="39">
        <v>13040208</v>
      </c>
      <c r="Z180" s="39">
        <f>SUM(W90,W776,W920)</f>
        <v>40.750967397649447</v>
      </c>
      <c r="AB180" s="18">
        <f t="shared" si="73"/>
        <v>255.68608387451994</v>
      </c>
      <c r="AF180" s="5"/>
    </row>
    <row r="181" spans="1:32" ht="14.4" customHeight="1" x14ac:dyDescent="0.3">
      <c r="A181" s="5" t="s">
        <v>1128</v>
      </c>
      <c r="B181" s="5" t="s">
        <v>1087</v>
      </c>
      <c r="C181" s="39">
        <v>12030107</v>
      </c>
      <c r="D181" s="39">
        <v>78337</v>
      </c>
      <c r="E181" s="39">
        <v>6924</v>
      </c>
      <c r="F181" s="39">
        <f t="shared" si="74"/>
        <v>8.8387352081391937E-2</v>
      </c>
      <c r="H181" s="39">
        <f>$H$179</f>
        <v>20958</v>
      </c>
      <c r="I181" s="39">
        <f>$I$179</f>
        <v>20</v>
      </c>
      <c r="J181" s="39">
        <f t="shared" si="77"/>
        <v>20978</v>
      </c>
      <c r="K181" s="39">
        <f t="shared" si="78"/>
        <v>1854.1898719634401</v>
      </c>
      <c r="M181" s="5">
        <v>13040209</v>
      </c>
      <c r="N181" s="5">
        <f>SUM(K260,K290)</f>
        <v>7.2914553127333699</v>
      </c>
      <c r="P181" s="38" t="s">
        <v>968</v>
      </c>
      <c r="Q181" s="40" t="s">
        <v>1149</v>
      </c>
      <c r="R181" s="39">
        <v>588412.67858140008</v>
      </c>
      <c r="S181" s="41">
        <v>295995.86451500002</v>
      </c>
      <c r="T181" s="39">
        <f t="shared" si="79"/>
        <v>0.50304127577368718</v>
      </c>
      <c r="V181" s="42">
        <f>$V$180</f>
        <v>0</v>
      </c>
      <c r="W181" s="42">
        <f t="shared" si="80"/>
        <v>0</v>
      </c>
      <c r="Y181" s="39">
        <v>13040209</v>
      </c>
      <c r="Z181" s="39">
        <f>SUM(W91,W777,W921)</f>
        <v>15.067000175299727</v>
      </c>
      <c r="AB181" s="18">
        <f t="shared" si="73"/>
        <v>22.358455488033098</v>
      </c>
      <c r="AF181" s="5"/>
    </row>
    <row r="182" spans="1:32" ht="14.4" customHeight="1" x14ac:dyDescent="0.3">
      <c r="A182" s="5" t="s">
        <v>1128</v>
      </c>
      <c r="B182" s="5" t="s">
        <v>761</v>
      </c>
      <c r="C182" s="39">
        <v>12030101</v>
      </c>
      <c r="D182" s="39">
        <v>1809033</v>
      </c>
      <c r="E182" s="39">
        <v>28023</v>
      </c>
      <c r="F182" s="39">
        <f t="shared" si="74"/>
        <v>1.5490596357280381E-2</v>
      </c>
      <c r="H182" s="39">
        <f>Input!J234</f>
        <v>393362</v>
      </c>
      <c r="I182" s="39">
        <f>Input!K234</f>
        <v>17258</v>
      </c>
      <c r="J182" s="39">
        <f t="shared" si="77"/>
        <v>410620</v>
      </c>
      <c r="K182" s="39">
        <f t="shared" si="78"/>
        <v>6360.7486762264698</v>
      </c>
      <c r="M182" s="5">
        <v>13040210</v>
      </c>
      <c r="N182" s="5">
        <f>SUM(K291,K364,K681)</f>
        <v>10.844908030996928</v>
      </c>
      <c r="P182" s="38" t="s">
        <v>968</v>
      </c>
      <c r="Q182" s="40" t="s">
        <v>1150</v>
      </c>
      <c r="R182" s="39">
        <v>588412.67858140008</v>
      </c>
      <c r="S182" s="41">
        <v>131622.385125</v>
      </c>
      <c r="T182" s="39">
        <f t="shared" si="79"/>
        <v>0.22369060000938026</v>
      </c>
      <c r="V182" s="42">
        <f t="shared" ref="V182:V183" si="104">$V$180</f>
        <v>0</v>
      </c>
      <c r="W182" s="42">
        <f t="shared" si="80"/>
        <v>0</v>
      </c>
      <c r="Y182" s="39">
        <v>13040210</v>
      </c>
      <c r="Z182" s="39">
        <f>SUM(W92,W778,W922,W968)</f>
        <v>72.95093168910951</v>
      </c>
      <c r="AB182" s="18">
        <f t="shared" si="73"/>
        <v>83.795839720106443</v>
      </c>
      <c r="AF182" s="5"/>
    </row>
    <row r="183" spans="1:32" ht="14.4" customHeight="1" x14ac:dyDescent="0.3">
      <c r="A183" s="5" t="s">
        <v>1128</v>
      </c>
      <c r="B183" s="5" t="s">
        <v>761</v>
      </c>
      <c r="C183" s="39">
        <v>12030102</v>
      </c>
      <c r="D183" s="39">
        <v>1809033</v>
      </c>
      <c r="E183" s="39">
        <v>1710550</v>
      </c>
      <c r="F183" s="39">
        <f t="shared" si="74"/>
        <v>0.9455604181902707</v>
      </c>
      <c r="H183" s="39">
        <f>$H$182</f>
        <v>393362</v>
      </c>
      <c r="I183" s="39">
        <f>$I$182</f>
        <v>17258</v>
      </c>
      <c r="J183" s="39">
        <f t="shared" si="77"/>
        <v>410620</v>
      </c>
      <c r="K183" s="39">
        <f t="shared" si="78"/>
        <v>388266.01891728898</v>
      </c>
      <c r="M183" s="5">
        <v>13040211</v>
      </c>
      <c r="N183" s="5">
        <f>SUM(K261,K292,K365)</f>
        <v>9.3630459570789348</v>
      </c>
      <c r="P183" s="38" t="s">
        <v>968</v>
      </c>
      <c r="Q183" s="40" t="s">
        <v>1146</v>
      </c>
      <c r="R183" s="39">
        <v>588412.67858140008</v>
      </c>
      <c r="S183" s="41">
        <v>20605.0688744</v>
      </c>
      <c r="T183" s="39">
        <f t="shared" si="79"/>
        <v>3.5018057265653442E-2</v>
      </c>
      <c r="V183" s="42">
        <f t="shared" si="104"/>
        <v>0</v>
      </c>
      <c r="W183" s="42">
        <f t="shared" si="80"/>
        <v>0</v>
      </c>
      <c r="Y183" s="39">
        <v>13040211</v>
      </c>
      <c r="Z183" s="39">
        <f>SUM(W93,W779,W923)</f>
        <v>51.380267508976459</v>
      </c>
      <c r="AB183" s="18">
        <f t="shared" si="73"/>
        <v>60.743313466055397</v>
      </c>
      <c r="AF183" s="5"/>
    </row>
    <row r="184" spans="1:32" ht="14.4" customHeight="1" x14ac:dyDescent="0.3">
      <c r="A184" s="5" t="s">
        <v>1128</v>
      </c>
      <c r="B184" s="5" t="s">
        <v>761</v>
      </c>
      <c r="C184" s="39">
        <v>12030104</v>
      </c>
      <c r="D184" s="39">
        <v>1809033</v>
      </c>
      <c r="E184" s="39">
        <v>70460</v>
      </c>
      <c r="F184" s="39">
        <f t="shared" si="74"/>
        <v>3.8948985452448903E-2</v>
      </c>
      <c r="H184" s="39">
        <f>$H$182</f>
        <v>393362</v>
      </c>
      <c r="I184" s="39">
        <f>$I$182</f>
        <v>17258</v>
      </c>
      <c r="J184" s="39">
        <f t="shared" si="77"/>
        <v>410620</v>
      </c>
      <c r="K184" s="39">
        <f t="shared" si="78"/>
        <v>15993.232406484569</v>
      </c>
      <c r="M184" s="5">
        <v>13040212</v>
      </c>
      <c r="N184" s="5">
        <f>SUM(K682)</f>
        <v>128.7143353996604</v>
      </c>
      <c r="P184" s="38" t="s">
        <v>969</v>
      </c>
      <c r="Q184" s="40" t="s">
        <v>1276</v>
      </c>
      <c r="R184" s="39">
        <v>622704.71211299999</v>
      </c>
      <c r="S184" s="41">
        <v>132233.10590600001</v>
      </c>
      <c r="T184" s="39">
        <f t="shared" si="79"/>
        <v>0.2123528268435588</v>
      </c>
      <c r="V184" s="43">
        <f>Input!M47</f>
        <v>2344</v>
      </c>
      <c r="W184" s="42">
        <f t="shared" si="80"/>
        <v>497.75502612130185</v>
      </c>
      <c r="Y184" s="39">
        <v>13040212</v>
      </c>
      <c r="Z184" s="39">
        <f>SUM(W924,W969)</f>
        <v>17.753115332672323</v>
      </c>
      <c r="AB184" s="18">
        <f t="shared" si="73"/>
        <v>146.46745073233274</v>
      </c>
      <c r="AE184" s="5"/>
      <c r="AF184" s="5"/>
    </row>
    <row r="185" spans="1:32" ht="14.4" customHeight="1" x14ac:dyDescent="0.3">
      <c r="A185" s="5" t="s">
        <v>1128</v>
      </c>
      <c r="B185" s="5" t="s">
        <v>900</v>
      </c>
      <c r="C185" s="39">
        <v>12030101</v>
      </c>
      <c r="D185" s="39">
        <v>59127</v>
      </c>
      <c r="E185" s="39">
        <v>47188</v>
      </c>
      <c r="F185" s="39">
        <f t="shared" si="74"/>
        <v>0.79807871192517799</v>
      </c>
      <c r="H185" s="39">
        <f>Input!J269</f>
        <v>10438</v>
      </c>
      <c r="I185" s="39">
        <f>Input!K269</f>
        <v>2313</v>
      </c>
      <c r="J185" s="39">
        <f t="shared" si="77"/>
        <v>12751</v>
      </c>
      <c r="K185" s="39">
        <f t="shared" si="78"/>
        <v>10176.301655757945</v>
      </c>
      <c r="M185" s="5">
        <v>13040301</v>
      </c>
      <c r="N185" s="5">
        <f>SUM(K319,K386,K397,K666,K683)</f>
        <v>3086.4579374390669</v>
      </c>
      <c r="P185" s="38" t="s">
        <v>969</v>
      </c>
      <c r="Q185" s="40" t="s">
        <v>1310</v>
      </c>
      <c r="R185" s="39">
        <v>622704.71211299999</v>
      </c>
      <c r="S185" s="41">
        <v>183315.454428</v>
      </c>
      <c r="T185" s="39">
        <f t="shared" si="79"/>
        <v>0.29438584751665475</v>
      </c>
      <c r="V185" s="43">
        <f>$V$184</f>
        <v>2344</v>
      </c>
      <c r="W185" s="42">
        <f t="shared" si="80"/>
        <v>690.04042657903869</v>
      </c>
      <c r="Y185" s="39">
        <v>13040301</v>
      </c>
      <c r="Z185" s="39">
        <f>SUM(W218,W295,W867,W907,W970)</f>
        <v>186.73824334165101</v>
      </c>
      <c r="AB185" s="18">
        <f t="shared" si="73"/>
        <v>3273.1961807807179</v>
      </c>
      <c r="AE185" s="5"/>
      <c r="AF185" s="5"/>
    </row>
    <row r="186" spans="1:32" ht="14.4" customHeight="1" x14ac:dyDescent="0.3">
      <c r="A186" s="5" t="s">
        <v>1128</v>
      </c>
      <c r="B186" s="5" t="s">
        <v>900</v>
      </c>
      <c r="C186" s="39">
        <v>12030102</v>
      </c>
      <c r="D186" s="39">
        <v>59127</v>
      </c>
      <c r="E186" s="39">
        <v>26</v>
      </c>
      <c r="F186" s="39">
        <f t="shared" si="74"/>
        <v>4.3973142557545623E-4</v>
      </c>
      <c r="H186" s="39">
        <f>$H$185</f>
        <v>10438</v>
      </c>
      <c r="I186" s="39">
        <f>$I$185</f>
        <v>2313</v>
      </c>
      <c r="J186" s="39">
        <f t="shared" si="77"/>
        <v>12751</v>
      </c>
      <c r="K186" s="39">
        <f t="shared" si="78"/>
        <v>5.6070154075126428</v>
      </c>
      <c r="M186" s="5">
        <v>13040302</v>
      </c>
      <c r="N186" s="5">
        <f>K684</f>
        <v>315.9351868900755</v>
      </c>
      <c r="P186" s="38" t="s">
        <v>969</v>
      </c>
      <c r="Q186" s="40" t="s">
        <v>1280</v>
      </c>
      <c r="R186" s="39">
        <v>622704.71211299999</v>
      </c>
      <c r="S186" s="41">
        <v>112632.20683</v>
      </c>
      <c r="T186" s="39">
        <f t="shared" si="79"/>
        <v>0.18087579014427152</v>
      </c>
      <c r="V186" s="43">
        <f t="shared" ref="V186:V187" si="105">$V$184</f>
        <v>2344</v>
      </c>
      <c r="W186" s="42">
        <f t="shared" si="80"/>
        <v>423.97285209817244</v>
      </c>
      <c r="Y186" s="39">
        <v>13040302</v>
      </c>
      <c r="Z186" s="39">
        <f>W971</f>
        <v>37.470330590689983</v>
      </c>
      <c r="AB186" s="18">
        <f t="shared" si="73"/>
        <v>353.40551748076547</v>
      </c>
      <c r="AE186" s="5"/>
      <c r="AF186" s="5"/>
    </row>
    <row r="187" spans="1:32" ht="14.4" customHeight="1" x14ac:dyDescent="0.3">
      <c r="A187" s="5" t="s">
        <v>1128</v>
      </c>
      <c r="B187" s="5" t="s">
        <v>900</v>
      </c>
      <c r="C187" s="39">
        <v>12030103</v>
      </c>
      <c r="D187" s="39">
        <v>59127</v>
      </c>
      <c r="E187" s="39">
        <v>309</v>
      </c>
      <c r="F187" s="39">
        <f t="shared" si="74"/>
        <v>5.2260388654929218E-3</v>
      </c>
      <c r="H187" s="39">
        <f t="shared" ref="H187:H188" si="106">$H$185</f>
        <v>10438</v>
      </c>
      <c r="I187" s="39">
        <f t="shared" ref="I187:I188" si="107">$I$185</f>
        <v>2313</v>
      </c>
      <c r="J187" s="39">
        <f t="shared" si="77"/>
        <v>12751</v>
      </c>
      <c r="K187" s="39">
        <f t="shared" si="78"/>
        <v>66.637221573900248</v>
      </c>
      <c r="M187" s="5">
        <v>13040303</v>
      </c>
      <c r="N187" s="5">
        <f>SUM(K667,K685)</f>
        <v>23.984019836625251</v>
      </c>
      <c r="P187" s="38" t="s">
        <v>969</v>
      </c>
      <c r="Q187" s="40" t="s">
        <v>1311</v>
      </c>
      <c r="R187" s="39">
        <v>622704.71211299999</v>
      </c>
      <c r="S187" s="41">
        <v>194523.944949</v>
      </c>
      <c r="T187" s="39">
        <f t="shared" si="79"/>
        <v>0.31238553549551501</v>
      </c>
      <c r="V187" s="43">
        <f t="shared" si="105"/>
        <v>2344</v>
      </c>
      <c r="W187" s="42">
        <f t="shared" si="80"/>
        <v>732.23169520148713</v>
      </c>
      <c r="Y187" s="39">
        <v>13040303</v>
      </c>
      <c r="Z187" s="39">
        <f>SUM(W296,W972)</f>
        <v>20.305604859668222</v>
      </c>
      <c r="AB187" s="18">
        <f t="shared" si="73"/>
        <v>44.289624696293473</v>
      </c>
      <c r="AE187" s="5"/>
    </row>
    <row r="188" spans="1:32" ht="14.4" customHeight="1" x14ac:dyDescent="0.3">
      <c r="A188" s="5" t="s">
        <v>1128</v>
      </c>
      <c r="B188" s="5" t="s">
        <v>900</v>
      </c>
      <c r="C188" s="39">
        <v>12030104</v>
      </c>
      <c r="D188" s="39">
        <v>59127</v>
      </c>
      <c r="E188" s="39">
        <v>11604</v>
      </c>
      <c r="F188" s="39">
        <f t="shared" si="74"/>
        <v>0.19625551778375361</v>
      </c>
      <c r="H188" s="39">
        <f t="shared" si="106"/>
        <v>10438</v>
      </c>
      <c r="I188" s="39">
        <f t="shared" si="107"/>
        <v>2313</v>
      </c>
      <c r="J188" s="39">
        <f t="shared" si="77"/>
        <v>12751</v>
      </c>
      <c r="K188" s="39">
        <f t="shared" si="78"/>
        <v>2502.4541072606421</v>
      </c>
      <c r="M188" s="5">
        <v>13050003</v>
      </c>
      <c r="N188" s="5">
        <f>SUM(K272,K275)</f>
        <v>36.343137842563266</v>
      </c>
      <c r="P188" s="38" t="s">
        <v>970</v>
      </c>
      <c r="Q188" s="40" t="s">
        <v>1297</v>
      </c>
      <c r="R188" s="39">
        <v>367913.91299300001</v>
      </c>
      <c r="S188" s="41">
        <v>105086.81004</v>
      </c>
      <c r="T188" s="39">
        <f t="shared" si="79"/>
        <v>0.28562880154521203</v>
      </c>
      <c r="V188" s="43">
        <f>Input!M48</f>
        <v>7117</v>
      </c>
      <c r="W188" s="42">
        <f t="shared" si="80"/>
        <v>2032.820180597274</v>
      </c>
      <c r="Y188" s="39">
        <v>13050003</v>
      </c>
      <c r="Z188" s="39">
        <f>SUM(W300,W496)</f>
        <v>299.50918133472334</v>
      </c>
      <c r="AB188" s="18">
        <f t="shared" si="73"/>
        <v>335.85231917728663</v>
      </c>
    </row>
    <row r="189" spans="1:32" ht="14.4" customHeight="1" x14ac:dyDescent="0.3">
      <c r="A189" s="5" t="s">
        <v>1129</v>
      </c>
      <c r="B189" s="5" t="s">
        <v>950</v>
      </c>
      <c r="C189" s="39">
        <v>11140106</v>
      </c>
      <c r="D189" s="39">
        <v>92565</v>
      </c>
      <c r="E189" s="39">
        <v>12827</v>
      </c>
      <c r="F189" s="39">
        <f t="shared" si="74"/>
        <v>0.13857289472262735</v>
      </c>
      <c r="H189" s="39">
        <f>Input!J20</f>
        <v>15342</v>
      </c>
      <c r="I189" s="39">
        <f>Input!K20</f>
        <v>2287</v>
      </c>
      <c r="J189" s="39">
        <f t="shared" si="77"/>
        <v>17629</v>
      </c>
      <c r="K189" s="39">
        <f t="shared" si="78"/>
        <v>2442.9015610651977</v>
      </c>
      <c r="M189" s="5">
        <v>13050004</v>
      </c>
      <c r="N189" s="5">
        <f>SUM(K265,K276,K279,K288)</f>
        <v>1016.5680961280981</v>
      </c>
      <c r="P189" s="38" t="s">
        <v>970</v>
      </c>
      <c r="Q189" s="40" t="s">
        <v>1308</v>
      </c>
      <c r="R189" s="39">
        <v>367913.91299300001</v>
      </c>
      <c r="S189" s="41">
        <v>152462.95938499999</v>
      </c>
      <c r="T189" s="39">
        <f t="shared" si="79"/>
        <v>0.41439846116366025</v>
      </c>
      <c r="V189" s="43">
        <f>$V$188</f>
        <v>7117</v>
      </c>
      <c r="W189" s="42">
        <f t="shared" si="80"/>
        <v>2949.27384810177</v>
      </c>
      <c r="Y189" s="39">
        <v>13050004</v>
      </c>
      <c r="Z189" s="39">
        <f>SUM(W227,W497,W521,W800)</f>
        <v>291.84440410077002</v>
      </c>
      <c r="AB189" s="18">
        <f t="shared" si="73"/>
        <v>1308.4125002288681</v>
      </c>
    </row>
    <row r="190" spans="1:32" ht="14.4" customHeight="1" x14ac:dyDescent="0.3">
      <c r="A190" s="5" t="s">
        <v>1129</v>
      </c>
      <c r="B190" s="5" t="s">
        <v>950</v>
      </c>
      <c r="C190" s="39">
        <v>11140201</v>
      </c>
      <c r="D190" s="39">
        <v>92565</v>
      </c>
      <c r="E190" s="39">
        <v>6419</v>
      </c>
      <c r="F190" s="39">
        <f t="shared" si="74"/>
        <v>6.9345865067790197E-2</v>
      </c>
      <c r="H190" s="39">
        <f>$H$189</f>
        <v>15342</v>
      </c>
      <c r="I190" s="39">
        <f>$I$189</f>
        <v>2287</v>
      </c>
      <c r="J190" s="39">
        <f t="shared" si="77"/>
        <v>17629</v>
      </c>
      <c r="K190" s="39">
        <f t="shared" si="78"/>
        <v>1222.4982552800734</v>
      </c>
      <c r="M190" s="5">
        <v>13060011</v>
      </c>
      <c r="N190" s="5">
        <f>K266</f>
        <v>1.9036697247706422</v>
      </c>
      <c r="P190" s="38" t="s">
        <v>970</v>
      </c>
      <c r="Q190" s="40" t="s">
        <v>1309</v>
      </c>
      <c r="R190" s="39">
        <v>367913.91299300001</v>
      </c>
      <c r="S190" s="41">
        <v>47877.384807599999</v>
      </c>
      <c r="T190" s="39">
        <f t="shared" si="79"/>
        <v>0.1301320312083738</v>
      </c>
      <c r="V190" s="43">
        <f t="shared" ref="V190:V191" si="108">$V$188</f>
        <v>7117</v>
      </c>
      <c r="W190" s="42">
        <f t="shared" si="80"/>
        <v>926.14966610999636</v>
      </c>
      <c r="Y190" s="39">
        <v>13060011</v>
      </c>
      <c r="Z190" s="39">
        <f>W228</f>
        <v>0.61409818281156592</v>
      </c>
      <c r="AB190" s="18">
        <f t="shared" si="73"/>
        <v>2.5177679075822081</v>
      </c>
    </row>
    <row r="191" spans="1:32" x14ac:dyDescent="0.3">
      <c r="A191" s="5" t="s">
        <v>1129</v>
      </c>
      <c r="B191" s="5" t="s">
        <v>950</v>
      </c>
      <c r="C191" s="39">
        <v>11140302</v>
      </c>
      <c r="D191" s="39">
        <v>92565</v>
      </c>
      <c r="E191" s="39">
        <v>73319</v>
      </c>
      <c r="F191" s="39">
        <f t="shared" si="74"/>
        <v>0.79208124020958248</v>
      </c>
      <c r="H191" s="39">
        <f>$H$189</f>
        <v>15342</v>
      </c>
      <c r="I191" s="39">
        <f>$I$189</f>
        <v>2287</v>
      </c>
      <c r="J191" s="39">
        <f t="shared" si="77"/>
        <v>17629</v>
      </c>
      <c r="K191" s="39">
        <f t="shared" si="78"/>
        <v>13963.600183654729</v>
      </c>
      <c r="M191" s="5">
        <v>13070001</v>
      </c>
      <c r="N191" s="5">
        <f>SUM(K267,K341,K374,K406)</f>
        <v>4273.0875908944909</v>
      </c>
      <c r="P191" s="38" t="s">
        <v>970</v>
      </c>
      <c r="Q191" s="40" t="s">
        <v>1299</v>
      </c>
      <c r="R191" s="39">
        <v>367913.91299300001</v>
      </c>
      <c r="S191" s="41">
        <v>62486.7587604</v>
      </c>
      <c r="T191" s="39">
        <f t="shared" si="79"/>
        <v>0.1698407060827539</v>
      </c>
      <c r="V191" s="43">
        <f t="shared" si="108"/>
        <v>7117</v>
      </c>
      <c r="W191" s="42">
        <f t="shared" si="80"/>
        <v>1208.7563051909594</v>
      </c>
      <c r="Y191" s="39">
        <v>13070001</v>
      </c>
      <c r="Z191" s="39">
        <f>SUM(W229,W644,W780,W821,W991)</f>
        <v>450.53798319073667</v>
      </c>
      <c r="AB191" s="18">
        <f t="shared" si="73"/>
        <v>4723.6255740852275</v>
      </c>
    </row>
    <row r="192" spans="1:32" x14ac:dyDescent="0.3">
      <c r="A192" s="5" t="s">
        <v>1129</v>
      </c>
      <c r="B192" s="5" t="s">
        <v>959</v>
      </c>
      <c r="C192" s="39">
        <v>11140305</v>
      </c>
      <c r="D192" s="39">
        <v>12401</v>
      </c>
      <c r="E192" s="39">
        <v>10934</v>
      </c>
      <c r="F192" s="39">
        <f t="shared" si="74"/>
        <v>0.88170308846060796</v>
      </c>
      <c r="H192" s="39">
        <f>Input!J34</f>
        <v>1938</v>
      </c>
      <c r="I192" s="39">
        <f>Input!K34</f>
        <v>42</v>
      </c>
      <c r="J192" s="39">
        <f t="shared" si="77"/>
        <v>1980</v>
      </c>
      <c r="K192" s="39">
        <f t="shared" si="78"/>
        <v>1745.7721151520038</v>
      </c>
      <c r="M192" s="5">
        <v>13070002</v>
      </c>
      <c r="N192" s="5">
        <f>K268</f>
        <v>17.513761467889907</v>
      </c>
      <c r="P192" s="38" t="s">
        <v>971</v>
      </c>
      <c r="Q192" s="40" t="s">
        <v>1238</v>
      </c>
      <c r="R192" s="39">
        <v>606428.17080294096</v>
      </c>
      <c r="S192" s="41">
        <v>586399.22209199995</v>
      </c>
      <c r="T192" s="39">
        <f t="shared" si="79"/>
        <v>0.96697226534772995</v>
      </c>
      <c r="V192" s="42">
        <f>Input!M49</f>
        <v>595</v>
      </c>
      <c r="W192" s="42">
        <f t="shared" si="80"/>
        <v>575.34849788189933</v>
      </c>
      <c r="Y192" s="39">
        <v>13070002</v>
      </c>
      <c r="Z192" s="39">
        <f>W230</f>
        <v>6.427209348101381</v>
      </c>
      <c r="AB192" s="18">
        <f t="shared" si="73"/>
        <v>23.940970815991289</v>
      </c>
    </row>
    <row r="193" spans="1:32" x14ac:dyDescent="0.3">
      <c r="A193" s="5" t="s">
        <v>1129</v>
      </c>
      <c r="B193" s="5" t="s">
        <v>959</v>
      </c>
      <c r="C193" s="39">
        <v>11140307</v>
      </c>
      <c r="D193" s="39">
        <v>12401</v>
      </c>
      <c r="E193" s="39">
        <v>1467</v>
      </c>
      <c r="F193" s="39">
        <f t="shared" si="74"/>
        <v>0.11829691153939198</v>
      </c>
      <c r="H193" s="39">
        <f>$H$192</f>
        <v>1938</v>
      </c>
      <c r="I193" s="39">
        <f>$I$192</f>
        <v>42</v>
      </c>
      <c r="J193" s="39">
        <f t="shared" si="77"/>
        <v>1980</v>
      </c>
      <c r="K193" s="39">
        <f t="shared" si="78"/>
        <v>234.22788484799611</v>
      </c>
      <c r="M193" s="5">
        <v>13070003</v>
      </c>
      <c r="N193" s="5">
        <f>SUM(K280,K375)</f>
        <v>400.17802227685155</v>
      </c>
      <c r="P193" s="38" t="s">
        <v>971</v>
      </c>
      <c r="Q193" s="40" t="s">
        <v>1260</v>
      </c>
      <c r="R193" s="39">
        <v>606428.17080294096</v>
      </c>
      <c r="S193" s="41">
        <v>967.94966304100001</v>
      </c>
      <c r="T193" s="39">
        <f t="shared" si="79"/>
        <v>1.5961489087147561E-3</v>
      </c>
      <c r="V193" s="42">
        <f>$V$192</f>
        <v>595</v>
      </c>
      <c r="W193" s="42">
        <f t="shared" si="80"/>
        <v>0.94970860068527996</v>
      </c>
      <c r="Y193" s="39">
        <v>13070003</v>
      </c>
      <c r="Z193" s="39">
        <f>SUM(W522,W781,W822)</f>
        <v>162.87780637447929</v>
      </c>
      <c r="AB193" s="18">
        <f t="shared" si="73"/>
        <v>563.05582865133078</v>
      </c>
    </row>
    <row r="194" spans="1:32" x14ac:dyDescent="0.3">
      <c r="A194" s="5" t="s">
        <v>1129</v>
      </c>
      <c r="B194" s="5" t="s">
        <v>961</v>
      </c>
      <c r="C194" s="39">
        <v>11140302</v>
      </c>
      <c r="D194" s="39">
        <v>30464</v>
      </c>
      <c r="E194" s="39">
        <v>4498</v>
      </c>
      <c r="F194" s="39">
        <f t="shared" si="74"/>
        <v>0.14764968487394958</v>
      </c>
      <c r="H194" s="39">
        <f>Input!J36</f>
        <v>4838</v>
      </c>
      <c r="I194" s="39">
        <f>Input!K36</f>
        <v>107434</v>
      </c>
      <c r="J194" s="39">
        <f t="shared" si="77"/>
        <v>112272</v>
      </c>
      <c r="K194" s="39">
        <f t="shared" si="78"/>
        <v>16576.925420168067</v>
      </c>
      <c r="M194" s="5">
        <v>13070004</v>
      </c>
      <c r="N194" s="5">
        <f>SUM(K269,K281,K376)</f>
        <v>66.186970301510087</v>
      </c>
      <c r="P194" s="38" t="s">
        <v>971</v>
      </c>
      <c r="Q194" s="40" t="s">
        <v>1240</v>
      </c>
      <c r="R194" s="39">
        <v>606428.17080294096</v>
      </c>
      <c r="S194" s="41">
        <v>19060.999047900001</v>
      </c>
      <c r="T194" s="39">
        <f t="shared" si="79"/>
        <v>3.1431585743555236E-2</v>
      </c>
      <c r="V194" s="42">
        <f>$V$192</f>
        <v>595</v>
      </c>
      <c r="W194" s="42">
        <f t="shared" si="80"/>
        <v>18.701793517415364</v>
      </c>
      <c r="Y194" s="39">
        <v>13070004</v>
      </c>
      <c r="Z194" s="39">
        <f>SUM(W231,W523,W823)</f>
        <v>179.20950009224075</v>
      </c>
      <c r="AB194" s="18">
        <f t="shared" si="73"/>
        <v>245.39647039375083</v>
      </c>
      <c r="AE194" s="5"/>
    </row>
    <row r="195" spans="1:32" x14ac:dyDescent="0.3">
      <c r="A195" s="5" t="s">
        <v>1129</v>
      </c>
      <c r="B195" s="5" t="s">
        <v>961</v>
      </c>
      <c r="C195" s="39">
        <v>11140304</v>
      </c>
      <c r="D195" s="39">
        <v>30464</v>
      </c>
      <c r="E195" s="39">
        <v>11534</v>
      </c>
      <c r="F195" s="39">
        <f t="shared" si="74"/>
        <v>0.37861081932773111</v>
      </c>
      <c r="H195" s="39">
        <f>$H$194</f>
        <v>4838</v>
      </c>
      <c r="I195" s="39">
        <f>$I$194</f>
        <v>107434</v>
      </c>
      <c r="J195" s="39">
        <f t="shared" si="77"/>
        <v>112272</v>
      </c>
      <c r="K195" s="39">
        <f t="shared" si="78"/>
        <v>42507.393907563026</v>
      </c>
      <c r="M195" s="5">
        <v>13070005</v>
      </c>
      <c r="N195" s="5">
        <f>SUM(K282,K366,K377)</f>
        <v>391.22632890784274</v>
      </c>
      <c r="P195" s="38" t="s">
        <v>972</v>
      </c>
      <c r="Q195" s="40" t="s">
        <v>1243</v>
      </c>
      <c r="R195" s="39">
        <v>635940.24423886393</v>
      </c>
      <c r="S195" s="41">
        <v>4173.4264663499998</v>
      </c>
      <c r="T195" s="39">
        <f t="shared" si="79"/>
        <v>6.5626078930498214E-3</v>
      </c>
      <c r="V195" s="42">
        <f>Input!M50</f>
        <v>124</v>
      </c>
      <c r="W195" s="42">
        <f t="shared" si="80"/>
        <v>0.81376337873817783</v>
      </c>
      <c r="Y195" s="39">
        <v>13070005</v>
      </c>
      <c r="Z195" s="39">
        <f>SUM(W524,W782,W824)</f>
        <v>38.95831403865057</v>
      </c>
      <c r="AB195" s="18">
        <f t="shared" ref="AB195:AB207" si="109">SUM(Z195,N195)</f>
        <v>430.18464294649334</v>
      </c>
      <c r="AE195" s="5"/>
    </row>
    <row r="196" spans="1:32" x14ac:dyDescent="0.3">
      <c r="A196" s="5" t="s">
        <v>1129</v>
      </c>
      <c r="B196" s="5" t="s">
        <v>961</v>
      </c>
      <c r="C196" s="39">
        <v>11140305</v>
      </c>
      <c r="D196" s="39">
        <v>30464</v>
      </c>
      <c r="E196" s="39">
        <v>356</v>
      </c>
      <c r="F196" s="39">
        <f t="shared" ref="F196:F259" si="110">E196/D196</f>
        <v>1.1685924369747899E-2</v>
      </c>
      <c r="H196" s="39">
        <f t="shared" ref="H196:H197" si="111">$H$194</f>
        <v>4838</v>
      </c>
      <c r="I196" s="39">
        <f t="shared" ref="I196:I197" si="112">$I$194</f>
        <v>107434</v>
      </c>
      <c r="J196" s="39">
        <f t="shared" ref="J196:J259" si="113">SUM(H196:I196)</f>
        <v>112272</v>
      </c>
      <c r="K196" s="39">
        <f t="shared" ref="K196:K259" si="114">J196*F196</f>
        <v>1312.0021008403362</v>
      </c>
      <c r="M196" s="5">
        <v>13070006</v>
      </c>
      <c r="N196" s="5">
        <f>SUM(K262,K283,K367,K378)</f>
        <v>1830.1454423194446</v>
      </c>
      <c r="P196" s="38" t="s">
        <v>972</v>
      </c>
      <c r="Q196" s="40" t="s">
        <v>1245</v>
      </c>
      <c r="R196" s="39">
        <v>635940.24423886393</v>
      </c>
      <c r="S196" s="41">
        <v>300541.50786499999</v>
      </c>
      <c r="T196" s="39">
        <f t="shared" ref="T196:T259" si="115">S196/R196</f>
        <v>0.47259394351541362</v>
      </c>
      <c r="V196" s="42">
        <f>$V$195</f>
        <v>124</v>
      </c>
      <c r="W196" s="42">
        <f t="shared" ref="W196:W259" si="116">V196*T196</f>
        <v>58.60164899591129</v>
      </c>
      <c r="Y196" s="39">
        <v>13070006</v>
      </c>
      <c r="Z196" s="39">
        <f>SUM(W94,W525,W783,W825)</f>
        <v>42.680925172466921</v>
      </c>
      <c r="AB196" s="18">
        <f t="shared" si="109"/>
        <v>1872.8263674919115</v>
      </c>
      <c r="AE196" s="5"/>
    </row>
    <row r="197" spans="1:32" x14ac:dyDescent="0.3">
      <c r="A197" s="5" t="s">
        <v>1129</v>
      </c>
      <c r="B197" s="5" t="s">
        <v>961</v>
      </c>
      <c r="C197" s="39">
        <v>11140306</v>
      </c>
      <c r="D197" s="39">
        <v>30464</v>
      </c>
      <c r="E197" s="39">
        <v>14076</v>
      </c>
      <c r="F197" s="39">
        <f t="shared" si="110"/>
        <v>0.46205357142857145</v>
      </c>
      <c r="H197" s="39">
        <f t="shared" si="111"/>
        <v>4838</v>
      </c>
      <c r="I197" s="39">
        <f t="shared" si="112"/>
        <v>107434</v>
      </c>
      <c r="J197" s="39">
        <f t="shared" si="113"/>
        <v>112272</v>
      </c>
      <c r="K197" s="39">
        <f t="shared" si="114"/>
        <v>51875.678571428572</v>
      </c>
      <c r="M197" s="5">
        <v>13070007</v>
      </c>
      <c r="N197" s="5">
        <f>SUM(K263,K298,K317,K324,K342,K357,K368,K404,K407,K408)</f>
        <v>11658.091675676396</v>
      </c>
      <c r="P197" s="38" t="s">
        <v>972</v>
      </c>
      <c r="Q197" s="40" t="s">
        <v>1239</v>
      </c>
      <c r="R197" s="39">
        <v>635940.24423886393</v>
      </c>
      <c r="S197" s="41">
        <v>131742.87169</v>
      </c>
      <c r="T197" s="39">
        <f t="shared" si="115"/>
        <v>0.2071623440779074</v>
      </c>
      <c r="V197" s="42">
        <f t="shared" ref="V197:V199" si="117">$V$195</f>
        <v>124</v>
      </c>
      <c r="W197" s="42">
        <f t="shared" si="116"/>
        <v>25.688130665660516</v>
      </c>
      <c r="Y197" s="39">
        <v>13070007</v>
      </c>
      <c r="Z197" s="39">
        <f>SUM(W9,W95,W214,W289,W645,W701,W784,W826,W960,W992,W1036)</f>
        <v>1371.4066310963849</v>
      </c>
      <c r="AB197" s="18">
        <f t="shared" si="109"/>
        <v>13029.498306772781</v>
      </c>
      <c r="AE197" s="5"/>
    </row>
    <row r="198" spans="1:32" x14ac:dyDescent="0.3">
      <c r="A198" s="5" t="s">
        <v>1129</v>
      </c>
      <c r="B198" s="5" t="s">
        <v>983</v>
      </c>
      <c r="C198" s="39">
        <v>11140301</v>
      </c>
      <c r="D198" s="39">
        <v>5231</v>
      </c>
      <c r="E198" s="39">
        <v>5231</v>
      </c>
      <c r="F198" s="39">
        <f t="shared" si="110"/>
        <v>1</v>
      </c>
      <c r="H198" s="39">
        <f>Input!J62</f>
        <v>853</v>
      </c>
      <c r="I198" s="39">
        <f>Input!K62</f>
        <v>0</v>
      </c>
      <c r="J198" s="39">
        <f t="shared" si="113"/>
        <v>853</v>
      </c>
      <c r="K198" s="39">
        <f t="shared" si="114"/>
        <v>853</v>
      </c>
      <c r="M198" s="5">
        <v>13070008</v>
      </c>
      <c r="N198" s="5">
        <f>SUM(K320,K369,K405)</f>
        <v>1417.8573572916348</v>
      </c>
      <c r="P198" s="38" t="s">
        <v>972</v>
      </c>
      <c r="Q198" s="40" t="s">
        <v>1246</v>
      </c>
      <c r="R198" s="39">
        <v>635940.24423886393</v>
      </c>
      <c r="S198" s="41">
        <v>635.87091451399999</v>
      </c>
      <c r="T198" s="39">
        <f t="shared" si="115"/>
        <v>9.998909807556731E-4</v>
      </c>
      <c r="V198" s="42">
        <f t="shared" si="117"/>
        <v>124</v>
      </c>
      <c r="W198" s="42">
        <f t="shared" si="116"/>
        <v>0.12398648161370346</v>
      </c>
      <c r="Y198" s="39">
        <v>13070008</v>
      </c>
      <c r="Z198" s="39">
        <f>SUM(W215,W219,W785,W811,W925,W961)</f>
        <v>607.40299946270704</v>
      </c>
      <c r="AB198" s="18">
        <f t="shared" si="109"/>
        <v>2025.260356754342</v>
      </c>
      <c r="AE198" s="5"/>
    </row>
    <row r="199" spans="1:32" x14ac:dyDescent="0.3">
      <c r="A199" s="5" t="s">
        <v>1129</v>
      </c>
      <c r="B199" s="5" t="s">
        <v>997</v>
      </c>
      <c r="C199" s="39">
        <v>11140302</v>
      </c>
      <c r="D199" s="39">
        <v>10605</v>
      </c>
      <c r="E199" s="39">
        <v>238</v>
      </c>
      <c r="F199" s="39">
        <f t="shared" si="110"/>
        <v>2.2442244224422443E-2</v>
      </c>
      <c r="H199" s="39">
        <f>Input!J84</f>
        <v>1621</v>
      </c>
      <c r="I199" s="39">
        <f>Input!K84</f>
        <v>0</v>
      </c>
      <c r="J199" s="39">
        <f t="shared" si="113"/>
        <v>1621</v>
      </c>
      <c r="K199" s="39">
        <f t="shared" si="114"/>
        <v>36.378877887788782</v>
      </c>
      <c r="M199" s="5">
        <v>13070009</v>
      </c>
      <c r="N199" s="5">
        <f>K370</f>
        <v>41.94428322692977</v>
      </c>
      <c r="P199" s="38" t="s">
        <v>972</v>
      </c>
      <c r="Q199" s="40" t="s">
        <v>1247</v>
      </c>
      <c r="R199" s="39">
        <v>635940.24423886393</v>
      </c>
      <c r="S199" s="41">
        <v>198846.56730299999</v>
      </c>
      <c r="T199" s="39">
        <f t="shared" si="115"/>
        <v>0.31268121353287359</v>
      </c>
      <c r="V199" s="42">
        <f t="shared" si="117"/>
        <v>124</v>
      </c>
      <c r="W199" s="42">
        <f t="shared" si="116"/>
        <v>38.772470478076329</v>
      </c>
      <c r="Y199" s="39">
        <v>13070009</v>
      </c>
      <c r="Z199" s="39">
        <f>W786</f>
        <v>48.527258730239858</v>
      </c>
      <c r="AB199" s="18">
        <f t="shared" si="109"/>
        <v>90.47154195716962</v>
      </c>
      <c r="AE199" s="5"/>
    </row>
    <row r="200" spans="1:32" x14ac:dyDescent="0.3">
      <c r="A200" s="5" t="s">
        <v>1129</v>
      </c>
      <c r="B200" s="5" t="s">
        <v>997</v>
      </c>
      <c r="C200" s="39">
        <v>11140303</v>
      </c>
      <c r="D200" s="39">
        <v>10605</v>
      </c>
      <c r="E200" s="39">
        <v>5274</v>
      </c>
      <c r="F200" s="39">
        <f t="shared" si="110"/>
        <v>0.49731258840169729</v>
      </c>
      <c r="H200" s="39">
        <f>$H$199</f>
        <v>1621</v>
      </c>
      <c r="I200" s="39">
        <f>$I$199</f>
        <v>0</v>
      </c>
      <c r="J200" s="39">
        <f t="shared" si="113"/>
        <v>1621</v>
      </c>
      <c r="K200" s="39">
        <f t="shared" si="114"/>
        <v>806.14370579915135</v>
      </c>
      <c r="M200" s="5">
        <v>13070010</v>
      </c>
      <c r="N200" s="5">
        <f>SUM(K293,K371)</f>
        <v>16.752031340684852</v>
      </c>
      <c r="P200" s="38" t="s">
        <v>973</v>
      </c>
      <c r="Q200" s="40" t="s">
        <v>1175</v>
      </c>
      <c r="R200" s="39">
        <v>566567.22248738597</v>
      </c>
      <c r="S200" s="41">
        <v>109940.762357</v>
      </c>
      <c r="T200" s="39">
        <f t="shared" si="115"/>
        <v>0.19404716332570354</v>
      </c>
      <c r="V200" s="42">
        <f>Input!M51</f>
        <v>321</v>
      </c>
      <c r="W200" s="42">
        <f t="shared" si="116"/>
        <v>62.289139427550836</v>
      </c>
      <c r="Y200" s="39">
        <v>13070010</v>
      </c>
      <c r="Z200" s="39">
        <f>SUM(W787,W926)</f>
        <v>58.287645165776539</v>
      </c>
      <c r="AB200" s="18">
        <f t="shared" si="109"/>
        <v>75.03967650646139</v>
      </c>
      <c r="AD200" s="5"/>
      <c r="AE200" s="5"/>
      <c r="AF200" s="5"/>
    </row>
    <row r="201" spans="1:32" x14ac:dyDescent="0.3">
      <c r="A201" s="5" t="s">
        <v>1129</v>
      </c>
      <c r="B201" s="5" t="s">
        <v>997</v>
      </c>
      <c r="C201" s="39">
        <v>11140305</v>
      </c>
      <c r="D201" s="39">
        <v>10605</v>
      </c>
      <c r="E201" s="39">
        <v>4715</v>
      </c>
      <c r="F201" s="39">
        <f t="shared" si="110"/>
        <v>0.44460160301744461</v>
      </c>
      <c r="H201" s="39">
        <f t="shared" ref="H201:H202" si="118">$H$199</f>
        <v>1621</v>
      </c>
      <c r="I201" s="39">
        <f t="shared" ref="I201:I202" si="119">$I$199</f>
        <v>0</v>
      </c>
      <c r="J201" s="39">
        <f t="shared" si="113"/>
        <v>1621</v>
      </c>
      <c r="K201" s="39">
        <f t="shared" si="114"/>
        <v>720.69919849127768</v>
      </c>
      <c r="M201" s="5">
        <v>13070011</v>
      </c>
      <c r="N201" s="5">
        <f>SUM(K321,K373,K686)</f>
        <v>47.926173916717637</v>
      </c>
      <c r="P201" s="38" t="s">
        <v>973</v>
      </c>
      <c r="Q201" s="40" t="s">
        <v>1184</v>
      </c>
      <c r="R201" s="39">
        <v>566567.22248738597</v>
      </c>
      <c r="S201" s="41">
        <v>68582.053641299994</v>
      </c>
      <c r="T201" s="39">
        <f t="shared" si="115"/>
        <v>0.12104839623479437</v>
      </c>
      <c r="V201" s="42">
        <f>$V$200</f>
        <v>321</v>
      </c>
      <c r="W201" s="42">
        <f t="shared" si="116"/>
        <v>38.856535191368991</v>
      </c>
      <c r="Y201" s="39">
        <v>13070011</v>
      </c>
      <c r="Z201" s="39">
        <f>SUM(W220,W812,W973)</f>
        <v>77.718682498520621</v>
      </c>
      <c r="AB201" s="18">
        <f t="shared" si="109"/>
        <v>125.64485641523825</v>
      </c>
      <c r="AD201" s="5"/>
      <c r="AE201" s="5"/>
      <c r="AF201" s="5"/>
    </row>
    <row r="202" spans="1:32" x14ac:dyDescent="0.3">
      <c r="A202" s="5" t="s">
        <v>1129</v>
      </c>
      <c r="B202" s="5" t="s">
        <v>997</v>
      </c>
      <c r="C202" s="39">
        <v>12010002</v>
      </c>
      <c r="D202" s="39">
        <v>10605</v>
      </c>
      <c r="E202" s="39">
        <v>378</v>
      </c>
      <c r="F202" s="39">
        <f t="shared" si="110"/>
        <v>3.5643564356435641E-2</v>
      </c>
      <c r="H202" s="39">
        <f t="shared" si="118"/>
        <v>1621</v>
      </c>
      <c r="I202" s="39">
        <f t="shared" si="119"/>
        <v>0</v>
      </c>
      <c r="J202" s="39">
        <f t="shared" si="113"/>
        <v>1621</v>
      </c>
      <c r="K202" s="39">
        <f t="shared" si="114"/>
        <v>57.778217821782171</v>
      </c>
      <c r="M202" s="5">
        <v>13070012</v>
      </c>
      <c r="N202" s="5">
        <f>SUM(K294,K322,K687)</f>
        <v>27.670194506532589</v>
      </c>
      <c r="P202" s="38" t="s">
        <v>973</v>
      </c>
      <c r="Q202" s="40" t="s">
        <v>1179</v>
      </c>
      <c r="R202" s="39">
        <v>566567.22248738597</v>
      </c>
      <c r="S202" s="41">
        <v>387258.15418340429</v>
      </c>
      <c r="T202" s="39">
        <f t="shared" si="115"/>
        <v>0.68351669283520222</v>
      </c>
      <c r="V202" s="42">
        <f t="shared" ref="V202:V203" si="120">$V$200</f>
        <v>321</v>
      </c>
      <c r="W202" s="42">
        <f t="shared" si="116"/>
        <v>219.40885840009992</v>
      </c>
      <c r="Y202" s="39">
        <v>13070012</v>
      </c>
      <c r="Z202" s="39">
        <f>SUM(W221,W927,W974)</f>
        <v>51.812292856691982</v>
      </c>
      <c r="AB202" s="18">
        <f t="shared" si="109"/>
        <v>79.482487363224578</v>
      </c>
      <c r="AD202" s="5"/>
      <c r="AE202" s="5"/>
      <c r="AF202" s="5"/>
    </row>
    <row r="203" spans="1:32" x14ac:dyDescent="0.3">
      <c r="A203" s="5" t="s">
        <v>1129</v>
      </c>
      <c r="B203" s="5" t="s">
        <v>1004</v>
      </c>
      <c r="C203" s="39">
        <v>11140307</v>
      </c>
      <c r="D203" s="39">
        <v>121699</v>
      </c>
      <c r="E203" s="39">
        <v>3750</v>
      </c>
      <c r="F203" s="39">
        <f t="shared" si="110"/>
        <v>3.0813728954223123E-2</v>
      </c>
      <c r="H203" s="39">
        <f>Input!J97</f>
        <v>17746</v>
      </c>
      <c r="I203" s="39">
        <f>Input!K97</f>
        <v>2423</v>
      </c>
      <c r="J203" s="39">
        <f t="shared" si="113"/>
        <v>20169</v>
      </c>
      <c r="K203" s="39">
        <f t="shared" si="114"/>
        <v>621.48209927772621</v>
      </c>
      <c r="M203" s="5">
        <v>13080001</v>
      </c>
      <c r="N203" s="5">
        <f>SUM(K668,K676,K688,K852)</f>
        <v>18537.523838305195</v>
      </c>
      <c r="P203" s="38" t="s">
        <v>973</v>
      </c>
      <c r="Q203" s="40" t="s">
        <v>1180</v>
      </c>
      <c r="R203" s="39">
        <v>566567.22248738597</v>
      </c>
      <c r="S203" s="41">
        <v>786.25230568168809</v>
      </c>
      <c r="T203" s="39">
        <f t="shared" si="115"/>
        <v>1.3877476042998466E-3</v>
      </c>
      <c r="V203" s="42">
        <f t="shared" si="120"/>
        <v>321</v>
      </c>
      <c r="W203" s="42">
        <f t="shared" si="116"/>
        <v>0.44546698098025078</v>
      </c>
      <c r="Y203" s="39">
        <v>13080001</v>
      </c>
      <c r="Z203" s="39">
        <f>SUM(W297,W588,W672,W975)</f>
        <v>77.938507053685143</v>
      </c>
      <c r="AB203" s="18">
        <f t="shared" si="109"/>
        <v>18615.462345358879</v>
      </c>
      <c r="AD203" s="5"/>
      <c r="AE203" s="5"/>
      <c r="AF203" s="5"/>
    </row>
    <row r="204" spans="1:32" x14ac:dyDescent="0.3">
      <c r="A204" s="5" t="s">
        <v>1129</v>
      </c>
      <c r="B204" s="5" t="s">
        <v>1004</v>
      </c>
      <c r="C204" s="39">
        <v>12010002</v>
      </c>
      <c r="D204" s="39">
        <v>121699</v>
      </c>
      <c r="E204" s="39">
        <v>117949</v>
      </c>
      <c r="F204" s="39">
        <f t="shared" si="110"/>
        <v>0.96918627104577693</v>
      </c>
      <c r="H204" s="39">
        <f>$H$203</f>
        <v>17746</v>
      </c>
      <c r="I204" s="39">
        <f>$I$203</f>
        <v>2423</v>
      </c>
      <c r="J204" s="39">
        <f t="shared" si="113"/>
        <v>20169</v>
      </c>
      <c r="K204" s="39">
        <f t="shared" si="114"/>
        <v>19547.517900722276</v>
      </c>
      <c r="M204" s="5">
        <v>13080002</v>
      </c>
      <c r="N204" s="5">
        <f>SUM(K778,K853,K861)</f>
        <v>62607.918278879661</v>
      </c>
      <c r="P204" s="38" t="s">
        <v>974</v>
      </c>
      <c r="Q204" s="40" t="s">
        <v>1265</v>
      </c>
      <c r="R204" s="39">
        <v>676311.07048504695</v>
      </c>
      <c r="S204" s="41">
        <v>66038.326716427488</v>
      </c>
      <c r="T204" s="39">
        <f t="shared" si="115"/>
        <v>9.7644899807813476E-2</v>
      </c>
      <c r="V204" s="42">
        <f>Input!M52</f>
        <v>397</v>
      </c>
      <c r="W204" s="42">
        <f t="shared" si="116"/>
        <v>38.765025223701947</v>
      </c>
      <c r="Y204" s="39">
        <v>13080002</v>
      </c>
      <c r="Z204" s="39">
        <f>SUM(W272,W673,W1001)</f>
        <v>932.34017752223292</v>
      </c>
      <c r="AB204" s="18">
        <f t="shared" si="109"/>
        <v>63540.258456401891</v>
      </c>
      <c r="AD204" s="5"/>
      <c r="AE204" s="5"/>
      <c r="AF204" s="5"/>
    </row>
    <row r="205" spans="1:32" x14ac:dyDescent="0.3">
      <c r="A205" s="5" t="s">
        <v>1129</v>
      </c>
      <c r="B205" s="5" t="s">
        <v>1011</v>
      </c>
      <c r="C205" s="39">
        <v>11140304</v>
      </c>
      <c r="D205" s="39">
        <v>65631</v>
      </c>
      <c r="E205" s="39">
        <v>5069</v>
      </c>
      <c r="F205" s="39">
        <f t="shared" si="110"/>
        <v>7.7234843290518204E-2</v>
      </c>
      <c r="H205" s="39">
        <f>Input!J108</f>
        <v>8882</v>
      </c>
      <c r="I205" s="39">
        <f>Input!K108</f>
        <v>84814</v>
      </c>
      <c r="J205" s="39">
        <f t="shared" si="113"/>
        <v>93696</v>
      </c>
      <c r="K205" s="39">
        <f t="shared" si="114"/>
        <v>7236.5958769483941</v>
      </c>
      <c r="M205" s="5">
        <v>13080003</v>
      </c>
      <c r="N205" s="5">
        <f>SUM(K849,K855,K862,K865)</f>
        <v>2552.8594112628402</v>
      </c>
      <c r="P205" s="38" t="s">
        <v>974</v>
      </c>
      <c r="Q205" s="40" t="s">
        <v>1266</v>
      </c>
      <c r="R205" s="39">
        <v>676311.07048504695</v>
      </c>
      <c r="S205" s="41">
        <v>3889.8593253294798</v>
      </c>
      <c r="T205" s="39">
        <f t="shared" si="115"/>
        <v>5.751583102934707E-3</v>
      </c>
      <c r="V205" s="42">
        <f>$V$204</f>
        <v>397</v>
      </c>
      <c r="W205" s="42">
        <f t="shared" si="116"/>
        <v>2.2833784918650788</v>
      </c>
      <c r="Y205" s="39">
        <v>13080003</v>
      </c>
      <c r="Z205" s="39">
        <f>SUM(W532,W890,W1002,W1055)</f>
        <v>385.78122685654228</v>
      </c>
      <c r="AB205" s="18">
        <f t="shared" si="109"/>
        <v>2938.6406381193824</v>
      </c>
      <c r="AD205" s="5"/>
      <c r="AE205" s="5"/>
      <c r="AF205" s="5"/>
    </row>
    <row r="206" spans="1:32" x14ac:dyDescent="0.3">
      <c r="A206" s="5" t="s">
        <v>1129</v>
      </c>
      <c r="B206" s="5" t="s">
        <v>1011</v>
      </c>
      <c r="C206" s="39">
        <v>11140305</v>
      </c>
      <c r="D206" s="39">
        <v>65631</v>
      </c>
      <c r="E206" s="39">
        <v>1063</v>
      </c>
      <c r="F206" s="39">
        <f t="shared" si="110"/>
        <v>1.619661440477823E-2</v>
      </c>
      <c r="H206" s="39">
        <f>$H$205</f>
        <v>8882</v>
      </c>
      <c r="I206" s="39">
        <f>$I$205</f>
        <v>84814</v>
      </c>
      <c r="J206" s="39">
        <f t="shared" si="113"/>
        <v>93696</v>
      </c>
      <c r="K206" s="39">
        <f t="shared" si="114"/>
        <v>1517.557983270101</v>
      </c>
      <c r="M206" s="5">
        <v>13090001</v>
      </c>
      <c r="N206" s="5">
        <f>SUM(K845,K850,K856)</f>
        <v>15073.828318472397</v>
      </c>
      <c r="P206" s="38" t="s">
        <v>974</v>
      </c>
      <c r="Q206" s="40" t="s">
        <v>1238</v>
      </c>
      <c r="R206" s="39">
        <v>676311.07048504695</v>
      </c>
      <c r="S206" s="41">
        <v>323115.95446699997</v>
      </c>
      <c r="T206" s="39">
        <f t="shared" si="115"/>
        <v>0.4777623324060965</v>
      </c>
      <c r="V206" s="42">
        <f t="shared" ref="V206:V208" si="121">$V$204</f>
        <v>397</v>
      </c>
      <c r="W206" s="42">
        <f t="shared" si="116"/>
        <v>189.67164596522031</v>
      </c>
      <c r="Y206" s="39">
        <v>13090001</v>
      </c>
      <c r="Z206" s="39">
        <f>SUM(W466,W533,W891,W1056)</f>
        <v>446.06035473112439</v>
      </c>
      <c r="AB206" s="18">
        <f t="shared" si="109"/>
        <v>15519.888673203521</v>
      </c>
      <c r="AD206" s="5"/>
      <c r="AE206" s="5"/>
      <c r="AF206" s="5"/>
    </row>
    <row r="207" spans="1:32" x14ac:dyDescent="0.3">
      <c r="A207" s="5" t="s">
        <v>1129</v>
      </c>
      <c r="B207" s="5" t="s">
        <v>1011</v>
      </c>
      <c r="C207" s="39">
        <v>11140306</v>
      </c>
      <c r="D207" s="39">
        <v>65631</v>
      </c>
      <c r="E207" s="39">
        <v>4042</v>
      </c>
      <c r="F207" s="39">
        <f t="shared" si="110"/>
        <v>6.158675016379455E-2</v>
      </c>
      <c r="H207" s="39">
        <f t="shared" ref="H207:H209" si="122">$H$205</f>
        <v>8882</v>
      </c>
      <c r="I207" s="39">
        <f t="shared" ref="I207:I209" si="123">$I$205</f>
        <v>84814</v>
      </c>
      <c r="J207" s="39">
        <f t="shared" si="113"/>
        <v>93696</v>
      </c>
      <c r="K207" s="39">
        <f t="shared" si="114"/>
        <v>5770.432143346894</v>
      </c>
      <c r="M207" s="5">
        <v>13090002</v>
      </c>
      <c r="N207" s="5">
        <f>SUM(K842,K846)</f>
        <v>346.17745613300025</v>
      </c>
      <c r="P207" s="38" t="s">
        <v>974</v>
      </c>
      <c r="Q207" s="40" t="s">
        <v>1260</v>
      </c>
      <c r="R207" s="39">
        <v>676311.07048504695</v>
      </c>
      <c r="S207" s="41">
        <v>275979.827223</v>
      </c>
      <c r="T207" s="39">
        <f t="shared" si="115"/>
        <v>0.40806640504208902</v>
      </c>
      <c r="V207" s="42">
        <f t="shared" si="121"/>
        <v>397</v>
      </c>
      <c r="W207" s="42">
        <f t="shared" si="116"/>
        <v>162.00236280170935</v>
      </c>
      <c r="Y207" s="39">
        <v>13090002</v>
      </c>
      <c r="Z207" s="39">
        <f>SUM(W131,W467)</f>
        <v>38.547786680971804</v>
      </c>
      <c r="AB207" s="18">
        <f t="shared" si="109"/>
        <v>384.72524281397205</v>
      </c>
      <c r="AD207" s="5"/>
      <c r="AE207" s="5"/>
      <c r="AF207" s="5"/>
    </row>
    <row r="208" spans="1:32" x14ac:dyDescent="0.3">
      <c r="A208" s="5" t="s">
        <v>1129</v>
      </c>
      <c r="B208" s="5" t="s">
        <v>1011</v>
      </c>
      <c r="C208" s="39">
        <v>11140307</v>
      </c>
      <c r="D208" s="39">
        <v>65631</v>
      </c>
      <c r="E208" s="39">
        <v>11150</v>
      </c>
      <c r="F208" s="39">
        <f t="shared" si="110"/>
        <v>0.1698892291752373</v>
      </c>
      <c r="H208" s="39">
        <f t="shared" si="122"/>
        <v>8882</v>
      </c>
      <c r="I208" s="39">
        <f t="shared" si="123"/>
        <v>84814</v>
      </c>
      <c r="J208" s="39">
        <f t="shared" si="113"/>
        <v>93696</v>
      </c>
      <c r="K208" s="39">
        <f t="shared" si="114"/>
        <v>15917.941216803034</v>
      </c>
      <c r="P208" s="38" t="s">
        <v>974</v>
      </c>
      <c r="Q208" s="40" t="s">
        <v>1261</v>
      </c>
      <c r="R208" s="39">
        <v>676311.07048504695</v>
      </c>
      <c r="S208" s="41">
        <v>7287.1027532899998</v>
      </c>
      <c r="T208" s="39">
        <f t="shared" si="115"/>
        <v>1.0774779641066242E-2</v>
      </c>
      <c r="V208" s="42">
        <f t="shared" si="121"/>
        <v>397</v>
      </c>
      <c r="W208" s="42">
        <f t="shared" si="116"/>
        <v>4.2775875175032976</v>
      </c>
      <c r="AD208" s="5"/>
      <c r="AE208" s="5"/>
      <c r="AF208" s="5"/>
    </row>
    <row r="209" spans="1:32" x14ac:dyDescent="0.3">
      <c r="A209" s="5" t="s">
        <v>1129</v>
      </c>
      <c r="B209" s="5" t="s">
        <v>1011</v>
      </c>
      <c r="C209" s="39">
        <v>12010002</v>
      </c>
      <c r="D209" s="39">
        <v>65631</v>
      </c>
      <c r="E209" s="39">
        <v>44307</v>
      </c>
      <c r="F209" s="39">
        <f t="shared" si="110"/>
        <v>0.67509256296567166</v>
      </c>
      <c r="H209" s="39">
        <f t="shared" si="122"/>
        <v>8882</v>
      </c>
      <c r="I209" s="39">
        <f t="shared" si="123"/>
        <v>84814</v>
      </c>
      <c r="J209" s="39">
        <f t="shared" si="113"/>
        <v>93696</v>
      </c>
      <c r="K209" s="39">
        <f t="shared" si="114"/>
        <v>63253.472779631571</v>
      </c>
      <c r="P209" s="38" t="s">
        <v>975</v>
      </c>
      <c r="Q209" s="40" t="s">
        <v>1146</v>
      </c>
      <c r="R209" s="39">
        <v>576796.43410546007</v>
      </c>
      <c r="S209" s="41">
        <v>13356.0268368</v>
      </c>
      <c r="T209" s="39">
        <f t="shared" si="115"/>
        <v>2.3155529485048822E-2</v>
      </c>
      <c r="V209" s="42">
        <f>Input!M53</f>
        <v>21</v>
      </c>
      <c r="W209" s="42">
        <f t="shared" si="116"/>
        <v>0.48626611918602525</v>
      </c>
      <c r="AD209" s="5"/>
      <c r="AE209" s="5"/>
      <c r="AF209" s="5"/>
    </row>
    <row r="210" spans="1:32" x14ac:dyDescent="0.3">
      <c r="A210" s="5" t="s">
        <v>1129</v>
      </c>
      <c r="B210" s="5" t="s">
        <v>1017</v>
      </c>
      <c r="C210" s="39">
        <v>11140301</v>
      </c>
      <c r="D210" s="39">
        <v>35161</v>
      </c>
      <c r="E210" s="39">
        <v>2140</v>
      </c>
      <c r="F210" s="39">
        <f t="shared" si="110"/>
        <v>6.0862887858707089E-2</v>
      </c>
      <c r="H210" s="39">
        <f>Input!J120</f>
        <v>6255</v>
      </c>
      <c r="I210" s="39">
        <f>Input!K120</f>
        <v>1039</v>
      </c>
      <c r="J210" s="39">
        <f t="shared" si="113"/>
        <v>7294</v>
      </c>
      <c r="K210" s="39">
        <f t="shared" si="114"/>
        <v>443.93390404140951</v>
      </c>
      <c r="P210" s="38" t="s">
        <v>975</v>
      </c>
      <c r="Q210" s="40" t="s">
        <v>1147</v>
      </c>
      <c r="R210" s="39">
        <v>576796.43410546007</v>
      </c>
      <c r="S210" s="41">
        <v>89659.528772000005</v>
      </c>
      <c r="T210" s="39">
        <f t="shared" si="115"/>
        <v>0.15544397203330643</v>
      </c>
      <c r="V210" s="42">
        <f>$V$209</f>
        <v>21</v>
      </c>
      <c r="W210" s="42">
        <f t="shared" si="116"/>
        <v>3.2643234126994352</v>
      </c>
      <c r="AD210" s="5"/>
      <c r="AE210" s="5"/>
      <c r="AF210" s="5"/>
    </row>
    <row r="211" spans="1:32" x14ac:dyDescent="0.3">
      <c r="A211" s="5" t="s">
        <v>1129</v>
      </c>
      <c r="B211" s="5" t="s">
        <v>1017</v>
      </c>
      <c r="C211" s="39">
        <v>11140303</v>
      </c>
      <c r="D211" s="39">
        <v>35161</v>
      </c>
      <c r="E211" s="39">
        <v>24274</v>
      </c>
      <c r="F211" s="39">
        <f t="shared" si="110"/>
        <v>0.69036716816927846</v>
      </c>
      <c r="H211" s="39">
        <f>$H$210</f>
        <v>6255</v>
      </c>
      <c r="I211" s="39">
        <f>$I$210</f>
        <v>1039</v>
      </c>
      <c r="J211" s="39">
        <f t="shared" si="113"/>
        <v>7294</v>
      </c>
      <c r="K211" s="39">
        <f t="shared" si="114"/>
        <v>5035.538124626717</v>
      </c>
      <c r="P211" s="38" t="s">
        <v>975</v>
      </c>
      <c r="Q211" s="40" t="s">
        <v>1176</v>
      </c>
      <c r="R211" s="39">
        <v>576796.43410546007</v>
      </c>
      <c r="S211" s="41">
        <v>187422.05469700001</v>
      </c>
      <c r="T211" s="39">
        <f t="shared" si="115"/>
        <v>0.3249362229287503</v>
      </c>
      <c r="V211" s="42">
        <f t="shared" ref="V211:V213" si="124">$V$209</f>
        <v>21</v>
      </c>
      <c r="W211" s="42">
        <f t="shared" si="116"/>
        <v>6.8236606815037559</v>
      </c>
      <c r="AD211" s="5"/>
      <c r="AE211" s="5"/>
      <c r="AF211" s="5"/>
    </row>
    <row r="212" spans="1:32" x14ac:dyDescent="0.3">
      <c r="A212" s="5" t="s">
        <v>1129</v>
      </c>
      <c r="B212" s="5" t="s">
        <v>1017</v>
      </c>
      <c r="C212" s="39">
        <v>11140305</v>
      </c>
      <c r="D212" s="39">
        <v>35161</v>
      </c>
      <c r="E212" s="39">
        <v>511</v>
      </c>
      <c r="F212" s="39">
        <f t="shared" si="110"/>
        <v>1.4533147521401554E-2</v>
      </c>
      <c r="H212" s="39">
        <f t="shared" ref="H212:H214" si="125">$H$210</f>
        <v>6255</v>
      </c>
      <c r="I212" s="39">
        <f t="shared" ref="I212:I214" si="126">$I$210</f>
        <v>1039</v>
      </c>
      <c r="J212" s="39">
        <f t="shared" si="113"/>
        <v>7294</v>
      </c>
      <c r="K212" s="39">
        <f t="shared" si="114"/>
        <v>106.00477802110294</v>
      </c>
      <c r="P212" s="38" t="s">
        <v>975</v>
      </c>
      <c r="Q212" s="40" t="s">
        <v>1148</v>
      </c>
      <c r="R212" s="39">
        <v>576796.43410546007</v>
      </c>
      <c r="S212" s="41">
        <v>43126.364585199997</v>
      </c>
      <c r="T212" s="39">
        <f t="shared" si="115"/>
        <v>7.476877809080712E-2</v>
      </c>
      <c r="V212" s="42">
        <f t="shared" si="124"/>
        <v>21</v>
      </c>
      <c r="W212" s="42">
        <f t="shared" si="116"/>
        <v>1.5701443399069495</v>
      </c>
      <c r="AD212" s="5"/>
      <c r="AE212" s="5"/>
      <c r="AF212" s="5"/>
    </row>
    <row r="213" spans="1:32" x14ac:dyDescent="0.3">
      <c r="A213" s="5" t="s">
        <v>1129</v>
      </c>
      <c r="B213" s="5" t="s">
        <v>1017</v>
      </c>
      <c r="C213" s="39">
        <v>12010002</v>
      </c>
      <c r="D213" s="39">
        <v>35161</v>
      </c>
      <c r="E213" s="39">
        <v>341</v>
      </c>
      <c r="F213" s="39">
        <f t="shared" si="110"/>
        <v>9.6982452148687472E-3</v>
      </c>
      <c r="H213" s="39">
        <f t="shared" si="125"/>
        <v>6255</v>
      </c>
      <c r="I213" s="39">
        <f t="shared" si="126"/>
        <v>1039</v>
      </c>
      <c r="J213" s="39">
        <f t="shared" si="113"/>
        <v>7294</v>
      </c>
      <c r="K213" s="39">
        <f t="shared" si="114"/>
        <v>70.739000597252641</v>
      </c>
      <c r="P213" s="38" t="s">
        <v>975</v>
      </c>
      <c r="Q213" s="40" t="s">
        <v>1172</v>
      </c>
      <c r="R213" s="39">
        <v>576796.43410546007</v>
      </c>
      <c r="S213" s="41">
        <v>243232.45921446008</v>
      </c>
      <c r="T213" s="39">
        <f t="shared" si="115"/>
        <v>0.42169549746208734</v>
      </c>
      <c r="V213" s="42">
        <f t="shared" si="124"/>
        <v>21</v>
      </c>
      <c r="W213" s="42">
        <f t="shared" si="116"/>
        <v>8.8556054467038336</v>
      </c>
      <c r="AD213" s="5"/>
      <c r="AE213" s="5"/>
      <c r="AF213" s="5"/>
    </row>
    <row r="214" spans="1:32" x14ac:dyDescent="0.3">
      <c r="A214" s="5" t="s">
        <v>1129</v>
      </c>
      <c r="B214" s="5" t="s">
        <v>1017</v>
      </c>
      <c r="C214" s="39">
        <v>12010003</v>
      </c>
      <c r="D214" s="39">
        <v>35161</v>
      </c>
      <c r="E214" s="39">
        <v>7895</v>
      </c>
      <c r="F214" s="39">
        <f t="shared" si="110"/>
        <v>0.22453855123574415</v>
      </c>
      <c r="H214" s="39">
        <f t="shared" si="125"/>
        <v>6255</v>
      </c>
      <c r="I214" s="39">
        <f t="shared" si="126"/>
        <v>1039</v>
      </c>
      <c r="J214" s="39">
        <f t="shared" si="113"/>
        <v>7294</v>
      </c>
      <c r="K214" s="39">
        <f t="shared" si="114"/>
        <v>1637.7841927135178</v>
      </c>
      <c r="P214" s="38" t="s">
        <v>976</v>
      </c>
      <c r="Q214" s="40" t="s">
        <v>1216</v>
      </c>
      <c r="R214" s="39">
        <v>502777.9484157</v>
      </c>
      <c r="S214" s="41">
        <v>497329.82673999999</v>
      </c>
      <c r="T214" s="39">
        <f t="shared" si="115"/>
        <v>0.98916396056575762</v>
      </c>
      <c r="V214" s="42">
        <f>Input!M54</f>
        <v>201</v>
      </c>
      <c r="W214" s="42">
        <f t="shared" si="116"/>
        <v>198.82195607371727</v>
      </c>
      <c r="AD214" s="5"/>
      <c r="AE214" s="5"/>
      <c r="AF214" s="5"/>
    </row>
    <row r="215" spans="1:32" x14ac:dyDescent="0.3">
      <c r="A215" s="5" t="s">
        <v>1129</v>
      </c>
      <c r="B215" s="5" t="s">
        <v>838</v>
      </c>
      <c r="C215" s="39">
        <v>11140301</v>
      </c>
      <c r="D215" s="39">
        <v>86129</v>
      </c>
      <c r="E215" s="39">
        <v>14569</v>
      </c>
      <c r="F215" s="39">
        <f t="shared" si="110"/>
        <v>0.16915324687387523</v>
      </c>
      <c r="H215" s="39">
        <f>Input!J124</f>
        <v>13693</v>
      </c>
      <c r="I215" s="39">
        <f>Input!K124</f>
        <v>1009</v>
      </c>
      <c r="J215" s="39">
        <f t="shared" si="113"/>
        <v>14702</v>
      </c>
      <c r="K215" s="39">
        <f t="shared" si="114"/>
        <v>2486.8910355397138</v>
      </c>
      <c r="M215" s="39"/>
      <c r="N215" s="39"/>
      <c r="P215" s="38" t="s">
        <v>976</v>
      </c>
      <c r="Q215" s="40" t="s">
        <v>1229</v>
      </c>
      <c r="R215" s="39">
        <v>502777.9484157</v>
      </c>
      <c r="S215" s="41">
        <v>5448.1216757000002</v>
      </c>
      <c r="T215" s="39">
        <f t="shared" si="115"/>
        <v>1.0836039434242368E-2</v>
      </c>
      <c r="V215" s="42">
        <f>$V$214</f>
        <v>201</v>
      </c>
      <c r="W215" s="42">
        <f t="shared" si="116"/>
        <v>2.178043926282716</v>
      </c>
      <c r="AD215" s="5"/>
      <c r="AE215" s="5"/>
      <c r="AF215" s="5"/>
    </row>
    <row r="216" spans="1:32" x14ac:dyDescent="0.3">
      <c r="A216" s="5" t="s">
        <v>1129</v>
      </c>
      <c r="B216" s="5" t="s">
        <v>838</v>
      </c>
      <c r="C216" s="39">
        <v>12010001</v>
      </c>
      <c r="D216" s="39">
        <v>86129</v>
      </c>
      <c r="E216" s="39">
        <v>69773</v>
      </c>
      <c r="F216" s="39">
        <f t="shared" si="110"/>
        <v>0.81009880528045142</v>
      </c>
      <c r="H216" s="39">
        <f>$H$215</f>
        <v>13693</v>
      </c>
      <c r="I216" s="39">
        <f>$I$215</f>
        <v>1009</v>
      </c>
      <c r="J216" s="39">
        <f t="shared" si="113"/>
        <v>14702</v>
      </c>
      <c r="K216" s="39">
        <f t="shared" si="114"/>
        <v>11910.072635233197</v>
      </c>
      <c r="P216" s="38" t="s">
        <v>977</v>
      </c>
      <c r="Q216" s="40" t="s">
        <v>1248</v>
      </c>
      <c r="R216" s="39">
        <v>1796579.6445493801</v>
      </c>
      <c r="S216" s="41">
        <v>43878.039301500001</v>
      </c>
      <c r="T216" s="39">
        <f t="shared" si="115"/>
        <v>2.4423097208421025E-2</v>
      </c>
      <c r="V216" s="42">
        <f>Input!M55</f>
        <v>143</v>
      </c>
      <c r="W216" s="42">
        <f t="shared" si="116"/>
        <v>3.4925029008042063</v>
      </c>
      <c r="AD216" s="5"/>
      <c r="AE216" s="5"/>
      <c r="AF216" s="5"/>
    </row>
    <row r="217" spans="1:32" x14ac:dyDescent="0.3">
      <c r="A217" s="5" t="s">
        <v>1129</v>
      </c>
      <c r="B217" s="5" t="s">
        <v>838</v>
      </c>
      <c r="C217" s="39">
        <v>12010003</v>
      </c>
      <c r="D217" s="39">
        <v>86129</v>
      </c>
      <c r="E217" s="39">
        <v>1192</v>
      </c>
      <c r="F217" s="39">
        <f t="shared" si="110"/>
        <v>1.3839705557942157E-2</v>
      </c>
      <c r="H217" s="39">
        <f t="shared" ref="H217:H218" si="127">$H$215</f>
        <v>13693</v>
      </c>
      <c r="I217" s="39">
        <f t="shared" ref="I217:I218" si="128">$I$215</f>
        <v>1009</v>
      </c>
      <c r="J217" s="39">
        <f t="shared" si="113"/>
        <v>14702</v>
      </c>
      <c r="K217" s="39">
        <f t="shared" si="114"/>
        <v>203.47135111286559</v>
      </c>
      <c r="P217" s="38" t="s">
        <v>977</v>
      </c>
      <c r="Q217" s="40" t="s">
        <v>1249</v>
      </c>
      <c r="R217" s="39">
        <v>1796579.6445493801</v>
      </c>
      <c r="S217" s="41">
        <v>4941.5767494800002</v>
      </c>
      <c r="T217" s="39">
        <f t="shared" si="115"/>
        <v>2.7505469988331364E-3</v>
      </c>
      <c r="V217" s="42">
        <f>$V$216</f>
        <v>143</v>
      </c>
      <c r="W217" s="42">
        <f t="shared" si="116"/>
        <v>0.39332822083313851</v>
      </c>
      <c r="AD217" s="5"/>
      <c r="AE217" s="5"/>
      <c r="AF217" s="5"/>
    </row>
    <row r="218" spans="1:32" x14ac:dyDescent="0.3">
      <c r="A218" s="5" t="s">
        <v>1129</v>
      </c>
      <c r="B218" s="5" t="s">
        <v>838</v>
      </c>
      <c r="C218" s="39">
        <v>12030106</v>
      </c>
      <c r="D218" s="39">
        <v>86129</v>
      </c>
      <c r="E218" s="39">
        <v>595</v>
      </c>
      <c r="F218" s="39">
        <f t="shared" si="110"/>
        <v>6.9082422877311941E-3</v>
      </c>
      <c r="H218" s="39">
        <f t="shared" si="127"/>
        <v>13693</v>
      </c>
      <c r="I218" s="39">
        <f t="shared" si="128"/>
        <v>1009</v>
      </c>
      <c r="J218" s="39">
        <f t="shared" si="113"/>
        <v>14702</v>
      </c>
      <c r="K218" s="39">
        <f t="shared" si="114"/>
        <v>101.56497811422402</v>
      </c>
      <c r="P218" s="38" t="s">
        <v>977</v>
      </c>
      <c r="Q218" s="40" t="s">
        <v>1250</v>
      </c>
      <c r="R218" s="39">
        <v>1796579.6445493801</v>
      </c>
      <c r="S218" s="41">
        <v>671301.73947999999</v>
      </c>
      <c r="T218" s="39">
        <f t="shared" si="115"/>
        <v>0.37365542992577799</v>
      </c>
      <c r="V218" s="42">
        <f t="shared" ref="V218:V221" si="129">$V$216</f>
        <v>143</v>
      </c>
      <c r="W218" s="42">
        <f t="shared" si="116"/>
        <v>53.432726479386254</v>
      </c>
      <c r="AD218" s="5"/>
      <c r="AE218" s="5"/>
      <c r="AF218" s="5"/>
    </row>
    <row r="219" spans="1:32" x14ac:dyDescent="0.3">
      <c r="A219" s="5" t="s">
        <v>1129</v>
      </c>
      <c r="B219" s="5" t="s">
        <v>782</v>
      </c>
      <c r="C219" s="39">
        <v>11140101</v>
      </c>
      <c r="D219" s="39">
        <v>49793</v>
      </c>
      <c r="E219" s="39">
        <v>23945</v>
      </c>
      <c r="F219" s="39">
        <f t="shared" si="110"/>
        <v>0.48089088827746873</v>
      </c>
      <c r="H219" s="39">
        <f>Input!J149</f>
        <v>9444</v>
      </c>
      <c r="I219" s="39">
        <f>Input!K149</f>
        <v>5580</v>
      </c>
      <c r="J219" s="39">
        <f t="shared" si="113"/>
        <v>15024</v>
      </c>
      <c r="K219" s="39">
        <f t="shared" si="114"/>
        <v>7224.9047054806906</v>
      </c>
      <c r="P219" s="38" t="s">
        <v>977</v>
      </c>
      <c r="Q219" s="40" t="s">
        <v>1229</v>
      </c>
      <c r="R219" s="39">
        <v>1796579.6445493801</v>
      </c>
      <c r="S219" s="41">
        <v>419849.32581299997</v>
      </c>
      <c r="T219" s="39">
        <f t="shared" si="115"/>
        <v>0.23369368961001838</v>
      </c>
      <c r="V219" s="42">
        <f t="shared" si="129"/>
        <v>143</v>
      </c>
      <c r="W219" s="42">
        <f t="shared" si="116"/>
        <v>33.418197614232625</v>
      </c>
      <c r="AD219" s="5"/>
      <c r="AE219" s="5"/>
      <c r="AF219" s="5"/>
    </row>
    <row r="220" spans="1:32" x14ac:dyDescent="0.3">
      <c r="A220" s="5" t="s">
        <v>1129</v>
      </c>
      <c r="B220" s="5" t="s">
        <v>782</v>
      </c>
      <c r="C220" s="39">
        <v>11140106</v>
      </c>
      <c r="D220" s="39">
        <v>49793</v>
      </c>
      <c r="E220" s="39">
        <v>995</v>
      </c>
      <c r="F220" s="39">
        <f t="shared" si="110"/>
        <v>1.998272849597333E-2</v>
      </c>
      <c r="H220" s="39">
        <f>$H$219</f>
        <v>9444</v>
      </c>
      <c r="I220" s="39">
        <f>$I$219</f>
        <v>5580</v>
      </c>
      <c r="J220" s="39">
        <f t="shared" si="113"/>
        <v>15024</v>
      </c>
      <c r="K220" s="39">
        <f t="shared" si="114"/>
        <v>300.22051292350329</v>
      </c>
      <c r="P220" s="38" t="s">
        <v>977</v>
      </c>
      <c r="Q220" s="40" t="s">
        <v>1251</v>
      </c>
      <c r="R220" s="39">
        <v>1796579.6445493801</v>
      </c>
      <c r="S220" s="41">
        <v>608125.95388299995</v>
      </c>
      <c r="T220" s="39">
        <f t="shared" si="115"/>
        <v>0.33849095180833505</v>
      </c>
      <c r="V220" s="42">
        <f t="shared" si="129"/>
        <v>143</v>
      </c>
      <c r="W220" s="42">
        <f t="shared" si="116"/>
        <v>48.404206108591914</v>
      </c>
      <c r="AD220" s="5"/>
      <c r="AE220" s="5"/>
      <c r="AF220" s="5"/>
    </row>
    <row r="221" spans="1:32" x14ac:dyDescent="0.3">
      <c r="A221" s="5" t="s">
        <v>1129</v>
      </c>
      <c r="B221" s="5" t="s">
        <v>782</v>
      </c>
      <c r="C221" s="39">
        <v>11140301</v>
      </c>
      <c r="D221" s="39">
        <v>49793</v>
      </c>
      <c r="E221" s="39">
        <v>19779</v>
      </c>
      <c r="F221" s="39">
        <f t="shared" si="110"/>
        <v>0.39722450946920251</v>
      </c>
      <c r="H221" s="39">
        <f t="shared" ref="H221:H222" si="130">$H$219</f>
        <v>9444</v>
      </c>
      <c r="I221" s="39">
        <f t="shared" ref="I221:I222" si="131">$I$219</f>
        <v>5580</v>
      </c>
      <c r="J221" s="39">
        <f t="shared" si="113"/>
        <v>15024</v>
      </c>
      <c r="K221" s="39">
        <f t="shared" si="114"/>
        <v>5967.9010302652987</v>
      </c>
      <c r="P221" s="38" t="s">
        <v>977</v>
      </c>
      <c r="Q221" s="40" t="s">
        <v>1231</v>
      </c>
      <c r="R221" s="39">
        <v>1796579.6445493801</v>
      </c>
      <c r="S221" s="41">
        <v>48483.009322400001</v>
      </c>
      <c r="T221" s="39">
        <f t="shared" si="115"/>
        <v>2.6986284448614332E-2</v>
      </c>
      <c r="V221" s="42">
        <f t="shared" si="129"/>
        <v>143</v>
      </c>
      <c r="W221" s="42">
        <f t="shared" si="116"/>
        <v>3.8590386761518496</v>
      </c>
      <c r="AD221" s="5"/>
      <c r="AE221" s="5"/>
      <c r="AF221" s="5"/>
    </row>
    <row r="222" spans="1:32" x14ac:dyDescent="0.3">
      <c r="A222" s="5" t="s">
        <v>1129</v>
      </c>
      <c r="B222" s="5" t="s">
        <v>782</v>
      </c>
      <c r="C222" s="39">
        <v>11140302</v>
      </c>
      <c r="D222" s="39">
        <v>49793</v>
      </c>
      <c r="E222" s="39">
        <v>5074</v>
      </c>
      <c r="F222" s="39">
        <f t="shared" si="110"/>
        <v>0.10190187375735545</v>
      </c>
      <c r="H222" s="39">
        <f t="shared" si="130"/>
        <v>9444</v>
      </c>
      <c r="I222" s="39">
        <f t="shared" si="131"/>
        <v>5580</v>
      </c>
      <c r="J222" s="39">
        <f t="shared" si="113"/>
        <v>15024</v>
      </c>
      <c r="K222" s="39">
        <f t="shared" si="114"/>
        <v>1530.9737513305083</v>
      </c>
      <c r="P222" s="38" t="s">
        <v>978</v>
      </c>
      <c r="Q222" s="40" t="s">
        <v>1176</v>
      </c>
      <c r="R222" s="39">
        <v>577077.8626401301</v>
      </c>
      <c r="S222" s="41">
        <v>2204.9135641299999</v>
      </c>
      <c r="T222" s="39">
        <f t="shared" si="115"/>
        <v>3.8208250686354952E-3</v>
      </c>
      <c r="V222" s="42">
        <f>Input!M56</f>
        <v>242</v>
      </c>
      <c r="W222" s="42">
        <f t="shared" si="116"/>
        <v>0.9246396666097898</v>
      </c>
      <c r="AD222" s="5"/>
      <c r="AE222" s="5"/>
      <c r="AF222" s="5"/>
    </row>
    <row r="223" spans="1:32" x14ac:dyDescent="0.3">
      <c r="A223" s="5" t="s">
        <v>1129</v>
      </c>
      <c r="B223" s="5" t="s">
        <v>1052</v>
      </c>
      <c r="C223" s="39">
        <v>11140305</v>
      </c>
      <c r="D223" s="39">
        <v>10546</v>
      </c>
      <c r="E223" s="39">
        <v>4237</v>
      </c>
      <c r="F223" s="39">
        <f t="shared" si="110"/>
        <v>0.40176370187748911</v>
      </c>
      <c r="H223" s="39">
        <f>Input!J164</f>
        <v>1565</v>
      </c>
      <c r="I223" s="39">
        <f>Input!K164</f>
        <v>65</v>
      </c>
      <c r="J223" s="39">
        <f t="shared" si="113"/>
        <v>1630</v>
      </c>
      <c r="K223" s="39">
        <f t="shared" si="114"/>
        <v>654.87483406030719</v>
      </c>
      <c r="P223" s="38" t="s">
        <v>978</v>
      </c>
      <c r="Q223" s="40" t="s">
        <v>1273</v>
      </c>
      <c r="R223" s="39">
        <v>577077.8626401301</v>
      </c>
      <c r="S223" s="41">
        <v>69696.530186000004</v>
      </c>
      <c r="T223" s="39">
        <f t="shared" si="115"/>
        <v>0.12077491565373608</v>
      </c>
      <c r="V223" s="42">
        <f>$V$222</f>
        <v>242</v>
      </c>
      <c r="W223" s="42">
        <f t="shared" si="116"/>
        <v>29.227529588204131</v>
      </c>
      <c r="AD223" s="5"/>
      <c r="AE223" s="5"/>
      <c r="AF223" s="5"/>
    </row>
    <row r="224" spans="1:32" x14ac:dyDescent="0.3">
      <c r="A224" s="5" t="s">
        <v>1129</v>
      </c>
      <c r="B224" s="5" t="s">
        <v>1052</v>
      </c>
      <c r="C224" s="39">
        <v>11140306</v>
      </c>
      <c r="D224" s="39">
        <v>10546</v>
      </c>
      <c r="E224" s="39">
        <v>6163</v>
      </c>
      <c r="F224" s="39">
        <f t="shared" si="110"/>
        <v>0.58439218661103731</v>
      </c>
      <c r="H224" s="39">
        <f>$H$223</f>
        <v>1565</v>
      </c>
      <c r="I224" s="39">
        <f>$I$223</f>
        <v>65</v>
      </c>
      <c r="J224" s="39">
        <f t="shared" si="113"/>
        <v>1630</v>
      </c>
      <c r="K224" s="39">
        <f t="shared" si="114"/>
        <v>952.55926417599085</v>
      </c>
      <c r="P224" s="38" t="s">
        <v>978</v>
      </c>
      <c r="Q224" s="40" t="s">
        <v>1274</v>
      </c>
      <c r="R224" s="39">
        <v>577077.8626401301</v>
      </c>
      <c r="S224" s="41">
        <v>329223.69850300002</v>
      </c>
      <c r="T224" s="39">
        <f t="shared" si="115"/>
        <v>0.5705013479408173</v>
      </c>
      <c r="V224" s="42">
        <f t="shared" ref="V224:V225" si="132">$V$222</f>
        <v>242</v>
      </c>
      <c r="W224" s="42">
        <f t="shared" si="116"/>
        <v>138.06132620167779</v>
      </c>
    </row>
    <row r="225" spans="1:32" x14ac:dyDescent="0.3">
      <c r="A225" s="5" t="s">
        <v>1129</v>
      </c>
      <c r="B225" s="5" t="s">
        <v>1052</v>
      </c>
      <c r="C225" s="39">
        <v>11140307</v>
      </c>
      <c r="D225" s="39">
        <v>10546</v>
      </c>
      <c r="E225" s="39">
        <v>146</v>
      </c>
      <c r="F225" s="39">
        <f t="shared" si="110"/>
        <v>1.3844111511473545E-2</v>
      </c>
      <c r="H225" s="39">
        <f>$H$223</f>
        <v>1565</v>
      </c>
      <c r="I225" s="39">
        <f>$I$223</f>
        <v>65</v>
      </c>
      <c r="J225" s="39">
        <f t="shared" si="113"/>
        <v>1630</v>
      </c>
      <c r="K225" s="39">
        <f t="shared" si="114"/>
        <v>22.565901763701877</v>
      </c>
      <c r="P225" s="38" t="s">
        <v>978</v>
      </c>
      <c r="Q225" s="40" t="s">
        <v>1178</v>
      </c>
      <c r="R225" s="39">
        <v>577077.8626401301</v>
      </c>
      <c r="S225" s="41">
        <v>175952.72038700001</v>
      </c>
      <c r="T225" s="39">
        <f t="shared" si="115"/>
        <v>0.30490291133681102</v>
      </c>
      <c r="V225" s="42">
        <f t="shared" si="132"/>
        <v>242</v>
      </c>
      <c r="W225" s="42">
        <f t="shared" si="116"/>
        <v>73.786504543508272</v>
      </c>
    </row>
    <row r="226" spans="1:32" x14ac:dyDescent="0.3">
      <c r="A226" s="5" t="s">
        <v>1129</v>
      </c>
      <c r="B226" s="5" t="s">
        <v>1064</v>
      </c>
      <c r="C226" s="39">
        <v>11140302</v>
      </c>
      <c r="D226" s="39">
        <v>12934</v>
      </c>
      <c r="E226" s="39">
        <v>489</v>
      </c>
      <c r="F226" s="39">
        <f t="shared" si="110"/>
        <v>3.7807329519096954E-2</v>
      </c>
      <c r="H226" s="39">
        <f>Input!J181</f>
        <v>1886</v>
      </c>
      <c r="I226" s="39">
        <f>Input!K181</f>
        <v>88205</v>
      </c>
      <c r="J226" s="39">
        <f t="shared" si="113"/>
        <v>90091</v>
      </c>
      <c r="K226" s="39">
        <f t="shared" si="114"/>
        <v>3406.1001237049636</v>
      </c>
      <c r="P226" s="38" t="s">
        <v>979</v>
      </c>
      <c r="Q226" s="40" t="s">
        <v>1217</v>
      </c>
      <c r="R226" s="39">
        <v>2439374.3872456001</v>
      </c>
      <c r="S226" s="41">
        <v>35893.532546399998</v>
      </c>
      <c r="T226" s="39">
        <f t="shared" si="115"/>
        <v>1.4714236869121549E-2</v>
      </c>
      <c r="V226" s="42">
        <f>Input!M57</f>
        <v>33</v>
      </c>
      <c r="W226" s="42">
        <f t="shared" si="116"/>
        <v>0.48556981668101112</v>
      </c>
    </row>
    <row r="227" spans="1:32" x14ac:dyDescent="0.3">
      <c r="A227" s="5" t="s">
        <v>1129</v>
      </c>
      <c r="B227" s="5" t="s">
        <v>1064</v>
      </c>
      <c r="C227" s="39">
        <v>11140303</v>
      </c>
      <c r="D227" s="39">
        <v>12934</v>
      </c>
      <c r="E227" s="39">
        <v>1078</v>
      </c>
      <c r="F227" s="39">
        <f t="shared" si="110"/>
        <v>8.3346219267048091E-2</v>
      </c>
      <c r="H227" s="39">
        <f>$H$226</f>
        <v>1886</v>
      </c>
      <c r="I227" s="39">
        <f>$I$226</f>
        <v>88205</v>
      </c>
      <c r="J227" s="39">
        <f t="shared" si="113"/>
        <v>90091</v>
      </c>
      <c r="K227" s="39">
        <f t="shared" si="114"/>
        <v>7508.74423998763</v>
      </c>
      <c r="P227" s="38" t="s">
        <v>979</v>
      </c>
      <c r="Q227" s="40" t="s">
        <v>1218</v>
      </c>
      <c r="R227" s="39">
        <v>2439374.3872456001</v>
      </c>
      <c r="S227" s="41">
        <v>983661.52731499996</v>
      </c>
      <c r="T227" s="39">
        <f t="shared" si="115"/>
        <v>0.40324336127251603</v>
      </c>
      <c r="V227" s="42">
        <f>$V$226</f>
        <v>33</v>
      </c>
      <c r="W227" s="42">
        <f t="shared" si="116"/>
        <v>13.307030921993029</v>
      </c>
    </row>
    <row r="228" spans="1:32" x14ac:dyDescent="0.3">
      <c r="A228" s="5" t="s">
        <v>1129</v>
      </c>
      <c r="B228" s="5" t="s">
        <v>1064</v>
      </c>
      <c r="C228" s="39">
        <v>11140305</v>
      </c>
      <c r="D228" s="39">
        <v>12934</v>
      </c>
      <c r="E228" s="39">
        <v>9350</v>
      </c>
      <c r="F228" s="39">
        <f t="shared" si="110"/>
        <v>0.72290088139786612</v>
      </c>
      <c r="H228" s="39">
        <f t="shared" ref="H228:H229" si="133">$H$226</f>
        <v>1886</v>
      </c>
      <c r="I228" s="39">
        <f t="shared" ref="I228:I229" si="134">$I$226</f>
        <v>88205</v>
      </c>
      <c r="J228" s="39">
        <f t="shared" si="113"/>
        <v>90091</v>
      </c>
      <c r="K228" s="39">
        <f t="shared" si="114"/>
        <v>65126.863306015155</v>
      </c>
      <c r="P228" s="38" t="s">
        <v>979</v>
      </c>
      <c r="Q228" s="40" t="s">
        <v>1219</v>
      </c>
      <c r="R228" s="39">
        <v>2439374.3872456001</v>
      </c>
      <c r="S228" s="41">
        <v>45394.4054062</v>
      </c>
      <c r="T228" s="39">
        <f t="shared" si="115"/>
        <v>1.8609035842774724E-2</v>
      </c>
      <c r="V228" s="42">
        <f t="shared" ref="V228:V231" si="135">$V$226</f>
        <v>33</v>
      </c>
      <c r="W228" s="42">
        <f t="shared" si="116"/>
        <v>0.61409818281156592</v>
      </c>
      <c r="AF228" s="5"/>
    </row>
    <row r="229" spans="1:32" x14ac:dyDescent="0.3">
      <c r="A229" s="5" t="s">
        <v>1129</v>
      </c>
      <c r="B229" s="5" t="s">
        <v>1064</v>
      </c>
      <c r="C229" s="39">
        <v>11140306</v>
      </c>
      <c r="D229" s="39">
        <v>12934</v>
      </c>
      <c r="E229" s="39">
        <v>2017</v>
      </c>
      <c r="F229" s="39">
        <f t="shared" si="110"/>
        <v>0.15594556981598887</v>
      </c>
      <c r="H229" s="39">
        <f t="shared" si="133"/>
        <v>1886</v>
      </c>
      <c r="I229" s="39">
        <f t="shared" si="134"/>
        <v>88205</v>
      </c>
      <c r="J229" s="39">
        <f t="shared" si="113"/>
        <v>90091</v>
      </c>
      <c r="K229" s="39">
        <f t="shared" si="114"/>
        <v>14049.292330292254</v>
      </c>
      <c r="P229" s="38" t="s">
        <v>979</v>
      </c>
      <c r="Q229" s="40" t="s">
        <v>1220</v>
      </c>
      <c r="R229" s="39">
        <v>2439374.3872456001</v>
      </c>
      <c r="S229" s="41">
        <v>296964.45237100002</v>
      </c>
      <c r="T229" s="39">
        <f t="shared" si="115"/>
        <v>0.12173795622504467</v>
      </c>
      <c r="V229" s="42">
        <f t="shared" si="135"/>
        <v>33</v>
      </c>
      <c r="W229" s="42">
        <f t="shared" si="116"/>
        <v>4.0173525554264744</v>
      </c>
      <c r="AF229" s="5"/>
    </row>
    <row r="230" spans="1:32" x14ac:dyDescent="0.3">
      <c r="A230" s="5" t="s">
        <v>1129</v>
      </c>
      <c r="B230" s="5" t="s">
        <v>1079</v>
      </c>
      <c r="C230" s="39">
        <v>12010001</v>
      </c>
      <c r="D230" s="39">
        <v>10914</v>
      </c>
      <c r="E230" s="39">
        <v>6947</v>
      </c>
      <c r="F230" s="39">
        <f t="shared" si="110"/>
        <v>0.63652189847901774</v>
      </c>
      <c r="H230" s="39">
        <f>Input!J202</f>
        <v>1675</v>
      </c>
      <c r="I230" s="39">
        <f>Input!K202</f>
        <v>2</v>
      </c>
      <c r="J230" s="39">
        <f t="shared" si="113"/>
        <v>1677</v>
      </c>
      <c r="K230" s="39">
        <f t="shared" si="114"/>
        <v>1067.4472237493128</v>
      </c>
      <c r="P230" s="38" t="s">
        <v>979</v>
      </c>
      <c r="Q230" s="40" t="s">
        <v>1221</v>
      </c>
      <c r="R230" s="39">
        <v>2439374.3872456001</v>
      </c>
      <c r="S230" s="41">
        <v>475102.11712800001</v>
      </c>
      <c r="T230" s="39">
        <f t="shared" si="115"/>
        <v>0.19476391963943579</v>
      </c>
      <c r="V230" s="42">
        <f t="shared" si="135"/>
        <v>33</v>
      </c>
      <c r="W230" s="42">
        <f t="shared" si="116"/>
        <v>6.427209348101381</v>
      </c>
      <c r="AF230" s="5"/>
    </row>
    <row r="231" spans="1:32" x14ac:dyDescent="0.3">
      <c r="A231" s="5" t="s">
        <v>1129</v>
      </c>
      <c r="B231" s="5" t="s">
        <v>1079</v>
      </c>
      <c r="C231" s="39">
        <v>12010003</v>
      </c>
      <c r="D231" s="39">
        <v>10914</v>
      </c>
      <c r="E231" s="39">
        <v>3967</v>
      </c>
      <c r="F231" s="39">
        <f t="shared" si="110"/>
        <v>0.3634781015209822</v>
      </c>
      <c r="H231" s="39">
        <f>$H$230</f>
        <v>1675</v>
      </c>
      <c r="I231" s="39">
        <f>$I$230</f>
        <v>2</v>
      </c>
      <c r="J231" s="39">
        <f t="shared" si="113"/>
        <v>1677</v>
      </c>
      <c r="K231" s="39">
        <f t="shared" si="114"/>
        <v>609.5527762506872</v>
      </c>
      <c r="P231" s="38" t="s">
        <v>979</v>
      </c>
      <c r="Q231" s="40" t="s">
        <v>1222</v>
      </c>
      <c r="R231" s="39">
        <v>2439374.3872456001</v>
      </c>
      <c r="S231" s="41">
        <v>602358.35247899999</v>
      </c>
      <c r="T231" s="39">
        <f t="shared" si="115"/>
        <v>0.24693149015110716</v>
      </c>
      <c r="V231" s="42">
        <f t="shared" si="135"/>
        <v>33</v>
      </c>
      <c r="W231" s="42">
        <f t="shared" si="116"/>
        <v>8.1487391749865363</v>
      </c>
      <c r="AF231" s="5"/>
    </row>
    <row r="232" spans="1:32" x14ac:dyDescent="0.3">
      <c r="A232" s="5" t="s">
        <v>1129</v>
      </c>
      <c r="B232" s="5" t="s">
        <v>1083</v>
      </c>
      <c r="C232" s="39">
        <v>11140101</v>
      </c>
      <c r="D232" s="39">
        <v>12860</v>
      </c>
      <c r="E232" s="39">
        <v>57</v>
      </c>
      <c r="F232" s="39">
        <f t="shared" si="110"/>
        <v>4.4323483670295491E-3</v>
      </c>
      <c r="H232" s="39">
        <f>Input!J206</f>
        <v>2100</v>
      </c>
      <c r="I232" s="39">
        <f>Input!K206</f>
        <v>6</v>
      </c>
      <c r="J232" s="39">
        <f t="shared" si="113"/>
        <v>2106</v>
      </c>
      <c r="K232" s="39">
        <f t="shared" si="114"/>
        <v>9.3345256609642302</v>
      </c>
      <c r="P232" s="38" t="s">
        <v>980</v>
      </c>
      <c r="Q232" s="40" t="s">
        <v>1151</v>
      </c>
      <c r="R232" s="39">
        <v>927001.57844111999</v>
      </c>
      <c r="S232" s="41">
        <v>2804.2301536599998</v>
      </c>
      <c r="T232" s="39">
        <f t="shared" si="115"/>
        <v>3.0250543460515963E-3</v>
      </c>
      <c r="V232" s="42">
        <f>Input!M58</f>
        <v>0</v>
      </c>
      <c r="W232" s="42">
        <f t="shared" si="116"/>
        <v>0</v>
      </c>
      <c r="AF232" s="5"/>
    </row>
    <row r="233" spans="1:32" x14ac:dyDescent="0.3">
      <c r="A233" s="5" t="s">
        <v>1129</v>
      </c>
      <c r="B233" s="5" t="s">
        <v>1083</v>
      </c>
      <c r="C233" s="39">
        <v>11140106</v>
      </c>
      <c r="D233" s="39">
        <v>12860</v>
      </c>
      <c r="E233" s="39">
        <v>2237</v>
      </c>
      <c r="F233" s="39">
        <f t="shared" si="110"/>
        <v>0.17395023328149301</v>
      </c>
      <c r="H233" s="39">
        <f>$H$232</f>
        <v>2100</v>
      </c>
      <c r="I233" s="39">
        <f>$I$232</f>
        <v>6</v>
      </c>
      <c r="J233" s="39">
        <f t="shared" si="113"/>
        <v>2106</v>
      </c>
      <c r="K233" s="39">
        <f t="shared" si="114"/>
        <v>366.33919129082426</v>
      </c>
      <c r="P233" s="38" t="s">
        <v>980</v>
      </c>
      <c r="Q233" s="40" t="s">
        <v>1152</v>
      </c>
      <c r="R233" s="39">
        <v>927001.57844111999</v>
      </c>
      <c r="S233" s="41">
        <v>218707.73603599999</v>
      </c>
      <c r="T233" s="39">
        <f t="shared" si="115"/>
        <v>0.23593027360728661</v>
      </c>
      <c r="V233" s="42">
        <f>$V$232</f>
        <v>0</v>
      </c>
      <c r="W233" s="42">
        <f t="shared" si="116"/>
        <v>0</v>
      </c>
      <c r="AF233" s="5"/>
    </row>
    <row r="234" spans="1:32" x14ac:dyDescent="0.3">
      <c r="A234" s="5" t="s">
        <v>1129</v>
      </c>
      <c r="B234" s="5" t="s">
        <v>1083</v>
      </c>
      <c r="C234" s="39">
        <v>11140302</v>
      </c>
      <c r="D234" s="39">
        <v>12860</v>
      </c>
      <c r="E234" s="39">
        <v>10566</v>
      </c>
      <c r="F234" s="39">
        <f t="shared" si="110"/>
        <v>0.8216174183514775</v>
      </c>
      <c r="H234" s="39">
        <f>$H$232</f>
        <v>2100</v>
      </c>
      <c r="I234" s="39">
        <f>$I$232</f>
        <v>6</v>
      </c>
      <c r="J234" s="39">
        <f t="shared" si="113"/>
        <v>2106</v>
      </c>
      <c r="K234" s="39">
        <f t="shared" si="114"/>
        <v>1730.3262830482115</v>
      </c>
      <c r="P234" s="38" t="s">
        <v>980</v>
      </c>
      <c r="Q234" s="40" t="s">
        <v>1153</v>
      </c>
      <c r="R234" s="39">
        <v>927001.57844111999</v>
      </c>
      <c r="S234" s="41">
        <v>155094.201226</v>
      </c>
      <c r="T234" s="39">
        <f t="shared" si="115"/>
        <v>0.16730737555680555</v>
      </c>
      <c r="V234" s="42">
        <f t="shared" ref="V234:V237" si="136">$V$232</f>
        <v>0</v>
      </c>
      <c r="W234" s="42">
        <f t="shared" si="116"/>
        <v>0</v>
      </c>
    </row>
    <row r="235" spans="1:32" x14ac:dyDescent="0.3">
      <c r="A235" s="5" t="s">
        <v>1129</v>
      </c>
      <c r="B235" s="5" t="s">
        <v>1096</v>
      </c>
      <c r="C235" s="39">
        <v>12010001</v>
      </c>
      <c r="D235" s="39">
        <v>39186</v>
      </c>
      <c r="E235" s="39">
        <v>1892</v>
      </c>
      <c r="F235" s="39">
        <f t="shared" si="110"/>
        <v>4.8282549890266931E-2</v>
      </c>
      <c r="H235" s="39">
        <f>Input!J225</f>
        <v>6570</v>
      </c>
      <c r="I235" s="39">
        <f>Input!K225</f>
        <v>225</v>
      </c>
      <c r="J235" s="39">
        <f t="shared" si="113"/>
        <v>6795</v>
      </c>
      <c r="K235" s="39">
        <f t="shared" si="114"/>
        <v>328.07992650436381</v>
      </c>
      <c r="P235" s="38" t="s">
        <v>980</v>
      </c>
      <c r="Q235" s="40" t="s">
        <v>1154</v>
      </c>
      <c r="R235" s="39">
        <v>927001.57844111999</v>
      </c>
      <c r="S235" s="41">
        <v>31259.0228111</v>
      </c>
      <c r="T235" s="39">
        <f t="shared" si="115"/>
        <v>3.3720571289281215E-2</v>
      </c>
      <c r="V235" s="42">
        <f t="shared" si="136"/>
        <v>0</v>
      </c>
      <c r="W235" s="42">
        <f t="shared" si="116"/>
        <v>0</v>
      </c>
    </row>
    <row r="236" spans="1:32" x14ac:dyDescent="0.3">
      <c r="A236" s="5" t="s">
        <v>1129</v>
      </c>
      <c r="B236" s="5" t="s">
        <v>1096</v>
      </c>
      <c r="C236" s="39">
        <v>12010002</v>
      </c>
      <c r="D236" s="39">
        <v>39186</v>
      </c>
      <c r="E236" s="39">
        <v>32933</v>
      </c>
      <c r="F236" s="39">
        <f t="shared" si="110"/>
        <v>0.84042770377175524</v>
      </c>
      <c r="H236" s="39">
        <f>$H$235</f>
        <v>6570</v>
      </c>
      <c r="I236" s="39">
        <f>$I$235</f>
        <v>225</v>
      </c>
      <c r="J236" s="39">
        <f t="shared" si="113"/>
        <v>6795</v>
      </c>
      <c r="K236" s="39">
        <f t="shared" si="114"/>
        <v>5710.7062471290765</v>
      </c>
      <c r="P236" s="38" t="s">
        <v>980</v>
      </c>
      <c r="Q236" s="40" t="s">
        <v>1155</v>
      </c>
      <c r="R236" s="39">
        <v>927001.57844111999</v>
      </c>
      <c r="S236" s="41">
        <v>511420.80518000002</v>
      </c>
      <c r="T236" s="39">
        <f t="shared" si="115"/>
        <v>0.55169356457841645</v>
      </c>
      <c r="V236" s="42">
        <f t="shared" si="136"/>
        <v>0</v>
      </c>
      <c r="W236" s="42">
        <f t="shared" si="116"/>
        <v>0</v>
      </c>
    </row>
    <row r="237" spans="1:32" x14ac:dyDescent="0.3">
      <c r="A237" s="5" t="s">
        <v>1129</v>
      </c>
      <c r="B237" s="5" t="s">
        <v>1096</v>
      </c>
      <c r="C237" s="39">
        <v>12020001</v>
      </c>
      <c r="D237" s="39">
        <v>39186</v>
      </c>
      <c r="E237" s="39">
        <v>3210</v>
      </c>
      <c r="F237" s="39">
        <f t="shared" si="110"/>
        <v>8.1917011177461335E-2</v>
      </c>
      <c r="H237" s="39">
        <f t="shared" ref="H237:H238" si="137">$H$235</f>
        <v>6570</v>
      </c>
      <c r="I237" s="39">
        <f t="shared" ref="I237:I238" si="138">$I$235</f>
        <v>225</v>
      </c>
      <c r="J237" s="39">
        <f t="shared" si="113"/>
        <v>6795</v>
      </c>
      <c r="K237" s="39">
        <f t="shared" si="114"/>
        <v>556.62609095084974</v>
      </c>
      <c r="P237" s="38" t="s">
        <v>980</v>
      </c>
      <c r="Q237" s="40" t="s">
        <v>1156</v>
      </c>
      <c r="R237" s="39">
        <v>927001.57844111999</v>
      </c>
      <c r="S237" s="41">
        <v>7715.5830343600001</v>
      </c>
      <c r="T237" s="39">
        <f t="shared" si="115"/>
        <v>8.3231606221586037E-3</v>
      </c>
      <c r="V237" s="42">
        <f t="shared" si="136"/>
        <v>0</v>
      </c>
      <c r="W237" s="42">
        <f t="shared" si="116"/>
        <v>0</v>
      </c>
    </row>
    <row r="238" spans="1:32" x14ac:dyDescent="0.3">
      <c r="A238" s="5" t="s">
        <v>1129</v>
      </c>
      <c r="B238" s="5" t="s">
        <v>1096</v>
      </c>
      <c r="C238" s="39">
        <v>12020004</v>
      </c>
      <c r="D238" s="39">
        <v>39186</v>
      </c>
      <c r="E238" s="39">
        <v>1151</v>
      </c>
      <c r="F238" s="39">
        <f t="shared" si="110"/>
        <v>2.937273516051651E-2</v>
      </c>
      <c r="H238" s="39">
        <f t="shared" si="137"/>
        <v>6570</v>
      </c>
      <c r="I238" s="39">
        <f t="shared" si="138"/>
        <v>225</v>
      </c>
      <c r="J238" s="39">
        <f t="shared" si="113"/>
        <v>6795</v>
      </c>
      <c r="K238" s="39">
        <f t="shared" si="114"/>
        <v>199.58773541570969</v>
      </c>
      <c r="P238" s="38" t="s">
        <v>780</v>
      </c>
      <c r="Q238" s="40" t="s">
        <v>1185</v>
      </c>
      <c r="R238" s="39">
        <v>581409.27618010878</v>
      </c>
      <c r="S238" s="41">
        <v>82113.310365199999</v>
      </c>
      <c r="T238" s="39">
        <f t="shared" si="115"/>
        <v>0.14123151062310016</v>
      </c>
      <c r="V238" s="43">
        <f>Input!M59</f>
        <v>2593</v>
      </c>
      <c r="W238" s="42">
        <f t="shared" si="116"/>
        <v>366.21330704569874</v>
      </c>
    </row>
    <row r="239" spans="1:32" x14ac:dyDescent="0.3">
      <c r="A239" s="5" t="s">
        <v>1129</v>
      </c>
      <c r="B239" s="5" t="s">
        <v>798</v>
      </c>
      <c r="C239" s="39">
        <v>11140302</v>
      </c>
      <c r="D239" s="39">
        <v>32334</v>
      </c>
      <c r="E239" s="39">
        <v>369</v>
      </c>
      <c r="F239" s="39">
        <f t="shared" si="110"/>
        <v>1.1412135832250881E-2</v>
      </c>
      <c r="H239" s="39">
        <f>Input!J240</f>
        <v>5288</v>
      </c>
      <c r="I239" s="39">
        <f>Input!K240</f>
        <v>7216</v>
      </c>
      <c r="J239" s="39">
        <f t="shared" si="113"/>
        <v>12504</v>
      </c>
      <c r="K239" s="39">
        <f t="shared" si="114"/>
        <v>142.69734644646502</v>
      </c>
      <c r="P239" s="38" t="s">
        <v>780</v>
      </c>
      <c r="Q239" s="40" t="s">
        <v>1179</v>
      </c>
      <c r="R239" s="39">
        <v>581409.27618010878</v>
      </c>
      <c r="S239" s="41">
        <v>75139.35772765617</v>
      </c>
      <c r="T239" s="39">
        <f t="shared" si="115"/>
        <v>0.12923659942497981</v>
      </c>
      <c r="V239" s="43">
        <f>$V$238</f>
        <v>2593</v>
      </c>
      <c r="W239" s="42">
        <f t="shared" si="116"/>
        <v>335.11050230897263</v>
      </c>
      <c r="AE239" s="5"/>
    </row>
    <row r="240" spans="1:32" x14ac:dyDescent="0.3">
      <c r="A240" s="5" t="s">
        <v>1129</v>
      </c>
      <c r="B240" s="5" t="s">
        <v>798</v>
      </c>
      <c r="C240" s="39">
        <v>11140303</v>
      </c>
      <c r="D240" s="39">
        <v>32334</v>
      </c>
      <c r="E240" s="39">
        <v>5749</v>
      </c>
      <c r="F240" s="39">
        <f t="shared" si="110"/>
        <v>0.17780045772252118</v>
      </c>
      <c r="H240" s="39">
        <f>$H$239</f>
        <v>5288</v>
      </c>
      <c r="I240" s="39">
        <f>$I$239</f>
        <v>7216</v>
      </c>
      <c r="J240" s="39">
        <f t="shared" si="113"/>
        <v>12504</v>
      </c>
      <c r="K240" s="39">
        <f t="shared" si="114"/>
        <v>2223.2169233624049</v>
      </c>
      <c r="P240" s="38" t="s">
        <v>780</v>
      </c>
      <c r="Q240" s="40" t="s">
        <v>1180</v>
      </c>
      <c r="R240" s="39">
        <v>581409.27618010878</v>
      </c>
      <c r="S240" s="41">
        <v>5962.6848909999999</v>
      </c>
      <c r="T240" s="39">
        <f t="shared" si="115"/>
        <v>1.0255572339979112E-2</v>
      </c>
      <c r="V240" s="43">
        <f t="shared" ref="V240:V243" si="139">$V$238</f>
        <v>2593</v>
      </c>
      <c r="W240" s="42">
        <f t="shared" si="116"/>
        <v>26.592699077565836</v>
      </c>
      <c r="AE240" s="5"/>
    </row>
    <row r="241" spans="1:31" x14ac:dyDescent="0.3">
      <c r="A241" s="5" t="s">
        <v>1129</v>
      </c>
      <c r="B241" s="5" t="s">
        <v>798</v>
      </c>
      <c r="C241" s="39">
        <v>11140305</v>
      </c>
      <c r="D241" s="39">
        <v>32334</v>
      </c>
      <c r="E241" s="39">
        <v>26216</v>
      </c>
      <c r="F241" s="39">
        <f t="shared" si="110"/>
        <v>0.81078740644522795</v>
      </c>
      <c r="H241" s="39">
        <f>$H$239</f>
        <v>5288</v>
      </c>
      <c r="I241" s="39">
        <f>$I$239</f>
        <v>7216</v>
      </c>
      <c r="J241" s="39">
        <f t="shared" si="113"/>
        <v>12504</v>
      </c>
      <c r="K241" s="39">
        <f t="shared" si="114"/>
        <v>10138.085730191131</v>
      </c>
      <c r="P241" s="38" t="s">
        <v>780</v>
      </c>
      <c r="Q241" s="40" t="s">
        <v>1182</v>
      </c>
      <c r="R241" s="39">
        <v>581409.27618010878</v>
      </c>
      <c r="S241" s="41">
        <v>300432.25011837092</v>
      </c>
      <c r="T241" s="39">
        <f t="shared" si="115"/>
        <v>0.51673109189489974</v>
      </c>
      <c r="V241" s="43">
        <f t="shared" si="139"/>
        <v>2593</v>
      </c>
      <c r="W241" s="42">
        <f t="shared" si="116"/>
        <v>1339.8837212834751</v>
      </c>
      <c r="AE241" s="5"/>
    </row>
    <row r="242" spans="1:31" x14ac:dyDescent="0.3">
      <c r="A242" s="5" t="s">
        <v>1129</v>
      </c>
      <c r="B242" s="5" t="s">
        <v>1109</v>
      </c>
      <c r="C242" s="39">
        <v>11140305</v>
      </c>
      <c r="D242" s="39">
        <v>39309</v>
      </c>
      <c r="E242" s="39">
        <v>4103</v>
      </c>
      <c r="F242" s="39">
        <f t="shared" si="110"/>
        <v>0.10437813223434837</v>
      </c>
      <c r="H242" s="39">
        <f>Input!J247</f>
        <v>5620</v>
      </c>
      <c r="I242" s="39">
        <f>Input!K247</f>
        <v>248</v>
      </c>
      <c r="J242" s="39">
        <f t="shared" si="113"/>
        <v>5868</v>
      </c>
      <c r="K242" s="39">
        <f t="shared" si="114"/>
        <v>612.49087995115622</v>
      </c>
      <c r="P242" s="38" t="s">
        <v>780</v>
      </c>
      <c r="Q242" s="40" t="s">
        <v>1183</v>
      </c>
      <c r="R242" s="39">
        <v>581409.27618010878</v>
      </c>
      <c r="S242" s="41">
        <v>117606.2969769957</v>
      </c>
      <c r="T242" s="39">
        <f t="shared" si="115"/>
        <v>0.20227798522527127</v>
      </c>
      <c r="V242" s="43">
        <f t="shared" si="139"/>
        <v>2593</v>
      </c>
      <c r="W242" s="42">
        <f t="shared" si="116"/>
        <v>524.50681568912842</v>
      </c>
      <c r="AE242" s="5"/>
    </row>
    <row r="243" spans="1:31" x14ac:dyDescent="0.3">
      <c r="A243" s="5" t="s">
        <v>1129</v>
      </c>
      <c r="B243" s="5" t="s">
        <v>1109</v>
      </c>
      <c r="C243" s="39">
        <v>11140307</v>
      </c>
      <c r="D243" s="39">
        <v>39309</v>
      </c>
      <c r="E243" s="39">
        <v>21857</v>
      </c>
      <c r="F243" s="39">
        <f t="shared" si="110"/>
        <v>0.55603042560227933</v>
      </c>
      <c r="H243" s="39">
        <f>$H$242</f>
        <v>5620</v>
      </c>
      <c r="I243" s="39">
        <f>$I$242</f>
        <v>248</v>
      </c>
      <c r="J243" s="39">
        <f t="shared" si="113"/>
        <v>5868</v>
      </c>
      <c r="K243" s="39">
        <f t="shared" si="114"/>
        <v>3262.786537434175</v>
      </c>
      <c r="P243" s="38" t="s">
        <v>780</v>
      </c>
      <c r="Q243" s="40" t="s">
        <v>1186</v>
      </c>
      <c r="R243" s="39">
        <v>581409.27618010878</v>
      </c>
      <c r="S243" s="41">
        <v>155.37610088599999</v>
      </c>
      <c r="T243" s="39">
        <f t="shared" si="115"/>
        <v>2.6724049176997931E-4</v>
      </c>
      <c r="V243" s="43">
        <f t="shared" si="139"/>
        <v>2593</v>
      </c>
      <c r="W243" s="42">
        <f t="shared" si="116"/>
        <v>0.69295459515955637</v>
      </c>
      <c r="AE243" s="5"/>
    </row>
    <row r="244" spans="1:31" x14ac:dyDescent="0.3">
      <c r="A244" s="5" t="s">
        <v>1129</v>
      </c>
      <c r="B244" s="5" t="s">
        <v>1109</v>
      </c>
      <c r="C244" s="39">
        <v>12010002</v>
      </c>
      <c r="D244" s="39">
        <v>39309</v>
      </c>
      <c r="E244" s="39">
        <v>13349</v>
      </c>
      <c r="F244" s="39">
        <f t="shared" si="110"/>
        <v>0.33959144216337228</v>
      </c>
      <c r="H244" s="39">
        <f>$H$242</f>
        <v>5620</v>
      </c>
      <c r="I244" s="39">
        <f>$I$242</f>
        <v>248</v>
      </c>
      <c r="J244" s="39">
        <f t="shared" si="113"/>
        <v>5868</v>
      </c>
      <c r="K244" s="39">
        <f t="shared" si="114"/>
        <v>1992.7225826146685</v>
      </c>
      <c r="P244" s="38" t="s">
        <v>981</v>
      </c>
      <c r="Q244" s="40" t="s">
        <v>1235</v>
      </c>
      <c r="R244" s="39">
        <v>577286.83675738994</v>
      </c>
      <c r="S244" s="41">
        <v>2529.6993418900001</v>
      </c>
      <c r="T244" s="39">
        <f t="shared" si="115"/>
        <v>4.3820492358690819E-3</v>
      </c>
      <c r="V244" s="42">
        <f>Input!M60</f>
        <v>199</v>
      </c>
      <c r="W244" s="42">
        <f t="shared" si="116"/>
        <v>0.87202779793794727</v>
      </c>
      <c r="AE244" s="5"/>
    </row>
    <row r="245" spans="1:31" ht="14.4" customHeight="1" x14ac:dyDescent="0.3">
      <c r="A245" s="5" t="s">
        <v>1129</v>
      </c>
      <c r="B245" s="5" t="s">
        <v>1113</v>
      </c>
      <c r="C245" s="39">
        <v>12010001</v>
      </c>
      <c r="D245" s="39">
        <v>52579</v>
      </c>
      <c r="E245" s="39">
        <v>27698</v>
      </c>
      <c r="F245" s="39">
        <f t="shared" si="110"/>
        <v>0.52678826147321178</v>
      </c>
      <c r="H245" s="39">
        <f>Input!J251</f>
        <v>8034</v>
      </c>
      <c r="I245" s="39">
        <f>Input!K251</f>
        <v>378</v>
      </c>
      <c r="J245" s="39">
        <f t="shared" si="113"/>
        <v>8412</v>
      </c>
      <c r="K245" s="39">
        <f t="shared" si="114"/>
        <v>4431.3428555126575</v>
      </c>
      <c r="P245" s="38" t="s">
        <v>981</v>
      </c>
      <c r="Q245" s="40" t="s">
        <v>1236</v>
      </c>
      <c r="R245" s="39">
        <v>577286.83675738994</v>
      </c>
      <c r="S245" s="41">
        <v>265005.80697699997</v>
      </c>
      <c r="T245" s="39">
        <f t="shared" si="115"/>
        <v>0.45905395741488397</v>
      </c>
      <c r="V245" s="42">
        <f>$V$244</f>
        <v>199</v>
      </c>
      <c r="W245" s="42">
        <f t="shared" si="116"/>
        <v>91.351737525561916</v>
      </c>
      <c r="AE245" s="5"/>
    </row>
    <row r="246" spans="1:31" ht="14.4" customHeight="1" x14ac:dyDescent="0.3">
      <c r="A246" s="5" t="s">
        <v>1129</v>
      </c>
      <c r="B246" s="5" t="s">
        <v>1113</v>
      </c>
      <c r="C246" s="39">
        <v>12020001</v>
      </c>
      <c r="D246" s="39">
        <v>52579</v>
      </c>
      <c r="E246" s="39">
        <v>13845</v>
      </c>
      <c r="F246" s="39">
        <f t="shared" si="110"/>
        <v>0.26331805473668196</v>
      </c>
      <c r="H246" s="39">
        <f>$H$245</f>
        <v>8034</v>
      </c>
      <c r="I246" s="39">
        <f>$I$245</f>
        <v>378</v>
      </c>
      <c r="J246" s="39">
        <f t="shared" si="113"/>
        <v>8412</v>
      </c>
      <c r="K246" s="39">
        <f t="shared" si="114"/>
        <v>2215.0314764449686</v>
      </c>
      <c r="P246" s="38" t="s">
        <v>981</v>
      </c>
      <c r="Q246" s="40" t="s">
        <v>1233</v>
      </c>
      <c r="R246" s="39">
        <v>577286.83675738994</v>
      </c>
      <c r="S246" s="41">
        <v>37569.938422500003</v>
      </c>
      <c r="T246" s="39">
        <f t="shared" si="115"/>
        <v>6.5080192428307718E-2</v>
      </c>
      <c r="V246" s="42">
        <f t="shared" ref="V246:V247" si="140">$V$244</f>
        <v>199</v>
      </c>
      <c r="W246" s="42">
        <f t="shared" si="116"/>
        <v>12.950958293233235</v>
      </c>
      <c r="AE246" s="5"/>
    </row>
    <row r="247" spans="1:31" ht="14.4" customHeight="1" x14ac:dyDescent="0.3">
      <c r="A247" s="5" t="s">
        <v>1129</v>
      </c>
      <c r="B247" s="5" t="s">
        <v>1113</v>
      </c>
      <c r="C247" s="39">
        <v>12030107</v>
      </c>
      <c r="D247" s="39">
        <v>52579</v>
      </c>
      <c r="E247" s="39">
        <v>11036</v>
      </c>
      <c r="F247" s="39">
        <f t="shared" si="110"/>
        <v>0.20989368379010631</v>
      </c>
      <c r="H247" s="39">
        <f>$H$245</f>
        <v>8034</v>
      </c>
      <c r="I247" s="39">
        <f>$I$245</f>
        <v>378</v>
      </c>
      <c r="J247" s="39">
        <f t="shared" si="113"/>
        <v>8412</v>
      </c>
      <c r="K247" s="39">
        <f t="shared" si="114"/>
        <v>1765.6256680423744</v>
      </c>
      <c r="P247" s="38" t="s">
        <v>981</v>
      </c>
      <c r="Q247" s="40" t="s">
        <v>1237</v>
      </c>
      <c r="R247" s="39">
        <v>577286.83675738994</v>
      </c>
      <c r="S247" s="41">
        <v>272181.392016</v>
      </c>
      <c r="T247" s="39">
        <f t="shared" si="115"/>
        <v>0.47148380092093928</v>
      </c>
      <c r="V247" s="42">
        <f t="shared" si="140"/>
        <v>199</v>
      </c>
      <c r="W247" s="42">
        <f t="shared" si="116"/>
        <v>93.82527638326691</v>
      </c>
    </row>
    <row r="248" spans="1:31" x14ac:dyDescent="0.3">
      <c r="A248" s="5" t="s">
        <v>1129</v>
      </c>
      <c r="B248" s="5" t="s">
        <v>1122</v>
      </c>
      <c r="C248" s="39">
        <v>11140305</v>
      </c>
      <c r="D248" s="39">
        <v>41964</v>
      </c>
      <c r="E248" s="39">
        <v>1148</v>
      </c>
      <c r="F248" s="39">
        <f t="shared" si="110"/>
        <v>2.7356782003622151E-2</v>
      </c>
      <c r="H248" s="39">
        <f>Input!J270</f>
        <v>6601</v>
      </c>
      <c r="I248" s="39">
        <f>Input!K270</f>
        <v>118</v>
      </c>
      <c r="J248" s="39">
        <f t="shared" si="113"/>
        <v>6719</v>
      </c>
      <c r="K248" s="39">
        <f t="shared" si="114"/>
        <v>183.81021828233722</v>
      </c>
      <c r="P248" s="38" t="s">
        <v>982</v>
      </c>
      <c r="Q248" s="40" t="s">
        <v>1160</v>
      </c>
      <c r="R248" s="39">
        <v>938986.96694100997</v>
      </c>
      <c r="S248" s="41">
        <v>41947.135256000001</v>
      </c>
      <c r="T248" s="39">
        <f t="shared" si="115"/>
        <v>4.4672755568326485E-2</v>
      </c>
      <c r="V248" s="42">
        <f>Input!M61</f>
        <v>0</v>
      </c>
      <c r="W248" s="42">
        <f t="shared" si="116"/>
        <v>0</v>
      </c>
    </row>
    <row r="249" spans="1:31" x14ac:dyDescent="0.3">
      <c r="A249" s="5" t="s">
        <v>1129</v>
      </c>
      <c r="B249" s="5" t="s">
        <v>1122</v>
      </c>
      <c r="C249" s="39">
        <v>11140307</v>
      </c>
      <c r="D249" s="39">
        <v>41964</v>
      </c>
      <c r="E249" s="39">
        <v>1116</v>
      </c>
      <c r="F249" s="39">
        <f t="shared" si="110"/>
        <v>2.6594223620245924E-2</v>
      </c>
      <c r="H249" s="39">
        <f>$H$248</f>
        <v>6601</v>
      </c>
      <c r="I249" s="39">
        <f>$I$248</f>
        <v>118</v>
      </c>
      <c r="J249" s="39">
        <f t="shared" si="113"/>
        <v>6719</v>
      </c>
      <c r="K249" s="39">
        <f t="shared" si="114"/>
        <v>178.68658850443236</v>
      </c>
      <c r="P249" s="38" t="s">
        <v>982</v>
      </c>
      <c r="Q249" s="40" t="s">
        <v>1165</v>
      </c>
      <c r="R249" s="39">
        <v>938986.96694100997</v>
      </c>
      <c r="S249" s="41">
        <v>454314.14979300002</v>
      </c>
      <c r="T249" s="39">
        <f t="shared" si="115"/>
        <v>0.48383435104860345</v>
      </c>
      <c r="V249" s="42">
        <f>$V$248</f>
        <v>0</v>
      </c>
      <c r="W249" s="42">
        <f t="shared" si="116"/>
        <v>0</v>
      </c>
    </row>
    <row r="250" spans="1:31" x14ac:dyDescent="0.3">
      <c r="A250" s="5" t="s">
        <v>1129</v>
      </c>
      <c r="B250" s="5" t="s">
        <v>1122</v>
      </c>
      <c r="C250" s="39">
        <v>12010001</v>
      </c>
      <c r="D250" s="39">
        <v>41964</v>
      </c>
      <c r="E250" s="39">
        <v>6785</v>
      </c>
      <c r="F250" s="39">
        <f t="shared" si="110"/>
        <v>0.16168620722524069</v>
      </c>
      <c r="H250" s="39">
        <f t="shared" ref="H250:H252" si="141">$H$248</f>
        <v>6601</v>
      </c>
      <c r="I250" s="39">
        <f t="shared" ref="I250:I252" si="142">$I$248</f>
        <v>118</v>
      </c>
      <c r="J250" s="39">
        <f t="shared" si="113"/>
        <v>6719</v>
      </c>
      <c r="K250" s="39">
        <f t="shared" si="114"/>
        <v>1086.3696263463921</v>
      </c>
      <c r="P250" s="38" t="s">
        <v>982</v>
      </c>
      <c r="Q250" s="40" t="s">
        <v>1164</v>
      </c>
      <c r="R250" s="39">
        <v>938986.96694100997</v>
      </c>
      <c r="S250" s="41">
        <v>436480.04084099998</v>
      </c>
      <c r="T250" s="39">
        <f t="shared" si="115"/>
        <v>0.46484142614135027</v>
      </c>
      <c r="V250" s="42">
        <f t="shared" ref="V250:V251" si="143">$V$248</f>
        <v>0</v>
      </c>
      <c r="W250" s="42">
        <f t="shared" si="116"/>
        <v>0</v>
      </c>
    </row>
    <row r="251" spans="1:31" x14ac:dyDescent="0.3">
      <c r="A251" s="5" t="s">
        <v>1129</v>
      </c>
      <c r="B251" s="5" t="s">
        <v>1122</v>
      </c>
      <c r="C251" s="39">
        <v>12010002</v>
      </c>
      <c r="D251" s="39">
        <v>41964</v>
      </c>
      <c r="E251" s="39">
        <v>17613</v>
      </c>
      <c r="F251" s="39">
        <f t="shared" si="110"/>
        <v>0.41971690020017155</v>
      </c>
      <c r="H251" s="39">
        <f t="shared" si="141"/>
        <v>6601</v>
      </c>
      <c r="I251" s="39">
        <f t="shared" si="142"/>
        <v>118</v>
      </c>
      <c r="J251" s="39">
        <f t="shared" si="113"/>
        <v>6719</v>
      </c>
      <c r="K251" s="39">
        <f t="shared" si="114"/>
        <v>2820.0778524449524</v>
      </c>
      <c r="P251" s="38" t="s">
        <v>982</v>
      </c>
      <c r="Q251" s="40" t="s">
        <v>1166</v>
      </c>
      <c r="R251" s="39">
        <v>938986.96694100997</v>
      </c>
      <c r="S251" s="41">
        <v>6245.6410510100004</v>
      </c>
      <c r="T251" s="39">
        <f t="shared" si="115"/>
        <v>6.6514672417198424E-3</v>
      </c>
      <c r="V251" s="42">
        <f t="shared" si="143"/>
        <v>0</v>
      </c>
      <c r="W251" s="42">
        <f t="shared" si="116"/>
        <v>0</v>
      </c>
    </row>
    <row r="252" spans="1:31" x14ac:dyDescent="0.3">
      <c r="A252" s="5" t="s">
        <v>1129</v>
      </c>
      <c r="B252" s="5" t="s">
        <v>1122</v>
      </c>
      <c r="C252" s="39">
        <v>12010003</v>
      </c>
      <c r="D252" s="39">
        <v>41964</v>
      </c>
      <c r="E252" s="39">
        <v>15302</v>
      </c>
      <c r="F252" s="39">
        <f t="shared" si="110"/>
        <v>0.36464588695071964</v>
      </c>
      <c r="H252" s="39">
        <f t="shared" si="141"/>
        <v>6601</v>
      </c>
      <c r="I252" s="39">
        <f t="shared" si="142"/>
        <v>118</v>
      </c>
      <c r="J252" s="39">
        <f t="shared" si="113"/>
        <v>6719</v>
      </c>
      <c r="K252" s="39">
        <f t="shared" si="114"/>
        <v>2450.0557144218851</v>
      </c>
      <c r="P252" s="38" t="s">
        <v>983</v>
      </c>
      <c r="Q252" s="40" t="s">
        <v>1189</v>
      </c>
      <c r="R252" s="39">
        <v>177864.6237650465</v>
      </c>
      <c r="S252" s="41">
        <v>177855.00290600001</v>
      </c>
      <c r="T252" s="39">
        <f t="shared" si="115"/>
        <v>0.99994590909174152</v>
      </c>
      <c r="V252" s="42">
        <f>Input!M62</f>
        <v>0</v>
      </c>
      <c r="W252" s="42">
        <f t="shared" si="116"/>
        <v>0</v>
      </c>
    </row>
    <row r="253" spans="1:31" x14ac:dyDescent="0.3">
      <c r="A253" s="5" t="s">
        <v>1130</v>
      </c>
      <c r="B253" s="5" t="s">
        <v>951</v>
      </c>
      <c r="C253" s="39">
        <v>13040202</v>
      </c>
      <c r="D253" s="39">
        <v>9232</v>
      </c>
      <c r="E253" s="39">
        <v>6</v>
      </c>
      <c r="F253" s="39">
        <f t="shared" si="110"/>
        <v>6.499133448873484E-4</v>
      </c>
      <c r="H253" s="39">
        <f>Input!J23</f>
        <v>2242</v>
      </c>
      <c r="I253" s="39">
        <f>Input!K23</f>
        <v>4</v>
      </c>
      <c r="J253" s="39">
        <f t="shared" si="113"/>
        <v>2246</v>
      </c>
      <c r="K253" s="39">
        <f t="shared" si="114"/>
        <v>1.4597053726169844</v>
      </c>
      <c r="P253" s="38" t="s">
        <v>983</v>
      </c>
      <c r="Q253" s="40" t="s">
        <v>1196</v>
      </c>
      <c r="R253" s="39">
        <v>177864.6237650465</v>
      </c>
      <c r="S253" s="41">
        <v>9.6208590464999997</v>
      </c>
      <c r="T253" s="39">
        <f t="shared" si="115"/>
        <v>5.4090908258456426E-5</v>
      </c>
      <c r="V253" s="42">
        <f>$V$252</f>
        <v>0</v>
      </c>
      <c r="W253" s="42">
        <f t="shared" si="116"/>
        <v>0</v>
      </c>
      <c r="AE253" s="5"/>
    </row>
    <row r="254" spans="1:31" x14ac:dyDescent="0.3">
      <c r="A254" s="5" t="s">
        <v>1130</v>
      </c>
      <c r="B254" s="5" t="s">
        <v>951</v>
      </c>
      <c r="C254" s="39">
        <v>13040203</v>
      </c>
      <c r="D254" s="39">
        <v>9232</v>
      </c>
      <c r="E254" s="39">
        <v>118</v>
      </c>
      <c r="F254" s="39">
        <f t="shared" si="110"/>
        <v>1.2781629116117851E-2</v>
      </c>
      <c r="H254" s="39">
        <f>$H$253</f>
        <v>2242</v>
      </c>
      <c r="I254" s="39">
        <f>$I$253</f>
        <v>4</v>
      </c>
      <c r="J254" s="39">
        <f t="shared" si="113"/>
        <v>2246</v>
      </c>
      <c r="K254" s="39">
        <f t="shared" si="114"/>
        <v>28.707538994800693</v>
      </c>
      <c r="P254" s="38" t="s">
        <v>716</v>
      </c>
      <c r="Q254" s="40" t="s">
        <v>1179</v>
      </c>
      <c r="R254" s="39">
        <v>612920.11746050022</v>
      </c>
      <c r="S254" s="41">
        <v>474360.44360267313</v>
      </c>
      <c r="T254" s="39">
        <f t="shared" si="115"/>
        <v>0.77393518354085256</v>
      </c>
      <c r="V254" s="43">
        <f>Input!M63</f>
        <v>3279</v>
      </c>
      <c r="W254" s="42">
        <f t="shared" si="116"/>
        <v>2537.7334668304557</v>
      </c>
    </row>
    <row r="255" spans="1:31" x14ac:dyDescent="0.3">
      <c r="A255" s="5" t="s">
        <v>1130</v>
      </c>
      <c r="B255" s="5" t="s">
        <v>951</v>
      </c>
      <c r="C255" s="39">
        <v>13040204</v>
      </c>
      <c r="D255" s="39">
        <v>9232</v>
      </c>
      <c r="E255" s="39">
        <v>644</v>
      </c>
      <c r="F255" s="39">
        <f t="shared" si="110"/>
        <v>6.9757365684575384E-2</v>
      </c>
      <c r="H255" s="39">
        <f t="shared" ref="H255:H263" si="144">$H$253</f>
        <v>2242</v>
      </c>
      <c r="I255" s="39">
        <f t="shared" ref="I255:I263" si="145">$I$253</f>
        <v>4</v>
      </c>
      <c r="J255" s="39">
        <f t="shared" si="113"/>
        <v>2246</v>
      </c>
      <c r="K255" s="39">
        <f t="shared" si="114"/>
        <v>156.67504332755632</v>
      </c>
      <c r="P255" s="38" t="s">
        <v>716</v>
      </c>
      <c r="Q255" s="40" t="s">
        <v>1180</v>
      </c>
      <c r="R255" s="39">
        <v>612920.11746050022</v>
      </c>
      <c r="S255" s="41">
        <v>138499.58562</v>
      </c>
      <c r="T255" s="39">
        <f t="shared" si="115"/>
        <v>0.22596678045720311</v>
      </c>
      <c r="V255" s="43">
        <f>$V$254</f>
        <v>3279</v>
      </c>
      <c r="W255" s="42">
        <f t="shared" si="116"/>
        <v>740.94507311916902</v>
      </c>
    </row>
    <row r="256" spans="1:31" x14ac:dyDescent="0.3">
      <c r="A256" s="5" t="s">
        <v>1130</v>
      </c>
      <c r="B256" s="5" t="s">
        <v>951</v>
      </c>
      <c r="C256" s="39">
        <v>13040205</v>
      </c>
      <c r="D256" s="39">
        <v>9232</v>
      </c>
      <c r="E256" s="39">
        <v>204</v>
      </c>
      <c r="F256" s="39">
        <f t="shared" si="110"/>
        <v>2.2097053726169845E-2</v>
      </c>
      <c r="H256" s="39">
        <f t="shared" si="144"/>
        <v>2242</v>
      </c>
      <c r="I256" s="39">
        <f t="shared" si="145"/>
        <v>4</v>
      </c>
      <c r="J256" s="39">
        <f t="shared" si="113"/>
        <v>2246</v>
      </c>
      <c r="K256" s="39">
        <f t="shared" si="114"/>
        <v>49.629982668977469</v>
      </c>
      <c r="P256" s="38" t="s">
        <v>716</v>
      </c>
      <c r="Q256" s="40" t="s">
        <v>1182</v>
      </c>
      <c r="R256" s="39">
        <v>612920.11746050022</v>
      </c>
      <c r="S256" s="41">
        <v>60.088237827094602</v>
      </c>
      <c r="T256" s="39">
        <f t="shared" si="115"/>
        <v>9.8036001944359422E-5</v>
      </c>
      <c r="V256" s="43">
        <f>$V$254</f>
        <v>3279</v>
      </c>
      <c r="W256" s="42">
        <f t="shared" si="116"/>
        <v>0.32146005037555453</v>
      </c>
    </row>
    <row r="257" spans="1:32" x14ac:dyDescent="0.3">
      <c r="A257" s="5" t="s">
        <v>1130</v>
      </c>
      <c r="B257" s="5" t="s">
        <v>951</v>
      </c>
      <c r="C257" s="39">
        <v>13040206</v>
      </c>
      <c r="D257" s="39">
        <v>9232</v>
      </c>
      <c r="E257" s="39">
        <v>524</v>
      </c>
      <c r="F257" s="39">
        <f t="shared" si="110"/>
        <v>5.6759098786828423E-2</v>
      </c>
      <c r="H257" s="39">
        <f t="shared" si="144"/>
        <v>2242</v>
      </c>
      <c r="I257" s="39">
        <f t="shared" si="145"/>
        <v>4</v>
      </c>
      <c r="J257" s="39">
        <f t="shared" si="113"/>
        <v>2246</v>
      </c>
      <c r="K257" s="39">
        <f t="shared" si="114"/>
        <v>127.48093587521663</v>
      </c>
      <c r="P257" s="38" t="s">
        <v>984</v>
      </c>
      <c r="Q257" s="40" t="s">
        <v>1312</v>
      </c>
      <c r="R257" s="39">
        <v>582678.24630942999</v>
      </c>
      <c r="S257" s="41">
        <v>89085.858922600004</v>
      </c>
      <c r="T257" s="39">
        <f t="shared" si="115"/>
        <v>0.15289031208364548</v>
      </c>
      <c r="V257" s="42">
        <f>Input!M64</f>
        <v>407</v>
      </c>
      <c r="W257" s="42">
        <f t="shared" si="116"/>
        <v>62.226357018043707</v>
      </c>
    </row>
    <row r="258" spans="1:32" x14ac:dyDescent="0.3">
      <c r="A258" s="5" t="s">
        <v>1130</v>
      </c>
      <c r="B258" s="5" t="s">
        <v>951</v>
      </c>
      <c r="C258" s="39">
        <v>13040207</v>
      </c>
      <c r="D258" s="39">
        <v>9232</v>
      </c>
      <c r="E258" s="39">
        <v>341</v>
      </c>
      <c r="F258" s="39">
        <f t="shared" si="110"/>
        <v>3.6936741767764299E-2</v>
      </c>
      <c r="H258" s="39">
        <f t="shared" si="144"/>
        <v>2242</v>
      </c>
      <c r="I258" s="39">
        <f t="shared" si="145"/>
        <v>4</v>
      </c>
      <c r="J258" s="39">
        <f t="shared" si="113"/>
        <v>2246</v>
      </c>
      <c r="K258" s="39">
        <f t="shared" si="114"/>
        <v>82.959922010398614</v>
      </c>
      <c r="P258" s="38" t="s">
        <v>984</v>
      </c>
      <c r="Q258" s="40" t="s">
        <v>1308</v>
      </c>
      <c r="R258" s="39">
        <v>582678.24630942999</v>
      </c>
      <c r="S258" s="41">
        <v>175414.044146</v>
      </c>
      <c r="T258" s="39">
        <f t="shared" si="115"/>
        <v>0.30104786862567506</v>
      </c>
      <c r="V258" s="42">
        <f>$V$257</f>
        <v>407</v>
      </c>
      <c r="W258" s="42">
        <f t="shared" si="116"/>
        <v>122.52648253064974</v>
      </c>
    </row>
    <row r="259" spans="1:32" x14ac:dyDescent="0.3">
      <c r="A259" s="5" t="s">
        <v>1130</v>
      </c>
      <c r="B259" s="5" t="s">
        <v>951</v>
      </c>
      <c r="C259" s="39">
        <v>13040208</v>
      </c>
      <c r="D259" s="39">
        <v>9232</v>
      </c>
      <c r="E259" s="39">
        <v>12</v>
      </c>
      <c r="F259" s="39">
        <f t="shared" si="110"/>
        <v>1.2998266897746968E-3</v>
      </c>
      <c r="H259" s="39">
        <f t="shared" si="144"/>
        <v>2242</v>
      </c>
      <c r="I259" s="39">
        <f t="shared" si="145"/>
        <v>4</v>
      </c>
      <c r="J259" s="39">
        <f t="shared" si="113"/>
        <v>2246</v>
      </c>
      <c r="K259" s="39">
        <f t="shared" si="114"/>
        <v>2.9194107452339688</v>
      </c>
      <c r="P259" s="38" t="s">
        <v>984</v>
      </c>
      <c r="Q259" s="40" t="s">
        <v>1319</v>
      </c>
      <c r="R259" s="39">
        <v>582678.24630942999</v>
      </c>
      <c r="S259" s="41">
        <v>264643.807867</v>
      </c>
      <c r="T259" s="39">
        <f t="shared" si="115"/>
        <v>0.45418515199975645</v>
      </c>
      <c r="V259" s="42">
        <f t="shared" ref="V259:V261" si="146">$V$257</f>
        <v>407</v>
      </c>
      <c r="W259" s="42">
        <f t="shared" si="116"/>
        <v>184.85335686390087</v>
      </c>
    </row>
    <row r="260" spans="1:32" x14ac:dyDescent="0.3">
      <c r="A260" s="5" t="s">
        <v>1130</v>
      </c>
      <c r="B260" s="5" t="s">
        <v>951</v>
      </c>
      <c r="C260" s="39">
        <v>13040209</v>
      </c>
      <c r="D260" s="39">
        <v>9232</v>
      </c>
      <c r="E260" s="39">
        <v>25</v>
      </c>
      <c r="F260" s="39">
        <f t="shared" ref="F260:F323" si="147">E260/D260</f>
        <v>2.7079722703639516E-3</v>
      </c>
      <c r="H260" s="39">
        <f t="shared" si="144"/>
        <v>2242</v>
      </c>
      <c r="I260" s="39">
        <f t="shared" si="145"/>
        <v>4</v>
      </c>
      <c r="J260" s="39">
        <f t="shared" ref="J260:J323" si="148">SUM(H260:I260)</f>
        <v>2246</v>
      </c>
      <c r="K260" s="39">
        <f t="shared" ref="K260:K323" si="149">J260*F260</f>
        <v>6.0821057192374353</v>
      </c>
      <c r="P260" s="38" t="s">
        <v>984</v>
      </c>
      <c r="Q260" s="40" t="s">
        <v>1318</v>
      </c>
      <c r="R260" s="39">
        <v>582678.24630942999</v>
      </c>
      <c r="S260" s="41">
        <v>49749.722917699997</v>
      </c>
      <c r="T260" s="39">
        <f t="shared" ref="T260:T323" si="150">S260/R260</f>
        <v>8.5381122828602246E-2</v>
      </c>
      <c r="V260" s="42">
        <f t="shared" si="146"/>
        <v>407</v>
      </c>
      <c r="W260" s="42">
        <f t="shared" ref="W260:W323" si="151">V260*T260</f>
        <v>34.750116991241114</v>
      </c>
    </row>
    <row r="261" spans="1:32" x14ac:dyDescent="0.3">
      <c r="A261" s="5" t="s">
        <v>1130</v>
      </c>
      <c r="B261" s="5" t="s">
        <v>951</v>
      </c>
      <c r="C261" s="39">
        <v>13040211</v>
      </c>
      <c r="D261" s="39">
        <v>9232</v>
      </c>
      <c r="E261" s="39">
        <v>2</v>
      </c>
      <c r="F261" s="39">
        <f t="shared" si="147"/>
        <v>2.1663778162911611E-4</v>
      </c>
      <c r="H261" s="39">
        <f t="shared" si="144"/>
        <v>2242</v>
      </c>
      <c r="I261" s="39">
        <f t="shared" si="145"/>
        <v>4</v>
      </c>
      <c r="J261" s="39">
        <f t="shared" si="148"/>
        <v>2246</v>
      </c>
      <c r="K261" s="39">
        <f t="shared" si="149"/>
        <v>0.48656845753899475</v>
      </c>
      <c r="P261" s="38" t="s">
        <v>984</v>
      </c>
      <c r="Q261" s="40" t="s">
        <v>1320</v>
      </c>
      <c r="R261" s="39">
        <v>582678.24630942999</v>
      </c>
      <c r="S261" s="41">
        <v>3784.8124561300001</v>
      </c>
      <c r="T261" s="39">
        <f t="shared" si="150"/>
        <v>6.4955444623207778E-3</v>
      </c>
      <c r="V261" s="42">
        <f t="shared" si="146"/>
        <v>407</v>
      </c>
      <c r="W261" s="42">
        <f t="shared" si="151"/>
        <v>2.6436865961645566</v>
      </c>
    </row>
    <row r="262" spans="1:32" x14ac:dyDescent="0.3">
      <c r="A262" s="5" t="s">
        <v>1130</v>
      </c>
      <c r="B262" s="5" t="s">
        <v>951</v>
      </c>
      <c r="C262" s="39">
        <v>13070006</v>
      </c>
      <c r="D262" s="39">
        <v>9232</v>
      </c>
      <c r="E262" s="39">
        <v>7355</v>
      </c>
      <c r="F262" s="39">
        <f t="shared" si="147"/>
        <v>0.79668544194107449</v>
      </c>
      <c r="H262" s="39">
        <f t="shared" si="144"/>
        <v>2242</v>
      </c>
      <c r="I262" s="39">
        <f t="shared" si="145"/>
        <v>4</v>
      </c>
      <c r="J262" s="39">
        <f t="shared" si="148"/>
        <v>2246</v>
      </c>
      <c r="K262" s="39">
        <f t="shared" si="149"/>
        <v>1789.3555025996534</v>
      </c>
      <c r="P262" s="38" t="s">
        <v>985</v>
      </c>
      <c r="Q262" s="40" t="s">
        <v>1176</v>
      </c>
      <c r="R262" s="39">
        <v>579243.13898946997</v>
      </c>
      <c r="S262" s="41">
        <v>110805.290423</v>
      </c>
      <c r="T262" s="39">
        <f t="shared" si="150"/>
        <v>0.19129322898206019</v>
      </c>
      <c r="V262" s="42">
        <f>Input!M65</f>
        <v>14</v>
      </c>
      <c r="W262" s="42">
        <f t="shared" si="151"/>
        <v>2.6781052057488428</v>
      </c>
    </row>
    <row r="263" spans="1:32" x14ac:dyDescent="0.3">
      <c r="A263" s="5" t="s">
        <v>1130</v>
      </c>
      <c r="B263" s="5" t="s">
        <v>951</v>
      </c>
      <c r="C263" s="39">
        <v>13070007</v>
      </c>
      <c r="D263" s="39">
        <v>9232</v>
      </c>
      <c r="E263" s="39">
        <v>1</v>
      </c>
      <c r="F263" s="39">
        <f t="shared" si="147"/>
        <v>1.0831889081455805E-4</v>
      </c>
      <c r="H263" s="39">
        <f t="shared" si="144"/>
        <v>2242</v>
      </c>
      <c r="I263" s="39">
        <f t="shared" si="145"/>
        <v>4</v>
      </c>
      <c r="J263" s="39">
        <f t="shared" si="148"/>
        <v>2246</v>
      </c>
      <c r="K263" s="39">
        <f t="shared" si="149"/>
        <v>0.24328422876949737</v>
      </c>
      <c r="P263" s="38" t="s">
        <v>985</v>
      </c>
      <c r="Q263" s="40" t="s">
        <v>1172</v>
      </c>
      <c r="R263" s="39">
        <v>579243.13898946997</v>
      </c>
      <c r="S263" s="41">
        <v>47247.287476500002</v>
      </c>
      <c r="T263" s="39">
        <f t="shared" si="150"/>
        <v>8.1567280294292638E-2</v>
      </c>
      <c r="V263" s="42">
        <f>$V$262</f>
        <v>14</v>
      </c>
      <c r="W263" s="42">
        <f t="shared" si="151"/>
        <v>1.141941924120097</v>
      </c>
    </row>
    <row r="264" spans="1:32" x14ac:dyDescent="0.3">
      <c r="A264" s="5" t="s">
        <v>1130</v>
      </c>
      <c r="B264" s="5" t="s">
        <v>979</v>
      </c>
      <c r="C264" s="39">
        <v>13040201</v>
      </c>
      <c r="D264" s="39">
        <v>2398</v>
      </c>
      <c r="E264" s="39">
        <v>3</v>
      </c>
      <c r="F264" s="39">
        <f t="shared" si="147"/>
        <v>1.2510425354462051E-3</v>
      </c>
      <c r="H264" s="39">
        <f>Input!J57</f>
        <v>913</v>
      </c>
      <c r="I264" s="39">
        <f>Input!K57</f>
        <v>0</v>
      </c>
      <c r="J264" s="39">
        <f t="shared" si="148"/>
        <v>913</v>
      </c>
      <c r="K264" s="39">
        <f t="shared" si="149"/>
        <v>1.1422018348623852</v>
      </c>
      <c r="P264" s="38" t="s">
        <v>985</v>
      </c>
      <c r="Q264" s="40" t="s">
        <v>1177</v>
      </c>
      <c r="R264" s="39">
        <v>579243.13898946997</v>
      </c>
      <c r="S264" s="41">
        <v>54243.166137699998</v>
      </c>
      <c r="T264" s="39">
        <f t="shared" si="150"/>
        <v>9.3644900537503101E-2</v>
      </c>
      <c r="V264" s="42">
        <f t="shared" ref="V264:V267" si="152">$V$262</f>
        <v>14</v>
      </c>
      <c r="W264" s="42">
        <f t="shared" si="151"/>
        <v>1.3110286075250435</v>
      </c>
    </row>
    <row r="265" spans="1:32" x14ac:dyDescent="0.3">
      <c r="A265" s="5" t="s">
        <v>1130</v>
      </c>
      <c r="B265" s="5" t="s">
        <v>979</v>
      </c>
      <c r="C265" s="39">
        <v>13050004</v>
      </c>
      <c r="D265" s="39">
        <v>2398</v>
      </c>
      <c r="E265" s="39">
        <v>2317</v>
      </c>
      <c r="F265" s="39">
        <f t="shared" si="147"/>
        <v>0.96622185154295248</v>
      </c>
      <c r="H265" s="39">
        <f>$H$264</f>
        <v>913</v>
      </c>
      <c r="I265" s="39">
        <f>$I$264</f>
        <v>0</v>
      </c>
      <c r="J265" s="39">
        <f t="shared" si="148"/>
        <v>913</v>
      </c>
      <c r="K265" s="39">
        <f t="shared" si="149"/>
        <v>882.16055045871565</v>
      </c>
      <c r="P265" s="38" t="s">
        <v>985</v>
      </c>
      <c r="Q265" s="40" t="s">
        <v>1274</v>
      </c>
      <c r="R265" s="39">
        <v>579243.13898946997</v>
      </c>
      <c r="S265" s="41">
        <v>6920.2988101600004</v>
      </c>
      <c r="T265" s="39">
        <f t="shared" si="150"/>
        <v>1.1947139887117082E-2</v>
      </c>
      <c r="V265" s="42">
        <f t="shared" si="152"/>
        <v>14</v>
      </c>
      <c r="W265" s="42">
        <f t="shared" si="151"/>
        <v>0.16725995841963914</v>
      </c>
      <c r="AF265" s="5"/>
    </row>
    <row r="266" spans="1:32" x14ac:dyDescent="0.3">
      <c r="A266" s="5" t="s">
        <v>1130</v>
      </c>
      <c r="B266" s="5" t="s">
        <v>979</v>
      </c>
      <c r="C266" s="39">
        <v>13060011</v>
      </c>
      <c r="D266" s="39">
        <v>2398</v>
      </c>
      <c r="E266" s="39">
        <v>5</v>
      </c>
      <c r="F266" s="39">
        <f t="shared" si="147"/>
        <v>2.0850708924103419E-3</v>
      </c>
      <c r="H266" s="39">
        <f t="shared" ref="H266:H269" si="153">$H$264</f>
        <v>913</v>
      </c>
      <c r="I266" s="39">
        <f t="shared" ref="I266:I269" si="154">$I$264</f>
        <v>0</v>
      </c>
      <c r="J266" s="39">
        <f t="shared" si="148"/>
        <v>913</v>
      </c>
      <c r="K266" s="39">
        <f t="shared" si="149"/>
        <v>1.9036697247706422</v>
      </c>
      <c r="P266" s="38" t="s">
        <v>985</v>
      </c>
      <c r="Q266" s="40" t="s">
        <v>1178</v>
      </c>
      <c r="R266" s="39">
        <v>579243.13898946997</v>
      </c>
      <c r="S266" s="41">
        <v>353972.55382799997</v>
      </c>
      <c r="T266" s="39">
        <f t="shared" si="150"/>
        <v>0.61109494442269918</v>
      </c>
      <c r="V266" s="42">
        <f t="shared" si="152"/>
        <v>14</v>
      </c>
      <c r="W266" s="42">
        <f t="shared" si="151"/>
        <v>8.5553292219177877</v>
      </c>
      <c r="AF266" s="5"/>
    </row>
    <row r="267" spans="1:32" x14ac:dyDescent="0.3">
      <c r="A267" s="5" t="s">
        <v>1130</v>
      </c>
      <c r="B267" s="5" t="s">
        <v>979</v>
      </c>
      <c r="C267" s="39">
        <v>13070001</v>
      </c>
      <c r="D267" s="39">
        <v>2398</v>
      </c>
      <c r="E267" s="39">
        <v>7</v>
      </c>
      <c r="F267" s="39">
        <f t="shared" si="147"/>
        <v>2.9190992493744786E-3</v>
      </c>
      <c r="H267" s="39">
        <f t="shared" si="153"/>
        <v>913</v>
      </c>
      <c r="I267" s="39">
        <f t="shared" si="154"/>
        <v>0</v>
      </c>
      <c r="J267" s="39">
        <f t="shared" si="148"/>
        <v>913</v>
      </c>
      <c r="K267" s="39">
        <f t="shared" si="149"/>
        <v>2.665137614678899</v>
      </c>
      <c r="P267" s="38" t="s">
        <v>985</v>
      </c>
      <c r="Q267" s="40" t="s">
        <v>1170</v>
      </c>
      <c r="R267" s="39">
        <v>579243.13898946997</v>
      </c>
      <c r="S267" s="41">
        <v>6054.54231411</v>
      </c>
      <c r="T267" s="39">
        <f t="shared" si="150"/>
        <v>1.0452505876327808E-2</v>
      </c>
      <c r="V267" s="42">
        <f t="shared" si="152"/>
        <v>14</v>
      </c>
      <c r="W267" s="42">
        <f t="shared" si="151"/>
        <v>0.14633508226858932</v>
      </c>
      <c r="AF267" s="5"/>
    </row>
    <row r="268" spans="1:32" x14ac:dyDescent="0.3">
      <c r="A268" s="5" t="s">
        <v>1130</v>
      </c>
      <c r="B268" s="5" t="s">
        <v>979</v>
      </c>
      <c r="C268" s="39">
        <v>13070002</v>
      </c>
      <c r="D268" s="39">
        <v>2398</v>
      </c>
      <c r="E268" s="39">
        <v>46</v>
      </c>
      <c r="F268" s="39">
        <f t="shared" si="147"/>
        <v>1.9182652210175146E-2</v>
      </c>
      <c r="H268" s="39">
        <f t="shared" si="153"/>
        <v>913</v>
      </c>
      <c r="I268" s="39">
        <f t="shared" si="154"/>
        <v>0</v>
      </c>
      <c r="J268" s="39">
        <f t="shared" si="148"/>
        <v>913</v>
      </c>
      <c r="K268" s="39">
        <f t="shared" si="149"/>
        <v>17.513761467889907</v>
      </c>
      <c r="P268" s="38" t="s">
        <v>986</v>
      </c>
      <c r="Q268" s="40" t="s">
        <v>1324</v>
      </c>
      <c r="R268" s="39">
        <v>853864.62526001013</v>
      </c>
      <c r="S268" s="41">
        <v>609608.07501300005</v>
      </c>
      <c r="T268" s="39">
        <f t="shared" si="150"/>
        <v>0.71393995837146718</v>
      </c>
      <c r="V268" s="43">
        <f>Input!M66</f>
        <v>1669</v>
      </c>
      <c r="W268" s="42">
        <f t="shared" si="151"/>
        <v>1191.5657905219787</v>
      </c>
      <c r="AF268" s="5"/>
    </row>
    <row r="269" spans="1:32" x14ac:dyDescent="0.3">
      <c r="A269" s="5" t="s">
        <v>1130</v>
      </c>
      <c r="B269" s="5" t="s">
        <v>979</v>
      </c>
      <c r="C269" s="39">
        <v>13070004</v>
      </c>
      <c r="D269" s="39">
        <v>2398</v>
      </c>
      <c r="E269" s="39">
        <v>20</v>
      </c>
      <c r="F269" s="39">
        <f t="shared" si="147"/>
        <v>8.3402835696413675E-3</v>
      </c>
      <c r="H269" s="39">
        <f t="shared" si="153"/>
        <v>913</v>
      </c>
      <c r="I269" s="39">
        <f t="shared" si="154"/>
        <v>0</v>
      </c>
      <c r="J269" s="39">
        <f t="shared" si="148"/>
        <v>913</v>
      </c>
      <c r="K269" s="39">
        <f t="shared" si="149"/>
        <v>7.6146788990825689</v>
      </c>
      <c r="P269" s="38" t="s">
        <v>986</v>
      </c>
      <c r="Q269" s="40" t="s">
        <v>1306</v>
      </c>
      <c r="R269" s="39">
        <v>853864.62526001013</v>
      </c>
      <c r="S269" s="41">
        <v>106263.899682</v>
      </c>
      <c r="T269" s="39">
        <f t="shared" si="150"/>
        <v>0.1244505235822852</v>
      </c>
      <c r="V269" s="43">
        <f>$V$268</f>
        <v>1669</v>
      </c>
      <c r="W269" s="42">
        <f t="shared" si="151"/>
        <v>207.70792385883399</v>
      </c>
      <c r="AF269" s="5"/>
    </row>
    <row r="270" spans="1:32" x14ac:dyDescent="0.3">
      <c r="A270" s="5" t="s">
        <v>1130</v>
      </c>
      <c r="B270" s="5" t="s">
        <v>991</v>
      </c>
      <c r="C270" s="39">
        <v>13030102</v>
      </c>
      <c r="D270" s="39">
        <v>800647</v>
      </c>
      <c r="E270" s="39">
        <v>138145</v>
      </c>
      <c r="F270" s="39">
        <f t="shared" si="147"/>
        <v>0.17254170689454904</v>
      </c>
      <c r="H270" s="39">
        <f>Input!J72</f>
        <v>123162</v>
      </c>
      <c r="I270" s="39">
        <f>Input!K72</f>
        <v>9181</v>
      </c>
      <c r="J270" s="39">
        <f t="shared" si="148"/>
        <v>132343</v>
      </c>
      <c r="K270" s="39">
        <f t="shared" si="149"/>
        <v>22834.687115545305</v>
      </c>
      <c r="P270" s="38" t="s">
        <v>986</v>
      </c>
      <c r="Q270" s="40" t="s">
        <v>1325</v>
      </c>
      <c r="R270" s="39">
        <v>853864.62526001013</v>
      </c>
      <c r="S270" s="41">
        <v>26390.858840500001</v>
      </c>
      <c r="T270" s="39">
        <f t="shared" si="150"/>
        <v>3.0907544427740786E-2</v>
      </c>
      <c r="V270" s="43">
        <f t="shared" ref="V270:V272" si="155">$V$268</f>
        <v>1669</v>
      </c>
      <c r="W270" s="42">
        <f t="shared" si="151"/>
        <v>51.584691649899369</v>
      </c>
      <c r="AF270" s="5"/>
    </row>
    <row r="271" spans="1:32" x14ac:dyDescent="0.3">
      <c r="A271" s="5" t="s">
        <v>1130</v>
      </c>
      <c r="B271" s="5" t="s">
        <v>991</v>
      </c>
      <c r="C271" s="39">
        <v>13040100</v>
      </c>
      <c r="D271" s="39">
        <v>800647</v>
      </c>
      <c r="E271" s="39">
        <v>662285</v>
      </c>
      <c r="F271" s="39">
        <f t="shared" si="147"/>
        <v>0.82718726230161355</v>
      </c>
      <c r="H271" s="39">
        <f>$H$270</f>
        <v>123162</v>
      </c>
      <c r="I271" s="39">
        <f>$I$270</f>
        <v>9181</v>
      </c>
      <c r="J271" s="39">
        <f t="shared" si="148"/>
        <v>132343</v>
      </c>
      <c r="K271" s="39">
        <f t="shared" si="149"/>
        <v>109472.44385478244</v>
      </c>
      <c r="P271" s="38" t="s">
        <v>986</v>
      </c>
      <c r="Q271" s="40" t="s">
        <v>1314</v>
      </c>
      <c r="R271" s="39">
        <v>853864.62526001013</v>
      </c>
      <c r="S271" s="41">
        <v>1282.21162351</v>
      </c>
      <c r="T271" s="39">
        <f t="shared" si="150"/>
        <v>1.5016568031724631E-3</v>
      </c>
      <c r="V271" s="43">
        <f t="shared" si="155"/>
        <v>1669</v>
      </c>
      <c r="W271" s="42">
        <f t="shared" si="151"/>
        <v>2.506265204494841</v>
      </c>
      <c r="AF271" s="5"/>
    </row>
    <row r="272" spans="1:32" x14ac:dyDescent="0.3">
      <c r="A272" s="5" t="s">
        <v>1130</v>
      </c>
      <c r="B272" s="5" t="s">
        <v>991</v>
      </c>
      <c r="C272" s="39">
        <v>13050003</v>
      </c>
      <c r="D272" s="39">
        <v>800647</v>
      </c>
      <c r="E272" s="39">
        <v>217</v>
      </c>
      <c r="F272" s="39">
        <f t="shared" si="147"/>
        <v>2.7103080383739651E-4</v>
      </c>
      <c r="H272" s="39">
        <f>$H$270</f>
        <v>123162</v>
      </c>
      <c r="I272" s="39">
        <f>$I$270</f>
        <v>9181</v>
      </c>
      <c r="J272" s="39">
        <f t="shared" si="148"/>
        <v>132343</v>
      </c>
      <c r="K272" s="39">
        <f t="shared" si="149"/>
        <v>35.869029672252566</v>
      </c>
      <c r="P272" s="38" t="s">
        <v>986</v>
      </c>
      <c r="Q272" s="40" t="s">
        <v>1326</v>
      </c>
      <c r="R272" s="39">
        <v>853864.62526001013</v>
      </c>
      <c r="S272" s="41">
        <v>110319.580101</v>
      </c>
      <c r="T272" s="39">
        <f t="shared" si="150"/>
        <v>0.12920031681533428</v>
      </c>
      <c r="V272" s="43">
        <f t="shared" si="155"/>
        <v>1669</v>
      </c>
      <c r="W272" s="42">
        <f t="shared" si="151"/>
        <v>215.63532876479292</v>
      </c>
      <c r="AF272" s="5"/>
    </row>
    <row r="273" spans="1:31" x14ac:dyDescent="0.3">
      <c r="A273" s="5" t="s">
        <v>1130</v>
      </c>
      <c r="B273" s="5" t="s">
        <v>1019</v>
      </c>
      <c r="C273" s="39">
        <v>13040100</v>
      </c>
      <c r="D273" s="39">
        <v>3476</v>
      </c>
      <c r="E273" s="39">
        <v>2207</v>
      </c>
      <c r="F273" s="39">
        <f t="shared" si="147"/>
        <v>0.63492520138089759</v>
      </c>
      <c r="H273" s="39">
        <f>Input!J123</f>
        <v>410</v>
      </c>
      <c r="I273" s="39">
        <f>Input!K123</f>
        <v>2</v>
      </c>
      <c r="J273" s="39">
        <f t="shared" si="148"/>
        <v>412</v>
      </c>
      <c r="K273" s="39">
        <f t="shared" si="149"/>
        <v>261.58918296892983</v>
      </c>
      <c r="P273" s="38" t="s">
        <v>987</v>
      </c>
      <c r="Q273" s="40" t="s">
        <v>1140</v>
      </c>
      <c r="R273" s="39">
        <v>597060.49351553898</v>
      </c>
      <c r="S273" s="41">
        <v>124009.477193</v>
      </c>
      <c r="T273" s="39">
        <f t="shared" si="150"/>
        <v>0.20770002125383055</v>
      </c>
      <c r="V273" s="42">
        <f>Input!M67</f>
        <v>0</v>
      </c>
      <c r="W273" s="42">
        <f t="shared" si="151"/>
        <v>0</v>
      </c>
    </row>
    <row r="274" spans="1:31" x14ac:dyDescent="0.3">
      <c r="A274" s="5" t="s">
        <v>1130</v>
      </c>
      <c r="B274" s="5" t="s">
        <v>1019</v>
      </c>
      <c r="C274" s="39">
        <v>13040201</v>
      </c>
      <c r="D274" s="39">
        <v>3476</v>
      </c>
      <c r="E274" s="39">
        <v>611</v>
      </c>
      <c r="F274" s="39">
        <f t="shared" si="147"/>
        <v>0.17577675489067895</v>
      </c>
      <c r="H274" s="39">
        <f>$H$273</f>
        <v>410</v>
      </c>
      <c r="I274" s="39">
        <f>$I$273</f>
        <v>2</v>
      </c>
      <c r="J274" s="39">
        <f t="shared" si="148"/>
        <v>412</v>
      </c>
      <c r="K274" s="39">
        <f t="shared" si="149"/>
        <v>72.420023014959725</v>
      </c>
      <c r="P274" s="38" t="s">
        <v>987</v>
      </c>
      <c r="Q274" s="40" t="s">
        <v>1145</v>
      </c>
      <c r="R274" s="39">
        <v>597060.49351553898</v>
      </c>
      <c r="S274" s="41">
        <v>62264.067787599997</v>
      </c>
      <c r="T274" s="39">
        <f t="shared" si="150"/>
        <v>0.10428435387004806</v>
      </c>
      <c r="V274" s="42">
        <f>$V$273</f>
        <v>0</v>
      </c>
      <c r="W274" s="42">
        <f t="shared" si="151"/>
        <v>0</v>
      </c>
    </row>
    <row r="275" spans="1:31" x14ac:dyDescent="0.3">
      <c r="A275" s="5" t="s">
        <v>1130</v>
      </c>
      <c r="B275" s="5" t="s">
        <v>1019</v>
      </c>
      <c r="C275" s="39">
        <v>13050003</v>
      </c>
      <c r="D275" s="39">
        <v>3476</v>
      </c>
      <c r="E275" s="39">
        <v>4</v>
      </c>
      <c r="F275" s="39">
        <f t="shared" si="147"/>
        <v>1.1507479861910242E-3</v>
      </c>
      <c r="H275" s="39">
        <f t="shared" ref="H275:H276" si="156">$H$273</f>
        <v>410</v>
      </c>
      <c r="I275" s="39">
        <f t="shared" ref="I275:I276" si="157">$I$273</f>
        <v>2</v>
      </c>
      <c r="J275" s="39">
        <f t="shared" si="148"/>
        <v>412</v>
      </c>
      <c r="K275" s="39">
        <f t="shared" si="149"/>
        <v>0.47410817031070196</v>
      </c>
      <c r="P275" s="38" t="s">
        <v>987</v>
      </c>
      <c r="Q275" s="40" t="s">
        <v>1141</v>
      </c>
      <c r="R275" s="39">
        <v>597060.49351553898</v>
      </c>
      <c r="S275" s="41">
        <v>357821.15036899998</v>
      </c>
      <c r="T275" s="39">
        <f t="shared" si="150"/>
        <v>0.5993046839560946</v>
      </c>
      <c r="V275" s="42">
        <f t="shared" ref="V275:V278" si="158">$V$273</f>
        <v>0</v>
      </c>
      <c r="W275" s="42">
        <f t="shared" si="151"/>
        <v>0</v>
      </c>
    </row>
    <row r="276" spans="1:31" x14ac:dyDescent="0.3">
      <c r="A276" s="5" t="s">
        <v>1130</v>
      </c>
      <c r="B276" s="5" t="s">
        <v>1019</v>
      </c>
      <c r="C276" s="39">
        <v>13050004</v>
      </c>
      <c r="D276" s="39">
        <v>3476</v>
      </c>
      <c r="E276" s="39">
        <v>654</v>
      </c>
      <c r="F276" s="39">
        <f t="shared" si="147"/>
        <v>0.18814729574223246</v>
      </c>
      <c r="H276" s="39">
        <f t="shared" si="156"/>
        <v>410</v>
      </c>
      <c r="I276" s="39">
        <f t="shared" si="157"/>
        <v>2</v>
      </c>
      <c r="J276" s="39">
        <f t="shared" si="148"/>
        <v>412</v>
      </c>
      <c r="K276" s="39">
        <f t="shared" si="149"/>
        <v>77.516685845799771</v>
      </c>
      <c r="P276" s="38" t="s">
        <v>987</v>
      </c>
      <c r="Q276" s="40" t="s">
        <v>1149</v>
      </c>
      <c r="R276" s="39">
        <v>597060.49351553898</v>
      </c>
      <c r="S276" s="41">
        <v>48558.778551299998</v>
      </c>
      <c r="T276" s="39">
        <f t="shared" si="150"/>
        <v>8.1329746447268855E-2</v>
      </c>
      <c r="V276" s="42">
        <f t="shared" si="158"/>
        <v>0</v>
      </c>
      <c r="W276" s="42">
        <f t="shared" si="151"/>
        <v>0</v>
      </c>
    </row>
    <row r="277" spans="1:31" x14ac:dyDescent="0.3">
      <c r="A277" s="5" t="s">
        <v>1130</v>
      </c>
      <c r="B277" s="5" t="s">
        <v>1024</v>
      </c>
      <c r="C277" s="39">
        <v>13040201</v>
      </c>
      <c r="D277" s="39">
        <v>2342</v>
      </c>
      <c r="E277" s="39">
        <v>14</v>
      </c>
      <c r="F277" s="39">
        <f t="shared" si="147"/>
        <v>5.9777967549103327E-3</v>
      </c>
      <c r="H277" s="39">
        <f>Input!J130</f>
        <v>505</v>
      </c>
      <c r="I277" s="39">
        <f>Input!K130</f>
        <v>0</v>
      </c>
      <c r="J277" s="39">
        <f t="shared" si="148"/>
        <v>505</v>
      </c>
      <c r="K277" s="39">
        <f t="shared" si="149"/>
        <v>3.0187873612297178</v>
      </c>
      <c r="P277" s="38" t="s">
        <v>987</v>
      </c>
      <c r="Q277" s="40" t="s">
        <v>1142</v>
      </c>
      <c r="R277" s="39">
        <v>597060.49351553898</v>
      </c>
      <c r="S277" s="41">
        <v>3629.3865599699998</v>
      </c>
      <c r="T277" s="39">
        <f t="shared" si="150"/>
        <v>6.0787585167457444E-3</v>
      </c>
      <c r="V277" s="42">
        <f t="shared" si="158"/>
        <v>0</v>
      </c>
      <c r="W277" s="42">
        <f t="shared" si="151"/>
        <v>0</v>
      </c>
    </row>
    <row r="278" spans="1:31" x14ac:dyDescent="0.3">
      <c r="A278" s="5" t="s">
        <v>1130</v>
      </c>
      <c r="B278" s="5" t="s">
        <v>1024</v>
      </c>
      <c r="C278" s="39">
        <v>13040202</v>
      </c>
      <c r="D278" s="39">
        <v>2342</v>
      </c>
      <c r="E278" s="39">
        <v>62</v>
      </c>
      <c r="F278" s="39">
        <f t="shared" si="147"/>
        <v>2.6473099914602904E-2</v>
      </c>
      <c r="H278" s="39">
        <f>$H$277</f>
        <v>505</v>
      </c>
      <c r="I278" s="39">
        <f>$I$277</f>
        <v>0</v>
      </c>
      <c r="J278" s="39">
        <f t="shared" si="148"/>
        <v>505</v>
      </c>
      <c r="K278" s="39">
        <f t="shared" si="149"/>
        <v>13.368915456874467</v>
      </c>
      <c r="P278" s="38" t="s">
        <v>987</v>
      </c>
      <c r="Q278" s="40" t="s">
        <v>1150</v>
      </c>
      <c r="R278" s="39">
        <v>597060.49351553898</v>
      </c>
      <c r="S278" s="41">
        <v>777.63305466899999</v>
      </c>
      <c r="T278" s="39">
        <f t="shared" si="150"/>
        <v>1.3024359560121549E-3</v>
      </c>
      <c r="V278" s="42">
        <f t="shared" si="158"/>
        <v>0</v>
      </c>
      <c r="W278" s="42">
        <f t="shared" si="151"/>
        <v>0</v>
      </c>
    </row>
    <row r="279" spans="1:31" x14ac:dyDescent="0.3">
      <c r="A279" s="5" t="s">
        <v>1130</v>
      </c>
      <c r="B279" s="5" t="s">
        <v>1024</v>
      </c>
      <c r="C279" s="39">
        <v>13050004</v>
      </c>
      <c r="D279" s="39">
        <v>2342</v>
      </c>
      <c r="E279" s="39">
        <v>221</v>
      </c>
      <c r="F279" s="39">
        <f t="shared" si="147"/>
        <v>9.4363791631084548E-2</v>
      </c>
      <c r="H279" s="39">
        <f t="shared" ref="H279:H283" si="159">$H$277</f>
        <v>505</v>
      </c>
      <c r="I279" s="39">
        <f t="shared" ref="I279:I283" si="160">$I$277</f>
        <v>0</v>
      </c>
      <c r="J279" s="39">
        <f t="shared" si="148"/>
        <v>505</v>
      </c>
      <c r="K279" s="39">
        <f t="shared" si="149"/>
        <v>47.653714773697693</v>
      </c>
      <c r="P279" s="38" t="s">
        <v>988</v>
      </c>
      <c r="Q279" s="40" t="s">
        <v>1325</v>
      </c>
      <c r="R279" s="39">
        <v>1149138.9675477</v>
      </c>
      <c r="S279" s="41">
        <v>225199.78446600001</v>
      </c>
      <c r="T279" s="39">
        <f t="shared" si="150"/>
        <v>0.19597262892109879</v>
      </c>
      <c r="V279" s="43">
        <f>Input!M68</f>
        <v>1269</v>
      </c>
      <c r="W279" s="42">
        <f t="shared" si="151"/>
        <v>248.68926610087436</v>
      </c>
    </row>
    <row r="280" spans="1:31" x14ac:dyDescent="0.3">
      <c r="A280" s="5" t="s">
        <v>1130</v>
      </c>
      <c r="B280" s="5" t="s">
        <v>1024</v>
      </c>
      <c r="C280" s="39">
        <v>13070003</v>
      </c>
      <c r="D280" s="39">
        <v>2342</v>
      </c>
      <c r="E280" s="39">
        <v>83</v>
      </c>
      <c r="F280" s="39">
        <f t="shared" si="147"/>
        <v>3.5439795046968404E-2</v>
      </c>
      <c r="H280" s="39">
        <f t="shared" si="159"/>
        <v>505</v>
      </c>
      <c r="I280" s="39">
        <f t="shared" si="160"/>
        <v>0</v>
      </c>
      <c r="J280" s="39">
        <f t="shared" si="148"/>
        <v>505</v>
      </c>
      <c r="K280" s="39">
        <f t="shared" si="149"/>
        <v>17.897096498719044</v>
      </c>
      <c r="P280" s="38" t="s">
        <v>988</v>
      </c>
      <c r="Q280" s="40" t="s">
        <v>1328</v>
      </c>
      <c r="R280" s="39">
        <v>1149138.9675477</v>
      </c>
      <c r="S280" s="41">
        <v>37474.465023700002</v>
      </c>
      <c r="T280" s="39">
        <f t="shared" si="150"/>
        <v>3.2610907890167302E-2</v>
      </c>
      <c r="V280" s="43">
        <f>$V$279</f>
        <v>1269</v>
      </c>
      <c r="W280" s="42">
        <f t="shared" si="151"/>
        <v>41.383242112622305</v>
      </c>
      <c r="AC280" s="5"/>
      <c r="AD280" s="5"/>
      <c r="AE280" s="5"/>
    </row>
    <row r="281" spans="1:31" x14ac:dyDescent="0.3">
      <c r="A281" s="5" t="s">
        <v>1130</v>
      </c>
      <c r="B281" s="5" t="s">
        <v>1024</v>
      </c>
      <c r="C281" s="39">
        <v>13070004</v>
      </c>
      <c r="D281" s="39">
        <v>2342</v>
      </c>
      <c r="E281" s="39">
        <v>28</v>
      </c>
      <c r="F281" s="39">
        <f t="shared" si="147"/>
        <v>1.1955593509820665E-2</v>
      </c>
      <c r="H281" s="39">
        <f t="shared" si="159"/>
        <v>505</v>
      </c>
      <c r="I281" s="39">
        <f t="shared" si="160"/>
        <v>0</v>
      </c>
      <c r="J281" s="39">
        <f t="shared" si="148"/>
        <v>505</v>
      </c>
      <c r="K281" s="39">
        <f t="shared" si="149"/>
        <v>6.0375747224594356</v>
      </c>
      <c r="P281" s="38" t="s">
        <v>988</v>
      </c>
      <c r="Q281" s="40" t="s">
        <v>1337</v>
      </c>
      <c r="R281" s="39">
        <v>1149138.9675477</v>
      </c>
      <c r="S281" s="41">
        <v>421493.11574400001</v>
      </c>
      <c r="T281" s="39">
        <f t="shared" si="150"/>
        <v>0.36679037753238847</v>
      </c>
      <c r="V281" s="43">
        <f t="shared" ref="V281:V283" si="161">$V$279</f>
        <v>1269</v>
      </c>
      <c r="W281" s="42">
        <f t="shared" si="151"/>
        <v>465.45698908860095</v>
      </c>
      <c r="AC281" s="5"/>
      <c r="AD281" s="5"/>
      <c r="AE281" s="5"/>
    </row>
    <row r="282" spans="1:31" x14ac:dyDescent="0.3">
      <c r="A282" s="5" t="s">
        <v>1130</v>
      </c>
      <c r="B282" s="5" t="s">
        <v>1024</v>
      </c>
      <c r="C282" s="39">
        <v>13070005</v>
      </c>
      <c r="D282" s="39">
        <v>2342</v>
      </c>
      <c r="E282" s="39">
        <v>1804</v>
      </c>
      <c r="F282" s="39">
        <f t="shared" si="147"/>
        <v>0.77028181041844579</v>
      </c>
      <c r="H282" s="39">
        <f t="shared" si="159"/>
        <v>505</v>
      </c>
      <c r="I282" s="39">
        <f t="shared" si="160"/>
        <v>0</v>
      </c>
      <c r="J282" s="39">
        <f t="shared" si="148"/>
        <v>505</v>
      </c>
      <c r="K282" s="39">
        <f t="shared" si="149"/>
        <v>388.99231426131513</v>
      </c>
      <c r="P282" s="38" t="s">
        <v>988</v>
      </c>
      <c r="Q282" s="40" t="s">
        <v>1336</v>
      </c>
      <c r="R282" s="39">
        <v>1149138.9675477</v>
      </c>
      <c r="S282" s="41">
        <v>316404.90457000001</v>
      </c>
      <c r="T282" s="39">
        <f t="shared" si="150"/>
        <v>0.27534085389621621</v>
      </c>
      <c r="V282" s="43">
        <f t="shared" si="161"/>
        <v>1269</v>
      </c>
      <c r="W282" s="42">
        <f t="shared" si="151"/>
        <v>349.40754359429837</v>
      </c>
      <c r="AC282" s="5"/>
      <c r="AD282" s="5"/>
      <c r="AE282" s="5"/>
    </row>
    <row r="283" spans="1:31" x14ac:dyDescent="0.3">
      <c r="A283" s="5" t="s">
        <v>1130</v>
      </c>
      <c r="B283" s="5" t="s">
        <v>1024</v>
      </c>
      <c r="C283" s="39">
        <v>13070006</v>
      </c>
      <c r="D283" s="39">
        <v>2342</v>
      </c>
      <c r="E283" s="39">
        <v>130</v>
      </c>
      <c r="F283" s="39">
        <f t="shared" si="147"/>
        <v>5.5508112724167377E-2</v>
      </c>
      <c r="H283" s="39">
        <f t="shared" si="159"/>
        <v>505</v>
      </c>
      <c r="I283" s="39">
        <f t="shared" si="160"/>
        <v>0</v>
      </c>
      <c r="J283" s="39">
        <f t="shared" si="148"/>
        <v>505</v>
      </c>
      <c r="K283" s="39">
        <f t="shared" si="149"/>
        <v>28.031596925704527</v>
      </c>
      <c r="P283" s="38" t="s">
        <v>988</v>
      </c>
      <c r="Q283" s="40" t="s">
        <v>1330</v>
      </c>
      <c r="R283" s="39">
        <v>1149138.9675477</v>
      </c>
      <c r="S283" s="41">
        <v>148566.697744</v>
      </c>
      <c r="T283" s="39">
        <f t="shared" si="150"/>
        <v>0.12928523176012921</v>
      </c>
      <c r="V283" s="43">
        <f t="shared" si="161"/>
        <v>1269</v>
      </c>
      <c r="W283" s="42">
        <f t="shared" si="151"/>
        <v>164.06295910360396</v>
      </c>
      <c r="AC283" s="5"/>
      <c r="AD283" s="5"/>
      <c r="AE283" s="5"/>
    </row>
    <row r="284" spans="1:31" x14ac:dyDescent="0.3">
      <c r="A284" s="5" t="s">
        <v>1130</v>
      </c>
      <c r="B284" s="5" t="s">
        <v>1078</v>
      </c>
      <c r="C284" s="39">
        <v>13040201</v>
      </c>
      <c r="D284" s="39">
        <v>7818</v>
      </c>
      <c r="E284" s="39">
        <v>5176</v>
      </c>
      <c r="F284" s="39">
        <f t="shared" si="147"/>
        <v>0.66206190841647483</v>
      </c>
      <c r="H284" s="39">
        <f>Input!J201</f>
        <v>2006</v>
      </c>
      <c r="I284" s="39">
        <f>Input!K201</f>
        <v>0</v>
      </c>
      <c r="J284" s="39">
        <f t="shared" si="148"/>
        <v>2006</v>
      </c>
      <c r="K284" s="39">
        <f t="shared" si="149"/>
        <v>1328.0961882834486</v>
      </c>
      <c r="P284" s="38" t="s">
        <v>989</v>
      </c>
      <c r="Q284" s="40" t="s">
        <v>1268</v>
      </c>
      <c r="R284" s="39">
        <v>596361.51283659996</v>
      </c>
      <c r="S284" s="41">
        <v>80441.1058949</v>
      </c>
      <c r="T284" s="39">
        <f t="shared" si="150"/>
        <v>0.13488648104114065</v>
      </c>
      <c r="V284" s="42">
        <f>Input!M69</f>
        <v>452</v>
      </c>
      <c r="W284" s="42">
        <f t="shared" si="151"/>
        <v>60.968689430595575</v>
      </c>
      <c r="AC284" s="5"/>
      <c r="AD284" s="5"/>
      <c r="AE284" s="5"/>
    </row>
    <row r="285" spans="1:31" x14ac:dyDescent="0.3">
      <c r="A285" s="5" t="s">
        <v>1130</v>
      </c>
      <c r="B285" s="5" t="s">
        <v>1078</v>
      </c>
      <c r="C285" s="39">
        <v>13040202</v>
      </c>
      <c r="D285" s="39">
        <v>7818</v>
      </c>
      <c r="E285" s="39">
        <v>2493</v>
      </c>
      <c r="F285" s="39">
        <f t="shared" si="147"/>
        <v>0.31887950882578664</v>
      </c>
      <c r="H285" s="39">
        <f>$H$284</f>
        <v>2006</v>
      </c>
      <c r="I285" s="39">
        <f>$I$284</f>
        <v>0</v>
      </c>
      <c r="J285" s="39">
        <f t="shared" si="148"/>
        <v>2006</v>
      </c>
      <c r="K285" s="39">
        <f t="shared" si="149"/>
        <v>639.67229470452799</v>
      </c>
      <c r="P285" s="38" t="s">
        <v>989</v>
      </c>
      <c r="Q285" s="40" t="s">
        <v>1171</v>
      </c>
      <c r="R285" s="39">
        <v>596361.51283659996</v>
      </c>
      <c r="S285" s="41">
        <v>79011.119423900003</v>
      </c>
      <c r="T285" s="39">
        <f t="shared" si="150"/>
        <v>0.13248862933505343</v>
      </c>
      <c r="V285" s="42">
        <f>$V$284</f>
        <v>452</v>
      </c>
      <c r="W285" s="42">
        <f t="shared" si="151"/>
        <v>59.884860459444148</v>
      </c>
    </row>
    <row r="286" spans="1:31" x14ac:dyDescent="0.3">
      <c r="A286" s="5" t="s">
        <v>1130</v>
      </c>
      <c r="B286" s="5" t="s">
        <v>1078</v>
      </c>
      <c r="C286" s="39">
        <v>13040203</v>
      </c>
      <c r="D286" s="39">
        <v>7818</v>
      </c>
      <c r="E286" s="39">
        <v>111</v>
      </c>
      <c r="F286" s="39">
        <f t="shared" si="147"/>
        <v>1.4198004604758251E-2</v>
      </c>
      <c r="H286" s="39">
        <f t="shared" ref="H286:H288" si="162">$H$284</f>
        <v>2006</v>
      </c>
      <c r="I286" s="39">
        <f t="shared" ref="I286:I288" si="163">$I$284</f>
        <v>0</v>
      </c>
      <c r="J286" s="39">
        <f t="shared" si="148"/>
        <v>2006</v>
      </c>
      <c r="K286" s="39">
        <f t="shared" si="149"/>
        <v>28.48119723714505</v>
      </c>
      <c r="P286" s="38" t="s">
        <v>989</v>
      </c>
      <c r="Q286" s="40" t="s">
        <v>1238</v>
      </c>
      <c r="R286" s="39">
        <v>596361.51283659996</v>
      </c>
      <c r="S286" s="41">
        <v>416832.07977499999</v>
      </c>
      <c r="T286" s="39">
        <f t="shared" si="150"/>
        <v>0.69895872017685001</v>
      </c>
      <c r="V286" s="42">
        <f t="shared" ref="V286:V287" si="164">$V$284</f>
        <v>452</v>
      </c>
      <c r="W286" s="42">
        <f t="shared" si="151"/>
        <v>315.9293415199362</v>
      </c>
    </row>
    <row r="287" spans="1:31" x14ac:dyDescent="0.3">
      <c r="A287" s="5" t="s">
        <v>1130</v>
      </c>
      <c r="B287" s="5" t="s">
        <v>1078</v>
      </c>
      <c r="C287" s="39">
        <v>13040204</v>
      </c>
      <c r="D287" s="39">
        <v>7818</v>
      </c>
      <c r="E287" s="39">
        <v>2</v>
      </c>
      <c r="F287" s="39">
        <f t="shared" si="147"/>
        <v>2.5581990278843696E-4</v>
      </c>
      <c r="H287" s="39">
        <f t="shared" si="162"/>
        <v>2006</v>
      </c>
      <c r="I287" s="39">
        <f t="shared" si="163"/>
        <v>0</v>
      </c>
      <c r="J287" s="39">
        <f t="shared" si="148"/>
        <v>2006</v>
      </c>
      <c r="K287" s="39">
        <f t="shared" si="149"/>
        <v>0.5131747249936045</v>
      </c>
      <c r="P287" s="38" t="s">
        <v>989</v>
      </c>
      <c r="Q287" s="40" t="s">
        <v>1240</v>
      </c>
      <c r="R287" s="39">
        <v>596361.51283659996</v>
      </c>
      <c r="S287" s="41">
        <v>20077.207742800001</v>
      </c>
      <c r="T287" s="39">
        <f t="shared" si="150"/>
        <v>3.3666169446956003E-2</v>
      </c>
      <c r="V287" s="42">
        <f t="shared" si="164"/>
        <v>452</v>
      </c>
      <c r="W287" s="42">
        <f t="shared" si="151"/>
        <v>15.217108590024113</v>
      </c>
    </row>
    <row r="288" spans="1:31" ht="14.4" customHeight="1" x14ac:dyDescent="0.3">
      <c r="A288" s="5" t="s">
        <v>1130</v>
      </c>
      <c r="B288" s="5" t="s">
        <v>1078</v>
      </c>
      <c r="C288" s="39">
        <v>13050004</v>
      </c>
      <c r="D288" s="39">
        <v>7818</v>
      </c>
      <c r="E288" s="39">
        <v>36</v>
      </c>
      <c r="F288" s="39">
        <f t="shared" si="147"/>
        <v>4.6047582501918651E-3</v>
      </c>
      <c r="H288" s="39">
        <f t="shared" si="162"/>
        <v>2006</v>
      </c>
      <c r="I288" s="39">
        <f t="shared" si="163"/>
        <v>0</v>
      </c>
      <c r="J288" s="39">
        <f t="shared" si="148"/>
        <v>2006</v>
      </c>
      <c r="K288" s="39">
        <f t="shared" si="149"/>
        <v>9.2371450498848819</v>
      </c>
      <c r="P288" s="38" t="s">
        <v>812</v>
      </c>
      <c r="Q288" s="40" t="s">
        <v>1234</v>
      </c>
      <c r="R288" s="39">
        <v>577161.39099099999</v>
      </c>
      <c r="S288" s="41">
        <v>396791.865621</v>
      </c>
      <c r="T288" s="39">
        <f t="shared" si="150"/>
        <v>0.68748858086244957</v>
      </c>
      <c r="V288" s="42">
        <f>Input!M70</f>
        <v>817</v>
      </c>
      <c r="W288" s="42">
        <f t="shared" si="151"/>
        <v>561.67817056462127</v>
      </c>
    </row>
    <row r="289" spans="1:23" x14ac:dyDescent="0.3">
      <c r="A289" s="5" t="s">
        <v>1130</v>
      </c>
      <c r="B289" s="5" t="s">
        <v>1104</v>
      </c>
      <c r="C289" s="39">
        <v>13040208</v>
      </c>
      <c r="D289" s="39">
        <v>984</v>
      </c>
      <c r="E289" s="39">
        <v>874</v>
      </c>
      <c r="F289" s="39">
        <f t="shared" si="147"/>
        <v>0.88821138211382111</v>
      </c>
      <c r="H289" s="39">
        <f>Input!J237</f>
        <v>238</v>
      </c>
      <c r="I289" s="39">
        <f>Input!K237</f>
        <v>0</v>
      </c>
      <c r="J289" s="39">
        <f t="shared" si="148"/>
        <v>238</v>
      </c>
      <c r="K289" s="39">
        <f t="shared" si="149"/>
        <v>211.39430894308941</v>
      </c>
      <c r="P289" s="38" t="s">
        <v>812</v>
      </c>
      <c r="Q289" s="40" t="s">
        <v>1216</v>
      </c>
      <c r="R289" s="39">
        <v>577161.39099099999</v>
      </c>
      <c r="S289" s="41">
        <v>180369.52536999999</v>
      </c>
      <c r="T289" s="39">
        <f t="shared" si="150"/>
        <v>0.31251141913755037</v>
      </c>
      <c r="V289" s="42">
        <f>$V$288</f>
        <v>817</v>
      </c>
      <c r="W289" s="42">
        <f t="shared" si="151"/>
        <v>255.32182943537865</v>
      </c>
    </row>
    <row r="290" spans="1:23" x14ac:dyDescent="0.3">
      <c r="A290" s="5" t="s">
        <v>1130</v>
      </c>
      <c r="B290" s="5" t="s">
        <v>1104</v>
      </c>
      <c r="C290" s="39">
        <v>13040209</v>
      </c>
      <c r="D290" s="39">
        <v>984</v>
      </c>
      <c r="E290" s="39">
        <v>5</v>
      </c>
      <c r="F290" s="39">
        <f t="shared" si="147"/>
        <v>5.08130081300813E-3</v>
      </c>
      <c r="H290" s="39">
        <f>$H$289</f>
        <v>238</v>
      </c>
      <c r="I290" s="39">
        <f>$I$289</f>
        <v>0</v>
      </c>
      <c r="J290" s="39">
        <f t="shared" si="148"/>
        <v>238</v>
      </c>
      <c r="K290" s="39">
        <f t="shared" si="149"/>
        <v>1.2093495934959348</v>
      </c>
      <c r="P290" s="38" t="s">
        <v>990</v>
      </c>
      <c r="Q290" s="40" t="s">
        <v>1253</v>
      </c>
      <c r="R290" s="39">
        <v>1356588.6785830599</v>
      </c>
      <c r="S290" s="41">
        <v>1283.70241248</v>
      </c>
      <c r="T290" s="39">
        <f t="shared" si="150"/>
        <v>9.4627239099533936E-4</v>
      </c>
      <c r="V290" s="42">
        <f>Input!M71</f>
        <v>34</v>
      </c>
      <c r="W290" s="42">
        <f t="shared" si="151"/>
        <v>3.2173261293841536E-2</v>
      </c>
    </row>
    <row r="291" spans="1:23" x14ac:dyDescent="0.3">
      <c r="A291" s="5" t="s">
        <v>1130</v>
      </c>
      <c r="B291" s="5" t="s">
        <v>1104</v>
      </c>
      <c r="C291" s="39">
        <v>13040210</v>
      </c>
      <c r="D291" s="39">
        <v>984</v>
      </c>
      <c r="E291" s="39">
        <v>33</v>
      </c>
      <c r="F291" s="39">
        <f t="shared" si="147"/>
        <v>3.3536585365853661E-2</v>
      </c>
      <c r="H291" s="39">
        <f t="shared" ref="H291:H294" si="165">$H$289</f>
        <v>238</v>
      </c>
      <c r="I291" s="39">
        <f t="shared" ref="I291:I294" si="166">$I$289</f>
        <v>0</v>
      </c>
      <c r="J291" s="39">
        <f t="shared" si="148"/>
        <v>238</v>
      </c>
      <c r="K291" s="39">
        <f t="shared" si="149"/>
        <v>7.9817073170731714</v>
      </c>
      <c r="P291" s="38" t="s">
        <v>990</v>
      </c>
      <c r="Q291" s="40" t="s">
        <v>1254</v>
      </c>
      <c r="R291" s="39">
        <v>1356588.6785830599</v>
      </c>
      <c r="S291" s="41">
        <v>402277.701497</v>
      </c>
      <c r="T291" s="39">
        <f t="shared" si="150"/>
        <v>0.29653623670011314</v>
      </c>
      <c r="V291" s="42">
        <f>$V$290</f>
        <v>34</v>
      </c>
      <c r="W291" s="42">
        <f t="shared" si="151"/>
        <v>10.082232047803847</v>
      </c>
    </row>
    <row r="292" spans="1:23" x14ac:dyDescent="0.3">
      <c r="A292" s="5" t="s">
        <v>1130</v>
      </c>
      <c r="B292" s="5" t="s">
        <v>1104</v>
      </c>
      <c r="C292" s="39">
        <v>13040211</v>
      </c>
      <c r="D292" s="39">
        <v>984</v>
      </c>
      <c r="E292" s="39">
        <v>20</v>
      </c>
      <c r="F292" s="39">
        <f t="shared" si="147"/>
        <v>2.032520325203252E-2</v>
      </c>
      <c r="H292" s="39">
        <f t="shared" si="165"/>
        <v>238</v>
      </c>
      <c r="I292" s="39">
        <f t="shared" si="166"/>
        <v>0</v>
      </c>
      <c r="J292" s="39">
        <f t="shared" si="148"/>
        <v>238</v>
      </c>
      <c r="K292" s="39">
        <f t="shared" si="149"/>
        <v>4.8373983739837394</v>
      </c>
      <c r="P292" s="38" t="s">
        <v>990</v>
      </c>
      <c r="Q292" s="40" t="s">
        <v>1255</v>
      </c>
      <c r="R292" s="39">
        <v>1356588.6785830599</v>
      </c>
      <c r="S292" s="41">
        <v>1290.7061102800001</v>
      </c>
      <c r="T292" s="39">
        <f t="shared" si="150"/>
        <v>9.5143511858592736E-4</v>
      </c>
      <c r="V292" s="42">
        <f t="shared" ref="V292:V297" si="167">$V$290</f>
        <v>34</v>
      </c>
      <c r="W292" s="42">
        <f t="shared" si="151"/>
        <v>3.2348794031921528E-2</v>
      </c>
    </row>
    <row r="293" spans="1:23" x14ac:dyDescent="0.3">
      <c r="A293" s="5" t="s">
        <v>1130</v>
      </c>
      <c r="B293" s="5" t="s">
        <v>1104</v>
      </c>
      <c r="C293" s="39">
        <v>13070010</v>
      </c>
      <c r="D293" s="39">
        <v>984</v>
      </c>
      <c r="E293" s="39">
        <v>41</v>
      </c>
      <c r="F293" s="39">
        <f t="shared" si="147"/>
        <v>4.1666666666666664E-2</v>
      </c>
      <c r="H293" s="39">
        <f t="shared" si="165"/>
        <v>238</v>
      </c>
      <c r="I293" s="39">
        <f t="shared" si="166"/>
        <v>0</v>
      </c>
      <c r="J293" s="39">
        <f t="shared" si="148"/>
        <v>238</v>
      </c>
      <c r="K293" s="39">
        <f t="shared" si="149"/>
        <v>9.9166666666666661</v>
      </c>
      <c r="P293" s="38" t="s">
        <v>990</v>
      </c>
      <c r="Q293" s="40" t="s">
        <v>1302</v>
      </c>
      <c r="R293" s="39">
        <v>1356588.6785830599</v>
      </c>
      <c r="S293" s="41">
        <v>220284.178422</v>
      </c>
      <c r="T293" s="39">
        <f t="shared" si="150"/>
        <v>0.16238096476824804</v>
      </c>
      <c r="V293" s="42">
        <f t="shared" si="167"/>
        <v>34</v>
      </c>
      <c r="W293" s="42">
        <f t="shared" si="151"/>
        <v>5.5209528021204335</v>
      </c>
    </row>
    <row r="294" spans="1:23" x14ac:dyDescent="0.3">
      <c r="A294" s="5" t="s">
        <v>1130</v>
      </c>
      <c r="B294" s="5" t="s">
        <v>1104</v>
      </c>
      <c r="C294" s="39">
        <v>13070012</v>
      </c>
      <c r="D294" s="39">
        <v>984</v>
      </c>
      <c r="E294" s="39">
        <v>11</v>
      </c>
      <c r="F294" s="39">
        <f t="shared" si="147"/>
        <v>1.1178861788617886E-2</v>
      </c>
      <c r="H294" s="39">
        <f t="shared" si="165"/>
        <v>238</v>
      </c>
      <c r="I294" s="39">
        <f t="shared" si="166"/>
        <v>0</v>
      </c>
      <c r="J294" s="39">
        <f t="shared" si="148"/>
        <v>238</v>
      </c>
      <c r="K294" s="39">
        <f t="shared" si="149"/>
        <v>2.660569105691057</v>
      </c>
      <c r="P294" s="38" t="s">
        <v>990</v>
      </c>
      <c r="Q294" s="40" t="s">
        <v>1303</v>
      </c>
      <c r="R294" s="39">
        <v>1356588.6785830599</v>
      </c>
      <c r="S294" s="41">
        <v>357355.46805800003</v>
      </c>
      <c r="T294" s="39">
        <f t="shared" si="150"/>
        <v>0.26342212175266966</v>
      </c>
      <c r="V294" s="42">
        <f t="shared" si="167"/>
        <v>34</v>
      </c>
      <c r="W294" s="42">
        <f t="shared" si="151"/>
        <v>8.9563521395907681</v>
      </c>
    </row>
    <row r="295" spans="1:23" x14ac:dyDescent="0.3">
      <c r="A295" s="5" t="s">
        <v>1131</v>
      </c>
      <c r="B295" s="5" t="s">
        <v>938</v>
      </c>
      <c r="C295" s="39">
        <v>12080003</v>
      </c>
      <c r="D295" s="39">
        <v>14786</v>
      </c>
      <c r="E295" s="39">
        <v>47</v>
      </c>
      <c r="F295" s="39">
        <f t="shared" si="147"/>
        <v>3.1786825375355065E-3</v>
      </c>
      <c r="H295" s="39">
        <f>Input!J4</f>
        <v>3625</v>
      </c>
      <c r="I295" s="39">
        <f>Input!K4</f>
        <v>0</v>
      </c>
      <c r="J295" s="39">
        <f t="shared" si="148"/>
        <v>3625</v>
      </c>
      <c r="K295" s="39">
        <f t="shared" si="149"/>
        <v>11.522724198566211</v>
      </c>
      <c r="P295" s="38" t="s">
        <v>990</v>
      </c>
      <c r="Q295" s="40" t="s">
        <v>1250</v>
      </c>
      <c r="R295" s="39">
        <v>1356588.6785830599</v>
      </c>
      <c r="S295" s="41">
        <v>23677.161077100001</v>
      </c>
      <c r="T295" s="39">
        <f t="shared" si="150"/>
        <v>1.745345619560271E-2</v>
      </c>
      <c r="V295" s="42">
        <f t="shared" si="167"/>
        <v>34</v>
      </c>
      <c r="W295" s="42">
        <f t="shared" si="151"/>
        <v>0.5934175106504922</v>
      </c>
    </row>
    <row r="296" spans="1:23" x14ac:dyDescent="0.3">
      <c r="A296" s="5" t="s">
        <v>1131</v>
      </c>
      <c r="B296" s="5" t="s">
        <v>938</v>
      </c>
      <c r="C296" s="39">
        <v>12080004</v>
      </c>
      <c r="D296" s="39">
        <v>14786</v>
      </c>
      <c r="E296" s="39">
        <v>14620</v>
      </c>
      <c r="F296" s="39">
        <f t="shared" si="147"/>
        <v>0.98877316380359803</v>
      </c>
      <c r="H296" s="39">
        <f>$H$295</f>
        <v>3625</v>
      </c>
      <c r="I296" s="39">
        <f>$I$295</f>
        <v>0</v>
      </c>
      <c r="J296" s="39">
        <f t="shared" si="148"/>
        <v>3625</v>
      </c>
      <c r="K296" s="39">
        <f t="shared" si="149"/>
        <v>3584.302718788043</v>
      </c>
      <c r="P296" s="38" t="s">
        <v>990</v>
      </c>
      <c r="Q296" s="40" t="s">
        <v>1304</v>
      </c>
      <c r="R296" s="39">
        <v>1356588.6785830599</v>
      </c>
      <c r="S296" s="41">
        <v>261854.63057899999</v>
      </c>
      <c r="T296" s="39">
        <f t="shared" si="150"/>
        <v>0.1930243372313146</v>
      </c>
      <c r="V296" s="42">
        <f t="shared" si="167"/>
        <v>34</v>
      </c>
      <c r="W296" s="42">
        <f t="shared" si="151"/>
        <v>6.5628274658646966</v>
      </c>
    </row>
    <row r="297" spans="1:23" x14ac:dyDescent="0.3">
      <c r="A297" s="5" t="s">
        <v>1131</v>
      </c>
      <c r="B297" s="5" t="s">
        <v>938</v>
      </c>
      <c r="C297" s="39">
        <v>12080005</v>
      </c>
      <c r="D297" s="39">
        <v>14786</v>
      </c>
      <c r="E297" s="39">
        <v>103</v>
      </c>
      <c r="F297" s="39">
        <f t="shared" si="147"/>
        <v>6.9660489652373864E-3</v>
      </c>
      <c r="H297" s="39">
        <f t="shared" ref="H297:H298" si="168">$H$295</f>
        <v>3625</v>
      </c>
      <c r="I297" s="39">
        <f t="shared" ref="I297:I298" si="169">$I$295</f>
        <v>0</v>
      </c>
      <c r="J297" s="39">
        <f t="shared" si="148"/>
        <v>3625</v>
      </c>
      <c r="K297" s="39">
        <f t="shared" si="149"/>
        <v>25.251927498985527</v>
      </c>
      <c r="P297" s="38" t="s">
        <v>990</v>
      </c>
      <c r="Q297" s="40" t="s">
        <v>1305</v>
      </c>
      <c r="R297" s="39">
        <v>1356588.6785830599</v>
      </c>
      <c r="S297" s="41">
        <v>88565.130427199998</v>
      </c>
      <c r="T297" s="39">
        <f t="shared" si="150"/>
        <v>6.5285175842470677E-2</v>
      </c>
      <c r="V297" s="42">
        <f t="shared" si="167"/>
        <v>34</v>
      </c>
      <c r="W297" s="42">
        <f t="shared" si="151"/>
        <v>2.2196959786440029</v>
      </c>
    </row>
    <row r="298" spans="1:23" x14ac:dyDescent="0.3">
      <c r="A298" s="5" t="s">
        <v>1131</v>
      </c>
      <c r="B298" s="5" t="s">
        <v>938</v>
      </c>
      <c r="C298" s="39">
        <v>13070007</v>
      </c>
      <c r="D298" s="39">
        <v>14786</v>
      </c>
      <c r="E298" s="39">
        <v>16</v>
      </c>
      <c r="F298" s="39">
        <f t="shared" si="147"/>
        <v>1.0821046936291085E-3</v>
      </c>
      <c r="H298" s="39">
        <f t="shared" si="168"/>
        <v>3625</v>
      </c>
      <c r="I298" s="39">
        <f t="shared" si="169"/>
        <v>0</v>
      </c>
      <c r="J298" s="39">
        <f t="shared" si="148"/>
        <v>3625</v>
      </c>
      <c r="K298" s="39">
        <f t="shared" si="149"/>
        <v>3.9226295144055183</v>
      </c>
      <c r="P298" s="38" t="s">
        <v>991</v>
      </c>
      <c r="Q298" s="40" t="s">
        <v>1223</v>
      </c>
      <c r="R298" s="39">
        <v>636689.08596399997</v>
      </c>
      <c r="S298" s="41">
        <v>63489.691463399999</v>
      </c>
      <c r="T298" s="39">
        <f t="shared" si="150"/>
        <v>9.9718517032958642E-2</v>
      </c>
      <c r="V298" s="43">
        <f>Input!M72</f>
        <v>3320</v>
      </c>
      <c r="W298" s="42">
        <f t="shared" si="151"/>
        <v>331.06547654942267</v>
      </c>
    </row>
    <row r="299" spans="1:23" x14ac:dyDescent="0.3">
      <c r="A299" s="5" t="s">
        <v>1131</v>
      </c>
      <c r="B299" s="5" t="s">
        <v>949</v>
      </c>
      <c r="C299" s="39">
        <v>12050004</v>
      </c>
      <c r="D299" s="39">
        <v>641</v>
      </c>
      <c r="E299" s="39">
        <v>68</v>
      </c>
      <c r="F299" s="39">
        <f t="shared" si="147"/>
        <v>0.10608424336973479</v>
      </c>
      <c r="H299" s="39">
        <f>Input!J18</f>
        <v>175</v>
      </c>
      <c r="I299" s="39">
        <f>Input!K18</f>
        <v>0</v>
      </c>
      <c r="J299" s="39">
        <f t="shared" si="148"/>
        <v>175</v>
      </c>
      <c r="K299" s="39">
        <f t="shared" si="149"/>
        <v>18.564742589703588</v>
      </c>
      <c r="P299" s="38" t="s">
        <v>991</v>
      </c>
      <c r="Q299" s="40" t="s">
        <v>1224</v>
      </c>
      <c r="R299" s="39">
        <v>636689.08596399997</v>
      </c>
      <c r="S299" s="41">
        <v>516333.06387000001</v>
      </c>
      <c r="T299" s="39">
        <f t="shared" si="150"/>
        <v>0.81096578416799625</v>
      </c>
      <c r="V299" s="43">
        <f>$V$298</f>
        <v>3320</v>
      </c>
      <c r="W299" s="42">
        <f t="shared" si="151"/>
        <v>2692.4064034377475</v>
      </c>
    </row>
    <row r="300" spans="1:23" x14ac:dyDescent="0.3">
      <c r="A300" s="5" t="s">
        <v>1131</v>
      </c>
      <c r="B300" s="5" t="s">
        <v>949</v>
      </c>
      <c r="C300" s="39">
        <v>12080002</v>
      </c>
      <c r="D300" s="39">
        <v>641</v>
      </c>
      <c r="E300" s="39">
        <v>573</v>
      </c>
      <c r="F300" s="39">
        <f t="shared" si="147"/>
        <v>0.89391575663026523</v>
      </c>
      <c r="H300" s="39">
        <f>$H$299</f>
        <v>175</v>
      </c>
      <c r="I300" s="39">
        <f>$I$299</f>
        <v>0</v>
      </c>
      <c r="J300" s="39">
        <f t="shared" si="148"/>
        <v>175</v>
      </c>
      <c r="K300" s="39">
        <f t="shared" si="149"/>
        <v>156.43525741029643</v>
      </c>
      <c r="P300" s="38" t="s">
        <v>991</v>
      </c>
      <c r="Q300" s="40" t="s">
        <v>1225</v>
      </c>
      <c r="R300" s="39">
        <v>636689.08596399997</v>
      </c>
      <c r="S300" s="41">
        <v>56866.330630600001</v>
      </c>
      <c r="T300" s="39">
        <f t="shared" si="150"/>
        <v>8.9315698799045176E-2</v>
      </c>
      <c r="V300" s="43">
        <f>$V$298</f>
        <v>3320</v>
      </c>
      <c r="W300" s="42">
        <f t="shared" si="151"/>
        <v>296.52812001282996</v>
      </c>
    </row>
    <row r="301" spans="1:23" x14ac:dyDescent="0.3">
      <c r="A301" s="5" t="s">
        <v>1131</v>
      </c>
      <c r="B301" s="5" t="s">
        <v>954</v>
      </c>
      <c r="C301" s="39">
        <v>12070201</v>
      </c>
      <c r="D301" s="39">
        <v>38106</v>
      </c>
      <c r="E301" s="39">
        <v>85</v>
      </c>
      <c r="F301" s="39">
        <f t="shared" si="147"/>
        <v>2.2306198498924052E-3</v>
      </c>
      <c r="H301" s="39">
        <f>Input!J26</f>
        <v>7106</v>
      </c>
      <c r="I301" s="39">
        <f>Input!K26</f>
        <v>577</v>
      </c>
      <c r="J301" s="39">
        <f t="shared" si="148"/>
        <v>7683</v>
      </c>
      <c r="K301" s="39">
        <f t="shared" si="149"/>
        <v>17.137852306723349</v>
      </c>
      <c r="P301" s="38" t="s">
        <v>724</v>
      </c>
      <c r="Q301" s="40" t="s">
        <v>1185</v>
      </c>
      <c r="R301" s="39">
        <v>608942.92806754401</v>
      </c>
      <c r="S301" s="41">
        <v>30246.687451099999</v>
      </c>
      <c r="T301" s="39">
        <f t="shared" si="150"/>
        <v>4.9670808308894643E-2</v>
      </c>
      <c r="V301" s="42">
        <f>Input!M73</f>
        <v>340</v>
      </c>
      <c r="W301" s="42">
        <f t="shared" si="151"/>
        <v>16.88807482502418</v>
      </c>
    </row>
    <row r="302" spans="1:23" x14ac:dyDescent="0.3">
      <c r="A302" s="5" t="s">
        <v>1131</v>
      </c>
      <c r="B302" s="5" t="s">
        <v>954</v>
      </c>
      <c r="C302" s="39">
        <v>12090106</v>
      </c>
      <c r="D302" s="39">
        <v>38106</v>
      </c>
      <c r="E302" s="39">
        <v>3902</v>
      </c>
      <c r="F302" s="39">
        <f t="shared" si="147"/>
        <v>0.10239857240329607</v>
      </c>
      <c r="H302" s="39">
        <f>$H$301</f>
        <v>7106</v>
      </c>
      <c r="I302" s="39">
        <f>$I$301</f>
        <v>577</v>
      </c>
      <c r="J302" s="39">
        <f t="shared" si="148"/>
        <v>7683</v>
      </c>
      <c r="K302" s="39">
        <f t="shared" si="149"/>
        <v>786.72823177452369</v>
      </c>
      <c r="P302" s="38" t="s">
        <v>724</v>
      </c>
      <c r="Q302" s="40" t="s">
        <v>1182</v>
      </c>
      <c r="R302" s="39">
        <v>608942.92806754401</v>
      </c>
      <c r="S302" s="41">
        <v>212112.63827637397</v>
      </c>
      <c r="T302" s="39">
        <f t="shared" si="150"/>
        <v>0.34832925796429715</v>
      </c>
      <c r="V302" s="42">
        <f>$V$301</f>
        <v>340</v>
      </c>
      <c r="W302" s="42">
        <f t="shared" si="151"/>
        <v>118.43194770786103</v>
      </c>
    </row>
    <row r="303" spans="1:23" x14ac:dyDescent="0.3">
      <c r="A303" s="5" t="s">
        <v>1131</v>
      </c>
      <c r="B303" s="5" t="s">
        <v>954</v>
      </c>
      <c r="C303" s="39">
        <v>12090107</v>
      </c>
      <c r="D303" s="39">
        <v>38106</v>
      </c>
      <c r="E303" s="39">
        <v>30352</v>
      </c>
      <c r="F303" s="39">
        <f t="shared" si="147"/>
        <v>0.79651498451687397</v>
      </c>
      <c r="H303" s="39">
        <f t="shared" ref="H303:H304" si="170">$H$301</f>
        <v>7106</v>
      </c>
      <c r="I303" s="39">
        <f t="shared" ref="I303:I304" si="171">$I$301</f>
        <v>577</v>
      </c>
      <c r="J303" s="39">
        <f t="shared" si="148"/>
        <v>7683</v>
      </c>
      <c r="K303" s="39">
        <f t="shared" si="149"/>
        <v>6119.6246260431426</v>
      </c>
      <c r="P303" s="38" t="s">
        <v>724</v>
      </c>
      <c r="Q303" s="40" t="s">
        <v>1187</v>
      </c>
      <c r="R303" s="39">
        <v>608942.92806754401</v>
      </c>
      <c r="S303" s="41">
        <v>8441.1420450700007</v>
      </c>
      <c r="T303" s="39">
        <f t="shared" si="150"/>
        <v>1.3861959234599581E-2</v>
      </c>
      <c r="V303" s="42">
        <f t="shared" ref="V303:V304" si="172">$V$301</f>
        <v>340</v>
      </c>
      <c r="W303" s="42">
        <f t="shared" si="151"/>
        <v>4.7130661397638578</v>
      </c>
    </row>
    <row r="304" spans="1:23" x14ac:dyDescent="0.3">
      <c r="A304" s="5" t="s">
        <v>1131</v>
      </c>
      <c r="B304" s="5" t="s">
        <v>954</v>
      </c>
      <c r="C304" s="39">
        <v>12090108</v>
      </c>
      <c r="D304" s="39">
        <v>38106</v>
      </c>
      <c r="E304" s="39">
        <v>3767</v>
      </c>
      <c r="F304" s="39">
        <f t="shared" si="147"/>
        <v>9.8855823229937537E-2</v>
      </c>
      <c r="H304" s="39">
        <f t="shared" si="170"/>
        <v>7106</v>
      </c>
      <c r="I304" s="39">
        <f t="shared" si="171"/>
        <v>577</v>
      </c>
      <c r="J304" s="39">
        <f t="shared" si="148"/>
        <v>7683</v>
      </c>
      <c r="K304" s="39">
        <f t="shared" si="149"/>
        <v>759.50928987561008</v>
      </c>
      <c r="P304" s="38" t="s">
        <v>724</v>
      </c>
      <c r="Q304" s="40" t="s">
        <v>1186</v>
      </c>
      <c r="R304" s="39">
        <v>608942.92806754401</v>
      </c>
      <c r="S304" s="41">
        <v>358142.460295</v>
      </c>
      <c r="T304" s="39">
        <f t="shared" si="150"/>
        <v>0.58813797449220862</v>
      </c>
      <c r="V304" s="42">
        <f t="shared" si="172"/>
        <v>340</v>
      </c>
      <c r="W304" s="42">
        <f t="shared" si="151"/>
        <v>199.96691132735094</v>
      </c>
    </row>
    <row r="305" spans="1:23" x14ac:dyDescent="0.3">
      <c r="A305" s="5" t="s">
        <v>1131</v>
      </c>
      <c r="B305" s="5" t="s">
        <v>966</v>
      </c>
      <c r="C305" s="39">
        <v>12080008</v>
      </c>
      <c r="D305" s="39">
        <v>3320</v>
      </c>
      <c r="E305" s="39">
        <v>3168</v>
      </c>
      <c r="F305" s="39">
        <f t="shared" si="147"/>
        <v>0.95421686746987955</v>
      </c>
      <c r="H305" s="39">
        <f>Input!J43</f>
        <v>771</v>
      </c>
      <c r="I305" s="39">
        <f>Input!K43</f>
        <v>0</v>
      </c>
      <c r="J305" s="39">
        <f t="shared" si="148"/>
        <v>771</v>
      </c>
      <c r="K305" s="39">
        <f t="shared" si="149"/>
        <v>735.70120481927711</v>
      </c>
      <c r="P305" s="38" t="s">
        <v>992</v>
      </c>
      <c r="Q305" s="40" t="s">
        <v>1171</v>
      </c>
      <c r="R305" s="39">
        <v>697476.20092877699</v>
      </c>
      <c r="S305" s="41">
        <v>125646.365361</v>
      </c>
      <c r="T305" s="39">
        <f t="shared" si="150"/>
        <v>0.18014430484321345</v>
      </c>
      <c r="V305" s="43">
        <f>Input!M74</f>
        <v>2212</v>
      </c>
      <c r="W305" s="42">
        <f t="shared" si="151"/>
        <v>398.47920231318813</v>
      </c>
    </row>
    <row r="306" spans="1:23" x14ac:dyDescent="0.3">
      <c r="A306" s="5" t="s">
        <v>1131</v>
      </c>
      <c r="B306" s="5" t="s">
        <v>966</v>
      </c>
      <c r="C306" s="39">
        <v>12090101</v>
      </c>
      <c r="D306" s="39">
        <v>3320</v>
      </c>
      <c r="E306" s="39">
        <v>111</v>
      </c>
      <c r="F306" s="39">
        <f t="shared" si="147"/>
        <v>3.3433734939759034E-2</v>
      </c>
      <c r="H306" s="39">
        <f>$H$305</f>
        <v>771</v>
      </c>
      <c r="I306" s="39">
        <f>$I$305</f>
        <v>0</v>
      </c>
      <c r="J306" s="39">
        <f t="shared" si="148"/>
        <v>771</v>
      </c>
      <c r="K306" s="39">
        <f t="shared" si="149"/>
        <v>25.777409638554214</v>
      </c>
      <c r="P306" s="38" t="s">
        <v>992</v>
      </c>
      <c r="Q306" s="40" t="s">
        <v>1264</v>
      </c>
      <c r="R306" s="39">
        <v>697476.20092877699</v>
      </c>
      <c r="S306" s="41">
        <v>177264.38196200001</v>
      </c>
      <c r="T306" s="39">
        <f t="shared" si="150"/>
        <v>0.25415115487230999</v>
      </c>
      <c r="V306" s="43">
        <f>$V$305</f>
        <v>2212</v>
      </c>
      <c r="W306" s="42">
        <f t="shared" si="151"/>
        <v>562.18235457754975</v>
      </c>
    </row>
    <row r="307" spans="1:23" x14ac:dyDescent="0.3">
      <c r="A307" s="5" t="s">
        <v>1131</v>
      </c>
      <c r="B307" s="5" t="s">
        <v>966</v>
      </c>
      <c r="C307" s="39">
        <v>12090104</v>
      </c>
      <c r="D307" s="39">
        <v>3320</v>
      </c>
      <c r="E307" s="39">
        <v>40</v>
      </c>
      <c r="F307" s="39">
        <f t="shared" si="147"/>
        <v>1.2048192771084338E-2</v>
      </c>
      <c r="H307" s="39">
        <f t="shared" ref="H307:H308" si="173">$H$305</f>
        <v>771</v>
      </c>
      <c r="I307" s="39">
        <f t="shared" ref="I307:I308" si="174">$I$305</f>
        <v>0</v>
      </c>
      <c r="J307" s="39">
        <f t="shared" si="148"/>
        <v>771</v>
      </c>
      <c r="K307" s="39">
        <f t="shared" si="149"/>
        <v>9.2891566265060241</v>
      </c>
      <c r="P307" s="38" t="s">
        <v>992</v>
      </c>
      <c r="Q307" s="40" t="s">
        <v>1266</v>
      </c>
      <c r="R307" s="39">
        <v>697476.20092877699</v>
      </c>
      <c r="S307" s="41">
        <v>280161.14620277705</v>
      </c>
      <c r="T307" s="39">
        <f t="shared" si="150"/>
        <v>0.40167843122060276</v>
      </c>
      <c r="V307" s="43">
        <f t="shared" ref="V307:V308" si="175">$V$305</f>
        <v>2212</v>
      </c>
      <c r="W307" s="42">
        <f t="shared" si="151"/>
        <v>888.51268985997331</v>
      </c>
    </row>
    <row r="308" spans="1:23" x14ac:dyDescent="0.3">
      <c r="A308" s="5" t="s">
        <v>1131</v>
      </c>
      <c r="B308" s="5" t="s">
        <v>966</v>
      </c>
      <c r="C308" s="39">
        <v>12090105</v>
      </c>
      <c r="D308" s="39">
        <v>3320</v>
      </c>
      <c r="E308" s="39">
        <v>1</v>
      </c>
      <c r="F308" s="39">
        <f t="shared" si="147"/>
        <v>3.0120481927710846E-4</v>
      </c>
      <c r="H308" s="39">
        <f t="shared" si="173"/>
        <v>771</v>
      </c>
      <c r="I308" s="39">
        <f t="shared" si="174"/>
        <v>0</v>
      </c>
      <c r="J308" s="39">
        <f t="shared" si="148"/>
        <v>771</v>
      </c>
      <c r="K308" s="39">
        <f t="shared" si="149"/>
        <v>0.23222891566265061</v>
      </c>
      <c r="P308" s="38" t="s">
        <v>992</v>
      </c>
      <c r="Q308" s="40" t="s">
        <v>1238</v>
      </c>
      <c r="R308" s="39">
        <v>697476.20092877699</v>
      </c>
      <c r="S308" s="41">
        <v>114404.307403</v>
      </c>
      <c r="T308" s="39">
        <f t="shared" si="150"/>
        <v>0.16402610906387391</v>
      </c>
      <c r="V308" s="43">
        <f t="shared" si="175"/>
        <v>2212</v>
      </c>
      <c r="W308" s="42">
        <f t="shared" si="151"/>
        <v>362.82575324928911</v>
      </c>
    </row>
    <row r="309" spans="1:23" x14ac:dyDescent="0.3">
      <c r="A309" s="5" t="s">
        <v>1131</v>
      </c>
      <c r="B309" s="5" t="s">
        <v>967</v>
      </c>
      <c r="C309" s="39">
        <v>12090101</v>
      </c>
      <c r="D309" s="39">
        <v>8895</v>
      </c>
      <c r="E309" s="39">
        <v>63</v>
      </c>
      <c r="F309" s="39">
        <f t="shared" si="147"/>
        <v>7.0826306913996627E-3</v>
      </c>
      <c r="H309" s="39">
        <f>Input!J44</f>
        <v>1874</v>
      </c>
      <c r="I309" s="39">
        <f>Input!K44</f>
        <v>6</v>
      </c>
      <c r="J309" s="39">
        <f t="shared" si="148"/>
        <v>1880</v>
      </c>
      <c r="K309" s="39">
        <f t="shared" si="149"/>
        <v>13.315345699831365</v>
      </c>
      <c r="P309" s="38" t="s">
        <v>993</v>
      </c>
      <c r="Q309" s="40" t="s">
        <v>1264</v>
      </c>
      <c r="R309" s="39">
        <v>495252.80762927484</v>
      </c>
      <c r="S309" s="41">
        <v>0.12894867482899999</v>
      </c>
      <c r="T309" s="39">
        <f t="shared" si="150"/>
        <v>2.60369396886944E-7</v>
      </c>
      <c r="V309" s="42">
        <f>Input!M75</f>
        <v>201</v>
      </c>
      <c r="W309" s="42">
        <f t="shared" si="151"/>
        <v>5.2334248774275747E-5</v>
      </c>
    </row>
    <row r="310" spans="1:23" x14ac:dyDescent="0.3">
      <c r="A310" s="5" t="s">
        <v>1131</v>
      </c>
      <c r="B310" s="5" t="s">
        <v>967</v>
      </c>
      <c r="C310" s="39">
        <v>12090106</v>
      </c>
      <c r="D310" s="39">
        <v>8895</v>
      </c>
      <c r="E310" s="39">
        <v>2720</v>
      </c>
      <c r="F310" s="39">
        <f t="shared" si="147"/>
        <v>0.30578976953344578</v>
      </c>
      <c r="H310" s="39">
        <f>$H$309</f>
        <v>1874</v>
      </c>
      <c r="I310" s="39">
        <f>$I$309</f>
        <v>6</v>
      </c>
      <c r="J310" s="39">
        <f t="shared" si="148"/>
        <v>1880</v>
      </c>
      <c r="K310" s="39">
        <f t="shared" si="149"/>
        <v>574.88476672287811</v>
      </c>
      <c r="P310" s="38" t="s">
        <v>993</v>
      </c>
      <c r="Q310" s="40" t="s">
        <v>1259</v>
      </c>
      <c r="R310" s="39">
        <v>495252.80762927484</v>
      </c>
      <c r="S310" s="41">
        <v>482538.76272300002</v>
      </c>
      <c r="T310" s="39">
        <f t="shared" si="150"/>
        <v>0.97432817197516619</v>
      </c>
      <c r="V310" s="42">
        <f>$V$309</f>
        <v>201</v>
      </c>
      <c r="W310" s="42">
        <f t="shared" si="151"/>
        <v>195.8399625670084</v>
      </c>
    </row>
    <row r="311" spans="1:23" x14ac:dyDescent="0.3">
      <c r="A311" s="5" t="s">
        <v>1131</v>
      </c>
      <c r="B311" s="5" t="s">
        <v>967</v>
      </c>
      <c r="C311" s="39">
        <v>12090107</v>
      </c>
      <c r="D311" s="39">
        <v>8895</v>
      </c>
      <c r="E311" s="39">
        <v>222</v>
      </c>
      <c r="F311" s="39">
        <f t="shared" si="147"/>
        <v>2.4957841483979764E-2</v>
      </c>
      <c r="H311" s="39">
        <f t="shared" ref="H311:H312" si="176">$H$309</f>
        <v>1874</v>
      </c>
      <c r="I311" s="39">
        <f t="shared" ref="I311:I312" si="177">$I$309</f>
        <v>6</v>
      </c>
      <c r="J311" s="39">
        <f t="shared" si="148"/>
        <v>1880</v>
      </c>
      <c r="K311" s="39">
        <f t="shared" si="149"/>
        <v>46.920741989881954</v>
      </c>
      <c r="P311" s="38" t="s">
        <v>993</v>
      </c>
      <c r="Q311" s="40" t="s">
        <v>1262</v>
      </c>
      <c r="R311" s="39">
        <v>495252.80762927484</v>
      </c>
      <c r="S311" s="41">
        <v>12713.9159576</v>
      </c>
      <c r="T311" s="39">
        <f t="shared" si="150"/>
        <v>2.5671567655436888E-2</v>
      </c>
      <c r="V311" s="42">
        <f>$V$309</f>
        <v>201</v>
      </c>
      <c r="W311" s="42">
        <f t="shared" si="151"/>
        <v>5.1599850987428146</v>
      </c>
    </row>
    <row r="312" spans="1:23" x14ac:dyDescent="0.3">
      <c r="A312" s="5" t="s">
        <v>1131</v>
      </c>
      <c r="B312" s="5" t="s">
        <v>967</v>
      </c>
      <c r="C312" s="39">
        <v>12090108</v>
      </c>
      <c r="D312" s="39">
        <v>8895</v>
      </c>
      <c r="E312" s="39">
        <v>5890</v>
      </c>
      <c r="F312" s="39">
        <f t="shared" si="147"/>
        <v>0.66216975829117486</v>
      </c>
      <c r="H312" s="39">
        <f t="shared" si="176"/>
        <v>1874</v>
      </c>
      <c r="I312" s="39">
        <f t="shared" si="177"/>
        <v>6</v>
      </c>
      <c r="J312" s="39">
        <f t="shared" si="148"/>
        <v>1880</v>
      </c>
      <c r="K312" s="39">
        <f t="shared" si="149"/>
        <v>1244.8791455874086</v>
      </c>
      <c r="P312" s="38" t="s">
        <v>892</v>
      </c>
      <c r="Q312" s="40" t="s">
        <v>1188</v>
      </c>
      <c r="R312" s="39">
        <v>571977.76509840298</v>
      </c>
      <c r="S312" s="41">
        <v>411726.364099</v>
      </c>
      <c r="T312" s="39">
        <f t="shared" si="150"/>
        <v>0.7198293171906196</v>
      </c>
      <c r="V312" s="42">
        <f>Input!M76</f>
        <v>7</v>
      </c>
      <c r="W312" s="42">
        <f t="shared" si="151"/>
        <v>5.0388052203343374</v>
      </c>
    </row>
    <row r="313" spans="1:23" x14ac:dyDescent="0.3">
      <c r="A313" s="5" t="s">
        <v>1131</v>
      </c>
      <c r="B313" s="5" t="s">
        <v>972</v>
      </c>
      <c r="C313" s="39">
        <v>12090101</v>
      </c>
      <c r="D313" s="39">
        <v>4087</v>
      </c>
      <c r="E313" s="39">
        <v>59</v>
      </c>
      <c r="F313" s="39">
        <f t="shared" si="147"/>
        <v>1.4436016638120872E-2</v>
      </c>
      <c r="H313" s="39">
        <f>Input!J50</f>
        <v>873</v>
      </c>
      <c r="I313" s="39">
        <f>Input!K50</f>
        <v>0</v>
      </c>
      <c r="J313" s="39">
        <f t="shared" si="148"/>
        <v>873</v>
      </c>
      <c r="K313" s="39">
        <f t="shared" si="149"/>
        <v>12.602642525079521</v>
      </c>
      <c r="P313" s="38" t="s">
        <v>892</v>
      </c>
      <c r="Q313" s="40" t="s">
        <v>1189</v>
      </c>
      <c r="R313" s="39">
        <v>571977.76509840298</v>
      </c>
      <c r="S313" s="41">
        <v>132119.35847899999</v>
      </c>
      <c r="T313" s="39">
        <f t="shared" si="150"/>
        <v>0.23098687840823706</v>
      </c>
      <c r="V313" s="42">
        <f>$V$312</f>
        <v>7</v>
      </c>
      <c r="W313" s="42">
        <f t="shared" si="151"/>
        <v>1.6169081488576595</v>
      </c>
    </row>
    <row r="314" spans="1:23" x14ac:dyDescent="0.3">
      <c r="A314" s="5" t="s">
        <v>1131</v>
      </c>
      <c r="B314" s="5" t="s">
        <v>972</v>
      </c>
      <c r="C314" s="39">
        <v>12090105</v>
      </c>
      <c r="D314" s="39">
        <v>4087</v>
      </c>
      <c r="E314" s="39">
        <v>794</v>
      </c>
      <c r="F314" s="39">
        <f t="shared" si="147"/>
        <v>0.19427452899437239</v>
      </c>
      <c r="H314" s="39">
        <f>$H$313</f>
        <v>873</v>
      </c>
      <c r="I314" s="39">
        <f>$I$313</f>
        <v>0</v>
      </c>
      <c r="J314" s="39">
        <f t="shared" si="148"/>
        <v>873</v>
      </c>
      <c r="K314" s="39">
        <f t="shared" si="149"/>
        <v>169.60166381208711</v>
      </c>
      <c r="P314" s="38" t="s">
        <v>892</v>
      </c>
      <c r="Q314" s="40" t="s">
        <v>1183</v>
      </c>
      <c r="R314" s="39">
        <v>571977.76509840298</v>
      </c>
      <c r="S314" s="41">
        <v>28132.042520402931</v>
      </c>
      <c r="T314" s="39">
        <f t="shared" si="150"/>
        <v>4.9183804401143283E-2</v>
      </c>
      <c r="V314" s="42">
        <f>$V$312</f>
        <v>7</v>
      </c>
      <c r="W314" s="42">
        <f t="shared" si="151"/>
        <v>0.34428663080800298</v>
      </c>
    </row>
    <row r="315" spans="1:23" x14ac:dyDescent="0.3">
      <c r="A315" s="5" t="s">
        <v>1131</v>
      </c>
      <c r="B315" s="5" t="s">
        <v>972</v>
      </c>
      <c r="C315" s="39">
        <v>12090106</v>
      </c>
      <c r="D315" s="39">
        <v>4087</v>
      </c>
      <c r="E315" s="39">
        <v>222</v>
      </c>
      <c r="F315" s="39">
        <f t="shared" si="147"/>
        <v>5.4318571079031076E-2</v>
      </c>
      <c r="H315" s="39">
        <f t="shared" ref="H315:H316" si="178">$H$313</f>
        <v>873</v>
      </c>
      <c r="I315" s="39">
        <f t="shared" ref="I315:I316" si="179">$I$313</f>
        <v>0</v>
      </c>
      <c r="J315" s="39">
        <f t="shared" si="148"/>
        <v>873</v>
      </c>
      <c r="K315" s="39">
        <f t="shared" si="149"/>
        <v>47.42011255199413</v>
      </c>
      <c r="P315" s="38" t="s">
        <v>730</v>
      </c>
      <c r="Q315" s="40" t="s">
        <v>1267</v>
      </c>
      <c r="R315" s="39">
        <v>614156.62170708703</v>
      </c>
      <c r="S315" s="41">
        <v>346.30628657800003</v>
      </c>
      <c r="T315" s="39">
        <f t="shared" si="150"/>
        <v>5.6387291830448702E-4</v>
      </c>
      <c r="V315" s="42">
        <f>Input!M77</f>
        <v>124</v>
      </c>
      <c r="W315" s="42">
        <f t="shared" si="151"/>
        <v>6.9920241869756386E-2</v>
      </c>
    </row>
    <row r="316" spans="1:23" x14ac:dyDescent="0.3">
      <c r="A316" s="5" t="s">
        <v>1131</v>
      </c>
      <c r="B316" s="5" t="s">
        <v>972</v>
      </c>
      <c r="C316" s="39">
        <v>12090110</v>
      </c>
      <c r="D316" s="39">
        <v>4087</v>
      </c>
      <c r="E316" s="39">
        <v>3012</v>
      </c>
      <c r="F316" s="39">
        <f t="shared" si="147"/>
        <v>0.73697088328847571</v>
      </c>
      <c r="H316" s="39">
        <f t="shared" si="178"/>
        <v>873</v>
      </c>
      <c r="I316" s="39">
        <f t="shared" si="179"/>
        <v>0</v>
      </c>
      <c r="J316" s="39">
        <f t="shared" si="148"/>
        <v>873</v>
      </c>
      <c r="K316" s="39">
        <f t="shared" si="149"/>
        <v>643.37558111083933</v>
      </c>
      <c r="P316" s="38" t="s">
        <v>730</v>
      </c>
      <c r="Q316" s="40" t="s">
        <v>1278</v>
      </c>
      <c r="R316" s="39">
        <v>614156.62170708703</v>
      </c>
      <c r="S316" s="41">
        <v>278.56621806200002</v>
      </c>
      <c r="T316" s="39">
        <f t="shared" si="150"/>
        <v>4.5357520902031089E-4</v>
      </c>
      <c r="V316" s="42">
        <f>$V$315</f>
        <v>124</v>
      </c>
      <c r="W316" s="42">
        <f t="shared" si="151"/>
        <v>5.624332591851855E-2</v>
      </c>
    </row>
    <row r="317" spans="1:23" x14ac:dyDescent="0.3">
      <c r="A317" s="5" t="s">
        <v>1131</v>
      </c>
      <c r="B317" s="5" t="s">
        <v>976</v>
      </c>
      <c r="C317" s="39">
        <v>13070007</v>
      </c>
      <c r="D317" s="39">
        <v>4375</v>
      </c>
      <c r="E317" s="39">
        <v>4375</v>
      </c>
      <c r="F317" s="39">
        <f t="shared" si="147"/>
        <v>1</v>
      </c>
      <c r="H317" s="39">
        <f>Input!J54</f>
        <v>1256</v>
      </c>
      <c r="I317" s="39">
        <f>Input!K54</f>
        <v>0</v>
      </c>
      <c r="J317" s="39">
        <f t="shared" si="148"/>
        <v>1256</v>
      </c>
      <c r="K317" s="39">
        <f t="shared" si="149"/>
        <v>1256</v>
      </c>
      <c r="P317" s="38" t="s">
        <v>730</v>
      </c>
      <c r="Q317" s="40" t="s">
        <v>1276</v>
      </c>
      <c r="R317" s="39">
        <v>614156.62170708703</v>
      </c>
      <c r="S317" s="41">
        <v>453249.27963900001</v>
      </c>
      <c r="T317" s="39">
        <f t="shared" si="150"/>
        <v>0.7380027563313819</v>
      </c>
      <c r="V317" s="42">
        <f t="shared" ref="V317:V320" si="180">$V$315</f>
        <v>124</v>
      </c>
      <c r="W317" s="42">
        <f t="shared" si="151"/>
        <v>91.512341785091351</v>
      </c>
    </row>
    <row r="318" spans="1:23" x14ac:dyDescent="0.3">
      <c r="A318" s="5" t="s">
        <v>1131</v>
      </c>
      <c r="B318" s="5" t="s">
        <v>977</v>
      </c>
      <c r="C318" s="39">
        <v>12090102</v>
      </c>
      <c r="D318" s="39">
        <v>3719</v>
      </c>
      <c r="E318" s="39">
        <v>5</v>
      </c>
      <c r="F318" s="39">
        <f t="shared" si="147"/>
        <v>1.3444474321054048E-3</v>
      </c>
      <c r="H318" s="39">
        <f>Input!J55</f>
        <v>1707</v>
      </c>
      <c r="I318" s="39">
        <f>Input!K55</f>
        <v>0</v>
      </c>
      <c r="J318" s="39">
        <f t="shared" si="148"/>
        <v>1707</v>
      </c>
      <c r="K318" s="39">
        <f t="shared" si="149"/>
        <v>2.294971766603926</v>
      </c>
      <c r="P318" s="38" t="s">
        <v>730</v>
      </c>
      <c r="Q318" s="40" t="s">
        <v>1312</v>
      </c>
      <c r="R318" s="39">
        <v>614156.62170708703</v>
      </c>
      <c r="S318" s="41">
        <v>863.37578964700003</v>
      </c>
      <c r="T318" s="39">
        <f t="shared" si="150"/>
        <v>1.4057908994731549E-3</v>
      </c>
      <c r="V318" s="42">
        <f t="shared" si="180"/>
        <v>124</v>
      </c>
      <c r="W318" s="42">
        <f t="shared" si="151"/>
        <v>0.17431807153467122</v>
      </c>
    </row>
    <row r="319" spans="1:23" x14ac:dyDescent="0.3">
      <c r="A319" s="5" t="s">
        <v>1131</v>
      </c>
      <c r="B319" s="5" t="s">
        <v>977</v>
      </c>
      <c r="C319" s="39">
        <v>13040301</v>
      </c>
      <c r="D319" s="39">
        <v>3719</v>
      </c>
      <c r="E319" s="39">
        <v>3540</v>
      </c>
      <c r="F319" s="39">
        <f t="shared" si="147"/>
        <v>0.95186878193062652</v>
      </c>
      <c r="H319" s="39">
        <f>$H$318</f>
        <v>1707</v>
      </c>
      <c r="I319" s="39">
        <f>$I$318</f>
        <v>0</v>
      </c>
      <c r="J319" s="39">
        <f t="shared" si="148"/>
        <v>1707</v>
      </c>
      <c r="K319" s="39">
        <f t="shared" si="149"/>
        <v>1624.8400107555794</v>
      </c>
      <c r="P319" s="38" t="s">
        <v>730</v>
      </c>
      <c r="Q319" s="40" t="s">
        <v>1311</v>
      </c>
      <c r="R319" s="39">
        <v>614156.62170708703</v>
      </c>
      <c r="S319" s="41">
        <v>113967.039636</v>
      </c>
      <c r="T319" s="39">
        <f t="shared" si="150"/>
        <v>0.18556673592351969</v>
      </c>
      <c r="V319" s="42">
        <f t="shared" si="180"/>
        <v>124</v>
      </c>
      <c r="W319" s="42">
        <f t="shared" si="151"/>
        <v>23.01027525451644</v>
      </c>
    </row>
    <row r="320" spans="1:23" x14ac:dyDescent="0.3">
      <c r="A320" s="5" t="s">
        <v>1131</v>
      </c>
      <c r="B320" s="5" t="s">
        <v>977</v>
      </c>
      <c r="C320" s="39">
        <v>13070008</v>
      </c>
      <c r="D320" s="39">
        <v>3719</v>
      </c>
      <c r="E320" s="39">
        <v>78</v>
      </c>
      <c r="F320" s="39">
        <f t="shared" si="147"/>
        <v>2.0973379940844313E-2</v>
      </c>
      <c r="H320" s="39">
        <f t="shared" ref="H320:H322" si="181">$H$318</f>
        <v>1707</v>
      </c>
      <c r="I320" s="39">
        <f t="shared" ref="I320:I322" si="182">$I$318</f>
        <v>0</v>
      </c>
      <c r="J320" s="39">
        <f t="shared" si="148"/>
        <v>1707</v>
      </c>
      <c r="K320" s="39">
        <f t="shared" si="149"/>
        <v>35.801559559021243</v>
      </c>
      <c r="P320" s="38" t="s">
        <v>730</v>
      </c>
      <c r="Q320" s="40" t="s">
        <v>1308</v>
      </c>
      <c r="R320" s="39">
        <v>614156.62170708703</v>
      </c>
      <c r="S320" s="41">
        <v>45452.054137799998</v>
      </c>
      <c r="T320" s="39">
        <f t="shared" si="150"/>
        <v>7.4007268718300476E-2</v>
      </c>
      <c r="V320" s="42">
        <f t="shared" si="180"/>
        <v>124</v>
      </c>
      <c r="W320" s="42">
        <f t="shared" si="151"/>
        <v>9.1769013210692592</v>
      </c>
    </row>
    <row r="321" spans="1:23" x14ac:dyDescent="0.3">
      <c r="A321" s="5" t="s">
        <v>1131</v>
      </c>
      <c r="B321" s="5" t="s">
        <v>977</v>
      </c>
      <c r="C321" s="39">
        <v>13070011</v>
      </c>
      <c r="D321" s="39">
        <v>3719</v>
      </c>
      <c r="E321" s="39">
        <v>88</v>
      </c>
      <c r="F321" s="39">
        <f t="shared" si="147"/>
        <v>2.3662274805055124E-2</v>
      </c>
      <c r="H321" s="39">
        <f t="shared" si="181"/>
        <v>1707</v>
      </c>
      <c r="I321" s="39">
        <f t="shared" si="182"/>
        <v>0</v>
      </c>
      <c r="J321" s="39">
        <f t="shared" si="148"/>
        <v>1707</v>
      </c>
      <c r="K321" s="39">
        <f t="shared" si="149"/>
        <v>40.391503092229094</v>
      </c>
      <c r="P321" s="38" t="s">
        <v>994</v>
      </c>
      <c r="Q321" s="40" t="s">
        <v>1235</v>
      </c>
      <c r="R321" s="39">
        <v>577050.18725800002</v>
      </c>
      <c r="S321" s="41">
        <v>121579.253568</v>
      </c>
      <c r="T321" s="39">
        <f t="shared" si="150"/>
        <v>0.21069095245547806</v>
      </c>
      <c r="V321" s="42">
        <f>Input!M78</f>
        <v>109</v>
      </c>
      <c r="W321" s="42">
        <f t="shared" si="151"/>
        <v>22.965313817647107</v>
      </c>
    </row>
    <row r="322" spans="1:23" x14ac:dyDescent="0.3">
      <c r="A322" s="5" t="s">
        <v>1131</v>
      </c>
      <c r="B322" s="5" t="s">
        <v>977</v>
      </c>
      <c r="C322" s="39">
        <v>13070012</v>
      </c>
      <c r="D322" s="39">
        <v>3719</v>
      </c>
      <c r="E322" s="39">
        <v>8</v>
      </c>
      <c r="F322" s="39">
        <f t="shared" si="147"/>
        <v>2.1511158913686476E-3</v>
      </c>
      <c r="H322" s="39">
        <f t="shared" si="181"/>
        <v>1707</v>
      </c>
      <c r="I322" s="39">
        <f t="shared" si="182"/>
        <v>0</v>
      </c>
      <c r="J322" s="39">
        <f t="shared" si="148"/>
        <v>1707</v>
      </c>
      <c r="K322" s="39">
        <f t="shared" si="149"/>
        <v>3.6719548265662816</v>
      </c>
      <c r="P322" s="38" t="s">
        <v>994</v>
      </c>
      <c r="Q322" s="40" t="s">
        <v>1257</v>
      </c>
      <c r="R322" s="39">
        <v>577050.18725800002</v>
      </c>
      <c r="S322" s="41">
        <v>396130.07905100001</v>
      </c>
      <c r="T322" s="39">
        <f t="shared" si="150"/>
        <v>0.68647422320979101</v>
      </c>
      <c r="V322" s="42">
        <f>$V$321</f>
        <v>109</v>
      </c>
      <c r="W322" s="42">
        <f t="shared" si="151"/>
        <v>74.825690329867214</v>
      </c>
    </row>
    <row r="323" spans="1:23" x14ac:dyDescent="0.3">
      <c r="A323" s="5" t="s">
        <v>1131</v>
      </c>
      <c r="B323" s="5" t="s">
        <v>812</v>
      </c>
      <c r="C323" s="39">
        <v>12080005</v>
      </c>
      <c r="D323" s="39">
        <v>137130</v>
      </c>
      <c r="E323" s="39">
        <v>135326</v>
      </c>
      <c r="F323" s="39">
        <f t="shared" si="147"/>
        <v>0.98684460001458474</v>
      </c>
      <c r="H323" s="39">
        <f>Input!J70</f>
        <v>28708</v>
      </c>
      <c r="I323" s="39">
        <f>Input!K70</f>
        <v>2759</v>
      </c>
      <c r="J323" s="39">
        <f t="shared" si="148"/>
        <v>31467</v>
      </c>
      <c r="K323" s="39">
        <f t="shared" si="149"/>
        <v>31053.039028658939</v>
      </c>
      <c r="P323" s="38" t="s">
        <v>994</v>
      </c>
      <c r="Q323" s="40" t="s">
        <v>1269</v>
      </c>
      <c r="R323" s="39">
        <v>577050.18725800002</v>
      </c>
      <c r="S323" s="41">
        <v>59340.854638999997</v>
      </c>
      <c r="T323" s="39">
        <f t="shared" si="150"/>
        <v>0.10283482433473089</v>
      </c>
      <c r="V323" s="42">
        <f>$V$321</f>
        <v>109</v>
      </c>
      <c r="W323" s="42">
        <f t="shared" si="151"/>
        <v>11.208995852485666</v>
      </c>
    </row>
    <row r="324" spans="1:23" x14ac:dyDescent="0.3">
      <c r="A324" s="5" t="s">
        <v>1131</v>
      </c>
      <c r="B324" s="5" t="s">
        <v>812</v>
      </c>
      <c r="C324" s="39">
        <v>13070007</v>
      </c>
      <c r="D324" s="39">
        <v>137130</v>
      </c>
      <c r="E324" s="39">
        <v>1804</v>
      </c>
      <c r="F324" s="39">
        <f t="shared" ref="F324:F387" si="183">E324/D324</f>
        <v>1.31553999854153E-2</v>
      </c>
      <c r="H324" s="39">
        <f>$H$323</f>
        <v>28708</v>
      </c>
      <c r="I324" s="39">
        <f>$I$323</f>
        <v>2759</v>
      </c>
      <c r="J324" s="39">
        <f t="shared" ref="J324:J387" si="184">SUM(H324:I324)</f>
        <v>31467</v>
      </c>
      <c r="K324" s="39">
        <f t="shared" ref="K324:K387" si="185">J324*F324</f>
        <v>413.96097134106321</v>
      </c>
      <c r="P324" s="38" t="s">
        <v>995</v>
      </c>
      <c r="Q324" s="40" t="s">
        <v>1147</v>
      </c>
      <c r="R324" s="39">
        <v>635223.62872230005</v>
      </c>
      <c r="S324" s="41">
        <v>219945.92267999999</v>
      </c>
      <c r="T324" s="39">
        <f t="shared" ref="T324:T387" si="186">S324/R324</f>
        <v>0.34624959263937188</v>
      </c>
      <c r="V324" s="42">
        <f>Input!M79</f>
        <v>372</v>
      </c>
      <c r="W324" s="42">
        <f t="shared" ref="W324:W387" si="187">V324*T324</f>
        <v>128.80484846184635</v>
      </c>
    </row>
    <row r="325" spans="1:23" x14ac:dyDescent="0.3">
      <c r="A325" s="5" t="s">
        <v>1131</v>
      </c>
      <c r="B325" s="5" t="s">
        <v>1001</v>
      </c>
      <c r="C325" s="39">
        <v>12080004</v>
      </c>
      <c r="D325" s="39">
        <v>1226</v>
      </c>
      <c r="E325" s="39">
        <v>187</v>
      </c>
      <c r="F325" s="39">
        <f t="shared" si="183"/>
        <v>0.15252854812398042</v>
      </c>
      <c r="H325" s="39">
        <f>Input!J92</f>
        <v>181</v>
      </c>
      <c r="I325" s="39">
        <f>Input!K92</f>
        <v>0</v>
      </c>
      <c r="J325" s="39">
        <f t="shared" si="184"/>
        <v>181</v>
      </c>
      <c r="K325" s="39">
        <f t="shared" si="185"/>
        <v>27.607667210440457</v>
      </c>
      <c r="P325" s="38" t="s">
        <v>995</v>
      </c>
      <c r="Q325" s="40" t="s">
        <v>1176</v>
      </c>
      <c r="R325" s="39">
        <v>635223.62872230005</v>
      </c>
      <c r="S325" s="41">
        <v>154442.92367799999</v>
      </c>
      <c r="T325" s="39">
        <f t="shared" si="186"/>
        <v>0.24313157869874771</v>
      </c>
      <c r="V325" s="42">
        <f>$V$324</f>
        <v>372</v>
      </c>
      <c r="W325" s="42">
        <f t="shared" si="187"/>
        <v>90.444947275934155</v>
      </c>
    </row>
    <row r="326" spans="1:23" x14ac:dyDescent="0.3">
      <c r="A326" s="5" t="s">
        <v>1131</v>
      </c>
      <c r="B326" s="5" t="s">
        <v>1001</v>
      </c>
      <c r="C326" s="39">
        <v>12080005</v>
      </c>
      <c r="D326" s="39">
        <v>1226</v>
      </c>
      <c r="E326" s="39">
        <v>86</v>
      </c>
      <c r="F326" s="39">
        <f t="shared" si="183"/>
        <v>7.01468189233279E-2</v>
      </c>
      <c r="H326" s="39">
        <f>$H$325</f>
        <v>181</v>
      </c>
      <c r="I326" s="39">
        <f>$I$325</f>
        <v>0</v>
      </c>
      <c r="J326" s="39">
        <f t="shared" si="184"/>
        <v>181</v>
      </c>
      <c r="K326" s="39">
        <f t="shared" si="185"/>
        <v>12.696574225122349</v>
      </c>
      <c r="P326" s="38" t="s">
        <v>995</v>
      </c>
      <c r="Q326" s="40" t="s">
        <v>1343</v>
      </c>
      <c r="R326" s="39">
        <v>635223.62872230005</v>
      </c>
      <c r="S326" s="41">
        <v>46165.824181000004</v>
      </c>
      <c r="T326" s="39">
        <f t="shared" si="186"/>
        <v>7.2676490756269183E-2</v>
      </c>
      <c r="V326" s="42">
        <f t="shared" ref="V326:V328" si="188">$V$324</f>
        <v>372</v>
      </c>
      <c r="W326" s="42">
        <f t="shared" si="187"/>
        <v>27.035654561332137</v>
      </c>
    </row>
    <row r="327" spans="1:23" x14ac:dyDescent="0.3">
      <c r="A327" s="5" t="s">
        <v>1131</v>
      </c>
      <c r="B327" s="5" t="s">
        <v>1001</v>
      </c>
      <c r="C327" s="39">
        <v>12090103</v>
      </c>
      <c r="D327" s="39">
        <v>1226</v>
      </c>
      <c r="E327" s="39">
        <v>367</v>
      </c>
      <c r="F327" s="39">
        <f t="shared" si="183"/>
        <v>0.29934747145187601</v>
      </c>
      <c r="H327" s="39">
        <f t="shared" ref="H327:H328" si="189">$H$325</f>
        <v>181</v>
      </c>
      <c r="I327" s="39">
        <f t="shared" ref="I327:I328" si="190">$I$325</f>
        <v>0</v>
      </c>
      <c r="J327" s="39">
        <f t="shared" si="184"/>
        <v>181</v>
      </c>
      <c r="K327" s="39">
        <f t="shared" si="185"/>
        <v>54.181892332789559</v>
      </c>
      <c r="P327" s="38" t="s">
        <v>995</v>
      </c>
      <c r="Q327" s="40" t="s">
        <v>1274</v>
      </c>
      <c r="R327" s="39">
        <v>635223.62872230005</v>
      </c>
      <c r="S327" s="41">
        <v>180106.577964</v>
      </c>
      <c r="T327" s="39">
        <f t="shared" si="186"/>
        <v>0.28353255423805557</v>
      </c>
      <c r="V327" s="42">
        <f t="shared" si="188"/>
        <v>372</v>
      </c>
      <c r="W327" s="42">
        <f t="shared" si="187"/>
        <v>105.47411017655668</v>
      </c>
    </row>
    <row r="328" spans="1:23" x14ac:dyDescent="0.3">
      <c r="A328" s="5" t="s">
        <v>1131</v>
      </c>
      <c r="B328" s="5" t="s">
        <v>1001</v>
      </c>
      <c r="C328" s="39">
        <v>12090104</v>
      </c>
      <c r="D328" s="39">
        <v>1226</v>
      </c>
      <c r="E328" s="39">
        <v>586</v>
      </c>
      <c r="F328" s="39">
        <f t="shared" si="183"/>
        <v>0.47797716150081565</v>
      </c>
      <c r="H328" s="39">
        <f t="shared" si="189"/>
        <v>181</v>
      </c>
      <c r="I328" s="39">
        <f t="shared" si="190"/>
        <v>0</v>
      </c>
      <c r="J328" s="39">
        <f t="shared" si="184"/>
        <v>181</v>
      </c>
      <c r="K328" s="39">
        <f t="shared" si="185"/>
        <v>86.513866231647626</v>
      </c>
      <c r="P328" s="38" t="s">
        <v>995</v>
      </c>
      <c r="Q328" s="40" t="s">
        <v>1178</v>
      </c>
      <c r="R328" s="39">
        <v>635223.62872230005</v>
      </c>
      <c r="S328" s="41">
        <v>34562.380219300001</v>
      </c>
      <c r="T328" s="39">
        <f t="shared" si="186"/>
        <v>5.4409783667555597E-2</v>
      </c>
      <c r="V328" s="42">
        <f t="shared" si="188"/>
        <v>372</v>
      </c>
      <c r="W328" s="42">
        <f t="shared" si="187"/>
        <v>20.240439524330682</v>
      </c>
    </row>
    <row r="329" spans="1:23" x14ac:dyDescent="0.3">
      <c r="A329" s="5" t="s">
        <v>1131</v>
      </c>
      <c r="B329" s="5" t="s">
        <v>663</v>
      </c>
      <c r="C329" s="39">
        <v>12080002</v>
      </c>
      <c r="D329" s="39">
        <v>35012</v>
      </c>
      <c r="E329" s="39">
        <v>266</v>
      </c>
      <c r="F329" s="39">
        <f t="shared" si="183"/>
        <v>7.5973951787958417E-3</v>
      </c>
      <c r="H329" s="39">
        <f>Input!J122</f>
        <v>7308</v>
      </c>
      <c r="I329" s="39">
        <f>Input!K122</f>
        <v>1648</v>
      </c>
      <c r="J329" s="39">
        <f t="shared" si="184"/>
        <v>8956</v>
      </c>
      <c r="K329" s="39">
        <f t="shared" si="185"/>
        <v>68.042271221295564</v>
      </c>
      <c r="P329" s="38" t="s">
        <v>996</v>
      </c>
      <c r="Q329" s="40" t="s">
        <v>1148</v>
      </c>
      <c r="R329" s="39">
        <v>452807.45144975971</v>
      </c>
      <c r="S329" s="41">
        <v>166608.817668</v>
      </c>
      <c r="T329" s="39">
        <f t="shared" si="186"/>
        <v>0.36794628077467872</v>
      </c>
      <c r="V329" s="42">
        <f>Input!M80</f>
        <v>12</v>
      </c>
      <c r="W329" s="42">
        <f t="shared" si="187"/>
        <v>4.4153553692961447</v>
      </c>
    </row>
    <row r="330" spans="1:23" x14ac:dyDescent="0.3">
      <c r="A330" s="5" t="s">
        <v>1131</v>
      </c>
      <c r="B330" s="5" t="s">
        <v>663</v>
      </c>
      <c r="C330" s="39">
        <v>12080004</v>
      </c>
      <c r="D330" s="39">
        <v>35012</v>
      </c>
      <c r="E330" s="39">
        <v>1381</v>
      </c>
      <c r="F330" s="39">
        <f t="shared" si="183"/>
        <v>3.9443619330515253E-2</v>
      </c>
      <c r="H330" s="39">
        <f>$H$329</f>
        <v>7308</v>
      </c>
      <c r="I330" s="39">
        <f>$I$329</f>
        <v>1648</v>
      </c>
      <c r="J330" s="39">
        <f t="shared" si="184"/>
        <v>8956</v>
      </c>
      <c r="K330" s="39">
        <f t="shared" si="185"/>
        <v>353.25705472409459</v>
      </c>
      <c r="P330" s="38" t="s">
        <v>996</v>
      </c>
      <c r="Q330" s="40" t="s">
        <v>1172</v>
      </c>
      <c r="R330" s="39">
        <v>452807.45144975971</v>
      </c>
      <c r="S330" s="41">
        <v>164885.3114906261</v>
      </c>
      <c r="T330" s="39">
        <f t="shared" si="186"/>
        <v>0.3641400135150395</v>
      </c>
      <c r="V330" s="42">
        <f>$V$329</f>
        <v>12</v>
      </c>
      <c r="W330" s="42">
        <f t="shared" si="187"/>
        <v>4.3696801621804742</v>
      </c>
    </row>
    <row r="331" spans="1:23" x14ac:dyDescent="0.3">
      <c r="A331" s="5" t="s">
        <v>1131</v>
      </c>
      <c r="B331" s="5" t="s">
        <v>663</v>
      </c>
      <c r="C331" s="39">
        <v>12080006</v>
      </c>
      <c r="D331" s="39">
        <v>35012</v>
      </c>
      <c r="E331" s="39">
        <v>255</v>
      </c>
      <c r="F331" s="39">
        <f t="shared" si="183"/>
        <v>7.2832171826802241E-3</v>
      </c>
      <c r="H331" s="39">
        <f t="shared" ref="H331:H333" si="191">$H$329</f>
        <v>7308</v>
      </c>
      <c r="I331" s="39">
        <f t="shared" ref="I331:I333" si="192">$I$329</f>
        <v>1648</v>
      </c>
      <c r="J331" s="39">
        <f t="shared" si="184"/>
        <v>8956</v>
      </c>
      <c r="K331" s="39">
        <f t="shared" si="185"/>
        <v>65.228493088084093</v>
      </c>
      <c r="P331" s="38" t="s">
        <v>996</v>
      </c>
      <c r="Q331" s="40" t="s">
        <v>1173</v>
      </c>
      <c r="R331" s="39">
        <v>452807.45144975971</v>
      </c>
      <c r="S331" s="41">
        <v>121313.32229113363</v>
      </c>
      <c r="T331" s="39">
        <f t="shared" si="186"/>
        <v>0.26791370571028178</v>
      </c>
      <c r="V331" s="42">
        <f>$V$329</f>
        <v>12</v>
      </c>
      <c r="W331" s="42">
        <f t="shared" si="187"/>
        <v>3.2149644685233811</v>
      </c>
    </row>
    <row r="332" spans="1:23" x14ac:dyDescent="0.3">
      <c r="A332" s="5" t="s">
        <v>1131</v>
      </c>
      <c r="B332" s="5" t="s">
        <v>663</v>
      </c>
      <c r="C332" s="39">
        <v>12080007</v>
      </c>
      <c r="D332" s="39">
        <v>35012</v>
      </c>
      <c r="E332" s="39">
        <v>32853</v>
      </c>
      <c r="F332" s="39">
        <f t="shared" si="183"/>
        <v>0.93833542785330748</v>
      </c>
      <c r="H332" s="39">
        <f t="shared" si="191"/>
        <v>7308</v>
      </c>
      <c r="I332" s="39">
        <f t="shared" si="192"/>
        <v>1648</v>
      </c>
      <c r="J332" s="39">
        <f t="shared" si="184"/>
        <v>8956</v>
      </c>
      <c r="K332" s="39">
        <f t="shared" si="185"/>
        <v>8403.7320918542209</v>
      </c>
      <c r="P332" s="38" t="s">
        <v>675</v>
      </c>
      <c r="Q332" s="40" t="s">
        <v>1288</v>
      </c>
      <c r="R332" s="39">
        <v>566668.18750340003</v>
      </c>
      <c r="S332" s="41">
        <v>48362.433210700001</v>
      </c>
      <c r="T332" s="39">
        <f t="shared" si="186"/>
        <v>8.5345241319744677E-2</v>
      </c>
      <c r="V332" s="42">
        <f>Input!M81</f>
        <v>50</v>
      </c>
      <c r="W332" s="42">
        <f t="shared" si="187"/>
        <v>4.267262065987234</v>
      </c>
    </row>
    <row r="333" spans="1:23" x14ac:dyDescent="0.3">
      <c r="A333" s="5" t="s">
        <v>1131</v>
      </c>
      <c r="B333" s="5" t="s">
        <v>663</v>
      </c>
      <c r="C333" s="39">
        <v>12090104</v>
      </c>
      <c r="D333" s="39">
        <v>35012</v>
      </c>
      <c r="E333" s="39">
        <v>257</v>
      </c>
      <c r="F333" s="39">
        <f t="shared" si="183"/>
        <v>7.3403404547012453E-3</v>
      </c>
      <c r="H333" s="39">
        <f t="shared" si="191"/>
        <v>7308</v>
      </c>
      <c r="I333" s="39">
        <f t="shared" si="192"/>
        <v>1648</v>
      </c>
      <c r="J333" s="39">
        <f t="shared" si="184"/>
        <v>8956</v>
      </c>
      <c r="K333" s="39">
        <f t="shared" si="185"/>
        <v>65.740089112304346</v>
      </c>
      <c r="P333" s="38" t="s">
        <v>675</v>
      </c>
      <c r="Q333" s="40" t="s">
        <v>1281</v>
      </c>
      <c r="R333" s="39">
        <v>566668.18750340003</v>
      </c>
      <c r="S333" s="41">
        <v>14524.285522</v>
      </c>
      <c r="T333" s="39">
        <f t="shared" si="186"/>
        <v>2.5631023308349835E-2</v>
      </c>
      <c r="V333" s="42">
        <f>$V$332</f>
        <v>50</v>
      </c>
      <c r="W333" s="42">
        <f t="shared" si="187"/>
        <v>1.2815511654174918</v>
      </c>
    </row>
    <row r="334" spans="1:23" x14ac:dyDescent="0.3">
      <c r="A334" s="5" t="s">
        <v>1131</v>
      </c>
      <c r="B334" s="5" t="s">
        <v>1021</v>
      </c>
      <c r="C334" s="39">
        <v>12090102</v>
      </c>
      <c r="D334" s="39">
        <v>1599</v>
      </c>
      <c r="E334" s="39">
        <v>1486</v>
      </c>
      <c r="F334" s="39">
        <f t="shared" si="183"/>
        <v>0.9293308317698562</v>
      </c>
      <c r="H334" s="39">
        <f>Input!J126</f>
        <v>238</v>
      </c>
      <c r="I334" s="39">
        <f>Input!K126</f>
        <v>0</v>
      </c>
      <c r="J334" s="39">
        <f t="shared" si="184"/>
        <v>238</v>
      </c>
      <c r="K334" s="39">
        <f t="shared" si="185"/>
        <v>221.18073796122579</v>
      </c>
      <c r="P334" s="38" t="s">
        <v>675</v>
      </c>
      <c r="Q334" s="40" t="s">
        <v>1282</v>
      </c>
      <c r="R334" s="39">
        <v>566668.18750340003</v>
      </c>
      <c r="S334" s="41">
        <v>75962.227607699999</v>
      </c>
      <c r="T334" s="39">
        <f t="shared" si="186"/>
        <v>0.1340506301269016</v>
      </c>
      <c r="V334" s="42">
        <f t="shared" ref="V334:V336" si="193">$V$332</f>
        <v>50</v>
      </c>
      <c r="W334" s="42">
        <f t="shared" si="187"/>
        <v>6.7025315063450801</v>
      </c>
    </row>
    <row r="335" spans="1:23" x14ac:dyDescent="0.3">
      <c r="A335" s="5" t="s">
        <v>1131</v>
      </c>
      <c r="B335" s="5" t="s">
        <v>1021</v>
      </c>
      <c r="C335" s="39">
        <v>12090103</v>
      </c>
      <c r="D335" s="39">
        <v>1599</v>
      </c>
      <c r="E335" s="39">
        <v>113</v>
      </c>
      <c r="F335" s="39">
        <f t="shared" si="183"/>
        <v>7.0669168230143839E-2</v>
      </c>
      <c r="H335" s="39">
        <f>$H$334</f>
        <v>238</v>
      </c>
      <c r="I335" s="39">
        <f>$I$334</f>
        <v>0</v>
      </c>
      <c r="J335" s="39">
        <f t="shared" si="184"/>
        <v>238</v>
      </c>
      <c r="K335" s="39">
        <f t="shared" si="185"/>
        <v>16.819262038774234</v>
      </c>
      <c r="P335" s="38" t="s">
        <v>675</v>
      </c>
      <c r="Q335" s="40" t="s">
        <v>1278</v>
      </c>
      <c r="R335" s="39">
        <v>566668.18750340003</v>
      </c>
      <c r="S335" s="41">
        <v>315011.723299</v>
      </c>
      <c r="T335" s="39">
        <f t="shared" si="186"/>
        <v>0.55590154917088919</v>
      </c>
      <c r="V335" s="42">
        <f t="shared" si="193"/>
        <v>50</v>
      </c>
      <c r="W335" s="42">
        <f t="shared" si="187"/>
        <v>27.795077458544458</v>
      </c>
    </row>
    <row r="336" spans="1:23" ht="14.4" customHeight="1" x14ac:dyDescent="0.3">
      <c r="A336" s="5" t="s">
        <v>1131</v>
      </c>
      <c r="B336" s="5" t="s">
        <v>1034</v>
      </c>
      <c r="C336" s="39">
        <v>12090109</v>
      </c>
      <c r="D336" s="39">
        <v>4607</v>
      </c>
      <c r="E336" s="39">
        <v>20</v>
      </c>
      <c r="F336" s="39">
        <f t="shared" si="183"/>
        <v>4.3412198827870634E-3</v>
      </c>
      <c r="H336" s="39">
        <f>Input!J143</f>
        <v>1148</v>
      </c>
      <c r="I336" s="39">
        <f>Input!K143</f>
        <v>702</v>
      </c>
      <c r="J336" s="39">
        <f t="shared" si="184"/>
        <v>1850</v>
      </c>
      <c r="K336" s="39">
        <f t="shared" si="185"/>
        <v>8.0312567831560671</v>
      </c>
      <c r="P336" s="38" t="s">
        <v>675</v>
      </c>
      <c r="Q336" s="40" t="s">
        <v>1280</v>
      </c>
      <c r="R336" s="39">
        <v>566668.18750340003</v>
      </c>
      <c r="S336" s="41">
        <v>112807.51786399999</v>
      </c>
      <c r="T336" s="39">
        <f t="shared" si="186"/>
        <v>0.19907155607411461</v>
      </c>
      <c r="V336" s="42">
        <f t="shared" si="193"/>
        <v>50</v>
      </c>
      <c r="W336" s="42">
        <f t="shared" si="187"/>
        <v>9.9535778037057305</v>
      </c>
    </row>
    <row r="337" spans="1:23" x14ac:dyDescent="0.3">
      <c r="A337" s="5" t="s">
        <v>1131</v>
      </c>
      <c r="B337" s="5" t="s">
        <v>1034</v>
      </c>
      <c r="C337" s="39">
        <v>12090202</v>
      </c>
      <c r="D337" s="39">
        <v>4607</v>
      </c>
      <c r="E337" s="39">
        <v>1509</v>
      </c>
      <c r="F337" s="39">
        <f t="shared" si="183"/>
        <v>0.32754504015628394</v>
      </c>
      <c r="H337" s="39">
        <f>$H$336</f>
        <v>1148</v>
      </c>
      <c r="I337" s="39">
        <f>$I$336</f>
        <v>702</v>
      </c>
      <c r="J337" s="39">
        <f t="shared" si="184"/>
        <v>1850</v>
      </c>
      <c r="K337" s="39">
        <f t="shared" si="185"/>
        <v>605.95832428912524</v>
      </c>
      <c r="P337" s="38" t="s">
        <v>997</v>
      </c>
      <c r="Q337" s="40" t="s">
        <v>1189</v>
      </c>
      <c r="R337" s="39">
        <v>188695.64855061899</v>
      </c>
      <c r="S337" s="41">
        <v>69.651250365999999</v>
      </c>
      <c r="T337" s="39">
        <f t="shared" si="186"/>
        <v>3.6911953667715628E-4</v>
      </c>
      <c r="V337" s="42">
        <f>Input!M82</f>
        <v>1</v>
      </c>
      <c r="W337" s="42">
        <f t="shared" si="187"/>
        <v>3.6911953667715628E-4</v>
      </c>
    </row>
    <row r="338" spans="1:23" x14ac:dyDescent="0.3">
      <c r="A338" s="5" t="s">
        <v>1131</v>
      </c>
      <c r="B338" s="5" t="s">
        <v>1034</v>
      </c>
      <c r="C338" s="39">
        <v>12090203</v>
      </c>
      <c r="D338" s="39">
        <v>4607</v>
      </c>
      <c r="E338" s="39">
        <v>1626</v>
      </c>
      <c r="F338" s="39">
        <f t="shared" si="183"/>
        <v>0.35294117647058826</v>
      </c>
      <c r="H338" s="39">
        <f t="shared" ref="H338:H340" si="194">$H$336</f>
        <v>1148</v>
      </c>
      <c r="I338" s="39">
        <f t="shared" ref="I338:I340" si="195">$I$336</f>
        <v>702</v>
      </c>
      <c r="J338" s="39">
        <f t="shared" si="184"/>
        <v>1850</v>
      </c>
      <c r="K338" s="39">
        <f t="shared" si="185"/>
        <v>652.94117647058829</v>
      </c>
      <c r="P338" s="38" t="s">
        <v>997</v>
      </c>
      <c r="Q338" s="40" t="s">
        <v>1196</v>
      </c>
      <c r="R338" s="39">
        <v>188695.64855061899</v>
      </c>
      <c r="S338" s="41">
        <v>14707.957696699999</v>
      </c>
      <c r="T338" s="39">
        <f t="shared" si="186"/>
        <v>7.7945399428511364E-2</v>
      </c>
      <c r="V338" s="42">
        <f>$V$337</f>
        <v>1</v>
      </c>
      <c r="W338" s="42">
        <f t="shared" si="187"/>
        <v>7.7945399428511364E-2</v>
      </c>
    </row>
    <row r="339" spans="1:23" x14ac:dyDescent="0.3">
      <c r="A339" s="5" t="s">
        <v>1131</v>
      </c>
      <c r="B339" s="5" t="s">
        <v>1034</v>
      </c>
      <c r="C339" s="39">
        <v>12090204</v>
      </c>
      <c r="D339" s="39">
        <v>4607</v>
      </c>
      <c r="E339" s="39">
        <v>1448</v>
      </c>
      <c r="F339" s="39">
        <f t="shared" si="183"/>
        <v>0.31430431951378335</v>
      </c>
      <c r="H339" s="39">
        <f t="shared" si="194"/>
        <v>1148</v>
      </c>
      <c r="I339" s="39">
        <f t="shared" si="195"/>
        <v>702</v>
      </c>
      <c r="J339" s="39">
        <f t="shared" si="184"/>
        <v>1850</v>
      </c>
      <c r="K339" s="39">
        <f t="shared" si="185"/>
        <v>581.46299110049915</v>
      </c>
      <c r="P339" s="38" t="s">
        <v>997</v>
      </c>
      <c r="Q339" s="40" t="s">
        <v>1199</v>
      </c>
      <c r="R339" s="39">
        <v>188695.64855061899</v>
      </c>
      <c r="S339" s="41">
        <v>98801.640961700003</v>
      </c>
      <c r="T339" s="39">
        <f t="shared" si="186"/>
        <v>0.52360317644100696</v>
      </c>
      <c r="V339" s="42">
        <f t="shared" ref="V339:V341" si="196">$V$337</f>
        <v>1</v>
      </c>
      <c r="W339" s="42">
        <f t="shared" si="187"/>
        <v>0.52360317644100696</v>
      </c>
    </row>
    <row r="340" spans="1:23" x14ac:dyDescent="0.3">
      <c r="A340" s="5" t="s">
        <v>1131</v>
      </c>
      <c r="B340" s="5" t="s">
        <v>1034</v>
      </c>
      <c r="C340" s="39">
        <v>12090206</v>
      </c>
      <c r="D340" s="39">
        <v>4607</v>
      </c>
      <c r="E340" s="39">
        <v>4</v>
      </c>
      <c r="F340" s="39">
        <f t="shared" si="183"/>
        <v>8.6824397655741261E-4</v>
      </c>
      <c r="H340" s="39">
        <f t="shared" si="194"/>
        <v>1148</v>
      </c>
      <c r="I340" s="39">
        <f t="shared" si="195"/>
        <v>702</v>
      </c>
      <c r="J340" s="39">
        <f t="shared" si="184"/>
        <v>1850</v>
      </c>
      <c r="K340" s="39">
        <f t="shared" si="185"/>
        <v>1.6062513566312133</v>
      </c>
      <c r="P340" s="38" t="s">
        <v>997</v>
      </c>
      <c r="Q340" s="40" t="s">
        <v>1197</v>
      </c>
      <c r="R340" s="39">
        <v>188695.64855061899</v>
      </c>
      <c r="S340" s="41">
        <v>74794.271639600003</v>
      </c>
      <c r="T340" s="39">
        <f t="shared" si="186"/>
        <v>0.39637517989470694</v>
      </c>
      <c r="V340" s="42">
        <f t="shared" si="196"/>
        <v>1</v>
      </c>
      <c r="W340" s="42">
        <f t="shared" si="187"/>
        <v>0.39637517989470694</v>
      </c>
    </row>
    <row r="341" spans="1:23" x14ac:dyDescent="0.3">
      <c r="A341" s="5" t="s">
        <v>1131</v>
      </c>
      <c r="B341" s="5" t="s">
        <v>1048</v>
      </c>
      <c r="C341" s="39">
        <v>13070001</v>
      </c>
      <c r="D341" s="39">
        <v>82</v>
      </c>
      <c r="E341" s="39">
        <v>80</v>
      </c>
      <c r="F341" s="39">
        <f t="shared" si="183"/>
        <v>0.97560975609756095</v>
      </c>
      <c r="H341" s="39">
        <f>Input!J160</f>
        <v>11</v>
      </c>
      <c r="I341" s="39">
        <f>Input!K160</f>
        <v>0</v>
      </c>
      <c r="J341" s="39">
        <f t="shared" si="184"/>
        <v>11</v>
      </c>
      <c r="K341" s="39">
        <f t="shared" si="185"/>
        <v>10.73170731707317</v>
      </c>
      <c r="P341" s="38" t="s">
        <v>997</v>
      </c>
      <c r="Q341" s="40" t="s">
        <v>1202</v>
      </c>
      <c r="R341" s="39">
        <v>188695.64855061899</v>
      </c>
      <c r="S341" s="41">
        <v>322.127002253</v>
      </c>
      <c r="T341" s="39">
        <f t="shared" si="186"/>
        <v>1.7071246990975897E-3</v>
      </c>
      <c r="V341" s="42">
        <f t="shared" si="196"/>
        <v>1</v>
      </c>
      <c r="W341" s="42">
        <f t="shared" si="187"/>
        <v>1.7071246990975897E-3</v>
      </c>
    </row>
    <row r="342" spans="1:23" x14ac:dyDescent="0.3">
      <c r="A342" s="5" t="s">
        <v>1131</v>
      </c>
      <c r="B342" s="5" t="s">
        <v>1048</v>
      </c>
      <c r="C342" s="39">
        <v>13070007</v>
      </c>
      <c r="D342" s="39">
        <v>82</v>
      </c>
      <c r="E342" s="39">
        <v>2</v>
      </c>
      <c r="F342" s="39">
        <f t="shared" si="183"/>
        <v>2.4390243902439025E-2</v>
      </c>
      <c r="H342" s="39">
        <f>$H$341</f>
        <v>11</v>
      </c>
      <c r="I342" s="39">
        <f>$I$341</f>
        <v>0</v>
      </c>
      <c r="J342" s="39">
        <f t="shared" si="184"/>
        <v>11</v>
      </c>
      <c r="K342" s="39">
        <f t="shared" si="185"/>
        <v>0.26829268292682928</v>
      </c>
      <c r="P342" s="38" t="s">
        <v>658</v>
      </c>
      <c r="Q342" s="40" t="s">
        <v>1182</v>
      </c>
      <c r="R342" s="39">
        <v>570535.98168373655</v>
      </c>
      <c r="S342" s="41">
        <v>2613.5757931365151</v>
      </c>
      <c r="T342" s="39">
        <f t="shared" si="186"/>
        <v>4.5809131711964319E-3</v>
      </c>
      <c r="V342" s="43">
        <f>Input!M83</f>
        <v>3891</v>
      </c>
      <c r="W342" s="42">
        <f t="shared" si="187"/>
        <v>17.824333149125316</v>
      </c>
    </row>
    <row r="343" spans="1:23" x14ac:dyDescent="0.3">
      <c r="A343" s="5" t="s">
        <v>1131</v>
      </c>
      <c r="B343" s="5" t="s">
        <v>1056</v>
      </c>
      <c r="C343" s="39">
        <v>12090106</v>
      </c>
      <c r="D343" s="39">
        <v>8283</v>
      </c>
      <c r="E343" s="39">
        <v>663</v>
      </c>
      <c r="F343" s="39">
        <f t="shared" si="183"/>
        <v>8.0043462513582034E-2</v>
      </c>
      <c r="H343" s="39">
        <f>Input!J169</f>
        <v>2252</v>
      </c>
      <c r="I343" s="39">
        <f>Input!K169</f>
        <v>844</v>
      </c>
      <c r="J343" s="39">
        <f t="shared" si="184"/>
        <v>3096</v>
      </c>
      <c r="K343" s="39">
        <f t="shared" si="185"/>
        <v>247.81455994204998</v>
      </c>
      <c r="P343" s="38" t="s">
        <v>658</v>
      </c>
      <c r="Q343" s="40" t="s">
        <v>1187</v>
      </c>
      <c r="R343" s="39">
        <v>570535.98168373655</v>
      </c>
      <c r="S343" s="41">
        <v>10114.872697700001</v>
      </c>
      <c r="T343" s="39">
        <f t="shared" si="186"/>
        <v>1.7728720049959876E-2</v>
      </c>
      <c r="V343" s="43">
        <f>$V$342</f>
        <v>3891</v>
      </c>
      <c r="W343" s="42">
        <f t="shared" si="187"/>
        <v>68.98244971439388</v>
      </c>
    </row>
    <row r="344" spans="1:23" ht="14.4" customHeight="1" x14ac:dyDescent="0.3">
      <c r="A344" s="5" t="s">
        <v>1131</v>
      </c>
      <c r="B344" s="5" t="s">
        <v>1056</v>
      </c>
      <c r="C344" s="39">
        <v>12090109</v>
      </c>
      <c r="D344" s="39">
        <v>8283</v>
      </c>
      <c r="E344" s="39">
        <v>321</v>
      </c>
      <c r="F344" s="39">
        <f t="shared" si="183"/>
        <v>3.8754074610648316E-2</v>
      </c>
      <c r="H344" s="39">
        <f>$H$343</f>
        <v>2252</v>
      </c>
      <c r="I344" s="39">
        <f>$I$343</f>
        <v>844</v>
      </c>
      <c r="J344" s="39">
        <f t="shared" si="184"/>
        <v>3096</v>
      </c>
      <c r="K344" s="39">
        <f t="shared" si="185"/>
        <v>119.98261499456719</v>
      </c>
      <c r="P344" s="38" t="s">
        <v>658</v>
      </c>
      <c r="Q344" s="40" t="s">
        <v>1190</v>
      </c>
      <c r="R344" s="39">
        <v>570535.98168373655</v>
      </c>
      <c r="S344" s="41">
        <v>491592.596334</v>
      </c>
      <c r="T344" s="39">
        <f t="shared" si="186"/>
        <v>0.8616329418580001</v>
      </c>
      <c r="V344" s="43">
        <f t="shared" ref="V344:V345" si="197">$V$342</f>
        <v>3891</v>
      </c>
      <c r="W344" s="42">
        <f t="shared" si="187"/>
        <v>3352.6137767694786</v>
      </c>
    </row>
    <row r="345" spans="1:23" x14ac:dyDescent="0.3">
      <c r="A345" s="5" t="s">
        <v>1131</v>
      </c>
      <c r="B345" s="5" t="s">
        <v>1056</v>
      </c>
      <c r="C345" s="39">
        <v>12090110</v>
      </c>
      <c r="D345" s="39">
        <v>8283</v>
      </c>
      <c r="E345" s="39">
        <v>7299</v>
      </c>
      <c r="F345" s="39">
        <f t="shared" si="183"/>
        <v>0.88120246287576964</v>
      </c>
      <c r="H345" s="39">
        <f>$H$343</f>
        <v>2252</v>
      </c>
      <c r="I345" s="39">
        <f>$I$343</f>
        <v>844</v>
      </c>
      <c r="J345" s="39">
        <f t="shared" si="184"/>
        <v>3096</v>
      </c>
      <c r="K345" s="39">
        <f t="shared" si="185"/>
        <v>2728.202825063383</v>
      </c>
      <c r="P345" s="38" t="s">
        <v>658</v>
      </c>
      <c r="Q345" s="40" t="s">
        <v>1191</v>
      </c>
      <c r="R345" s="39">
        <v>570535.98168373655</v>
      </c>
      <c r="S345" s="41">
        <v>66214.936858899993</v>
      </c>
      <c r="T345" s="39">
        <f t="shared" si="186"/>
        <v>0.11605742492084349</v>
      </c>
      <c r="V345" s="43">
        <f t="shared" si="197"/>
        <v>3891</v>
      </c>
      <c r="W345" s="42">
        <f t="shared" si="187"/>
        <v>451.57944036700201</v>
      </c>
    </row>
    <row r="346" spans="1:23" x14ac:dyDescent="0.3">
      <c r="A346" s="5" t="s">
        <v>1131</v>
      </c>
      <c r="B346" s="5" t="s">
        <v>1053</v>
      </c>
      <c r="C346" s="39">
        <v>12080004</v>
      </c>
      <c r="D346" s="39">
        <v>4799</v>
      </c>
      <c r="E346" s="39">
        <v>3944</v>
      </c>
      <c r="F346" s="39">
        <f t="shared" si="183"/>
        <v>0.82183788289226922</v>
      </c>
      <c r="H346" s="39">
        <f>Input!J165</f>
        <v>788</v>
      </c>
      <c r="I346" s="39">
        <f>Input!K165</f>
        <v>39</v>
      </c>
      <c r="J346" s="39">
        <f t="shared" si="184"/>
        <v>827</v>
      </c>
      <c r="K346" s="39">
        <f t="shared" si="185"/>
        <v>679.65992915190668</v>
      </c>
      <c r="P346" s="38" t="s">
        <v>830</v>
      </c>
      <c r="Q346" s="40" t="s">
        <v>1300</v>
      </c>
      <c r="R346" s="39">
        <v>726042.26023030002</v>
      </c>
      <c r="S346" s="41">
        <v>266376.61498299998</v>
      </c>
      <c r="T346" s="39">
        <f t="shared" si="186"/>
        <v>0.36688858152486264</v>
      </c>
      <c r="V346" s="42">
        <f>Input!M84</f>
        <v>24</v>
      </c>
      <c r="W346" s="42">
        <f t="shared" si="187"/>
        <v>8.8053259565967039</v>
      </c>
    </row>
    <row r="347" spans="1:23" x14ac:dyDescent="0.3">
      <c r="A347" s="5" t="s">
        <v>1131</v>
      </c>
      <c r="B347" s="5" t="s">
        <v>1053</v>
      </c>
      <c r="C347" s="39">
        <v>12080005</v>
      </c>
      <c r="D347" s="39">
        <v>4799</v>
      </c>
      <c r="E347" s="39">
        <v>7</v>
      </c>
      <c r="F347" s="39">
        <f t="shared" si="183"/>
        <v>1.4586372160866848E-3</v>
      </c>
      <c r="H347" s="39">
        <f>$H$346</f>
        <v>788</v>
      </c>
      <c r="I347" s="39">
        <f>$I$346</f>
        <v>39</v>
      </c>
      <c r="J347" s="39">
        <f t="shared" si="184"/>
        <v>827</v>
      </c>
      <c r="K347" s="39">
        <f t="shared" si="185"/>
        <v>1.2062929777036884</v>
      </c>
      <c r="P347" s="38" t="s">
        <v>830</v>
      </c>
      <c r="Q347" s="40" t="s">
        <v>1301</v>
      </c>
      <c r="R347" s="39">
        <v>726042.26023030002</v>
      </c>
      <c r="S347" s="41">
        <v>70178.565444699998</v>
      </c>
      <c r="T347" s="39">
        <f t="shared" si="186"/>
        <v>9.6659064201633962E-2</v>
      </c>
      <c r="V347" s="42">
        <f>$V$346</f>
        <v>24</v>
      </c>
      <c r="W347" s="42">
        <f t="shared" si="187"/>
        <v>2.3198175408392152</v>
      </c>
    </row>
    <row r="348" spans="1:23" x14ac:dyDescent="0.3">
      <c r="A348" s="5" t="s">
        <v>1131</v>
      </c>
      <c r="B348" s="5" t="s">
        <v>1053</v>
      </c>
      <c r="C348" s="39">
        <v>12080006</v>
      </c>
      <c r="D348" s="39">
        <v>4799</v>
      </c>
      <c r="E348" s="39">
        <v>848</v>
      </c>
      <c r="F348" s="39">
        <f t="shared" si="183"/>
        <v>0.17670347989164409</v>
      </c>
      <c r="H348" s="39">
        <f>$H$346</f>
        <v>788</v>
      </c>
      <c r="I348" s="39">
        <f>$I$346</f>
        <v>39</v>
      </c>
      <c r="J348" s="39">
        <f t="shared" si="184"/>
        <v>827</v>
      </c>
      <c r="K348" s="39">
        <f t="shared" si="185"/>
        <v>146.13377787038965</v>
      </c>
      <c r="P348" s="38" t="s">
        <v>830</v>
      </c>
      <c r="Q348" s="40" t="s">
        <v>1314</v>
      </c>
      <c r="R348" s="39">
        <v>726042.26023030002</v>
      </c>
      <c r="S348" s="41">
        <v>146072.001231</v>
      </c>
      <c r="T348" s="39">
        <f t="shared" si="186"/>
        <v>0.20118939245308678</v>
      </c>
      <c r="V348" s="42">
        <f t="shared" ref="V348:V350" si="198">$V$346</f>
        <v>24</v>
      </c>
      <c r="W348" s="42">
        <f t="shared" si="187"/>
        <v>4.8285454188740831</v>
      </c>
    </row>
    <row r="349" spans="1:23" ht="14.4" customHeight="1" x14ac:dyDescent="0.3">
      <c r="A349" s="5" t="s">
        <v>1131</v>
      </c>
      <c r="B349" s="5" t="s">
        <v>1054</v>
      </c>
      <c r="C349" s="39">
        <v>12090109</v>
      </c>
      <c r="D349" s="39">
        <v>4012</v>
      </c>
      <c r="E349" s="39">
        <v>376</v>
      </c>
      <c r="F349" s="39">
        <f t="shared" si="183"/>
        <v>9.3718843469591223E-2</v>
      </c>
      <c r="H349" s="39">
        <f>Input!J166</f>
        <v>932</v>
      </c>
      <c r="I349" s="39">
        <f>Input!K166</f>
        <v>0</v>
      </c>
      <c r="J349" s="39">
        <f t="shared" si="184"/>
        <v>932</v>
      </c>
      <c r="K349" s="39">
        <f t="shared" si="185"/>
        <v>87.345962113659013</v>
      </c>
      <c r="P349" s="38" t="s">
        <v>830</v>
      </c>
      <c r="Q349" s="40" t="s">
        <v>1315</v>
      </c>
      <c r="R349" s="39">
        <v>726042.26023030002</v>
      </c>
      <c r="S349" s="41">
        <v>227919.01439</v>
      </c>
      <c r="T349" s="39">
        <f t="shared" si="186"/>
        <v>0.313919763179769</v>
      </c>
      <c r="V349" s="42">
        <f t="shared" si="198"/>
        <v>24</v>
      </c>
      <c r="W349" s="42">
        <f t="shared" si="187"/>
        <v>7.5340743163144559</v>
      </c>
    </row>
    <row r="350" spans="1:23" x14ac:dyDescent="0.3">
      <c r="A350" s="5" t="s">
        <v>1131</v>
      </c>
      <c r="B350" s="5" t="s">
        <v>1054</v>
      </c>
      <c r="C350" s="39">
        <v>12090204</v>
      </c>
      <c r="D350" s="39">
        <v>4012</v>
      </c>
      <c r="E350" s="39">
        <v>3636</v>
      </c>
      <c r="F350" s="39">
        <f t="shared" si="183"/>
        <v>0.90628115653040875</v>
      </c>
      <c r="H350" s="39">
        <f>$H$349</f>
        <v>932</v>
      </c>
      <c r="I350" s="39">
        <f>$I$349</f>
        <v>0</v>
      </c>
      <c r="J350" s="39">
        <f t="shared" si="184"/>
        <v>932</v>
      </c>
      <c r="K350" s="39">
        <f t="shared" si="185"/>
        <v>844.65403788634092</v>
      </c>
      <c r="P350" s="38" t="s">
        <v>830</v>
      </c>
      <c r="Q350" s="40" t="s">
        <v>1316</v>
      </c>
      <c r="R350" s="39">
        <v>726042.26023030002</v>
      </c>
      <c r="S350" s="41">
        <v>15496.064181600001</v>
      </c>
      <c r="T350" s="39">
        <f t="shared" si="186"/>
        <v>2.1343198640647532E-2</v>
      </c>
      <c r="V350" s="42">
        <f t="shared" si="198"/>
        <v>24</v>
      </c>
      <c r="W350" s="42">
        <f t="shared" si="187"/>
        <v>0.5122367673755408</v>
      </c>
    </row>
    <row r="351" spans="1:23" ht="14.4" customHeight="1" x14ac:dyDescent="0.3">
      <c r="A351" s="5" t="s">
        <v>1131</v>
      </c>
      <c r="B351" s="5" t="s">
        <v>1058</v>
      </c>
      <c r="C351" s="39">
        <v>12090109</v>
      </c>
      <c r="D351" s="39">
        <v>2242</v>
      </c>
      <c r="E351" s="39">
        <v>2075</v>
      </c>
      <c r="F351" s="39">
        <f t="shared" si="183"/>
        <v>0.92551293487957176</v>
      </c>
      <c r="H351" s="39">
        <f>Input!J173</f>
        <v>458</v>
      </c>
      <c r="I351" s="39">
        <f>Input!K173</f>
        <v>0</v>
      </c>
      <c r="J351" s="39">
        <f t="shared" si="184"/>
        <v>458</v>
      </c>
      <c r="K351" s="39">
        <f t="shared" si="185"/>
        <v>423.88492417484389</v>
      </c>
      <c r="P351" s="38" t="s">
        <v>998</v>
      </c>
      <c r="Q351" s="40" t="s">
        <v>1236</v>
      </c>
      <c r="R351" s="39">
        <v>950212.02112238528</v>
      </c>
      <c r="S351" s="41">
        <v>12.9638815753</v>
      </c>
      <c r="T351" s="39">
        <f t="shared" si="186"/>
        <v>1.3643146252756447E-5</v>
      </c>
      <c r="V351" s="42">
        <f>Input!M85</f>
        <v>672</v>
      </c>
      <c r="W351" s="42">
        <f t="shared" si="187"/>
        <v>9.1681942818523324E-3</v>
      </c>
    </row>
    <row r="352" spans="1:23" x14ac:dyDescent="0.3">
      <c r="A352" s="5" t="s">
        <v>1131</v>
      </c>
      <c r="B352" s="5" t="s">
        <v>1058</v>
      </c>
      <c r="C352" s="39">
        <v>12090110</v>
      </c>
      <c r="D352" s="39">
        <v>2242</v>
      </c>
      <c r="E352" s="39">
        <v>18</v>
      </c>
      <c r="F352" s="39">
        <f t="shared" si="183"/>
        <v>8.0285459411239962E-3</v>
      </c>
      <c r="H352" s="39">
        <f>$H$351</f>
        <v>458</v>
      </c>
      <c r="I352" s="39">
        <f>$I$351</f>
        <v>0</v>
      </c>
      <c r="J352" s="39">
        <f t="shared" si="184"/>
        <v>458</v>
      </c>
      <c r="K352" s="39">
        <f t="shared" si="185"/>
        <v>3.6770740410347904</v>
      </c>
      <c r="P352" s="38" t="s">
        <v>998</v>
      </c>
      <c r="Q352" s="40" t="s">
        <v>1232</v>
      </c>
      <c r="R352" s="39">
        <v>950212.02112238528</v>
      </c>
      <c r="S352" s="41">
        <v>589317.47216100001</v>
      </c>
      <c r="T352" s="39">
        <f t="shared" si="186"/>
        <v>0.62019576585118485</v>
      </c>
      <c r="V352" s="42">
        <f>$V$351</f>
        <v>672</v>
      </c>
      <c r="W352" s="42">
        <f t="shared" si="187"/>
        <v>416.77155465199621</v>
      </c>
    </row>
    <row r="353" spans="1:23" x14ac:dyDescent="0.3">
      <c r="A353" s="5" t="s">
        <v>1131</v>
      </c>
      <c r="B353" s="5" t="s">
        <v>1058</v>
      </c>
      <c r="C353" s="39">
        <v>12090204</v>
      </c>
      <c r="D353" s="39">
        <v>2242</v>
      </c>
      <c r="E353" s="39">
        <v>149</v>
      </c>
      <c r="F353" s="39">
        <f t="shared" si="183"/>
        <v>6.645851917930419E-2</v>
      </c>
      <c r="H353" s="39">
        <f>$H$351</f>
        <v>458</v>
      </c>
      <c r="I353" s="39">
        <f>$I$351</f>
        <v>0</v>
      </c>
      <c r="J353" s="39">
        <f t="shared" si="184"/>
        <v>458</v>
      </c>
      <c r="K353" s="39">
        <f t="shared" si="185"/>
        <v>30.438001784121319</v>
      </c>
      <c r="P353" s="38" t="s">
        <v>998</v>
      </c>
      <c r="Q353" s="40" t="s">
        <v>1233</v>
      </c>
      <c r="R353" s="39">
        <v>950212.02112238528</v>
      </c>
      <c r="S353" s="41">
        <v>352037.47206100001</v>
      </c>
      <c r="T353" s="39">
        <f t="shared" si="186"/>
        <v>0.37048307560366922</v>
      </c>
      <c r="V353" s="42">
        <f t="shared" ref="V353:V354" si="199">$V$351</f>
        <v>672</v>
      </c>
      <c r="W353" s="42">
        <f t="shared" si="187"/>
        <v>248.96462680566572</v>
      </c>
    </row>
    <row r="354" spans="1:23" x14ac:dyDescent="0.3">
      <c r="A354" s="5" t="s">
        <v>1131</v>
      </c>
      <c r="B354" s="5" t="s">
        <v>1059</v>
      </c>
      <c r="C354" s="39">
        <v>12080004</v>
      </c>
      <c r="D354" s="39">
        <v>136872</v>
      </c>
      <c r="E354" s="39">
        <v>2280</v>
      </c>
      <c r="F354" s="39">
        <f t="shared" si="183"/>
        <v>1.6657899351218655E-2</v>
      </c>
      <c r="H354" s="39">
        <f>Input!J174</f>
        <v>32568</v>
      </c>
      <c r="I354" s="39">
        <f>Input!K174</f>
        <v>164</v>
      </c>
      <c r="J354" s="39">
        <f t="shared" si="184"/>
        <v>32732</v>
      </c>
      <c r="K354" s="39">
        <f t="shared" si="185"/>
        <v>545.24636156408906</v>
      </c>
      <c r="P354" s="38" t="s">
        <v>998</v>
      </c>
      <c r="Q354" s="40" t="s">
        <v>1237</v>
      </c>
      <c r="R354" s="39">
        <v>950212.02112238528</v>
      </c>
      <c r="S354" s="41">
        <v>8844.1130188099996</v>
      </c>
      <c r="T354" s="39">
        <f t="shared" si="186"/>
        <v>9.3075153988931656E-3</v>
      </c>
      <c r="V354" s="42">
        <f t="shared" si="199"/>
        <v>672</v>
      </c>
      <c r="W354" s="42">
        <f t="shared" si="187"/>
        <v>6.2546503480562077</v>
      </c>
    </row>
    <row r="355" spans="1:23" x14ac:dyDescent="0.3">
      <c r="A355" s="5" t="s">
        <v>1131</v>
      </c>
      <c r="B355" s="5" t="s">
        <v>1059</v>
      </c>
      <c r="C355" s="39">
        <v>12080005</v>
      </c>
      <c r="D355" s="39">
        <v>136872</v>
      </c>
      <c r="E355" s="39">
        <v>134530</v>
      </c>
      <c r="F355" s="39">
        <f t="shared" si="183"/>
        <v>0.98288912268396755</v>
      </c>
      <c r="H355" s="39">
        <f>$H$354</f>
        <v>32568</v>
      </c>
      <c r="I355" s="39">
        <f>$I$354</f>
        <v>164</v>
      </c>
      <c r="J355" s="39">
        <f t="shared" si="184"/>
        <v>32732</v>
      </c>
      <c r="K355" s="39">
        <f t="shared" si="185"/>
        <v>32171.926763691627</v>
      </c>
      <c r="P355" s="38" t="s">
        <v>751</v>
      </c>
      <c r="Q355" s="40" t="s">
        <v>1286</v>
      </c>
      <c r="R355" s="39">
        <v>230115.3973751</v>
      </c>
      <c r="S355" s="41">
        <v>31491.9551541</v>
      </c>
      <c r="T355" s="39">
        <f t="shared" si="186"/>
        <v>0.13685288126446613</v>
      </c>
      <c r="V355" s="42">
        <f>Input!M86</f>
        <v>346</v>
      </c>
      <c r="W355" s="42">
        <f t="shared" si="187"/>
        <v>47.351096917505281</v>
      </c>
    </row>
    <row r="356" spans="1:23" x14ac:dyDescent="0.3">
      <c r="A356" s="5" t="s">
        <v>1131</v>
      </c>
      <c r="B356" s="5" t="s">
        <v>1059</v>
      </c>
      <c r="C356" s="39">
        <v>12090103</v>
      </c>
      <c r="D356" s="39">
        <v>136872</v>
      </c>
      <c r="E356" s="39">
        <v>14</v>
      </c>
      <c r="F356" s="39">
        <f t="shared" si="183"/>
        <v>1.0228534689344789E-4</v>
      </c>
      <c r="H356" s="39">
        <f t="shared" ref="H356:H357" si="200">$H$354</f>
        <v>32568</v>
      </c>
      <c r="I356" s="39">
        <f t="shared" ref="I356:I357" si="201">$I$354</f>
        <v>164</v>
      </c>
      <c r="J356" s="39">
        <f t="shared" si="184"/>
        <v>32732</v>
      </c>
      <c r="K356" s="39">
        <f t="shared" si="185"/>
        <v>3.3480039745163364</v>
      </c>
      <c r="P356" s="38" t="s">
        <v>751</v>
      </c>
      <c r="Q356" s="40" t="s">
        <v>1281</v>
      </c>
      <c r="R356" s="39">
        <v>230115.3973751</v>
      </c>
      <c r="S356" s="41">
        <v>198623.442221</v>
      </c>
      <c r="T356" s="39">
        <f t="shared" si="186"/>
        <v>0.86314711873553385</v>
      </c>
      <c r="V356" s="42">
        <f>$V$355</f>
        <v>346</v>
      </c>
      <c r="W356" s="42">
        <f t="shared" si="187"/>
        <v>298.64890308249471</v>
      </c>
    </row>
    <row r="357" spans="1:23" x14ac:dyDescent="0.3">
      <c r="A357" s="5" t="s">
        <v>1131</v>
      </c>
      <c r="B357" s="5" t="s">
        <v>1059</v>
      </c>
      <c r="C357" s="39">
        <v>13070007</v>
      </c>
      <c r="D357" s="39">
        <v>136872</v>
      </c>
      <c r="E357" s="39">
        <v>48</v>
      </c>
      <c r="F357" s="39">
        <f t="shared" si="183"/>
        <v>3.506926179203928E-4</v>
      </c>
      <c r="H357" s="39">
        <f t="shared" si="200"/>
        <v>32568</v>
      </c>
      <c r="I357" s="39">
        <f t="shared" si="201"/>
        <v>164</v>
      </c>
      <c r="J357" s="39">
        <f t="shared" si="184"/>
        <v>32732</v>
      </c>
      <c r="K357" s="39">
        <f t="shared" si="185"/>
        <v>11.478870769770298</v>
      </c>
      <c r="P357" s="38" t="s">
        <v>999</v>
      </c>
      <c r="Q357" s="40" t="s">
        <v>1273</v>
      </c>
      <c r="R357" s="39">
        <v>573439.23674092989</v>
      </c>
      <c r="S357" s="41">
        <v>172927.466369</v>
      </c>
      <c r="T357" s="39">
        <f t="shared" si="186"/>
        <v>0.3015619708058549</v>
      </c>
      <c r="V357" s="42">
        <f>Input!M87</f>
        <v>117</v>
      </c>
      <c r="W357" s="42">
        <f t="shared" si="187"/>
        <v>35.282750584285026</v>
      </c>
    </row>
    <row r="358" spans="1:23" x14ac:dyDescent="0.3">
      <c r="A358" s="5" t="s">
        <v>1131</v>
      </c>
      <c r="B358" s="5" t="s">
        <v>801</v>
      </c>
      <c r="C358" s="39">
        <v>12060102</v>
      </c>
      <c r="D358" s="39">
        <v>9403</v>
      </c>
      <c r="E358" s="39">
        <v>7</v>
      </c>
      <c r="F358" s="39">
        <f t="shared" si="183"/>
        <v>7.4444326278847177E-4</v>
      </c>
      <c r="H358" s="39">
        <f>Input!J177</f>
        <v>1703</v>
      </c>
      <c r="I358" s="39">
        <f>Input!K177</f>
        <v>0</v>
      </c>
      <c r="J358" s="39">
        <f t="shared" si="184"/>
        <v>1703</v>
      </c>
      <c r="K358" s="39">
        <f t="shared" si="185"/>
        <v>1.2677868765287674</v>
      </c>
      <c r="P358" s="38" t="s">
        <v>999</v>
      </c>
      <c r="Q358" s="40" t="s">
        <v>1235</v>
      </c>
      <c r="R358" s="39">
        <v>573439.23674092989</v>
      </c>
      <c r="S358" s="41">
        <v>245074.360747</v>
      </c>
      <c r="T358" s="39">
        <f t="shared" si="186"/>
        <v>0.42737633744745029</v>
      </c>
      <c r="V358" s="42">
        <f>$V$357</f>
        <v>117</v>
      </c>
      <c r="W358" s="42">
        <f t="shared" si="187"/>
        <v>50.003031481351684</v>
      </c>
    </row>
    <row r="359" spans="1:23" x14ac:dyDescent="0.3">
      <c r="A359" s="5" t="s">
        <v>1131</v>
      </c>
      <c r="B359" s="5" t="s">
        <v>801</v>
      </c>
      <c r="C359" s="39">
        <v>12080002</v>
      </c>
      <c r="D359" s="39">
        <v>9403</v>
      </c>
      <c r="E359" s="39">
        <v>9332</v>
      </c>
      <c r="F359" s="39">
        <f t="shared" si="183"/>
        <v>0.99244921833457411</v>
      </c>
      <c r="H359" s="39">
        <f>$H$358</f>
        <v>1703</v>
      </c>
      <c r="I359" s="39">
        <f>$I$358</f>
        <v>0</v>
      </c>
      <c r="J359" s="39">
        <f t="shared" si="184"/>
        <v>1703</v>
      </c>
      <c r="K359" s="39">
        <f t="shared" si="185"/>
        <v>1690.1410188237796</v>
      </c>
      <c r="P359" s="38" t="s">
        <v>999</v>
      </c>
      <c r="Q359" s="40" t="s">
        <v>1274</v>
      </c>
      <c r="R359" s="39">
        <v>573439.23674092989</v>
      </c>
      <c r="S359" s="41">
        <v>16328.4314123</v>
      </c>
      <c r="T359" s="39">
        <f t="shared" si="186"/>
        <v>2.8474562544936053E-2</v>
      </c>
      <c r="V359" s="42">
        <f t="shared" ref="V359:V361" si="202">$V$357</f>
        <v>117</v>
      </c>
      <c r="W359" s="42">
        <f t="shared" si="187"/>
        <v>3.3315238177575184</v>
      </c>
    </row>
    <row r="360" spans="1:23" x14ac:dyDescent="0.3">
      <c r="A360" s="5" t="s">
        <v>1131</v>
      </c>
      <c r="B360" s="5" t="s">
        <v>801</v>
      </c>
      <c r="C360" s="39">
        <v>12080007</v>
      </c>
      <c r="D360" s="39">
        <v>9403</v>
      </c>
      <c r="E360" s="39">
        <v>23</v>
      </c>
      <c r="F360" s="39">
        <f t="shared" si="183"/>
        <v>2.4460278634478357E-3</v>
      </c>
      <c r="H360" s="39">
        <f t="shared" ref="H360:H361" si="203">$H$358</f>
        <v>1703</v>
      </c>
      <c r="I360" s="39">
        <f t="shared" ref="I360:I361" si="204">$I$358</f>
        <v>0</v>
      </c>
      <c r="J360" s="39">
        <f t="shared" si="184"/>
        <v>1703</v>
      </c>
      <c r="K360" s="39">
        <f t="shared" si="185"/>
        <v>4.1655854514516646</v>
      </c>
      <c r="P360" s="38" t="s">
        <v>999</v>
      </c>
      <c r="Q360" s="40" t="s">
        <v>1178</v>
      </c>
      <c r="R360" s="39">
        <v>573439.23674092989</v>
      </c>
      <c r="S360" s="41">
        <v>133549.315871</v>
      </c>
      <c r="T360" s="39">
        <f t="shared" si="186"/>
        <v>0.23289183459089896</v>
      </c>
      <c r="V360" s="42">
        <f t="shared" si="202"/>
        <v>117</v>
      </c>
      <c r="W360" s="42">
        <f t="shared" si="187"/>
        <v>27.248344647135177</v>
      </c>
    </row>
    <row r="361" spans="1:23" x14ac:dyDescent="0.3">
      <c r="A361" s="5" t="s">
        <v>1131</v>
      </c>
      <c r="B361" s="5" t="s">
        <v>801</v>
      </c>
      <c r="C361" s="39">
        <v>12080008</v>
      </c>
      <c r="D361" s="39">
        <v>9403</v>
      </c>
      <c r="E361" s="39">
        <v>41</v>
      </c>
      <c r="F361" s="39">
        <f t="shared" si="183"/>
        <v>4.3603105391896201E-3</v>
      </c>
      <c r="H361" s="39">
        <f t="shared" si="203"/>
        <v>1703</v>
      </c>
      <c r="I361" s="39">
        <f t="shared" si="204"/>
        <v>0</v>
      </c>
      <c r="J361" s="39">
        <f t="shared" si="184"/>
        <v>1703</v>
      </c>
      <c r="K361" s="39">
        <f t="shared" si="185"/>
        <v>7.4256088482399232</v>
      </c>
      <c r="P361" s="38" t="s">
        <v>999</v>
      </c>
      <c r="Q361" s="40" t="s">
        <v>1236</v>
      </c>
      <c r="R361" s="39">
        <v>573439.23674092989</v>
      </c>
      <c r="S361" s="41">
        <v>5559.6623416299999</v>
      </c>
      <c r="T361" s="39">
        <f t="shared" si="186"/>
        <v>9.6952946108599843E-3</v>
      </c>
      <c r="V361" s="42">
        <f t="shared" si="202"/>
        <v>117</v>
      </c>
      <c r="W361" s="42">
        <f t="shared" si="187"/>
        <v>1.1343494694706182</v>
      </c>
    </row>
    <row r="362" spans="1:23" x14ac:dyDescent="0.3">
      <c r="A362" s="5" t="s">
        <v>1131</v>
      </c>
      <c r="B362" s="5" t="s">
        <v>1069</v>
      </c>
      <c r="C362" s="39">
        <v>12080008</v>
      </c>
      <c r="D362" s="39">
        <v>3</v>
      </c>
      <c r="E362" s="39">
        <v>3</v>
      </c>
      <c r="F362" s="39">
        <f t="shared" si="183"/>
        <v>1</v>
      </c>
      <c r="H362" s="39">
        <f>Input!J186</f>
        <v>0</v>
      </c>
      <c r="I362" s="39">
        <f>Input!K186</f>
        <v>0</v>
      </c>
      <c r="J362" s="39">
        <f t="shared" si="184"/>
        <v>0</v>
      </c>
      <c r="K362" s="39">
        <f t="shared" si="185"/>
        <v>0</v>
      </c>
      <c r="P362" s="38" t="s">
        <v>1000</v>
      </c>
      <c r="Q362" s="40" t="s">
        <v>1275</v>
      </c>
      <c r="R362" s="39">
        <v>679001.55389694555</v>
      </c>
      <c r="S362" s="41">
        <v>95271.395029299994</v>
      </c>
      <c r="T362" s="39">
        <f t="shared" si="186"/>
        <v>0.14031101178269126</v>
      </c>
      <c r="V362" s="42">
        <f>Input!M88</f>
        <v>3</v>
      </c>
      <c r="W362" s="42">
        <f t="shared" si="187"/>
        <v>0.4209330353480738</v>
      </c>
    </row>
    <row r="363" spans="1:23" x14ac:dyDescent="0.3">
      <c r="A363" s="5" t="s">
        <v>1131</v>
      </c>
      <c r="B363" s="5" t="s">
        <v>903</v>
      </c>
      <c r="C363" s="39">
        <v>13040208</v>
      </c>
      <c r="D363" s="39">
        <v>15507</v>
      </c>
      <c r="E363" s="39">
        <v>2</v>
      </c>
      <c r="F363" s="39">
        <f t="shared" si="183"/>
        <v>1.2897401173663506E-4</v>
      </c>
      <c r="H363" s="39">
        <f>Input!J197</f>
        <v>4816</v>
      </c>
      <c r="I363" s="39">
        <f>Input!K197</f>
        <v>2</v>
      </c>
      <c r="J363" s="39">
        <f t="shared" si="184"/>
        <v>4818</v>
      </c>
      <c r="K363" s="39">
        <f t="shared" si="185"/>
        <v>0.62139678854710778</v>
      </c>
      <c r="P363" s="38" t="s">
        <v>1000</v>
      </c>
      <c r="Q363" s="40" t="s">
        <v>1255</v>
      </c>
      <c r="R363" s="39">
        <v>679001.55389694555</v>
      </c>
      <c r="S363" s="41">
        <v>136425.69542999999</v>
      </c>
      <c r="T363" s="39">
        <f t="shared" si="186"/>
        <v>0.20092103566924355</v>
      </c>
      <c r="V363" s="42">
        <f>$V$362</f>
        <v>3</v>
      </c>
      <c r="W363" s="42">
        <f t="shared" si="187"/>
        <v>0.60276310700773061</v>
      </c>
    </row>
    <row r="364" spans="1:23" ht="15" customHeight="1" x14ac:dyDescent="0.3">
      <c r="A364" s="5" t="s">
        <v>1131</v>
      </c>
      <c r="B364" s="5" t="s">
        <v>903</v>
      </c>
      <c r="C364" s="39">
        <v>13040210</v>
      </c>
      <c r="D364" s="39">
        <v>15507</v>
      </c>
      <c r="E364" s="39">
        <v>7</v>
      </c>
      <c r="F364" s="39">
        <f t="shared" si="183"/>
        <v>4.5140904107822275E-4</v>
      </c>
      <c r="H364" s="39">
        <f>$H$363</f>
        <v>4816</v>
      </c>
      <c r="I364" s="39">
        <f>$I$363</f>
        <v>2</v>
      </c>
      <c r="J364" s="39">
        <f t="shared" si="184"/>
        <v>4818</v>
      </c>
      <c r="K364" s="39">
        <f t="shared" si="185"/>
        <v>2.1748887599148774</v>
      </c>
      <c r="P364" s="38" t="s">
        <v>1000</v>
      </c>
      <c r="Q364" s="40" t="s">
        <v>1256</v>
      </c>
      <c r="R364" s="39">
        <v>679001.55389694555</v>
      </c>
      <c r="S364" s="41">
        <v>426941.63485199999</v>
      </c>
      <c r="T364" s="39">
        <f t="shared" si="186"/>
        <v>0.62877858290851341</v>
      </c>
      <c r="V364" s="42">
        <f t="shared" ref="V364:V366" si="205">$V$362</f>
        <v>3</v>
      </c>
      <c r="W364" s="42">
        <f t="shared" si="187"/>
        <v>1.8863357487255401</v>
      </c>
    </row>
    <row r="365" spans="1:23" ht="15" customHeight="1" x14ac:dyDescent="0.3">
      <c r="A365" s="5" t="s">
        <v>1131</v>
      </c>
      <c r="B365" s="5" t="s">
        <v>903</v>
      </c>
      <c r="C365" s="39">
        <v>13040211</v>
      </c>
      <c r="D365" s="39">
        <v>15507</v>
      </c>
      <c r="E365" s="39">
        <v>13</v>
      </c>
      <c r="F365" s="39">
        <f t="shared" si="183"/>
        <v>8.3833107628812794E-4</v>
      </c>
      <c r="H365" s="39">
        <f t="shared" ref="H365:H371" si="206">$H$363</f>
        <v>4816</v>
      </c>
      <c r="I365" s="39">
        <f t="shared" ref="I365:I371" si="207">$I$363</f>
        <v>2</v>
      </c>
      <c r="J365" s="39">
        <f t="shared" si="184"/>
        <v>4818</v>
      </c>
      <c r="K365" s="39">
        <f t="shared" si="185"/>
        <v>4.0390791255562002</v>
      </c>
      <c r="P365" s="38" t="s">
        <v>1000</v>
      </c>
      <c r="Q365" s="40" t="s">
        <v>1297</v>
      </c>
      <c r="R365" s="39">
        <v>679001.55389694555</v>
      </c>
      <c r="S365" s="41">
        <v>20263.353271799999</v>
      </c>
      <c r="T365" s="39">
        <f t="shared" si="186"/>
        <v>2.9842867303475185E-2</v>
      </c>
      <c r="V365" s="42">
        <f t="shared" si="205"/>
        <v>3</v>
      </c>
      <c r="W365" s="42">
        <f t="shared" si="187"/>
        <v>8.9528601910425554E-2</v>
      </c>
    </row>
    <row r="366" spans="1:23" ht="15" customHeight="1" x14ac:dyDescent="0.3">
      <c r="A366" s="5" t="s">
        <v>1131</v>
      </c>
      <c r="B366" s="5" t="s">
        <v>903</v>
      </c>
      <c r="C366" s="39">
        <v>13070005</v>
      </c>
      <c r="D366" s="39">
        <v>15507</v>
      </c>
      <c r="E366" s="39">
        <v>4</v>
      </c>
      <c r="F366" s="39">
        <f t="shared" si="183"/>
        <v>2.5794802347327013E-4</v>
      </c>
      <c r="H366" s="39">
        <f t="shared" si="206"/>
        <v>4816</v>
      </c>
      <c r="I366" s="39">
        <f t="shared" si="207"/>
        <v>2</v>
      </c>
      <c r="J366" s="39">
        <f t="shared" si="184"/>
        <v>4818</v>
      </c>
      <c r="K366" s="39">
        <f t="shared" si="185"/>
        <v>1.2427935770942156</v>
      </c>
      <c r="P366" s="38" t="s">
        <v>1000</v>
      </c>
      <c r="Q366" s="40" t="s">
        <v>1309</v>
      </c>
      <c r="R366" s="39">
        <v>679001.55389694555</v>
      </c>
      <c r="S366" s="41">
        <v>99.475313845499997</v>
      </c>
      <c r="T366" s="39">
        <f t="shared" si="186"/>
        <v>1.4650233607653527E-4</v>
      </c>
      <c r="V366" s="42">
        <f t="shared" si="205"/>
        <v>3</v>
      </c>
      <c r="W366" s="42">
        <f t="shared" si="187"/>
        <v>4.395070082296058E-4</v>
      </c>
    </row>
    <row r="367" spans="1:23" x14ac:dyDescent="0.3">
      <c r="A367" s="5" t="s">
        <v>1131</v>
      </c>
      <c r="B367" s="5" t="s">
        <v>903</v>
      </c>
      <c r="C367" s="39">
        <v>13070006</v>
      </c>
      <c r="D367" s="39">
        <v>15507</v>
      </c>
      <c r="E367" s="39">
        <v>40</v>
      </c>
      <c r="F367" s="39">
        <f t="shared" si="183"/>
        <v>2.5794802347327015E-3</v>
      </c>
      <c r="H367" s="39">
        <f t="shared" si="206"/>
        <v>4816</v>
      </c>
      <c r="I367" s="39">
        <f t="shared" si="207"/>
        <v>2</v>
      </c>
      <c r="J367" s="39">
        <f t="shared" si="184"/>
        <v>4818</v>
      </c>
      <c r="K367" s="39">
        <f t="shared" si="185"/>
        <v>12.427935770942156</v>
      </c>
      <c r="P367" s="38" t="s">
        <v>1001</v>
      </c>
      <c r="Q367" s="40" t="s">
        <v>1233</v>
      </c>
      <c r="R367" s="39">
        <v>576598.60739843664</v>
      </c>
      <c r="S367" s="41">
        <v>165900.38641499999</v>
      </c>
      <c r="T367" s="39">
        <f t="shared" si="186"/>
        <v>0.28772248889661434</v>
      </c>
      <c r="V367" s="42">
        <f>Input!M89</f>
        <v>832</v>
      </c>
      <c r="W367" s="42">
        <f t="shared" si="187"/>
        <v>239.38511076198313</v>
      </c>
    </row>
    <row r="368" spans="1:23" x14ac:dyDescent="0.3">
      <c r="A368" s="5" t="s">
        <v>1131</v>
      </c>
      <c r="B368" s="5" t="s">
        <v>903</v>
      </c>
      <c r="C368" s="39">
        <v>13070007</v>
      </c>
      <c r="D368" s="39">
        <v>15507</v>
      </c>
      <c r="E368" s="39">
        <v>13658</v>
      </c>
      <c r="F368" s="39">
        <f t="shared" si="183"/>
        <v>0.88076352614948084</v>
      </c>
      <c r="H368" s="39">
        <f t="shared" si="206"/>
        <v>4816</v>
      </c>
      <c r="I368" s="39">
        <f t="shared" si="207"/>
        <v>2</v>
      </c>
      <c r="J368" s="39">
        <f t="shared" si="184"/>
        <v>4818</v>
      </c>
      <c r="K368" s="39">
        <f t="shared" si="185"/>
        <v>4243.5186689881984</v>
      </c>
      <c r="P368" s="38" t="s">
        <v>1001</v>
      </c>
      <c r="Q368" s="40" t="s">
        <v>1234</v>
      </c>
      <c r="R368" s="39">
        <v>576598.60739843664</v>
      </c>
      <c r="S368" s="41">
        <v>71513.955839699993</v>
      </c>
      <c r="T368" s="39">
        <f t="shared" si="186"/>
        <v>0.12402727811356468</v>
      </c>
      <c r="V368" s="42">
        <f>$V$367</f>
        <v>832</v>
      </c>
      <c r="W368" s="42">
        <f t="shared" si="187"/>
        <v>103.19069539048581</v>
      </c>
    </row>
    <row r="369" spans="1:23" x14ac:dyDescent="0.3">
      <c r="A369" s="5" t="s">
        <v>1131</v>
      </c>
      <c r="B369" s="5" t="s">
        <v>903</v>
      </c>
      <c r="C369" s="39">
        <v>13070008</v>
      </c>
      <c r="D369" s="39">
        <v>15507</v>
      </c>
      <c r="E369" s="39">
        <v>1626</v>
      </c>
      <c r="F369" s="39">
        <f t="shared" si="183"/>
        <v>0.1048558715418843</v>
      </c>
      <c r="H369" s="39">
        <f t="shared" si="206"/>
        <v>4816</v>
      </c>
      <c r="I369" s="39">
        <f t="shared" si="207"/>
        <v>2</v>
      </c>
      <c r="J369" s="39">
        <f t="shared" si="184"/>
        <v>4818</v>
      </c>
      <c r="K369" s="39">
        <f t="shared" si="185"/>
        <v>505.19558908879856</v>
      </c>
      <c r="P369" s="38" t="s">
        <v>1001</v>
      </c>
      <c r="Q369" s="40" t="s">
        <v>1237</v>
      </c>
      <c r="R369" s="39">
        <v>576598.60739843664</v>
      </c>
      <c r="S369" s="41">
        <v>90.244357764</v>
      </c>
      <c r="T369" s="39">
        <f t="shared" si="186"/>
        <v>1.5651157773546279E-4</v>
      </c>
      <c r="V369" s="42">
        <f t="shared" ref="V369:V372" si="208">$V$367</f>
        <v>832</v>
      </c>
      <c r="W369" s="42">
        <f t="shared" si="187"/>
        <v>0.13021763267590503</v>
      </c>
    </row>
    <row r="370" spans="1:23" x14ac:dyDescent="0.3">
      <c r="A370" s="5" t="s">
        <v>1131</v>
      </c>
      <c r="B370" s="5" t="s">
        <v>903</v>
      </c>
      <c r="C370" s="39">
        <v>13070009</v>
      </c>
      <c r="D370" s="39">
        <v>15507</v>
      </c>
      <c r="E370" s="39">
        <v>135</v>
      </c>
      <c r="F370" s="39">
        <f t="shared" si="183"/>
        <v>8.7057457922228663E-3</v>
      </c>
      <c r="H370" s="39">
        <f t="shared" si="206"/>
        <v>4816</v>
      </c>
      <c r="I370" s="39">
        <f t="shared" si="207"/>
        <v>2</v>
      </c>
      <c r="J370" s="39">
        <f t="shared" si="184"/>
        <v>4818</v>
      </c>
      <c r="K370" s="39">
        <f t="shared" si="185"/>
        <v>41.94428322692977</v>
      </c>
      <c r="P370" s="38" t="s">
        <v>1001</v>
      </c>
      <c r="Q370" s="40" t="s">
        <v>1252</v>
      </c>
      <c r="R370" s="39">
        <v>576598.60739843664</v>
      </c>
      <c r="S370" s="41">
        <v>76.132488972700003</v>
      </c>
      <c r="T370" s="39">
        <f t="shared" si="186"/>
        <v>1.3203724045780002E-4</v>
      </c>
      <c r="V370" s="42">
        <f t="shared" si="208"/>
        <v>832</v>
      </c>
      <c r="W370" s="42">
        <f t="shared" si="187"/>
        <v>0.10985498406088962</v>
      </c>
    </row>
    <row r="371" spans="1:23" x14ac:dyDescent="0.3">
      <c r="A371" s="5" t="s">
        <v>1131</v>
      </c>
      <c r="B371" s="5" t="s">
        <v>903</v>
      </c>
      <c r="C371" s="39">
        <v>13070010</v>
      </c>
      <c r="D371" s="39">
        <v>15507</v>
      </c>
      <c r="E371" s="39">
        <v>22</v>
      </c>
      <c r="F371" s="39">
        <f t="shared" si="183"/>
        <v>1.4187141291029859E-3</v>
      </c>
      <c r="H371" s="39">
        <f t="shared" si="206"/>
        <v>4816</v>
      </c>
      <c r="I371" s="39">
        <f t="shared" si="207"/>
        <v>2</v>
      </c>
      <c r="J371" s="39">
        <f t="shared" si="184"/>
        <v>4818</v>
      </c>
      <c r="K371" s="39">
        <f t="shared" si="185"/>
        <v>6.8353646740181855</v>
      </c>
      <c r="P371" s="38" t="s">
        <v>1001</v>
      </c>
      <c r="Q371" s="40" t="s">
        <v>1249</v>
      </c>
      <c r="R371" s="39">
        <v>576598.60739843664</v>
      </c>
      <c r="S371" s="41">
        <v>127389.907989</v>
      </c>
      <c r="T371" s="39">
        <f t="shared" si="186"/>
        <v>0.2209334298668745</v>
      </c>
      <c r="V371" s="42">
        <f t="shared" si="208"/>
        <v>832</v>
      </c>
      <c r="W371" s="42">
        <f t="shared" si="187"/>
        <v>183.8166136492396</v>
      </c>
    </row>
    <row r="372" spans="1:23" x14ac:dyDescent="0.3">
      <c r="A372" s="5" t="s">
        <v>1131</v>
      </c>
      <c r="B372" s="5" t="s">
        <v>1081</v>
      </c>
      <c r="C372" s="39">
        <v>12090103</v>
      </c>
      <c r="D372" s="39">
        <v>3367</v>
      </c>
      <c r="E372" s="39">
        <v>3366</v>
      </c>
      <c r="F372" s="39">
        <f t="shared" si="183"/>
        <v>0.9997029997029997</v>
      </c>
      <c r="H372" s="39">
        <f>Input!J204</f>
        <v>1035</v>
      </c>
      <c r="I372" s="39">
        <f>Input!K204</f>
        <v>0</v>
      </c>
      <c r="J372" s="39">
        <f t="shared" si="184"/>
        <v>1035</v>
      </c>
      <c r="K372" s="39">
        <f t="shared" si="185"/>
        <v>1034.6926046926046</v>
      </c>
      <c r="P372" s="38" t="s">
        <v>1001</v>
      </c>
      <c r="Q372" s="40" t="s">
        <v>1244</v>
      </c>
      <c r="R372" s="39">
        <v>576598.60739843664</v>
      </c>
      <c r="S372" s="41">
        <v>211627.980308</v>
      </c>
      <c r="T372" s="39">
        <f t="shared" si="186"/>
        <v>0.36702825430475328</v>
      </c>
      <c r="V372" s="42">
        <f t="shared" si="208"/>
        <v>832</v>
      </c>
      <c r="W372" s="42">
        <f t="shared" si="187"/>
        <v>305.36750758155472</v>
      </c>
    </row>
    <row r="373" spans="1:23" x14ac:dyDescent="0.3">
      <c r="A373" s="5" t="s">
        <v>1131</v>
      </c>
      <c r="B373" s="5" t="s">
        <v>1081</v>
      </c>
      <c r="C373" s="39">
        <v>13070011</v>
      </c>
      <c r="D373" s="39">
        <v>3367</v>
      </c>
      <c r="E373" s="39">
        <v>1</v>
      </c>
      <c r="F373" s="39">
        <f t="shared" si="183"/>
        <v>2.9700029700029698E-4</v>
      </c>
      <c r="H373" s="39">
        <f>$H$372</f>
        <v>1035</v>
      </c>
      <c r="I373" s="39">
        <f>$I$372</f>
        <v>0</v>
      </c>
      <c r="J373" s="39">
        <f t="shared" si="184"/>
        <v>1035</v>
      </c>
      <c r="K373" s="39">
        <f t="shared" si="185"/>
        <v>0.30739530739530735</v>
      </c>
      <c r="P373" s="38" t="s">
        <v>695</v>
      </c>
      <c r="Q373" s="40" t="s">
        <v>1319</v>
      </c>
      <c r="R373" s="39">
        <v>549849.88349747006</v>
      </c>
      <c r="S373" s="41">
        <v>125390.472202</v>
      </c>
      <c r="T373" s="39">
        <f t="shared" si="186"/>
        <v>0.22804491910486499</v>
      </c>
      <c r="V373" s="42">
        <f>Input!M90</f>
        <v>49</v>
      </c>
      <c r="W373" s="42">
        <f t="shared" si="187"/>
        <v>11.174201036138385</v>
      </c>
    </row>
    <row r="374" spans="1:23" x14ac:dyDescent="0.3">
      <c r="A374" s="5" t="s">
        <v>1131</v>
      </c>
      <c r="B374" s="5" t="s">
        <v>1084</v>
      </c>
      <c r="C374" s="39">
        <v>13070001</v>
      </c>
      <c r="D374" s="39">
        <v>13783</v>
      </c>
      <c r="E374" s="39">
        <v>12463</v>
      </c>
      <c r="F374" s="39">
        <f t="shared" si="183"/>
        <v>0.90422984836392661</v>
      </c>
      <c r="H374" s="39">
        <f>Input!J207</f>
        <v>3834</v>
      </c>
      <c r="I374" s="39">
        <f>Input!K207</f>
        <v>720</v>
      </c>
      <c r="J374" s="39">
        <f t="shared" si="184"/>
        <v>4554</v>
      </c>
      <c r="K374" s="39">
        <f t="shared" si="185"/>
        <v>4117.8627294493217</v>
      </c>
      <c r="P374" s="38" t="s">
        <v>695</v>
      </c>
      <c r="Q374" s="40" t="s">
        <v>1318</v>
      </c>
      <c r="R374" s="39">
        <v>549849.88349747006</v>
      </c>
      <c r="S374" s="41">
        <v>216173.789414</v>
      </c>
      <c r="T374" s="39">
        <f t="shared" si="186"/>
        <v>0.39315055963814649</v>
      </c>
      <c r="V374" s="42">
        <f>$V$373</f>
        <v>49</v>
      </c>
      <c r="W374" s="42">
        <f t="shared" si="187"/>
        <v>19.264377422269177</v>
      </c>
    </row>
    <row r="375" spans="1:23" x14ac:dyDescent="0.3">
      <c r="A375" s="5" t="s">
        <v>1131</v>
      </c>
      <c r="B375" s="5" t="s">
        <v>1084</v>
      </c>
      <c r="C375" s="39">
        <v>13070003</v>
      </c>
      <c r="D375" s="39">
        <v>13783</v>
      </c>
      <c r="E375" s="39">
        <v>1157</v>
      </c>
      <c r="F375" s="39">
        <f t="shared" si="183"/>
        <v>8.3943988971921929E-2</v>
      </c>
      <c r="H375" s="39">
        <f>$H$374</f>
        <v>3834</v>
      </c>
      <c r="I375" s="39">
        <f>$I$374</f>
        <v>720</v>
      </c>
      <c r="J375" s="39">
        <f t="shared" si="184"/>
        <v>4554</v>
      </c>
      <c r="K375" s="39">
        <f t="shared" si="185"/>
        <v>382.28092577813248</v>
      </c>
      <c r="P375" s="38" t="s">
        <v>695</v>
      </c>
      <c r="Q375" s="40" t="s">
        <v>1323</v>
      </c>
      <c r="R375" s="39">
        <v>549849.88349747006</v>
      </c>
      <c r="S375" s="41">
        <v>8165.7494344699999</v>
      </c>
      <c r="T375" s="39">
        <f t="shared" si="186"/>
        <v>1.485087053675364E-2</v>
      </c>
      <c r="V375" s="42">
        <f t="shared" ref="V375:V376" si="209">$V$373</f>
        <v>49</v>
      </c>
      <c r="W375" s="42">
        <f t="shared" si="187"/>
        <v>0.72769265630092839</v>
      </c>
    </row>
    <row r="376" spans="1:23" x14ac:dyDescent="0.3">
      <c r="A376" s="5" t="s">
        <v>1131</v>
      </c>
      <c r="B376" s="5" t="s">
        <v>1084</v>
      </c>
      <c r="C376" s="39">
        <v>13070004</v>
      </c>
      <c r="D376" s="39">
        <v>13783</v>
      </c>
      <c r="E376" s="39">
        <v>159</v>
      </c>
      <c r="F376" s="39">
        <f t="shared" si="183"/>
        <v>1.1535950083436117E-2</v>
      </c>
      <c r="H376" s="39">
        <f t="shared" ref="H376:H378" si="210">$H$374</f>
        <v>3834</v>
      </c>
      <c r="I376" s="39">
        <f t="shared" ref="I376:I378" si="211">$I$374</f>
        <v>720</v>
      </c>
      <c r="J376" s="39">
        <f t="shared" si="184"/>
        <v>4554</v>
      </c>
      <c r="K376" s="39">
        <f t="shared" si="185"/>
        <v>52.534716679968078</v>
      </c>
      <c r="P376" s="38" t="s">
        <v>695</v>
      </c>
      <c r="Q376" s="40" t="s">
        <v>1327</v>
      </c>
      <c r="R376" s="39">
        <v>549849.88349747006</v>
      </c>
      <c r="S376" s="41">
        <v>200119.872447</v>
      </c>
      <c r="T376" s="39">
        <f t="shared" si="186"/>
        <v>0.36395365072023478</v>
      </c>
      <c r="V376" s="42">
        <f t="shared" si="209"/>
        <v>49</v>
      </c>
      <c r="W376" s="42">
        <f t="shared" si="187"/>
        <v>17.833728885291503</v>
      </c>
    </row>
    <row r="377" spans="1:23" x14ac:dyDescent="0.3">
      <c r="A377" s="5" t="s">
        <v>1131</v>
      </c>
      <c r="B377" s="5" t="s">
        <v>1084</v>
      </c>
      <c r="C377" s="39">
        <v>13070005</v>
      </c>
      <c r="D377" s="39">
        <v>13783</v>
      </c>
      <c r="E377" s="39">
        <v>3</v>
      </c>
      <c r="F377" s="39">
        <f t="shared" si="183"/>
        <v>2.1765943553653052E-4</v>
      </c>
      <c r="H377" s="39">
        <f t="shared" si="210"/>
        <v>3834</v>
      </c>
      <c r="I377" s="39">
        <f t="shared" si="211"/>
        <v>720</v>
      </c>
      <c r="J377" s="39">
        <f t="shared" si="184"/>
        <v>4554</v>
      </c>
      <c r="K377" s="39">
        <f t="shared" si="185"/>
        <v>0.99122106943335997</v>
      </c>
      <c r="P377" s="38" t="s">
        <v>1002</v>
      </c>
      <c r="Q377" s="40" t="s">
        <v>1312</v>
      </c>
      <c r="R377" s="39">
        <v>684454.8395384535</v>
      </c>
      <c r="S377" s="41">
        <v>6448.0038805599997</v>
      </c>
      <c r="T377" s="39">
        <f t="shared" si="186"/>
        <v>9.4206418131370998E-3</v>
      </c>
      <c r="V377" s="42">
        <f>Input!M91</f>
        <v>253</v>
      </c>
      <c r="W377" s="42">
        <f t="shared" si="187"/>
        <v>2.3834223787236861</v>
      </c>
    </row>
    <row r="378" spans="1:23" x14ac:dyDescent="0.3">
      <c r="A378" s="5" t="s">
        <v>1131</v>
      </c>
      <c r="B378" s="5" t="s">
        <v>1084</v>
      </c>
      <c r="C378" s="39">
        <v>13070006</v>
      </c>
      <c r="D378" s="39">
        <v>13783</v>
      </c>
      <c r="E378" s="39">
        <v>1</v>
      </c>
      <c r="F378" s="39">
        <f t="shared" si="183"/>
        <v>7.2553145178843497E-5</v>
      </c>
      <c r="H378" s="39">
        <f t="shared" si="210"/>
        <v>3834</v>
      </c>
      <c r="I378" s="39">
        <f t="shared" si="211"/>
        <v>720</v>
      </c>
      <c r="J378" s="39">
        <f t="shared" si="184"/>
        <v>4554</v>
      </c>
      <c r="K378" s="39">
        <f t="shared" si="185"/>
        <v>0.3304070231444533</v>
      </c>
      <c r="P378" s="38" t="s">
        <v>1002</v>
      </c>
      <c r="Q378" s="40" t="s">
        <v>1308</v>
      </c>
      <c r="R378" s="39">
        <v>684454.8395384535</v>
      </c>
      <c r="S378" s="41">
        <v>607882.72678699996</v>
      </c>
      <c r="T378" s="39">
        <f t="shared" si="186"/>
        <v>0.88812685902975252</v>
      </c>
      <c r="V378" s="42">
        <f>$V$377</f>
        <v>253</v>
      </c>
      <c r="W378" s="42">
        <f t="shared" si="187"/>
        <v>224.6960953345274</v>
      </c>
    </row>
    <row r="379" spans="1:23" x14ac:dyDescent="0.3">
      <c r="A379" s="5" t="s">
        <v>1131</v>
      </c>
      <c r="B379" s="5" t="s">
        <v>1088</v>
      </c>
      <c r="C379" s="39">
        <v>12080008</v>
      </c>
      <c r="D379" s="39">
        <v>10501</v>
      </c>
      <c r="E379" s="39">
        <v>145</v>
      </c>
      <c r="F379" s="39">
        <f t="shared" si="183"/>
        <v>1.3808208742024569E-2</v>
      </c>
      <c r="H379" s="39">
        <f>Input!J213</f>
        <v>2091</v>
      </c>
      <c r="I379" s="39">
        <f>Input!K213</f>
        <v>63</v>
      </c>
      <c r="J379" s="39">
        <f t="shared" si="184"/>
        <v>2154</v>
      </c>
      <c r="K379" s="39">
        <f t="shared" si="185"/>
        <v>29.742881630320923</v>
      </c>
      <c r="P379" s="38" t="s">
        <v>1002</v>
      </c>
      <c r="Q379" s="40" t="s">
        <v>1309</v>
      </c>
      <c r="R379" s="39">
        <v>684454.8395384535</v>
      </c>
      <c r="S379" s="41">
        <v>70102.981255999999</v>
      </c>
      <c r="T379" s="39">
        <f t="shared" si="186"/>
        <v>0.10242163135740606</v>
      </c>
      <c r="V379" s="42">
        <f t="shared" ref="V379:V380" si="212">$V$377</f>
        <v>253</v>
      </c>
      <c r="W379" s="42">
        <f t="shared" si="187"/>
        <v>25.912672733423733</v>
      </c>
    </row>
    <row r="380" spans="1:23" x14ac:dyDescent="0.3">
      <c r="A380" s="5" t="s">
        <v>1131</v>
      </c>
      <c r="B380" s="5" t="s">
        <v>1088</v>
      </c>
      <c r="C380" s="39">
        <v>12090101</v>
      </c>
      <c r="D380" s="39">
        <v>10501</v>
      </c>
      <c r="E380" s="39">
        <v>8901</v>
      </c>
      <c r="F380" s="39">
        <f t="shared" si="183"/>
        <v>0.84763355870869439</v>
      </c>
      <c r="H380" s="39">
        <f>$H$379</f>
        <v>2091</v>
      </c>
      <c r="I380" s="39">
        <f>$I$379</f>
        <v>63</v>
      </c>
      <c r="J380" s="39">
        <f t="shared" si="184"/>
        <v>2154</v>
      </c>
      <c r="K380" s="39">
        <f t="shared" si="185"/>
        <v>1825.8026854585278</v>
      </c>
      <c r="P380" s="38" t="s">
        <v>1002</v>
      </c>
      <c r="Q380" s="40" t="s">
        <v>1319</v>
      </c>
      <c r="R380" s="39">
        <v>684454.8395384535</v>
      </c>
      <c r="S380" s="41">
        <v>21.127614893499999</v>
      </c>
      <c r="T380" s="39">
        <f t="shared" si="186"/>
        <v>3.086779970428279E-5</v>
      </c>
      <c r="V380" s="42">
        <f t="shared" si="212"/>
        <v>253</v>
      </c>
      <c r="W380" s="42">
        <f t="shared" si="187"/>
        <v>7.8095533251835453E-3</v>
      </c>
    </row>
    <row r="381" spans="1:23" x14ac:dyDescent="0.3">
      <c r="A381" s="5" t="s">
        <v>1131</v>
      </c>
      <c r="B381" s="5" t="s">
        <v>1088</v>
      </c>
      <c r="C381" s="39">
        <v>12090105</v>
      </c>
      <c r="D381" s="39">
        <v>10501</v>
      </c>
      <c r="E381" s="39">
        <v>1398</v>
      </c>
      <c r="F381" s="39">
        <f t="shared" si="183"/>
        <v>0.13313017807827826</v>
      </c>
      <c r="H381" s="39">
        <f t="shared" ref="H381:H382" si="213">$H$379</f>
        <v>2091</v>
      </c>
      <c r="I381" s="39">
        <f t="shared" ref="I381:I382" si="214">$I$379</f>
        <v>63</v>
      </c>
      <c r="J381" s="39">
        <f t="shared" si="184"/>
        <v>2154</v>
      </c>
      <c r="K381" s="39">
        <f t="shared" si="185"/>
        <v>286.76240358061136</v>
      </c>
      <c r="P381" s="38" t="s">
        <v>820</v>
      </c>
      <c r="Q381" s="40" t="s">
        <v>1144</v>
      </c>
      <c r="R381" s="39">
        <v>594784.94871090993</v>
      </c>
      <c r="S381" s="41">
        <v>86412.607567800005</v>
      </c>
      <c r="T381" s="39">
        <f t="shared" si="186"/>
        <v>0.14528378324818725</v>
      </c>
      <c r="V381" s="42">
        <f>Input!M92</f>
        <v>29</v>
      </c>
      <c r="W381" s="42">
        <f t="shared" si="187"/>
        <v>4.2132297141974302</v>
      </c>
    </row>
    <row r="382" spans="1:23" x14ac:dyDescent="0.3">
      <c r="A382" s="5" t="s">
        <v>1131</v>
      </c>
      <c r="B382" s="5" t="s">
        <v>1088</v>
      </c>
      <c r="C382" s="39">
        <v>12090108</v>
      </c>
      <c r="D382" s="39">
        <v>10501</v>
      </c>
      <c r="E382" s="39">
        <v>57</v>
      </c>
      <c r="F382" s="39">
        <f t="shared" si="183"/>
        <v>5.4280544710027618E-3</v>
      </c>
      <c r="H382" s="39">
        <f t="shared" si="213"/>
        <v>2091</v>
      </c>
      <c r="I382" s="39">
        <f t="shared" si="214"/>
        <v>63</v>
      </c>
      <c r="J382" s="39">
        <f t="shared" si="184"/>
        <v>2154</v>
      </c>
      <c r="K382" s="39">
        <f t="shared" si="185"/>
        <v>11.692029330539949</v>
      </c>
      <c r="P382" s="38" t="s">
        <v>820</v>
      </c>
      <c r="Q382" s="40" t="s">
        <v>1141</v>
      </c>
      <c r="R382" s="39">
        <v>594784.94871090993</v>
      </c>
      <c r="S382" s="41">
        <v>15851.3927444</v>
      </c>
      <c r="T382" s="39">
        <f t="shared" si="186"/>
        <v>2.6650628565425303E-2</v>
      </c>
      <c r="V382" s="42">
        <f>$V$381</f>
        <v>29</v>
      </c>
      <c r="W382" s="42">
        <f t="shared" si="187"/>
        <v>0.77286822839733382</v>
      </c>
    </row>
    <row r="383" spans="1:23" ht="17.25" customHeight="1" x14ac:dyDescent="0.3">
      <c r="A383" s="5" t="s">
        <v>1131</v>
      </c>
      <c r="B383" s="5" t="s">
        <v>1091</v>
      </c>
      <c r="C383" s="39">
        <v>12090102</v>
      </c>
      <c r="D383" s="39">
        <v>3461</v>
      </c>
      <c r="E383" s="39">
        <v>2906</v>
      </c>
      <c r="F383" s="39">
        <f t="shared" si="183"/>
        <v>0.83964172204565157</v>
      </c>
      <c r="H383" s="39">
        <f>Input!J220</f>
        <v>723</v>
      </c>
      <c r="I383" s="39">
        <f>Input!K220</f>
        <v>0</v>
      </c>
      <c r="J383" s="39">
        <f t="shared" si="184"/>
        <v>723</v>
      </c>
      <c r="K383" s="39">
        <f t="shared" si="185"/>
        <v>607.06096503900608</v>
      </c>
      <c r="P383" s="38" t="s">
        <v>820</v>
      </c>
      <c r="Q383" s="40" t="s">
        <v>1142</v>
      </c>
      <c r="R383" s="39">
        <v>594784.94871090993</v>
      </c>
      <c r="S383" s="41">
        <v>435058.76840100001</v>
      </c>
      <c r="T383" s="39">
        <f t="shared" si="186"/>
        <v>0.73145557792595817</v>
      </c>
      <c r="V383" s="42">
        <f t="shared" ref="V383:V386" si="215">$V$381</f>
        <v>29</v>
      </c>
      <c r="W383" s="42">
        <f t="shared" si="187"/>
        <v>21.212211759852785</v>
      </c>
    </row>
    <row r="384" spans="1:23" x14ac:dyDescent="0.3">
      <c r="A384" s="5" t="s">
        <v>1131</v>
      </c>
      <c r="B384" s="5" t="s">
        <v>1091</v>
      </c>
      <c r="C384" s="39">
        <v>12090105</v>
      </c>
      <c r="D384" s="39">
        <v>3461</v>
      </c>
      <c r="E384" s="39">
        <v>12</v>
      </c>
      <c r="F384" s="39">
        <f t="shared" si="183"/>
        <v>3.4672060098237503E-3</v>
      </c>
      <c r="H384" s="39">
        <f>$H$383</f>
        <v>723</v>
      </c>
      <c r="I384" s="39">
        <f>$I$383</f>
        <v>0</v>
      </c>
      <c r="J384" s="39">
        <f t="shared" si="184"/>
        <v>723</v>
      </c>
      <c r="K384" s="39">
        <f t="shared" si="185"/>
        <v>2.5067899451025717</v>
      </c>
      <c r="P384" s="38" t="s">
        <v>820</v>
      </c>
      <c r="Q384" s="40" t="s">
        <v>1157</v>
      </c>
      <c r="R384" s="39">
        <v>594784.94871090993</v>
      </c>
      <c r="S384" s="41">
        <v>38000.5831492</v>
      </c>
      <c r="T384" s="39">
        <f t="shared" si="186"/>
        <v>6.3889617972948828E-2</v>
      </c>
      <c r="V384" s="42">
        <f t="shared" si="215"/>
        <v>29</v>
      </c>
      <c r="W384" s="42">
        <f t="shared" si="187"/>
        <v>1.852798921215516</v>
      </c>
    </row>
    <row r="385" spans="1:23" ht="14.4" customHeight="1" x14ac:dyDescent="0.3">
      <c r="A385" s="5" t="s">
        <v>1131</v>
      </c>
      <c r="B385" s="5" t="s">
        <v>1091</v>
      </c>
      <c r="C385" s="39">
        <v>12090109</v>
      </c>
      <c r="D385" s="39">
        <v>3461</v>
      </c>
      <c r="E385" s="39">
        <v>341</v>
      </c>
      <c r="F385" s="39">
        <f t="shared" si="183"/>
        <v>9.8526437445824899E-2</v>
      </c>
      <c r="H385" s="39">
        <f t="shared" ref="H385:H386" si="216">$H$383</f>
        <v>723</v>
      </c>
      <c r="I385" s="39">
        <f t="shared" ref="I385:I386" si="217">$I$383</f>
        <v>0</v>
      </c>
      <c r="J385" s="39">
        <f t="shared" si="184"/>
        <v>723</v>
      </c>
      <c r="K385" s="39">
        <f t="shared" si="185"/>
        <v>71.234614273331403</v>
      </c>
      <c r="P385" s="38" t="s">
        <v>820</v>
      </c>
      <c r="Q385" s="40" t="s">
        <v>1150</v>
      </c>
      <c r="R385" s="39">
        <v>594784.94871090993</v>
      </c>
      <c r="S385" s="41">
        <v>15294.650562299999</v>
      </c>
      <c r="T385" s="39">
        <f t="shared" si="186"/>
        <v>2.571458910560602E-2</v>
      </c>
      <c r="V385" s="42">
        <f t="shared" si="215"/>
        <v>29</v>
      </c>
      <c r="W385" s="42">
        <f t="shared" si="187"/>
        <v>0.74572308406257459</v>
      </c>
    </row>
    <row r="386" spans="1:23" x14ac:dyDescent="0.3">
      <c r="A386" s="5" t="s">
        <v>1131</v>
      </c>
      <c r="B386" s="5" t="s">
        <v>1091</v>
      </c>
      <c r="C386" s="39">
        <v>13040301</v>
      </c>
      <c r="D386" s="39">
        <v>3461</v>
      </c>
      <c r="E386" s="39">
        <v>202</v>
      </c>
      <c r="F386" s="39">
        <f t="shared" si="183"/>
        <v>5.8364634498699795E-2</v>
      </c>
      <c r="H386" s="39">
        <f t="shared" si="216"/>
        <v>723</v>
      </c>
      <c r="I386" s="39">
        <f t="shared" si="217"/>
        <v>0</v>
      </c>
      <c r="J386" s="39">
        <f t="shared" si="184"/>
        <v>723</v>
      </c>
      <c r="K386" s="39">
        <f t="shared" si="185"/>
        <v>42.197630742559951</v>
      </c>
      <c r="P386" s="38" t="s">
        <v>820</v>
      </c>
      <c r="Q386" s="40" t="s">
        <v>1158</v>
      </c>
      <c r="R386" s="39">
        <v>594784.94871090993</v>
      </c>
      <c r="S386" s="41">
        <v>4166.9462862099999</v>
      </c>
      <c r="T386" s="39">
        <f t="shared" si="186"/>
        <v>7.0058031818745767E-3</v>
      </c>
      <c r="V386" s="42">
        <f t="shared" si="215"/>
        <v>29</v>
      </c>
      <c r="W386" s="42">
        <f t="shared" si="187"/>
        <v>0.20316829227436273</v>
      </c>
    </row>
    <row r="387" spans="1:23" x14ac:dyDescent="0.3">
      <c r="A387" s="5" t="s">
        <v>1131</v>
      </c>
      <c r="B387" s="5" t="s">
        <v>1092</v>
      </c>
      <c r="C387" s="39">
        <v>12050004</v>
      </c>
      <c r="D387" s="39">
        <v>16921</v>
      </c>
      <c r="E387" s="39">
        <v>1486</v>
      </c>
      <c r="F387" s="39">
        <f t="shared" si="183"/>
        <v>8.7819868802080259E-2</v>
      </c>
      <c r="H387" s="39">
        <f>Input!J221</f>
        <v>3666</v>
      </c>
      <c r="I387" s="39">
        <f>Input!K221</f>
        <v>0</v>
      </c>
      <c r="J387" s="39">
        <f t="shared" si="184"/>
        <v>3666</v>
      </c>
      <c r="K387" s="39">
        <f t="shared" si="185"/>
        <v>321.94763902842624</v>
      </c>
      <c r="P387" s="38" t="s">
        <v>1003</v>
      </c>
      <c r="Q387" s="40" t="s">
        <v>1184</v>
      </c>
      <c r="R387" s="39">
        <v>625047.56972100004</v>
      </c>
      <c r="S387" s="41">
        <v>198484.30970099999</v>
      </c>
      <c r="T387" s="39">
        <f t="shared" si="186"/>
        <v>0.31755072624247882</v>
      </c>
      <c r="V387" s="42">
        <f>Input!M93</f>
        <v>66</v>
      </c>
      <c r="W387" s="42">
        <f t="shared" si="187"/>
        <v>20.958347932003601</v>
      </c>
    </row>
    <row r="388" spans="1:23" x14ac:dyDescent="0.3">
      <c r="A388" s="5" t="s">
        <v>1131</v>
      </c>
      <c r="B388" s="5" t="s">
        <v>1092</v>
      </c>
      <c r="C388" s="39">
        <v>12060102</v>
      </c>
      <c r="D388" s="39">
        <v>16921</v>
      </c>
      <c r="E388" s="39">
        <v>473</v>
      </c>
      <c r="F388" s="39">
        <f t="shared" ref="F388:F451" si="218">E388/D388</f>
        <v>2.7953430648306837E-2</v>
      </c>
      <c r="H388" s="39">
        <f>$H$387</f>
        <v>3666</v>
      </c>
      <c r="I388" s="39">
        <f>$I$387</f>
        <v>0</v>
      </c>
      <c r="J388" s="39">
        <f t="shared" ref="J388:J451" si="219">SUM(H388:I388)</f>
        <v>3666</v>
      </c>
      <c r="K388" s="39">
        <f t="shared" ref="K388:K451" si="220">J388*F388</f>
        <v>102.47727675669286</v>
      </c>
      <c r="P388" s="38" t="s">
        <v>1003</v>
      </c>
      <c r="Q388" s="40" t="s">
        <v>1188</v>
      </c>
      <c r="R388" s="39">
        <v>625047.56972100004</v>
      </c>
      <c r="S388" s="41">
        <v>206651.94707200001</v>
      </c>
      <c r="T388" s="39">
        <f t="shared" ref="T388:T451" si="221">S388/R388</f>
        <v>0.33061795146926565</v>
      </c>
      <c r="V388" s="42">
        <f>$V$387</f>
        <v>66</v>
      </c>
      <c r="W388" s="42">
        <f t="shared" ref="W388:W451" si="222">V388*T388</f>
        <v>21.820784796971534</v>
      </c>
    </row>
    <row r="389" spans="1:23" x14ac:dyDescent="0.3">
      <c r="A389" s="5" t="s">
        <v>1131</v>
      </c>
      <c r="B389" s="5" t="s">
        <v>1092</v>
      </c>
      <c r="C389" s="39">
        <v>12080002</v>
      </c>
      <c r="D389" s="39">
        <v>16921</v>
      </c>
      <c r="E389" s="39">
        <v>14962</v>
      </c>
      <c r="F389" s="39">
        <f t="shared" si="218"/>
        <v>0.88422670054961294</v>
      </c>
      <c r="H389" s="39">
        <f>$H$387</f>
        <v>3666</v>
      </c>
      <c r="I389" s="39">
        <f>$I$387</f>
        <v>0</v>
      </c>
      <c r="J389" s="39">
        <f t="shared" si="219"/>
        <v>3666</v>
      </c>
      <c r="K389" s="39">
        <f t="shared" si="220"/>
        <v>3241.5750842148809</v>
      </c>
      <c r="P389" s="38" t="s">
        <v>1003</v>
      </c>
      <c r="Q389" s="40" t="s">
        <v>1179</v>
      </c>
      <c r="R389" s="39">
        <v>625047.56972100004</v>
      </c>
      <c r="S389" s="41">
        <v>119844.07588</v>
      </c>
      <c r="T389" s="39">
        <f t="shared" si="221"/>
        <v>0.19173592808863224</v>
      </c>
      <c r="V389" s="42">
        <f t="shared" ref="V389:V390" si="223">$V$387</f>
        <v>66</v>
      </c>
      <c r="W389" s="42">
        <f t="shared" si="222"/>
        <v>12.654571253849728</v>
      </c>
    </row>
    <row r="390" spans="1:23" x14ac:dyDescent="0.3">
      <c r="A390" s="5" t="s">
        <v>1131</v>
      </c>
      <c r="B390" s="5" t="s">
        <v>1099</v>
      </c>
      <c r="C390" s="39">
        <v>12080007</v>
      </c>
      <c r="D390" s="39">
        <v>1143</v>
      </c>
      <c r="E390" s="39">
        <v>5</v>
      </c>
      <c r="F390" s="39">
        <f t="shared" si="218"/>
        <v>4.3744531933508314E-3</v>
      </c>
      <c r="H390" s="39">
        <f>Input!J230</f>
        <v>349</v>
      </c>
      <c r="I390" s="39">
        <f>Input!K230</f>
        <v>0</v>
      </c>
      <c r="J390" s="39">
        <f t="shared" si="219"/>
        <v>349</v>
      </c>
      <c r="K390" s="39">
        <f t="shared" si="220"/>
        <v>1.5266841644794402</v>
      </c>
      <c r="P390" s="38" t="s">
        <v>1003</v>
      </c>
      <c r="Q390" s="40" t="s">
        <v>1183</v>
      </c>
      <c r="R390" s="39">
        <v>625047.56972100004</v>
      </c>
      <c r="S390" s="41">
        <v>100067.237068</v>
      </c>
      <c r="T390" s="39">
        <f t="shared" si="221"/>
        <v>0.16009539419962326</v>
      </c>
      <c r="V390" s="42">
        <f t="shared" si="223"/>
        <v>66</v>
      </c>
      <c r="W390" s="42">
        <f t="shared" si="222"/>
        <v>10.566296017175135</v>
      </c>
    </row>
    <row r="391" spans="1:23" x14ac:dyDescent="0.3">
      <c r="A391" s="5" t="s">
        <v>1131</v>
      </c>
      <c r="B391" s="5" t="s">
        <v>1099</v>
      </c>
      <c r="C391" s="39">
        <v>12080008</v>
      </c>
      <c r="D391" s="39">
        <v>1143</v>
      </c>
      <c r="E391" s="39">
        <v>8</v>
      </c>
      <c r="F391" s="39">
        <f t="shared" si="218"/>
        <v>6.99912510936133E-3</v>
      </c>
      <c r="H391" s="39">
        <f>$H$390</f>
        <v>349</v>
      </c>
      <c r="I391" s="39">
        <f>$I$390</f>
        <v>0</v>
      </c>
      <c r="J391" s="39">
        <f t="shared" si="219"/>
        <v>349</v>
      </c>
      <c r="K391" s="39">
        <f t="shared" si="220"/>
        <v>2.4426946631671043</v>
      </c>
      <c r="P391" s="38" t="s">
        <v>1004</v>
      </c>
      <c r="Q391" s="40" t="s">
        <v>1198</v>
      </c>
      <c r="R391" s="39">
        <v>176570.60560450002</v>
      </c>
      <c r="S391" s="41">
        <v>18392.139124500001</v>
      </c>
      <c r="T391" s="39">
        <f t="shared" si="221"/>
        <v>0.10416308570463025</v>
      </c>
      <c r="V391" s="42">
        <f>Input!M94</f>
        <v>163</v>
      </c>
      <c r="W391" s="42">
        <f t="shared" si="222"/>
        <v>16.978582969854731</v>
      </c>
    </row>
    <row r="392" spans="1:23" x14ac:dyDescent="0.3">
      <c r="A392" s="5" t="s">
        <v>1131</v>
      </c>
      <c r="B392" s="5" t="s">
        <v>1099</v>
      </c>
      <c r="C392" s="39">
        <v>12090103</v>
      </c>
      <c r="D392" s="39">
        <v>1143</v>
      </c>
      <c r="E392" s="39">
        <v>4</v>
      </c>
      <c r="F392" s="39">
        <f t="shared" si="218"/>
        <v>3.499562554680665E-3</v>
      </c>
      <c r="H392" s="39">
        <f t="shared" ref="H392:H393" si="224">$H$390</f>
        <v>349</v>
      </c>
      <c r="I392" s="39">
        <f t="shared" ref="I392:I393" si="225">$I$390</f>
        <v>0</v>
      </c>
      <c r="J392" s="39">
        <f t="shared" si="219"/>
        <v>349</v>
      </c>
      <c r="K392" s="39">
        <f t="shared" si="220"/>
        <v>1.2213473315835521</v>
      </c>
      <c r="P392" s="38" t="s">
        <v>1004</v>
      </c>
      <c r="Q392" s="40" t="s">
        <v>1202</v>
      </c>
      <c r="R392" s="39">
        <v>176570.60560450002</v>
      </c>
      <c r="S392" s="41">
        <v>158178.46648</v>
      </c>
      <c r="T392" s="39">
        <f t="shared" si="221"/>
        <v>0.89583691429536971</v>
      </c>
      <c r="V392" s="42">
        <f>$V$391</f>
        <v>163</v>
      </c>
      <c r="W392" s="42">
        <f t="shared" si="222"/>
        <v>146.02141703014527</v>
      </c>
    </row>
    <row r="393" spans="1:23" x14ac:dyDescent="0.3">
      <c r="A393" s="5" t="s">
        <v>1131</v>
      </c>
      <c r="B393" s="5" t="s">
        <v>1099</v>
      </c>
      <c r="C393" s="39">
        <v>12090104</v>
      </c>
      <c r="D393" s="39">
        <v>1143</v>
      </c>
      <c r="E393" s="39">
        <v>1126</v>
      </c>
      <c r="F393" s="39">
        <f t="shared" si="218"/>
        <v>0.98512685914260723</v>
      </c>
      <c r="H393" s="39">
        <f t="shared" si="224"/>
        <v>349</v>
      </c>
      <c r="I393" s="39">
        <f t="shared" si="225"/>
        <v>0</v>
      </c>
      <c r="J393" s="39">
        <f t="shared" si="219"/>
        <v>349</v>
      </c>
      <c r="K393" s="39">
        <f t="shared" si="220"/>
        <v>343.80927384076995</v>
      </c>
      <c r="P393" s="38" t="s">
        <v>747</v>
      </c>
      <c r="Q393" s="40" t="s">
        <v>1270</v>
      </c>
      <c r="R393" s="39">
        <v>512588.93102730002</v>
      </c>
      <c r="S393" s="41">
        <v>88832.969857599994</v>
      </c>
      <c r="T393" s="39">
        <f t="shared" si="221"/>
        <v>0.17330255196803857</v>
      </c>
      <c r="V393" s="42">
        <f>Input!M95</f>
        <v>17</v>
      </c>
      <c r="W393" s="42">
        <f t="shared" si="222"/>
        <v>2.9461433834566555</v>
      </c>
    </row>
    <row r="394" spans="1:23" ht="14.4" customHeight="1" x14ac:dyDescent="0.3">
      <c r="A394" s="5" t="s">
        <v>1131</v>
      </c>
      <c r="B394" s="5" t="s">
        <v>1101</v>
      </c>
      <c r="C394" s="39">
        <v>12090109</v>
      </c>
      <c r="D394" s="39">
        <v>4128</v>
      </c>
      <c r="E394" s="39">
        <v>41</v>
      </c>
      <c r="F394" s="39">
        <f t="shared" si="218"/>
        <v>9.9321705426356592E-3</v>
      </c>
      <c r="H394" s="39">
        <f>Input!J232</f>
        <v>1472</v>
      </c>
      <c r="I394" s="39">
        <f>Input!K232</f>
        <v>0</v>
      </c>
      <c r="J394" s="39">
        <f t="shared" si="219"/>
        <v>1472</v>
      </c>
      <c r="K394" s="39">
        <f t="shared" si="220"/>
        <v>14.620155038759691</v>
      </c>
      <c r="P394" s="38" t="s">
        <v>747</v>
      </c>
      <c r="Q394" s="40" t="s">
        <v>1271</v>
      </c>
      <c r="R394" s="39">
        <v>512588.93102730002</v>
      </c>
      <c r="S394" s="41">
        <v>103727.43051599999</v>
      </c>
      <c r="T394" s="39">
        <f t="shared" si="221"/>
        <v>0.20235987208720191</v>
      </c>
      <c r="V394" s="42">
        <f>$V$393</f>
        <v>17</v>
      </c>
      <c r="W394" s="42">
        <f t="shared" si="222"/>
        <v>3.4401178254824325</v>
      </c>
    </row>
    <row r="395" spans="1:23" x14ac:dyDescent="0.3">
      <c r="A395" s="5" t="s">
        <v>1131</v>
      </c>
      <c r="B395" s="5" t="s">
        <v>1101</v>
      </c>
      <c r="C395" s="39">
        <v>12090202</v>
      </c>
      <c r="D395" s="39">
        <v>4128</v>
      </c>
      <c r="E395" s="39">
        <v>134</v>
      </c>
      <c r="F395" s="39">
        <f t="shared" si="218"/>
        <v>3.2461240310077522E-2</v>
      </c>
      <c r="H395" s="39">
        <f>$H$394</f>
        <v>1472</v>
      </c>
      <c r="I395" s="39">
        <f>$I$394</f>
        <v>0</v>
      </c>
      <c r="J395" s="39">
        <f t="shared" si="219"/>
        <v>1472</v>
      </c>
      <c r="K395" s="39">
        <f t="shared" si="220"/>
        <v>47.782945736434115</v>
      </c>
      <c r="P395" s="38" t="s">
        <v>747</v>
      </c>
      <c r="Q395" s="40" t="s">
        <v>1272</v>
      </c>
      <c r="R395" s="39">
        <v>512588.93102730002</v>
      </c>
      <c r="S395" s="41">
        <v>27942.236618899999</v>
      </c>
      <c r="T395" s="39">
        <f t="shared" si="221"/>
        <v>5.4511978171085052E-2</v>
      </c>
      <c r="V395" s="42">
        <f t="shared" ref="V395:V397" si="226">$V$393</f>
        <v>17</v>
      </c>
      <c r="W395" s="42">
        <f t="shared" si="222"/>
        <v>0.92670362890844582</v>
      </c>
    </row>
    <row r="396" spans="1:23" ht="15" customHeight="1" x14ac:dyDescent="0.3">
      <c r="A396" s="5" t="s">
        <v>1131</v>
      </c>
      <c r="B396" s="5" t="s">
        <v>1101</v>
      </c>
      <c r="C396" s="39">
        <v>12090203</v>
      </c>
      <c r="D396" s="39">
        <v>4128</v>
      </c>
      <c r="E396" s="39">
        <v>4</v>
      </c>
      <c r="F396" s="39">
        <f t="shared" si="218"/>
        <v>9.6899224806201549E-4</v>
      </c>
      <c r="H396" s="39">
        <f t="shared" ref="H396:H397" si="227">$H$394</f>
        <v>1472</v>
      </c>
      <c r="I396" s="39">
        <f t="shared" ref="I396:I397" si="228">$I$394</f>
        <v>0</v>
      </c>
      <c r="J396" s="39">
        <f t="shared" si="219"/>
        <v>1472</v>
      </c>
      <c r="K396" s="39">
        <f t="shared" si="220"/>
        <v>1.4263565891472867</v>
      </c>
      <c r="P396" s="38" t="s">
        <v>747</v>
      </c>
      <c r="Q396" s="40" t="s">
        <v>1259</v>
      </c>
      <c r="R396" s="39">
        <v>512588.93102730002</v>
      </c>
      <c r="S396" s="41">
        <v>85412.578732800001</v>
      </c>
      <c r="T396" s="39">
        <f t="shared" si="221"/>
        <v>0.16662977595247955</v>
      </c>
      <c r="V396" s="42">
        <f t="shared" si="226"/>
        <v>17</v>
      </c>
      <c r="W396" s="42">
        <f t="shared" si="222"/>
        <v>2.8327061911921523</v>
      </c>
    </row>
    <row r="397" spans="1:23" ht="15" customHeight="1" x14ac:dyDescent="0.3">
      <c r="A397" s="5" t="s">
        <v>1131</v>
      </c>
      <c r="B397" s="5" t="s">
        <v>1101</v>
      </c>
      <c r="C397" s="39">
        <v>13040301</v>
      </c>
      <c r="D397" s="39">
        <v>4128</v>
      </c>
      <c r="E397" s="39">
        <v>3949</v>
      </c>
      <c r="F397" s="39">
        <f t="shared" si="218"/>
        <v>0.95663759689922478</v>
      </c>
      <c r="H397" s="39">
        <f t="shared" si="227"/>
        <v>1472</v>
      </c>
      <c r="I397" s="39">
        <f t="shared" si="228"/>
        <v>0</v>
      </c>
      <c r="J397" s="39">
        <f t="shared" si="219"/>
        <v>1472</v>
      </c>
      <c r="K397" s="39">
        <f t="shared" si="220"/>
        <v>1408.1705426356589</v>
      </c>
      <c r="P397" s="38" t="s">
        <v>747</v>
      </c>
      <c r="Q397" s="40" t="s">
        <v>1191</v>
      </c>
      <c r="R397" s="39">
        <v>512588.93102730002</v>
      </c>
      <c r="S397" s="41">
        <v>206673.715302</v>
      </c>
      <c r="T397" s="39">
        <f t="shared" si="221"/>
        <v>0.40319582182119484</v>
      </c>
      <c r="V397" s="42">
        <f t="shared" si="226"/>
        <v>17</v>
      </c>
      <c r="W397" s="42">
        <f t="shared" si="222"/>
        <v>6.8543289709603119</v>
      </c>
    </row>
    <row r="398" spans="1:23" ht="15" customHeight="1" x14ac:dyDescent="0.3">
      <c r="A398" s="5" t="s">
        <v>1131</v>
      </c>
      <c r="B398" s="5" t="s">
        <v>1107</v>
      </c>
      <c r="C398" s="39">
        <v>12090101</v>
      </c>
      <c r="D398" s="39">
        <v>110224</v>
      </c>
      <c r="E398" s="39">
        <v>30</v>
      </c>
      <c r="F398" s="39">
        <f t="shared" si="218"/>
        <v>2.7217302946726664E-4</v>
      </c>
      <c r="H398" s="39">
        <f>Input!J241</f>
        <v>23494</v>
      </c>
      <c r="I398" s="39">
        <f>Input!K241</f>
        <v>2226</v>
      </c>
      <c r="J398" s="39">
        <f t="shared" si="219"/>
        <v>25720</v>
      </c>
      <c r="K398" s="39">
        <f t="shared" si="220"/>
        <v>7.0002903178980977</v>
      </c>
      <c r="P398" s="38" t="s">
        <v>696</v>
      </c>
      <c r="Q398" s="40" t="s">
        <v>1308</v>
      </c>
      <c r="R398" s="39">
        <v>457394.84041390003</v>
      </c>
      <c r="S398" s="41">
        <v>241727.44907100001</v>
      </c>
      <c r="T398" s="39">
        <f t="shared" si="221"/>
        <v>0.52848748545623958</v>
      </c>
      <c r="V398" s="42">
        <f>Input!M96</f>
        <v>305</v>
      </c>
      <c r="W398" s="42">
        <f t="shared" si="222"/>
        <v>161.18868306415308</v>
      </c>
    </row>
    <row r="399" spans="1:23" ht="15" customHeight="1" x14ac:dyDescent="0.3">
      <c r="A399" s="5" t="s">
        <v>1131</v>
      </c>
      <c r="B399" s="5" t="s">
        <v>1107</v>
      </c>
      <c r="C399" s="39">
        <v>12090102</v>
      </c>
      <c r="D399" s="39">
        <v>110224</v>
      </c>
      <c r="E399" s="39">
        <v>46003</v>
      </c>
      <c r="F399" s="39">
        <f t="shared" si="218"/>
        <v>0.41735919581942227</v>
      </c>
      <c r="H399" s="39">
        <f>$H$398</f>
        <v>23494</v>
      </c>
      <c r="I399" s="39">
        <f>$I$398</f>
        <v>2226</v>
      </c>
      <c r="J399" s="39">
        <f t="shared" si="219"/>
        <v>25720</v>
      </c>
      <c r="K399" s="39">
        <f t="shared" si="220"/>
        <v>10734.478516475541</v>
      </c>
      <c r="P399" s="38" t="s">
        <v>696</v>
      </c>
      <c r="Q399" s="40" t="s">
        <v>1309</v>
      </c>
      <c r="R399" s="39">
        <v>457394.84041390003</v>
      </c>
      <c r="S399" s="41">
        <v>105186.23044299999</v>
      </c>
      <c r="T399" s="39">
        <f t="shared" si="221"/>
        <v>0.22996811758483365</v>
      </c>
      <c r="V399" s="42">
        <f>$V$398</f>
        <v>305</v>
      </c>
      <c r="W399" s="42">
        <f t="shared" si="222"/>
        <v>70.140275863374271</v>
      </c>
    </row>
    <row r="400" spans="1:23" x14ac:dyDescent="0.3">
      <c r="A400" s="5" t="s">
        <v>1131</v>
      </c>
      <c r="B400" s="5" t="s">
        <v>1107</v>
      </c>
      <c r="C400" s="39">
        <v>12090103</v>
      </c>
      <c r="D400" s="39">
        <v>110224</v>
      </c>
      <c r="E400" s="39">
        <v>200</v>
      </c>
      <c r="F400" s="39">
        <f t="shared" si="218"/>
        <v>1.814486863115111E-3</v>
      </c>
      <c r="H400" s="39">
        <f t="shared" ref="H400:H402" si="229">$H$398</f>
        <v>23494</v>
      </c>
      <c r="I400" s="39">
        <f t="shared" ref="I400:I402" si="230">$I$398</f>
        <v>2226</v>
      </c>
      <c r="J400" s="39">
        <f t="shared" si="219"/>
        <v>25720</v>
      </c>
      <c r="K400" s="39">
        <f t="shared" si="220"/>
        <v>46.668602119320653</v>
      </c>
      <c r="P400" s="38" t="s">
        <v>696</v>
      </c>
      <c r="Q400" s="40" t="s">
        <v>1318</v>
      </c>
      <c r="R400" s="39">
        <v>457394.84041390003</v>
      </c>
      <c r="S400" s="41">
        <v>11809.242340000001</v>
      </c>
      <c r="T400" s="39">
        <f t="shared" si="221"/>
        <v>2.5818486123091657E-2</v>
      </c>
      <c r="V400" s="42">
        <f t="shared" ref="V400:V401" si="231">$V$398</f>
        <v>305</v>
      </c>
      <c r="W400" s="42">
        <f t="shared" si="222"/>
        <v>7.8746382675429549</v>
      </c>
    </row>
    <row r="401" spans="1:23" x14ac:dyDescent="0.3">
      <c r="A401" s="5" t="s">
        <v>1131</v>
      </c>
      <c r="B401" s="5" t="s">
        <v>1107</v>
      </c>
      <c r="C401" s="39">
        <v>12090104</v>
      </c>
      <c r="D401" s="39">
        <v>110224</v>
      </c>
      <c r="E401" s="39">
        <v>41555</v>
      </c>
      <c r="F401" s="39">
        <f t="shared" si="218"/>
        <v>0.3770050079837422</v>
      </c>
      <c r="H401" s="39">
        <f t="shared" si="229"/>
        <v>23494</v>
      </c>
      <c r="I401" s="39">
        <f t="shared" si="230"/>
        <v>2226</v>
      </c>
      <c r="J401" s="39">
        <f t="shared" si="219"/>
        <v>25720</v>
      </c>
      <c r="K401" s="39">
        <f t="shared" si="220"/>
        <v>9696.5688053418489</v>
      </c>
      <c r="P401" s="38" t="s">
        <v>696</v>
      </c>
      <c r="Q401" s="40" t="s">
        <v>1299</v>
      </c>
      <c r="R401" s="39">
        <v>457394.84041390003</v>
      </c>
      <c r="S401" s="41">
        <v>98671.918559900005</v>
      </c>
      <c r="T401" s="39">
        <f t="shared" si="221"/>
        <v>0.21572591083583506</v>
      </c>
      <c r="V401" s="42">
        <f t="shared" si="231"/>
        <v>305</v>
      </c>
      <c r="W401" s="42">
        <f t="shared" si="222"/>
        <v>65.796402804929699</v>
      </c>
    </row>
    <row r="402" spans="1:23" x14ac:dyDescent="0.3">
      <c r="A402" s="5" t="s">
        <v>1131</v>
      </c>
      <c r="B402" s="5" t="s">
        <v>1107</v>
      </c>
      <c r="C402" s="39">
        <v>12090105</v>
      </c>
      <c r="D402" s="39">
        <v>110224</v>
      </c>
      <c r="E402" s="39">
        <v>22436</v>
      </c>
      <c r="F402" s="39">
        <f t="shared" si="218"/>
        <v>0.20354913630425317</v>
      </c>
      <c r="H402" s="39">
        <f t="shared" si="229"/>
        <v>23494</v>
      </c>
      <c r="I402" s="39">
        <f t="shared" si="230"/>
        <v>2226</v>
      </c>
      <c r="J402" s="39">
        <f t="shared" si="219"/>
        <v>25720</v>
      </c>
      <c r="K402" s="39">
        <f t="shared" si="220"/>
        <v>5235.2837857453915</v>
      </c>
      <c r="P402" s="38" t="s">
        <v>1005</v>
      </c>
      <c r="Q402" s="40" t="s">
        <v>1166</v>
      </c>
      <c r="R402" s="39">
        <v>643101.81513568992</v>
      </c>
      <c r="S402" s="41">
        <v>2787.0928139900002</v>
      </c>
      <c r="T402" s="39">
        <f t="shared" si="221"/>
        <v>4.3338282498890839E-3</v>
      </c>
      <c r="V402" s="42">
        <f>Input!M97</f>
        <v>271</v>
      </c>
      <c r="W402" s="42">
        <f t="shared" si="222"/>
        <v>1.1744674557199417</v>
      </c>
    </row>
    <row r="403" spans="1:23" x14ac:dyDescent="0.3">
      <c r="A403" s="5" t="s">
        <v>1131</v>
      </c>
      <c r="B403" s="5" t="s">
        <v>1110</v>
      </c>
      <c r="C403" s="39">
        <v>12090103</v>
      </c>
      <c r="D403" s="39">
        <v>3355</v>
      </c>
      <c r="E403" s="39">
        <v>223</v>
      </c>
      <c r="F403" s="39">
        <f t="shared" si="218"/>
        <v>6.6467958271236957E-2</v>
      </c>
      <c r="H403" s="39">
        <f>Input!J248</f>
        <v>942</v>
      </c>
      <c r="I403" s="39">
        <f>Input!K248</f>
        <v>0</v>
      </c>
      <c r="J403" s="39">
        <f t="shared" si="219"/>
        <v>942</v>
      </c>
      <c r="K403" s="39">
        <f t="shared" si="220"/>
        <v>62.612816691505216</v>
      </c>
      <c r="P403" s="38" t="s">
        <v>1005</v>
      </c>
      <c r="Q403" s="40" t="s">
        <v>1147</v>
      </c>
      <c r="R403" s="39">
        <v>643101.81513568992</v>
      </c>
      <c r="S403" s="41">
        <v>1733.1855599999999</v>
      </c>
      <c r="T403" s="39">
        <f t="shared" si="221"/>
        <v>2.6950406906164773E-3</v>
      </c>
      <c r="V403" s="42">
        <f>$V$402</f>
        <v>271</v>
      </c>
      <c r="W403" s="42">
        <f t="shared" si="222"/>
        <v>0.73035602715706538</v>
      </c>
    </row>
    <row r="404" spans="1:23" x14ac:dyDescent="0.3">
      <c r="A404" s="5" t="s">
        <v>1131</v>
      </c>
      <c r="B404" s="5" t="s">
        <v>1110</v>
      </c>
      <c r="C404" s="39">
        <v>13070007</v>
      </c>
      <c r="D404" s="39">
        <v>3355</v>
      </c>
      <c r="E404" s="39">
        <v>9</v>
      </c>
      <c r="F404" s="39">
        <f t="shared" si="218"/>
        <v>2.6825633383010432E-3</v>
      </c>
      <c r="H404" s="39">
        <f>$H$403</f>
        <v>942</v>
      </c>
      <c r="I404" s="39">
        <f>$I$403</f>
        <v>0</v>
      </c>
      <c r="J404" s="39">
        <f t="shared" si="219"/>
        <v>942</v>
      </c>
      <c r="K404" s="39">
        <f t="shared" si="220"/>
        <v>2.5269746646795825</v>
      </c>
      <c r="P404" s="38" t="s">
        <v>1005</v>
      </c>
      <c r="Q404" s="40" t="s">
        <v>1341</v>
      </c>
      <c r="R404" s="39">
        <v>643101.81513568992</v>
      </c>
      <c r="S404" s="41">
        <v>11224.9439017</v>
      </c>
      <c r="T404" s="39">
        <f t="shared" si="221"/>
        <v>1.7454380686721616E-2</v>
      </c>
      <c r="V404" s="42">
        <f t="shared" ref="V404:V408" si="232">$V$402</f>
        <v>271</v>
      </c>
      <c r="W404" s="42">
        <f t="shared" si="222"/>
        <v>4.7301371661015574</v>
      </c>
    </row>
    <row r="405" spans="1:23" x14ac:dyDescent="0.3">
      <c r="A405" s="5" t="s">
        <v>1131</v>
      </c>
      <c r="B405" s="5" t="s">
        <v>1110</v>
      </c>
      <c r="C405" s="39">
        <v>13070008</v>
      </c>
      <c r="D405" s="39">
        <v>3355</v>
      </c>
      <c r="E405" s="39">
        <v>3123</v>
      </c>
      <c r="F405" s="39">
        <f t="shared" si="218"/>
        <v>0.93084947839046195</v>
      </c>
      <c r="H405" s="39">
        <f>$H$403</f>
        <v>942</v>
      </c>
      <c r="I405" s="39">
        <f>$I$403</f>
        <v>0</v>
      </c>
      <c r="J405" s="39">
        <f t="shared" si="219"/>
        <v>942</v>
      </c>
      <c r="K405" s="39">
        <f t="shared" si="220"/>
        <v>876.8602086438151</v>
      </c>
      <c r="P405" s="38" t="s">
        <v>1005</v>
      </c>
      <c r="Q405" s="40" t="s">
        <v>1342</v>
      </c>
      <c r="R405" s="39">
        <v>643101.81513568992</v>
      </c>
      <c r="S405" s="41">
        <v>59023.419840499999</v>
      </c>
      <c r="T405" s="39">
        <f t="shared" si="221"/>
        <v>9.1779277326478198E-2</v>
      </c>
      <c r="V405" s="42">
        <f t="shared" si="232"/>
        <v>271</v>
      </c>
      <c r="W405" s="42">
        <f t="shared" si="222"/>
        <v>24.87218415547559</v>
      </c>
    </row>
    <row r="406" spans="1:23" x14ac:dyDescent="0.3">
      <c r="A406" s="5" t="s">
        <v>1131</v>
      </c>
      <c r="B406" s="5" t="s">
        <v>832</v>
      </c>
      <c r="C406" s="39">
        <v>13070001</v>
      </c>
      <c r="D406" s="39">
        <v>10658</v>
      </c>
      <c r="E406" s="39">
        <v>433</v>
      </c>
      <c r="F406" s="39">
        <f t="shared" si="218"/>
        <v>4.0626759241884032E-2</v>
      </c>
      <c r="H406" s="39">
        <f>Input!J255</f>
        <v>3484</v>
      </c>
      <c r="I406" s="39">
        <f>Input!K255</f>
        <v>7</v>
      </c>
      <c r="J406" s="39">
        <f t="shared" si="219"/>
        <v>3491</v>
      </c>
      <c r="K406" s="39">
        <f t="shared" si="220"/>
        <v>141.82801651341717</v>
      </c>
      <c r="P406" s="38" t="s">
        <v>1005</v>
      </c>
      <c r="Q406" s="40" t="s">
        <v>1273</v>
      </c>
      <c r="R406" s="39">
        <v>643101.81513568992</v>
      </c>
      <c r="S406" s="41">
        <v>43222.651821500003</v>
      </c>
      <c r="T406" s="39">
        <f t="shared" si="221"/>
        <v>6.7209656082809113E-2</v>
      </c>
      <c r="V406" s="42">
        <f t="shared" si="232"/>
        <v>271</v>
      </c>
      <c r="W406" s="42">
        <f t="shared" si="222"/>
        <v>18.213816798441268</v>
      </c>
    </row>
    <row r="407" spans="1:23" x14ac:dyDescent="0.3">
      <c r="A407" s="5" t="s">
        <v>1131</v>
      </c>
      <c r="B407" s="5" t="s">
        <v>832</v>
      </c>
      <c r="C407" s="39">
        <v>13070007</v>
      </c>
      <c r="D407" s="39">
        <v>10658</v>
      </c>
      <c r="E407" s="39">
        <v>10225</v>
      </c>
      <c r="F407" s="39">
        <f t="shared" si="218"/>
        <v>0.95937324075811592</v>
      </c>
      <c r="H407" s="39">
        <f>$H$406</f>
        <v>3484</v>
      </c>
      <c r="I407" s="39">
        <f>$I$406</f>
        <v>7</v>
      </c>
      <c r="J407" s="39">
        <f t="shared" si="219"/>
        <v>3491</v>
      </c>
      <c r="K407" s="39">
        <f t="shared" si="220"/>
        <v>3349.1719834865826</v>
      </c>
      <c r="P407" s="38" t="s">
        <v>1005</v>
      </c>
      <c r="Q407" s="40" t="s">
        <v>1343</v>
      </c>
      <c r="R407" s="39">
        <v>643101.81513568992</v>
      </c>
      <c r="S407" s="41">
        <v>196623.752614</v>
      </c>
      <c r="T407" s="39">
        <f t="shared" si="221"/>
        <v>0.30574280461720321</v>
      </c>
      <c r="V407" s="42">
        <f t="shared" si="232"/>
        <v>271</v>
      </c>
      <c r="W407" s="42">
        <f t="shared" si="222"/>
        <v>82.856300051262068</v>
      </c>
    </row>
    <row r="408" spans="1:23" x14ac:dyDescent="0.3">
      <c r="A408" s="5" t="s">
        <v>1131</v>
      </c>
      <c r="B408" s="5" t="s">
        <v>1121</v>
      </c>
      <c r="C408" s="39">
        <v>13070007</v>
      </c>
      <c r="D408" s="39">
        <v>7110</v>
      </c>
      <c r="E408" s="39">
        <v>7110</v>
      </c>
      <c r="F408" s="39">
        <f t="shared" si="218"/>
        <v>1</v>
      </c>
      <c r="H408" s="39">
        <f>Input!J268</f>
        <v>2377</v>
      </c>
      <c r="I408" s="39">
        <f>Input!K268</f>
        <v>0</v>
      </c>
      <c r="J408" s="39">
        <f t="shared" si="219"/>
        <v>2377</v>
      </c>
      <c r="K408" s="39">
        <f t="shared" si="220"/>
        <v>2377</v>
      </c>
      <c r="P408" s="38" t="s">
        <v>1005</v>
      </c>
      <c r="Q408" s="40" t="s">
        <v>1274</v>
      </c>
      <c r="R408" s="39">
        <v>643101.81513568992</v>
      </c>
      <c r="S408" s="41">
        <v>328486.768584</v>
      </c>
      <c r="T408" s="39">
        <f t="shared" si="221"/>
        <v>0.51078501234628237</v>
      </c>
      <c r="V408" s="42">
        <f t="shared" si="232"/>
        <v>271</v>
      </c>
      <c r="W408" s="42">
        <f t="shared" si="222"/>
        <v>138.42273834584253</v>
      </c>
    </row>
    <row r="409" spans="1:23" x14ac:dyDescent="0.3">
      <c r="A409" s="5" t="s">
        <v>1132</v>
      </c>
      <c r="B409" s="5" t="s">
        <v>947</v>
      </c>
      <c r="C409" s="39">
        <v>12070101</v>
      </c>
      <c r="D409" s="39">
        <v>310235</v>
      </c>
      <c r="E409" s="39">
        <v>436</v>
      </c>
      <c r="F409" s="39">
        <f t="shared" si="218"/>
        <v>1.4053862394636323E-3</v>
      </c>
      <c r="H409" s="39">
        <f>Input!J15</f>
        <v>60039</v>
      </c>
      <c r="I409" s="39">
        <f>Input!K15</f>
        <v>980</v>
      </c>
      <c r="J409" s="39">
        <f t="shared" si="219"/>
        <v>61019</v>
      </c>
      <c r="K409" s="39">
        <f t="shared" si="220"/>
        <v>85.755262945831376</v>
      </c>
      <c r="P409" s="38" t="s">
        <v>1006</v>
      </c>
      <c r="Q409" s="40" t="s">
        <v>1140</v>
      </c>
      <c r="R409" s="39">
        <v>578428.70547459996</v>
      </c>
      <c r="S409" s="41">
        <v>37314.5659486</v>
      </c>
      <c r="T409" s="39">
        <f t="shared" si="221"/>
        <v>6.4510225020702333E-2</v>
      </c>
      <c r="V409" s="42">
        <f>Input!M98</f>
        <v>0</v>
      </c>
      <c r="W409" s="42">
        <f t="shared" si="222"/>
        <v>0</v>
      </c>
    </row>
    <row r="410" spans="1:23" x14ac:dyDescent="0.3">
      <c r="A410" s="5" t="s">
        <v>1132</v>
      </c>
      <c r="B410" s="5" t="s">
        <v>947</v>
      </c>
      <c r="C410" s="39">
        <v>12070201</v>
      </c>
      <c r="D410" s="39">
        <v>310235</v>
      </c>
      <c r="E410" s="39">
        <v>215958</v>
      </c>
      <c r="F410" s="39">
        <f t="shared" si="218"/>
        <v>0.69611101261946584</v>
      </c>
      <c r="H410" s="39">
        <f>$H$409</f>
        <v>60039</v>
      </c>
      <c r="I410" s="39">
        <f>$I$409</f>
        <v>980</v>
      </c>
      <c r="J410" s="39">
        <f t="shared" si="219"/>
        <v>61019</v>
      </c>
      <c r="K410" s="39">
        <f t="shared" si="220"/>
        <v>42475.997879027185</v>
      </c>
      <c r="P410" s="38" t="s">
        <v>1006</v>
      </c>
      <c r="Q410" s="40" t="s">
        <v>1145</v>
      </c>
      <c r="R410" s="39">
        <v>578428.70547459996</v>
      </c>
      <c r="S410" s="41">
        <v>360385.421455</v>
      </c>
      <c r="T410" s="39">
        <f t="shared" si="221"/>
        <v>0.62304207596216077</v>
      </c>
      <c r="V410" s="42">
        <f>$V$409</f>
        <v>0</v>
      </c>
      <c r="W410" s="42">
        <f t="shared" si="222"/>
        <v>0</v>
      </c>
    </row>
    <row r="411" spans="1:23" x14ac:dyDescent="0.3">
      <c r="A411" s="5" t="s">
        <v>1132</v>
      </c>
      <c r="B411" s="5" t="s">
        <v>947</v>
      </c>
      <c r="C411" s="39">
        <v>12070202</v>
      </c>
      <c r="D411" s="39">
        <v>310235</v>
      </c>
      <c r="E411" s="39">
        <v>2287</v>
      </c>
      <c r="F411" s="39">
        <f t="shared" si="218"/>
        <v>7.3718310313149711E-3</v>
      </c>
      <c r="H411" s="39">
        <f t="shared" ref="H411:H414" si="233">$H$409</f>
        <v>60039</v>
      </c>
      <c r="I411" s="39">
        <f t="shared" ref="I411:I414" si="234">$I$409</f>
        <v>980</v>
      </c>
      <c r="J411" s="39">
        <f t="shared" si="219"/>
        <v>61019</v>
      </c>
      <c r="K411" s="39">
        <f t="shared" si="220"/>
        <v>449.82175769980824</v>
      </c>
      <c r="P411" s="38" t="s">
        <v>1006</v>
      </c>
      <c r="Q411" s="40" t="s">
        <v>1147</v>
      </c>
      <c r="R411" s="39">
        <v>578428.70547459996</v>
      </c>
      <c r="S411" s="41">
        <v>180728.71807100001</v>
      </c>
      <c r="T411" s="39">
        <f t="shared" si="221"/>
        <v>0.31244769901713704</v>
      </c>
      <c r="V411" s="42">
        <f>$V$409</f>
        <v>0</v>
      </c>
      <c r="W411" s="42">
        <f t="shared" si="222"/>
        <v>0</v>
      </c>
    </row>
    <row r="412" spans="1:23" x14ac:dyDescent="0.3">
      <c r="A412" s="5" t="s">
        <v>1132</v>
      </c>
      <c r="B412" s="5" t="s">
        <v>947</v>
      </c>
      <c r="C412" s="39">
        <v>12070203</v>
      </c>
      <c r="D412" s="39">
        <v>310235</v>
      </c>
      <c r="E412" s="39">
        <v>58236</v>
      </c>
      <c r="F412" s="39">
        <f t="shared" si="218"/>
        <v>0.18771576385643141</v>
      </c>
      <c r="H412" s="39">
        <f t="shared" si="233"/>
        <v>60039</v>
      </c>
      <c r="I412" s="39">
        <f t="shared" si="234"/>
        <v>980</v>
      </c>
      <c r="J412" s="39">
        <f t="shared" si="219"/>
        <v>61019</v>
      </c>
      <c r="K412" s="39">
        <f t="shared" si="220"/>
        <v>11454.228194755588</v>
      </c>
      <c r="P412" s="38" t="s">
        <v>1007</v>
      </c>
      <c r="Q412" s="40" t="s">
        <v>1265</v>
      </c>
      <c r="R412" s="39">
        <v>535209.24099870014</v>
      </c>
      <c r="S412" s="41">
        <v>1365.8996187642811</v>
      </c>
      <c r="T412" s="39">
        <f t="shared" si="221"/>
        <v>2.5520852670920125E-3</v>
      </c>
      <c r="V412" s="42">
        <f>Input!M99</f>
        <v>256</v>
      </c>
      <c r="W412" s="42">
        <f t="shared" si="222"/>
        <v>0.6533338283755552</v>
      </c>
    </row>
    <row r="413" spans="1:23" x14ac:dyDescent="0.3">
      <c r="A413" s="5" t="s">
        <v>1132</v>
      </c>
      <c r="B413" s="5" t="s">
        <v>947</v>
      </c>
      <c r="C413" s="39">
        <v>12070204</v>
      </c>
      <c r="D413" s="39">
        <v>310235</v>
      </c>
      <c r="E413" s="39">
        <v>33279</v>
      </c>
      <c r="F413" s="39">
        <f t="shared" si="218"/>
        <v>0.10727029509887666</v>
      </c>
      <c r="H413" s="39">
        <f t="shared" si="233"/>
        <v>60039</v>
      </c>
      <c r="I413" s="39">
        <f t="shared" si="234"/>
        <v>980</v>
      </c>
      <c r="J413" s="39">
        <f t="shared" si="219"/>
        <v>61019</v>
      </c>
      <c r="K413" s="39">
        <f t="shared" si="220"/>
        <v>6545.5261366383547</v>
      </c>
      <c r="P413" s="38" t="s">
        <v>1007</v>
      </c>
      <c r="Q413" s="40" t="s">
        <v>1266</v>
      </c>
      <c r="R413" s="39">
        <v>535209.24099870014</v>
      </c>
      <c r="S413" s="41">
        <v>117862.33153143589</v>
      </c>
      <c r="T413" s="39">
        <f t="shared" si="221"/>
        <v>0.22021729541049187</v>
      </c>
      <c r="V413" s="42">
        <f>$V$412</f>
        <v>256</v>
      </c>
      <c r="W413" s="42">
        <f t="shared" si="222"/>
        <v>56.375627625085919</v>
      </c>
    </row>
    <row r="414" spans="1:23" x14ac:dyDescent="0.3">
      <c r="A414" s="5" t="s">
        <v>1132</v>
      </c>
      <c r="B414" s="5" t="s">
        <v>947</v>
      </c>
      <c r="C414" s="39">
        <v>12070205</v>
      </c>
      <c r="D414" s="39">
        <v>310235</v>
      </c>
      <c r="E414" s="39">
        <v>39</v>
      </c>
      <c r="F414" s="39">
        <f t="shared" si="218"/>
        <v>1.2571115444743501E-4</v>
      </c>
      <c r="H414" s="39">
        <f t="shared" si="233"/>
        <v>60039</v>
      </c>
      <c r="I414" s="39">
        <f t="shared" si="234"/>
        <v>980</v>
      </c>
      <c r="J414" s="39">
        <f t="shared" si="219"/>
        <v>61019</v>
      </c>
      <c r="K414" s="39">
        <f t="shared" si="220"/>
        <v>7.6707689332280369</v>
      </c>
      <c r="P414" s="38" t="s">
        <v>1007</v>
      </c>
      <c r="Q414" s="40" t="s">
        <v>1238</v>
      </c>
      <c r="R414" s="39">
        <v>535209.24099870014</v>
      </c>
      <c r="S414" s="41">
        <v>241359.15224</v>
      </c>
      <c r="T414" s="39">
        <f t="shared" si="221"/>
        <v>0.45096222888383608</v>
      </c>
      <c r="V414" s="42">
        <f t="shared" ref="V414:V416" si="235">$V$412</f>
        <v>256</v>
      </c>
      <c r="W414" s="42">
        <f t="shared" si="222"/>
        <v>115.44633059426204</v>
      </c>
    </row>
    <row r="415" spans="1:23" x14ac:dyDescent="0.3">
      <c r="A415" s="5" t="s">
        <v>1132</v>
      </c>
      <c r="B415" s="5" t="s">
        <v>668</v>
      </c>
      <c r="C415" s="39">
        <v>12060202</v>
      </c>
      <c r="D415" s="39">
        <v>18212</v>
      </c>
      <c r="E415" s="39">
        <v>6944</v>
      </c>
      <c r="F415" s="39">
        <f t="shared" si="218"/>
        <v>0.38128706347463209</v>
      </c>
      <c r="H415" s="39">
        <f>Input!J19</f>
        <v>2839</v>
      </c>
      <c r="I415" s="39">
        <f>Input!K19</f>
        <v>1005</v>
      </c>
      <c r="J415" s="39">
        <f t="shared" si="219"/>
        <v>3844</v>
      </c>
      <c r="K415" s="39">
        <f t="shared" si="220"/>
        <v>1465.6674719964858</v>
      </c>
      <c r="P415" s="38" t="s">
        <v>1007</v>
      </c>
      <c r="Q415" s="40" t="s">
        <v>1260</v>
      </c>
      <c r="R415" s="39">
        <v>535209.24099870014</v>
      </c>
      <c r="S415" s="41">
        <v>127760.03968</v>
      </c>
      <c r="T415" s="39">
        <f t="shared" si="221"/>
        <v>0.23871045171342678</v>
      </c>
      <c r="V415" s="42">
        <f t="shared" si="235"/>
        <v>256</v>
      </c>
      <c r="W415" s="42">
        <f t="shared" si="222"/>
        <v>61.109875638637256</v>
      </c>
    </row>
    <row r="416" spans="1:23" x14ac:dyDescent="0.3">
      <c r="A416" s="5" t="s">
        <v>1132</v>
      </c>
      <c r="B416" s="5" t="s">
        <v>668</v>
      </c>
      <c r="C416" s="39">
        <v>12060203</v>
      </c>
      <c r="D416" s="39">
        <v>18212</v>
      </c>
      <c r="E416" s="39">
        <v>276</v>
      </c>
      <c r="F416" s="39">
        <f t="shared" si="218"/>
        <v>1.5154842960685262E-2</v>
      </c>
      <c r="H416" s="39">
        <f>$H$415</f>
        <v>2839</v>
      </c>
      <c r="I416" s="39">
        <f>$I$415</f>
        <v>1005</v>
      </c>
      <c r="J416" s="39">
        <f t="shared" si="219"/>
        <v>3844</v>
      </c>
      <c r="K416" s="39">
        <f t="shared" si="220"/>
        <v>58.255216340874149</v>
      </c>
      <c r="P416" s="38" t="s">
        <v>1007</v>
      </c>
      <c r="Q416" s="40" t="s">
        <v>1261</v>
      </c>
      <c r="R416" s="39">
        <v>535209.24099870014</v>
      </c>
      <c r="S416" s="41">
        <v>46861.817928500001</v>
      </c>
      <c r="T416" s="39">
        <f t="shared" si="221"/>
        <v>8.7557938725153314E-2</v>
      </c>
      <c r="V416" s="42">
        <f t="shared" si="235"/>
        <v>256</v>
      </c>
      <c r="W416" s="42">
        <f t="shared" si="222"/>
        <v>22.414832313639248</v>
      </c>
    </row>
    <row r="417" spans="1:23" x14ac:dyDescent="0.3">
      <c r="A417" s="5" t="s">
        <v>1132</v>
      </c>
      <c r="B417" s="5" t="s">
        <v>668</v>
      </c>
      <c r="C417" s="39">
        <v>12060204</v>
      </c>
      <c r="D417" s="39">
        <v>18212</v>
      </c>
      <c r="E417" s="39">
        <v>10992</v>
      </c>
      <c r="F417" s="39">
        <f t="shared" si="218"/>
        <v>0.6035580935646826</v>
      </c>
      <c r="H417" s="39">
        <f>$H$415</f>
        <v>2839</v>
      </c>
      <c r="I417" s="39">
        <f>$I$415</f>
        <v>1005</v>
      </c>
      <c r="J417" s="39">
        <f t="shared" si="219"/>
        <v>3844</v>
      </c>
      <c r="K417" s="39">
        <f t="shared" si="220"/>
        <v>2320.0773116626401</v>
      </c>
      <c r="P417" s="38" t="s">
        <v>1008</v>
      </c>
      <c r="Q417" s="40" t="s">
        <v>1144</v>
      </c>
      <c r="R417" s="39">
        <v>576615.05498444301</v>
      </c>
      <c r="S417" s="41">
        <v>373.55015264299999</v>
      </c>
      <c r="T417" s="39">
        <f t="shared" si="221"/>
        <v>6.4783281222700352E-4</v>
      </c>
      <c r="V417" s="42">
        <f>Input!M100</f>
        <v>132</v>
      </c>
      <c r="W417" s="42">
        <f t="shared" si="222"/>
        <v>8.5513931213964459E-2</v>
      </c>
    </row>
    <row r="418" spans="1:23" ht="14.4" customHeight="1" x14ac:dyDescent="0.3">
      <c r="A418" s="5" t="s">
        <v>1132</v>
      </c>
      <c r="B418" s="5" t="s">
        <v>677</v>
      </c>
      <c r="C418" s="39">
        <v>12070101</v>
      </c>
      <c r="D418" s="39">
        <v>194851</v>
      </c>
      <c r="E418" s="39">
        <v>44550</v>
      </c>
      <c r="F418" s="39">
        <f t="shared" si="218"/>
        <v>0.22863623999876828</v>
      </c>
      <c r="H418" s="39">
        <f>Input!J22</f>
        <v>34992</v>
      </c>
      <c r="I418" s="39">
        <f>Input!K22</f>
        <v>316</v>
      </c>
      <c r="J418" s="39">
        <f t="shared" si="219"/>
        <v>35308</v>
      </c>
      <c r="K418" s="39">
        <f t="shared" si="220"/>
        <v>8072.6883618765105</v>
      </c>
      <c r="P418" s="38" t="s">
        <v>1008</v>
      </c>
      <c r="Q418" s="40" t="s">
        <v>1155</v>
      </c>
      <c r="R418" s="39">
        <v>576615.05498444301</v>
      </c>
      <c r="S418" s="41">
        <v>82875.672330000001</v>
      </c>
      <c r="T418" s="39">
        <f t="shared" si="221"/>
        <v>0.14372790237368321</v>
      </c>
      <c r="V418" s="42">
        <f>$V$417</f>
        <v>132</v>
      </c>
      <c r="W418" s="42">
        <f t="shared" si="222"/>
        <v>18.972083113326185</v>
      </c>
    </row>
    <row r="419" spans="1:23" ht="14.4" customHeight="1" x14ac:dyDescent="0.3">
      <c r="A419" s="5" t="s">
        <v>1132</v>
      </c>
      <c r="B419" s="5" t="s">
        <v>677</v>
      </c>
      <c r="C419" s="39">
        <v>12070103</v>
      </c>
      <c r="D419" s="39">
        <v>194851</v>
      </c>
      <c r="E419" s="39">
        <v>150301</v>
      </c>
      <c r="F419" s="39">
        <f t="shared" si="218"/>
        <v>0.77136376000123175</v>
      </c>
      <c r="H419" s="39">
        <f>$H$418</f>
        <v>34992</v>
      </c>
      <c r="I419" s="39">
        <f>$I$418</f>
        <v>316</v>
      </c>
      <c r="J419" s="39">
        <f t="shared" si="219"/>
        <v>35308</v>
      </c>
      <c r="K419" s="39">
        <f t="shared" si="220"/>
        <v>27235.31163812349</v>
      </c>
      <c r="P419" s="38" t="s">
        <v>1008</v>
      </c>
      <c r="Q419" s="40" t="s">
        <v>1156</v>
      </c>
      <c r="R419" s="39">
        <v>576615.05498444301</v>
      </c>
      <c r="S419" s="41">
        <v>446632.32693600003</v>
      </c>
      <c r="T419" s="39">
        <f t="shared" si="221"/>
        <v>0.77457624991780716</v>
      </c>
      <c r="V419" s="42">
        <f t="shared" ref="V419:V420" si="236">$V$417</f>
        <v>132</v>
      </c>
      <c r="W419" s="42">
        <f t="shared" si="222"/>
        <v>102.24406498915054</v>
      </c>
    </row>
    <row r="420" spans="1:23" ht="14.4" customHeight="1" x14ac:dyDescent="0.3">
      <c r="A420" s="5" t="s">
        <v>1132</v>
      </c>
      <c r="B420" s="5" t="s">
        <v>955</v>
      </c>
      <c r="C420" s="39">
        <v>12070101</v>
      </c>
      <c r="D420" s="39">
        <v>17187</v>
      </c>
      <c r="E420" s="39">
        <v>3553</v>
      </c>
      <c r="F420" s="39">
        <f t="shared" si="218"/>
        <v>0.20672601384767555</v>
      </c>
      <c r="H420" s="39">
        <f>Input!J27</f>
        <v>2656</v>
      </c>
      <c r="I420" s="39">
        <f>Input!K27</f>
        <v>196</v>
      </c>
      <c r="J420" s="39">
        <f t="shared" si="219"/>
        <v>2852</v>
      </c>
      <c r="K420" s="39">
        <f t="shared" si="220"/>
        <v>589.5825914935707</v>
      </c>
      <c r="P420" s="38" t="s">
        <v>1008</v>
      </c>
      <c r="Q420" s="40" t="s">
        <v>1159</v>
      </c>
      <c r="R420" s="39">
        <v>576615.05498444301</v>
      </c>
      <c r="S420" s="41">
        <v>46733.505565799998</v>
      </c>
      <c r="T420" s="39">
        <f t="shared" si="221"/>
        <v>8.1048014896282689E-2</v>
      </c>
      <c r="V420" s="42">
        <f t="shared" si="236"/>
        <v>132</v>
      </c>
      <c r="W420" s="42">
        <f t="shared" si="222"/>
        <v>10.698337966309316</v>
      </c>
    </row>
    <row r="421" spans="1:23" ht="14.4" customHeight="1" x14ac:dyDescent="0.3">
      <c r="A421" s="5" t="s">
        <v>1132</v>
      </c>
      <c r="B421" s="5" t="s">
        <v>955</v>
      </c>
      <c r="C421" s="39">
        <v>12070102</v>
      </c>
      <c r="D421" s="39">
        <v>17187</v>
      </c>
      <c r="E421" s="39">
        <v>13634</v>
      </c>
      <c r="F421" s="39">
        <f t="shared" si="218"/>
        <v>0.79327398615232447</v>
      </c>
      <c r="H421" s="39">
        <f>$H$420</f>
        <v>2656</v>
      </c>
      <c r="I421" s="39">
        <f>$I$420</f>
        <v>196</v>
      </c>
      <c r="J421" s="39">
        <f t="shared" si="219"/>
        <v>2852</v>
      </c>
      <c r="K421" s="39">
        <f t="shared" si="220"/>
        <v>2262.4174085064292</v>
      </c>
      <c r="P421" s="38" t="s">
        <v>1009</v>
      </c>
      <c r="Q421" s="40" t="s">
        <v>1145</v>
      </c>
      <c r="R421" s="39">
        <v>441946.22197819001</v>
      </c>
      <c r="S421" s="41">
        <v>9077.1992611900005</v>
      </c>
      <c r="T421" s="39">
        <f t="shared" si="221"/>
        <v>2.0539148904949706E-2</v>
      </c>
      <c r="V421" s="42">
        <f>Input!M101</f>
        <v>18</v>
      </c>
      <c r="W421" s="42">
        <f t="shared" si="222"/>
        <v>0.3697046802890947</v>
      </c>
    </row>
    <row r="422" spans="1:23" ht="14.4" customHeight="1" x14ac:dyDescent="0.3">
      <c r="A422" s="5" t="s">
        <v>1132</v>
      </c>
      <c r="B422" s="5" t="s">
        <v>958</v>
      </c>
      <c r="C422" s="39">
        <v>12060102</v>
      </c>
      <c r="D422" s="39">
        <v>13544</v>
      </c>
      <c r="E422" s="39">
        <v>1769</v>
      </c>
      <c r="F422" s="39">
        <f t="shared" si="218"/>
        <v>0.13061134081512107</v>
      </c>
      <c r="H422" s="39">
        <f>Input!J32</f>
        <v>1445</v>
      </c>
      <c r="I422" s="39">
        <f>Input!K32</f>
        <v>0</v>
      </c>
      <c r="J422" s="39">
        <f t="shared" si="219"/>
        <v>1445</v>
      </c>
      <c r="K422" s="39">
        <f t="shared" si="220"/>
        <v>188.73338747784996</v>
      </c>
      <c r="P422" s="38" t="s">
        <v>1009</v>
      </c>
      <c r="Q422" s="40" t="s">
        <v>1146</v>
      </c>
      <c r="R422" s="39">
        <v>441946.22197819001</v>
      </c>
      <c r="S422" s="41">
        <v>319825.107472</v>
      </c>
      <c r="T422" s="39">
        <f t="shared" si="221"/>
        <v>0.72367426525434431</v>
      </c>
      <c r="V422" s="42">
        <f>$V$421</f>
        <v>18</v>
      </c>
      <c r="W422" s="42">
        <f t="shared" si="222"/>
        <v>13.026136774578198</v>
      </c>
    </row>
    <row r="423" spans="1:23" ht="14.4" customHeight="1" x14ac:dyDescent="0.3">
      <c r="A423" s="5" t="s">
        <v>1132</v>
      </c>
      <c r="B423" s="5" t="s">
        <v>958</v>
      </c>
      <c r="C423" s="39">
        <v>12060105</v>
      </c>
      <c r="D423" s="39">
        <v>13544</v>
      </c>
      <c r="E423" s="39">
        <v>2638</v>
      </c>
      <c r="F423" s="39">
        <f t="shared" si="218"/>
        <v>0.19477259303012404</v>
      </c>
      <c r="H423" s="39">
        <f>$H$422</f>
        <v>1445</v>
      </c>
      <c r="I423" s="39">
        <f>$I$422</f>
        <v>0</v>
      </c>
      <c r="J423" s="39">
        <f t="shared" si="219"/>
        <v>1445</v>
      </c>
      <c r="K423" s="39">
        <f t="shared" si="220"/>
        <v>281.44639692852923</v>
      </c>
      <c r="P423" s="38" t="s">
        <v>1009</v>
      </c>
      <c r="Q423" s="40" t="s">
        <v>1148</v>
      </c>
      <c r="R423" s="39">
        <v>441946.22197819001</v>
      </c>
      <c r="S423" s="41">
        <v>113043.915245</v>
      </c>
      <c r="T423" s="39">
        <f t="shared" si="221"/>
        <v>0.25578658584070596</v>
      </c>
      <c r="V423" s="42">
        <f>$V$421</f>
        <v>18</v>
      </c>
      <c r="W423" s="42">
        <f t="shared" si="222"/>
        <v>4.6041585451327069</v>
      </c>
    </row>
    <row r="424" spans="1:23" ht="14.4" customHeight="1" x14ac:dyDescent="0.3">
      <c r="A424" s="5" t="s">
        <v>1132</v>
      </c>
      <c r="B424" s="5" t="s">
        <v>958</v>
      </c>
      <c r="C424" s="39">
        <v>12070201</v>
      </c>
      <c r="D424" s="39">
        <v>13544</v>
      </c>
      <c r="E424" s="39">
        <v>43</v>
      </c>
      <c r="F424" s="39">
        <f t="shared" si="218"/>
        <v>3.1748375664500885E-3</v>
      </c>
      <c r="H424" s="39">
        <f t="shared" ref="H424:H426" si="237">$H$422</f>
        <v>1445</v>
      </c>
      <c r="I424" s="39">
        <f t="shared" ref="I424:I426" si="238">$I$422</f>
        <v>0</v>
      </c>
      <c r="J424" s="39">
        <f t="shared" si="219"/>
        <v>1445</v>
      </c>
      <c r="K424" s="39">
        <f t="shared" si="220"/>
        <v>4.5876402835203782</v>
      </c>
      <c r="P424" s="38" t="s">
        <v>1010</v>
      </c>
      <c r="Q424" s="40" t="s">
        <v>1293</v>
      </c>
      <c r="R424" s="39">
        <v>574230.10221451998</v>
      </c>
      <c r="S424" s="41">
        <v>52997.233657600002</v>
      </c>
      <c r="T424" s="39">
        <f t="shared" si="221"/>
        <v>9.2292677540268306E-2</v>
      </c>
      <c r="V424" s="42">
        <f>Input!M102</f>
        <v>14</v>
      </c>
      <c r="W424" s="42">
        <f t="shared" si="222"/>
        <v>1.2920974855637564</v>
      </c>
    </row>
    <row r="425" spans="1:23" ht="14.4" customHeight="1" x14ac:dyDescent="0.3">
      <c r="A425" s="5" t="s">
        <v>1132</v>
      </c>
      <c r="B425" s="5" t="s">
        <v>958</v>
      </c>
      <c r="C425" s="39">
        <v>12090107</v>
      </c>
      <c r="D425" s="39">
        <v>13544</v>
      </c>
      <c r="E425" s="39">
        <v>8986</v>
      </c>
      <c r="F425" s="39">
        <f t="shared" si="218"/>
        <v>0.6634672179562906</v>
      </c>
      <c r="H425" s="39">
        <f t="shared" si="237"/>
        <v>1445</v>
      </c>
      <c r="I425" s="39">
        <f t="shared" si="238"/>
        <v>0</v>
      </c>
      <c r="J425" s="39">
        <f t="shared" si="219"/>
        <v>1445</v>
      </c>
      <c r="K425" s="39">
        <f t="shared" si="220"/>
        <v>958.71012994683997</v>
      </c>
      <c r="P425" s="38" t="s">
        <v>1010</v>
      </c>
      <c r="Q425" s="40" t="s">
        <v>1292</v>
      </c>
      <c r="R425" s="39">
        <v>574230.10221451998</v>
      </c>
      <c r="S425" s="41">
        <v>239812.74985299999</v>
      </c>
      <c r="T425" s="39">
        <f t="shared" si="221"/>
        <v>0.41762483180202753</v>
      </c>
      <c r="V425" s="42">
        <f>$V$424</f>
        <v>14</v>
      </c>
      <c r="W425" s="42">
        <f t="shared" si="222"/>
        <v>5.8467476452283851</v>
      </c>
    </row>
    <row r="426" spans="1:23" ht="14.4" customHeight="1" x14ac:dyDescent="0.3">
      <c r="A426" s="5" t="s">
        <v>1132</v>
      </c>
      <c r="B426" s="5" t="s">
        <v>958</v>
      </c>
      <c r="C426" s="39">
        <v>12090108</v>
      </c>
      <c r="D426" s="39">
        <v>13544</v>
      </c>
      <c r="E426" s="39">
        <v>108</v>
      </c>
      <c r="F426" s="39">
        <f t="shared" si="218"/>
        <v>7.9740106320141755E-3</v>
      </c>
      <c r="H426" s="39">
        <f t="shared" si="237"/>
        <v>1445</v>
      </c>
      <c r="I426" s="39">
        <f t="shared" si="238"/>
        <v>0</v>
      </c>
      <c r="J426" s="39">
        <f t="shared" si="219"/>
        <v>1445</v>
      </c>
      <c r="K426" s="39">
        <f t="shared" si="220"/>
        <v>11.522445363260484</v>
      </c>
      <c r="P426" s="38" t="s">
        <v>1010</v>
      </c>
      <c r="Q426" s="40" t="s">
        <v>1290</v>
      </c>
      <c r="R426" s="39">
        <v>574230.10221451998</v>
      </c>
      <c r="S426" s="41">
        <v>277339.88439600001</v>
      </c>
      <c r="T426" s="39">
        <f t="shared" si="221"/>
        <v>0.48297691696488565</v>
      </c>
      <c r="V426" s="42">
        <f t="shared" ref="V426:V427" si="239">$V$424</f>
        <v>14</v>
      </c>
      <c r="W426" s="42">
        <f t="shared" si="222"/>
        <v>6.7616768375083991</v>
      </c>
    </row>
    <row r="427" spans="1:23" x14ac:dyDescent="0.3">
      <c r="A427" s="5" t="s">
        <v>1132</v>
      </c>
      <c r="B427" s="5" t="s">
        <v>971</v>
      </c>
      <c r="C427" s="39">
        <v>12070201</v>
      </c>
      <c r="D427" s="39">
        <v>13974</v>
      </c>
      <c r="E427" s="39">
        <v>13866</v>
      </c>
      <c r="F427" s="39">
        <f t="shared" si="218"/>
        <v>0.99227136109918423</v>
      </c>
      <c r="H427" s="39">
        <f>Input!J49</f>
        <v>1830</v>
      </c>
      <c r="I427" s="39">
        <f>Input!K49</f>
        <v>31</v>
      </c>
      <c r="J427" s="39">
        <f t="shared" si="219"/>
        <v>1861</v>
      </c>
      <c r="K427" s="39">
        <f t="shared" si="220"/>
        <v>1846.6170030055819</v>
      </c>
      <c r="P427" s="38" t="s">
        <v>1010</v>
      </c>
      <c r="Q427" s="40" t="s">
        <v>1270</v>
      </c>
      <c r="R427" s="39">
        <v>574230.10221451998</v>
      </c>
      <c r="S427" s="41">
        <v>4080.23430792</v>
      </c>
      <c r="T427" s="39">
        <f t="shared" si="221"/>
        <v>7.1055736928185495E-3</v>
      </c>
      <c r="V427" s="42">
        <f t="shared" si="239"/>
        <v>14</v>
      </c>
      <c r="W427" s="42">
        <f t="shared" si="222"/>
        <v>9.9478031699459693E-2</v>
      </c>
    </row>
    <row r="428" spans="1:23" x14ac:dyDescent="0.3">
      <c r="A428" s="5" t="s">
        <v>1132</v>
      </c>
      <c r="B428" s="5" t="s">
        <v>971</v>
      </c>
      <c r="C428" s="39">
        <v>12070202</v>
      </c>
      <c r="D428" s="39">
        <v>13974</v>
      </c>
      <c r="E428" s="39">
        <v>6</v>
      </c>
      <c r="F428" s="39">
        <f t="shared" si="218"/>
        <v>4.2936882782310007E-4</v>
      </c>
      <c r="H428" s="39">
        <f>$H$427</f>
        <v>1830</v>
      </c>
      <c r="I428" s="39">
        <f>$I$427</f>
        <v>31</v>
      </c>
      <c r="J428" s="39">
        <f t="shared" si="219"/>
        <v>1861</v>
      </c>
      <c r="K428" s="39">
        <f t="shared" si="220"/>
        <v>0.79905538857878922</v>
      </c>
      <c r="P428" s="38" t="s">
        <v>619</v>
      </c>
      <c r="Q428" s="40" t="s">
        <v>1271</v>
      </c>
      <c r="R428" s="39">
        <v>1110655.3524641891</v>
      </c>
      <c r="S428" s="41">
        <v>48017.081475200001</v>
      </c>
      <c r="T428" s="39">
        <f t="shared" si="221"/>
        <v>4.3233106803713187E-2</v>
      </c>
      <c r="V428" s="43">
        <f>Input!M103</f>
        <v>3161</v>
      </c>
      <c r="W428" s="42">
        <f t="shared" si="222"/>
        <v>136.65985060653739</v>
      </c>
    </row>
    <row r="429" spans="1:23" x14ac:dyDescent="0.3">
      <c r="A429" s="5" t="s">
        <v>1132</v>
      </c>
      <c r="B429" s="5" t="s">
        <v>971</v>
      </c>
      <c r="C429" s="39">
        <v>12090107</v>
      </c>
      <c r="D429" s="39">
        <v>13974</v>
      </c>
      <c r="E429" s="39">
        <v>102</v>
      </c>
      <c r="F429" s="39">
        <f t="shared" si="218"/>
        <v>7.2992700729927005E-3</v>
      </c>
      <c r="H429" s="39">
        <f>$H$427</f>
        <v>1830</v>
      </c>
      <c r="I429" s="39">
        <f>$I$427</f>
        <v>31</v>
      </c>
      <c r="J429" s="39">
        <f t="shared" si="219"/>
        <v>1861</v>
      </c>
      <c r="K429" s="39">
        <f t="shared" si="220"/>
        <v>13.583941605839415</v>
      </c>
      <c r="P429" s="38" t="s">
        <v>619</v>
      </c>
      <c r="Q429" s="40" t="s">
        <v>1272</v>
      </c>
      <c r="R429" s="39">
        <v>1110655.3524641891</v>
      </c>
      <c r="S429" s="41">
        <v>236363.05738400001</v>
      </c>
      <c r="T429" s="39">
        <f t="shared" si="221"/>
        <v>0.21281404430238957</v>
      </c>
      <c r="V429" s="43">
        <f>$V$428</f>
        <v>3161</v>
      </c>
      <c r="W429" s="42">
        <f t="shared" si="222"/>
        <v>672.70519403985338</v>
      </c>
    </row>
    <row r="430" spans="1:23" x14ac:dyDescent="0.3">
      <c r="A430" s="5" t="s">
        <v>1132</v>
      </c>
      <c r="B430" s="5" t="s">
        <v>974</v>
      </c>
      <c r="C430" s="39">
        <v>12060203</v>
      </c>
      <c r="D430" s="39">
        <v>75388</v>
      </c>
      <c r="E430" s="39">
        <v>783</v>
      </c>
      <c r="F430" s="39">
        <f t="shared" si="218"/>
        <v>1.0386268371624131E-2</v>
      </c>
      <c r="H430" s="39">
        <f>Input!J52</f>
        <v>15761</v>
      </c>
      <c r="I430" s="39">
        <f>Input!K52</f>
        <v>9</v>
      </c>
      <c r="J430" s="39">
        <f t="shared" si="219"/>
        <v>15770</v>
      </c>
      <c r="K430" s="39">
        <f t="shared" si="220"/>
        <v>163.79145222051255</v>
      </c>
      <c r="P430" s="38" t="s">
        <v>619</v>
      </c>
      <c r="Q430" s="40" t="s">
        <v>1289</v>
      </c>
      <c r="R430" s="39">
        <v>1110655.3524641891</v>
      </c>
      <c r="S430" s="41">
        <v>25820.939029199999</v>
      </c>
      <c r="T430" s="39">
        <f t="shared" si="221"/>
        <v>2.3248381211967865E-2</v>
      </c>
      <c r="V430" s="43">
        <f t="shared" ref="V430:V434" si="240">$V$428</f>
        <v>3161</v>
      </c>
      <c r="W430" s="42">
        <f t="shared" si="222"/>
        <v>73.488133011030428</v>
      </c>
    </row>
    <row r="431" spans="1:23" x14ac:dyDescent="0.3">
      <c r="A431" s="5" t="s">
        <v>1132</v>
      </c>
      <c r="B431" s="5" t="s">
        <v>974</v>
      </c>
      <c r="C431" s="39">
        <v>12060204</v>
      </c>
      <c r="D431" s="39">
        <v>75388</v>
      </c>
      <c r="E431" s="39">
        <v>37</v>
      </c>
      <c r="F431" s="39">
        <f t="shared" si="218"/>
        <v>4.9079429086857328E-4</v>
      </c>
      <c r="H431" s="39">
        <f>$H$430</f>
        <v>15761</v>
      </c>
      <c r="I431" s="39">
        <f>$I$430</f>
        <v>9</v>
      </c>
      <c r="J431" s="39">
        <f t="shared" si="219"/>
        <v>15770</v>
      </c>
      <c r="K431" s="39">
        <f t="shared" si="220"/>
        <v>7.739825966997401</v>
      </c>
      <c r="P431" s="38" t="s">
        <v>619</v>
      </c>
      <c r="Q431" s="40" t="s">
        <v>1288</v>
      </c>
      <c r="R431" s="39">
        <v>1110655.3524641891</v>
      </c>
      <c r="S431" s="41">
        <v>657213.63919100002</v>
      </c>
      <c r="T431" s="39">
        <f t="shared" si="221"/>
        <v>0.59173499477840097</v>
      </c>
      <c r="V431" s="43">
        <f t="shared" si="240"/>
        <v>3161</v>
      </c>
      <c r="W431" s="42">
        <f t="shared" si="222"/>
        <v>1870.4743184945255</v>
      </c>
    </row>
    <row r="432" spans="1:23" x14ac:dyDescent="0.3">
      <c r="A432" s="5" t="s">
        <v>1132</v>
      </c>
      <c r="B432" s="5" t="s">
        <v>974</v>
      </c>
      <c r="C432" s="39">
        <v>12070201</v>
      </c>
      <c r="D432" s="39">
        <v>75388</v>
      </c>
      <c r="E432" s="39">
        <v>25328</v>
      </c>
      <c r="F432" s="39">
        <f t="shared" si="218"/>
        <v>0.33596858916538441</v>
      </c>
      <c r="H432" s="39">
        <f t="shared" ref="H432:H434" si="241">$H$430</f>
        <v>15761</v>
      </c>
      <c r="I432" s="39">
        <f t="shared" ref="I432:I434" si="242">$I$430</f>
        <v>9</v>
      </c>
      <c r="J432" s="39">
        <f t="shared" si="219"/>
        <v>15770</v>
      </c>
      <c r="K432" s="39">
        <f t="shared" si="220"/>
        <v>5298.2246511381118</v>
      </c>
      <c r="P432" s="38" t="s">
        <v>619</v>
      </c>
      <c r="Q432" s="40" t="s">
        <v>1287</v>
      </c>
      <c r="R432" s="39">
        <v>1110655.3524641891</v>
      </c>
      <c r="S432" s="41">
        <v>50027.452133699997</v>
      </c>
      <c r="T432" s="39">
        <f t="shared" si="221"/>
        <v>4.5043182858395342E-2</v>
      </c>
      <c r="V432" s="43">
        <f t="shared" si="240"/>
        <v>3161</v>
      </c>
      <c r="W432" s="42">
        <f t="shared" si="222"/>
        <v>142.38150101538767</v>
      </c>
    </row>
    <row r="433" spans="1:23" x14ac:dyDescent="0.3">
      <c r="A433" s="5" t="s">
        <v>1132</v>
      </c>
      <c r="B433" s="5" t="s">
        <v>974</v>
      </c>
      <c r="C433" s="39">
        <v>12070202</v>
      </c>
      <c r="D433" s="39">
        <v>75388</v>
      </c>
      <c r="E433" s="39">
        <v>39752</v>
      </c>
      <c r="F433" s="39">
        <f t="shared" si="218"/>
        <v>0.5272987743407439</v>
      </c>
      <c r="H433" s="39">
        <f t="shared" si="241"/>
        <v>15761</v>
      </c>
      <c r="I433" s="39">
        <f t="shared" si="242"/>
        <v>9</v>
      </c>
      <c r="J433" s="39">
        <f t="shared" si="219"/>
        <v>15770</v>
      </c>
      <c r="K433" s="39">
        <f t="shared" si="220"/>
        <v>8315.5016713535315</v>
      </c>
      <c r="P433" s="38" t="s">
        <v>619</v>
      </c>
      <c r="Q433" s="40" t="s">
        <v>1281</v>
      </c>
      <c r="R433" s="39">
        <v>1110655.3524641891</v>
      </c>
      <c r="S433" s="41">
        <v>93212.248571599994</v>
      </c>
      <c r="T433" s="39">
        <f t="shared" si="221"/>
        <v>8.3925448488400861E-2</v>
      </c>
      <c r="V433" s="43">
        <f t="shared" si="240"/>
        <v>3161</v>
      </c>
      <c r="W433" s="42">
        <f t="shared" si="222"/>
        <v>265.2883426718351</v>
      </c>
    </row>
    <row r="434" spans="1:23" x14ac:dyDescent="0.3">
      <c r="A434" s="5" t="s">
        <v>1132</v>
      </c>
      <c r="B434" s="5" t="s">
        <v>974</v>
      </c>
      <c r="C434" s="39">
        <v>12070203</v>
      </c>
      <c r="D434" s="39">
        <v>75388</v>
      </c>
      <c r="E434" s="39">
        <v>9488</v>
      </c>
      <c r="F434" s="39">
        <f t="shared" si="218"/>
        <v>0.12585557383137899</v>
      </c>
      <c r="H434" s="39">
        <f t="shared" si="241"/>
        <v>15761</v>
      </c>
      <c r="I434" s="39">
        <f t="shared" si="242"/>
        <v>9</v>
      </c>
      <c r="J434" s="39">
        <f t="shared" si="219"/>
        <v>15770</v>
      </c>
      <c r="K434" s="39">
        <f t="shared" si="220"/>
        <v>1984.7423993208467</v>
      </c>
      <c r="P434" s="38" t="s">
        <v>619</v>
      </c>
      <c r="Q434" s="40" t="s">
        <v>1278</v>
      </c>
      <c r="R434" s="39">
        <v>1110655.3524641891</v>
      </c>
      <c r="S434" s="41">
        <v>0.93467948882200003</v>
      </c>
      <c r="T434" s="39">
        <f t="shared" si="221"/>
        <v>8.415567320215449E-7</v>
      </c>
      <c r="V434" s="43">
        <f t="shared" si="240"/>
        <v>3161</v>
      </c>
      <c r="W434" s="42">
        <f t="shared" si="222"/>
        <v>2.6601608299201035E-3</v>
      </c>
    </row>
    <row r="435" spans="1:23" x14ac:dyDescent="0.3">
      <c r="A435" s="5" t="s">
        <v>1132</v>
      </c>
      <c r="B435" s="5" t="s">
        <v>989</v>
      </c>
      <c r="C435" s="39">
        <v>12060105</v>
      </c>
      <c r="D435" s="39">
        <v>18583</v>
      </c>
      <c r="E435" s="39">
        <v>1745</v>
      </c>
      <c r="F435" s="39">
        <f t="shared" si="218"/>
        <v>9.3903029650756073E-2</v>
      </c>
      <c r="H435" s="39">
        <f>Input!J69</f>
        <v>2962</v>
      </c>
      <c r="I435" s="39">
        <f>Input!K69</f>
        <v>43</v>
      </c>
      <c r="J435" s="39">
        <f t="shared" si="219"/>
        <v>3005</v>
      </c>
      <c r="K435" s="39">
        <f t="shared" si="220"/>
        <v>282.17860410052202</v>
      </c>
      <c r="P435" s="38" t="s">
        <v>1011</v>
      </c>
      <c r="Q435" s="40" t="s">
        <v>1200</v>
      </c>
      <c r="R435" s="39">
        <v>585506.28302880004</v>
      </c>
      <c r="S435" s="41">
        <v>58850.1015214</v>
      </c>
      <c r="T435" s="39">
        <f t="shared" si="221"/>
        <v>0.10051147737812621</v>
      </c>
      <c r="V435" s="43">
        <f>Input!M104</f>
        <v>1352</v>
      </c>
      <c r="W435" s="42">
        <f t="shared" si="222"/>
        <v>135.89151741522664</v>
      </c>
    </row>
    <row r="436" spans="1:23" x14ac:dyDescent="0.3">
      <c r="A436" s="5" t="s">
        <v>1132</v>
      </c>
      <c r="B436" s="5" t="s">
        <v>989</v>
      </c>
      <c r="C436" s="39">
        <v>12060201</v>
      </c>
      <c r="D436" s="39">
        <v>18583</v>
      </c>
      <c r="E436" s="39">
        <v>2710</v>
      </c>
      <c r="F436" s="39">
        <f t="shared" si="218"/>
        <v>0.1458322122369908</v>
      </c>
      <c r="H436" s="39">
        <f>$H$435</f>
        <v>2962</v>
      </c>
      <c r="I436" s="39">
        <f>$I$435</f>
        <v>43</v>
      </c>
      <c r="J436" s="39">
        <f t="shared" si="219"/>
        <v>3005</v>
      </c>
      <c r="K436" s="39">
        <f t="shared" si="220"/>
        <v>438.22579777215736</v>
      </c>
      <c r="P436" s="38" t="s">
        <v>1011</v>
      </c>
      <c r="Q436" s="40" t="s">
        <v>1197</v>
      </c>
      <c r="R436" s="39">
        <v>585506.28302880004</v>
      </c>
      <c r="S436" s="41">
        <v>18371.792485400001</v>
      </c>
      <c r="T436" s="39">
        <f t="shared" si="221"/>
        <v>3.1377617999867519E-2</v>
      </c>
      <c r="V436" s="43">
        <f>$V$435</f>
        <v>1352</v>
      </c>
      <c r="W436" s="42">
        <f t="shared" si="222"/>
        <v>42.422539535820889</v>
      </c>
    </row>
    <row r="437" spans="1:23" x14ac:dyDescent="0.3">
      <c r="A437" s="5" t="s">
        <v>1132</v>
      </c>
      <c r="B437" s="5" t="s">
        <v>989</v>
      </c>
      <c r="C437" s="39">
        <v>12070201</v>
      </c>
      <c r="D437" s="39">
        <v>18583</v>
      </c>
      <c r="E437" s="39">
        <v>13839</v>
      </c>
      <c r="F437" s="39">
        <f t="shared" si="218"/>
        <v>0.74471290964860359</v>
      </c>
      <c r="H437" s="39">
        <f t="shared" ref="H437:H438" si="243">$H$435</f>
        <v>2962</v>
      </c>
      <c r="I437" s="39">
        <f t="shared" ref="I437:I438" si="244">$I$435</f>
        <v>43</v>
      </c>
      <c r="J437" s="39">
        <f t="shared" si="219"/>
        <v>3005</v>
      </c>
      <c r="K437" s="39">
        <f t="shared" si="220"/>
        <v>2237.8622934940536</v>
      </c>
      <c r="P437" s="38" t="s">
        <v>1011</v>
      </c>
      <c r="Q437" s="40" t="s">
        <v>1201</v>
      </c>
      <c r="R437" s="39">
        <v>585506.28302880004</v>
      </c>
      <c r="S437" s="41">
        <v>115065.461024</v>
      </c>
      <c r="T437" s="39">
        <f t="shared" si="221"/>
        <v>0.19652301667673161</v>
      </c>
      <c r="V437" s="43">
        <f t="shared" ref="V437:V439" si="245">$V$435</f>
        <v>1352</v>
      </c>
      <c r="W437" s="42">
        <f t="shared" si="222"/>
        <v>265.69911854694112</v>
      </c>
    </row>
    <row r="438" spans="1:23" x14ac:dyDescent="0.3">
      <c r="A438" s="5" t="s">
        <v>1132</v>
      </c>
      <c r="B438" s="5" t="s">
        <v>989</v>
      </c>
      <c r="C438" s="39">
        <v>12090107</v>
      </c>
      <c r="D438" s="39">
        <v>18583</v>
      </c>
      <c r="E438" s="39">
        <v>289</v>
      </c>
      <c r="F438" s="39">
        <f t="shared" si="218"/>
        <v>1.5551848463649572E-2</v>
      </c>
      <c r="H438" s="39">
        <f t="shared" si="243"/>
        <v>2962</v>
      </c>
      <c r="I438" s="39">
        <f t="shared" si="244"/>
        <v>43</v>
      </c>
      <c r="J438" s="39">
        <f t="shared" si="219"/>
        <v>3005</v>
      </c>
      <c r="K438" s="39">
        <f t="shared" si="220"/>
        <v>46.733304633266961</v>
      </c>
      <c r="P438" s="38" t="s">
        <v>1011</v>
      </c>
      <c r="Q438" s="40" t="s">
        <v>1198</v>
      </c>
      <c r="R438" s="39">
        <v>585506.28302880004</v>
      </c>
      <c r="S438" s="41">
        <v>149285.49242</v>
      </c>
      <c r="T438" s="39">
        <f t="shared" si="221"/>
        <v>0.25496821596474123</v>
      </c>
      <c r="V438" s="43">
        <f t="shared" si="245"/>
        <v>1352</v>
      </c>
      <c r="W438" s="42">
        <f t="shared" si="222"/>
        <v>344.71702798433012</v>
      </c>
    </row>
    <row r="439" spans="1:23" x14ac:dyDescent="0.3">
      <c r="A439" s="5" t="s">
        <v>1132</v>
      </c>
      <c r="B439" s="5" t="s">
        <v>992</v>
      </c>
      <c r="C439" s="39">
        <v>12060201</v>
      </c>
      <c r="D439" s="39">
        <v>37890</v>
      </c>
      <c r="E439" s="39">
        <v>1120</v>
      </c>
      <c r="F439" s="39">
        <f t="shared" si="218"/>
        <v>2.9559250461863289E-2</v>
      </c>
      <c r="H439" s="39">
        <f>Input!J74</f>
        <v>4907</v>
      </c>
      <c r="I439" s="39">
        <f>Input!K74</f>
        <v>73</v>
      </c>
      <c r="J439" s="39">
        <f t="shared" si="219"/>
        <v>4980</v>
      </c>
      <c r="K439" s="39">
        <f t="shared" si="220"/>
        <v>147.20506730007918</v>
      </c>
      <c r="P439" s="38" t="s">
        <v>1011</v>
      </c>
      <c r="Q439" s="40" t="s">
        <v>1202</v>
      </c>
      <c r="R439" s="39">
        <v>585506.28302880004</v>
      </c>
      <c r="S439" s="41">
        <v>243933.435578</v>
      </c>
      <c r="T439" s="39">
        <f t="shared" si="221"/>
        <v>0.41661967198053335</v>
      </c>
      <c r="V439" s="43">
        <f t="shared" si="245"/>
        <v>1352</v>
      </c>
      <c r="W439" s="42">
        <f t="shared" si="222"/>
        <v>563.26979651768113</v>
      </c>
    </row>
    <row r="440" spans="1:23" x14ac:dyDescent="0.3">
      <c r="A440" s="5" t="s">
        <v>1132</v>
      </c>
      <c r="B440" s="5" t="s">
        <v>992</v>
      </c>
      <c r="C440" s="39">
        <v>12060202</v>
      </c>
      <c r="D440" s="39">
        <v>37890</v>
      </c>
      <c r="E440" s="39">
        <v>4050</v>
      </c>
      <c r="F440" s="39">
        <f t="shared" si="218"/>
        <v>0.10688836104513064</v>
      </c>
      <c r="H440" s="39">
        <f>$H$439</f>
        <v>4907</v>
      </c>
      <c r="I440" s="39">
        <f>$I$439</f>
        <v>73</v>
      </c>
      <c r="J440" s="39">
        <f t="shared" si="219"/>
        <v>4980</v>
      </c>
      <c r="K440" s="39">
        <f t="shared" si="220"/>
        <v>532.30403800475062</v>
      </c>
      <c r="P440" s="38" t="s">
        <v>1012</v>
      </c>
      <c r="Q440" s="40" t="s">
        <v>1160</v>
      </c>
      <c r="R440" s="39">
        <v>916943.02240560006</v>
      </c>
      <c r="S440" s="41">
        <v>111168.165681</v>
      </c>
      <c r="T440" s="39">
        <f t="shared" si="221"/>
        <v>0.12123781190825828</v>
      </c>
      <c r="V440" s="42">
        <f>Input!M105</f>
        <v>2</v>
      </c>
      <c r="W440" s="42">
        <f t="shared" si="222"/>
        <v>0.24247562381651655</v>
      </c>
    </row>
    <row r="441" spans="1:23" x14ac:dyDescent="0.3">
      <c r="A441" s="5" t="s">
        <v>1132</v>
      </c>
      <c r="B441" s="5" t="s">
        <v>992</v>
      </c>
      <c r="C441" s="39">
        <v>12060204</v>
      </c>
      <c r="D441" s="39">
        <v>37890</v>
      </c>
      <c r="E441" s="39">
        <v>28063</v>
      </c>
      <c r="F441" s="39">
        <f t="shared" si="218"/>
        <v>0.74064396938506205</v>
      </c>
      <c r="H441" s="39">
        <f t="shared" ref="H441:H442" si="246">$H$439</f>
        <v>4907</v>
      </c>
      <c r="I441" s="39">
        <f t="shared" ref="I441:I442" si="247">$I$439</f>
        <v>73</v>
      </c>
      <c r="J441" s="39">
        <f t="shared" si="219"/>
        <v>4980</v>
      </c>
      <c r="K441" s="39">
        <f t="shared" si="220"/>
        <v>3688.406967537609</v>
      </c>
      <c r="P441" s="38" t="s">
        <v>1012</v>
      </c>
      <c r="Q441" s="40" t="s">
        <v>1151</v>
      </c>
      <c r="R441" s="39">
        <v>916943.02240560006</v>
      </c>
      <c r="S441" s="41">
        <v>342166.32427400001</v>
      </c>
      <c r="T441" s="39">
        <f t="shared" si="221"/>
        <v>0.37315985389836615</v>
      </c>
      <c r="V441" s="42">
        <f>$V$440</f>
        <v>2</v>
      </c>
      <c r="W441" s="42">
        <f t="shared" si="222"/>
        <v>0.74631970779673229</v>
      </c>
    </row>
    <row r="442" spans="1:23" x14ac:dyDescent="0.3">
      <c r="A442" s="5" t="s">
        <v>1132</v>
      </c>
      <c r="B442" s="5" t="s">
        <v>992</v>
      </c>
      <c r="C442" s="39">
        <v>12070201</v>
      </c>
      <c r="D442" s="39">
        <v>37890</v>
      </c>
      <c r="E442" s="39">
        <v>4657</v>
      </c>
      <c r="F442" s="39">
        <f t="shared" si="218"/>
        <v>0.12290841910794405</v>
      </c>
      <c r="H442" s="39">
        <f t="shared" si="246"/>
        <v>4907</v>
      </c>
      <c r="I442" s="39">
        <f t="shared" si="247"/>
        <v>73</v>
      </c>
      <c r="J442" s="39">
        <f t="shared" si="219"/>
        <v>4980</v>
      </c>
      <c r="K442" s="39">
        <f t="shared" si="220"/>
        <v>612.08392715756133</v>
      </c>
      <c r="P442" s="38" t="s">
        <v>1012</v>
      </c>
      <c r="Q442" s="40" t="s">
        <v>1152</v>
      </c>
      <c r="R442" s="39">
        <v>916943.02240560006</v>
      </c>
      <c r="S442" s="41">
        <v>194946.45719700001</v>
      </c>
      <c r="T442" s="39">
        <f t="shared" si="221"/>
        <v>0.21260476652688623</v>
      </c>
      <c r="V442" s="42">
        <f t="shared" ref="V442:V446" si="248">$V$440</f>
        <v>2</v>
      </c>
      <c r="W442" s="42">
        <f t="shared" si="222"/>
        <v>0.42520953305377246</v>
      </c>
    </row>
    <row r="443" spans="1:23" x14ac:dyDescent="0.3">
      <c r="A443" s="5" t="s">
        <v>1132</v>
      </c>
      <c r="B443" s="5" t="s">
        <v>993</v>
      </c>
      <c r="C443" s="39">
        <v>12070101</v>
      </c>
      <c r="D443" s="39">
        <v>17866</v>
      </c>
      <c r="E443" s="39">
        <v>17722</v>
      </c>
      <c r="F443" s="39">
        <f t="shared" si="218"/>
        <v>0.99193999776111053</v>
      </c>
      <c r="H443" s="39">
        <f>Input!J75</f>
        <v>3993</v>
      </c>
      <c r="I443" s="39">
        <f>Input!K75</f>
        <v>2</v>
      </c>
      <c r="J443" s="39">
        <f t="shared" si="219"/>
        <v>3995</v>
      </c>
      <c r="K443" s="39">
        <f t="shared" si="220"/>
        <v>3962.8002910556365</v>
      </c>
      <c r="P443" s="38" t="s">
        <v>1012</v>
      </c>
      <c r="Q443" s="40" t="s">
        <v>1153</v>
      </c>
      <c r="R443" s="39">
        <v>916943.02240560006</v>
      </c>
      <c r="S443" s="41">
        <v>20551.6928577</v>
      </c>
      <c r="T443" s="39">
        <f t="shared" si="221"/>
        <v>2.2413271441645996E-2</v>
      </c>
      <c r="V443" s="42">
        <f t="shared" si="248"/>
        <v>2</v>
      </c>
      <c r="W443" s="42">
        <f t="shared" si="222"/>
        <v>4.4826542883291992E-2</v>
      </c>
    </row>
    <row r="444" spans="1:23" x14ac:dyDescent="0.3">
      <c r="A444" s="5" t="s">
        <v>1132</v>
      </c>
      <c r="B444" s="5" t="s">
        <v>993</v>
      </c>
      <c r="C444" s="39">
        <v>12070204</v>
      </c>
      <c r="D444" s="39">
        <v>17866</v>
      </c>
      <c r="E444" s="39">
        <v>144</v>
      </c>
      <c r="F444" s="39">
        <f t="shared" si="218"/>
        <v>8.0600022388895107E-3</v>
      </c>
      <c r="H444" s="39">
        <f>$H$443</f>
        <v>3993</v>
      </c>
      <c r="I444" s="39">
        <f>$I$443</f>
        <v>2</v>
      </c>
      <c r="J444" s="39">
        <f t="shared" si="219"/>
        <v>3995</v>
      </c>
      <c r="K444" s="39">
        <f t="shared" si="220"/>
        <v>32.199708944363593</v>
      </c>
      <c r="P444" s="38" t="s">
        <v>1012</v>
      </c>
      <c r="Q444" s="40" t="s">
        <v>1143</v>
      </c>
      <c r="R444" s="39">
        <v>916943.02240560006</v>
      </c>
      <c r="S444" s="41">
        <v>93500.449985200001</v>
      </c>
      <c r="T444" s="39">
        <f t="shared" si="221"/>
        <v>0.10196974915617064</v>
      </c>
      <c r="V444" s="42">
        <f t="shared" si="248"/>
        <v>2</v>
      </c>
      <c r="W444" s="42">
        <f t="shared" si="222"/>
        <v>0.20393949831234129</v>
      </c>
    </row>
    <row r="445" spans="1:23" x14ac:dyDescent="0.3">
      <c r="A445" s="5" t="s">
        <v>1132</v>
      </c>
      <c r="B445" s="5" t="s">
        <v>994</v>
      </c>
      <c r="C445" s="39">
        <v>12050004</v>
      </c>
      <c r="D445" s="39">
        <v>3974</v>
      </c>
      <c r="E445" s="39">
        <v>115</v>
      </c>
      <c r="F445" s="39">
        <f t="shared" si="218"/>
        <v>2.8938097634625064E-2</v>
      </c>
      <c r="H445" s="39">
        <f>Input!J79</f>
        <v>656</v>
      </c>
      <c r="I445" s="39">
        <f>Input!K79</f>
        <v>192</v>
      </c>
      <c r="J445" s="39">
        <f t="shared" si="219"/>
        <v>848</v>
      </c>
      <c r="K445" s="39">
        <f t="shared" si="220"/>
        <v>24.539506794162055</v>
      </c>
      <c r="P445" s="38" t="s">
        <v>1012</v>
      </c>
      <c r="Q445" s="40" t="s">
        <v>1155</v>
      </c>
      <c r="R445" s="39">
        <v>916943.02240560006</v>
      </c>
      <c r="S445" s="41">
        <v>6861.5121987000002</v>
      </c>
      <c r="T445" s="39">
        <f t="shared" si="221"/>
        <v>7.4830300586167528E-3</v>
      </c>
      <c r="V445" s="42">
        <f t="shared" si="248"/>
        <v>2</v>
      </c>
      <c r="W445" s="42">
        <f t="shared" si="222"/>
        <v>1.4966060117233506E-2</v>
      </c>
    </row>
    <row r="446" spans="1:23" x14ac:dyDescent="0.3">
      <c r="A446" s="5" t="s">
        <v>1132</v>
      </c>
      <c r="B446" s="5" t="s">
        <v>994</v>
      </c>
      <c r="C446" s="39">
        <v>12060102</v>
      </c>
      <c r="D446" s="39">
        <v>3974</v>
      </c>
      <c r="E446" s="39">
        <v>3684</v>
      </c>
      <c r="F446" s="39">
        <f t="shared" si="218"/>
        <v>0.92702566683442378</v>
      </c>
      <c r="H446" s="39">
        <f>$H$445</f>
        <v>656</v>
      </c>
      <c r="I446" s="39">
        <f>$I$445</f>
        <v>192</v>
      </c>
      <c r="J446" s="39">
        <f t="shared" si="219"/>
        <v>848</v>
      </c>
      <c r="K446" s="39">
        <f t="shared" si="220"/>
        <v>786.11776547559134</v>
      </c>
      <c r="P446" s="38" t="s">
        <v>1012</v>
      </c>
      <c r="Q446" s="40" t="s">
        <v>1156</v>
      </c>
      <c r="R446" s="39">
        <v>916943.02240560006</v>
      </c>
      <c r="S446" s="41">
        <v>147748.420212</v>
      </c>
      <c r="T446" s="39">
        <f t="shared" si="221"/>
        <v>0.16113151701005587</v>
      </c>
      <c r="V446" s="42">
        <f t="shared" si="248"/>
        <v>2</v>
      </c>
      <c r="W446" s="42">
        <f t="shared" si="222"/>
        <v>0.32226303402011175</v>
      </c>
    </row>
    <row r="447" spans="1:23" x14ac:dyDescent="0.3">
      <c r="A447" s="5" t="s">
        <v>1132</v>
      </c>
      <c r="B447" s="5" t="s">
        <v>994</v>
      </c>
      <c r="C447" s="39">
        <v>12060103</v>
      </c>
      <c r="D447" s="39">
        <v>3974</v>
      </c>
      <c r="E447" s="39">
        <v>175</v>
      </c>
      <c r="F447" s="39">
        <f t="shared" si="218"/>
        <v>4.4036235530951186E-2</v>
      </c>
      <c r="H447" s="39">
        <f>$H$445</f>
        <v>656</v>
      </c>
      <c r="I447" s="39">
        <f>$I$445</f>
        <v>192</v>
      </c>
      <c r="J447" s="39">
        <f t="shared" si="219"/>
        <v>848</v>
      </c>
      <c r="K447" s="39">
        <f t="shared" si="220"/>
        <v>37.342727730246608</v>
      </c>
      <c r="P447" s="38" t="s">
        <v>1013</v>
      </c>
      <c r="Q447" s="40" t="s">
        <v>1235</v>
      </c>
      <c r="R447" s="39">
        <v>582570.98167158302</v>
      </c>
      <c r="S447" s="41">
        <v>34788.2969772</v>
      </c>
      <c r="T447" s="39">
        <f t="shared" si="221"/>
        <v>5.9715121541723926E-2</v>
      </c>
      <c r="V447" s="42">
        <f>Input!M106</f>
        <v>33</v>
      </c>
      <c r="W447" s="42">
        <f t="shared" si="222"/>
        <v>1.9705990108768896</v>
      </c>
    </row>
    <row r="448" spans="1:23" x14ac:dyDescent="0.3">
      <c r="A448" s="5" t="s">
        <v>1132</v>
      </c>
      <c r="B448" s="5" t="s">
        <v>747</v>
      </c>
      <c r="C448" s="39">
        <v>12030202</v>
      </c>
      <c r="D448" s="39">
        <v>26604</v>
      </c>
      <c r="E448" s="39">
        <v>2931</v>
      </c>
      <c r="F448" s="39">
        <f t="shared" si="218"/>
        <v>0.11017140279657195</v>
      </c>
      <c r="H448" s="39">
        <f>Input!J99</f>
        <v>3320</v>
      </c>
      <c r="I448" s="39">
        <f>Input!K99</f>
        <v>257</v>
      </c>
      <c r="J448" s="39">
        <f t="shared" si="219"/>
        <v>3577</v>
      </c>
      <c r="K448" s="39">
        <f t="shared" si="220"/>
        <v>394.08310780333784</v>
      </c>
      <c r="P448" s="38" t="s">
        <v>1013</v>
      </c>
      <c r="Q448" s="40" t="s">
        <v>1170</v>
      </c>
      <c r="R448" s="39">
        <v>582570.98167158302</v>
      </c>
      <c r="S448" s="41">
        <v>242392.40701795308</v>
      </c>
      <c r="T448" s="39">
        <f t="shared" si="221"/>
        <v>0.41607360243459346</v>
      </c>
      <c r="V448" s="42">
        <f>$V$447</f>
        <v>33</v>
      </c>
      <c r="W448" s="42">
        <f t="shared" si="222"/>
        <v>13.730428880341584</v>
      </c>
    </row>
    <row r="449" spans="1:23" x14ac:dyDescent="0.3">
      <c r="A449" s="5" t="s">
        <v>1132</v>
      </c>
      <c r="B449" s="5" t="s">
        <v>747</v>
      </c>
      <c r="C449" s="39">
        <v>12040101</v>
      </c>
      <c r="D449" s="39">
        <v>26604</v>
      </c>
      <c r="E449" s="39">
        <v>2721</v>
      </c>
      <c r="F449" s="39">
        <f t="shared" si="218"/>
        <v>0.10227785295444294</v>
      </c>
      <c r="H449" s="39">
        <f>$H$448</f>
        <v>3320</v>
      </c>
      <c r="I449" s="39">
        <f>$I$448</f>
        <v>257</v>
      </c>
      <c r="J449" s="39">
        <f t="shared" si="219"/>
        <v>3577</v>
      </c>
      <c r="K449" s="39">
        <f t="shared" si="220"/>
        <v>365.84788001804242</v>
      </c>
      <c r="P449" s="38" t="s">
        <v>1013</v>
      </c>
      <c r="Q449" s="40" t="s">
        <v>1257</v>
      </c>
      <c r="R449" s="39">
        <v>582570.98167158302</v>
      </c>
      <c r="S449" s="41">
        <v>6759.8334754300004</v>
      </c>
      <c r="T449" s="39">
        <f t="shared" si="221"/>
        <v>1.1603450374465734E-2</v>
      </c>
      <c r="V449" s="42">
        <f t="shared" ref="V449:V450" si="249">$V$447</f>
        <v>33</v>
      </c>
      <c r="W449" s="42">
        <f t="shared" si="222"/>
        <v>0.38291386235736924</v>
      </c>
    </row>
    <row r="450" spans="1:23" x14ac:dyDescent="0.3">
      <c r="A450" s="5" t="s">
        <v>1132</v>
      </c>
      <c r="B450" s="5" t="s">
        <v>747</v>
      </c>
      <c r="C450" s="39">
        <v>12040102</v>
      </c>
      <c r="D450" s="39">
        <v>26604</v>
      </c>
      <c r="E450" s="39">
        <v>2835</v>
      </c>
      <c r="F450" s="39">
        <f t="shared" si="218"/>
        <v>0.10656292286874154</v>
      </c>
      <c r="H450" s="39">
        <f t="shared" ref="H450:H452" si="250">$H$448</f>
        <v>3320</v>
      </c>
      <c r="I450" s="39">
        <f t="shared" ref="I450:I452" si="251">$I$448</f>
        <v>257</v>
      </c>
      <c r="J450" s="39">
        <f t="shared" si="219"/>
        <v>3577</v>
      </c>
      <c r="K450" s="39">
        <f t="shared" si="220"/>
        <v>381.1755751014885</v>
      </c>
      <c r="P450" s="38" t="s">
        <v>1013</v>
      </c>
      <c r="Q450" s="40" t="s">
        <v>1269</v>
      </c>
      <c r="R450" s="39">
        <v>582570.98167158302</v>
      </c>
      <c r="S450" s="41">
        <v>298630.44420099998</v>
      </c>
      <c r="T450" s="39">
        <f t="shared" si="221"/>
        <v>0.51260782564921692</v>
      </c>
      <c r="V450" s="42">
        <f t="shared" si="249"/>
        <v>33</v>
      </c>
      <c r="W450" s="42">
        <f t="shared" si="222"/>
        <v>16.916058246424157</v>
      </c>
    </row>
    <row r="451" spans="1:23" x14ac:dyDescent="0.3">
      <c r="A451" s="5" t="s">
        <v>1132</v>
      </c>
      <c r="B451" s="5" t="s">
        <v>747</v>
      </c>
      <c r="C451" s="39">
        <v>12070101</v>
      </c>
      <c r="D451" s="39">
        <v>26604</v>
      </c>
      <c r="E451" s="39">
        <v>9017</v>
      </c>
      <c r="F451" s="39">
        <f t="shared" si="218"/>
        <v>0.33893399488798676</v>
      </c>
      <c r="H451" s="39">
        <f t="shared" si="250"/>
        <v>3320</v>
      </c>
      <c r="I451" s="39">
        <f t="shared" si="251"/>
        <v>257</v>
      </c>
      <c r="J451" s="39">
        <f t="shared" si="219"/>
        <v>3577</v>
      </c>
      <c r="K451" s="39">
        <f t="shared" si="220"/>
        <v>1212.3668997143286</v>
      </c>
      <c r="P451" s="38" t="s">
        <v>762</v>
      </c>
      <c r="Q451" s="40" t="s">
        <v>1279</v>
      </c>
      <c r="R451" s="39">
        <v>434827.22693633754</v>
      </c>
      <c r="S451" s="41">
        <v>167567.01179495</v>
      </c>
      <c r="T451" s="39">
        <f t="shared" si="221"/>
        <v>0.38536458026231935</v>
      </c>
      <c r="V451" s="42">
        <f>Input!M107</f>
        <v>687</v>
      </c>
      <c r="W451" s="42">
        <f t="shared" si="222"/>
        <v>264.74546664021341</v>
      </c>
    </row>
    <row r="452" spans="1:23" x14ac:dyDescent="0.3">
      <c r="A452" s="5" t="s">
        <v>1132</v>
      </c>
      <c r="B452" s="5" t="s">
        <v>747</v>
      </c>
      <c r="C452" s="39">
        <v>12070103</v>
      </c>
      <c r="D452" s="39">
        <v>26604</v>
      </c>
      <c r="E452" s="39">
        <v>9100</v>
      </c>
      <c r="F452" s="39">
        <f t="shared" ref="F452:F515" si="252">E452/D452</f>
        <v>0.3420538264922568</v>
      </c>
      <c r="H452" s="39">
        <f t="shared" si="250"/>
        <v>3320</v>
      </c>
      <c r="I452" s="39">
        <f t="shared" si="251"/>
        <v>257</v>
      </c>
      <c r="J452" s="39">
        <f t="shared" ref="J452:J515" si="253">SUM(H452:I452)</f>
        <v>3577</v>
      </c>
      <c r="K452" s="39">
        <f t="shared" ref="K452:K515" si="254">J452*F452</f>
        <v>1223.5265373628026</v>
      </c>
      <c r="P452" s="38" t="s">
        <v>762</v>
      </c>
      <c r="Q452" s="40" t="s">
        <v>1256</v>
      </c>
      <c r="R452" s="39">
        <v>434827.22693633754</v>
      </c>
      <c r="S452" s="41">
        <v>25223.460198699999</v>
      </c>
      <c r="T452" s="39">
        <f t="shared" ref="T452:T515" si="255">S452/R452</f>
        <v>5.8008005562156142E-2</v>
      </c>
      <c r="V452" s="42">
        <f>$V$451</f>
        <v>687</v>
      </c>
      <c r="W452" s="42">
        <f t="shared" ref="W452:W515" si="256">V452*T452</f>
        <v>39.851499821201273</v>
      </c>
    </row>
    <row r="453" spans="1:23" x14ac:dyDescent="0.3">
      <c r="A453" s="5" t="s">
        <v>1132</v>
      </c>
      <c r="B453" s="5" t="s">
        <v>1007</v>
      </c>
      <c r="C453" s="39">
        <v>12060204</v>
      </c>
      <c r="D453" s="39">
        <v>8517</v>
      </c>
      <c r="E453" s="39">
        <v>2359</v>
      </c>
      <c r="F453" s="39">
        <f t="shared" si="252"/>
        <v>0.27697546084301983</v>
      </c>
      <c r="H453" s="39">
        <f>Input!J103</f>
        <v>1287</v>
      </c>
      <c r="I453" s="39">
        <f>Input!K103</f>
        <v>4</v>
      </c>
      <c r="J453" s="39">
        <f t="shared" si="253"/>
        <v>1291</v>
      </c>
      <c r="K453" s="39">
        <f t="shared" si="254"/>
        <v>357.57531994833857</v>
      </c>
      <c r="P453" s="38" t="s">
        <v>762</v>
      </c>
      <c r="Q453" s="40" t="s">
        <v>1276</v>
      </c>
      <c r="R453" s="39">
        <v>434827.22693633754</v>
      </c>
      <c r="S453" s="41">
        <v>0.20323530954380001</v>
      </c>
      <c r="T453" s="39">
        <f t="shared" si="255"/>
        <v>4.6739324714262984E-7</v>
      </c>
      <c r="V453" s="42">
        <f t="shared" ref="V453:V454" si="257">$V$451</f>
        <v>687</v>
      </c>
      <c r="W453" s="42">
        <f t="shared" si="256"/>
        <v>3.2109916078698668E-4</v>
      </c>
    </row>
    <row r="454" spans="1:23" x14ac:dyDescent="0.3">
      <c r="A454" s="5" t="s">
        <v>1132</v>
      </c>
      <c r="B454" s="5" t="s">
        <v>1007</v>
      </c>
      <c r="C454" s="39">
        <v>12070201</v>
      </c>
      <c r="D454" s="39">
        <v>8517</v>
      </c>
      <c r="E454" s="39">
        <v>5139</v>
      </c>
      <c r="F454" s="39">
        <f t="shared" si="252"/>
        <v>0.60338147234941886</v>
      </c>
      <c r="H454" s="39">
        <f>$H$453</f>
        <v>1287</v>
      </c>
      <c r="I454" s="39">
        <f>$I$453</f>
        <v>4</v>
      </c>
      <c r="J454" s="39">
        <f t="shared" si="253"/>
        <v>1291</v>
      </c>
      <c r="K454" s="39">
        <f t="shared" si="254"/>
        <v>778.96548080309969</v>
      </c>
      <c r="P454" s="38" t="s">
        <v>762</v>
      </c>
      <c r="Q454" s="40" t="s">
        <v>1309</v>
      </c>
      <c r="R454" s="39">
        <v>434827.22693633754</v>
      </c>
      <c r="S454" s="41">
        <v>242036.55170737801</v>
      </c>
      <c r="T454" s="39">
        <f t="shared" si="255"/>
        <v>0.55662694678227742</v>
      </c>
      <c r="V454" s="42">
        <f t="shared" si="257"/>
        <v>687</v>
      </c>
      <c r="W454" s="42">
        <f t="shared" si="256"/>
        <v>382.40271243942459</v>
      </c>
    </row>
    <row r="455" spans="1:23" x14ac:dyDescent="0.3">
      <c r="A455" s="5" t="s">
        <v>1132</v>
      </c>
      <c r="B455" s="5" t="s">
        <v>1007</v>
      </c>
      <c r="C455" s="39">
        <v>12070202</v>
      </c>
      <c r="D455" s="39">
        <v>8517</v>
      </c>
      <c r="E455" s="39">
        <v>833</v>
      </c>
      <c r="F455" s="39">
        <f t="shared" si="252"/>
        <v>9.7804391217564873E-2</v>
      </c>
      <c r="H455" s="39">
        <f t="shared" ref="H455:H456" si="258">$H$453</f>
        <v>1287</v>
      </c>
      <c r="I455" s="39">
        <f t="shared" ref="I455:I456" si="259">$I$453</f>
        <v>4</v>
      </c>
      <c r="J455" s="39">
        <f t="shared" si="253"/>
        <v>1291</v>
      </c>
      <c r="K455" s="39">
        <f t="shared" si="254"/>
        <v>126.26546906187625</v>
      </c>
      <c r="P455" s="38" t="s">
        <v>1014</v>
      </c>
      <c r="Q455" s="40" t="s">
        <v>1144</v>
      </c>
      <c r="R455" s="39">
        <v>583804.70479745697</v>
      </c>
      <c r="S455" s="41">
        <v>335295.47079400002</v>
      </c>
      <c r="T455" s="39">
        <f t="shared" si="255"/>
        <v>0.57432814096680873</v>
      </c>
      <c r="V455" s="42">
        <f>Input!M108</f>
        <v>750</v>
      </c>
      <c r="W455" s="42">
        <f t="shared" si="256"/>
        <v>430.74610572510653</v>
      </c>
    </row>
    <row r="456" spans="1:23" x14ac:dyDescent="0.3">
      <c r="A456" s="5" t="s">
        <v>1132</v>
      </c>
      <c r="B456" s="5" t="s">
        <v>1007</v>
      </c>
      <c r="C456" s="39">
        <v>12070203</v>
      </c>
      <c r="D456" s="39">
        <v>8517</v>
      </c>
      <c r="E456" s="39">
        <v>186</v>
      </c>
      <c r="F456" s="39">
        <f t="shared" si="252"/>
        <v>2.1838675589996477E-2</v>
      </c>
      <c r="H456" s="39">
        <f t="shared" si="258"/>
        <v>1287</v>
      </c>
      <c r="I456" s="39">
        <f t="shared" si="259"/>
        <v>4</v>
      </c>
      <c r="J456" s="39">
        <f t="shared" si="253"/>
        <v>1291</v>
      </c>
      <c r="K456" s="39">
        <f t="shared" si="254"/>
        <v>28.193730186685453</v>
      </c>
      <c r="P456" s="38" t="s">
        <v>1014</v>
      </c>
      <c r="Q456" s="40" t="s">
        <v>1161</v>
      </c>
      <c r="R456" s="39">
        <v>583804.70479745697</v>
      </c>
      <c r="S456" s="41">
        <v>15132.0461196</v>
      </c>
      <c r="T456" s="39">
        <f t="shared" si="255"/>
        <v>2.5919705674262862E-2</v>
      </c>
      <c r="V456" s="42">
        <f>$V$455</f>
        <v>750</v>
      </c>
      <c r="W456" s="42">
        <f t="shared" si="256"/>
        <v>19.439779255697147</v>
      </c>
    </row>
    <row r="457" spans="1:23" x14ac:dyDescent="0.3">
      <c r="A457" s="5" t="s">
        <v>1132</v>
      </c>
      <c r="B457" s="5" t="s">
        <v>1013</v>
      </c>
      <c r="C457" s="39">
        <v>12050004</v>
      </c>
      <c r="D457" s="39">
        <v>5899</v>
      </c>
      <c r="E457" s="39">
        <v>107</v>
      </c>
      <c r="F457" s="39">
        <f t="shared" si="252"/>
        <v>1.8138667570774706E-2</v>
      </c>
      <c r="H457" s="39">
        <f>Input!J110</f>
        <v>883</v>
      </c>
      <c r="I457" s="39">
        <f>Input!K110</f>
        <v>0</v>
      </c>
      <c r="J457" s="39">
        <f t="shared" si="253"/>
        <v>883</v>
      </c>
      <c r="K457" s="39">
        <f t="shared" si="254"/>
        <v>16.016443464994065</v>
      </c>
      <c r="P457" s="38" t="s">
        <v>1014</v>
      </c>
      <c r="Q457" s="40" t="s">
        <v>1162</v>
      </c>
      <c r="R457" s="39">
        <v>583804.70479745697</v>
      </c>
      <c r="S457" s="41">
        <v>236.60894430499999</v>
      </c>
      <c r="T457" s="39">
        <f t="shared" si="255"/>
        <v>4.0528783403191005E-4</v>
      </c>
      <c r="V457" s="42">
        <f t="shared" ref="V457:V459" si="260">$V$455</f>
        <v>750</v>
      </c>
      <c r="W457" s="42">
        <f t="shared" si="256"/>
        <v>0.30396587552393256</v>
      </c>
    </row>
    <row r="458" spans="1:23" x14ac:dyDescent="0.3">
      <c r="A458" s="5" t="s">
        <v>1132</v>
      </c>
      <c r="B458" s="5" t="s">
        <v>1013</v>
      </c>
      <c r="C458" s="39">
        <v>12060101</v>
      </c>
      <c r="D458" s="39">
        <v>5899</v>
      </c>
      <c r="E458" s="39">
        <v>1599</v>
      </c>
      <c r="F458" s="39">
        <f t="shared" si="252"/>
        <v>0.27106289201559586</v>
      </c>
      <c r="H458" s="39">
        <f>$H$457</f>
        <v>883</v>
      </c>
      <c r="I458" s="39">
        <f>$I$457</f>
        <v>0</v>
      </c>
      <c r="J458" s="39">
        <f t="shared" si="253"/>
        <v>883</v>
      </c>
      <c r="K458" s="39">
        <f t="shared" si="254"/>
        <v>239.34853364977116</v>
      </c>
      <c r="P458" s="38" t="s">
        <v>1014</v>
      </c>
      <c r="Q458" s="40" t="s">
        <v>1157</v>
      </c>
      <c r="R458" s="39">
        <v>583804.70479745697</v>
      </c>
      <c r="S458" s="41">
        <v>113.206798552</v>
      </c>
      <c r="T458" s="39">
        <f t="shared" si="255"/>
        <v>1.9391210386232762E-4</v>
      </c>
      <c r="V458" s="42">
        <f t="shared" si="260"/>
        <v>750</v>
      </c>
      <c r="W458" s="42">
        <f t="shared" si="256"/>
        <v>0.1454340778967457</v>
      </c>
    </row>
    <row r="459" spans="1:23" x14ac:dyDescent="0.3">
      <c r="A459" s="5" t="s">
        <v>1132</v>
      </c>
      <c r="B459" s="5" t="s">
        <v>1013</v>
      </c>
      <c r="C459" s="39">
        <v>12060103</v>
      </c>
      <c r="D459" s="39">
        <v>5899</v>
      </c>
      <c r="E459" s="39">
        <v>4193</v>
      </c>
      <c r="F459" s="39">
        <f t="shared" si="252"/>
        <v>0.71079844041362938</v>
      </c>
      <c r="H459" s="39">
        <f>$H$457</f>
        <v>883</v>
      </c>
      <c r="I459" s="39">
        <f>$I$457</f>
        <v>0</v>
      </c>
      <c r="J459" s="39">
        <f t="shared" si="253"/>
        <v>883</v>
      </c>
      <c r="K459" s="39">
        <f t="shared" si="254"/>
        <v>627.63502288523478</v>
      </c>
      <c r="P459" s="38" t="s">
        <v>1014</v>
      </c>
      <c r="Q459" s="40" t="s">
        <v>1158</v>
      </c>
      <c r="R459" s="39">
        <v>583804.70479745697</v>
      </c>
      <c r="S459" s="41">
        <v>233027.372141</v>
      </c>
      <c r="T459" s="39">
        <f t="shared" si="255"/>
        <v>0.39915295342103424</v>
      </c>
      <c r="V459" s="42">
        <f t="shared" si="260"/>
        <v>750</v>
      </c>
      <c r="W459" s="42">
        <f t="shared" si="256"/>
        <v>299.36471506577567</v>
      </c>
    </row>
    <row r="460" spans="1:23" x14ac:dyDescent="0.3">
      <c r="A460" s="5" t="s">
        <v>1132</v>
      </c>
      <c r="B460" s="5" t="s">
        <v>1015</v>
      </c>
      <c r="C460" s="39">
        <v>12030108</v>
      </c>
      <c r="D460" s="39">
        <v>35089</v>
      </c>
      <c r="E460" s="39">
        <v>4843</v>
      </c>
      <c r="F460" s="39">
        <f t="shared" si="252"/>
        <v>0.13802046225312775</v>
      </c>
      <c r="H460" s="39">
        <f>Input!J117</f>
        <v>4901</v>
      </c>
      <c r="I460" s="39">
        <f>Input!K117</f>
        <v>85</v>
      </c>
      <c r="J460" s="39">
        <f t="shared" si="253"/>
        <v>4986</v>
      </c>
      <c r="K460" s="39">
        <f t="shared" si="254"/>
        <v>688.17002479409496</v>
      </c>
      <c r="P460" s="38" t="s">
        <v>888</v>
      </c>
      <c r="Q460" s="40" t="s">
        <v>1192</v>
      </c>
      <c r="R460" s="39">
        <v>607049.81146485754</v>
      </c>
      <c r="S460" s="41">
        <v>240097.67319524175</v>
      </c>
      <c r="T460" s="39">
        <f t="shared" si="255"/>
        <v>0.3955156045858374</v>
      </c>
      <c r="V460" s="43">
        <f>Input!M109</f>
        <v>207</v>
      </c>
      <c r="W460" s="42">
        <f t="shared" si="256"/>
        <v>81.871730149268345</v>
      </c>
    </row>
    <row r="461" spans="1:23" x14ac:dyDescent="0.3">
      <c r="A461" s="5" t="s">
        <v>1132</v>
      </c>
      <c r="B461" s="5" t="s">
        <v>1015</v>
      </c>
      <c r="C461" s="39">
        <v>12030109</v>
      </c>
      <c r="D461" s="39">
        <v>35089</v>
      </c>
      <c r="E461" s="39">
        <v>1044</v>
      </c>
      <c r="F461" s="39">
        <f t="shared" si="252"/>
        <v>2.9752914018638318E-2</v>
      </c>
      <c r="H461" s="39">
        <f>$H$460</f>
        <v>4901</v>
      </c>
      <c r="I461" s="39">
        <f>$I$460</f>
        <v>85</v>
      </c>
      <c r="J461" s="39">
        <f t="shared" si="253"/>
        <v>4986</v>
      </c>
      <c r="K461" s="39">
        <f t="shared" si="254"/>
        <v>148.34802929693066</v>
      </c>
      <c r="P461" s="38" t="s">
        <v>888</v>
      </c>
      <c r="Q461" s="40" t="s">
        <v>1182</v>
      </c>
      <c r="R461" s="39">
        <v>607049.81146485754</v>
      </c>
      <c r="S461" s="41">
        <v>110355.54169659206</v>
      </c>
      <c r="T461" s="39">
        <f t="shared" si="255"/>
        <v>0.18178992829319182</v>
      </c>
      <c r="V461" s="43">
        <f>$V$460</f>
        <v>207</v>
      </c>
      <c r="W461" s="42">
        <f t="shared" si="256"/>
        <v>37.630515156690706</v>
      </c>
    </row>
    <row r="462" spans="1:23" x14ac:dyDescent="0.3">
      <c r="A462" s="5" t="s">
        <v>1132</v>
      </c>
      <c r="B462" s="5" t="s">
        <v>1015</v>
      </c>
      <c r="C462" s="39">
        <v>12060202</v>
      </c>
      <c r="D462" s="39">
        <v>35089</v>
      </c>
      <c r="E462" s="39">
        <v>28667</v>
      </c>
      <c r="F462" s="39">
        <f t="shared" si="252"/>
        <v>0.81697968024167122</v>
      </c>
      <c r="H462" s="39">
        <f t="shared" ref="H462:H463" si="261">$H$460</f>
        <v>4901</v>
      </c>
      <c r="I462" s="39">
        <f t="shared" ref="I462:I463" si="262">$I$460</f>
        <v>85</v>
      </c>
      <c r="J462" s="39">
        <f t="shared" si="253"/>
        <v>4986</v>
      </c>
      <c r="K462" s="39">
        <f t="shared" si="254"/>
        <v>4073.4606856849728</v>
      </c>
      <c r="P462" s="38" t="s">
        <v>888</v>
      </c>
      <c r="Q462" s="40" t="s">
        <v>1193</v>
      </c>
      <c r="R462" s="39">
        <v>607049.81146485754</v>
      </c>
      <c r="S462" s="41">
        <v>178428.91042235229</v>
      </c>
      <c r="T462" s="39">
        <f t="shared" si="255"/>
        <v>0.29392795624429846</v>
      </c>
      <c r="V462" s="43">
        <f t="shared" ref="V462:V463" si="263">$V$460</f>
        <v>207</v>
      </c>
      <c r="W462" s="42">
        <f t="shared" si="256"/>
        <v>60.843086942569784</v>
      </c>
    </row>
    <row r="463" spans="1:23" x14ac:dyDescent="0.3">
      <c r="A463" s="5" t="s">
        <v>1132</v>
      </c>
      <c r="B463" s="5" t="s">
        <v>1015</v>
      </c>
      <c r="C463" s="39">
        <v>12070103</v>
      </c>
      <c r="D463" s="39">
        <v>35089</v>
      </c>
      <c r="E463" s="39">
        <v>535</v>
      </c>
      <c r="F463" s="39">
        <f t="shared" si="252"/>
        <v>1.524694348656274E-2</v>
      </c>
      <c r="H463" s="39">
        <f t="shared" si="261"/>
        <v>4901</v>
      </c>
      <c r="I463" s="39">
        <f t="shared" si="262"/>
        <v>85</v>
      </c>
      <c r="J463" s="39">
        <f t="shared" si="253"/>
        <v>4986</v>
      </c>
      <c r="K463" s="39">
        <f t="shared" si="254"/>
        <v>76.021260224001821</v>
      </c>
      <c r="P463" s="38" t="s">
        <v>888</v>
      </c>
      <c r="Q463" s="40" t="s">
        <v>1190</v>
      </c>
      <c r="R463" s="39">
        <v>607049.81146485754</v>
      </c>
      <c r="S463" s="41">
        <v>78167.686150671478</v>
      </c>
      <c r="T463" s="39">
        <f t="shared" si="255"/>
        <v>0.12876651087667235</v>
      </c>
      <c r="V463" s="43">
        <f t="shared" si="263"/>
        <v>207</v>
      </c>
      <c r="W463" s="42">
        <f t="shared" si="256"/>
        <v>26.654667751471177</v>
      </c>
    </row>
    <row r="464" spans="1:23" x14ac:dyDescent="0.3">
      <c r="A464" s="5" t="s">
        <v>1132</v>
      </c>
      <c r="B464" s="5" t="s">
        <v>712</v>
      </c>
      <c r="C464" s="39">
        <v>12030102</v>
      </c>
      <c r="D464" s="39">
        <v>51182</v>
      </c>
      <c r="E464" s="39">
        <v>6</v>
      </c>
      <c r="F464" s="39">
        <f t="shared" si="252"/>
        <v>1.1722871321949122E-4</v>
      </c>
      <c r="H464" s="39">
        <f>Input!J119</f>
        <v>9544</v>
      </c>
      <c r="I464" s="39">
        <f>Input!K119</f>
        <v>25</v>
      </c>
      <c r="J464" s="39">
        <f t="shared" si="253"/>
        <v>9569</v>
      </c>
      <c r="K464" s="39">
        <f t="shared" si="254"/>
        <v>1.1217615567973116</v>
      </c>
      <c r="P464" s="38" t="s">
        <v>682</v>
      </c>
      <c r="Q464" s="40" t="s">
        <v>1331</v>
      </c>
      <c r="R464" s="39">
        <v>1007419.6134385</v>
      </c>
      <c r="S464" s="41">
        <v>255410.461816</v>
      </c>
      <c r="T464" s="39">
        <f t="shared" si="255"/>
        <v>0.25352937188133479</v>
      </c>
      <c r="V464" s="43">
        <f>Input!M110</f>
        <v>1779</v>
      </c>
      <c r="W464" s="42">
        <f t="shared" si="256"/>
        <v>451.02875257689459</v>
      </c>
    </row>
    <row r="465" spans="1:23" x14ac:dyDescent="0.3">
      <c r="A465" s="5" t="s">
        <v>1132</v>
      </c>
      <c r="B465" s="5" t="s">
        <v>712</v>
      </c>
      <c r="C465" s="39">
        <v>12060201</v>
      </c>
      <c r="D465" s="39">
        <v>51182</v>
      </c>
      <c r="E465" s="39">
        <v>48073</v>
      </c>
      <c r="F465" s="39">
        <f t="shared" si="252"/>
        <v>0.93925598843343361</v>
      </c>
      <c r="H465" s="39">
        <f>$H$464</f>
        <v>9544</v>
      </c>
      <c r="I465" s="39">
        <f>$I$464</f>
        <v>25</v>
      </c>
      <c r="J465" s="39">
        <f t="shared" si="253"/>
        <v>9569</v>
      </c>
      <c r="K465" s="39">
        <f t="shared" si="254"/>
        <v>8987.740553319527</v>
      </c>
      <c r="P465" s="38" t="s">
        <v>682</v>
      </c>
      <c r="Q465" s="40" t="s">
        <v>1332</v>
      </c>
      <c r="R465" s="39">
        <v>1007419.6134385</v>
      </c>
      <c r="S465" s="41">
        <v>670539.15098200005</v>
      </c>
      <c r="T465" s="39">
        <f t="shared" si="255"/>
        <v>0.6656006514438727</v>
      </c>
      <c r="V465" s="43">
        <f>$V$464</f>
        <v>1779</v>
      </c>
      <c r="W465" s="42">
        <f t="shared" si="256"/>
        <v>1184.1035589186495</v>
      </c>
    </row>
    <row r="466" spans="1:23" x14ac:dyDescent="0.3">
      <c r="A466" s="5" t="s">
        <v>1132</v>
      </c>
      <c r="B466" s="5" t="s">
        <v>712</v>
      </c>
      <c r="C466" s="39">
        <v>12060202</v>
      </c>
      <c r="D466" s="39">
        <v>51182</v>
      </c>
      <c r="E466" s="39">
        <v>3103</v>
      </c>
      <c r="F466" s="39">
        <f t="shared" si="252"/>
        <v>6.0626782853346876E-2</v>
      </c>
      <c r="H466" s="39">
        <f>$H$464</f>
        <v>9544</v>
      </c>
      <c r="I466" s="39">
        <f>$I$464</f>
        <v>25</v>
      </c>
      <c r="J466" s="39">
        <f t="shared" si="253"/>
        <v>9569</v>
      </c>
      <c r="K466" s="39">
        <f t="shared" si="254"/>
        <v>580.13768512367631</v>
      </c>
      <c r="P466" s="38" t="s">
        <v>682</v>
      </c>
      <c r="Q466" s="40" t="s">
        <v>1334</v>
      </c>
      <c r="R466" s="39">
        <v>1007419.6134385</v>
      </c>
      <c r="S466" s="41">
        <v>60200.2017825</v>
      </c>
      <c r="T466" s="39">
        <f t="shared" si="255"/>
        <v>5.9756829209455374E-2</v>
      </c>
      <c r="V466" s="43">
        <f t="shared" ref="V466:V467" si="264">$V$464</f>
        <v>1779</v>
      </c>
      <c r="W466" s="42">
        <f t="shared" si="256"/>
        <v>106.30739916362111</v>
      </c>
    </row>
    <row r="467" spans="1:23" x14ac:dyDescent="0.3">
      <c r="A467" s="5" t="s">
        <v>1132</v>
      </c>
      <c r="B467" s="5" t="s">
        <v>777</v>
      </c>
      <c r="C467" s="39">
        <v>12030102</v>
      </c>
      <c r="D467" s="39">
        <v>150921</v>
      </c>
      <c r="E467" s="39">
        <v>75511</v>
      </c>
      <c r="F467" s="39">
        <f t="shared" si="252"/>
        <v>0.50033461214807751</v>
      </c>
      <c r="H467" s="39">
        <f>Input!J135</f>
        <v>27498</v>
      </c>
      <c r="I467" s="39">
        <f>Input!K135</f>
        <v>2121</v>
      </c>
      <c r="J467" s="39">
        <f t="shared" si="253"/>
        <v>29619</v>
      </c>
      <c r="K467" s="39">
        <f t="shared" si="254"/>
        <v>14819.410877213908</v>
      </c>
      <c r="P467" s="38" t="s">
        <v>682</v>
      </c>
      <c r="Q467" s="40" t="s">
        <v>1333</v>
      </c>
      <c r="R467" s="39">
        <v>1007419.6134385</v>
      </c>
      <c r="S467" s="41">
        <v>21269.798857999998</v>
      </c>
      <c r="T467" s="39">
        <f t="shared" si="255"/>
        <v>2.111314746533715E-2</v>
      </c>
      <c r="V467" s="43">
        <f t="shared" si="264"/>
        <v>1779</v>
      </c>
      <c r="W467" s="42">
        <f t="shared" si="256"/>
        <v>37.560289340834792</v>
      </c>
    </row>
    <row r="468" spans="1:23" x14ac:dyDescent="0.3">
      <c r="A468" s="5" t="s">
        <v>1132</v>
      </c>
      <c r="B468" s="5" t="s">
        <v>777</v>
      </c>
      <c r="C468" s="39">
        <v>12030109</v>
      </c>
      <c r="D468" s="39">
        <v>150921</v>
      </c>
      <c r="E468" s="39">
        <v>22218</v>
      </c>
      <c r="F468" s="39">
        <f t="shared" si="252"/>
        <v>0.14721609318782675</v>
      </c>
      <c r="H468" s="39">
        <f>$H$467</f>
        <v>27498</v>
      </c>
      <c r="I468" s="39">
        <f>$I$467</f>
        <v>2121</v>
      </c>
      <c r="J468" s="39">
        <f t="shared" si="253"/>
        <v>29619</v>
      </c>
      <c r="K468" s="39">
        <f t="shared" si="254"/>
        <v>4360.3934641302403</v>
      </c>
      <c r="P468" s="38" t="s">
        <v>1015</v>
      </c>
      <c r="Q468" s="40" t="s">
        <v>1187</v>
      </c>
      <c r="R468" s="39">
        <v>630923.19370911969</v>
      </c>
      <c r="S468" s="41">
        <v>168740.524531</v>
      </c>
      <c r="T468" s="39">
        <f t="shared" si="255"/>
        <v>0.26745018444954488</v>
      </c>
      <c r="V468" s="43">
        <f>Input!M111</f>
        <v>1365</v>
      </c>
      <c r="W468" s="42">
        <f t="shared" si="256"/>
        <v>365.06950177362876</v>
      </c>
    </row>
    <row r="469" spans="1:23" x14ac:dyDescent="0.3">
      <c r="A469" s="5" t="s">
        <v>1132</v>
      </c>
      <c r="B469" s="5" t="s">
        <v>777</v>
      </c>
      <c r="C469" s="39">
        <v>12060201</v>
      </c>
      <c r="D469" s="39">
        <v>150921</v>
      </c>
      <c r="E469" s="39">
        <v>603</v>
      </c>
      <c r="F469" s="39">
        <f t="shared" si="252"/>
        <v>3.9954678275389115E-3</v>
      </c>
      <c r="H469" s="39">
        <f t="shared" ref="H469:H470" si="265">$H$467</f>
        <v>27498</v>
      </c>
      <c r="I469" s="39">
        <f t="shared" ref="I469:I470" si="266">$I$467</f>
        <v>2121</v>
      </c>
      <c r="J469" s="39">
        <f t="shared" si="253"/>
        <v>29619</v>
      </c>
      <c r="K469" s="39">
        <f t="shared" si="254"/>
        <v>118.34176158387501</v>
      </c>
      <c r="P469" s="38" t="s">
        <v>1015</v>
      </c>
      <c r="Q469" s="40" t="s">
        <v>1186</v>
      </c>
      <c r="R469" s="39">
        <v>630923.19370911969</v>
      </c>
      <c r="S469" s="41">
        <v>37125.748060400001</v>
      </c>
      <c r="T469" s="39">
        <f t="shared" si="255"/>
        <v>5.8843530291131485E-2</v>
      </c>
      <c r="V469" s="43">
        <f>$V$468</f>
        <v>1365</v>
      </c>
      <c r="W469" s="42">
        <f t="shared" si="256"/>
        <v>80.321418847394483</v>
      </c>
    </row>
    <row r="470" spans="1:23" x14ac:dyDescent="0.3">
      <c r="A470" s="5" t="s">
        <v>1132</v>
      </c>
      <c r="B470" s="5" t="s">
        <v>777</v>
      </c>
      <c r="C470" s="39">
        <v>12060202</v>
      </c>
      <c r="D470" s="39">
        <v>150921</v>
      </c>
      <c r="E470" s="39">
        <v>52589</v>
      </c>
      <c r="F470" s="39">
        <f t="shared" si="252"/>
        <v>0.3484538268365569</v>
      </c>
      <c r="H470" s="39">
        <f t="shared" si="265"/>
        <v>27498</v>
      </c>
      <c r="I470" s="39">
        <f t="shared" si="266"/>
        <v>2121</v>
      </c>
      <c r="J470" s="39">
        <f t="shared" si="253"/>
        <v>29619</v>
      </c>
      <c r="K470" s="39">
        <f t="shared" si="254"/>
        <v>10320.853897071978</v>
      </c>
      <c r="P470" s="38" t="s">
        <v>1015</v>
      </c>
      <c r="Q470" s="40" t="s">
        <v>1264</v>
      </c>
      <c r="R470" s="39">
        <v>630923.19370911969</v>
      </c>
      <c r="S470" s="41">
        <v>412790.05433301971</v>
      </c>
      <c r="T470" s="39">
        <f t="shared" si="255"/>
        <v>0.65426355925556934</v>
      </c>
      <c r="V470" s="43">
        <f t="shared" ref="V470:V471" si="267">$V$468</f>
        <v>1365</v>
      </c>
      <c r="W470" s="42">
        <f t="shared" si="256"/>
        <v>893.0697583838521</v>
      </c>
    </row>
    <row r="471" spans="1:23" x14ac:dyDescent="0.3">
      <c r="A471" s="5" t="s">
        <v>1132</v>
      </c>
      <c r="B471" s="5" t="s">
        <v>1028</v>
      </c>
      <c r="C471" s="39">
        <v>12060102</v>
      </c>
      <c r="D471" s="39">
        <v>20202</v>
      </c>
      <c r="E471" s="39">
        <v>11339</v>
      </c>
      <c r="F471" s="39">
        <f t="shared" si="252"/>
        <v>0.56128106128106126</v>
      </c>
      <c r="H471" s="39">
        <f>Input!J136</f>
        <v>3136</v>
      </c>
      <c r="I471" s="39">
        <f>Input!K136</f>
        <v>0</v>
      </c>
      <c r="J471" s="39">
        <f t="shared" si="253"/>
        <v>3136</v>
      </c>
      <c r="K471" s="39">
        <f t="shared" si="254"/>
        <v>1760.1774081774081</v>
      </c>
      <c r="P471" s="38" t="s">
        <v>1015</v>
      </c>
      <c r="Q471" s="40" t="s">
        <v>1191</v>
      </c>
      <c r="R471" s="39">
        <v>630923.19370911969</v>
      </c>
      <c r="S471" s="41">
        <v>12266.8667847</v>
      </c>
      <c r="T471" s="39">
        <f t="shared" si="255"/>
        <v>1.9442726003754279E-2</v>
      </c>
      <c r="V471" s="43">
        <f t="shared" si="267"/>
        <v>1365</v>
      </c>
      <c r="W471" s="42">
        <f t="shared" si="256"/>
        <v>26.539320995124591</v>
      </c>
    </row>
    <row r="472" spans="1:23" x14ac:dyDescent="0.3">
      <c r="A472" s="5" t="s">
        <v>1132</v>
      </c>
      <c r="B472" s="5" t="s">
        <v>1028</v>
      </c>
      <c r="C472" s="39">
        <v>12060103</v>
      </c>
      <c r="D472" s="39">
        <v>20202</v>
      </c>
      <c r="E472" s="39">
        <v>8863</v>
      </c>
      <c r="F472" s="39">
        <f t="shared" si="252"/>
        <v>0.43871893871893874</v>
      </c>
      <c r="H472" s="39">
        <f>$H$471</f>
        <v>3136</v>
      </c>
      <c r="I472" s="39">
        <f>$I$471</f>
        <v>0</v>
      </c>
      <c r="J472" s="39">
        <f t="shared" si="253"/>
        <v>3136</v>
      </c>
      <c r="K472" s="39">
        <f t="shared" si="254"/>
        <v>1375.8225918225919</v>
      </c>
      <c r="P472" s="38" t="s">
        <v>1016</v>
      </c>
      <c r="Q472" s="40" t="s">
        <v>1341</v>
      </c>
      <c r="R472" s="39">
        <v>581503.90723849996</v>
      </c>
      <c r="S472" s="41">
        <v>259843.134716</v>
      </c>
      <c r="T472" s="39">
        <f t="shared" si="255"/>
        <v>0.44684675628400733</v>
      </c>
      <c r="V472" s="42">
        <f>Input!M112</f>
        <v>16</v>
      </c>
      <c r="W472" s="42">
        <f t="shared" si="256"/>
        <v>7.1495481005441173</v>
      </c>
    </row>
    <row r="473" spans="1:23" x14ac:dyDescent="0.3">
      <c r="A473" s="5" t="s">
        <v>1132</v>
      </c>
      <c r="B473" s="5" t="s">
        <v>1032</v>
      </c>
      <c r="C473" s="39">
        <v>12050004</v>
      </c>
      <c r="D473" s="39">
        <v>808</v>
      </c>
      <c r="E473" s="39">
        <v>56</v>
      </c>
      <c r="F473" s="39">
        <f t="shared" si="252"/>
        <v>6.9306930693069313E-2</v>
      </c>
      <c r="H473" s="39">
        <f>Input!J141</f>
        <v>154</v>
      </c>
      <c r="I473" s="39">
        <f>Input!K141</f>
        <v>0</v>
      </c>
      <c r="J473" s="39">
        <f t="shared" si="253"/>
        <v>154</v>
      </c>
      <c r="K473" s="39">
        <f t="shared" si="254"/>
        <v>10.673267326732674</v>
      </c>
      <c r="P473" s="38" t="s">
        <v>1016</v>
      </c>
      <c r="Q473" s="40" t="s">
        <v>1273</v>
      </c>
      <c r="R473" s="39">
        <v>581503.90723849996</v>
      </c>
      <c r="S473" s="41">
        <v>51660.182109399997</v>
      </c>
      <c r="T473" s="39">
        <f t="shared" si="255"/>
        <v>8.8838925184060571E-2</v>
      </c>
      <c r="V473" s="42">
        <f>$V$472</f>
        <v>16</v>
      </c>
      <c r="W473" s="42">
        <f t="shared" si="256"/>
        <v>1.4214228029449691</v>
      </c>
    </row>
    <row r="474" spans="1:23" x14ac:dyDescent="0.3">
      <c r="A474" s="5" t="s">
        <v>1132</v>
      </c>
      <c r="B474" s="5" t="s">
        <v>1032</v>
      </c>
      <c r="C474" s="39">
        <v>12050007</v>
      </c>
      <c r="D474" s="39">
        <v>808</v>
      </c>
      <c r="E474" s="39">
        <v>752</v>
      </c>
      <c r="F474" s="39">
        <f t="shared" si="252"/>
        <v>0.93069306930693074</v>
      </c>
      <c r="H474" s="39">
        <f>$H$473</f>
        <v>154</v>
      </c>
      <c r="I474" s="39">
        <f>$I$473</f>
        <v>0</v>
      </c>
      <c r="J474" s="39">
        <f t="shared" si="253"/>
        <v>154</v>
      </c>
      <c r="K474" s="39">
        <f t="shared" si="254"/>
        <v>143.32673267326734</v>
      </c>
      <c r="P474" s="38" t="s">
        <v>1016</v>
      </c>
      <c r="Q474" s="40" t="s">
        <v>1235</v>
      </c>
      <c r="R474" s="39">
        <v>581503.90723849996</v>
      </c>
      <c r="S474" s="41">
        <v>208916.80183800001</v>
      </c>
      <c r="T474" s="39">
        <f t="shared" si="255"/>
        <v>0.35926981613954001</v>
      </c>
      <c r="V474" s="42">
        <f t="shared" ref="V474:V475" si="268">$V$472</f>
        <v>16</v>
      </c>
      <c r="W474" s="42">
        <f t="shared" si="256"/>
        <v>5.7483170582326402</v>
      </c>
    </row>
    <row r="475" spans="1:23" x14ac:dyDescent="0.3">
      <c r="A475" s="5" t="s">
        <v>1132</v>
      </c>
      <c r="B475" s="5" t="s">
        <v>1038</v>
      </c>
      <c r="C475" s="39">
        <v>11130204</v>
      </c>
      <c r="D475" s="39">
        <v>3719</v>
      </c>
      <c r="E475" s="39">
        <v>76</v>
      </c>
      <c r="F475" s="39">
        <f t="shared" si="252"/>
        <v>2.0435600968002152E-2</v>
      </c>
      <c r="H475" s="39">
        <f>Input!J146</f>
        <v>709</v>
      </c>
      <c r="I475" s="39">
        <f>Input!K146</f>
        <v>0</v>
      </c>
      <c r="J475" s="39">
        <f t="shared" si="253"/>
        <v>709</v>
      </c>
      <c r="K475" s="39">
        <f t="shared" si="254"/>
        <v>14.488841086313526</v>
      </c>
      <c r="P475" s="38" t="s">
        <v>1016</v>
      </c>
      <c r="Q475" s="40" t="s">
        <v>1344</v>
      </c>
      <c r="R475" s="39">
        <v>581503.90723849996</v>
      </c>
      <c r="S475" s="41">
        <v>61083.788575099999</v>
      </c>
      <c r="T475" s="39">
        <f t="shared" si="255"/>
        <v>0.10504450239239216</v>
      </c>
      <c r="V475" s="42">
        <f t="shared" si="268"/>
        <v>16</v>
      </c>
      <c r="W475" s="42">
        <f t="shared" si="256"/>
        <v>1.6807120382782745</v>
      </c>
    </row>
    <row r="476" spans="1:23" x14ac:dyDescent="0.3">
      <c r="A476" s="5" t="s">
        <v>1132</v>
      </c>
      <c r="B476" s="5" t="s">
        <v>1038</v>
      </c>
      <c r="C476" s="39">
        <v>11130205</v>
      </c>
      <c r="D476" s="39">
        <v>3719</v>
      </c>
      <c r="E476" s="39">
        <v>23</v>
      </c>
      <c r="F476" s="39">
        <f t="shared" si="252"/>
        <v>6.1844581876848619E-3</v>
      </c>
      <c r="H476" s="39">
        <f>$H$475</f>
        <v>709</v>
      </c>
      <c r="I476" s="39">
        <f>$I$475</f>
        <v>0</v>
      </c>
      <c r="J476" s="39">
        <f t="shared" si="253"/>
        <v>709</v>
      </c>
      <c r="K476" s="39">
        <f t="shared" si="254"/>
        <v>4.3847808550685672</v>
      </c>
      <c r="P476" s="38" t="s">
        <v>712</v>
      </c>
      <c r="Q476" s="40" t="s">
        <v>1185</v>
      </c>
      <c r="R476" s="39">
        <v>279492.16498246999</v>
      </c>
      <c r="S476" s="41">
        <v>1434.17138387</v>
      </c>
      <c r="T476" s="39">
        <f t="shared" si="255"/>
        <v>5.1313473633865644E-3</v>
      </c>
      <c r="V476" s="43">
        <f>Input!M113</f>
        <v>2738</v>
      </c>
      <c r="W476" s="42">
        <f t="shared" si="256"/>
        <v>14.049629080952414</v>
      </c>
    </row>
    <row r="477" spans="1:23" x14ac:dyDescent="0.3">
      <c r="A477" s="5" t="s">
        <v>1132</v>
      </c>
      <c r="B477" s="5" t="s">
        <v>1038</v>
      </c>
      <c r="C477" s="39">
        <v>11130206</v>
      </c>
      <c r="D477" s="39">
        <v>3719</v>
      </c>
      <c r="E477" s="39">
        <v>25</v>
      </c>
      <c r="F477" s="39">
        <f t="shared" si="252"/>
        <v>6.7222371605270238E-3</v>
      </c>
      <c r="H477" s="39">
        <f t="shared" ref="H477:H478" si="269">$H$475</f>
        <v>709</v>
      </c>
      <c r="I477" s="39">
        <f t="shared" ref="I477:I478" si="270">$I$475</f>
        <v>0</v>
      </c>
      <c r="J477" s="39">
        <f t="shared" si="253"/>
        <v>709</v>
      </c>
      <c r="K477" s="39">
        <f t="shared" si="254"/>
        <v>4.7660661468136603</v>
      </c>
      <c r="P477" s="38" t="s">
        <v>712</v>
      </c>
      <c r="Q477" s="40" t="s">
        <v>1171</v>
      </c>
      <c r="R477" s="39">
        <v>279492.16498246999</v>
      </c>
      <c r="S477" s="41">
        <v>201468.85923199999</v>
      </c>
      <c r="T477" s="39">
        <f t="shared" si="255"/>
        <v>0.72083902332158867</v>
      </c>
      <c r="V477" s="43">
        <f>$V$476</f>
        <v>2738</v>
      </c>
      <c r="W477" s="42">
        <f t="shared" si="256"/>
        <v>1973.6572458545097</v>
      </c>
    </row>
    <row r="478" spans="1:23" x14ac:dyDescent="0.3">
      <c r="A478" s="5" t="s">
        <v>1132</v>
      </c>
      <c r="B478" s="5" t="s">
        <v>1038</v>
      </c>
      <c r="C478" s="39">
        <v>12060101</v>
      </c>
      <c r="D478" s="39">
        <v>3719</v>
      </c>
      <c r="E478" s="39">
        <v>3595</v>
      </c>
      <c r="F478" s="39">
        <f t="shared" si="252"/>
        <v>0.96665770368378601</v>
      </c>
      <c r="H478" s="39">
        <f t="shared" si="269"/>
        <v>709</v>
      </c>
      <c r="I478" s="39">
        <f t="shared" si="270"/>
        <v>0</v>
      </c>
      <c r="J478" s="39">
        <f t="shared" si="253"/>
        <v>709</v>
      </c>
      <c r="K478" s="39">
        <f t="shared" si="254"/>
        <v>685.36031191180427</v>
      </c>
      <c r="P478" s="38" t="s">
        <v>712</v>
      </c>
      <c r="Q478" s="40" t="s">
        <v>1264</v>
      </c>
      <c r="R478" s="39">
        <v>279492.16498246999</v>
      </c>
      <c r="S478" s="41">
        <v>76589.134366600003</v>
      </c>
      <c r="T478" s="39">
        <f t="shared" si="255"/>
        <v>0.27402962931502478</v>
      </c>
      <c r="V478" s="43">
        <f>$V$476</f>
        <v>2738</v>
      </c>
      <c r="W478" s="42">
        <f t="shared" si="256"/>
        <v>750.29312506453789</v>
      </c>
    </row>
    <row r="479" spans="1:23" x14ac:dyDescent="0.3">
      <c r="A479" s="5" t="s">
        <v>1132</v>
      </c>
      <c r="B479" s="5" t="s">
        <v>1041</v>
      </c>
      <c r="C479" s="39">
        <v>12070202</v>
      </c>
      <c r="D479" s="39">
        <v>19677</v>
      </c>
      <c r="E479" s="39">
        <v>46</v>
      </c>
      <c r="F479" s="39">
        <f t="shared" si="252"/>
        <v>2.3377547390354219E-3</v>
      </c>
      <c r="H479" s="39">
        <f>Input!J151</f>
        <v>4537</v>
      </c>
      <c r="I479" s="39">
        <f>Input!K151</f>
        <v>129</v>
      </c>
      <c r="J479" s="39">
        <f t="shared" si="253"/>
        <v>4666</v>
      </c>
      <c r="K479" s="39">
        <f t="shared" si="254"/>
        <v>10.907963612339278</v>
      </c>
      <c r="P479" s="38" t="s">
        <v>1017</v>
      </c>
      <c r="Q479" s="40" t="s">
        <v>1189</v>
      </c>
      <c r="R479" s="39">
        <v>507330.88770741364</v>
      </c>
      <c r="S479" s="41">
        <v>84810.790540700007</v>
      </c>
      <c r="T479" s="39">
        <f t="shared" si="255"/>
        <v>0.16717056381871989</v>
      </c>
      <c r="V479" s="42">
        <f>Input!M114</f>
        <v>929</v>
      </c>
      <c r="W479" s="42">
        <f t="shared" si="256"/>
        <v>155.30145378759079</v>
      </c>
    </row>
    <row r="480" spans="1:23" x14ac:dyDescent="0.3">
      <c r="A480" s="5" t="s">
        <v>1132</v>
      </c>
      <c r="B480" s="5" t="s">
        <v>1041</v>
      </c>
      <c r="C480" s="39">
        <v>12070203</v>
      </c>
      <c r="D480" s="39">
        <v>19677</v>
      </c>
      <c r="E480" s="39">
        <v>18311</v>
      </c>
      <c r="F480" s="39">
        <f t="shared" si="252"/>
        <v>0.93057884840168725</v>
      </c>
      <c r="H480" s="39">
        <f>$H$479</f>
        <v>4537</v>
      </c>
      <c r="I480" s="39">
        <f>$I$479</f>
        <v>129</v>
      </c>
      <c r="J480" s="39">
        <f t="shared" si="253"/>
        <v>4666</v>
      </c>
      <c r="K480" s="39">
        <f t="shared" si="254"/>
        <v>4342.0809066422726</v>
      </c>
      <c r="P480" s="38" t="s">
        <v>1017</v>
      </c>
      <c r="Q480" s="40" t="s">
        <v>1196</v>
      </c>
      <c r="R480" s="39">
        <v>507330.88770741364</v>
      </c>
      <c r="S480" s="41">
        <v>273.91247052400001</v>
      </c>
      <c r="T480" s="39">
        <f t="shared" si="255"/>
        <v>5.3990891775146561E-4</v>
      </c>
      <c r="V480" s="42">
        <f>$V$479</f>
        <v>929</v>
      </c>
      <c r="W480" s="42">
        <f t="shared" si="256"/>
        <v>0.50157538459111151</v>
      </c>
    </row>
    <row r="481" spans="1:23" x14ac:dyDescent="0.3">
      <c r="A481" s="5" t="s">
        <v>1132</v>
      </c>
      <c r="B481" s="5" t="s">
        <v>1041</v>
      </c>
      <c r="C481" s="39">
        <v>12090201</v>
      </c>
      <c r="D481" s="39">
        <v>19677</v>
      </c>
      <c r="E481" s="39">
        <v>1320</v>
      </c>
      <c r="F481" s="39">
        <f t="shared" si="252"/>
        <v>6.7083396859277333E-2</v>
      </c>
      <c r="H481" s="39">
        <f>$H$479</f>
        <v>4537</v>
      </c>
      <c r="I481" s="39">
        <f>$I$479</f>
        <v>129</v>
      </c>
      <c r="J481" s="39">
        <f t="shared" si="253"/>
        <v>4666</v>
      </c>
      <c r="K481" s="39">
        <f t="shared" si="254"/>
        <v>313.01112974538802</v>
      </c>
      <c r="P481" s="38" t="s">
        <v>1017</v>
      </c>
      <c r="Q481" s="40" t="s">
        <v>1199</v>
      </c>
      <c r="R481" s="39">
        <v>507330.88770741364</v>
      </c>
      <c r="S481" s="41">
        <v>253750.09799000001</v>
      </c>
      <c r="T481" s="39">
        <f t="shared" si="255"/>
        <v>0.5001668617826045</v>
      </c>
      <c r="V481" s="42">
        <f t="shared" ref="V481:V484" si="271">$V$479</f>
        <v>929</v>
      </c>
      <c r="W481" s="42">
        <f t="shared" si="256"/>
        <v>464.65501459603956</v>
      </c>
    </row>
    <row r="482" spans="1:23" x14ac:dyDescent="0.3">
      <c r="A482" s="5" t="s">
        <v>1132</v>
      </c>
      <c r="B482" s="5" t="s">
        <v>1043</v>
      </c>
      <c r="C482" s="39">
        <v>12070102</v>
      </c>
      <c r="D482" s="39">
        <v>16612</v>
      </c>
      <c r="E482" s="39">
        <v>12065</v>
      </c>
      <c r="F482" s="39">
        <f t="shared" si="252"/>
        <v>0.72628220563448109</v>
      </c>
      <c r="H482" s="39">
        <f>Input!J153</f>
        <v>2932</v>
      </c>
      <c r="I482" s="39">
        <f>Input!K153</f>
        <v>13</v>
      </c>
      <c r="J482" s="39">
        <f t="shared" si="253"/>
        <v>2945</v>
      </c>
      <c r="K482" s="39">
        <f t="shared" si="254"/>
        <v>2138.9010955935469</v>
      </c>
      <c r="P482" s="38" t="s">
        <v>1017</v>
      </c>
      <c r="Q482" s="40" t="s">
        <v>1197</v>
      </c>
      <c r="R482" s="39">
        <v>507330.88770741364</v>
      </c>
      <c r="S482" s="41">
        <v>10131.529211999999</v>
      </c>
      <c r="T482" s="39">
        <f t="shared" si="255"/>
        <v>1.9970258971976934E-2</v>
      </c>
      <c r="V482" s="42">
        <f t="shared" si="271"/>
        <v>929</v>
      </c>
      <c r="W482" s="42">
        <f t="shared" si="256"/>
        <v>18.552370584966571</v>
      </c>
    </row>
    <row r="483" spans="1:23" x14ac:dyDescent="0.3">
      <c r="A483" s="5" t="s">
        <v>1132</v>
      </c>
      <c r="B483" s="5" t="s">
        <v>1043</v>
      </c>
      <c r="C483" s="39">
        <v>12090301</v>
      </c>
      <c r="D483" s="39">
        <v>16612</v>
      </c>
      <c r="E483" s="39">
        <v>4547</v>
      </c>
      <c r="F483" s="39">
        <f t="shared" si="252"/>
        <v>0.27371779436551891</v>
      </c>
      <c r="H483" s="39">
        <f>$H$482</f>
        <v>2932</v>
      </c>
      <c r="I483" s="39">
        <f>$I$482</f>
        <v>13</v>
      </c>
      <c r="J483" s="39">
        <f t="shared" si="253"/>
        <v>2945</v>
      </c>
      <c r="K483" s="39">
        <f t="shared" si="254"/>
        <v>806.09890440645313</v>
      </c>
      <c r="P483" s="38" t="s">
        <v>1017</v>
      </c>
      <c r="Q483" s="40" t="s">
        <v>1202</v>
      </c>
      <c r="R483" s="39">
        <v>507330.88770741364</v>
      </c>
      <c r="S483" s="41">
        <v>6069.3862127599996</v>
      </c>
      <c r="T483" s="39">
        <f t="shared" si="255"/>
        <v>1.1963368207654484E-2</v>
      </c>
      <c r="V483" s="42">
        <f t="shared" si="271"/>
        <v>929</v>
      </c>
      <c r="W483" s="42">
        <f t="shared" si="256"/>
        <v>11.113969064911016</v>
      </c>
    </row>
    <row r="484" spans="1:23" x14ac:dyDescent="0.3">
      <c r="A484" s="5" t="s">
        <v>1132</v>
      </c>
      <c r="B484" s="5" t="s">
        <v>204</v>
      </c>
      <c r="C484" s="39">
        <v>12030108</v>
      </c>
      <c r="D484" s="39">
        <v>23384</v>
      </c>
      <c r="E484" s="39">
        <v>420</v>
      </c>
      <c r="F484" s="39">
        <f t="shared" si="252"/>
        <v>1.7960998973657202E-2</v>
      </c>
      <c r="H484" s="39">
        <f>Input!J156</f>
        <v>3313</v>
      </c>
      <c r="I484" s="39">
        <f>Input!K156</f>
        <v>0</v>
      </c>
      <c r="J484" s="39">
        <f t="shared" si="253"/>
        <v>3313</v>
      </c>
      <c r="K484" s="39">
        <f t="shared" si="254"/>
        <v>59.504789599726308</v>
      </c>
      <c r="P484" s="38" t="s">
        <v>1017</v>
      </c>
      <c r="Q484" s="40" t="s">
        <v>1203</v>
      </c>
      <c r="R484" s="39">
        <v>507330.88770741364</v>
      </c>
      <c r="S484" s="41">
        <v>152295.17128142962</v>
      </c>
      <c r="T484" s="39">
        <f t="shared" si="255"/>
        <v>0.30018903830129268</v>
      </c>
      <c r="V484" s="42">
        <f t="shared" si="271"/>
        <v>929</v>
      </c>
      <c r="W484" s="42">
        <f t="shared" si="256"/>
        <v>278.87561658190089</v>
      </c>
    </row>
    <row r="485" spans="1:23" x14ac:dyDescent="0.3">
      <c r="A485" s="5" t="s">
        <v>1132</v>
      </c>
      <c r="B485" s="5" t="s">
        <v>204</v>
      </c>
      <c r="C485" s="39">
        <v>12030201</v>
      </c>
      <c r="D485" s="39">
        <v>23384</v>
      </c>
      <c r="E485" s="39">
        <v>3040</v>
      </c>
      <c r="F485" s="39">
        <f t="shared" si="252"/>
        <v>0.13000342114266164</v>
      </c>
      <c r="H485" s="39">
        <f>$H$484</f>
        <v>3313</v>
      </c>
      <c r="I485" s="39">
        <f>$I$484</f>
        <v>0</v>
      </c>
      <c r="J485" s="39">
        <f t="shared" si="253"/>
        <v>3313</v>
      </c>
      <c r="K485" s="39">
        <f t="shared" si="254"/>
        <v>430.70133424563801</v>
      </c>
      <c r="P485" s="38" t="s">
        <v>1018</v>
      </c>
      <c r="Q485" s="40" t="s">
        <v>1192</v>
      </c>
      <c r="R485" s="39">
        <v>791205.7532559</v>
      </c>
      <c r="S485" s="41">
        <v>92146.4284109</v>
      </c>
      <c r="T485" s="39">
        <f t="shared" si="255"/>
        <v>0.11646329419586139</v>
      </c>
      <c r="V485" s="42">
        <f>Input!M115</f>
        <v>20</v>
      </c>
      <c r="W485" s="42">
        <f t="shared" si="256"/>
        <v>2.3292658839172278</v>
      </c>
    </row>
    <row r="486" spans="1:23" x14ac:dyDescent="0.3">
      <c r="A486" s="5" t="s">
        <v>1132</v>
      </c>
      <c r="B486" s="5" t="s">
        <v>204</v>
      </c>
      <c r="C486" s="39">
        <v>12060202</v>
      </c>
      <c r="D486" s="39">
        <v>23384</v>
      </c>
      <c r="E486" s="39">
        <v>217</v>
      </c>
      <c r="F486" s="39">
        <f t="shared" si="252"/>
        <v>9.2798494697228871E-3</v>
      </c>
      <c r="H486" s="39">
        <f t="shared" ref="H486:H488" si="272">$H$484</f>
        <v>3313</v>
      </c>
      <c r="I486" s="39">
        <f t="shared" ref="I486:I488" si="273">$I$484</f>
        <v>0</v>
      </c>
      <c r="J486" s="39">
        <f t="shared" si="253"/>
        <v>3313</v>
      </c>
      <c r="K486" s="39">
        <f t="shared" si="254"/>
        <v>30.744141293191923</v>
      </c>
      <c r="P486" s="38" t="s">
        <v>1018</v>
      </c>
      <c r="Q486" s="40" t="s">
        <v>1291</v>
      </c>
      <c r="R486" s="39">
        <v>791205.7532559</v>
      </c>
      <c r="S486" s="41">
        <v>175976.669497</v>
      </c>
      <c r="T486" s="39">
        <f t="shared" si="255"/>
        <v>0.22241581127644278</v>
      </c>
      <c r="V486" s="42">
        <f>$V$485</f>
        <v>20</v>
      </c>
      <c r="W486" s="42">
        <f t="shared" si="256"/>
        <v>4.4483162255288553</v>
      </c>
    </row>
    <row r="487" spans="1:23" x14ac:dyDescent="0.3">
      <c r="A487" s="5" t="s">
        <v>1132</v>
      </c>
      <c r="B487" s="5" t="s">
        <v>204</v>
      </c>
      <c r="C487" s="39">
        <v>12070101</v>
      </c>
      <c r="D487" s="39">
        <v>23384</v>
      </c>
      <c r="E487" s="39">
        <v>1026</v>
      </c>
      <c r="F487" s="39">
        <f t="shared" si="252"/>
        <v>4.3876154635648305E-2</v>
      </c>
      <c r="H487" s="39">
        <f t="shared" si="272"/>
        <v>3313</v>
      </c>
      <c r="I487" s="39">
        <f t="shared" si="273"/>
        <v>0</v>
      </c>
      <c r="J487" s="39">
        <f t="shared" si="253"/>
        <v>3313</v>
      </c>
      <c r="K487" s="39">
        <f t="shared" si="254"/>
        <v>145.36170030790282</v>
      </c>
      <c r="P487" s="38" t="s">
        <v>1018</v>
      </c>
      <c r="Q487" s="40" t="s">
        <v>1190</v>
      </c>
      <c r="R487" s="39">
        <v>791205.7532559</v>
      </c>
      <c r="S487" s="41">
        <v>170191.740907</v>
      </c>
      <c r="T487" s="39">
        <f t="shared" si="255"/>
        <v>0.21510427623490094</v>
      </c>
      <c r="V487" s="42">
        <f t="shared" ref="V487:V488" si="274">$V$485</f>
        <v>20</v>
      </c>
      <c r="W487" s="42">
        <f t="shared" si="256"/>
        <v>4.3020855246980192</v>
      </c>
    </row>
    <row r="488" spans="1:23" x14ac:dyDescent="0.3">
      <c r="A488" s="5" t="s">
        <v>1132</v>
      </c>
      <c r="B488" s="5" t="s">
        <v>204</v>
      </c>
      <c r="C488" s="39">
        <v>12070103</v>
      </c>
      <c r="D488" s="39">
        <v>23384</v>
      </c>
      <c r="E488" s="39">
        <v>18681</v>
      </c>
      <c r="F488" s="39">
        <f t="shared" si="252"/>
        <v>0.79887957577830992</v>
      </c>
      <c r="H488" s="39">
        <f t="shared" si="272"/>
        <v>3313</v>
      </c>
      <c r="I488" s="39">
        <f t="shared" si="273"/>
        <v>0</v>
      </c>
      <c r="J488" s="39">
        <f t="shared" si="253"/>
        <v>3313</v>
      </c>
      <c r="K488" s="39">
        <f t="shared" si="254"/>
        <v>2646.688034553541</v>
      </c>
      <c r="P488" s="38" t="s">
        <v>1018</v>
      </c>
      <c r="Q488" s="40" t="s">
        <v>1270</v>
      </c>
      <c r="R488" s="39">
        <v>791205.7532559</v>
      </c>
      <c r="S488" s="41">
        <v>352890.91444099997</v>
      </c>
      <c r="T488" s="39">
        <f t="shared" si="255"/>
        <v>0.44601661829279482</v>
      </c>
      <c r="V488" s="42">
        <f t="shared" si="274"/>
        <v>20</v>
      </c>
      <c r="W488" s="42">
        <f t="shared" si="256"/>
        <v>8.9203323658558968</v>
      </c>
    </row>
    <row r="489" spans="1:23" x14ac:dyDescent="0.3">
      <c r="A489" s="5" t="s">
        <v>1132</v>
      </c>
      <c r="B489" s="5" t="s">
        <v>863</v>
      </c>
      <c r="C489" s="39">
        <v>12060202</v>
      </c>
      <c r="D489" s="39">
        <v>234906</v>
      </c>
      <c r="E489" s="39">
        <v>165374</v>
      </c>
      <c r="F489" s="39">
        <f t="shared" si="252"/>
        <v>0.70400074923586453</v>
      </c>
      <c r="H489" s="39">
        <f>Input!J170</f>
        <v>46914</v>
      </c>
      <c r="I489" s="39">
        <f>Input!K170</f>
        <v>3526</v>
      </c>
      <c r="J489" s="39">
        <f t="shared" si="253"/>
        <v>50440</v>
      </c>
      <c r="K489" s="39">
        <f t="shared" si="254"/>
        <v>35509.797791457007</v>
      </c>
      <c r="P489" s="38" t="s">
        <v>663</v>
      </c>
      <c r="Q489" s="40" t="s">
        <v>1236</v>
      </c>
      <c r="R489" s="39">
        <v>578689.57307749998</v>
      </c>
      <c r="S489" s="41">
        <v>169218.50498999999</v>
      </c>
      <c r="T489" s="39">
        <f t="shared" si="255"/>
        <v>0.2924167167728417</v>
      </c>
      <c r="V489" s="42">
        <f>Input!M116</f>
        <v>412</v>
      </c>
      <c r="W489" s="42">
        <f t="shared" si="256"/>
        <v>120.47568731041078</v>
      </c>
    </row>
    <row r="490" spans="1:23" x14ac:dyDescent="0.3">
      <c r="A490" s="5" t="s">
        <v>1132</v>
      </c>
      <c r="B490" s="5" t="s">
        <v>863</v>
      </c>
      <c r="C490" s="39">
        <v>12060203</v>
      </c>
      <c r="D490" s="39">
        <v>234906</v>
      </c>
      <c r="E490" s="39">
        <v>43578</v>
      </c>
      <c r="F490" s="39">
        <f t="shared" si="252"/>
        <v>0.18551250287348983</v>
      </c>
      <c r="H490" s="39">
        <f>$H$489</f>
        <v>46914</v>
      </c>
      <c r="I490" s="39">
        <f>$I$489</f>
        <v>3526</v>
      </c>
      <c r="J490" s="39">
        <f t="shared" si="253"/>
        <v>50440</v>
      </c>
      <c r="K490" s="39">
        <f t="shared" si="254"/>
        <v>9357.2506449388275</v>
      </c>
      <c r="P490" s="38" t="s">
        <v>663</v>
      </c>
      <c r="Q490" s="40" t="s">
        <v>1233</v>
      </c>
      <c r="R490" s="39">
        <v>578689.57307749998</v>
      </c>
      <c r="S490" s="41">
        <v>67356.680646399996</v>
      </c>
      <c r="T490" s="39">
        <f t="shared" si="255"/>
        <v>0.1163951862622888</v>
      </c>
      <c r="V490" s="42">
        <f>$V$489</f>
        <v>412</v>
      </c>
      <c r="W490" s="42">
        <f t="shared" si="256"/>
        <v>47.954816740062988</v>
      </c>
    </row>
    <row r="491" spans="1:23" x14ac:dyDescent="0.3">
      <c r="A491" s="5" t="s">
        <v>1132</v>
      </c>
      <c r="B491" s="5" t="s">
        <v>863</v>
      </c>
      <c r="C491" s="39">
        <v>12060204</v>
      </c>
      <c r="D491" s="39">
        <v>234906</v>
      </c>
      <c r="E491" s="39">
        <v>7552</v>
      </c>
      <c r="F491" s="39">
        <f t="shared" si="252"/>
        <v>3.2149029824695835E-2</v>
      </c>
      <c r="H491" s="39">
        <f t="shared" ref="H491:H494" si="275">$H$489</f>
        <v>46914</v>
      </c>
      <c r="I491" s="39">
        <f t="shared" ref="I491:I494" si="276">$I$489</f>
        <v>3526</v>
      </c>
      <c r="J491" s="39">
        <f t="shared" si="253"/>
        <v>50440</v>
      </c>
      <c r="K491" s="39">
        <f t="shared" si="254"/>
        <v>1621.5970643576579</v>
      </c>
      <c r="P491" s="38" t="s">
        <v>663</v>
      </c>
      <c r="Q491" s="40" t="s">
        <v>1237</v>
      </c>
      <c r="R491" s="39">
        <v>578689.57307749998</v>
      </c>
      <c r="S491" s="41">
        <v>112352.584854</v>
      </c>
      <c r="T491" s="39">
        <f t="shared" si="255"/>
        <v>0.1941500073286328</v>
      </c>
      <c r="V491" s="42">
        <f t="shared" ref="V491:V493" si="277">$V$489</f>
        <v>412</v>
      </c>
      <c r="W491" s="42">
        <f t="shared" si="256"/>
        <v>79.989803019396717</v>
      </c>
    </row>
    <row r="492" spans="1:23" x14ac:dyDescent="0.3">
      <c r="A492" s="5" t="s">
        <v>1132</v>
      </c>
      <c r="B492" s="5" t="s">
        <v>863</v>
      </c>
      <c r="C492" s="39">
        <v>12070101</v>
      </c>
      <c r="D492" s="39">
        <v>234906</v>
      </c>
      <c r="E492" s="39">
        <v>16327</v>
      </c>
      <c r="F492" s="39">
        <f t="shared" si="252"/>
        <v>6.9504397503682327E-2</v>
      </c>
      <c r="H492" s="39">
        <f t="shared" si="275"/>
        <v>46914</v>
      </c>
      <c r="I492" s="39">
        <f t="shared" si="276"/>
        <v>3526</v>
      </c>
      <c r="J492" s="39">
        <f t="shared" si="253"/>
        <v>50440</v>
      </c>
      <c r="K492" s="39">
        <f t="shared" si="254"/>
        <v>3505.8018100857366</v>
      </c>
      <c r="P492" s="38" t="s">
        <v>663</v>
      </c>
      <c r="Q492" s="40" t="s">
        <v>1252</v>
      </c>
      <c r="R492" s="39">
        <v>578689.57307749998</v>
      </c>
      <c r="S492" s="41">
        <v>213203.18667900001</v>
      </c>
      <c r="T492" s="39">
        <f t="shared" si="255"/>
        <v>0.36842410265865833</v>
      </c>
      <c r="V492" s="42">
        <f t="shared" si="277"/>
        <v>412</v>
      </c>
      <c r="W492" s="42">
        <f t="shared" si="256"/>
        <v>151.79073029536724</v>
      </c>
    </row>
    <row r="493" spans="1:23" x14ac:dyDescent="0.3">
      <c r="A493" s="5" t="s">
        <v>1132</v>
      </c>
      <c r="B493" s="5" t="s">
        <v>863</v>
      </c>
      <c r="C493" s="39">
        <v>12070201</v>
      </c>
      <c r="D493" s="39">
        <v>234906</v>
      </c>
      <c r="E493" s="39">
        <v>891</v>
      </c>
      <c r="F493" s="39">
        <f t="shared" si="252"/>
        <v>3.793006564327859E-3</v>
      </c>
      <c r="H493" s="39">
        <f t="shared" si="275"/>
        <v>46914</v>
      </c>
      <c r="I493" s="39">
        <f t="shared" si="276"/>
        <v>3526</v>
      </c>
      <c r="J493" s="39">
        <f t="shared" si="253"/>
        <v>50440</v>
      </c>
      <c r="K493" s="39">
        <f t="shared" si="254"/>
        <v>191.3192511046972</v>
      </c>
      <c r="P493" s="38" t="s">
        <v>663</v>
      </c>
      <c r="Q493" s="40" t="s">
        <v>1244</v>
      </c>
      <c r="R493" s="39">
        <v>578689.57307749998</v>
      </c>
      <c r="S493" s="41">
        <v>16558.615908100001</v>
      </c>
      <c r="T493" s="39">
        <f t="shared" si="255"/>
        <v>2.8613986977578422E-2</v>
      </c>
      <c r="V493" s="42">
        <f t="shared" si="277"/>
        <v>412</v>
      </c>
      <c r="W493" s="42">
        <f t="shared" si="256"/>
        <v>11.78896263476231</v>
      </c>
    </row>
    <row r="494" spans="1:23" x14ac:dyDescent="0.3">
      <c r="A494" s="5" t="s">
        <v>1346</v>
      </c>
      <c r="B494" s="5" t="s">
        <v>863</v>
      </c>
      <c r="C494" s="39">
        <v>12070204</v>
      </c>
      <c r="D494" s="39">
        <v>234906</v>
      </c>
      <c r="E494" s="39">
        <v>1184</v>
      </c>
      <c r="F494" s="39">
        <f t="shared" si="252"/>
        <v>5.040313997939601E-3</v>
      </c>
      <c r="H494" s="39">
        <f t="shared" si="275"/>
        <v>46914</v>
      </c>
      <c r="I494" s="39">
        <f t="shared" si="276"/>
        <v>3526</v>
      </c>
      <c r="J494" s="39">
        <f t="shared" si="253"/>
        <v>50440</v>
      </c>
      <c r="K494" s="39">
        <f t="shared" si="254"/>
        <v>254.23343805607348</v>
      </c>
      <c r="P494" s="38" t="s">
        <v>1019</v>
      </c>
      <c r="Q494" s="40" t="s">
        <v>1224</v>
      </c>
      <c r="R494" s="39">
        <v>2915394.7485816004</v>
      </c>
      <c r="S494" s="41">
        <v>616449.73283800005</v>
      </c>
      <c r="T494" s="39">
        <f t="shared" si="255"/>
        <v>0.21144640297438813</v>
      </c>
      <c r="V494" s="42">
        <f>Input!M117</f>
        <v>471</v>
      </c>
      <c r="W494" s="42">
        <f t="shared" si="256"/>
        <v>99.591255800936807</v>
      </c>
    </row>
    <row r="495" spans="1:23" x14ac:dyDescent="0.3">
      <c r="A495" s="5" t="s">
        <v>1132</v>
      </c>
      <c r="B495" s="5" t="s">
        <v>858</v>
      </c>
      <c r="C495" s="39">
        <v>12070101</v>
      </c>
      <c r="D495" s="39">
        <v>24757</v>
      </c>
      <c r="E495" s="39">
        <v>1792</v>
      </c>
      <c r="F495" s="39">
        <f t="shared" si="252"/>
        <v>7.2383568283717739E-2</v>
      </c>
      <c r="H495" s="39">
        <f>Input!J175</f>
        <v>4980</v>
      </c>
      <c r="I495" s="39">
        <f>Input!K175</f>
        <v>6820</v>
      </c>
      <c r="J495" s="39">
        <f t="shared" si="253"/>
        <v>11800</v>
      </c>
      <c r="K495" s="39">
        <f t="shared" si="254"/>
        <v>854.12610574786936</v>
      </c>
      <c r="P495" s="38" t="s">
        <v>1019</v>
      </c>
      <c r="Q495" s="40" t="s">
        <v>1217</v>
      </c>
      <c r="R495" s="39">
        <v>2915394.7485816004</v>
      </c>
      <c r="S495" s="41">
        <v>556402.83830800001</v>
      </c>
      <c r="T495" s="39">
        <f t="shared" si="255"/>
        <v>0.19084991443395494</v>
      </c>
      <c r="V495" s="42">
        <f>$V$494</f>
        <v>471</v>
      </c>
      <c r="W495" s="42">
        <f t="shared" si="256"/>
        <v>89.89030969839277</v>
      </c>
    </row>
    <row r="496" spans="1:23" x14ac:dyDescent="0.3">
      <c r="A496" s="5" t="s">
        <v>1132</v>
      </c>
      <c r="B496" s="5" t="s">
        <v>858</v>
      </c>
      <c r="C496" s="39">
        <v>12070102</v>
      </c>
      <c r="D496" s="39">
        <v>24757</v>
      </c>
      <c r="E496" s="39">
        <v>7320</v>
      </c>
      <c r="F496" s="39">
        <f t="shared" si="252"/>
        <v>0.29567395080179343</v>
      </c>
      <c r="H496" s="39">
        <f>$H$495</f>
        <v>4980</v>
      </c>
      <c r="I496" s="39">
        <f>$I$495</f>
        <v>6820</v>
      </c>
      <c r="J496" s="39">
        <f t="shared" si="253"/>
        <v>11800</v>
      </c>
      <c r="K496" s="39">
        <f t="shared" si="254"/>
        <v>3488.9526194611626</v>
      </c>
      <c r="P496" s="38" t="s">
        <v>1019</v>
      </c>
      <c r="Q496" s="40" t="s">
        <v>1225</v>
      </c>
      <c r="R496" s="39">
        <v>2915394.7485816004</v>
      </c>
      <c r="S496" s="41">
        <v>18452.1667156</v>
      </c>
      <c r="T496" s="39">
        <f t="shared" si="255"/>
        <v>6.3292172439349285E-3</v>
      </c>
      <c r="V496" s="42">
        <f t="shared" ref="V496:V497" si="278">$V$494</f>
        <v>471</v>
      </c>
      <c r="W496" s="42">
        <f t="shared" si="256"/>
        <v>2.9810613218933515</v>
      </c>
    </row>
    <row r="497" spans="1:23" x14ac:dyDescent="0.3">
      <c r="A497" s="5" t="s">
        <v>1132</v>
      </c>
      <c r="B497" s="5" t="s">
        <v>858</v>
      </c>
      <c r="C497" s="39">
        <v>12070204</v>
      </c>
      <c r="D497" s="39">
        <v>24757</v>
      </c>
      <c r="E497" s="39">
        <v>11969</v>
      </c>
      <c r="F497" s="39">
        <f t="shared" si="252"/>
        <v>0.48345922365391608</v>
      </c>
      <c r="H497" s="39">
        <f t="shared" ref="H497:H498" si="279">$H$495</f>
        <v>4980</v>
      </c>
      <c r="I497" s="39">
        <f t="shared" ref="I497:I498" si="280">$I$495</f>
        <v>6820</v>
      </c>
      <c r="J497" s="39">
        <f t="shared" si="253"/>
        <v>11800</v>
      </c>
      <c r="K497" s="39">
        <f t="shared" si="254"/>
        <v>5704.8188391162093</v>
      </c>
      <c r="P497" s="38" t="s">
        <v>1019</v>
      </c>
      <c r="Q497" s="40" t="s">
        <v>1218</v>
      </c>
      <c r="R497" s="39">
        <v>2915394.7485816004</v>
      </c>
      <c r="S497" s="41">
        <v>1724090.0107199999</v>
      </c>
      <c r="T497" s="39">
        <f t="shared" si="255"/>
        <v>0.59137446534772187</v>
      </c>
      <c r="V497" s="42">
        <f t="shared" si="278"/>
        <v>471</v>
      </c>
      <c r="W497" s="42">
        <f t="shared" si="256"/>
        <v>278.53737317877699</v>
      </c>
    </row>
    <row r="498" spans="1:23" x14ac:dyDescent="0.3">
      <c r="A498" s="5" t="s">
        <v>1132</v>
      </c>
      <c r="B498" s="5" t="s">
        <v>858</v>
      </c>
      <c r="C498" s="39">
        <v>12070205</v>
      </c>
      <c r="D498" s="39">
        <v>24757</v>
      </c>
      <c r="E498" s="39">
        <v>3676</v>
      </c>
      <c r="F498" s="39">
        <f t="shared" si="252"/>
        <v>0.14848325726057277</v>
      </c>
      <c r="H498" s="39">
        <f t="shared" si="279"/>
        <v>4980</v>
      </c>
      <c r="I498" s="39">
        <f t="shared" si="280"/>
        <v>6820</v>
      </c>
      <c r="J498" s="39">
        <f t="shared" si="253"/>
        <v>11800</v>
      </c>
      <c r="K498" s="39">
        <f t="shared" si="254"/>
        <v>1752.1024356747587</v>
      </c>
      <c r="P498" s="38" t="s">
        <v>838</v>
      </c>
      <c r="Q498" s="40" t="s">
        <v>1189</v>
      </c>
      <c r="R498" s="39">
        <v>564403.68832681514</v>
      </c>
      <c r="S498" s="41">
        <v>150793.89854200001</v>
      </c>
      <c r="T498" s="39">
        <f t="shared" si="255"/>
        <v>0.26717383614028323</v>
      </c>
      <c r="V498" s="42">
        <f>Input!M118</f>
        <v>70</v>
      </c>
      <c r="W498" s="42">
        <f t="shared" si="256"/>
        <v>18.702168529819826</v>
      </c>
    </row>
    <row r="499" spans="1:23" x14ac:dyDescent="0.3">
      <c r="A499" s="5" t="s">
        <v>1132</v>
      </c>
      <c r="B499" s="5" t="s">
        <v>1069</v>
      </c>
      <c r="C499" s="39">
        <v>12060102</v>
      </c>
      <c r="D499" s="39">
        <v>15213</v>
      </c>
      <c r="E499" s="39">
        <v>14434</v>
      </c>
      <c r="F499" s="39">
        <f t="shared" si="252"/>
        <v>0.94879379478077963</v>
      </c>
      <c r="H499" s="39">
        <f>Input!J187</f>
        <v>3523</v>
      </c>
      <c r="I499" s="39">
        <f>Input!K187</f>
        <v>779</v>
      </c>
      <c r="J499" s="39">
        <f t="shared" si="253"/>
        <v>4302</v>
      </c>
      <c r="K499" s="39">
        <f t="shared" si="254"/>
        <v>4081.7109051469138</v>
      </c>
      <c r="P499" s="38" t="s">
        <v>838</v>
      </c>
      <c r="Q499" s="40" t="s">
        <v>1181</v>
      </c>
      <c r="R499" s="39">
        <v>564403.68832681514</v>
      </c>
      <c r="S499" s="41">
        <v>369612.07597891864</v>
      </c>
      <c r="T499" s="39">
        <f t="shared" si="255"/>
        <v>0.65487182954923673</v>
      </c>
      <c r="V499" s="42">
        <f>$V$498</f>
        <v>70</v>
      </c>
      <c r="W499" s="42">
        <f t="shared" si="256"/>
        <v>45.841028068446569</v>
      </c>
    </row>
    <row r="500" spans="1:23" x14ac:dyDescent="0.3">
      <c r="A500" s="5" t="s">
        <v>1132</v>
      </c>
      <c r="B500" s="5" t="s">
        <v>1069</v>
      </c>
      <c r="C500" s="39">
        <v>12080002</v>
      </c>
      <c r="D500" s="39">
        <v>15213</v>
      </c>
      <c r="E500" s="39">
        <v>153</v>
      </c>
      <c r="F500" s="39">
        <f t="shared" si="252"/>
        <v>1.0057187931374483E-2</v>
      </c>
      <c r="H500" s="39">
        <f>$H$499</f>
        <v>3523</v>
      </c>
      <c r="I500" s="39">
        <f>$I$499</f>
        <v>779</v>
      </c>
      <c r="J500" s="39">
        <f t="shared" si="253"/>
        <v>4302</v>
      </c>
      <c r="K500" s="39">
        <f t="shared" si="254"/>
        <v>43.266022480773024</v>
      </c>
      <c r="P500" s="38" t="s">
        <v>838</v>
      </c>
      <c r="Q500" s="40" t="s">
        <v>1203</v>
      </c>
      <c r="R500" s="39">
        <v>564403.68832681514</v>
      </c>
      <c r="S500" s="41">
        <v>25116.301148562561</v>
      </c>
      <c r="T500" s="39">
        <f t="shared" si="255"/>
        <v>4.4500597122283672E-2</v>
      </c>
      <c r="V500" s="42">
        <f t="shared" ref="V500:V502" si="281">$V$498</f>
        <v>70</v>
      </c>
      <c r="W500" s="42">
        <f t="shared" si="256"/>
        <v>3.1150417985598571</v>
      </c>
    </row>
    <row r="501" spans="1:23" x14ac:dyDescent="0.3">
      <c r="A501" s="5" t="s">
        <v>1132</v>
      </c>
      <c r="B501" s="5" t="s">
        <v>1069</v>
      </c>
      <c r="C501" s="39">
        <v>12080008</v>
      </c>
      <c r="D501" s="39">
        <v>15213</v>
      </c>
      <c r="E501" s="39">
        <v>537</v>
      </c>
      <c r="F501" s="39">
        <f t="shared" si="252"/>
        <v>3.5298757641490833E-2</v>
      </c>
      <c r="H501" s="39">
        <f t="shared" ref="H501:H502" si="282">$H$499</f>
        <v>3523</v>
      </c>
      <c r="I501" s="39">
        <f t="shared" ref="I501:I502" si="283">$I$499</f>
        <v>779</v>
      </c>
      <c r="J501" s="39">
        <f t="shared" si="253"/>
        <v>4302</v>
      </c>
      <c r="K501" s="39">
        <f t="shared" si="254"/>
        <v>151.85525537369355</v>
      </c>
      <c r="P501" s="38" t="s">
        <v>838</v>
      </c>
      <c r="Q501" s="40" t="s">
        <v>1183</v>
      </c>
      <c r="R501" s="39">
        <v>564403.68832681514</v>
      </c>
      <c r="S501" s="41">
        <v>18750.978928837885</v>
      </c>
      <c r="T501" s="39">
        <f t="shared" si="255"/>
        <v>3.3222637124192968E-2</v>
      </c>
      <c r="V501" s="42">
        <f t="shared" si="281"/>
        <v>70</v>
      </c>
      <c r="W501" s="42">
        <f t="shared" si="256"/>
        <v>2.3255845986935078</v>
      </c>
    </row>
    <row r="502" spans="1:23" x14ac:dyDescent="0.3">
      <c r="A502" s="5" t="s">
        <v>1132</v>
      </c>
      <c r="B502" s="5" t="s">
        <v>1069</v>
      </c>
      <c r="C502" s="39">
        <v>12090101</v>
      </c>
      <c r="D502" s="39">
        <v>15213</v>
      </c>
      <c r="E502" s="39">
        <v>89</v>
      </c>
      <c r="F502" s="39">
        <f t="shared" si="252"/>
        <v>5.850259646355091E-3</v>
      </c>
      <c r="H502" s="39">
        <f t="shared" si="282"/>
        <v>3523</v>
      </c>
      <c r="I502" s="39">
        <f t="shared" si="283"/>
        <v>779</v>
      </c>
      <c r="J502" s="39">
        <f t="shared" si="253"/>
        <v>4302</v>
      </c>
      <c r="K502" s="39">
        <f t="shared" si="254"/>
        <v>25.167816998619603</v>
      </c>
      <c r="P502" s="38" t="s">
        <v>838</v>
      </c>
      <c r="Q502" s="40" t="s">
        <v>1193</v>
      </c>
      <c r="R502" s="39">
        <v>564403.68832681514</v>
      </c>
      <c r="S502" s="41">
        <v>130.43372849599999</v>
      </c>
      <c r="T502" s="39">
        <f t="shared" si="255"/>
        <v>2.3110006400325469E-4</v>
      </c>
      <c r="V502" s="42">
        <f t="shared" si="281"/>
        <v>70</v>
      </c>
      <c r="W502" s="42">
        <f t="shared" si="256"/>
        <v>1.6177004480227828E-2</v>
      </c>
    </row>
    <row r="503" spans="1:23" x14ac:dyDescent="0.3">
      <c r="A503" s="5" t="s">
        <v>1132</v>
      </c>
      <c r="B503" s="5" t="s">
        <v>1073</v>
      </c>
      <c r="C503" s="39">
        <v>12060201</v>
      </c>
      <c r="D503" s="39">
        <v>28111</v>
      </c>
      <c r="E503" s="39">
        <v>28111</v>
      </c>
      <c r="F503" s="39">
        <f t="shared" si="252"/>
        <v>1</v>
      </c>
      <c r="H503" s="39">
        <f>Input!J192</f>
        <v>4926</v>
      </c>
      <c r="I503" s="39">
        <f>Input!K192</f>
        <v>29</v>
      </c>
      <c r="J503" s="39">
        <f t="shared" si="253"/>
        <v>4955</v>
      </c>
      <c r="K503" s="39">
        <f t="shared" si="254"/>
        <v>4955</v>
      </c>
      <c r="P503" s="38" t="s">
        <v>1020</v>
      </c>
      <c r="Q503" s="40" t="s">
        <v>1143</v>
      </c>
      <c r="R503" s="39">
        <v>572766.11044389999</v>
      </c>
      <c r="S503" s="41">
        <v>25909.775982700001</v>
      </c>
      <c r="T503" s="39">
        <f t="shared" si="255"/>
        <v>4.5236223844702758E-2</v>
      </c>
      <c r="V503" s="42">
        <f>Input!M119</f>
        <v>64</v>
      </c>
      <c r="W503" s="42">
        <f t="shared" si="256"/>
        <v>2.8951183260609765</v>
      </c>
    </row>
    <row r="504" spans="1:23" x14ac:dyDescent="0.3">
      <c r="A504" s="5" t="s">
        <v>1132</v>
      </c>
      <c r="B504" s="5" t="s">
        <v>808</v>
      </c>
      <c r="C504" s="39">
        <v>12060201</v>
      </c>
      <c r="D504" s="39">
        <v>48</v>
      </c>
      <c r="E504" s="39">
        <v>48</v>
      </c>
      <c r="F504" s="39">
        <f t="shared" si="252"/>
        <v>1</v>
      </c>
      <c r="H504" s="39">
        <f>Input!J195</f>
        <v>0</v>
      </c>
      <c r="I504" s="39">
        <f>Input!K195</f>
        <v>0</v>
      </c>
      <c r="J504" s="39">
        <f t="shared" si="253"/>
        <v>0</v>
      </c>
      <c r="K504" s="39">
        <f t="shared" si="254"/>
        <v>0</v>
      </c>
      <c r="P504" s="38" t="s">
        <v>1020</v>
      </c>
      <c r="Q504" s="40" t="s">
        <v>1144</v>
      </c>
      <c r="R504" s="39">
        <v>572766.11044389999</v>
      </c>
      <c r="S504" s="41">
        <v>417356.30904099997</v>
      </c>
      <c r="T504" s="39">
        <f t="shared" si="255"/>
        <v>0.72866795264395845</v>
      </c>
      <c r="V504" s="42">
        <f>$V$503</f>
        <v>64</v>
      </c>
      <c r="W504" s="42">
        <f t="shared" si="256"/>
        <v>46.634748969213341</v>
      </c>
    </row>
    <row r="505" spans="1:23" x14ac:dyDescent="0.3">
      <c r="A505" s="5" t="s">
        <v>1132</v>
      </c>
      <c r="B505" s="5" t="s">
        <v>810</v>
      </c>
      <c r="C505" s="39">
        <v>12070101</v>
      </c>
      <c r="D505" s="39">
        <v>16622</v>
      </c>
      <c r="E505" s="39">
        <v>12779</v>
      </c>
      <c r="F505" s="39">
        <f t="shared" si="252"/>
        <v>0.76880038503188541</v>
      </c>
      <c r="H505" s="39">
        <f>Input!J211</f>
        <v>2874</v>
      </c>
      <c r="I505" s="39">
        <f>Input!K211</f>
        <v>85</v>
      </c>
      <c r="J505" s="39">
        <f t="shared" si="253"/>
        <v>2959</v>
      </c>
      <c r="K505" s="39">
        <f t="shared" si="254"/>
        <v>2274.880339309349</v>
      </c>
      <c r="P505" s="38" t="s">
        <v>1020</v>
      </c>
      <c r="Q505" s="40" t="s">
        <v>1156</v>
      </c>
      <c r="R505" s="39">
        <v>572766.11044389999</v>
      </c>
      <c r="S505" s="41">
        <v>109781.02852000001</v>
      </c>
      <c r="T505" s="39">
        <f t="shared" si="255"/>
        <v>0.19166816352824806</v>
      </c>
      <c r="V505" s="42">
        <f t="shared" ref="V505:V506" si="284">$V$503</f>
        <v>64</v>
      </c>
      <c r="W505" s="42">
        <f t="shared" si="256"/>
        <v>12.266762465807876</v>
      </c>
    </row>
    <row r="506" spans="1:23" x14ac:dyDescent="0.3">
      <c r="A506" s="5" t="s">
        <v>1132</v>
      </c>
      <c r="B506" s="5" t="s">
        <v>810</v>
      </c>
      <c r="C506" s="39">
        <v>12070103</v>
      </c>
      <c r="D506" s="39">
        <v>16622</v>
      </c>
      <c r="E506" s="39">
        <v>3843</v>
      </c>
      <c r="F506" s="39">
        <f t="shared" si="252"/>
        <v>0.23119961496811456</v>
      </c>
      <c r="H506" s="39">
        <f>$H$505</f>
        <v>2874</v>
      </c>
      <c r="I506" s="39">
        <f>$I$505</f>
        <v>85</v>
      </c>
      <c r="J506" s="39">
        <f t="shared" si="253"/>
        <v>2959</v>
      </c>
      <c r="K506" s="39">
        <f t="shared" si="254"/>
        <v>684.11966069065102</v>
      </c>
      <c r="P506" s="38" t="s">
        <v>1020</v>
      </c>
      <c r="Q506" s="40" t="s">
        <v>1159</v>
      </c>
      <c r="R506" s="39">
        <v>572766.11044389999</v>
      </c>
      <c r="S506" s="41">
        <v>19718.9969002</v>
      </c>
      <c r="T506" s="39">
        <f t="shared" si="255"/>
        <v>3.4427659983090761E-2</v>
      </c>
      <c r="V506" s="42">
        <f t="shared" si="284"/>
        <v>64</v>
      </c>
      <c r="W506" s="42">
        <f t="shared" si="256"/>
        <v>2.2033702389178087</v>
      </c>
    </row>
    <row r="507" spans="1:23" x14ac:dyDescent="0.3">
      <c r="A507" s="5" t="s">
        <v>1132</v>
      </c>
      <c r="B507" s="5" t="s">
        <v>1093</v>
      </c>
      <c r="C507" s="39">
        <v>12060102</v>
      </c>
      <c r="D507" s="39">
        <v>3378</v>
      </c>
      <c r="E507" s="39">
        <v>402</v>
      </c>
      <c r="F507" s="39">
        <f t="shared" si="252"/>
        <v>0.11900532859680284</v>
      </c>
      <c r="H507" s="39">
        <f>Input!J222</f>
        <v>963</v>
      </c>
      <c r="I507" s="39">
        <f>Input!K222</f>
        <v>0</v>
      </c>
      <c r="J507" s="39">
        <f t="shared" si="253"/>
        <v>963</v>
      </c>
      <c r="K507" s="39">
        <f t="shared" si="254"/>
        <v>114.60213143872113</v>
      </c>
      <c r="P507" s="38" t="s">
        <v>1021</v>
      </c>
      <c r="Q507" s="40" t="s">
        <v>1248</v>
      </c>
      <c r="R507" s="39">
        <v>672982.77474000002</v>
      </c>
      <c r="S507" s="41">
        <v>273487.113212</v>
      </c>
      <c r="T507" s="39">
        <f t="shared" si="255"/>
        <v>0.40638055456569289</v>
      </c>
      <c r="V507" s="42">
        <f>Input!M120</f>
        <v>412</v>
      </c>
      <c r="W507" s="42">
        <f t="shared" si="256"/>
        <v>167.42878848106548</v>
      </c>
    </row>
    <row r="508" spans="1:23" x14ac:dyDescent="0.3">
      <c r="A508" s="5" t="s">
        <v>1132</v>
      </c>
      <c r="B508" s="5" t="s">
        <v>1093</v>
      </c>
      <c r="C508" s="39">
        <v>12060103</v>
      </c>
      <c r="D508" s="39">
        <v>3378</v>
      </c>
      <c r="E508" s="39">
        <v>3</v>
      </c>
      <c r="F508" s="39">
        <f t="shared" si="252"/>
        <v>8.8809946714031975E-4</v>
      </c>
      <c r="H508" s="39">
        <f>$H$507</f>
        <v>963</v>
      </c>
      <c r="I508" s="39">
        <f>$I$507</f>
        <v>0</v>
      </c>
      <c r="J508" s="39">
        <f t="shared" si="253"/>
        <v>963</v>
      </c>
      <c r="K508" s="39">
        <f t="shared" si="254"/>
        <v>0.85523978685612789</v>
      </c>
      <c r="P508" s="38" t="s">
        <v>1021</v>
      </c>
      <c r="Q508" s="40" t="s">
        <v>1249</v>
      </c>
      <c r="R508" s="39">
        <v>672982.77474000002</v>
      </c>
      <c r="S508" s="41">
        <v>399495.66152800003</v>
      </c>
      <c r="T508" s="39">
        <f t="shared" si="255"/>
        <v>0.59361944543430711</v>
      </c>
      <c r="V508" s="42">
        <f>$V$507</f>
        <v>412</v>
      </c>
      <c r="W508" s="42">
        <f t="shared" si="256"/>
        <v>244.57121151893452</v>
      </c>
    </row>
    <row r="509" spans="1:23" x14ac:dyDescent="0.3">
      <c r="A509" s="5" t="s">
        <v>1132</v>
      </c>
      <c r="B509" s="5" t="s">
        <v>1093</v>
      </c>
      <c r="C509" s="39">
        <v>12060104</v>
      </c>
      <c r="D509" s="39">
        <v>3378</v>
      </c>
      <c r="E509" s="39">
        <v>52</v>
      </c>
      <c r="F509" s="39">
        <f t="shared" si="252"/>
        <v>1.5393724097098875E-2</v>
      </c>
      <c r="H509" s="39">
        <f t="shared" ref="H509:H510" si="285">$H$507</f>
        <v>963</v>
      </c>
      <c r="I509" s="39">
        <f t="shared" ref="I509:I510" si="286">$I$507</f>
        <v>0</v>
      </c>
      <c r="J509" s="39">
        <f t="shared" si="253"/>
        <v>963</v>
      </c>
      <c r="K509" s="39">
        <f t="shared" si="254"/>
        <v>14.824156305506216</v>
      </c>
      <c r="P509" s="38" t="s">
        <v>773</v>
      </c>
      <c r="Q509" s="40" t="s">
        <v>1169</v>
      </c>
      <c r="R509" s="39">
        <v>588788.33264328772</v>
      </c>
      <c r="S509" s="41">
        <v>421877.89045472047</v>
      </c>
      <c r="T509" s="39">
        <f t="shared" si="255"/>
        <v>0.71651876755226318</v>
      </c>
      <c r="V509" s="43">
        <f>Input!M121</f>
        <v>3384</v>
      </c>
      <c r="W509" s="42">
        <f t="shared" si="256"/>
        <v>2424.6995093968585</v>
      </c>
    </row>
    <row r="510" spans="1:23" ht="15" customHeight="1" x14ac:dyDescent="0.3">
      <c r="A510" s="5" t="s">
        <v>1132</v>
      </c>
      <c r="B510" s="5" t="s">
        <v>1093</v>
      </c>
      <c r="C510" s="39">
        <v>12060105</v>
      </c>
      <c r="D510" s="39">
        <v>3378</v>
      </c>
      <c r="E510" s="39">
        <v>2921</v>
      </c>
      <c r="F510" s="39">
        <f t="shared" si="252"/>
        <v>0.86471284783895797</v>
      </c>
      <c r="H510" s="39">
        <f t="shared" si="285"/>
        <v>963</v>
      </c>
      <c r="I510" s="39">
        <f t="shared" si="286"/>
        <v>0</v>
      </c>
      <c r="J510" s="39">
        <f t="shared" si="253"/>
        <v>963</v>
      </c>
      <c r="K510" s="39">
        <f t="shared" si="254"/>
        <v>832.7184724689165</v>
      </c>
      <c r="P510" s="38" t="s">
        <v>773</v>
      </c>
      <c r="Q510" s="40" t="s">
        <v>1171</v>
      </c>
      <c r="R510" s="39">
        <v>588788.33264328772</v>
      </c>
      <c r="S510" s="41">
        <v>166910.44218856728</v>
      </c>
      <c r="T510" s="39">
        <f t="shared" si="255"/>
        <v>0.28348123244773688</v>
      </c>
      <c r="V510" s="43">
        <f>$V$509</f>
        <v>3384</v>
      </c>
      <c r="W510" s="42">
        <f t="shared" si="256"/>
        <v>959.30049060314161</v>
      </c>
    </row>
    <row r="511" spans="1:23" x14ac:dyDescent="0.3">
      <c r="A511" s="5" t="s">
        <v>1132</v>
      </c>
      <c r="B511" s="5" t="s">
        <v>699</v>
      </c>
      <c r="C511" s="39">
        <v>12060201</v>
      </c>
      <c r="D511" s="39">
        <v>8490</v>
      </c>
      <c r="E511" s="39">
        <v>479</v>
      </c>
      <c r="F511" s="39">
        <f t="shared" si="252"/>
        <v>5.6419316843345113E-2</v>
      </c>
      <c r="H511" s="39">
        <f>Input!J227</f>
        <v>1140</v>
      </c>
      <c r="I511" s="39">
        <f>Input!K227</f>
        <v>6</v>
      </c>
      <c r="J511" s="39">
        <f t="shared" si="253"/>
        <v>1146</v>
      </c>
      <c r="K511" s="39">
        <f t="shared" si="254"/>
        <v>64.656537102473493</v>
      </c>
      <c r="P511" s="38" t="s">
        <v>1022</v>
      </c>
      <c r="Q511" s="40" t="s">
        <v>1312</v>
      </c>
      <c r="R511" s="39">
        <v>542495.10584019998</v>
      </c>
      <c r="S511" s="41">
        <v>101751.04191299999</v>
      </c>
      <c r="T511" s="39">
        <f t="shared" si="255"/>
        <v>0.18756121634574208</v>
      </c>
      <c r="V511" s="42">
        <f>Input!M122</f>
        <v>49</v>
      </c>
      <c r="W511" s="42">
        <f t="shared" si="256"/>
        <v>9.1904996009413615</v>
      </c>
    </row>
    <row r="512" spans="1:23" x14ac:dyDescent="0.3">
      <c r="A512" s="5" t="s">
        <v>1132</v>
      </c>
      <c r="B512" s="5" t="s">
        <v>699</v>
      </c>
      <c r="C512" s="39">
        <v>12060202</v>
      </c>
      <c r="D512" s="39">
        <v>8490</v>
      </c>
      <c r="E512" s="39">
        <v>7945</v>
      </c>
      <c r="F512" s="39">
        <f t="shared" si="252"/>
        <v>0.93580683156654887</v>
      </c>
      <c r="H512" s="39">
        <f>$H$511</f>
        <v>1140</v>
      </c>
      <c r="I512" s="39">
        <f>$I$511</f>
        <v>6</v>
      </c>
      <c r="J512" s="39">
        <f t="shared" si="253"/>
        <v>1146</v>
      </c>
      <c r="K512" s="39">
        <f t="shared" si="254"/>
        <v>1072.434628975265</v>
      </c>
      <c r="P512" s="38" t="s">
        <v>1022</v>
      </c>
      <c r="Q512" s="40" t="s">
        <v>1311</v>
      </c>
      <c r="R512" s="39">
        <v>542495.10584019998</v>
      </c>
      <c r="S512" s="41">
        <v>177606.68300799999</v>
      </c>
      <c r="T512" s="39">
        <f t="shared" si="255"/>
        <v>0.32738854433152564</v>
      </c>
      <c r="V512" s="42">
        <f>$V$511</f>
        <v>49</v>
      </c>
      <c r="W512" s="42">
        <f t="shared" si="256"/>
        <v>16.042038672244757</v>
      </c>
    </row>
    <row r="513" spans="1:23" x14ac:dyDescent="0.3">
      <c r="A513" s="5" t="s">
        <v>1132</v>
      </c>
      <c r="B513" s="5" t="s">
        <v>699</v>
      </c>
      <c r="C513" s="39">
        <v>12060204</v>
      </c>
      <c r="D513" s="39">
        <v>8490</v>
      </c>
      <c r="E513" s="39">
        <v>66</v>
      </c>
      <c r="F513" s="39">
        <f t="shared" si="252"/>
        <v>7.7738515901060075E-3</v>
      </c>
      <c r="H513" s="39">
        <f>$H$511</f>
        <v>1140</v>
      </c>
      <c r="I513" s="39">
        <f>$I$511</f>
        <v>6</v>
      </c>
      <c r="J513" s="39">
        <f t="shared" si="253"/>
        <v>1146</v>
      </c>
      <c r="K513" s="39">
        <f t="shared" si="254"/>
        <v>8.9088339222614845</v>
      </c>
      <c r="P513" s="38" t="s">
        <v>1022</v>
      </c>
      <c r="Q513" s="40" t="s">
        <v>1313</v>
      </c>
      <c r="R513" s="39">
        <v>542495.10584019998</v>
      </c>
      <c r="S513" s="41">
        <v>178650.766233</v>
      </c>
      <c r="T513" s="39">
        <f t="shared" si="255"/>
        <v>0.32931313906751492</v>
      </c>
      <c r="V513" s="42">
        <f t="shared" ref="V513:V514" si="287">$V$511</f>
        <v>49</v>
      </c>
      <c r="W513" s="42">
        <f t="shared" si="256"/>
        <v>16.13634381430823</v>
      </c>
    </row>
    <row r="514" spans="1:23" x14ac:dyDescent="0.3">
      <c r="A514" s="5" t="s">
        <v>1132</v>
      </c>
      <c r="B514" s="5" t="s">
        <v>1098</v>
      </c>
      <c r="C514" s="39">
        <v>12060104</v>
      </c>
      <c r="D514" s="39">
        <v>9630</v>
      </c>
      <c r="E514" s="39">
        <v>578</v>
      </c>
      <c r="F514" s="39">
        <f t="shared" si="252"/>
        <v>6.0020768431983389E-2</v>
      </c>
      <c r="H514" s="39">
        <f>Input!J229</f>
        <v>1778</v>
      </c>
      <c r="I514" s="39">
        <f>Input!K229</f>
        <v>7</v>
      </c>
      <c r="J514" s="39">
        <f t="shared" si="253"/>
        <v>1785</v>
      </c>
      <c r="K514" s="39">
        <f t="shared" si="254"/>
        <v>107.13707165109035</v>
      </c>
      <c r="P514" s="38" t="s">
        <v>1022</v>
      </c>
      <c r="Q514" s="40" t="s">
        <v>1320</v>
      </c>
      <c r="R514" s="39">
        <v>542495.10584019998</v>
      </c>
      <c r="S514" s="41">
        <v>84486.614686200002</v>
      </c>
      <c r="T514" s="39">
        <f t="shared" si="255"/>
        <v>0.15573710025521742</v>
      </c>
      <c r="V514" s="42">
        <f t="shared" si="287"/>
        <v>49</v>
      </c>
      <c r="W514" s="42">
        <f t="shared" si="256"/>
        <v>7.6311179125056539</v>
      </c>
    </row>
    <row r="515" spans="1:23" x14ac:dyDescent="0.3">
      <c r="A515" s="5" t="s">
        <v>1132</v>
      </c>
      <c r="B515" s="5" t="s">
        <v>1098</v>
      </c>
      <c r="C515" s="39">
        <v>12060105</v>
      </c>
      <c r="D515" s="39">
        <v>9630</v>
      </c>
      <c r="E515" s="39">
        <v>8493</v>
      </c>
      <c r="F515" s="39">
        <f t="shared" si="252"/>
        <v>0.88193146417445478</v>
      </c>
      <c r="H515" s="39">
        <f>$H$514</f>
        <v>1778</v>
      </c>
      <c r="I515" s="39">
        <f>$I$514</f>
        <v>7</v>
      </c>
      <c r="J515" s="39">
        <f t="shared" si="253"/>
        <v>1785</v>
      </c>
      <c r="K515" s="39">
        <f t="shared" si="254"/>
        <v>1574.2476635514017</v>
      </c>
      <c r="P515" s="38" t="s">
        <v>1023</v>
      </c>
      <c r="Q515" s="40" t="s">
        <v>1295</v>
      </c>
      <c r="R515" s="39">
        <v>620627.31628705061</v>
      </c>
      <c r="S515" s="41">
        <v>224886.71385599999</v>
      </c>
      <c r="T515" s="39">
        <f t="shared" si="255"/>
        <v>0.36235387639944949</v>
      </c>
      <c r="V515" s="42">
        <f>Input!M123</f>
        <v>15</v>
      </c>
      <c r="W515" s="42">
        <f t="shared" si="256"/>
        <v>5.4353081459917423</v>
      </c>
    </row>
    <row r="516" spans="1:23" x14ac:dyDescent="0.3">
      <c r="A516" s="5" t="s">
        <v>1132</v>
      </c>
      <c r="B516" s="5" t="s">
        <v>1098</v>
      </c>
      <c r="C516" s="39">
        <v>12060201</v>
      </c>
      <c r="D516" s="39">
        <v>9630</v>
      </c>
      <c r="E516" s="39">
        <v>524</v>
      </c>
      <c r="F516" s="39">
        <f t="shared" ref="F516:F579" si="288">E516/D516</f>
        <v>5.4413291796469365E-2</v>
      </c>
      <c r="H516" s="39">
        <f t="shared" ref="H516:H517" si="289">$H$514</f>
        <v>1778</v>
      </c>
      <c r="I516" s="39">
        <f t="shared" ref="I516:I517" si="290">$I$514</f>
        <v>7</v>
      </c>
      <c r="J516" s="39">
        <f t="shared" ref="J516:J579" si="291">SUM(H516:I516)</f>
        <v>1785</v>
      </c>
      <c r="K516" s="39">
        <f t="shared" ref="K516:K579" si="292">J516*F516</f>
        <v>97.127725856697822</v>
      </c>
      <c r="P516" s="38" t="s">
        <v>1023</v>
      </c>
      <c r="Q516" s="40" t="s">
        <v>1291</v>
      </c>
      <c r="R516" s="39">
        <v>620627.31628705061</v>
      </c>
      <c r="S516" s="41">
        <v>31.140128050600001</v>
      </c>
      <c r="T516" s="39">
        <f t="shared" ref="T516:T579" si="293">S516/R516</f>
        <v>5.0175245648061625E-5</v>
      </c>
      <c r="V516" s="42">
        <f>$V$515</f>
        <v>15</v>
      </c>
      <c r="W516" s="42">
        <f t="shared" ref="W516:W579" si="294">V516*T516</f>
        <v>7.5262868472092436E-4</v>
      </c>
    </row>
    <row r="517" spans="1:23" x14ac:dyDescent="0.3">
      <c r="A517" s="5" t="s">
        <v>1132</v>
      </c>
      <c r="B517" s="5" t="s">
        <v>1098</v>
      </c>
      <c r="C517" s="39">
        <v>12070201</v>
      </c>
      <c r="D517" s="39">
        <v>9630</v>
      </c>
      <c r="E517" s="39">
        <v>35</v>
      </c>
      <c r="F517" s="39">
        <f t="shared" si="288"/>
        <v>3.6344755970924196E-3</v>
      </c>
      <c r="H517" s="39">
        <f t="shared" si="289"/>
        <v>1778</v>
      </c>
      <c r="I517" s="39">
        <f t="shared" si="290"/>
        <v>7</v>
      </c>
      <c r="J517" s="39">
        <f t="shared" si="291"/>
        <v>1785</v>
      </c>
      <c r="K517" s="39">
        <f t="shared" si="292"/>
        <v>6.4875389408099693</v>
      </c>
      <c r="P517" s="38" t="s">
        <v>1023</v>
      </c>
      <c r="Q517" s="40" t="s">
        <v>1293</v>
      </c>
      <c r="R517" s="39">
        <v>620627.31628705061</v>
      </c>
      <c r="S517" s="41">
        <v>279377.72349300003</v>
      </c>
      <c r="T517" s="39">
        <f t="shared" si="293"/>
        <v>0.45015376565182175</v>
      </c>
      <c r="V517" s="42">
        <f t="shared" ref="V517:V518" si="295">$V$515</f>
        <v>15</v>
      </c>
      <c r="W517" s="42">
        <f t="shared" si="294"/>
        <v>6.7523064847773266</v>
      </c>
    </row>
    <row r="518" spans="1:23" x14ac:dyDescent="0.3">
      <c r="A518" s="5" t="s">
        <v>1132</v>
      </c>
      <c r="B518" s="5" t="s">
        <v>1100</v>
      </c>
      <c r="C518" s="39">
        <v>12050004</v>
      </c>
      <c r="D518" s="39">
        <v>1490</v>
      </c>
      <c r="E518" s="39">
        <v>599</v>
      </c>
      <c r="F518" s="39">
        <f t="shared" si="288"/>
        <v>0.40201342281879193</v>
      </c>
      <c r="H518" s="39">
        <f>Input!J231</f>
        <v>292</v>
      </c>
      <c r="I518" s="39">
        <f>Input!K231</f>
        <v>0</v>
      </c>
      <c r="J518" s="39">
        <f t="shared" si="291"/>
        <v>292</v>
      </c>
      <c r="K518" s="39">
        <f t="shared" si="292"/>
        <v>117.38791946308724</v>
      </c>
      <c r="P518" s="38" t="s">
        <v>1023</v>
      </c>
      <c r="Q518" s="40" t="s">
        <v>1294</v>
      </c>
      <c r="R518" s="39">
        <v>620627.31628705061</v>
      </c>
      <c r="S518" s="41">
        <v>116331.73881</v>
      </c>
      <c r="T518" s="39">
        <f t="shared" si="293"/>
        <v>0.18744218270308072</v>
      </c>
      <c r="V518" s="42">
        <f t="shared" si="295"/>
        <v>15</v>
      </c>
      <c r="W518" s="42">
        <f t="shared" si="294"/>
        <v>2.8116327405462109</v>
      </c>
    </row>
    <row r="519" spans="1:23" x14ac:dyDescent="0.3">
      <c r="A519" s="5" t="s">
        <v>1132</v>
      </c>
      <c r="B519" s="5" t="s">
        <v>1100</v>
      </c>
      <c r="C519" s="39">
        <v>12050007</v>
      </c>
      <c r="D519" s="39">
        <v>1490</v>
      </c>
      <c r="E519" s="39">
        <v>882</v>
      </c>
      <c r="F519" s="39">
        <f t="shared" si="288"/>
        <v>0.59194630872483223</v>
      </c>
      <c r="H519" s="39">
        <f>$H$518</f>
        <v>292</v>
      </c>
      <c r="I519" s="39">
        <f>$I$518</f>
        <v>0</v>
      </c>
      <c r="J519" s="39">
        <f t="shared" si="291"/>
        <v>292</v>
      </c>
      <c r="K519" s="39">
        <f t="shared" si="292"/>
        <v>172.848322147651</v>
      </c>
      <c r="P519" s="38" t="s">
        <v>1024</v>
      </c>
      <c r="Q519" s="40" t="s">
        <v>1217</v>
      </c>
      <c r="R519" s="39">
        <v>1449135.0973586002</v>
      </c>
      <c r="S519" s="41">
        <v>58142.337370900001</v>
      </c>
      <c r="T519" s="39">
        <f t="shared" si="293"/>
        <v>4.0122095915610972E-2</v>
      </c>
      <c r="V519" s="42">
        <f>Input!M124</f>
        <v>0</v>
      </c>
      <c r="W519" s="42">
        <f t="shared" si="294"/>
        <v>0</v>
      </c>
    </row>
    <row r="520" spans="1:23" x14ac:dyDescent="0.3">
      <c r="A520" s="5" t="s">
        <v>1132</v>
      </c>
      <c r="B520" s="5" t="s">
        <v>1100</v>
      </c>
      <c r="C520" s="39">
        <v>12060101</v>
      </c>
      <c r="D520" s="39">
        <v>1490</v>
      </c>
      <c r="E520" s="39">
        <v>9</v>
      </c>
      <c r="F520" s="39">
        <f t="shared" si="288"/>
        <v>6.0402684563758387E-3</v>
      </c>
      <c r="H520" s="39">
        <f>$H$518</f>
        <v>292</v>
      </c>
      <c r="I520" s="39">
        <f>$I$518</f>
        <v>0</v>
      </c>
      <c r="J520" s="39">
        <f t="shared" si="291"/>
        <v>292</v>
      </c>
      <c r="K520" s="39">
        <f t="shared" si="292"/>
        <v>1.763758389261745</v>
      </c>
      <c r="P520" s="38" t="s">
        <v>1024</v>
      </c>
      <c r="Q520" s="40" t="s">
        <v>1205</v>
      </c>
      <c r="R520" s="39">
        <v>1449135.0973586002</v>
      </c>
      <c r="S520" s="41">
        <v>54789.495314699998</v>
      </c>
      <c r="T520" s="39">
        <f t="shared" si="293"/>
        <v>3.7808410971873582E-2</v>
      </c>
      <c r="V520" s="42">
        <f>$V$519</f>
        <v>0</v>
      </c>
      <c r="W520" s="42">
        <f t="shared" si="294"/>
        <v>0</v>
      </c>
    </row>
    <row r="521" spans="1:23" x14ac:dyDescent="0.3">
      <c r="A521" s="5" t="s">
        <v>1132</v>
      </c>
      <c r="B521" s="5" t="s">
        <v>761</v>
      </c>
      <c r="C521" s="39">
        <v>12030102</v>
      </c>
      <c r="D521" s="39">
        <v>1</v>
      </c>
      <c r="E521" s="39">
        <v>1</v>
      </c>
      <c r="F521" s="39">
        <f t="shared" si="288"/>
        <v>1</v>
      </c>
      <c r="H521" s="39">
        <f>Input!J235</f>
        <v>0</v>
      </c>
      <c r="I521" s="39">
        <f>Input!K235</f>
        <v>0</v>
      </c>
      <c r="J521" s="39">
        <f t="shared" si="291"/>
        <v>0</v>
      </c>
      <c r="K521" s="39">
        <f t="shared" si="292"/>
        <v>0</v>
      </c>
      <c r="P521" s="38" t="s">
        <v>1024</v>
      </c>
      <c r="Q521" s="40" t="s">
        <v>1218</v>
      </c>
      <c r="R521" s="39">
        <v>1449135.0973586002</v>
      </c>
      <c r="S521" s="41">
        <v>488086.03780500003</v>
      </c>
      <c r="T521" s="39">
        <f t="shared" si="293"/>
        <v>0.33681196369797067</v>
      </c>
      <c r="V521" s="42">
        <f t="shared" ref="V521:V525" si="296">$V$519</f>
        <v>0</v>
      </c>
      <c r="W521" s="42">
        <f t="shared" si="294"/>
        <v>0</v>
      </c>
    </row>
    <row r="522" spans="1:23" x14ac:dyDescent="0.3">
      <c r="A522" s="5" t="s">
        <v>1132</v>
      </c>
      <c r="B522" s="5" t="s">
        <v>1103</v>
      </c>
      <c r="C522" s="39">
        <v>12060102</v>
      </c>
      <c r="D522" s="39">
        <v>131506</v>
      </c>
      <c r="E522" s="39">
        <v>128771</v>
      </c>
      <c r="F522" s="39">
        <f t="shared" si="288"/>
        <v>0.9792024698492845</v>
      </c>
      <c r="H522" s="39">
        <f>Input!J236</f>
        <v>23731</v>
      </c>
      <c r="I522" s="39">
        <f>Input!K236</f>
        <v>972</v>
      </c>
      <c r="J522" s="39">
        <f t="shared" si="291"/>
        <v>24703</v>
      </c>
      <c r="K522" s="39">
        <f t="shared" si="292"/>
        <v>24189.238612686873</v>
      </c>
      <c r="P522" s="38" t="s">
        <v>1024</v>
      </c>
      <c r="Q522" s="40" t="s">
        <v>1226</v>
      </c>
      <c r="R522" s="39">
        <v>1449135.0973586002</v>
      </c>
      <c r="S522" s="41">
        <v>263918.27515</v>
      </c>
      <c r="T522" s="39">
        <f t="shared" si="293"/>
        <v>0.18212123606077515</v>
      </c>
      <c r="V522" s="42">
        <f t="shared" si="296"/>
        <v>0</v>
      </c>
      <c r="W522" s="42">
        <f t="shared" si="294"/>
        <v>0</v>
      </c>
    </row>
    <row r="523" spans="1:23" x14ac:dyDescent="0.3">
      <c r="A523" s="5" t="s">
        <v>1132</v>
      </c>
      <c r="B523" s="5" t="s">
        <v>1103</v>
      </c>
      <c r="C523" s="39">
        <v>12090101</v>
      </c>
      <c r="D523" s="39">
        <v>131506</v>
      </c>
      <c r="E523" s="39">
        <v>449</v>
      </c>
      <c r="F523" s="39">
        <f t="shared" si="288"/>
        <v>3.4142928839748757E-3</v>
      </c>
      <c r="H523" s="39">
        <f>$H$522</f>
        <v>23731</v>
      </c>
      <c r="I523" s="39">
        <f>$I$522</f>
        <v>972</v>
      </c>
      <c r="J523" s="39">
        <f t="shared" si="291"/>
        <v>24703</v>
      </c>
      <c r="K523" s="39">
        <f t="shared" si="292"/>
        <v>84.343277112831359</v>
      </c>
      <c r="P523" s="38" t="s">
        <v>1024</v>
      </c>
      <c r="Q523" s="40" t="s">
        <v>1222</v>
      </c>
      <c r="R523" s="39">
        <v>1449135.0973586002</v>
      </c>
      <c r="S523" s="41">
        <v>174640.67611500001</v>
      </c>
      <c r="T523" s="39">
        <f t="shared" si="293"/>
        <v>0.1205137301783146</v>
      </c>
      <c r="V523" s="42">
        <f t="shared" si="296"/>
        <v>0</v>
      </c>
      <c r="W523" s="42">
        <f t="shared" si="294"/>
        <v>0</v>
      </c>
    </row>
    <row r="524" spans="1:23" x14ac:dyDescent="0.3">
      <c r="A524" s="5" t="s">
        <v>1132</v>
      </c>
      <c r="B524" s="5" t="s">
        <v>1103</v>
      </c>
      <c r="C524" s="39">
        <v>12090107</v>
      </c>
      <c r="D524" s="39">
        <v>131506</v>
      </c>
      <c r="E524" s="39">
        <v>26</v>
      </c>
      <c r="F524" s="39">
        <f t="shared" si="288"/>
        <v>1.9770961020789925E-4</v>
      </c>
      <c r="H524" s="39">
        <f t="shared" ref="H524:H525" si="297">$H$522</f>
        <v>23731</v>
      </c>
      <c r="I524" s="39">
        <f t="shared" ref="I524:I525" si="298">$I$522</f>
        <v>972</v>
      </c>
      <c r="J524" s="39">
        <f t="shared" si="291"/>
        <v>24703</v>
      </c>
      <c r="K524" s="39">
        <f t="shared" si="292"/>
        <v>4.8840205009657351</v>
      </c>
      <c r="P524" s="38" t="s">
        <v>1024</v>
      </c>
      <c r="Q524" s="40" t="s">
        <v>1227</v>
      </c>
      <c r="R524" s="39">
        <v>1449135.0973586002</v>
      </c>
      <c r="S524" s="41">
        <v>296791.73164999997</v>
      </c>
      <c r="T524" s="39">
        <f t="shared" si="293"/>
        <v>0.20480611655253869</v>
      </c>
      <c r="V524" s="42">
        <f t="shared" si="296"/>
        <v>0</v>
      </c>
      <c r="W524" s="42">
        <f t="shared" si="294"/>
        <v>0</v>
      </c>
    </row>
    <row r="525" spans="1:23" x14ac:dyDescent="0.3">
      <c r="A525" s="5" t="s">
        <v>1132</v>
      </c>
      <c r="B525" s="5" t="s">
        <v>1103</v>
      </c>
      <c r="C525" s="39">
        <v>12090108</v>
      </c>
      <c r="D525" s="39">
        <v>131506</v>
      </c>
      <c r="E525" s="39">
        <v>2260</v>
      </c>
      <c r="F525" s="39">
        <f t="shared" si="288"/>
        <v>1.7185527656532782E-2</v>
      </c>
      <c r="H525" s="39">
        <f t="shared" si="297"/>
        <v>23731</v>
      </c>
      <c r="I525" s="39">
        <f t="shared" si="298"/>
        <v>972</v>
      </c>
      <c r="J525" s="39">
        <f t="shared" si="291"/>
        <v>24703</v>
      </c>
      <c r="K525" s="39">
        <f t="shared" si="292"/>
        <v>424.53408969932934</v>
      </c>
      <c r="P525" s="38" t="s">
        <v>1024</v>
      </c>
      <c r="Q525" s="40" t="s">
        <v>1215</v>
      </c>
      <c r="R525" s="39">
        <v>1449135.0973586002</v>
      </c>
      <c r="S525" s="41">
        <v>112766.543953</v>
      </c>
      <c r="T525" s="39">
        <f t="shared" si="293"/>
        <v>7.7816446622916216E-2</v>
      </c>
      <c r="V525" s="42">
        <f t="shared" si="296"/>
        <v>0</v>
      </c>
      <c r="W525" s="42">
        <f t="shared" si="294"/>
        <v>0</v>
      </c>
    </row>
    <row r="526" spans="1:23" x14ac:dyDescent="0.3">
      <c r="A526" s="5" t="s">
        <v>1132</v>
      </c>
      <c r="B526" s="5" t="s">
        <v>1106</v>
      </c>
      <c r="C526" s="39">
        <v>12060101</v>
      </c>
      <c r="D526" s="39">
        <v>1641</v>
      </c>
      <c r="E526" s="39">
        <v>1138</v>
      </c>
      <c r="F526" s="39">
        <f t="shared" si="288"/>
        <v>0.6934795856185253</v>
      </c>
      <c r="H526" s="39">
        <f>Input!J239</f>
        <v>348</v>
      </c>
      <c r="I526" s="39">
        <f>Input!K239</f>
        <v>0</v>
      </c>
      <c r="J526" s="39">
        <f t="shared" si="291"/>
        <v>348</v>
      </c>
      <c r="K526" s="39">
        <f t="shared" si="292"/>
        <v>241.33089579524679</v>
      </c>
      <c r="P526" s="38" t="s">
        <v>1025</v>
      </c>
      <c r="Q526" s="40" t="s">
        <v>1293</v>
      </c>
      <c r="R526" s="39">
        <v>604254.65621729998</v>
      </c>
      <c r="S526" s="41">
        <v>25041.346403</v>
      </c>
      <c r="T526" s="39">
        <f t="shared" si="293"/>
        <v>4.144171028778091E-2</v>
      </c>
      <c r="V526" s="42">
        <f>Input!M125</f>
        <v>172</v>
      </c>
      <c r="W526" s="42">
        <f t="shared" si="294"/>
        <v>7.1279741694983167</v>
      </c>
    </row>
    <row r="527" spans="1:23" x14ac:dyDescent="0.3">
      <c r="A527" s="5" t="s">
        <v>1132</v>
      </c>
      <c r="B527" s="5" t="s">
        <v>1106</v>
      </c>
      <c r="C527" s="39">
        <v>12060102</v>
      </c>
      <c r="D527" s="39">
        <v>1641</v>
      </c>
      <c r="E527" s="39">
        <v>3</v>
      </c>
      <c r="F527" s="39">
        <f t="shared" si="288"/>
        <v>1.8281535648994515E-3</v>
      </c>
      <c r="H527" s="39">
        <f>$H$526</f>
        <v>348</v>
      </c>
      <c r="I527" s="39">
        <f>$I$526</f>
        <v>0</v>
      </c>
      <c r="J527" s="39">
        <f t="shared" si="291"/>
        <v>348</v>
      </c>
      <c r="K527" s="39">
        <f t="shared" si="292"/>
        <v>0.63619744058500916</v>
      </c>
      <c r="P527" s="38" t="s">
        <v>1025</v>
      </c>
      <c r="Q527" s="40" t="s">
        <v>1290</v>
      </c>
      <c r="R527" s="39">
        <v>604254.65621729998</v>
      </c>
      <c r="S527" s="41">
        <v>46378.564515899998</v>
      </c>
      <c r="T527" s="39">
        <f t="shared" si="293"/>
        <v>7.6753342384210763E-2</v>
      </c>
      <c r="V527" s="42">
        <f>$V$526</f>
        <v>172</v>
      </c>
      <c r="W527" s="42">
        <f t="shared" si="294"/>
        <v>13.201574890084251</v>
      </c>
    </row>
    <row r="528" spans="1:23" x14ac:dyDescent="0.3">
      <c r="A528" s="5" t="s">
        <v>1132</v>
      </c>
      <c r="B528" s="5" t="s">
        <v>1106</v>
      </c>
      <c r="C528" s="39">
        <v>12060104</v>
      </c>
      <c r="D528" s="39">
        <v>1641</v>
      </c>
      <c r="E528" s="39">
        <v>500</v>
      </c>
      <c r="F528" s="39">
        <f t="shared" si="288"/>
        <v>0.30469226081657524</v>
      </c>
      <c r="H528" s="39">
        <f>$H$526</f>
        <v>348</v>
      </c>
      <c r="I528" s="39">
        <f>$I$526</f>
        <v>0</v>
      </c>
      <c r="J528" s="39">
        <f t="shared" si="291"/>
        <v>348</v>
      </c>
      <c r="K528" s="39">
        <f t="shared" si="292"/>
        <v>106.03290676416819</v>
      </c>
      <c r="P528" s="38" t="s">
        <v>1025</v>
      </c>
      <c r="Q528" s="40" t="s">
        <v>1285</v>
      </c>
      <c r="R528" s="39">
        <v>604254.65621729998</v>
      </c>
      <c r="S528" s="41">
        <v>467396.16913699999</v>
      </c>
      <c r="T528" s="39">
        <f t="shared" si="293"/>
        <v>0.77350859331883504</v>
      </c>
      <c r="V528" s="42">
        <f t="shared" ref="V528:V529" si="299">$V$526</f>
        <v>172</v>
      </c>
      <c r="W528" s="42">
        <f t="shared" si="294"/>
        <v>133.04347805083964</v>
      </c>
    </row>
    <row r="529" spans="1:23" x14ac:dyDescent="0.3">
      <c r="A529" s="5" t="s">
        <v>1132</v>
      </c>
      <c r="B529" s="5" t="s">
        <v>708</v>
      </c>
      <c r="C529" s="39">
        <v>12070205</v>
      </c>
      <c r="D529" s="39">
        <v>641</v>
      </c>
      <c r="E529" s="39">
        <v>641</v>
      </c>
      <c r="F529" s="39">
        <f t="shared" si="288"/>
        <v>1</v>
      </c>
      <c r="H529" s="39">
        <f>Input!J242</f>
        <v>0</v>
      </c>
      <c r="I529" s="39">
        <f>Input!K242</f>
        <v>0</v>
      </c>
      <c r="J529" s="39">
        <f t="shared" si="291"/>
        <v>0</v>
      </c>
      <c r="K529" s="39">
        <f t="shared" si="292"/>
        <v>0</v>
      </c>
      <c r="P529" s="38" t="s">
        <v>1025</v>
      </c>
      <c r="Q529" s="40" t="s">
        <v>1286</v>
      </c>
      <c r="R529" s="39">
        <v>604254.65621729998</v>
      </c>
      <c r="S529" s="41">
        <v>65438.5761614</v>
      </c>
      <c r="T529" s="39">
        <f t="shared" si="293"/>
        <v>0.10829635400917326</v>
      </c>
      <c r="V529" s="42">
        <f t="shared" si="299"/>
        <v>172</v>
      </c>
      <c r="W529" s="42">
        <f t="shared" si="294"/>
        <v>18.6269728895778</v>
      </c>
    </row>
    <row r="530" spans="1:23" x14ac:dyDescent="0.3">
      <c r="A530" s="5" t="s">
        <v>1132</v>
      </c>
      <c r="B530" s="5" t="s">
        <v>1116</v>
      </c>
      <c r="C530" s="39">
        <v>12070101</v>
      </c>
      <c r="D530" s="39">
        <v>33716</v>
      </c>
      <c r="E530" s="39">
        <v>25082</v>
      </c>
      <c r="F530" s="39">
        <f t="shared" si="288"/>
        <v>0.7439198006881006</v>
      </c>
      <c r="H530" s="39">
        <f>Input!J256</f>
        <v>5265</v>
      </c>
      <c r="I530" s="39">
        <f>Input!K256</f>
        <v>414</v>
      </c>
      <c r="J530" s="39">
        <f t="shared" si="291"/>
        <v>5679</v>
      </c>
      <c r="K530" s="39">
        <f t="shared" si="292"/>
        <v>4224.7205481077235</v>
      </c>
      <c r="P530" s="38" t="s">
        <v>1026</v>
      </c>
      <c r="Q530" s="40" t="s">
        <v>1330</v>
      </c>
      <c r="R530" s="39">
        <v>727033.75262369995</v>
      </c>
      <c r="S530" s="41">
        <v>170510.70365700001</v>
      </c>
      <c r="T530" s="39">
        <f t="shared" si="293"/>
        <v>0.23452928153839561</v>
      </c>
      <c r="V530" s="42">
        <f>Input!M126</f>
        <v>65</v>
      </c>
      <c r="W530" s="42">
        <f t="shared" si="294"/>
        <v>15.244403299995716</v>
      </c>
    </row>
    <row r="531" spans="1:23" x14ac:dyDescent="0.3">
      <c r="A531" s="5" t="s">
        <v>1132</v>
      </c>
      <c r="B531" s="5" t="s">
        <v>1116</v>
      </c>
      <c r="C531" s="39">
        <v>12070102</v>
      </c>
      <c r="D531" s="39">
        <v>33716</v>
      </c>
      <c r="E531" s="39">
        <v>2623</v>
      </c>
      <c r="F531" s="39">
        <f t="shared" si="288"/>
        <v>7.7796891683473715E-2</v>
      </c>
      <c r="H531" s="39">
        <f>$H$530</f>
        <v>5265</v>
      </c>
      <c r="I531" s="39">
        <f>$I$530</f>
        <v>414</v>
      </c>
      <c r="J531" s="39">
        <f t="shared" si="291"/>
        <v>5679</v>
      </c>
      <c r="K531" s="39">
        <f t="shared" si="292"/>
        <v>441.80854787044723</v>
      </c>
      <c r="P531" s="38" t="s">
        <v>1026</v>
      </c>
      <c r="Q531" s="40" t="s">
        <v>1331</v>
      </c>
      <c r="R531" s="39">
        <v>727033.75262369995</v>
      </c>
      <c r="S531" s="41">
        <v>369676.66742399998</v>
      </c>
      <c r="T531" s="39">
        <f t="shared" si="293"/>
        <v>0.50847249675812256</v>
      </c>
      <c r="V531" s="42">
        <f>$V$530</f>
        <v>65</v>
      </c>
      <c r="W531" s="42">
        <f t="shared" si="294"/>
        <v>33.050712289277968</v>
      </c>
    </row>
    <row r="532" spans="1:23" x14ac:dyDescent="0.3">
      <c r="A532" s="5" t="s">
        <v>1132</v>
      </c>
      <c r="B532" s="5" t="s">
        <v>1116</v>
      </c>
      <c r="C532" s="39">
        <v>12070104</v>
      </c>
      <c r="D532" s="39">
        <v>33716</v>
      </c>
      <c r="E532" s="39">
        <v>5999</v>
      </c>
      <c r="F532" s="39">
        <f t="shared" si="288"/>
        <v>0.17792739352236328</v>
      </c>
      <c r="H532" s="39">
        <f t="shared" ref="H532:H533" si="300">$H$530</f>
        <v>5265</v>
      </c>
      <c r="I532" s="39">
        <f t="shared" ref="I532:I533" si="301">$I$530</f>
        <v>414</v>
      </c>
      <c r="J532" s="39">
        <f t="shared" si="291"/>
        <v>5679</v>
      </c>
      <c r="K532" s="39">
        <f t="shared" si="292"/>
        <v>1010.449667813501</v>
      </c>
      <c r="P532" s="38" t="s">
        <v>1026</v>
      </c>
      <c r="Q532" s="40" t="s">
        <v>1335</v>
      </c>
      <c r="R532" s="39">
        <v>727033.75262369995</v>
      </c>
      <c r="S532" s="41">
        <v>121517.190629</v>
      </c>
      <c r="T532" s="39">
        <f t="shared" si="293"/>
        <v>0.16714105801893242</v>
      </c>
      <c r="V532" s="42">
        <f t="shared" ref="V532:V533" si="302">$V$530</f>
        <v>65</v>
      </c>
      <c r="W532" s="42">
        <f t="shared" si="294"/>
        <v>10.864168771230608</v>
      </c>
    </row>
    <row r="533" spans="1:23" x14ac:dyDescent="0.3">
      <c r="A533" s="5" t="s">
        <v>1132</v>
      </c>
      <c r="B533" s="5" t="s">
        <v>1116</v>
      </c>
      <c r="C533" s="39">
        <v>12090301</v>
      </c>
      <c r="D533" s="39">
        <v>33716</v>
      </c>
      <c r="E533" s="39">
        <v>12</v>
      </c>
      <c r="F533" s="39">
        <f t="shared" si="288"/>
        <v>3.5591410606240363E-4</v>
      </c>
      <c r="H533" s="39">
        <f t="shared" si="300"/>
        <v>5265</v>
      </c>
      <c r="I533" s="39">
        <f t="shared" si="301"/>
        <v>414</v>
      </c>
      <c r="J533" s="39">
        <f t="shared" si="291"/>
        <v>5679</v>
      </c>
      <c r="K533" s="39">
        <f t="shared" si="292"/>
        <v>2.0212362083283901</v>
      </c>
      <c r="P533" s="38" t="s">
        <v>1026</v>
      </c>
      <c r="Q533" s="40" t="s">
        <v>1334</v>
      </c>
      <c r="R533" s="39">
        <v>727033.75262369995</v>
      </c>
      <c r="S533" s="41">
        <v>65329.190913699997</v>
      </c>
      <c r="T533" s="39">
        <f t="shared" si="293"/>
        <v>8.9857163684549393E-2</v>
      </c>
      <c r="V533" s="42">
        <f t="shared" si="302"/>
        <v>65</v>
      </c>
      <c r="W533" s="42">
        <f t="shared" si="294"/>
        <v>5.8407156394957109</v>
      </c>
    </row>
    <row r="534" spans="1:23" x14ac:dyDescent="0.3">
      <c r="A534" s="5" t="s">
        <v>1132</v>
      </c>
      <c r="B534" s="5" t="s">
        <v>1119</v>
      </c>
      <c r="C534" s="39">
        <v>12070102</v>
      </c>
      <c r="D534" s="39">
        <v>366594</v>
      </c>
      <c r="E534" s="39">
        <v>705</v>
      </c>
      <c r="F534" s="39">
        <f t="shared" si="288"/>
        <v>1.9231083978461187E-3</v>
      </c>
      <c r="H534" s="39">
        <f>Input!J265</f>
        <v>68167</v>
      </c>
      <c r="I534" s="39">
        <f>Input!K265</f>
        <v>1587</v>
      </c>
      <c r="J534" s="39">
        <f t="shared" si="291"/>
        <v>69754</v>
      </c>
      <c r="K534" s="39">
        <f t="shared" si="292"/>
        <v>134.14450318335815</v>
      </c>
      <c r="P534" s="38" t="s">
        <v>1027</v>
      </c>
      <c r="Q534" s="40" t="s">
        <v>1328</v>
      </c>
      <c r="R534" s="39">
        <v>555690.35194560001</v>
      </c>
      <c r="S534" s="41">
        <v>76749.4214832</v>
      </c>
      <c r="T534" s="39">
        <f t="shared" si="293"/>
        <v>0.13811544723510599</v>
      </c>
      <c r="V534" s="42">
        <f>Input!M127</f>
        <v>49</v>
      </c>
      <c r="W534" s="42">
        <f t="shared" si="294"/>
        <v>6.7676569145201935</v>
      </c>
    </row>
    <row r="535" spans="1:23" x14ac:dyDescent="0.3">
      <c r="A535" s="5" t="s">
        <v>1132</v>
      </c>
      <c r="B535" s="5" t="s">
        <v>1119</v>
      </c>
      <c r="C535" s="39">
        <v>12070203</v>
      </c>
      <c r="D535" s="39">
        <v>366594</v>
      </c>
      <c r="E535" s="39">
        <v>3218</v>
      </c>
      <c r="F535" s="39">
        <f t="shared" si="288"/>
        <v>8.7781032968351907E-3</v>
      </c>
      <c r="H535" s="39">
        <f>$H$534</f>
        <v>68167</v>
      </c>
      <c r="I535" s="39">
        <f>$I$534</f>
        <v>1587</v>
      </c>
      <c r="J535" s="39">
        <f t="shared" si="291"/>
        <v>69754</v>
      </c>
      <c r="K535" s="39">
        <f t="shared" si="292"/>
        <v>612.30781736744188</v>
      </c>
      <c r="P535" s="38" t="s">
        <v>1027</v>
      </c>
      <c r="Q535" s="40" t="s">
        <v>1337</v>
      </c>
      <c r="R535" s="39">
        <v>555690.35194560001</v>
      </c>
      <c r="S535" s="41">
        <v>229950.51719399999</v>
      </c>
      <c r="T535" s="39">
        <f t="shared" si="293"/>
        <v>0.41381052665192086</v>
      </c>
      <c r="V535" s="42">
        <f>$V$534</f>
        <v>49</v>
      </c>
      <c r="W535" s="42">
        <f t="shared" si="294"/>
        <v>20.276715805944121</v>
      </c>
    </row>
    <row r="536" spans="1:23" x14ac:dyDescent="0.3">
      <c r="A536" s="5" t="s">
        <v>1132</v>
      </c>
      <c r="B536" s="5" t="s">
        <v>1119</v>
      </c>
      <c r="C536" s="39">
        <v>12070204</v>
      </c>
      <c r="D536" s="39">
        <v>366594</v>
      </c>
      <c r="E536" s="39">
        <v>3808</v>
      </c>
      <c r="F536" s="39">
        <f t="shared" si="288"/>
        <v>1.0387513161699318E-2</v>
      </c>
      <c r="H536" s="39">
        <f t="shared" ref="H536:H539" si="303">$H$534</f>
        <v>68167</v>
      </c>
      <c r="I536" s="39">
        <f t="shared" ref="I536:I539" si="304">$I$534</f>
        <v>1587</v>
      </c>
      <c r="J536" s="39">
        <f t="shared" si="291"/>
        <v>69754</v>
      </c>
      <c r="K536" s="39">
        <f t="shared" si="292"/>
        <v>724.57059308117425</v>
      </c>
      <c r="P536" s="38" t="s">
        <v>1027</v>
      </c>
      <c r="Q536" s="40" t="s">
        <v>1336</v>
      </c>
      <c r="R536" s="39">
        <v>555690.35194560001</v>
      </c>
      <c r="S536" s="41">
        <v>241533.039495</v>
      </c>
      <c r="T536" s="39">
        <f t="shared" si="293"/>
        <v>0.43465400946649002</v>
      </c>
      <c r="V536" s="42">
        <f t="shared" ref="V536:V537" si="305">$V$534</f>
        <v>49</v>
      </c>
      <c r="W536" s="42">
        <f t="shared" si="294"/>
        <v>21.298046463858011</v>
      </c>
    </row>
    <row r="537" spans="1:23" x14ac:dyDescent="0.3">
      <c r="A537" s="5" t="s">
        <v>1132</v>
      </c>
      <c r="B537" s="5" t="s">
        <v>1119</v>
      </c>
      <c r="C537" s="39">
        <v>12070205</v>
      </c>
      <c r="D537" s="39">
        <v>366594</v>
      </c>
      <c r="E537" s="39">
        <v>357216</v>
      </c>
      <c r="F537" s="39">
        <f t="shared" si="288"/>
        <v>0.97441856658865122</v>
      </c>
      <c r="H537" s="39">
        <f t="shared" si="303"/>
        <v>68167</v>
      </c>
      <c r="I537" s="39">
        <f t="shared" si="304"/>
        <v>1587</v>
      </c>
      <c r="J537" s="39">
        <f t="shared" si="291"/>
        <v>69754</v>
      </c>
      <c r="K537" s="39">
        <f t="shared" si="292"/>
        <v>67969.592693824772</v>
      </c>
      <c r="P537" s="38" t="s">
        <v>1027</v>
      </c>
      <c r="Q537" s="40" t="s">
        <v>1330</v>
      </c>
      <c r="R537" s="39">
        <v>555690.35194560001</v>
      </c>
      <c r="S537" s="41">
        <v>7457.3737733999997</v>
      </c>
      <c r="T537" s="39">
        <f t="shared" si="293"/>
        <v>1.3420016646483091E-2</v>
      </c>
      <c r="V537" s="42">
        <f t="shared" si="305"/>
        <v>49</v>
      </c>
      <c r="W537" s="42">
        <f t="shared" si="294"/>
        <v>0.65758081567767146</v>
      </c>
    </row>
    <row r="538" spans="1:23" x14ac:dyDescent="0.3">
      <c r="A538" s="5" t="s">
        <v>1132</v>
      </c>
      <c r="B538" s="5" t="s">
        <v>1119</v>
      </c>
      <c r="C538" s="39">
        <v>12090205</v>
      </c>
      <c r="D538" s="39">
        <v>366594</v>
      </c>
      <c r="E538" s="39">
        <v>551</v>
      </c>
      <c r="F538" s="39">
        <f t="shared" si="288"/>
        <v>1.5030251449832785E-3</v>
      </c>
      <c r="H538" s="39">
        <f t="shared" si="303"/>
        <v>68167</v>
      </c>
      <c r="I538" s="39">
        <f t="shared" si="304"/>
        <v>1587</v>
      </c>
      <c r="J538" s="39">
        <f t="shared" si="291"/>
        <v>69754</v>
      </c>
      <c r="K538" s="39">
        <f t="shared" si="292"/>
        <v>104.8420159631636</v>
      </c>
      <c r="P538" s="38" t="s">
        <v>777</v>
      </c>
      <c r="Q538" s="40" t="s">
        <v>1185</v>
      </c>
      <c r="R538" s="39">
        <v>469493.33456040372</v>
      </c>
      <c r="S538" s="41">
        <v>127525.25161199999</v>
      </c>
      <c r="T538" s="39">
        <f t="shared" si="293"/>
        <v>0.27162313546241185</v>
      </c>
      <c r="V538" s="43">
        <f>Input!M128</f>
        <v>3917</v>
      </c>
      <c r="W538" s="42">
        <f t="shared" si="294"/>
        <v>1063.9478216062671</v>
      </c>
    </row>
    <row r="539" spans="1:23" x14ac:dyDescent="0.3">
      <c r="A539" s="5" t="s">
        <v>1132</v>
      </c>
      <c r="B539" s="5" t="s">
        <v>1119</v>
      </c>
      <c r="C539" s="39">
        <v>12090301</v>
      </c>
      <c r="D539" s="39">
        <v>366594</v>
      </c>
      <c r="E539" s="39">
        <v>1096</v>
      </c>
      <c r="F539" s="39">
        <f t="shared" si="288"/>
        <v>2.989683409984888E-3</v>
      </c>
      <c r="H539" s="39">
        <f t="shared" si="303"/>
        <v>68167</v>
      </c>
      <c r="I539" s="39">
        <f t="shared" si="304"/>
        <v>1587</v>
      </c>
      <c r="J539" s="39">
        <f t="shared" si="291"/>
        <v>69754</v>
      </c>
      <c r="K539" s="39">
        <f t="shared" si="292"/>
        <v>208.54237658008589</v>
      </c>
      <c r="P539" s="38" t="s">
        <v>777</v>
      </c>
      <c r="Q539" s="40" t="s">
        <v>1186</v>
      </c>
      <c r="R539" s="39">
        <v>469493.33456040372</v>
      </c>
      <c r="S539" s="41">
        <v>103268.18438599999</v>
      </c>
      <c r="T539" s="39">
        <f t="shared" si="293"/>
        <v>0.21995665706882106</v>
      </c>
      <c r="V539" s="43">
        <f>$V$538</f>
        <v>3917</v>
      </c>
      <c r="W539" s="42">
        <f t="shared" si="294"/>
        <v>861.57022573857205</v>
      </c>
    </row>
    <row r="540" spans="1:23" x14ac:dyDescent="0.3">
      <c r="A540" s="5" t="s">
        <v>1132</v>
      </c>
      <c r="B540" s="5" t="s">
        <v>749</v>
      </c>
      <c r="C540" s="39">
        <v>12030101</v>
      </c>
      <c r="D540" s="39">
        <v>14804</v>
      </c>
      <c r="E540" s="39">
        <v>302</v>
      </c>
      <c r="F540" s="39">
        <f t="shared" si="288"/>
        <v>2.0399891921102406E-2</v>
      </c>
      <c r="H540" s="39">
        <f>Input!J273</f>
        <v>2224</v>
      </c>
      <c r="I540" s="39">
        <f>Input!K273</f>
        <v>33</v>
      </c>
      <c r="J540" s="39">
        <f t="shared" si="291"/>
        <v>2257</v>
      </c>
      <c r="K540" s="39">
        <f t="shared" si="292"/>
        <v>46.042556065928132</v>
      </c>
      <c r="P540" s="38" t="s">
        <v>777</v>
      </c>
      <c r="Q540" s="40" t="s">
        <v>1171</v>
      </c>
      <c r="R540" s="39">
        <v>469493.33456040372</v>
      </c>
      <c r="S540" s="41">
        <v>32039.5627389</v>
      </c>
      <c r="T540" s="39">
        <f t="shared" si="293"/>
        <v>6.8242849004234107E-2</v>
      </c>
      <c r="V540" s="43">
        <f t="shared" ref="V540:V541" si="306">$V$538</f>
        <v>3917</v>
      </c>
      <c r="W540" s="42">
        <f t="shared" si="294"/>
        <v>267.30723954958501</v>
      </c>
    </row>
    <row r="541" spans="1:23" x14ac:dyDescent="0.3">
      <c r="A541" s="5" t="s">
        <v>1132</v>
      </c>
      <c r="B541" s="5" t="s">
        <v>749</v>
      </c>
      <c r="C541" s="39">
        <v>12060101</v>
      </c>
      <c r="D541" s="39">
        <v>14804</v>
      </c>
      <c r="E541" s="39">
        <v>1090</v>
      </c>
      <c r="F541" s="39">
        <f t="shared" si="288"/>
        <v>7.3628748986760334E-2</v>
      </c>
      <c r="H541" s="39">
        <f>$H$540</f>
        <v>2224</v>
      </c>
      <c r="I541" s="39">
        <f>$I$540</f>
        <v>33</v>
      </c>
      <c r="J541" s="39">
        <f t="shared" si="291"/>
        <v>2257</v>
      </c>
      <c r="K541" s="39">
        <f t="shared" si="292"/>
        <v>166.18008646311807</v>
      </c>
      <c r="P541" s="38" t="s">
        <v>777</v>
      </c>
      <c r="Q541" s="40" t="s">
        <v>1264</v>
      </c>
      <c r="R541" s="39">
        <v>469493.33456040372</v>
      </c>
      <c r="S541" s="41">
        <v>206660.33582350376</v>
      </c>
      <c r="T541" s="39">
        <f t="shared" si="293"/>
        <v>0.44017735846453304</v>
      </c>
      <c r="V541" s="43">
        <f t="shared" si="306"/>
        <v>3917</v>
      </c>
      <c r="W541" s="42">
        <f t="shared" si="294"/>
        <v>1724.1747131055758</v>
      </c>
    </row>
    <row r="542" spans="1:23" x14ac:dyDescent="0.3">
      <c r="A542" s="5" t="s">
        <v>1132</v>
      </c>
      <c r="B542" s="5" t="s">
        <v>749</v>
      </c>
      <c r="C542" s="39">
        <v>12060104</v>
      </c>
      <c r="D542" s="39">
        <v>14804</v>
      </c>
      <c r="E542" s="39">
        <v>178</v>
      </c>
      <c r="F542" s="39">
        <f t="shared" si="288"/>
        <v>1.2023777357470953E-2</v>
      </c>
      <c r="H542" s="39">
        <f t="shared" ref="H542:H543" si="307">$H$540</f>
        <v>2224</v>
      </c>
      <c r="I542" s="39">
        <f t="shared" ref="I542:I543" si="308">$I$540</f>
        <v>33</v>
      </c>
      <c r="J542" s="39">
        <f t="shared" si="291"/>
        <v>2257</v>
      </c>
      <c r="K542" s="39">
        <f t="shared" si="292"/>
        <v>27.137665495811941</v>
      </c>
      <c r="P542" s="38" t="s">
        <v>1028</v>
      </c>
      <c r="Q542" s="40" t="s">
        <v>1235</v>
      </c>
      <c r="R542" s="39">
        <v>599766.74215702398</v>
      </c>
      <c r="S542" s="41">
        <v>892.79457202399999</v>
      </c>
      <c r="T542" s="39">
        <f t="shared" si="293"/>
        <v>1.4885696542844633E-3</v>
      </c>
      <c r="V542" s="42">
        <f>Input!M129</f>
        <v>162</v>
      </c>
      <c r="W542" s="42">
        <f t="shared" si="294"/>
        <v>0.24114828399408306</v>
      </c>
    </row>
    <row r="543" spans="1:23" x14ac:dyDescent="0.3">
      <c r="A543" s="5" t="s">
        <v>1132</v>
      </c>
      <c r="B543" s="5" t="s">
        <v>749</v>
      </c>
      <c r="C543" s="39">
        <v>12060201</v>
      </c>
      <c r="D543" s="39">
        <v>14804</v>
      </c>
      <c r="E543" s="39">
        <v>13234</v>
      </c>
      <c r="F543" s="39">
        <f t="shared" si="288"/>
        <v>0.89394758173466626</v>
      </c>
      <c r="H543" s="39">
        <f t="shared" si="307"/>
        <v>2224</v>
      </c>
      <c r="I543" s="39">
        <f t="shared" si="308"/>
        <v>33</v>
      </c>
      <c r="J543" s="39">
        <f t="shared" si="291"/>
        <v>2257</v>
      </c>
      <c r="K543" s="39">
        <f t="shared" si="292"/>
        <v>2017.6396919751417</v>
      </c>
      <c r="P543" s="38" t="s">
        <v>1028</v>
      </c>
      <c r="Q543" s="40" t="s">
        <v>1257</v>
      </c>
      <c r="R543" s="39">
        <v>599766.74215702398</v>
      </c>
      <c r="S543" s="41">
        <v>325716.82857299998</v>
      </c>
      <c r="T543" s="39">
        <f t="shared" si="293"/>
        <v>0.54307250749112823</v>
      </c>
      <c r="V543" s="42">
        <f>$V$542</f>
        <v>162</v>
      </c>
      <c r="W543" s="42">
        <f t="shared" si="294"/>
        <v>87.977746213562767</v>
      </c>
    </row>
    <row r="544" spans="1:23" x14ac:dyDescent="0.3">
      <c r="A544" s="5" t="s">
        <v>1133</v>
      </c>
      <c r="B544" s="5" t="s">
        <v>942</v>
      </c>
      <c r="C544" s="39">
        <v>12070104</v>
      </c>
      <c r="D544" s="39">
        <v>28417</v>
      </c>
      <c r="E544" s="39">
        <v>24044</v>
      </c>
      <c r="F544" s="39">
        <f t="shared" si="288"/>
        <v>0.84611324207340677</v>
      </c>
      <c r="H544" s="39">
        <f>Input!J276</f>
        <v>4123</v>
      </c>
      <c r="I544" s="39">
        <f>Input!K276</f>
        <v>210</v>
      </c>
      <c r="J544" s="39">
        <f t="shared" ref="J544:J546" si="309">SUM(H544:I544)</f>
        <v>4333</v>
      </c>
      <c r="K544" s="39">
        <f t="shared" ref="K544:K546" si="310">J544*F544</f>
        <v>3666.2086779040715</v>
      </c>
      <c r="P544" s="38" t="s">
        <v>1028</v>
      </c>
      <c r="Q544" s="40" t="s">
        <v>1269</v>
      </c>
      <c r="R544" s="39">
        <v>599766.74215702398</v>
      </c>
      <c r="S544" s="41">
        <v>273157.11901199998</v>
      </c>
      <c r="T544" s="39">
        <f t="shared" si="293"/>
        <v>0.45543892285458726</v>
      </c>
      <c r="V544" s="42">
        <f>$V$542</f>
        <v>162</v>
      </c>
      <c r="W544" s="42">
        <f t="shared" si="294"/>
        <v>73.78110550244314</v>
      </c>
    </row>
    <row r="545" spans="1:23" x14ac:dyDescent="0.3">
      <c r="A545" s="5" t="s">
        <v>1133</v>
      </c>
      <c r="B545" s="5" t="s">
        <v>942</v>
      </c>
      <c r="C545" s="39">
        <v>12090301</v>
      </c>
      <c r="D545" s="39">
        <v>28417</v>
      </c>
      <c r="E545" s="39">
        <v>147</v>
      </c>
      <c r="F545" s="39">
        <f t="shared" si="288"/>
        <v>5.1729598479783225E-3</v>
      </c>
      <c r="H545" s="39">
        <f>$H$544</f>
        <v>4123</v>
      </c>
      <c r="I545" s="39">
        <f>$I$544</f>
        <v>210</v>
      </c>
      <c r="J545" s="39">
        <f t="shared" si="309"/>
        <v>4333</v>
      </c>
      <c r="K545" s="39">
        <f t="shared" si="310"/>
        <v>22.414435021290071</v>
      </c>
      <c r="P545" s="38" t="s">
        <v>1029</v>
      </c>
      <c r="Q545" s="40" t="s">
        <v>1308</v>
      </c>
      <c r="R545" s="39">
        <v>482149.84207568009</v>
      </c>
      <c r="S545" s="41">
        <v>29244.992645599999</v>
      </c>
      <c r="T545" s="39">
        <f t="shared" si="293"/>
        <v>6.0655402311652305E-2</v>
      </c>
      <c r="V545" s="42">
        <f>Input!M130</f>
        <v>484</v>
      </c>
      <c r="W545" s="42">
        <f t="shared" si="294"/>
        <v>29.357214718839717</v>
      </c>
    </row>
    <row r="546" spans="1:23" x14ac:dyDescent="0.3">
      <c r="A546" s="5" t="s">
        <v>1133</v>
      </c>
      <c r="B546" s="5" t="s">
        <v>942</v>
      </c>
      <c r="C546" s="39">
        <v>12090401</v>
      </c>
      <c r="D546" s="39">
        <v>28417</v>
      </c>
      <c r="E546" s="39">
        <v>4226</v>
      </c>
      <c r="F546" s="39">
        <f t="shared" si="288"/>
        <v>0.1487137980786149</v>
      </c>
      <c r="H546" s="39">
        <f>$H$544</f>
        <v>4123</v>
      </c>
      <c r="I546" s="39">
        <f>$I$544</f>
        <v>210</v>
      </c>
      <c r="J546" s="39">
        <f t="shared" si="309"/>
        <v>4333</v>
      </c>
      <c r="K546" s="39">
        <f t="shared" si="310"/>
        <v>644.37688707463838</v>
      </c>
      <c r="P546" s="38" t="s">
        <v>1029</v>
      </c>
      <c r="Q546" s="40" t="s">
        <v>1319</v>
      </c>
      <c r="R546" s="39">
        <v>482149.84207568009</v>
      </c>
      <c r="S546" s="41">
        <v>2721.7648818799998</v>
      </c>
      <c r="T546" s="39">
        <f t="shared" si="293"/>
        <v>5.6450601957322251E-3</v>
      </c>
      <c r="V546" s="42">
        <f>$V$545</f>
        <v>484</v>
      </c>
      <c r="W546" s="42">
        <f t="shared" si="294"/>
        <v>2.7322091347343971</v>
      </c>
    </row>
    <row r="547" spans="1:23" x14ac:dyDescent="0.3">
      <c r="A547" s="5" t="s">
        <v>1133</v>
      </c>
      <c r="B547" s="5" t="s">
        <v>642</v>
      </c>
      <c r="C547" s="39">
        <v>12040204</v>
      </c>
      <c r="D547" s="39">
        <v>313166</v>
      </c>
      <c r="E547" s="39">
        <v>178013</v>
      </c>
      <c r="F547" s="39">
        <f t="shared" si="288"/>
        <v>0.56843016163951388</v>
      </c>
      <c r="H547" s="39">
        <f>Input!J21</f>
        <v>47184</v>
      </c>
      <c r="I547" s="39">
        <f>Input!K21</f>
        <v>260239</v>
      </c>
      <c r="J547" s="39">
        <f t="shared" si="291"/>
        <v>307423</v>
      </c>
      <c r="K547" s="39">
        <f t="shared" si="292"/>
        <v>174748.50558170429</v>
      </c>
      <c r="P547" s="38" t="s">
        <v>1029</v>
      </c>
      <c r="Q547" s="40" t="s">
        <v>1318</v>
      </c>
      <c r="R547" s="39">
        <v>482149.84207568009</v>
      </c>
      <c r="S547" s="41">
        <v>354063.15181700001</v>
      </c>
      <c r="T547" s="39">
        <f t="shared" si="293"/>
        <v>0.73434256515099072</v>
      </c>
      <c r="V547" s="42">
        <f t="shared" ref="V547:V551" si="311">$V$545</f>
        <v>484</v>
      </c>
      <c r="W547" s="42">
        <f t="shared" si="294"/>
        <v>355.42180153307953</v>
      </c>
    </row>
    <row r="548" spans="1:23" x14ac:dyDescent="0.3">
      <c r="A548" s="5" t="s">
        <v>1133</v>
      </c>
      <c r="B548" s="5" t="s">
        <v>642</v>
      </c>
      <c r="C548" s="39">
        <v>12040205</v>
      </c>
      <c r="D548" s="39">
        <v>313166</v>
      </c>
      <c r="E548" s="39">
        <v>97532</v>
      </c>
      <c r="F548" s="39">
        <f t="shared" si="288"/>
        <v>0.31143866192370817</v>
      </c>
      <c r="H548" s="39">
        <f>$H$547</f>
        <v>47184</v>
      </c>
      <c r="I548" s="39">
        <f>$I$547</f>
        <v>260239</v>
      </c>
      <c r="J548" s="39">
        <f t="shared" si="291"/>
        <v>307423</v>
      </c>
      <c r="K548" s="39">
        <f t="shared" si="292"/>
        <v>95743.407764572141</v>
      </c>
      <c r="P548" s="38" t="s">
        <v>1029</v>
      </c>
      <c r="Q548" s="40" t="s">
        <v>1299</v>
      </c>
      <c r="R548" s="39">
        <v>482149.84207568009</v>
      </c>
      <c r="S548" s="41">
        <v>29570.738749700002</v>
      </c>
      <c r="T548" s="39">
        <f t="shared" si="293"/>
        <v>6.1331014073128048E-2</v>
      </c>
      <c r="V548" s="42">
        <f t="shared" si="311"/>
        <v>484</v>
      </c>
      <c r="W548" s="42">
        <f t="shared" si="294"/>
        <v>29.684210811393974</v>
      </c>
    </row>
    <row r="549" spans="1:23" x14ac:dyDescent="0.3">
      <c r="A549" s="5" t="s">
        <v>1133</v>
      </c>
      <c r="B549" s="5" t="s">
        <v>642</v>
      </c>
      <c r="C549" s="39">
        <v>12070104</v>
      </c>
      <c r="D549" s="39">
        <v>313166</v>
      </c>
      <c r="E549" s="39">
        <v>11189</v>
      </c>
      <c r="F549" s="39">
        <f t="shared" si="288"/>
        <v>3.5728655090271615E-2</v>
      </c>
      <c r="H549" s="39">
        <f t="shared" ref="H549:H551" si="312">$H$547</f>
        <v>47184</v>
      </c>
      <c r="I549" s="39">
        <f t="shared" ref="I549:I551" si="313">$I$547</f>
        <v>260239</v>
      </c>
      <c r="J549" s="39">
        <f t="shared" si="291"/>
        <v>307423</v>
      </c>
      <c r="K549" s="39">
        <f t="shared" si="292"/>
        <v>10983.810333816571</v>
      </c>
      <c r="P549" s="38" t="s">
        <v>1029</v>
      </c>
      <c r="Q549" s="40" t="s">
        <v>1327</v>
      </c>
      <c r="R549" s="39">
        <v>482149.84207568009</v>
      </c>
      <c r="S549" s="41">
        <v>18046.452218599999</v>
      </c>
      <c r="T549" s="39">
        <f t="shared" si="293"/>
        <v>3.7429136429681459E-2</v>
      </c>
      <c r="V549" s="42">
        <f t="shared" si="311"/>
        <v>484</v>
      </c>
      <c r="W549" s="42">
        <f t="shared" si="294"/>
        <v>18.115702031965824</v>
      </c>
    </row>
    <row r="550" spans="1:23" x14ac:dyDescent="0.3">
      <c r="A550" s="5" t="s">
        <v>1133</v>
      </c>
      <c r="B550" s="5" t="s">
        <v>642</v>
      </c>
      <c r="C550" s="39">
        <v>12090401</v>
      </c>
      <c r="D550" s="39">
        <v>313166</v>
      </c>
      <c r="E550" s="39">
        <v>22969</v>
      </c>
      <c r="F550" s="39">
        <f t="shared" si="288"/>
        <v>7.3344488226691276E-2</v>
      </c>
      <c r="H550" s="39">
        <f t="shared" si="312"/>
        <v>47184</v>
      </c>
      <c r="I550" s="39">
        <f t="shared" si="313"/>
        <v>260239</v>
      </c>
      <c r="J550" s="39">
        <f t="shared" si="291"/>
        <v>307423</v>
      </c>
      <c r="K550" s="39">
        <f t="shared" si="292"/>
        <v>22547.782604114112</v>
      </c>
      <c r="P550" s="38" t="s">
        <v>1029</v>
      </c>
      <c r="Q550" s="40" t="s">
        <v>1316</v>
      </c>
      <c r="R550" s="39">
        <v>482149.84207568009</v>
      </c>
      <c r="S550" s="41">
        <v>37839.950763100001</v>
      </c>
      <c r="T550" s="39">
        <f t="shared" si="293"/>
        <v>7.8481723856212521E-2</v>
      </c>
      <c r="V550" s="42">
        <f t="shared" si="311"/>
        <v>484</v>
      </c>
      <c r="W550" s="42">
        <f t="shared" si="294"/>
        <v>37.985154346406858</v>
      </c>
    </row>
    <row r="551" spans="1:23" x14ac:dyDescent="0.3">
      <c r="A551" s="5" t="s">
        <v>1133</v>
      </c>
      <c r="B551" s="5" t="s">
        <v>642</v>
      </c>
      <c r="C551" s="39">
        <v>12090402</v>
      </c>
      <c r="D551" s="39">
        <v>313166</v>
      </c>
      <c r="E551" s="39">
        <v>3463</v>
      </c>
      <c r="F551" s="39">
        <f t="shared" si="288"/>
        <v>1.105803311981505E-2</v>
      </c>
      <c r="H551" s="39">
        <f t="shared" si="312"/>
        <v>47184</v>
      </c>
      <c r="I551" s="39">
        <f t="shared" si="313"/>
        <v>260239</v>
      </c>
      <c r="J551" s="39">
        <f t="shared" si="291"/>
        <v>307423</v>
      </c>
      <c r="K551" s="39">
        <f t="shared" si="292"/>
        <v>3399.4937157929021</v>
      </c>
      <c r="P551" s="38" t="s">
        <v>1029</v>
      </c>
      <c r="Q551" s="40" t="s">
        <v>1328</v>
      </c>
      <c r="R551" s="39">
        <v>482149.84207568009</v>
      </c>
      <c r="S551" s="41">
        <v>10662.7909998</v>
      </c>
      <c r="T551" s="39">
        <f t="shared" si="293"/>
        <v>2.2115097982602527E-2</v>
      </c>
      <c r="V551" s="42">
        <f t="shared" si="311"/>
        <v>484</v>
      </c>
      <c r="W551" s="42">
        <f t="shared" si="294"/>
        <v>10.703707423579623</v>
      </c>
    </row>
    <row r="552" spans="1:23" x14ac:dyDescent="0.3">
      <c r="A552" s="5" t="s">
        <v>1133</v>
      </c>
      <c r="B552" s="5" t="s">
        <v>655</v>
      </c>
      <c r="C552" s="39">
        <v>12030203</v>
      </c>
      <c r="D552" s="39">
        <v>35096</v>
      </c>
      <c r="E552" s="39">
        <v>14046</v>
      </c>
      <c r="F552" s="39">
        <f t="shared" si="288"/>
        <v>0.4002165488944609</v>
      </c>
      <c r="H552" s="39">
        <f>Input!J38</f>
        <v>4985</v>
      </c>
      <c r="I552" s="39">
        <f>Input!K38</f>
        <v>11802</v>
      </c>
      <c r="J552" s="39">
        <f t="shared" si="291"/>
        <v>16787</v>
      </c>
      <c r="K552" s="39">
        <f t="shared" si="292"/>
        <v>6718.4352062913149</v>
      </c>
      <c r="P552" s="38" t="s">
        <v>737</v>
      </c>
      <c r="Q552" s="40" t="s">
        <v>1181</v>
      </c>
      <c r="R552" s="39">
        <v>516367.98602922505</v>
      </c>
      <c r="S552" s="41">
        <v>26226.558105600001</v>
      </c>
      <c r="T552" s="39">
        <f t="shared" si="293"/>
        <v>5.0790441729893859E-2</v>
      </c>
      <c r="V552" s="42">
        <f>Input!M131</f>
        <v>234</v>
      </c>
      <c r="W552" s="42">
        <f t="shared" si="294"/>
        <v>11.884963364795164</v>
      </c>
    </row>
    <row r="553" spans="1:23" x14ac:dyDescent="0.3">
      <c r="A553" s="5" t="s">
        <v>1133</v>
      </c>
      <c r="B553" s="5" t="s">
        <v>655</v>
      </c>
      <c r="C553" s="39">
        <v>12040201</v>
      </c>
      <c r="D553" s="39">
        <v>35096</v>
      </c>
      <c r="E553" s="39">
        <v>4068</v>
      </c>
      <c r="F553" s="39">
        <f t="shared" si="288"/>
        <v>0.11591064508775929</v>
      </c>
      <c r="H553" s="39">
        <f>$H$552</f>
        <v>4985</v>
      </c>
      <c r="I553" s="39">
        <f>$I$552</f>
        <v>11802</v>
      </c>
      <c r="J553" s="39">
        <f t="shared" si="291"/>
        <v>16787</v>
      </c>
      <c r="K553" s="39">
        <f t="shared" si="292"/>
        <v>1945.7919990882153</v>
      </c>
      <c r="P553" s="38" t="s">
        <v>737</v>
      </c>
      <c r="Q553" s="40" t="s">
        <v>1182</v>
      </c>
      <c r="R553" s="39">
        <v>516367.98602922505</v>
      </c>
      <c r="S553" s="41">
        <v>87696.741327455355</v>
      </c>
      <c r="T553" s="39">
        <f t="shared" si="293"/>
        <v>0.16983380786602822</v>
      </c>
      <c r="V553" s="42">
        <f>$V$552</f>
        <v>234</v>
      </c>
      <c r="W553" s="42">
        <f t="shared" si="294"/>
        <v>39.741111040650601</v>
      </c>
    </row>
    <row r="554" spans="1:23" x14ac:dyDescent="0.3">
      <c r="A554" s="5" t="s">
        <v>1133</v>
      </c>
      <c r="B554" s="5" t="s">
        <v>655</v>
      </c>
      <c r="C554" s="39">
        <v>12040202</v>
      </c>
      <c r="D554" s="39">
        <v>35096</v>
      </c>
      <c r="E554" s="39">
        <v>6380</v>
      </c>
      <c r="F554" s="39">
        <f t="shared" si="288"/>
        <v>0.18178709824481423</v>
      </c>
      <c r="H554" s="39">
        <f t="shared" ref="H554:H555" si="314">$H$552</f>
        <v>4985</v>
      </c>
      <c r="I554" s="39">
        <f t="shared" ref="I554:I555" si="315">$I$552</f>
        <v>11802</v>
      </c>
      <c r="J554" s="39">
        <f t="shared" si="291"/>
        <v>16787</v>
      </c>
      <c r="K554" s="39">
        <f t="shared" si="292"/>
        <v>3051.6600182356965</v>
      </c>
      <c r="P554" s="38" t="s">
        <v>737</v>
      </c>
      <c r="Q554" s="40" t="s">
        <v>1183</v>
      </c>
      <c r="R554" s="39">
        <v>516367.98602922505</v>
      </c>
      <c r="S554" s="41">
        <v>66807.680980100005</v>
      </c>
      <c r="T554" s="39">
        <f t="shared" si="293"/>
        <v>0.1293799824691666</v>
      </c>
      <c r="V554" s="42">
        <f t="shared" ref="V554:V555" si="316">$V$552</f>
        <v>234</v>
      </c>
      <c r="W554" s="42">
        <f t="shared" si="294"/>
        <v>30.274915897784986</v>
      </c>
    </row>
    <row r="555" spans="1:23" x14ac:dyDescent="0.3">
      <c r="A555" s="5" t="s">
        <v>1133</v>
      </c>
      <c r="B555" s="5" t="s">
        <v>655</v>
      </c>
      <c r="C555" s="39">
        <v>12040203</v>
      </c>
      <c r="D555" s="39">
        <v>35096</v>
      </c>
      <c r="E555" s="39">
        <v>10602</v>
      </c>
      <c r="F555" s="39">
        <f t="shared" si="288"/>
        <v>0.30208570777296556</v>
      </c>
      <c r="H555" s="39">
        <f t="shared" si="314"/>
        <v>4985</v>
      </c>
      <c r="I555" s="39">
        <f t="shared" si="315"/>
        <v>11802</v>
      </c>
      <c r="J555" s="39">
        <f t="shared" si="291"/>
        <v>16787</v>
      </c>
      <c r="K555" s="39">
        <f t="shared" si="292"/>
        <v>5071.1127763847726</v>
      </c>
      <c r="P555" s="38" t="s">
        <v>737</v>
      </c>
      <c r="Q555" s="40" t="s">
        <v>1193</v>
      </c>
      <c r="R555" s="39">
        <v>516367.98602922505</v>
      </c>
      <c r="S555" s="41">
        <v>335637.00561606965</v>
      </c>
      <c r="T555" s="39">
        <f t="shared" si="293"/>
        <v>0.64999576793491121</v>
      </c>
      <c r="V555" s="42">
        <f t="shared" si="316"/>
        <v>234</v>
      </c>
      <c r="W555" s="42">
        <f t="shared" si="294"/>
        <v>152.09900969676923</v>
      </c>
    </row>
    <row r="556" spans="1:23" x14ac:dyDescent="0.3">
      <c r="A556" s="5" t="s">
        <v>1133</v>
      </c>
      <c r="B556" s="5" t="s">
        <v>675</v>
      </c>
      <c r="C556" s="39">
        <v>12040104</v>
      </c>
      <c r="D556" s="39">
        <v>585332</v>
      </c>
      <c r="E556" s="39">
        <v>203489</v>
      </c>
      <c r="F556" s="39">
        <f t="shared" si="288"/>
        <v>0.34764714726001655</v>
      </c>
      <c r="H556" s="39">
        <f>Input!J82</f>
        <v>109869</v>
      </c>
      <c r="I556" s="39">
        <f>Input!K82</f>
        <v>6863</v>
      </c>
      <c r="J556" s="39">
        <f t="shared" si="291"/>
        <v>116732</v>
      </c>
      <c r="K556" s="39">
        <f t="shared" si="292"/>
        <v>40581.546793956251</v>
      </c>
      <c r="P556" s="38" t="s">
        <v>1030</v>
      </c>
      <c r="Q556" s="40" t="s">
        <v>1256</v>
      </c>
      <c r="R556" s="39">
        <v>424153.42483250005</v>
      </c>
      <c r="S556" s="41">
        <v>19179.3774099</v>
      </c>
      <c r="T556" s="39">
        <f t="shared" si="293"/>
        <v>4.5218018497608536E-2</v>
      </c>
      <c r="V556" s="42">
        <f>Input!M132</f>
        <v>0</v>
      </c>
      <c r="W556" s="42">
        <f t="shared" si="294"/>
        <v>0</v>
      </c>
    </row>
    <row r="557" spans="1:23" x14ac:dyDescent="0.3">
      <c r="A557" s="5" t="s">
        <v>1133</v>
      </c>
      <c r="B557" s="5" t="s">
        <v>675</v>
      </c>
      <c r="C557" s="39">
        <v>12040204</v>
      </c>
      <c r="D557" s="39">
        <v>585332</v>
      </c>
      <c r="E557" s="39">
        <v>21753</v>
      </c>
      <c r="F557" s="39">
        <f t="shared" si="288"/>
        <v>3.716352429048813E-2</v>
      </c>
      <c r="H557" s="39">
        <f>$H$556</f>
        <v>109869</v>
      </c>
      <c r="I557" s="39">
        <f>$I$556</f>
        <v>6863</v>
      </c>
      <c r="J557" s="39">
        <f t="shared" si="291"/>
        <v>116732</v>
      </c>
      <c r="K557" s="39">
        <f t="shared" si="292"/>
        <v>4338.17251747726</v>
      </c>
      <c r="P557" s="38" t="s">
        <v>1030</v>
      </c>
      <c r="Q557" s="40" t="s">
        <v>1297</v>
      </c>
      <c r="R557" s="39">
        <v>424153.42483250005</v>
      </c>
      <c r="S557" s="41">
        <v>283672.03891300003</v>
      </c>
      <c r="T557" s="39">
        <f t="shared" si="293"/>
        <v>0.66879582317418107</v>
      </c>
      <c r="V557" s="42">
        <f>$V$556</f>
        <v>0</v>
      </c>
      <c r="W557" s="42">
        <f t="shared" si="294"/>
        <v>0</v>
      </c>
    </row>
    <row r="558" spans="1:23" x14ac:dyDescent="0.3">
      <c r="A558" s="5" t="s">
        <v>1133</v>
      </c>
      <c r="B558" s="5" t="s">
        <v>675</v>
      </c>
      <c r="C558" s="39">
        <v>12040205</v>
      </c>
      <c r="D558" s="39">
        <v>585332</v>
      </c>
      <c r="E558" s="39">
        <v>151955</v>
      </c>
      <c r="F558" s="39">
        <f t="shared" si="288"/>
        <v>0.25960480547791681</v>
      </c>
      <c r="H558" s="39">
        <f t="shared" ref="H558:H560" si="317">$H$556</f>
        <v>109869</v>
      </c>
      <c r="I558" s="39">
        <f t="shared" ref="I558:I560" si="318">$I$556</f>
        <v>6863</v>
      </c>
      <c r="J558" s="39">
        <f t="shared" si="291"/>
        <v>116732</v>
      </c>
      <c r="K558" s="39">
        <f t="shared" si="292"/>
        <v>30304.188153048184</v>
      </c>
      <c r="P558" s="38" t="s">
        <v>1030</v>
      </c>
      <c r="Q558" s="40" t="s">
        <v>1309</v>
      </c>
      <c r="R558" s="39">
        <v>424153.42483250005</v>
      </c>
      <c r="S558" s="41">
        <v>39272.727829199997</v>
      </c>
      <c r="T558" s="39">
        <f t="shared" si="293"/>
        <v>9.2590853992771505E-2</v>
      </c>
      <c r="V558" s="42">
        <f t="shared" ref="V558:V560" si="319">$V$556</f>
        <v>0</v>
      </c>
      <c r="W558" s="42">
        <f t="shared" si="294"/>
        <v>0</v>
      </c>
    </row>
    <row r="559" spans="1:23" x14ac:dyDescent="0.3">
      <c r="A559" s="5" t="s">
        <v>1133</v>
      </c>
      <c r="B559" s="5" t="s">
        <v>675</v>
      </c>
      <c r="C559" s="39">
        <v>12070104</v>
      </c>
      <c r="D559" s="39">
        <v>585332</v>
      </c>
      <c r="E559" s="39">
        <v>199387</v>
      </c>
      <c r="F559" s="39">
        <f t="shared" si="288"/>
        <v>0.34063915863134087</v>
      </c>
      <c r="H559" s="39">
        <f t="shared" si="317"/>
        <v>109869</v>
      </c>
      <c r="I559" s="39">
        <f t="shared" si="318"/>
        <v>6863</v>
      </c>
      <c r="J559" s="39">
        <f t="shared" si="291"/>
        <v>116732</v>
      </c>
      <c r="K559" s="39">
        <f t="shared" si="292"/>
        <v>39763.490265353685</v>
      </c>
      <c r="P559" s="38" t="s">
        <v>1030</v>
      </c>
      <c r="Q559" s="40" t="s">
        <v>1298</v>
      </c>
      <c r="R559" s="39">
        <v>424153.42483250005</v>
      </c>
      <c r="S559" s="41">
        <v>12411.8145601</v>
      </c>
      <c r="T559" s="39">
        <f t="shared" si="293"/>
        <v>2.9262558860632747E-2</v>
      </c>
      <c r="V559" s="42">
        <f t="shared" si="319"/>
        <v>0</v>
      </c>
      <c r="W559" s="42">
        <f t="shared" si="294"/>
        <v>0</v>
      </c>
    </row>
    <row r="560" spans="1:23" x14ac:dyDescent="0.3">
      <c r="A560" s="5" t="s">
        <v>1133</v>
      </c>
      <c r="B560" s="5" t="s">
        <v>675</v>
      </c>
      <c r="C560" s="39">
        <v>12090401</v>
      </c>
      <c r="D560" s="39">
        <v>585332</v>
      </c>
      <c r="E560" s="39">
        <v>8748</v>
      </c>
      <c r="F560" s="39">
        <f t="shared" si="288"/>
        <v>1.4945364340237677E-2</v>
      </c>
      <c r="H560" s="39">
        <f t="shared" si="317"/>
        <v>109869</v>
      </c>
      <c r="I560" s="39">
        <f t="shared" si="318"/>
        <v>6863</v>
      </c>
      <c r="J560" s="39">
        <f t="shared" si="291"/>
        <v>116732</v>
      </c>
      <c r="K560" s="39">
        <f t="shared" si="292"/>
        <v>1744.6022701646245</v>
      </c>
      <c r="P560" s="38" t="s">
        <v>1030</v>
      </c>
      <c r="Q560" s="40" t="s">
        <v>1299</v>
      </c>
      <c r="R560" s="39">
        <v>424153.42483250005</v>
      </c>
      <c r="S560" s="41">
        <v>69617.4661203</v>
      </c>
      <c r="T560" s="39">
        <f t="shared" si="293"/>
        <v>0.16413274547480602</v>
      </c>
      <c r="V560" s="42">
        <f t="shared" si="319"/>
        <v>0</v>
      </c>
      <c r="W560" s="42">
        <f t="shared" si="294"/>
        <v>0</v>
      </c>
    </row>
    <row r="561" spans="1:23" x14ac:dyDescent="0.3">
      <c r="A561" s="5" t="s">
        <v>1133</v>
      </c>
      <c r="B561" s="5" t="s">
        <v>658</v>
      </c>
      <c r="C561" s="39">
        <v>12030201</v>
      </c>
      <c r="D561" s="39">
        <v>37</v>
      </c>
      <c r="E561" s="39">
        <v>37</v>
      </c>
      <c r="F561" s="39">
        <f t="shared" si="288"/>
        <v>1</v>
      </c>
      <c r="H561" s="39">
        <f>Input!J86</f>
        <v>0</v>
      </c>
      <c r="I561" s="39">
        <f>Input!K86</f>
        <v>0</v>
      </c>
      <c r="J561" s="39">
        <f t="shared" si="291"/>
        <v>0</v>
      </c>
      <c r="K561" s="39">
        <f t="shared" si="292"/>
        <v>0</v>
      </c>
      <c r="P561" s="38" t="s">
        <v>1031</v>
      </c>
      <c r="Q561" s="40" t="s">
        <v>1338</v>
      </c>
      <c r="R561" s="39">
        <v>867430.86909285502</v>
      </c>
      <c r="S561" s="41">
        <v>119.386920825</v>
      </c>
      <c r="T561" s="39">
        <f t="shared" si="293"/>
        <v>1.376327786787815E-4</v>
      </c>
      <c r="V561" s="42">
        <f>Input!M133</f>
        <v>82</v>
      </c>
      <c r="W561" s="42">
        <f t="shared" si="294"/>
        <v>1.1285887851660082E-2</v>
      </c>
    </row>
    <row r="562" spans="1:23" x14ac:dyDescent="0.3">
      <c r="A562" s="5" t="s">
        <v>1133</v>
      </c>
      <c r="B562" s="5" t="s">
        <v>751</v>
      </c>
      <c r="C562" s="39">
        <v>12040202</v>
      </c>
      <c r="D562" s="39">
        <v>291309</v>
      </c>
      <c r="E562" s="39">
        <v>2417</v>
      </c>
      <c r="F562" s="39">
        <f t="shared" si="288"/>
        <v>8.2970316742702766E-3</v>
      </c>
      <c r="H562" s="39">
        <f>Input!J89</f>
        <v>46090</v>
      </c>
      <c r="I562" s="39">
        <f>Input!K89</f>
        <v>41005</v>
      </c>
      <c r="J562" s="39">
        <f t="shared" si="291"/>
        <v>87095</v>
      </c>
      <c r="K562" s="39">
        <f t="shared" si="292"/>
        <v>722.62997367056971</v>
      </c>
      <c r="P562" s="38" t="s">
        <v>1031</v>
      </c>
      <c r="Q562" s="40" t="s">
        <v>1336</v>
      </c>
      <c r="R562" s="39">
        <v>867430.86909285502</v>
      </c>
      <c r="S562" s="41">
        <v>75282.160987199997</v>
      </c>
      <c r="T562" s="39">
        <f t="shared" si="293"/>
        <v>8.6787505113726057E-2</v>
      </c>
      <c r="V562" s="42">
        <f>$V$561</f>
        <v>82</v>
      </c>
      <c r="W562" s="42">
        <f t="shared" si="294"/>
        <v>7.1165754193255371</v>
      </c>
    </row>
    <row r="563" spans="1:23" x14ac:dyDescent="0.3">
      <c r="A563" s="5" t="s">
        <v>1133</v>
      </c>
      <c r="B563" s="5" t="s">
        <v>751</v>
      </c>
      <c r="C563" s="39">
        <v>12040204</v>
      </c>
      <c r="D563" s="39">
        <v>291309</v>
      </c>
      <c r="E563" s="39">
        <v>288892</v>
      </c>
      <c r="F563" s="39">
        <f t="shared" si="288"/>
        <v>0.99170296832572968</v>
      </c>
      <c r="H563" s="39">
        <f>$H$562</f>
        <v>46090</v>
      </c>
      <c r="I563" s="39">
        <f>$I$562</f>
        <v>41005</v>
      </c>
      <c r="J563" s="39">
        <f t="shared" si="291"/>
        <v>87095</v>
      </c>
      <c r="K563" s="39">
        <f t="shared" si="292"/>
        <v>86372.37002632943</v>
      </c>
      <c r="P563" s="38" t="s">
        <v>1031</v>
      </c>
      <c r="Q563" s="40" t="s">
        <v>1330</v>
      </c>
      <c r="R563" s="39">
        <v>867430.86909285502</v>
      </c>
      <c r="S563" s="41">
        <v>35916.189186600001</v>
      </c>
      <c r="T563" s="39">
        <f t="shared" si="293"/>
        <v>4.140524676526737E-2</v>
      </c>
      <c r="V563" s="42">
        <f t="shared" ref="V563:V565" si="320">$V$561</f>
        <v>82</v>
      </c>
      <c r="W563" s="42">
        <f t="shared" si="294"/>
        <v>3.3952302347519243</v>
      </c>
    </row>
    <row r="564" spans="1:23" x14ac:dyDescent="0.3">
      <c r="A564" s="5" t="s">
        <v>1133</v>
      </c>
      <c r="B564" s="5" t="s">
        <v>619</v>
      </c>
      <c r="C564" s="39">
        <v>12040101</v>
      </c>
      <c r="D564" s="39">
        <v>4092459</v>
      </c>
      <c r="E564" s="39">
        <v>109810</v>
      </c>
      <c r="F564" s="39">
        <f t="shared" si="288"/>
        <v>2.6832278588496548E-2</v>
      </c>
      <c r="H564" s="39">
        <f>Input!J107</f>
        <v>709300</v>
      </c>
      <c r="I564" s="39">
        <f>Input!K107</f>
        <v>395997</v>
      </c>
      <c r="J564" s="39">
        <f t="shared" si="291"/>
        <v>1105297</v>
      </c>
      <c r="K564" s="39">
        <f t="shared" si="292"/>
        <v>29657.637027029468</v>
      </c>
      <c r="P564" s="38" t="s">
        <v>1031</v>
      </c>
      <c r="Q564" s="40" t="s">
        <v>1331</v>
      </c>
      <c r="R564" s="39">
        <v>867430.86909285502</v>
      </c>
      <c r="S564" s="41">
        <v>752328.46715899999</v>
      </c>
      <c r="T564" s="39">
        <f t="shared" si="293"/>
        <v>0.86730654161036802</v>
      </c>
      <c r="V564" s="42">
        <f t="shared" si="320"/>
        <v>82</v>
      </c>
      <c r="W564" s="42">
        <f t="shared" si="294"/>
        <v>71.119136412050182</v>
      </c>
    </row>
    <row r="565" spans="1:23" x14ac:dyDescent="0.3">
      <c r="A565" s="5" t="s">
        <v>1133</v>
      </c>
      <c r="B565" s="5" t="s">
        <v>619</v>
      </c>
      <c r="C565" s="39">
        <v>12040102</v>
      </c>
      <c r="D565" s="39">
        <v>4092459</v>
      </c>
      <c r="E565" s="39">
        <v>450197</v>
      </c>
      <c r="F565" s="39">
        <f t="shared" si="288"/>
        <v>0.11000647776801185</v>
      </c>
      <c r="H565" s="39">
        <f>$H$564</f>
        <v>709300</v>
      </c>
      <c r="I565" s="39">
        <f>$I$564</f>
        <v>395997</v>
      </c>
      <c r="J565" s="39">
        <f t="shared" si="291"/>
        <v>1105297</v>
      </c>
      <c r="K565" s="39">
        <f t="shared" si="292"/>
        <v>121589.8298575502</v>
      </c>
      <c r="P565" s="38" t="s">
        <v>1031</v>
      </c>
      <c r="Q565" s="40" t="s">
        <v>1332</v>
      </c>
      <c r="R565" s="39">
        <v>867430.86909285502</v>
      </c>
      <c r="S565" s="41">
        <v>3784.6648392299999</v>
      </c>
      <c r="T565" s="39">
        <f t="shared" si="293"/>
        <v>4.3630737319596893E-3</v>
      </c>
      <c r="V565" s="42">
        <f t="shared" si="320"/>
        <v>82</v>
      </c>
      <c r="W565" s="42">
        <f t="shared" si="294"/>
        <v>0.35777204602069451</v>
      </c>
    </row>
    <row r="566" spans="1:23" x14ac:dyDescent="0.3">
      <c r="A566" s="5" t="s">
        <v>1133</v>
      </c>
      <c r="B566" s="5" t="s">
        <v>619</v>
      </c>
      <c r="C566" s="39">
        <v>12040103</v>
      </c>
      <c r="D566" s="39">
        <v>4092459</v>
      </c>
      <c r="E566" s="39">
        <v>27160</v>
      </c>
      <c r="F566" s="39">
        <f t="shared" si="288"/>
        <v>6.6365967258315848E-3</v>
      </c>
      <c r="H566" s="39">
        <f t="shared" ref="H566:H569" si="321">$H$564</f>
        <v>709300</v>
      </c>
      <c r="I566" s="39">
        <f t="shared" ref="I566:I569" si="322">$I$564</f>
        <v>395997</v>
      </c>
      <c r="J566" s="39">
        <f t="shared" si="291"/>
        <v>1105297</v>
      </c>
      <c r="K566" s="39">
        <f t="shared" si="292"/>
        <v>7335.410451271473</v>
      </c>
      <c r="P566" s="38" t="s">
        <v>1032</v>
      </c>
      <c r="Q566" s="40" t="s">
        <v>1273</v>
      </c>
      <c r="R566" s="39">
        <v>575784.16752170003</v>
      </c>
      <c r="S566" s="41">
        <v>11047.134628899999</v>
      </c>
      <c r="T566" s="39">
        <f t="shared" si="293"/>
        <v>1.9186242436031654E-2</v>
      </c>
      <c r="V566" s="42">
        <f>Input!M134</f>
        <v>20</v>
      </c>
      <c r="W566" s="42">
        <f t="shared" si="294"/>
        <v>0.38372484872063306</v>
      </c>
    </row>
    <row r="567" spans="1:23" x14ac:dyDescent="0.3">
      <c r="A567" s="5" t="s">
        <v>1133</v>
      </c>
      <c r="B567" s="5" t="s">
        <v>619</v>
      </c>
      <c r="C567" s="39">
        <v>12040104</v>
      </c>
      <c r="D567" s="39">
        <v>4092459</v>
      </c>
      <c r="E567" s="39">
        <v>3166860</v>
      </c>
      <c r="F567" s="39">
        <f t="shared" si="288"/>
        <v>0.77382815563943341</v>
      </c>
      <c r="H567" s="39">
        <f t="shared" si="321"/>
        <v>709300</v>
      </c>
      <c r="I567" s="39">
        <f t="shared" si="322"/>
        <v>395997</v>
      </c>
      <c r="J567" s="39">
        <f t="shared" si="291"/>
        <v>1105297</v>
      </c>
      <c r="K567" s="39">
        <f t="shared" si="292"/>
        <v>855309.93894379889</v>
      </c>
      <c r="P567" s="38" t="s">
        <v>1032</v>
      </c>
      <c r="Q567" s="40" t="s">
        <v>1235</v>
      </c>
      <c r="R567" s="39">
        <v>575784.16752170003</v>
      </c>
      <c r="S567" s="41">
        <v>175110.33749000001</v>
      </c>
      <c r="T567" s="39">
        <f t="shared" si="293"/>
        <v>0.30412496099660552</v>
      </c>
      <c r="V567" s="42">
        <f>$V$566</f>
        <v>20</v>
      </c>
      <c r="W567" s="42">
        <f t="shared" si="294"/>
        <v>6.0824992199321102</v>
      </c>
    </row>
    <row r="568" spans="1:23" x14ac:dyDescent="0.3">
      <c r="A568" s="5" t="s">
        <v>1133</v>
      </c>
      <c r="B568" s="5" t="s">
        <v>619</v>
      </c>
      <c r="C568" s="39">
        <v>12040203</v>
      </c>
      <c r="D568" s="39">
        <v>4092459</v>
      </c>
      <c r="E568" s="39">
        <v>33492</v>
      </c>
      <c r="F568" s="39">
        <f t="shared" si="288"/>
        <v>8.1838327518980649E-3</v>
      </c>
      <c r="H568" s="39">
        <f t="shared" si="321"/>
        <v>709300</v>
      </c>
      <c r="I568" s="39">
        <f t="shared" si="322"/>
        <v>395997</v>
      </c>
      <c r="J568" s="39">
        <f t="shared" si="291"/>
        <v>1105297</v>
      </c>
      <c r="K568" s="39">
        <f t="shared" si="292"/>
        <v>9045.565789174676</v>
      </c>
      <c r="P568" s="38" t="s">
        <v>1032</v>
      </c>
      <c r="Q568" s="40" t="s">
        <v>1274</v>
      </c>
      <c r="R568" s="39">
        <v>575784.16752170003</v>
      </c>
      <c r="S568" s="41">
        <v>19735.5076458</v>
      </c>
      <c r="T568" s="39">
        <f t="shared" si="293"/>
        <v>3.4275877592720043E-2</v>
      </c>
      <c r="V568" s="42">
        <f t="shared" ref="V568:V569" si="323">$V$566</f>
        <v>20</v>
      </c>
      <c r="W568" s="42">
        <f t="shared" si="294"/>
        <v>0.68551755185440089</v>
      </c>
    </row>
    <row r="569" spans="1:23" x14ac:dyDescent="0.3">
      <c r="A569" s="5" t="s">
        <v>1133</v>
      </c>
      <c r="B569" s="5" t="s">
        <v>619</v>
      </c>
      <c r="C569" s="39">
        <v>12040204</v>
      </c>
      <c r="D569" s="39">
        <v>4092459</v>
      </c>
      <c r="E569" s="39">
        <v>304940</v>
      </c>
      <c r="F569" s="39">
        <f t="shared" si="288"/>
        <v>7.4512658526328546E-2</v>
      </c>
      <c r="H569" s="39">
        <f t="shared" si="321"/>
        <v>709300</v>
      </c>
      <c r="I569" s="39">
        <f t="shared" si="322"/>
        <v>395997</v>
      </c>
      <c r="J569" s="39">
        <f t="shared" si="291"/>
        <v>1105297</v>
      </c>
      <c r="K569" s="39">
        <f t="shared" si="292"/>
        <v>82358.617931175366</v>
      </c>
      <c r="P569" s="38" t="s">
        <v>1032</v>
      </c>
      <c r="Q569" s="40" t="s">
        <v>1178</v>
      </c>
      <c r="R569" s="39">
        <v>575784.16752170003</v>
      </c>
      <c r="S569" s="41">
        <v>369891.18775699998</v>
      </c>
      <c r="T569" s="39">
        <f t="shared" si="293"/>
        <v>0.6424129189746427</v>
      </c>
      <c r="V569" s="42">
        <f t="shared" si="323"/>
        <v>20</v>
      </c>
      <c r="W569" s="42">
        <f t="shared" si="294"/>
        <v>12.848258379492854</v>
      </c>
    </row>
    <row r="570" spans="1:23" x14ac:dyDescent="0.3">
      <c r="A570" s="5" t="s">
        <v>1133</v>
      </c>
      <c r="B570" s="5" t="s">
        <v>1044</v>
      </c>
      <c r="C570" s="39">
        <v>12030201</v>
      </c>
      <c r="D570" s="39">
        <v>16801</v>
      </c>
      <c r="E570" s="39">
        <v>5995</v>
      </c>
      <c r="F570" s="39">
        <f t="shared" si="288"/>
        <v>0.35682399857151359</v>
      </c>
      <c r="H570" s="39">
        <f>Input!J154</f>
        <v>2128</v>
      </c>
      <c r="I570" s="39">
        <f>Input!K154</f>
        <v>714</v>
      </c>
      <c r="J570" s="39">
        <f t="shared" si="291"/>
        <v>2842</v>
      </c>
      <c r="K570" s="39">
        <f t="shared" si="292"/>
        <v>1014.0938039402416</v>
      </c>
      <c r="P570" s="38" t="s">
        <v>1033</v>
      </c>
      <c r="Q570" s="40" t="s">
        <v>1254</v>
      </c>
      <c r="R570" s="39">
        <v>708650.08415002003</v>
      </c>
      <c r="S570" s="41">
        <v>8165.3214734200001</v>
      </c>
      <c r="T570" s="39">
        <f t="shared" si="293"/>
        <v>1.1522360126738396E-2</v>
      </c>
      <c r="V570" s="42">
        <f>Input!M135</f>
        <v>71</v>
      </c>
      <c r="W570" s="42">
        <f t="shared" si="294"/>
        <v>0.81808756899842616</v>
      </c>
    </row>
    <row r="571" spans="1:23" x14ac:dyDescent="0.3">
      <c r="A571" s="5" t="s">
        <v>1133</v>
      </c>
      <c r="B571" s="5" t="s">
        <v>1044</v>
      </c>
      <c r="C571" s="39">
        <v>12030202</v>
      </c>
      <c r="D571" s="39">
        <v>16801</v>
      </c>
      <c r="E571" s="39">
        <v>6016</v>
      </c>
      <c r="F571" s="39">
        <f t="shared" si="288"/>
        <v>0.35807392417118028</v>
      </c>
      <c r="H571" s="39">
        <f>$H$570</f>
        <v>2128</v>
      </c>
      <c r="I571" s="39">
        <f>$I$570</f>
        <v>714</v>
      </c>
      <c r="J571" s="39">
        <f t="shared" si="291"/>
        <v>2842</v>
      </c>
      <c r="K571" s="39">
        <f t="shared" si="292"/>
        <v>1017.6460924944944</v>
      </c>
      <c r="P571" s="38" t="s">
        <v>1033</v>
      </c>
      <c r="Q571" s="40" t="s">
        <v>1255</v>
      </c>
      <c r="R571" s="39">
        <v>708650.08415002003</v>
      </c>
      <c r="S571" s="41">
        <v>134671.508153</v>
      </c>
      <c r="T571" s="39">
        <f t="shared" si="293"/>
        <v>0.19003950068605407</v>
      </c>
      <c r="V571" s="42">
        <f>$V$570</f>
        <v>71</v>
      </c>
      <c r="W571" s="42">
        <f t="shared" si="294"/>
        <v>13.49280454870984</v>
      </c>
    </row>
    <row r="572" spans="1:23" x14ac:dyDescent="0.3">
      <c r="A572" s="5" t="s">
        <v>1133</v>
      </c>
      <c r="B572" s="5" t="s">
        <v>1044</v>
      </c>
      <c r="C572" s="39">
        <v>12070103</v>
      </c>
      <c r="D572" s="39">
        <v>16801</v>
      </c>
      <c r="E572" s="39">
        <v>4790</v>
      </c>
      <c r="F572" s="39">
        <f t="shared" si="288"/>
        <v>0.28510207725730613</v>
      </c>
      <c r="H572" s="39">
        <f>$H$570</f>
        <v>2128</v>
      </c>
      <c r="I572" s="39">
        <f>$I$570</f>
        <v>714</v>
      </c>
      <c r="J572" s="39">
        <f t="shared" si="291"/>
        <v>2842</v>
      </c>
      <c r="K572" s="39">
        <f t="shared" si="292"/>
        <v>810.26010356526399</v>
      </c>
      <c r="P572" s="38" t="s">
        <v>1033</v>
      </c>
      <c r="Q572" s="40" t="s">
        <v>1256</v>
      </c>
      <c r="R572" s="39">
        <v>708650.08415002003</v>
      </c>
      <c r="S572" s="41">
        <v>22134.367972299999</v>
      </c>
      <c r="T572" s="39">
        <f t="shared" si="293"/>
        <v>3.1234552097526021E-2</v>
      </c>
      <c r="V572" s="42">
        <f t="shared" ref="V572:V575" si="324">$V$570</f>
        <v>71</v>
      </c>
      <c r="W572" s="42">
        <f t="shared" si="294"/>
        <v>2.2176531989243475</v>
      </c>
    </row>
    <row r="573" spans="1:23" x14ac:dyDescent="0.3">
      <c r="A573" s="5" t="s">
        <v>1133</v>
      </c>
      <c r="B573" s="5" t="s">
        <v>1045</v>
      </c>
      <c r="C573" s="39">
        <v>12020007</v>
      </c>
      <c r="D573" s="39">
        <v>75643</v>
      </c>
      <c r="E573" s="39">
        <v>4085</v>
      </c>
      <c r="F573" s="39">
        <f t="shared" si="288"/>
        <v>5.4003675158309429E-2</v>
      </c>
      <c r="H573" s="39">
        <f>Input!J155</f>
        <v>10470</v>
      </c>
      <c r="I573" s="39">
        <f>Input!K155</f>
        <v>393</v>
      </c>
      <c r="J573" s="39">
        <f t="shared" si="291"/>
        <v>10863</v>
      </c>
      <c r="K573" s="39">
        <f t="shared" si="292"/>
        <v>586.64192324471537</v>
      </c>
      <c r="P573" s="38" t="s">
        <v>1033</v>
      </c>
      <c r="Q573" s="40" t="s">
        <v>1297</v>
      </c>
      <c r="R573" s="39">
        <v>708650.08415002003</v>
      </c>
      <c r="S573" s="41">
        <v>494493.13638899999</v>
      </c>
      <c r="T573" s="39">
        <f t="shared" si="293"/>
        <v>0.69779591853448031</v>
      </c>
      <c r="V573" s="42">
        <f t="shared" si="324"/>
        <v>71</v>
      </c>
      <c r="W573" s="42">
        <f t="shared" si="294"/>
        <v>49.543510215948103</v>
      </c>
    </row>
    <row r="574" spans="1:23" x14ac:dyDescent="0.3">
      <c r="A574" s="5" t="s">
        <v>1133</v>
      </c>
      <c r="B574" s="5" t="s">
        <v>1045</v>
      </c>
      <c r="C574" s="39">
        <v>12030202</v>
      </c>
      <c r="D574" s="39">
        <v>75643</v>
      </c>
      <c r="E574" s="39">
        <v>1375</v>
      </c>
      <c r="F574" s="39">
        <f t="shared" si="288"/>
        <v>1.8177491638353846E-2</v>
      </c>
      <c r="H574" s="39">
        <f>$H$573</f>
        <v>10470</v>
      </c>
      <c r="I574" s="39">
        <f>$I$573</f>
        <v>393</v>
      </c>
      <c r="J574" s="39">
        <f t="shared" si="291"/>
        <v>10863</v>
      </c>
      <c r="K574" s="39">
        <f t="shared" si="292"/>
        <v>197.46209166743782</v>
      </c>
      <c r="P574" s="38" t="s">
        <v>1033</v>
      </c>
      <c r="Q574" s="40" t="s">
        <v>1298</v>
      </c>
      <c r="R574" s="39">
        <v>708650.08415002003</v>
      </c>
      <c r="S574" s="41">
        <v>38501.628993400001</v>
      </c>
      <c r="T574" s="39">
        <f t="shared" si="293"/>
        <v>5.4330945348832094E-2</v>
      </c>
      <c r="V574" s="42">
        <f t="shared" si="324"/>
        <v>71</v>
      </c>
      <c r="W574" s="42">
        <f t="shared" si="294"/>
        <v>3.8574971197670784</v>
      </c>
    </row>
    <row r="575" spans="1:23" x14ac:dyDescent="0.3">
      <c r="A575" s="5" t="s">
        <v>1133</v>
      </c>
      <c r="B575" s="5" t="s">
        <v>1045</v>
      </c>
      <c r="C575" s="39">
        <v>12030203</v>
      </c>
      <c r="D575" s="39">
        <v>75643</v>
      </c>
      <c r="E575" s="39">
        <v>45871</v>
      </c>
      <c r="F575" s="39">
        <f t="shared" si="288"/>
        <v>0.60641434104940317</v>
      </c>
      <c r="H575" s="39">
        <f t="shared" ref="H575:H579" si="325">$H$573</f>
        <v>10470</v>
      </c>
      <c r="I575" s="39">
        <f t="shared" ref="I575:I579" si="326">$I$573</f>
        <v>393</v>
      </c>
      <c r="J575" s="39">
        <f t="shared" si="291"/>
        <v>10863</v>
      </c>
      <c r="K575" s="39">
        <f t="shared" si="292"/>
        <v>6587.4789868196667</v>
      </c>
      <c r="P575" s="38" t="s">
        <v>1033</v>
      </c>
      <c r="Q575" s="40" t="s">
        <v>1300</v>
      </c>
      <c r="R575" s="39">
        <v>708650.08415002003</v>
      </c>
      <c r="S575" s="41">
        <v>10684.121168899999</v>
      </c>
      <c r="T575" s="39">
        <f t="shared" si="293"/>
        <v>1.5076723206369068E-2</v>
      </c>
      <c r="V575" s="42">
        <f t="shared" si="324"/>
        <v>71</v>
      </c>
      <c r="W575" s="42">
        <f t="shared" si="294"/>
        <v>1.0704473476522038</v>
      </c>
    </row>
    <row r="576" spans="1:23" x14ac:dyDescent="0.3">
      <c r="A576" s="5" t="s">
        <v>1133</v>
      </c>
      <c r="B576" s="5" t="s">
        <v>1045</v>
      </c>
      <c r="C576" s="39">
        <v>12040103</v>
      </c>
      <c r="D576" s="39">
        <v>75643</v>
      </c>
      <c r="E576" s="39">
        <v>21185</v>
      </c>
      <c r="F576" s="39">
        <f t="shared" si="288"/>
        <v>0.28006557116983727</v>
      </c>
      <c r="H576" s="39">
        <f t="shared" si="325"/>
        <v>10470</v>
      </c>
      <c r="I576" s="39">
        <f t="shared" si="326"/>
        <v>393</v>
      </c>
      <c r="J576" s="39">
        <f t="shared" si="291"/>
        <v>10863</v>
      </c>
      <c r="K576" s="39">
        <f t="shared" si="292"/>
        <v>3042.3522996179422</v>
      </c>
      <c r="P576" s="38" t="s">
        <v>1034</v>
      </c>
      <c r="Q576" s="40" t="s">
        <v>1246</v>
      </c>
      <c r="R576" s="39">
        <v>800468.00711645</v>
      </c>
      <c r="S576" s="41">
        <v>5798.8985399100002</v>
      </c>
      <c r="T576" s="39">
        <f t="shared" si="293"/>
        <v>7.2443851451347158E-3</v>
      </c>
      <c r="V576" s="42">
        <f>Input!M136</f>
        <v>21</v>
      </c>
      <c r="W576" s="42">
        <f t="shared" si="294"/>
        <v>0.15213208804782902</v>
      </c>
    </row>
    <row r="577" spans="1:23" x14ac:dyDescent="0.3">
      <c r="A577" s="5" t="s">
        <v>1133</v>
      </c>
      <c r="B577" s="5" t="s">
        <v>1045</v>
      </c>
      <c r="C577" s="39">
        <v>12040201</v>
      </c>
      <c r="D577" s="39">
        <v>75643</v>
      </c>
      <c r="E577" s="39">
        <v>15</v>
      </c>
      <c r="F577" s="39">
        <f t="shared" si="288"/>
        <v>1.9829990878204195E-4</v>
      </c>
      <c r="H577" s="39">
        <f t="shared" si="325"/>
        <v>10470</v>
      </c>
      <c r="I577" s="39">
        <f t="shared" si="326"/>
        <v>393</v>
      </c>
      <c r="J577" s="39">
        <f t="shared" si="291"/>
        <v>10863</v>
      </c>
      <c r="K577" s="39">
        <f t="shared" si="292"/>
        <v>2.1541319090993216</v>
      </c>
      <c r="P577" s="38" t="s">
        <v>1034</v>
      </c>
      <c r="Q577" s="40" t="s">
        <v>1253</v>
      </c>
      <c r="R577" s="39">
        <v>800468.00711645</v>
      </c>
      <c r="S577" s="41">
        <v>254773.554481</v>
      </c>
      <c r="T577" s="39">
        <f t="shared" si="293"/>
        <v>0.31828074603353412</v>
      </c>
      <c r="V577" s="42">
        <f>$V$576</f>
        <v>21</v>
      </c>
      <c r="W577" s="42">
        <f t="shared" si="294"/>
        <v>6.6838956667042169</v>
      </c>
    </row>
    <row r="578" spans="1:23" x14ac:dyDescent="0.3">
      <c r="A578" s="5" t="s">
        <v>1133</v>
      </c>
      <c r="B578" s="5" t="s">
        <v>1045</v>
      </c>
      <c r="C578" s="39">
        <v>12040202</v>
      </c>
      <c r="D578" s="39">
        <v>75643</v>
      </c>
      <c r="E578" s="39">
        <v>49</v>
      </c>
      <c r="F578" s="39">
        <f t="shared" si="288"/>
        <v>6.4777970202133702E-4</v>
      </c>
      <c r="H578" s="39">
        <f t="shared" si="325"/>
        <v>10470</v>
      </c>
      <c r="I578" s="39">
        <f t="shared" si="326"/>
        <v>393</v>
      </c>
      <c r="J578" s="39">
        <f t="shared" si="291"/>
        <v>10863</v>
      </c>
      <c r="K578" s="39">
        <f t="shared" si="292"/>
        <v>7.0368309030577842</v>
      </c>
      <c r="P578" s="38" t="s">
        <v>1034</v>
      </c>
      <c r="Q578" s="40" t="s">
        <v>1254</v>
      </c>
      <c r="R578" s="39">
        <v>800468.00711645</v>
      </c>
      <c r="S578" s="41">
        <v>133766.48433000001</v>
      </c>
      <c r="T578" s="39">
        <f t="shared" si="293"/>
        <v>0.16711034437450042</v>
      </c>
      <c r="V578" s="42">
        <f t="shared" ref="V578:V580" si="327">$V$576</f>
        <v>21</v>
      </c>
      <c r="W578" s="42">
        <f t="shared" si="294"/>
        <v>3.5093172318645087</v>
      </c>
    </row>
    <row r="579" spans="1:23" x14ac:dyDescent="0.3">
      <c r="A579" s="5" t="s">
        <v>1133</v>
      </c>
      <c r="B579" s="5" t="s">
        <v>1045</v>
      </c>
      <c r="C579" s="39">
        <v>12040203</v>
      </c>
      <c r="D579" s="39">
        <v>75643</v>
      </c>
      <c r="E579" s="39">
        <v>3063</v>
      </c>
      <c r="F579" s="39">
        <f t="shared" si="288"/>
        <v>4.0492841373292968E-2</v>
      </c>
      <c r="H579" s="39">
        <f t="shared" si="325"/>
        <v>10470</v>
      </c>
      <c r="I579" s="39">
        <f t="shared" si="326"/>
        <v>393</v>
      </c>
      <c r="J579" s="39">
        <f t="shared" si="291"/>
        <v>10863</v>
      </c>
      <c r="K579" s="39">
        <f t="shared" si="292"/>
        <v>439.87373583808153</v>
      </c>
      <c r="P579" s="38" t="s">
        <v>1034</v>
      </c>
      <c r="Q579" s="40" t="s">
        <v>1255</v>
      </c>
      <c r="R579" s="39">
        <v>800468.00711645</v>
      </c>
      <c r="S579" s="41">
        <v>402442.52870899998</v>
      </c>
      <c r="T579" s="39">
        <f t="shared" si="293"/>
        <v>0.5027590423741366</v>
      </c>
      <c r="V579" s="42">
        <f t="shared" si="327"/>
        <v>21</v>
      </c>
      <c r="W579" s="42">
        <f t="shared" si="294"/>
        <v>10.557939889856868</v>
      </c>
    </row>
    <row r="580" spans="1:23" x14ac:dyDescent="0.3">
      <c r="A580" s="5" t="s">
        <v>1133</v>
      </c>
      <c r="B580" s="5" t="s">
        <v>1051</v>
      </c>
      <c r="C580" s="39">
        <v>12030202</v>
      </c>
      <c r="D580" s="39">
        <v>13664</v>
      </c>
      <c r="E580" s="39">
        <v>12546</v>
      </c>
      <c r="F580" s="39">
        <f t="shared" ref="F580:F643" si="328">E580/D580</f>
        <v>0.91817915690866514</v>
      </c>
      <c r="H580" s="39">
        <f>Input!J163</f>
        <v>1793</v>
      </c>
      <c r="I580" s="39">
        <f>Input!K163</f>
        <v>260</v>
      </c>
      <c r="J580" s="39">
        <f t="shared" ref="J580:J643" si="329">SUM(H580:I580)</f>
        <v>2053</v>
      </c>
      <c r="K580" s="39">
        <f t="shared" ref="K580:K643" si="330">J580*F580</f>
        <v>1885.0218091334896</v>
      </c>
      <c r="P580" s="38" t="s">
        <v>1034</v>
      </c>
      <c r="Q580" s="40" t="s">
        <v>1256</v>
      </c>
      <c r="R580" s="39">
        <v>800468.00711645</v>
      </c>
      <c r="S580" s="41">
        <v>3686.5410565400002</v>
      </c>
      <c r="T580" s="39">
        <f t="shared" ref="T580:T643" si="331">S580/R580</f>
        <v>4.6054820726941208E-3</v>
      </c>
      <c r="V580" s="42">
        <f t="shared" si="327"/>
        <v>21</v>
      </c>
      <c r="W580" s="42">
        <f t="shared" ref="W580:W643" si="332">V580*T580</f>
        <v>9.6715123526576532E-2</v>
      </c>
    </row>
    <row r="581" spans="1:23" x14ac:dyDescent="0.3">
      <c r="A581" s="5" t="s">
        <v>1133</v>
      </c>
      <c r="B581" s="5" t="s">
        <v>1051</v>
      </c>
      <c r="C581" s="39">
        <v>12070103</v>
      </c>
      <c r="D581" s="39">
        <v>13664</v>
      </c>
      <c r="E581" s="39">
        <v>1118</v>
      </c>
      <c r="F581" s="39">
        <f t="shared" si="328"/>
        <v>8.1820843091334888E-2</v>
      </c>
      <c r="H581" s="39">
        <f>$H$580</f>
        <v>1793</v>
      </c>
      <c r="I581" s="39">
        <f>$I$580</f>
        <v>260</v>
      </c>
      <c r="J581" s="39">
        <f t="shared" si="329"/>
        <v>2053</v>
      </c>
      <c r="K581" s="39">
        <f t="shared" si="330"/>
        <v>167.97819086651052</v>
      </c>
      <c r="P581" s="38" t="s">
        <v>1035</v>
      </c>
      <c r="Q581" s="40" t="s">
        <v>1172</v>
      </c>
      <c r="R581" s="39">
        <v>583716.86493347283</v>
      </c>
      <c r="S581" s="41">
        <v>135941.45798689386</v>
      </c>
      <c r="T581" s="39">
        <f t="shared" si="331"/>
        <v>0.23288937865858533</v>
      </c>
      <c r="V581" s="43">
        <f>Input!M137</f>
        <v>1832</v>
      </c>
      <c r="W581" s="42">
        <f t="shared" si="332"/>
        <v>426.65334170252834</v>
      </c>
    </row>
    <row r="582" spans="1:23" x14ac:dyDescent="0.3">
      <c r="A582" s="5" t="s">
        <v>1133</v>
      </c>
      <c r="B582" s="5" t="s">
        <v>1062</v>
      </c>
      <c r="C582" s="39">
        <v>12040101</v>
      </c>
      <c r="D582" s="39">
        <v>455746</v>
      </c>
      <c r="E582" s="39">
        <v>195471</v>
      </c>
      <c r="F582" s="39">
        <f t="shared" si="328"/>
        <v>0.42890338039170944</v>
      </c>
      <c r="H582" s="39">
        <f>Input!J179</f>
        <v>74871</v>
      </c>
      <c r="I582" s="39">
        <f>Input!K179</f>
        <v>2045</v>
      </c>
      <c r="J582" s="39">
        <f t="shared" si="329"/>
        <v>76916</v>
      </c>
      <c r="K582" s="39">
        <f t="shared" si="330"/>
        <v>32989.532406208724</v>
      </c>
      <c r="P582" s="38" t="s">
        <v>1035</v>
      </c>
      <c r="Q582" s="40" t="s">
        <v>1177</v>
      </c>
      <c r="R582" s="39">
        <v>583716.86493347283</v>
      </c>
      <c r="S582" s="41">
        <v>232695.26513801719</v>
      </c>
      <c r="T582" s="39">
        <f t="shared" si="331"/>
        <v>0.39864406721319906</v>
      </c>
      <c r="V582" s="43">
        <f>$V$581</f>
        <v>1832</v>
      </c>
      <c r="W582" s="42">
        <f t="shared" si="332"/>
        <v>730.31593113458064</v>
      </c>
    </row>
    <row r="583" spans="1:23" x14ac:dyDescent="0.3">
      <c r="A583" s="5" t="s">
        <v>1133</v>
      </c>
      <c r="B583" s="5" t="s">
        <v>1062</v>
      </c>
      <c r="C583" s="39">
        <v>12040102</v>
      </c>
      <c r="D583" s="39">
        <v>455746</v>
      </c>
      <c r="E583" s="39">
        <v>181350</v>
      </c>
      <c r="F583" s="39">
        <f t="shared" si="328"/>
        <v>0.39791901629416387</v>
      </c>
      <c r="H583" s="39">
        <f>$H$582</f>
        <v>74871</v>
      </c>
      <c r="I583" s="39">
        <f>$I$582</f>
        <v>2045</v>
      </c>
      <c r="J583" s="39">
        <f t="shared" si="329"/>
        <v>76916</v>
      </c>
      <c r="K583" s="39">
        <f t="shared" si="330"/>
        <v>30606.339057281908</v>
      </c>
      <c r="P583" s="38" t="s">
        <v>1035</v>
      </c>
      <c r="Q583" s="40" t="s">
        <v>1178</v>
      </c>
      <c r="R583" s="39">
        <v>583716.86493347283</v>
      </c>
      <c r="S583" s="41">
        <v>32290.500890620908</v>
      </c>
      <c r="T583" s="39">
        <f t="shared" si="331"/>
        <v>5.5318773245143615E-2</v>
      </c>
      <c r="V583" s="43">
        <f t="shared" ref="V583:V584" si="333">$V$581</f>
        <v>1832</v>
      </c>
      <c r="W583" s="42">
        <f t="shared" si="332"/>
        <v>101.34399258510311</v>
      </c>
    </row>
    <row r="584" spans="1:23" x14ac:dyDescent="0.3">
      <c r="A584" s="5" t="s">
        <v>1133</v>
      </c>
      <c r="B584" s="5" t="s">
        <v>1062</v>
      </c>
      <c r="C584" s="39">
        <v>12040103</v>
      </c>
      <c r="D584" s="39">
        <v>455746</v>
      </c>
      <c r="E584" s="39">
        <v>78925</v>
      </c>
      <c r="F584" s="39">
        <f t="shared" si="328"/>
        <v>0.17317760331412674</v>
      </c>
      <c r="H584" s="39">
        <f>$H$582</f>
        <v>74871</v>
      </c>
      <c r="I584" s="39">
        <f>$I$582</f>
        <v>2045</v>
      </c>
      <c r="J584" s="39">
        <f t="shared" si="329"/>
        <v>76916</v>
      </c>
      <c r="K584" s="39">
        <f t="shared" si="330"/>
        <v>13320.128536509372</v>
      </c>
      <c r="P584" s="38" t="s">
        <v>1035</v>
      </c>
      <c r="Q584" s="40" t="s">
        <v>1170</v>
      </c>
      <c r="R584" s="39">
        <v>583716.86493347283</v>
      </c>
      <c r="S584" s="41">
        <v>182789.64091794088</v>
      </c>
      <c r="T584" s="39">
        <f t="shared" si="331"/>
        <v>0.31314778088307199</v>
      </c>
      <c r="V584" s="43">
        <f t="shared" si="333"/>
        <v>1832</v>
      </c>
      <c r="W584" s="42">
        <f t="shared" si="332"/>
        <v>573.68673457778789</v>
      </c>
    </row>
    <row r="585" spans="1:23" x14ac:dyDescent="0.3">
      <c r="A585" s="5" t="s">
        <v>1133</v>
      </c>
      <c r="B585" s="5" t="s">
        <v>1076</v>
      </c>
      <c r="C585" s="39">
        <v>12020002</v>
      </c>
      <c r="D585" s="39">
        <v>37476</v>
      </c>
      <c r="E585" s="39">
        <v>28</v>
      </c>
      <c r="F585" s="39">
        <f t="shared" si="328"/>
        <v>7.4714483936385949E-4</v>
      </c>
      <c r="H585" s="39">
        <f>Input!J198</f>
        <v>5062</v>
      </c>
      <c r="I585" s="39">
        <f>Input!K198</f>
        <v>0</v>
      </c>
      <c r="J585" s="39">
        <f t="shared" si="329"/>
        <v>5062</v>
      </c>
      <c r="K585" s="39">
        <f t="shared" si="330"/>
        <v>3.7820471768598569</v>
      </c>
      <c r="P585" s="38" t="s">
        <v>1036</v>
      </c>
      <c r="Q585" s="40" t="s">
        <v>1302</v>
      </c>
      <c r="R585" s="39">
        <v>873222.86632766505</v>
      </c>
      <c r="S585" s="41">
        <v>280.267749665</v>
      </c>
      <c r="T585" s="39">
        <f t="shared" si="331"/>
        <v>3.2095786822860557E-4</v>
      </c>
      <c r="V585" s="42">
        <f>Input!M138</f>
        <v>0</v>
      </c>
      <c r="W585" s="42">
        <f t="shared" si="332"/>
        <v>0</v>
      </c>
    </row>
    <row r="586" spans="1:23" x14ac:dyDescent="0.3">
      <c r="A586" s="5" t="s">
        <v>1133</v>
      </c>
      <c r="B586" s="5" t="s">
        <v>1076</v>
      </c>
      <c r="C586" s="39">
        <v>12020007</v>
      </c>
      <c r="D586" s="39">
        <v>37476</v>
      </c>
      <c r="E586" s="39">
        <v>93</v>
      </c>
      <c r="F586" s="39">
        <f t="shared" si="328"/>
        <v>2.4815882164585337E-3</v>
      </c>
      <c r="H586" s="39">
        <f>$H$585</f>
        <v>5062</v>
      </c>
      <c r="I586" s="39">
        <f>$I$585</f>
        <v>0</v>
      </c>
      <c r="J586" s="39">
        <f t="shared" si="329"/>
        <v>5062</v>
      </c>
      <c r="K586" s="39">
        <f t="shared" si="330"/>
        <v>12.561799551713097</v>
      </c>
      <c r="P586" s="38" t="s">
        <v>1036</v>
      </c>
      <c r="Q586" s="40" t="s">
        <v>1303</v>
      </c>
      <c r="R586" s="39">
        <v>873222.86632766505</v>
      </c>
      <c r="S586" s="41">
        <v>180263.45722800001</v>
      </c>
      <c r="T586" s="39">
        <f t="shared" si="331"/>
        <v>0.20643465051035276</v>
      </c>
      <c r="V586" s="42">
        <f>$V$585</f>
        <v>0</v>
      </c>
      <c r="W586" s="42">
        <f t="shared" si="332"/>
        <v>0</v>
      </c>
    </row>
    <row r="587" spans="1:23" x14ac:dyDescent="0.3">
      <c r="A587" s="5" t="s">
        <v>1133</v>
      </c>
      <c r="B587" s="5" t="s">
        <v>1076</v>
      </c>
      <c r="C587" s="39">
        <v>12030202</v>
      </c>
      <c r="D587" s="39">
        <v>37476</v>
      </c>
      <c r="E587" s="39">
        <v>37355</v>
      </c>
      <c r="F587" s="39">
        <f t="shared" si="328"/>
        <v>0.99677126694417761</v>
      </c>
      <c r="H587" s="39">
        <f>$H$585</f>
        <v>5062</v>
      </c>
      <c r="I587" s="39">
        <f>$I$585</f>
        <v>0</v>
      </c>
      <c r="J587" s="39">
        <f t="shared" si="329"/>
        <v>5062</v>
      </c>
      <c r="K587" s="39">
        <f t="shared" si="330"/>
        <v>5045.6561532714268</v>
      </c>
      <c r="P587" s="38" t="s">
        <v>1036</v>
      </c>
      <c r="Q587" s="40" t="s">
        <v>1306</v>
      </c>
      <c r="R587" s="39">
        <v>873222.86632766505</v>
      </c>
      <c r="S587" s="41">
        <v>210066.1796</v>
      </c>
      <c r="T587" s="39">
        <f t="shared" si="331"/>
        <v>0.24056422214804385</v>
      </c>
      <c r="V587" s="42">
        <f t="shared" ref="V587:V588" si="334">$V$585</f>
        <v>0</v>
      </c>
      <c r="W587" s="42">
        <f t="shared" si="332"/>
        <v>0</v>
      </c>
    </row>
    <row r="588" spans="1:23" x14ac:dyDescent="0.3">
      <c r="A588" s="5" t="s">
        <v>1133</v>
      </c>
      <c r="B588" s="5" t="s">
        <v>623</v>
      </c>
      <c r="C588" s="39">
        <v>12030202</v>
      </c>
      <c r="D588" s="39">
        <v>26384</v>
      </c>
      <c r="E588" s="39">
        <v>15130</v>
      </c>
      <c r="F588" s="39">
        <f t="shared" si="328"/>
        <v>0.57345360824742264</v>
      </c>
      <c r="H588" s="39">
        <f>Input!J217</f>
        <v>3153</v>
      </c>
      <c r="I588" s="39">
        <f>Input!K217</f>
        <v>48</v>
      </c>
      <c r="J588" s="39">
        <f t="shared" si="329"/>
        <v>3201</v>
      </c>
      <c r="K588" s="39">
        <f t="shared" si="330"/>
        <v>1835.6249999999998</v>
      </c>
      <c r="P588" s="38" t="s">
        <v>1036</v>
      </c>
      <c r="Q588" s="40" t="s">
        <v>1305</v>
      </c>
      <c r="R588" s="39">
        <v>873222.86632766505</v>
      </c>
      <c r="S588" s="41">
        <v>482612.96175000002</v>
      </c>
      <c r="T588" s="39">
        <f t="shared" si="331"/>
        <v>0.55268016947337484</v>
      </c>
      <c r="V588" s="42">
        <f t="shared" si="334"/>
        <v>0</v>
      </c>
      <c r="W588" s="42">
        <f t="shared" si="332"/>
        <v>0</v>
      </c>
    </row>
    <row r="589" spans="1:23" x14ac:dyDescent="0.3">
      <c r="A589" s="5" t="s">
        <v>1133</v>
      </c>
      <c r="B589" s="5" t="s">
        <v>623</v>
      </c>
      <c r="C589" s="39">
        <v>12030203</v>
      </c>
      <c r="D589" s="39">
        <v>26384</v>
      </c>
      <c r="E589" s="39">
        <v>92</v>
      </c>
      <c r="F589" s="39">
        <f t="shared" si="328"/>
        <v>3.4869617950272895E-3</v>
      </c>
      <c r="H589" s="39">
        <f>$H$588</f>
        <v>3153</v>
      </c>
      <c r="I589" s="39">
        <f>$I$588</f>
        <v>48</v>
      </c>
      <c r="J589" s="39">
        <f t="shared" si="329"/>
        <v>3201</v>
      </c>
      <c r="K589" s="39">
        <f t="shared" si="330"/>
        <v>11.161764705882353</v>
      </c>
      <c r="P589" s="38" t="s">
        <v>1037</v>
      </c>
      <c r="Q589" s="40" t="s">
        <v>1338</v>
      </c>
      <c r="R589" s="39">
        <v>541155.27857910004</v>
      </c>
      <c r="S589" s="41">
        <v>64503.197322100001</v>
      </c>
      <c r="T589" s="39">
        <f t="shared" si="331"/>
        <v>0.11919535829247509</v>
      </c>
      <c r="V589" s="42">
        <f>Input!M139</f>
        <v>334</v>
      </c>
      <c r="W589" s="42">
        <f t="shared" si="332"/>
        <v>39.811249669686681</v>
      </c>
    </row>
    <row r="590" spans="1:23" x14ac:dyDescent="0.3">
      <c r="A590" s="5" t="s">
        <v>1133</v>
      </c>
      <c r="B590" s="5" t="s">
        <v>623</v>
      </c>
      <c r="C590" s="39">
        <v>12040103</v>
      </c>
      <c r="D590" s="39">
        <v>26384</v>
      </c>
      <c r="E590" s="39">
        <v>11162</v>
      </c>
      <c r="F590" s="39">
        <f t="shared" si="328"/>
        <v>0.42305942995755003</v>
      </c>
      <c r="H590" s="39">
        <f>$H$588</f>
        <v>3153</v>
      </c>
      <c r="I590" s="39">
        <f>$I$588</f>
        <v>48</v>
      </c>
      <c r="J590" s="39">
        <f t="shared" si="329"/>
        <v>3201</v>
      </c>
      <c r="K590" s="39">
        <f t="shared" si="330"/>
        <v>1354.2132352941176</v>
      </c>
      <c r="P590" s="38" t="s">
        <v>1037</v>
      </c>
      <c r="Q590" s="40" t="s">
        <v>1337</v>
      </c>
      <c r="R590" s="39">
        <v>541155.27857910004</v>
      </c>
      <c r="S590" s="41">
        <v>128365.29623399999</v>
      </c>
      <c r="T590" s="39">
        <f t="shared" si="331"/>
        <v>0.23720603182703132</v>
      </c>
      <c r="V590" s="42">
        <f>$V$589</f>
        <v>334</v>
      </c>
      <c r="W590" s="42">
        <f t="shared" si="332"/>
        <v>79.226814630228461</v>
      </c>
    </row>
    <row r="591" spans="1:23" x14ac:dyDescent="0.3">
      <c r="A591" s="5" t="s">
        <v>1133</v>
      </c>
      <c r="B591" s="5" t="s">
        <v>660</v>
      </c>
      <c r="C591" s="39">
        <v>12030202</v>
      </c>
      <c r="D591" s="39">
        <v>11272</v>
      </c>
      <c r="E591" s="39">
        <v>11272</v>
      </c>
      <c r="F591" s="39">
        <f t="shared" si="328"/>
        <v>1</v>
      </c>
      <c r="H591" s="39">
        <f>Input!J244</f>
        <v>1203</v>
      </c>
      <c r="I591" s="39">
        <f>Input!K244</f>
        <v>0</v>
      </c>
      <c r="J591" s="39">
        <f t="shared" si="329"/>
        <v>1203</v>
      </c>
      <c r="K591" s="39">
        <f t="shared" si="330"/>
        <v>1203</v>
      </c>
      <c r="P591" s="38" t="s">
        <v>1037</v>
      </c>
      <c r="Q591" s="40" t="s">
        <v>1336</v>
      </c>
      <c r="R591" s="39">
        <v>541155.27857910004</v>
      </c>
      <c r="S591" s="41">
        <v>348286.78502299997</v>
      </c>
      <c r="T591" s="39">
        <f t="shared" si="331"/>
        <v>0.64359860988049344</v>
      </c>
      <c r="V591" s="42">
        <f>$V$589</f>
        <v>334</v>
      </c>
      <c r="W591" s="42">
        <f t="shared" si="332"/>
        <v>214.96193570008481</v>
      </c>
    </row>
    <row r="592" spans="1:23" x14ac:dyDescent="0.3">
      <c r="A592" s="5" t="s">
        <v>1133</v>
      </c>
      <c r="B592" s="5" t="s">
        <v>1114</v>
      </c>
      <c r="C592" s="39">
        <v>12030202</v>
      </c>
      <c r="D592" s="39">
        <v>67861</v>
      </c>
      <c r="E592" s="39">
        <v>36963</v>
      </c>
      <c r="F592" s="39">
        <f t="shared" si="328"/>
        <v>0.54468693358482778</v>
      </c>
      <c r="H592" s="39">
        <f>Input!J253</f>
        <v>16920</v>
      </c>
      <c r="I592" s="39">
        <f>Input!K253</f>
        <v>3208</v>
      </c>
      <c r="J592" s="39">
        <f t="shared" si="329"/>
        <v>20128</v>
      </c>
      <c r="K592" s="39">
        <f t="shared" si="330"/>
        <v>10963.458599195414</v>
      </c>
      <c r="P592" s="38" t="s">
        <v>1038</v>
      </c>
      <c r="Q592" s="40" t="s">
        <v>1172</v>
      </c>
      <c r="R592" s="39">
        <v>547365.04109750781</v>
      </c>
      <c r="S592" s="41">
        <v>102628.25136129685</v>
      </c>
      <c r="T592" s="39">
        <f t="shared" si="331"/>
        <v>0.18749507852295341</v>
      </c>
      <c r="V592" s="42">
        <f>Input!M140</f>
        <v>14</v>
      </c>
      <c r="W592" s="42">
        <f t="shared" si="332"/>
        <v>2.6249310993213477</v>
      </c>
    </row>
    <row r="593" spans="1:23" x14ac:dyDescent="0.3">
      <c r="A593" s="5" t="s">
        <v>1133</v>
      </c>
      <c r="B593" s="5" t="s">
        <v>1114</v>
      </c>
      <c r="C593" s="39">
        <v>12040101</v>
      </c>
      <c r="D593" s="39">
        <v>67861</v>
      </c>
      <c r="E593" s="39">
        <v>22651</v>
      </c>
      <c r="F593" s="39">
        <f t="shared" si="328"/>
        <v>0.3337852374707122</v>
      </c>
      <c r="H593" s="39">
        <f>$H$592</f>
        <v>16920</v>
      </c>
      <c r="I593" s="39">
        <f>$I$592</f>
        <v>3208</v>
      </c>
      <c r="J593" s="39">
        <f t="shared" si="329"/>
        <v>20128</v>
      </c>
      <c r="K593" s="39">
        <f t="shared" si="330"/>
        <v>6718.4292598104948</v>
      </c>
      <c r="P593" s="38" t="s">
        <v>1038</v>
      </c>
      <c r="Q593" s="40" t="s">
        <v>1177</v>
      </c>
      <c r="R593" s="39">
        <v>547365.04109750781</v>
      </c>
      <c r="S593" s="41">
        <v>154296.50029325701</v>
      </c>
      <c r="T593" s="39">
        <f t="shared" si="331"/>
        <v>0.28188957771925111</v>
      </c>
      <c r="V593" s="42">
        <f>$V$592</f>
        <v>14</v>
      </c>
      <c r="W593" s="42">
        <f t="shared" si="332"/>
        <v>3.9464540880695154</v>
      </c>
    </row>
    <row r="594" spans="1:23" x14ac:dyDescent="0.3">
      <c r="A594" s="5" t="s">
        <v>1133</v>
      </c>
      <c r="B594" s="5" t="s">
        <v>1114</v>
      </c>
      <c r="C594" s="39">
        <v>12040103</v>
      </c>
      <c r="D594" s="39">
        <v>67861</v>
      </c>
      <c r="E594" s="39">
        <v>8247</v>
      </c>
      <c r="F594" s="39">
        <f t="shared" si="328"/>
        <v>0.12152782894446</v>
      </c>
      <c r="H594" s="39">
        <f>$H$592</f>
        <v>16920</v>
      </c>
      <c r="I594" s="39">
        <f>$I$592</f>
        <v>3208</v>
      </c>
      <c r="J594" s="39">
        <f t="shared" si="329"/>
        <v>20128</v>
      </c>
      <c r="K594" s="39">
        <f t="shared" si="330"/>
        <v>2446.1121409940911</v>
      </c>
      <c r="P594" s="38" t="s">
        <v>1038</v>
      </c>
      <c r="Q594" s="40" t="s">
        <v>1167</v>
      </c>
      <c r="R594" s="39">
        <v>547365.04109750781</v>
      </c>
      <c r="S594" s="41">
        <v>13003.404742951276</v>
      </c>
      <c r="T594" s="39">
        <f t="shared" si="331"/>
        <v>2.375636689708659E-2</v>
      </c>
      <c r="V594" s="42">
        <f t="shared" ref="V594:V595" si="335">$V$592</f>
        <v>14</v>
      </c>
      <c r="W594" s="42">
        <f t="shared" si="332"/>
        <v>0.33258913655921224</v>
      </c>
    </row>
    <row r="595" spans="1:23" x14ac:dyDescent="0.3">
      <c r="A595" s="5" t="s">
        <v>1133</v>
      </c>
      <c r="B595" s="5" t="s">
        <v>1115</v>
      </c>
      <c r="C595" s="39">
        <v>12040102</v>
      </c>
      <c r="D595" s="39">
        <v>43205</v>
      </c>
      <c r="E595" s="39">
        <v>13507</v>
      </c>
      <c r="F595" s="39">
        <f t="shared" si="328"/>
        <v>0.31262585348917948</v>
      </c>
      <c r="H595" s="39">
        <f>Input!J254</f>
        <v>5713</v>
      </c>
      <c r="I595" s="39">
        <f>Input!K254</f>
        <v>89</v>
      </c>
      <c r="J595" s="39">
        <f t="shared" si="329"/>
        <v>5802</v>
      </c>
      <c r="K595" s="39">
        <f t="shared" si="330"/>
        <v>1813.8552019442193</v>
      </c>
      <c r="P595" s="38" t="s">
        <v>1038</v>
      </c>
      <c r="Q595" s="40" t="s">
        <v>1170</v>
      </c>
      <c r="R595" s="39">
        <v>547365.04109750781</v>
      </c>
      <c r="S595" s="41">
        <v>277436.88470000267</v>
      </c>
      <c r="T595" s="39">
        <f t="shared" si="331"/>
        <v>0.50685897686070891</v>
      </c>
      <c r="V595" s="42">
        <f t="shared" si="335"/>
        <v>14</v>
      </c>
      <c r="W595" s="42">
        <f t="shared" si="332"/>
        <v>7.0960256760499245</v>
      </c>
    </row>
    <row r="596" spans="1:23" x14ac:dyDescent="0.3">
      <c r="A596" s="5" t="s">
        <v>1133</v>
      </c>
      <c r="B596" s="5" t="s">
        <v>1115</v>
      </c>
      <c r="C596" s="39">
        <v>12040104</v>
      </c>
      <c r="D596" s="39">
        <v>43205</v>
      </c>
      <c r="E596" s="39">
        <v>2978</v>
      </c>
      <c r="F596" s="39">
        <f t="shared" si="328"/>
        <v>6.8927207499132045E-2</v>
      </c>
      <c r="H596" s="39">
        <f>$H$595</f>
        <v>5713</v>
      </c>
      <c r="I596" s="39">
        <f>$I$595</f>
        <v>89</v>
      </c>
      <c r="J596" s="39">
        <f t="shared" si="329"/>
        <v>5802</v>
      </c>
      <c r="K596" s="39">
        <f t="shared" si="330"/>
        <v>399.91565790996412</v>
      </c>
      <c r="P596" s="38" t="s">
        <v>1039</v>
      </c>
      <c r="Q596" s="40" t="s">
        <v>1324</v>
      </c>
      <c r="R596" s="39">
        <v>953359.60215299996</v>
      </c>
      <c r="S596" s="41">
        <v>90331.008757000003</v>
      </c>
      <c r="T596" s="39">
        <f t="shared" si="331"/>
        <v>9.4750195574684337E-2</v>
      </c>
      <c r="V596" s="42">
        <f>Input!M141</f>
        <v>692</v>
      </c>
      <c r="W596" s="42">
        <f t="shared" si="332"/>
        <v>65.567135337681563</v>
      </c>
    </row>
    <row r="597" spans="1:23" x14ac:dyDescent="0.3">
      <c r="A597" s="5" t="s">
        <v>1133</v>
      </c>
      <c r="B597" s="5" t="s">
        <v>1115</v>
      </c>
      <c r="C597" s="39">
        <v>12070101</v>
      </c>
      <c r="D597" s="39">
        <v>43205</v>
      </c>
      <c r="E597" s="39">
        <v>1331</v>
      </c>
      <c r="F597" s="39">
        <f t="shared" si="328"/>
        <v>3.0806619604212476E-2</v>
      </c>
      <c r="H597" s="39">
        <f t="shared" ref="H597:H598" si="336">$H$595</f>
        <v>5713</v>
      </c>
      <c r="I597" s="39">
        <f t="shared" ref="I597:I598" si="337">$I$595</f>
        <v>89</v>
      </c>
      <c r="J597" s="39">
        <f t="shared" si="329"/>
        <v>5802</v>
      </c>
      <c r="K597" s="39">
        <f t="shared" si="330"/>
        <v>178.74000694364079</v>
      </c>
      <c r="P597" s="38" t="s">
        <v>1039</v>
      </c>
      <c r="Q597" s="40" t="s">
        <v>1325</v>
      </c>
      <c r="R597" s="39">
        <v>953359.60215299996</v>
      </c>
      <c r="S597" s="41">
        <v>556932.04068199999</v>
      </c>
      <c r="T597" s="39">
        <f t="shared" si="331"/>
        <v>0.58417835140514029</v>
      </c>
      <c r="V597" s="42">
        <f>$V$596</f>
        <v>692</v>
      </c>
      <c r="W597" s="42">
        <f t="shared" si="332"/>
        <v>404.25141917235709</v>
      </c>
    </row>
    <row r="598" spans="1:23" x14ac:dyDescent="0.3">
      <c r="A598" s="5" t="s">
        <v>1133</v>
      </c>
      <c r="B598" s="5" t="s">
        <v>1115</v>
      </c>
      <c r="C598" s="39">
        <v>12070104</v>
      </c>
      <c r="D598" s="39">
        <v>43205</v>
      </c>
      <c r="E598" s="39">
        <v>25389</v>
      </c>
      <c r="F598" s="39">
        <f t="shared" si="328"/>
        <v>0.58764031940747596</v>
      </c>
      <c r="H598" s="39">
        <f t="shared" si="336"/>
        <v>5713</v>
      </c>
      <c r="I598" s="39">
        <f t="shared" si="337"/>
        <v>89</v>
      </c>
      <c r="J598" s="39">
        <f t="shared" si="329"/>
        <v>5802</v>
      </c>
      <c r="K598" s="39">
        <f t="shared" si="330"/>
        <v>3409.4891332021757</v>
      </c>
      <c r="P598" s="38" t="s">
        <v>1039</v>
      </c>
      <c r="Q598" s="40" t="s">
        <v>1314</v>
      </c>
      <c r="R598" s="39">
        <v>953359.60215299996</v>
      </c>
      <c r="S598" s="41">
        <v>306096.55271399999</v>
      </c>
      <c r="T598" s="39">
        <f t="shared" si="331"/>
        <v>0.32107145302017537</v>
      </c>
      <c r="V598" s="42">
        <f>$V$596</f>
        <v>692</v>
      </c>
      <c r="W598" s="42">
        <f t="shared" si="332"/>
        <v>222.18144548996136</v>
      </c>
    </row>
    <row r="599" spans="1:23" x14ac:dyDescent="0.3">
      <c r="A599" s="5" t="s">
        <v>1133</v>
      </c>
      <c r="B599" s="5" t="s">
        <v>1116</v>
      </c>
      <c r="C599" s="39">
        <v>12070104</v>
      </c>
      <c r="D599" s="39">
        <v>2</v>
      </c>
      <c r="E599" s="39">
        <v>2</v>
      </c>
      <c r="F599" s="39">
        <f t="shared" si="328"/>
        <v>1</v>
      </c>
      <c r="H599" s="39">
        <f>Input!J257</f>
        <v>0</v>
      </c>
      <c r="I599" s="39">
        <f>Input!K257</f>
        <v>0</v>
      </c>
      <c r="J599" s="39">
        <f t="shared" si="329"/>
        <v>0</v>
      </c>
      <c r="K599" s="39">
        <f t="shared" si="330"/>
        <v>0</v>
      </c>
      <c r="P599" s="38" t="s">
        <v>782</v>
      </c>
      <c r="Q599" s="40" t="s">
        <v>1188</v>
      </c>
      <c r="R599" s="39">
        <v>595677.04315579997</v>
      </c>
      <c r="S599" s="41">
        <v>287756.07747000002</v>
      </c>
      <c r="T599" s="39">
        <f t="shared" si="331"/>
        <v>0.48307397569917282</v>
      </c>
      <c r="V599" s="42">
        <f>Input!M142</f>
        <v>0</v>
      </c>
      <c r="W599" s="42">
        <f t="shared" si="332"/>
        <v>0</v>
      </c>
    </row>
    <row r="600" spans="1:23" x14ac:dyDescent="0.3">
      <c r="A600" s="5" t="s">
        <v>50</v>
      </c>
      <c r="B600" s="5" t="s">
        <v>937</v>
      </c>
      <c r="C600" s="39">
        <v>12020001</v>
      </c>
      <c r="D600" s="39">
        <v>58458</v>
      </c>
      <c r="E600" s="39">
        <v>19993</v>
      </c>
      <c r="F600" s="39">
        <f t="shared" si="328"/>
        <v>0.34200622669266822</v>
      </c>
      <c r="H600" s="39">
        <f>Input!J3</f>
        <v>10986</v>
      </c>
      <c r="I600" s="39">
        <f>Input!K3</f>
        <v>0</v>
      </c>
      <c r="J600" s="39">
        <f t="shared" si="329"/>
        <v>10986</v>
      </c>
      <c r="K600" s="39">
        <f t="shared" si="330"/>
        <v>3757.2804064456532</v>
      </c>
      <c r="P600" s="38" t="s">
        <v>782</v>
      </c>
      <c r="Q600" s="40" t="s">
        <v>1194</v>
      </c>
      <c r="R600" s="39">
        <v>595677.04315579997</v>
      </c>
      <c r="S600" s="41">
        <v>31472.311144700001</v>
      </c>
      <c r="T600" s="39">
        <f t="shared" si="331"/>
        <v>5.2834520830221728E-2</v>
      </c>
      <c r="V600" s="42">
        <f>$V$599</f>
        <v>0</v>
      </c>
      <c r="W600" s="42">
        <f t="shared" si="332"/>
        <v>0</v>
      </c>
    </row>
    <row r="601" spans="1:23" x14ac:dyDescent="0.3">
      <c r="A601" s="5" t="s">
        <v>50</v>
      </c>
      <c r="B601" s="5" t="s">
        <v>937</v>
      </c>
      <c r="C601" s="39">
        <v>12030105</v>
      </c>
      <c r="D601" s="39">
        <v>58458</v>
      </c>
      <c r="E601" s="39">
        <v>61</v>
      </c>
      <c r="F601" s="39">
        <f t="shared" si="328"/>
        <v>1.0434842108864484E-3</v>
      </c>
      <c r="H601" s="39">
        <f>$H$600</f>
        <v>10986</v>
      </c>
      <c r="I601" s="39">
        <f>$I$600</f>
        <v>0</v>
      </c>
      <c r="J601" s="39">
        <f t="shared" si="329"/>
        <v>10986</v>
      </c>
      <c r="K601" s="39">
        <f t="shared" si="330"/>
        <v>11.463717540798521</v>
      </c>
      <c r="P601" s="38" t="s">
        <v>782</v>
      </c>
      <c r="Q601" s="40" t="s">
        <v>1189</v>
      </c>
      <c r="R601" s="39">
        <v>595677.04315579997</v>
      </c>
      <c r="S601" s="41">
        <v>189066.26041700001</v>
      </c>
      <c r="T601" s="39">
        <f t="shared" si="331"/>
        <v>0.31739725844621736</v>
      </c>
      <c r="V601" s="42">
        <f t="shared" ref="V601:V602" si="338">$V$599</f>
        <v>0</v>
      </c>
      <c r="W601" s="42">
        <f t="shared" si="332"/>
        <v>0</v>
      </c>
    </row>
    <row r="602" spans="1:23" x14ac:dyDescent="0.3">
      <c r="A602" s="5" t="s">
        <v>50</v>
      </c>
      <c r="B602" s="5" t="s">
        <v>937</v>
      </c>
      <c r="C602" s="39">
        <v>12030201</v>
      </c>
      <c r="D602" s="39">
        <v>58458</v>
      </c>
      <c r="E602" s="39">
        <v>38404</v>
      </c>
      <c r="F602" s="39">
        <f t="shared" si="328"/>
        <v>0.65695028909644526</v>
      </c>
      <c r="H602" s="39">
        <f>$H$600</f>
        <v>10986</v>
      </c>
      <c r="I602" s="39">
        <f>$I$600</f>
        <v>0</v>
      </c>
      <c r="J602" s="39">
        <f t="shared" si="329"/>
        <v>10986</v>
      </c>
      <c r="K602" s="39">
        <f t="shared" si="330"/>
        <v>7217.255876013548</v>
      </c>
      <c r="P602" s="38" t="s">
        <v>782</v>
      </c>
      <c r="Q602" s="40" t="s">
        <v>1196</v>
      </c>
      <c r="R602" s="39">
        <v>595677.04315579997</v>
      </c>
      <c r="S602" s="41">
        <v>87382.394124099999</v>
      </c>
      <c r="T602" s="39">
        <f t="shared" si="331"/>
        <v>0.14669424502438821</v>
      </c>
      <c r="V602" s="42">
        <f t="shared" si="338"/>
        <v>0</v>
      </c>
      <c r="W602" s="42">
        <f t="shared" si="332"/>
        <v>0</v>
      </c>
    </row>
    <row r="603" spans="1:23" x14ac:dyDescent="0.3">
      <c r="A603" s="5" t="s">
        <v>50</v>
      </c>
      <c r="B603" s="5" t="s">
        <v>939</v>
      </c>
      <c r="C603" s="39">
        <v>12020002</v>
      </c>
      <c r="D603" s="39">
        <v>86771</v>
      </c>
      <c r="E603" s="39">
        <v>64836</v>
      </c>
      <c r="F603" s="39">
        <f t="shared" si="328"/>
        <v>0.74720816862776729</v>
      </c>
      <c r="H603" s="39">
        <f>Input!J5</f>
        <v>13650</v>
      </c>
      <c r="I603" s="39">
        <f>Input!K5</f>
        <v>14750</v>
      </c>
      <c r="J603" s="39">
        <f t="shared" si="329"/>
        <v>28400</v>
      </c>
      <c r="K603" s="39">
        <f t="shared" si="330"/>
        <v>21220.71198902859</v>
      </c>
      <c r="P603" s="38" t="s">
        <v>1040</v>
      </c>
      <c r="Q603" s="40" t="s">
        <v>1341</v>
      </c>
      <c r="R603" s="39">
        <v>651353.50394570001</v>
      </c>
      <c r="S603" s="41">
        <v>273438.60720600002</v>
      </c>
      <c r="T603" s="39">
        <f t="shared" si="331"/>
        <v>0.41980062370063675</v>
      </c>
      <c r="V603" s="42">
        <f>Input!M143</f>
        <v>136</v>
      </c>
      <c r="W603" s="42">
        <f t="shared" si="332"/>
        <v>57.092884823286596</v>
      </c>
    </row>
    <row r="604" spans="1:23" x14ac:dyDescent="0.3">
      <c r="A604" s="5" t="s">
        <v>50</v>
      </c>
      <c r="B604" s="5" t="s">
        <v>939</v>
      </c>
      <c r="C604" s="39">
        <v>12020003</v>
      </c>
      <c r="D604" s="39">
        <v>86771</v>
      </c>
      <c r="E604" s="39">
        <v>278</v>
      </c>
      <c r="F604" s="39">
        <f t="shared" si="328"/>
        <v>3.2038353827891809E-3</v>
      </c>
      <c r="H604" s="39">
        <f>$H$603</f>
        <v>13650</v>
      </c>
      <c r="I604" s="39">
        <f>$I$603</f>
        <v>14750</v>
      </c>
      <c r="J604" s="39">
        <f t="shared" si="329"/>
        <v>28400</v>
      </c>
      <c r="K604" s="39">
        <f t="shared" si="330"/>
        <v>90.988924871212731</v>
      </c>
      <c r="P604" s="38" t="s">
        <v>1040</v>
      </c>
      <c r="Q604" s="40" t="s">
        <v>1342</v>
      </c>
      <c r="R604" s="39">
        <v>651353.50394570001</v>
      </c>
      <c r="S604" s="41">
        <v>236835.907397</v>
      </c>
      <c r="T604" s="39">
        <f t="shared" si="331"/>
        <v>0.36360579310976393</v>
      </c>
      <c r="V604" s="42">
        <f>$V$603</f>
        <v>136</v>
      </c>
      <c r="W604" s="42">
        <f t="shared" si="332"/>
        <v>49.450387862927897</v>
      </c>
    </row>
    <row r="605" spans="1:23" x14ac:dyDescent="0.3">
      <c r="A605" s="5" t="s">
        <v>50</v>
      </c>
      <c r="B605" s="5" t="s">
        <v>939</v>
      </c>
      <c r="C605" s="39">
        <v>12020004</v>
      </c>
      <c r="D605" s="39">
        <v>86771</v>
      </c>
      <c r="E605" s="39">
        <v>2656</v>
      </c>
      <c r="F605" s="39">
        <f t="shared" si="328"/>
        <v>3.0609304952115338E-2</v>
      </c>
      <c r="H605" s="39">
        <f t="shared" ref="H605:H606" si="339">$H$603</f>
        <v>13650</v>
      </c>
      <c r="I605" s="39">
        <f t="shared" ref="I605:I606" si="340">$I$603</f>
        <v>14750</v>
      </c>
      <c r="J605" s="39">
        <f t="shared" si="329"/>
        <v>28400</v>
      </c>
      <c r="K605" s="39">
        <f t="shared" si="330"/>
        <v>869.30426064007565</v>
      </c>
      <c r="P605" s="38" t="s">
        <v>1040</v>
      </c>
      <c r="Q605" s="40" t="s">
        <v>1343</v>
      </c>
      <c r="R605" s="39">
        <v>651353.50394570001</v>
      </c>
      <c r="S605" s="41">
        <v>17271.7694577</v>
      </c>
      <c r="T605" s="39">
        <f t="shared" si="331"/>
        <v>2.6516736845772552E-2</v>
      </c>
      <c r="V605" s="42">
        <f t="shared" ref="V605:V606" si="341">$V$603</f>
        <v>136</v>
      </c>
      <c r="W605" s="42">
        <f t="shared" si="332"/>
        <v>3.606276211025067</v>
      </c>
    </row>
    <row r="606" spans="1:23" x14ac:dyDescent="0.3">
      <c r="A606" s="5" t="s">
        <v>50</v>
      </c>
      <c r="B606" s="5" t="s">
        <v>939</v>
      </c>
      <c r="C606" s="39">
        <v>12020005</v>
      </c>
      <c r="D606" s="39">
        <v>86771</v>
      </c>
      <c r="E606" s="39">
        <v>19001</v>
      </c>
      <c r="F606" s="39">
        <f t="shared" si="328"/>
        <v>0.21897869103732814</v>
      </c>
      <c r="H606" s="39">
        <f t="shared" si="339"/>
        <v>13650</v>
      </c>
      <c r="I606" s="39">
        <f t="shared" si="340"/>
        <v>14750</v>
      </c>
      <c r="J606" s="39">
        <f t="shared" si="329"/>
        <v>28400</v>
      </c>
      <c r="K606" s="39">
        <f t="shared" si="330"/>
        <v>6218.9948254601195</v>
      </c>
      <c r="P606" s="38" t="s">
        <v>1040</v>
      </c>
      <c r="Q606" s="40" t="s">
        <v>1274</v>
      </c>
      <c r="R606" s="39">
        <v>651353.50394570001</v>
      </c>
      <c r="S606" s="41">
        <v>123807.219885</v>
      </c>
      <c r="T606" s="39">
        <f t="shared" si="331"/>
        <v>0.19007684634382679</v>
      </c>
      <c r="V606" s="42">
        <f t="shared" si="341"/>
        <v>136</v>
      </c>
      <c r="W606" s="42">
        <f t="shared" si="332"/>
        <v>25.850451102760445</v>
      </c>
    </row>
    <row r="607" spans="1:23" x14ac:dyDescent="0.3">
      <c r="A607" s="5" t="s">
        <v>50</v>
      </c>
      <c r="B607" s="5" t="s">
        <v>875</v>
      </c>
      <c r="C607" s="39">
        <v>12020001</v>
      </c>
      <c r="D607" s="39">
        <v>50845</v>
      </c>
      <c r="E607" s="39">
        <v>24105</v>
      </c>
      <c r="F607" s="39">
        <f t="shared" si="328"/>
        <v>0.47408791424918872</v>
      </c>
      <c r="H607" s="39">
        <f>Input!J39</f>
        <v>8254</v>
      </c>
      <c r="I607" s="39">
        <f>Input!K39</f>
        <v>718</v>
      </c>
      <c r="J607" s="39">
        <f t="shared" si="329"/>
        <v>8972</v>
      </c>
      <c r="K607" s="39">
        <f t="shared" si="330"/>
        <v>4253.516766643721</v>
      </c>
      <c r="P607" s="38" t="s">
        <v>1041</v>
      </c>
      <c r="Q607" s="40" t="s">
        <v>1260</v>
      </c>
      <c r="R607" s="39">
        <v>456719.26980551</v>
      </c>
      <c r="S607" s="41">
        <v>7866.6307301099996</v>
      </c>
      <c r="T607" s="39">
        <f t="shared" si="331"/>
        <v>1.7224214632896785E-2</v>
      </c>
      <c r="V607" s="42">
        <f>Input!M144</f>
        <v>168</v>
      </c>
      <c r="W607" s="42">
        <f t="shared" si="332"/>
        <v>2.8936680583266599</v>
      </c>
    </row>
    <row r="608" spans="1:23" x14ac:dyDescent="0.3">
      <c r="A608" s="5" t="s">
        <v>50</v>
      </c>
      <c r="B608" s="5" t="s">
        <v>875</v>
      </c>
      <c r="C608" s="39">
        <v>12020002</v>
      </c>
      <c r="D608" s="39">
        <v>50845</v>
      </c>
      <c r="E608" s="39">
        <v>3888</v>
      </c>
      <c r="F608" s="39">
        <f t="shared" si="328"/>
        <v>7.6467695938637031E-2</v>
      </c>
      <c r="H608" s="39">
        <f>$H$607</f>
        <v>8254</v>
      </c>
      <c r="I608" s="39">
        <f>$I$607</f>
        <v>718</v>
      </c>
      <c r="J608" s="39">
        <f t="shared" si="329"/>
        <v>8972</v>
      </c>
      <c r="K608" s="39">
        <f t="shared" si="330"/>
        <v>686.06816796145142</v>
      </c>
      <c r="P608" s="38" t="s">
        <v>1041</v>
      </c>
      <c r="Q608" s="40" t="s">
        <v>1261</v>
      </c>
      <c r="R608" s="39">
        <v>456719.26980551</v>
      </c>
      <c r="S608" s="41">
        <v>351469.57086500002</v>
      </c>
      <c r="T608" s="39">
        <f t="shared" si="331"/>
        <v>0.76955275176952864</v>
      </c>
      <c r="V608" s="42">
        <f>$V$607</f>
        <v>168</v>
      </c>
      <c r="W608" s="42">
        <f t="shared" si="332"/>
        <v>129.28486229728082</v>
      </c>
    </row>
    <row r="609" spans="1:23" x14ac:dyDescent="0.3">
      <c r="A609" s="5" t="s">
        <v>50</v>
      </c>
      <c r="B609" s="5" t="s">
        <v>875</v>
      </c>
      <c r="C609" s="39">
        <v>12020004</v>
      </c>
      <c r="D609" s="39">
        <v>50845</v>
      </c>
      <c r="E609" s="39">
        <v>22852</v>
      </c>
      <c r="F609" s="39">
        <f t="shared" si="328"/>
        <v>0.44944438981217427</v>
      </c>
      <c r="H609" s="39">
        <f>$H$607</f>
        <v>8254</v>
      </c>
      <c r="I609" s="39">
        <f>$I$607</f>
        <v>718</v>
      </c>
      <c r="J609" s="39">
        <f t="shared" si="329"/>
        <v>8972</v>
      </c>
      <c r="K609" s="39">
        <f t="shared" si="330"/>
        <v>4032.4150653948277</v>
      </c>
      <c r="P609" s="38" t="s">
        <v>1041</v>
      </c>
      <c r="Q609" s="40" t="s">
        <v>1275</v>
      </c>
      <c r="R609" s="39">
        <v>456719.26980551</v>
      </c>
      <c r="S609" s="41">
        <v>97383.068210400001</v>
      </c>
      <c r="T609" s="39">
        <f t="shared" si="331"/>
        <v>0.21322303359757461</v>
      </c>
      <c r="V609" s="42">
        <f>$V$607</f>
        <v>168</v>
      </c>
      <c r="W609" s="42">
        <f t="shared" si="332"/>
        <v>35.821469644392536</v>
      </c>
    </row>
    <row r="610" spans="1:23" x14ac:dyDescent="0.3">
      <c r="A610" s="5" t="s">
        <v>50</v>
      </c>
      <c r="B610" s="5" t="s">
        <v>1004</v>
      </c>
      <c r="C610" s="39">
        <v>12010002</v>
      </c>
      <c r="D610" s="39">
        <v>31</v>
      </c>
      <c r="E610" s="39">
        <v>31</v>
      </c>
      <c r="F610" s="39">
        <f t="shared" si="328"/>
        <v>1</v>
      </c>
      <c r="H610" s="39">
        <f>Input!J98</f>
        <v>0</v>
      </c>
      <c r="I610" s="39">
        <f>Input!K98</f>
        <v>0</v>
      </c>
      <c r="J610" s="39">
        <f t="shared" si="329"/>
        <v>0</v>
      </c>
      <c r="K610" s="39">
        <f t="shared" si="330"/>
        <v>0</v>
      </c>
      <c r="P610" s="38" t="s">
        <v>1042</v>
      </c>
      <c r="Q610" s="40" t="s">
        <v>1312</v>
      </c>
      <c r="R610" s="39">
        <v>620937.98430682009</v>
      </c>
      <c r="S610" s="41">
        <v>378238.40404300002</v>
      </c>
      <c r="T610" s="39">
        <f t="shared" si="331"/>
        <v>0.60914038696673367</v>
      </c>
      <c r="V610" s="42">
        <f>Input!M145</f>
        <v>35</v>
      </c>
      <c r="W610" s="42">
        <f t="shared" si="332"/>
        <v>21.319913543835678</v>
      </c>
    </row>
    <row r="611" spans="1:23" x14ac:dyDescent="0.3">
      <c r="A611" s="5" t="s">
        <v>50</v>
      </c>
      <c r="B611" s="5" t="s">
        <v>1010</v>
      </c>
      <c r="C611" s="39">
        <v>12020003</v>
      </c>
      <c r="D611" s="39">
        <v>54635</v>
      </c>
      <c r="E611" s="39">
        <v>6777</v>
      </c>
      <c r="F611" s="39">
        <f t="shared" si="328"/>
        <v>0.12404136542509381</v>
      </c>
      <c r="H611" s="39">
        <f>Input!J106</f>
        <v>7772</v>
      </c>
      <c r="I611" s="39">
        <f>Input!K106</f>
        <v>146</v>
      </c>
      <c r="J611" s="39">
        <f t="shared" si="329"/>
        <v>7918</v>
      </c>
      <c r="K611" s="39">
        <f t="shared" si="330"/>
        <v>982.15953143589275</v>
      </c>
      <c r="P611" s="38" t="s">
        <v>1042</v>
      </c>
      <c r="Q611" s="40" t="s">
        <v>1311</v>
      </c>
      <c r="R611" s="39">
        <v>620937.98430682009</v>
      </c>
      <c r="S611" s="41">
        <v>233835.56141299999</v>
      </c>
      <c r="T611" s="39">
        <f t="shared" si="331"/>
        <v>0.37658440508199981</v>
      </c>
      <c r="V611" s="42">
        <f>$V$610</f>
        <v>35</v>
      </c>
      <c r="W611" s="42">
        <f t="shared" si="332"/>
        <v>13.180454177869994</v>
      </c>
    </row>
    <row r="612" spans="1:23" x14ac:dyDescent="0.3">
      <c r="A612" s="5" t="s">
        <v>50</v>
      </c>
      <c r="B612" s="5" t="s">
        <v>1010</v>
      </c>
      <c r="C612" s="39">
        <v>12020006</v>
      </c>
      <c r="D612" s="39">
        <v>54635</v>
      </c>
      <c r="E612" s="39">
        <v>22949</v>
      </c>
      <c r="F612" s="39">
        <f t="shared" si="328"/>
        <v>0.4200420975565114</v>
      </c>
      <c r="H612" s="39">
        <f>$H$611</f>
        <v>7772</v>
      </c>
      <c r="I612" s="39">
        <f>$I$611</f>
        <v>146</v>
      </c>
      <c r="J612" s="39">
        <f t="shared" si="329"/>
        <v>7918</v>
      </c>
      <c r="K612" s="39">
        <f t="shared" si="330"/>
        <v>3325.8933284524574</v>
      </c>
      <c r="P612" s="38" t="s">
        <v>1042</v>
      </c>
      <c r="Q612" s="40" t="s">
        <v>1308</v>
      </c>
      <c r="R612" s="39">
        <v>620937.98430682009</v>
      </c>
      <c r="S612" s="41">
        <v>5413.1820586399999</v>
      </c>
      <c r="T612" s="39">
        <f t="shared" si="331"/>
        <v>8.7177499129530121E-3</v>
      </c>
      <c r="V612" s="42">
        <f t="shared" ref="V612:V613" si="342">$V$610</f>
        <v>35</v>
      </c>
      <c r="W612" s="42">
        <f t="shared" si="332"/>
        <v>0.30512124695335541</v>
      </c>
    </row>
    <row r="613" spans="1:23" x14ac:dyDescent="0.3">
      <c r="A613" s="5" t="s">
        <v>50</v>
      </c>
      <c r="B613" s="5" t="s">
        <v>1010</v>
      </c>
      <c r="C613" s="39">
        <v>12020007</v>
      </c>
      <c r="D613" s="39">
        <v>54635</v>
      </c>
      <c r="E613" s="39">
        <v>24646</v>
      </c>
      <c r="F613" s="39">
        <f t="shared" si="328"/>
        <v>0.45110277294774415</v>
      </c>
      <c r="H613" s="39">
        <f>$H$611</f>
        <v>7772</v>
      </c>
      <c r="I613" s="39">
        <f>$I$611</f>
        <v>146</v>
      </c>
      <c r="J613" s="39">
        <f t="shared" si="329"/>
        <v>7918</v>
      </c>
      <c r="K613" s="39">
        <f t="shared" si="330"/>
        <v>3571.831756200238</v>
      </c>
      <c r="P613" s="38" t="s">
        <v>1042</v>
      </c>
      <c r="Q613" s="40" t="s">
        <v>1320</v>
      </c>
      <c r="R613" s="39">
        <v>620937.98430682009</v>
      </c>
      <c r="S613" s="41">
        <v>3450.83679218</v>
      </c>
      <c r="T613" s="39">
        <f t="shared" si="331"/>
        <v>5.5574580383133078E-3</v>
      </c>
      <c r="V613" s="42">
        <f t="shared" si="342"/>
        <v>35</v>
      </c>
      <c r="W613" s="42">
        <f t="shared" si="332"/>
        <v>0.19451103134096578</v>
      </c>
    </row>
    <row r="614" spans="1:23" x14ac:dyDescent="0.3">
      <c r="A614" s="5" t="s">
        <v>50</v>
      </c>
      <c r="B614" s="5" t="s">
        <v>1010</v>
      </c>
      <c r="C614" s="39">
        <v>12030202</v>
      </c>
      <c r="D614" s="39">
        <v>54635</v>
      </c>
      <c r="E614" s="39">
        <v>263</v>
      </c>
      <c r="F614" s="39">
        <f t="shared" si="328"/>
        <v>4.8137640706506814E-3</v>
      </c>
      <c r="H614" s="39">
        <f>$H$611</f>
        <v>7772</v>
      </c>
      <c r="I614" s="39">
        <f>$I$611</f>
        <v>146</v>
      </c>
      <c r="J614" s="39">
        <f t="shared" si="329"/>
        <v>7918</v>
      </c>
      <c r="K614" s="39">
        <f t="shared" si="330"/>
        <v>38.115383911412096</v>
      </c>
      <c r="P614" s="38" t="s">
        <v>1043</v>
      </c>
      <c r="Q614" s="40" t="s">
        <v>1267</v>
      </c>
      <c r="R614" s="39">
        <v>405693.62735990004</v>
      </c>
      <c r="S614" s="41">
        <v>340336.00476500002</v>
      </c>
      <c r="T614" s="39">
        <f t="shared" si="331"/>
        <v>0.83889906523742408</v>
      </c>
      <c r="V614" s="43">
        <f>Input!M146</f>
        <v>2102</v>
      </c>
      <c r="W614" s="42">
        <f t="shared" si="332"/>
        <v>1763.3658351290653</v>
      </c>
    </row>
    <row r="615" spans="1:23" x14ac:dyDescent="0.3">
      <c r="A615" s="5" t="s">
        <v>50</v>
      </c>
      <c r="B615" s="5" t="s">
        <v>888</v>
      </c>
      <c r="C615" s="39">
        <v>12020001</v>
      </c>
      <c r="D615" s="39">
        <v>22791</v>
      </c>
      <c r="E615" s="39">
        <v>22692</v>
      </c>
      <c r="F615" s="39">
        <f t="shared" si="328"/>
        <v>0.9956561800710807</v>
      </c>
      <c r="H615" s="39">
        <f>Input!J115</f>
        <v>4061</v>
      </c>
      <c r="I615" s="39">
        <f>Input!K115</f>
        <v>12</v>
      </c>
      <c r="J615" s="39">
        <f t="shared" si="329"/>
        <v>4073</v>
      </c>
      <c r="K615" s="39">
        <f t="shared" si="330"/>
        <v>4055.3076214295115</v>
      </c>
      <c r="P615" s="38" t="s">
        <v>1043</v>
      </c>
      <c r="Q615" s="40" t="s">
        <v>1276</v>
      </c>
      <c r="R615" s="39">
        <v>405693.62735990004</v>
      </c>
      <c r="S615" s="41">
        <v>65357.6225949</v>
      </c>
      <c r="T615" s="39">
        <f t="shared" si="331"/>
        <v>0.16110093476257581</v>
      </c>
      <c r="V615" s="43">
        <f>$V$614</f>
        <v>2102</v>
      </c>
      <c r="W615" s="42">
        <f t="shared" si="332"/>
        <v>338.63416487093434</v>
      </c>
    </row>
    <row r="616" spans="1:23" x14ac:dyDescent="0.3">
      <c r="A616" s="5" t="s">
        <v>50</v>
      </c>
      <c r="B616" s="5" t="s">
        <v>888</v>
      </c>
      <c r="C616" s="39">
        <v>12030107</v>
      </c>
      <c r="D616" s="39">
        <v>22791</v>
      </c>
      <c r="E616" s="39">
        <v>99</v>
      </c>
      <c r="F616" s="39">
        <f t="shared" si="328"/>
        <v>4.34381992891931E-3</v>
      </c>
      <c r="H616" s="39">
        <f>$H$615</f>
        <v>4061</v>
      </c>
      <c r="I616" s="39">
        <f>$I$615</f>
        <v>12</v>
      </c>
      <c r="J616" s="39">
        <f t="shared" si="329"/>
        <v>4073</v>
      </c>
      <c r="K616" s="39">
        <f t="shared" si="330"/>
        <v>17.692378570488351</v>
      </c>
      <c r="P616" s="38" t="s">
        <v>1044</v>
      </c>
      <c r="Q616" s="40" t="s">
        <v>1190</v>
      </c>
      <c r="R616" s="39">
        <v>691110.40899500006</v>
      </c>
      <c r="S616" s="41">
        <v>208887.055869</v>
      </c>
      <c r="T616" s="39">
        <f t="shared" si="331"/>
        <v>0.30224845864029121</v>
      </c>
      <c r="V616" s="42">
        <f>Input!M147</f>
        <v>719</v>
      </c>
      <c r="W616" s="42">
        <f t="shared" si="332"/>
        <v>217.31664176236939</v>
      </c>
    </row>
    <row r="617" spans="1:23" x14ac:dyDescent="0.3">
      <c r="A617" s="5" t="s">
        <v>50</v>
      </c>
      <c r="B617" s="5" t="s">
        <v>1018</v>
      </c>
      <c r="C617" s="39">
        <v>12020001</v>
      </c>
      <c r="D617" s="39">
        <v>23732</v>
      </c>
      <c r="E617" s="39">
        <v>2987</v>
      </c>
      <c r="F617" s="39">
        <f t="shared" si="328"/>
        <v>0.1258638125737401</v>
      </c>
      <c r="H617" s="39">
        <f>Input!J121</f>
        <v>3050</v>
      </c>
      <c r="I617" s="39">
        <f>Input!K121</f>
        <v>169</v>
      </c>
      <c r="J617" s="39">
        <f t="shared" si="329"/>
        <v>3219</v>
      </c>
      <c r="K617" s="39">
        <f t="shared" si="330"/>
        <v>405.15561267486942</v>
      </c>
      <c r="P617" s="38" t="s">
        <v>1044</v>
      </c>
      <c r="Q617" s="40" t="s">
        <v>1270</v>
      </c>
      <c r="R617" s="39">
        <v>691110.40899500006</v>
      </c>
      <c r="S617" s="41">
        <v>309473.42684299999</v>
      </c>
      <c r="T617" s="39">
        <f t="shared" si="331"/>
        <v>0.44779158700999816</v>
      </c>
      <c r="V617" s="42">
        <f>$V$616</f>
        <v>719</v>
      </c>
      <c r="W617" s="42">
        <f t="shared" si="332"/>
        <v>321.96215106018866</v>
      </c>
    </row>
    <row r="618" spans="1:23" x14ac:dyDescent="0.3">
      <c r="A618" s="5" t="s">
        <v>50</v>
      </c>
      <c r="B618" s="5" t="s">
        <v>1018</v>
      </c>
      <c r="C618" s="39">
        <v>12020002</v>
      </c>
      <c r="D618" s="39">
        <v>23732</v>
      </c>
      <c r="E618" s="39">
        <v>1991</v>
      </c>
      <c r="F618" s="39">
        <f t="shared" si="328"/>
        <v>8.389516264958706E-2</v>
      </c>
      <c r="H618" s="39">
        <f>$H$617</f>
        <v>3050</v>
      </c>
      <c r="I618" s="39">
        <f>$I$617</f>
        <v>169</v>
      </c>
      <c r="J618" s="39">
        <f t="shared" si="329"/>
        <v>3219</v>
      </c>
      <c r="K618" s="39">
        <f t="shared" si="330"/>
        <v>270.05852856902072</v>
      </c>
      <c r="P618" s="38" t="s">
        <v>1044</v>
      </c>
      <c r="Q618" s="40" t="s">
        <v>1191</v>
      </c>
      <c r="R618" s="39">
        <v>691110.40899500006</v>
      </c>
      <c r="S618" s="41">
        <v>172749.92628300001</v>
      </c>
      <c r="T618" s="39">
        <f t="shared" si="331"/>
        <v>0.24995995434971055</v>
      </c>
      <c r="V618" s="42">
        <f>$V$616</f>
        <v>719</v>
      </c>
      <c r="W618" s="42">
        <f t="shared" si="332"/>
        <v>179.7212071774419</v>
      </c>
    </row>
    <row r="619" spans="1:23" x14ac:dyDescent="0.3">
      <c r="A619" s="5" t="s">
        <v>50</v>
      </c>
      <c r="B619" s="5" t="s">
        <v>1018</v>
      </c>
      <c r="C619" s="39">
        <v>12030201</v>
      </c>
      <c r="D619" s="39">
        <v>23732</v>
      </c>
      <c r="E619" s="39">
        <v>9192</v>
      </c>
      <c r="F619" s="39">
        <f t="shared" si="328"/>
        <v>0.38732513062531604</v>
      </c>
      <c r="H619" s="39">
        <f t="shared" ref="H619:H620" si="343">$H$617</f>
        <v>3050</v>
      </c>
      <c r="I619" s="39">
        <f t="shared" ref="I619:I620" si="344">$I$617</f>
        <v>169</v>
      </c>
      <c r="J619" s="39">
        <f t="shared" si="329"/>
        <v>3219</v>
      </c>
      <c r="K619" s="39">
        <f t="shared" si="330"/>
        <v>1246.7995954828923</v>
      </c>
      <c r="P619" s="38" t="s">
        <v>1045</v>
      </c>
      <c r="Q619" s="40" t="s">
        <v>1290</v>
      </c>
      <c r="R619" s="39">
        <v>752826.72922831995</v>
      </c>
      <c r="S619" s="41">
        <v>117273.07265099999</v>
      </c>
      <c r="T619" s="39">
        <f t="shared" si="331"/>
        <v>0.15577697775318097</v>
      </c>
      <c r="V619" s="42">
        <f>Input!M148</f>
        <v>288</v>
      </c>
      <c r="W619" s="42">
        <f t="shared" si="332"/>
        <v>44.863769592916121</v>
      </c>
    </row>
    <row r="620" spans="1:23" x14ac:dyDescent="0.3">
      <c r="A620" s="5" t="s">
        <v>50</v>
      </c>
      <c r="B620" s="5" t="s">
        <v>1018</v>
      </c>
      <c r="C620" s="39">
        <v>12030202</v>
      </c>
      <c r="D620" s="39">
        <v>23732</v>
      </c>
      <c r="E620" s="39">
        <v>9562</v>
      </c>
      <c r="F620" s="39">
        <f t="shared" si="328"/>
        <v>0.40291589415135681</v>
      </c>
      <c r="H620" s="39">
        <f t="shared" si="343"/>
        <v>3050</v>
      </c>
      <c r="I620" s="39">
        <f t="shared" si="344"/>
        <v>169</v>
      </c>
      <c r="J620" s="39">
        <f t="shared" si="329"/>
        <v>3219</v>
      </c>
      <c r="K620" s="39">
        <f t="shared" si="330"/>
        <v>1296.9862632732177</v>
      </c>
      <c r="P620" s="38" t="s">
        <v>1045</v>
      </c>
      <c r="Q620" s="40" t="s">
        <v>1270</v>
      </c>
      <c r="R620" s="39">
        <v>752826.72922831995</v>
      </c>
      <c r="S620" s="41">
        <v>15498.0840228</v>
      </c>
      <c r="T620" s="39">
        <f t="shared" si="331"/>
        <v>2.058652199914077E-2</v>
      </c>
      <c r="V620" s="42">
        <f>$V$619</f>
        <v>288</v>
      </c>
      <c r="W620" s="42">
        <f t="shared" si="332"/>
        <v>5.9289183357525417</v>
      </c>
    </row>
    <row r="621" spans="1:23" x14ac:dyDescent="0.3">
      <c r="A621" s="5" t="s">
        <v>50</v>
      </c>
      <c r="B621" s="5" t="s">
        <v>1023</v>
      </c>
      <c r="C621" s="39">
        <v>12010005</v>
      </c>
      <c r="D621" s="39">
        <v>35710</v>
      </c>
      <c r="E621" s="39">
        <v>14045</v>
      </c>
      <c r="F621" s="39">
        <f t="shared" si="328"/>
        <v>0.39330719686362364</v>
      </c>
      <c r="H621" s="39">
        <f>Input!J129</f>
        <v>5315</v>
      </c>
      <c r="I621" s="39">
        <f>Input!K129</f>
        <v>64267</v>
      </c>
      <c r="J621" s="39">
        <f t="shared" si="329"/>
        <v>69582</v>
      </c>
      <c r="K621" s="39">
        <f t="shared" si="330"/>
        <v>27367.10137216466</v>
      </c>
      <c r="P621" s="38" t="s">
        <v>1045</v>
      </c>
      <c r="Q621" s="40" t="s">
        <v>1284</v>
      </c>
      <c r="R621" s="39">
        <v>752826.72922831995</v>
      </c>
      <c r="S621" s="41">
        <v>403238.11876099999</v>
      </c>
      <c r="T621" s="39">
        <f t="shared" si="331"/>
        <v>0.53563204268044062</v>
      </c>
      <c r="V621" s="42">
        <f t="shared" ref="V621:V625" si="345">$V$619</f>
        <v>288</v>
      </c>
      <c r="W621" s="42">
        <f t="shared" si="332"/>
        <v>154.26202829196689</v>
      </c>
    </row>
    <row r="622" spans="1:23" x14ac:dyDescent="0.3">
      <c r="A622" s="5" t="s">
        <v>50</v>
      </c>
      <c r="B622" s="5" t="s">
        <v>1023</v>
      </c>
      <c r="C622" s="39">
        <v>12020003</v>
      </c>
      <c r="D622" s="39">
        <v>35710</v>
      </c>
      <c r="E622" s="39">
        <v>17176</v>
      </c>
      <c r="F622" s="39">
        <f t="shared" si="328"/>
        <v>0.48098571828619435</v>
      </c>
      <c r="H622" s="39">
        <f>$H$621</f>
        <v>5315</v>
      </c>
      <c r="I622" s="39">
        <f>$I$621</f>
        <v>64267</v>
      </c>
      <c r="J622" s="39">
        <f t="shared" si="329"/>
        <v>69582</v>
      </c>
      <c r="K622" s="39">
        <f t="shared" si="330"/>
        <v>33467.948249789973</v>
      </c>
      <c r="P622" s="38" t="s">
        <v>1045</v>
      </c>
      <c r="Q622" s="40" t="s">
        <v>1289</v>
      </c>
      <c r="R622" s="39">
        <v>752826.72922831995</v>
      </c>
      <c r="S622" s="41">
        <v>131185.05691799999</v>
      </c>
      <c r="T622" s="39">
        <f t="shared" si="331"/>
        <v>0.17425664077107139</v>
      </c>
      <c r="V622" s="42">
        <f t="shared" si="345"/>
        <v>288</v>
      </c>
      <c r="W622" s="42">
        <f t="shared" si="332"/>
        <v>50.185912542068564</v>
      </c>
    </row>
    <row r="623" spans="1:23" x14ac:dyDescent="0.3">
      <c r="A623" s="5" t="s">
        <v>50</v>
      </c>
      <c r="B623" s="5" t="s">
        <v>1023</v>
      </c>
      <c r="C623" s="39">
        <v>12020005</v>
      </c>
      <c r="D623" s="39">
        <v>35710</v>
      </c>
      <c r="E623" s="39">
        <v>4489</v>
      </c>
      <c r="F623" s="39">
        <f t="shared" si="328"/>
        <v>0.12570708485018203</v>
      </c>
      <c r="H623" s="39">
        <f>$H$621</f>
        <v>5315</v>
      </c>
      <c r="I623" s="39">
        <f>$I$621</f>
        <v>64267</v>
      </c>
      <c r="J623" s="39">
        <f t="shared" si="329"/>
        <v>69582</v>
      </c>
      <c r="K623" s="39">
        <f t="shared" si="330"/>
        <v>8746.950378045367</v>
      </c>
      <c r="P623" s="38" t="s">
        <v>1045</v>
      </c>
      <c r="Q623" s="40" t="s">
        <v>1285</v>
      </c>
      <c r="R623" s="39">
        <v>752826.72922831995</v>
      </c>
      <c r="S623" s="41">
        <v>3155.5328254199999</v>
      </c>
      <c r="T623" s="39">
        <f t="shared" si="331"/>
        <v>4.1915791548136948E-3</v>
      </c>
      <c r="V623" s="42">
        <f t="shared" si="345"/>
        <v>288</v>
      </c>
      <c r="W623" s="42">
        <f t="shared" si="332"/>
        <v>1.2071747965863442</v>
      </c>
    </row>
    <row r="624" spans="1:23" x14ac:dyDescent="0.3">
      <c r="A624" s="5" t="s">
        <v>50</v>
      </c>
      <c r="B624" s="5" t="s">
        <v>1025</v>
      </c>
      <c r="C624" s="39">
        <v>12020003</v>
      </c>
      <c r="D624" s="39">
        <v>252273</v>
      </c>
      <c r="E624" s="39">
        <v>20384</v>
      </c>
      <c r="F624" s="39">
        <f t="shared" si="328"/>
        <v>8.0801354088626209E-2</v>
      </c>
      <c r="H624" s="39">
        <f>Input!J131</f>
        <v>50143</v>
      </c>
      <c r="I624" s="39">
        <f>Input!K131</f>
        <v>151672</v>
      </c>
      <c r="J624" s="39">
        <f t="shared" si="329"/>
        <v>201815</v>
      </c>
      <c r="K624" s="39">
        <f t="shared" si="330"/>
        <v>16306.925275396099</v>
      </c>
      <c r="P624" s="38" t="s">
        <v>1045</v>
      </c>
      <c r="Q624" s="40" t="s">
        <v>1286</v>
      </c>
      <c r="R624" s="39">
        <v>752826.72922831995</v>
      </c>
      <c r="S624" s="41">
        <v>30804.830458600001</v>
      </c>
      <c r="T624" s="39">
        <f t="shared" si="331"/>
        <v>4.0918885133337773E-2</v>
      </c>
      <c r="V624" s="42">
        <f t="shared" si="345"/>
        <v>288</v>
      </c>
      <c r="W624" s="42">
        <f t="shared" si="332"/>
        <v>11.784638918401278</v>
      </c>
    </row>
    <row r="625" spans="1:23" x14ac:dyDescent="0.3">
      <c r="A625" s="5" t="s">
        <v>50</v>
      </c>
      <c r="B625" s="5" t="s">
        <v>1025</v>
      </c>
      <c r="C625" s="39">
        <v>12020007</v>
      </c>
      <c r="D625" s="39">
        <v>252273</v>
      </c>
      <c r="E625" s="39">
        <v>13916</v>
      </c>
      <c r="F625" s="39">
        <f t="shared" si="328"/>
        <v>5.5162462887427509E-2</v>
      </c>
      <c r="H625" s="39">
        <f>$H$624</f>
        <v>50143</v>
      </c>
      <c r="I625" s="39">
        <f>$I$624</f>
        <v>151672</v>
      </c>
      <c r="J625" s="39">
        <f t="shared" si="329"/>
        <v>201815</v>
      </c>
      <c r="K625" s="39">
        <f t="shared" si="330"/>
        <v>11132.612447626183</v>
      </c>
      <c r="P625" s="38" t="s">
        <v>1045</v>
      </c>
      <c r="Q625" s="40" t="s">
        <v>1287</v>
      </c>
      <c r="R625" s="39">
        <v>752826.72922831995</v>
      </c>
      <c r="S625" s="41">
        <v>51672.033591500003</v>
      </c>
      <c r="T625" s="39">
        <f t="shared" si="331"/>
        <v>6.8637352508014796E-2</v>
      </c>
      <c r="V625" s="42">
        <f t="shared" si="345"/>
        <v>288</v>
      </c>
      <c r="W625" s="42">
        <f t="shared" si="332"/>
        <v>19.767557522308262</v>
      </c>
    </row>
    <row r="626" spans="1:23" x14ac:dyDescent="0.3">
      <c r="A626" s="5" t="s">
        <v>50</v>
      </c>
      <c r="B626" s="5" t="s">
        <v>1025</v>
      </c>
      <c r="C626" s="39">
        <v>12040201</v>
      </c>
      <c r="D626" s="39">
        <v>252273</v>
      </c>
      <c r="E626" s="39">
        <v>217972</v>
      </c>
      <c r="F626" s="39">
        <f t="shared" si="328"/>
        <v>0.86403221906426764</v>
      </c>
      <c r="H626" s="39">
        <f t="shared" ref="H626:H627" si="346">$H$624</f>
        <v>50143</v>
      </c>
      <c r="I626" s="39">
        <f t="shared" ref="I626:I627" si="347">$I$624</f>
        <v>151672</v>
      </c>
      <c r="J626" s="39">
        <f t="shared" si="329"/>
        <v>201815</v>
      </c>
      <c r="K626" s="39">
        <f t="shared" si="330"/>
        <v>174374.66229045516</v>
      </c>
      <c r="P626" s="38" t="s">
        <v>204</v>
      </c>
      <c r="Q626" s="40" t="s">
        <v>1187</v>
      </c>
      <c r="R626" s="39">
        <v>597037.00241660001</v>
      </c>
      <c r="S626" s="41">
        <v>39727.6457151</v>
      </c>
      <c r="T626" s="39">
        <f t="shared" si="331"/>
        <v>6.6541345937180071E-2</v>
      </c>
      <c r="V626" s="43">
        <f>Input!M149</f>
        <v>4846</v>
      </c>
      <c r="W626" s="42">
        <f t="shared" si="332"/>
        <v>322.4593624115746</v>
      </c>
    </row>
    <row r="627" spans="1:23" x14ac:dyDescent="0.3">
      <c r="A627" s="5" t="s">
        <v>50</v>
      </c>
      <c r="B627" s="5" t="s">
        <v>1025</v>
      </c>
      <c r="C627" s="39">
        <v>12040202</v>
      </c>
      <c r="D627" s="39">
        <v>252273</v>
      </c>
      <c r="E627" s="39">
        <v>1</v>
      </c>
      <c r="F627" s="39">
        <f t="shared" si="328"/>
        <v>3.9639596786021491E-6</v>
      </c>
      <c r="H627" s="39">
        <f t="shared" si="346"/>
        <v>50143</v>
      </c>
      <c r="I627" s="39">
        <f t="shared" si="347"/>
        <v>151672</v>
      </c>
      <c r="J627" s="39">
        <f t="shared" si="329"/>
        <v>201815</v>
      </c>
      <c r="K627" s="39">
        <f t="shared" si="330"/>
        <v>0.79998652253709268</v>
      </c>
      <c r="P627" s="38" t="s">
        <v>204</v>
      </c>
      <c r="Q627" s="40" t="s">
        <v>1190</v>
      </c>
      <c r="R627" s="39">
        <v>597037.00241660001</v>
      </c>
      <c r="S627" s="41">
        <v>21865.958484399998</v>
      </c>
      <c r="T627" s="39">
        <f t="shared" si="331"/>
        <v>3.6624126136058796E-2</v>
      </c>
      <c r="V627" s="43">
        <f>$V$626</f>
        <v>4846</v>
      </c>
      <c r="W627" s="42">
        <f t="shared" si="332"/>
        <v>177.48051525534092</v>
      </c>
    </row>
    <row r="628" spans="1:23" x14ac:dyDescent="0.3">
      <c r="A628" s="5" t="s">
        <v>50</v>
      </c>
      <c r="B628" s="5" t="s">
        <v>1066</v>
      </c>
      <c r="C628" s="39">
        <v>12020004</v>
      </c>
      <c r="D628" s="39">
        <v>64524</v>
      </c>
      <c r="E628" s="39">
        <v>12222</v>
      </c>
      <c r="F628" s="39">
        <f t="shared" si="328"/>
        <v>0.18941789101729589</v>
      </c>
      <c r="H628" s="39">
        <f>Input!J183</f>
        <v>12024</v>
      </c>
      <c r="I628" s="39">
        <f>Input!K183</f>
        <v>2288</v>
      </c>
      <c r="J628" s="39">
        <f t="shared" si="329"/>
        <v>14312</v>
      </c>
      <c r="K628" s="39">
        <f t="shared" si="330"/>
        <v>2710.9488562395386</v>
      </c>
      <c r="P628" s="38" t="s">
        <v>204</v>
      </c>
      <c r="Q628" s="40" t="s">
        <v>1264</v>
      </c>
      <c r="R628" s="39">
        <v>597037.00241660001</v>
      </c>
      <c r="S628" s="41">
        <v>11793.310742199999</v>
      </c>
      <c r="T628" s="39">
        <f t="shared" si="331"/>
        <v>1.9753065043648453E-2</v>
      </c>
      <c r="V628" s="43">
        <f t="shared" ref="V628:V630" si="348">$V$626</f>
        <v>4846</v>
      </c>
      <c r="W628" s="42">
        <f t="shared" si="332"/>
        <v>95.72335320152041</v>
      </c>
    </row>
    <row r="629" spans="1:23" x14ac:dyDescent="0.3">
      <c r="A629" s="5" t="s">
        <v>50</v>
      </c>
      <c r="B629" s="5" t="s">
        <v>1066</v>
      </c>
      <c r="C629" s="39">
        <v>12020005</v>
      </c>
      <c r="D629" s="39">
        <v>64524</v>
      </c>
      <c r="E629" s="39">
        <v>52302</v>
      </c>
      <c r="F629" s="39">
        <f t="shared" si="328"/>
        <v>0.81058210898270411</v>
      </c>
      <c r="H629" s="39">
        <f>$H$628</f>
        <v>12024</v>
      </c>
      <c r="I629" s="39">
        <f>$I$628</f>
        <v>2288</v>
      </c>
      <c r="J629" s="39">
        <f t="shared" si="329"/>
        <v>14312</v>
      </c>
      <c r="K629" s="39">
        <f t="shared" si="330"/>
        <v>11601.051143760462</v>
      </c>
      <c r="P629" s="38" t="s">
        <v>204</v>
      </c>
      <c r="Q629" s="40" t="s">
        <v>1259</v>
      </c>
      <c r="R629" s="39">
        <v>597037.00241660001</v>
      </c>
      <c r="S629" s="41">
        <v>92544.145939900001</v>
      </c>
      <c r="T629" s="39">
        <f t="shared" si="331"/>
        <v>0.15500571248568046</v>
      </c>
      <c r="V629" s="43">
        <f t="shared" si="348"/>
        <v>4846</v>
      </c>
      <c r="W629" s="42">
        <f t="shared" si="332"/>
        <v>751.1576827056075</v>
      </c>
    </row>
    <row r="630" spans="1:23" x14ac:dyDescent="0.3">
      <c r="A630" s="5" t="s">
        <v>50</v>
      </c>
      <c r="B630" s="5" t="s">
        <v>1068</v>
      </c>
      <c r="C630" s="39">
        <v>12010004</v>
      </c>
      <c r="D630" s="39">
        <v>14445</v>
      </c>
      <c r="E630" s="39">
        <v>551</v>
      </c>
      <c r="F630" s="39">
        <f t="shared" si="328"/>
        <v>3.8144686742817582E-2</v>
      </c>
      <c r="H630" s="39">
        <f>Input!J185</f>
        <v>1902</v>
      </c>
      <c r="I630" s="39">
        <f>Input!K185</f>
        <v>678</v>
      </c>
      <c r="J630" s="39">
        <f t="shared" si="329"/>
        <v>2580</v>
      </c>
      <c r="K630" s="39">
        <f t="shared" si="330"/>
        <v>98.413291796469366</v>
      </c>
      <c r="P630" s="38" t="s">
        <v>204</v>
      </c>
      <c r="Q630" s="40" t="s">
        <v>1191</v>
      </c>
      <c r="R630" s="39">
        <v>597037.00241660001</v>
      </c>
      <c r="S630" s="41">
        <v>431105.94153499999</v>
      </c>
      <c r="T630" s="39">
        <f t="shared" si="331"/>
        <v>0.72207575039743221</v>
      </c>
      <c r="V630" s="43">
        <f t="shared" si="348"/>
        <v>4846</v>
      </c>
      <c r="W630" s="42">
        <f t="shared" si="332"/>
        <v>3499.1790864259565</v>
      </c>
    </row>
    <row r="631" spans="1:23" x14ac:dyDescent="0.3">
      <c r="A631" s="5" t="s">
        <v>50</v>
      </c>
      <c r="B631" s="5" t="s">
        <v>1068</v>
      </c>
      <c r="C631" s="39">
        <v>12010005</v>
      </c>
      <c r="D631" s="39">
        <v>14445</v>
      </c>
      <c r="E631" s="39">
        <v>13894</v>
      </c>
      <c r="F631" s="39">
        <f t="shared" si="328"/>
        <v>0.96185531325718243</v>
      </c>
      <c r="H631" s="39">
        <f>$H$630</f>
        <v>1902</v>
      </c>
      <c r="I631" s="39">
        <f>$I$630</f>
        <v>678</v>
      </c>
      <c r="J631" s="39">
        <f t="shared" si="329"/>
        <v>2580</v>
      </c>
      <c r="K631" s="39">
        <f t="shared" si="330"/>
        <v>2481.5867082035306</v>
      </c>
      <c r="P631" s="38" t="s">
        <v>1046</v>
      </c>
      <c r="Q631" s="40" t="s">
        <v>1144</v>
      </c>
      <c r="R631" s="39">
        <v>585943.64879270003</v>
      </c>
      <c r="S631" s="41">
        <v>31818.417769700001</v>
      </c>
      <c r="T631" s="39">
        <f t="shared" si="331"/>
        <v>5.4302863142658593E-2</v>
      </c>
      <c r="V631" s="42">
        <f>Input!M150</f>
        <v>183</v>
      </c>
      <c r="W631" s="42">
        <f t="shared" si="332"/>
        <v>9.9374239551065227</v>
      </c>
    </row>
    <row r="632" spans="1:23" x14ac:dyDescent="0.3">
      <c r="A632" s="5" t="s">
        <v>50</v>
      </c>
      <c r="B632" s="5" t="s">
        <v>1072</v>
      </c>
      <c r="C632" s="39">
        <v>12010005</v>
      </c>
      <c r="D632" s="39">
        <v>81837</v>
      </c>
      <c r="E632" s="39">
        <v>52696</v>
      </c>
      <c r="F632" s="39">
        <f t="shared" si="328"/>
        <v>0.6439141219741682</v>
      </c>
      <c r="H632" s="39">
        <f>Input!J191</f>
        <v>12795</v>
      </c>
      <c r="I632" s="39">
        <f>Input!K191</f>
        <v>57624</v>
      </c>
      <c r="J632" s="39">
        <f t="shared" si="329"/>
        <v>70419</v>
      </c>
      <c r="K632" s="39">
        <f t="shared" si="330"/>
        <v>45343.788555298954</v>
      </c>
      <c r="P632" s="38" t="s">
        <v>1046</v>
      </c>
      <c r="Q632" s="40" t="s">
        <v>1161</v>
      </c>
      <c r="R632" s="39">
        <v>585943.64879270003</v>
      </c>
      <c r="S632" s="41">
        <v>12052.7035798</v>
      </c>
      <c r="T632" s="39">
        <f t="shared" si="331"/>
        <v>2.0569731585339028E-2</v>
      </c>
      <c r="V632" s="42">
        <f>$V$631</f>
        <v>183</v>
      </c>
      <c r="W632" s="42">
        <f t="shared" si="332"/>
        <v>3.7642608801170421</v>
      </c>
    </row>
    <row r="633" spans="1:23" x14ac:dyDescent="0.3">
      <c r="A633" s="5" t="s">
        <v>50</v>
      </c>
      <c r="B633" s="5" t="s">
        <v>1072</v>
      </c>
      <c r="C633" s="39">
        <v>12020003</v>
      </c>
      <c r="D633" s="39">
        <v>81837</v>
      </c>
      <c r="E633" s="39">
        <v>26300</v>
      </c>
      <c r="F633" s="39">
        <f t="shared" si="328"/>
        <v>0.32137052922272324</v>
      </c>
      <c r="H633" s="39">
        <f>$H$632</f>
        <v>12795</v>
      </c>
      <c r="I633" s="39">
        <f>$I$632</f>
        <v>57624</v>
      </c>
      <c r="J633" s="39">
        <f t="shared" si="329"/>
        <v>70419</v>
      </c>
      <c r="K633" s="39">
        <f t="shared" si="330"/>
        <v>22630.591297334948</v>
      </c>
      <c r="P633" s="38" t="s">
        <v>1046</v>
      </c>
      <c r="Q633" s="40" t="s">
        <v>1163</v>
      </c>
      <c r="R633" s="39">
        <v>585943.64879270003</v>
      </c>
      <c r="S633" s="41">
        <v>98709.386222200003</v>
      </c>
      <c r="T633" s="39">
        <f t="shared" si="331"/>
        <v>0.16846225131987433</v>
      </c>
      <c r="V633" s="42">
        <f t="shared" ref="V633:V635" si="349">$V$631</f>
        <v>183</v>
      </c>
      <c r="W633" s="42">
        <f t="shared" si="332"/>
        <v>30.828591991537003</v>
      </c>
    </row>
    <row r="634" spans="1:23" x14ac:dyDescent="0.3">
      <c r="A634" s="5" t="s">
        <v>50</v>
      </c>
      <c r="B634" s="5" t="s">
        <v>1072</v>
      </c>
      <c r="C634" s="39">
        <v>12040201</v>
      </c>
      <c r="D634" s="39">
        <v>81837</v>
      </c>
      <c r="E634" s="39">
        <v>2841</v>
      </c>
      <c r="F634" s="39">
        <f t="shared" si="328"/>
        <v>3.4715348803108621E-2</v>
      </c>
      <c r="H634" s="39">
        <f>$H$632</f>
        <v>12795</v>
      </c>
      <c r="I634" s="39">
        <f>$I$632</f>
        <v>57624</v>
      </c>
      <c r="J634" s="39">
        <f t="shared" si="329"/>
        <v>70419</v>
      </c>
      <c r="K634" s="39">
        <f t="shared" si="330"/>
        <v>2444.6201473661058</v>
      </c>
      <c r="P634" s="38" t="s">
        <v>1046</v>
      </c>
      <c r="Q634" s="40" t="s">
        <v>1159</v>
      </c>
      <c r="R634" s="39">
        <v>585943.64879270003</v>
      </c>
      <c r="S634" s="41">
        <v>165212.66654100001</v>
      </c>
      <c r="T634" s="39">
        <f t="shared" si="331"/>
        <v>0.28195999202553063</v>
      </c>
      <c r="V634" s="42">
        <f t="shared" si="349"/>
        <v>183</v>
      </c>
      <c r="W634" s="42">
        <f t="shared" si="332"/>
        <v>51.598678540672104</v>
      </c>
    </row>
    <row r="635" spans="1:23" x14ac:dyDescent="0.3">
      <c r="A635" s="5" t="s">
        <v>50</v>
      </c>
      <c r="B635" s="5" t="s">
        <v>1074</v>
      </c>
      <c r="C635" s="39">
        <v>12010002</v>
      </c>
      <c r="D635" s="39">
        <v>23796</v>
      </c>
      <c r="E635" s="39">
        <v>23789</v>
      </c>
      <c r="F635" s="39">
        <f t="shared" si="328"/>
        <v>0.99970583291309467</v>
      </c>
      <c r="H635" s="39">
        <f>Input!J193</f>
        <v>4228</v>
      </c>
      <c r="I635" s="39">
        <f>Input!K193</f>
        <v>1357</v>
      </c>
      <c r="J635" s="39">
        <f t="shared" si="329"/>
        <v>5585</v>
      </c>
      <c r="K635" s="39">
        <f t="shared" si="330"/>
        <v>5583.3570768196341</v>
      </c>
      <c r="P635" s="38" t="s">
        <v>1046</v>
      </c>
      <c r="Q635" s="40" t="s">
        <v>1162</v>
      </c>
      <c r="R635" s="39">
        <v>585943.64879270003</v>
      </c>
      <c r="S635" s="41">
        <v>278150.47467999998</v>
      </c>
      <c r="T635" s="39">
        <f t="shared" si="331"/>
        <v>0.4747051619265974</v>
      </c>
      <c r="V635" s="42">
        <f t="shared" si="349"/>
        <v>183</v>
      </c>
      <c r="W635" s="42">
        <f t="shared" si="332"/>
        <v>86.871044632567319</v>
      </c>
    </row>
    <row r="636" spans="1:23" x14ac:dyDescent="0.3">
      <c r="A636" s="5" t="s">
        <v>50</v>
      </c>
      <c r="B636" s="5" t="s">
        <v>1074</v>
      </c>
      <c r="C636" s="39">
        <v>12010004</v>
      </c>
      <c r="D636" s="39">
        <v>23796</v>
      </c>
      <c r="E636" s="39">
        <v>7</v>
      </c>
      <c r="F636" s="39">
        <f t="shared" si="328"/>
        <v>2.9416708690536226E-4</v>
      </c>
      <c r="H636" s="39">
        <f>$H$635</f>
        <v>4228</v>
      </c>
      <c r="I636" s="39">
        <f>$I$635</f>
        <v>1357</v>
      </c>
      <c r="J636" s="39">
        <f t="shared" si="329"/>
        <v>5585</v>
      </c>
      <c r="K636" s="39">
        <f t="shared" si="330"/>
        <v>1.6429231803664484</v>
      </c>
      <c r="P636" s="38" t="s">
        <v>1047</v>
      </c>
      <c r="Q636" s="40" t="s">
        <v>1329</v>
      </c>
      <c r="R636" s="39">
        <v>690448.66709057009</v>
      </c>
      <c r="S636" s="41">
        <v>2917.0809336699999</v>
      </c>
      <c r="T636" s="39">
        <f t="shared" si="331"/>
        <v>4.2249063148489642E-3</v>
      </c>
      <c r="V636" s="42">
        <f>Input!M151</f>
        <v>118</v>
      </c>
      <c r="W636" s="42">
        <f t="shared" si="332"/>
        <v>0.49853894515217778</v>
      </c>
    </row>
    <row r="637" spans="1:23" x14ac:dyDescent="0.3">
      <c r="A637" s="5" t="s">
        <v>50</v>
      </c>
      <c r="B637" s="5" t="s">
        <v>1076</v>
      </c>
      <c r="C637" s="39">
        <v>12020002</v>
      </c>
      <c r="D637" s="39">
        <v>7937</v>
      </c>
      <c r="E637" s="39">
        <v>4858</v>
      </c>
      <c r="F637" s="39">
        <f t="shared" si="328"/>
        <v>0.61207005165679729</v>
      </c>
      <c r="H637" s="39">
        <f>Input!J199</f>
        <v>1380</v>
      </c>
      <c r="I637" s="39">
        <f>Input!K199</f>
        <v>619</v>
      </c>
      <c r="J637" s="39">
        <f t="shared" si="329"/>
        <v>1999</v>
      </c>
      <c r="K637" s="39">
        <f t="shared" si="330"/>
        <v>1223.5280332619377</v>
      </c>
      <c r="P637" s="38" t="s">
        <v>1047</v>
      </c>
      <c r="Q637" s="40" t="s">
        <v>1325</v>
      </c>
      <c r="R637" s="39">
        <v>690448.66709057009</v>
      </c>
      <c r="S637" s="41">
        <v>52795.416602199999</v>
      </c>
      <c r="T637" s="39">
        <f t="shared" si="331"/>
        <v>7.6465375513969272E-2</v>
      </c>
      <c r="V637" s="42">
        <f>$V$636</f>
        <v>118</v>
      </c>
      <c r="W637" s="42">
        <f t="shared" si="332"/>
        <v>9.0229143106483747</v>
      </c>
    </row>
    <row r="638" spans="1:23" x14ac:dyDescent="0.3">
      <c r="A638" s="5" t="s">
        <v>50</v>
      </c>
      <c r="B638" s="5" t="s">
        <v>1076</v>
      </c>
      <c r="C638" s="39">
        <v>12020006</v>
      </c>
      <c r="D638" s="39">
        <v>7937</v>
      </c>
      <c r="E638" s="39">
        <v>2841</v>
      </c>
      <c r="F638" s="39">
        <f t="shared" si="328"/>
        <v>0.35794380748393601</v>
      </c>
      <c r="H638" s="39">
        <f>$H$637</f>
        <v>1380</v>
      </c>
      <c r="I638" s="39">
        <f>$I$637</f>
        <v>619</v>
      </c>
      <c r="J638" s="39">
        <f t="shared" si="329"/>
        <v>1999</v>
      </c>
      <c r="K638" s="39">
        <f t="shared" si="330"/>
        <v>715.52967116038803</v>
      </c>
      <c r="P638" s="38" t="s">
        <v>1047</v>
      </c>
      <c r="Q638" s="40" t="s">
        <v>1314</v>
      </c>
      <c r="R638" s="39">
        <v>690448.66709057009</v>
      </c>
      <c r="S638" s="41">
        <v>43282.992416699999</v>
      </c>
      <c r="T638" s="39">
        <f t="shared" si="331"/>
        <v>6.2688211998564586E-2</v>
      </c>
      <c r="V638" s="42">
        <f t="shared" ref="V638:V640" si="350">$V$636</f>
        <v>118</v>
      </c>
      <c r="W638" s="42">
        <f t="shared" si="332"/>
        <v>7.3972090158306214</v>
      </c>
    </row>
    <row r="639" spans="1:23" x14ac:dyDescent="0.3">
      <c r="A639" s="5" t="s">
        <v>50</v>
      </c>
      <c r="B639" s="5" t="s">
        <v>1076</v>
      </c>
      <c r="C639" s="39">
        <v>12020007</v>
      </c>
      <c r="D639" s="39">
        <v>7937</v>
      </c>
      <c r="E639" s="39">
        <v>99</v>
      </c>
      <c r="F639" s="39">
        <f t="shared" si="328"/>
        <v>1.2473226659947084E-2</v>
      </c>
      <c r="H639" s="39">
        <f t="shared" ref="H639:H640" si="351">$H$637</f>
        <v>1380</v>
      </c>
      <c r="I639" s="39">
        <f t="shared" ref="I639:I640" si="352">$I$637</f>
        <v>619</v>
      </c>
      <c r="J639" s="39">
        <f t="shared" si="329"/>
        <v>1999</v>
      </c>
      <c r="K639" s="39">
        <f t="shared" si="330"/>
        <v>24.933980093234219</v>
      </c>
      <c r="P639" s="38" t="s">
        <v>1047</v>
      </c>
      <c r="Q639" s="40" t="s">
        <v>1316</v>
      </c>
      <c r="R639" s="39">
        <v>690448.66709057009</v>
      </c>
      <c r="S639" s="41">
        <v>105476.37354099999</v>
      </c>
      <c r="T639" s="39">
        <f t="shared" si="331"/>
        <v>0.15276497525219215</v>
      </c>
      <c r="V639" s="42">
        <f t="shared" si="350"/>
        <v>118</v>
      </c>
      <c r="W639" s="42">
        <f t="shared" si="332"/>
        <v>18.026267079758675</v>
      </c>
    </row>
    <row r="640" spans="1:23" x14ac:dyDescent="0.3">
      <c r="A640" s="5" t="s">
        <v>50</v>
      </c>
      <c r="B640" s="5" t="s">
        <v>1076</v>
      </c>
      <c r="C640" s="39">
        <v>12030202</v>
      </c>
      <c r="D640" s="39">
        <v>7937</v>
      </c>
      <c r="E640" s="39">
        <v>139</v>
      </c>
      <c r="F640" s="39">
        <f t="shared" si="328"/>
        <v>1.7512914199319642E-2</v>
      </c>
      <c r="H640" s="39">
        <f t="shared" si="351"/>
        <v>1380</v>
      </c>
      <c r="I640" s="39">
        <f t="shared" si="352"/>
        <v>619</v>
      </c>
      <c r="J640" s="39">
        <f t="shared" si="329"/>
        <v>1999</v>
      </c>
      <c r="K640" s="39">
        <f t="shared" si="330"/>
        <v>35.008315484439962</v>
      </c>
      <c r="P640" s="38" t="s">
        <v>1047</v>
      </c>
      <c r="Q640" s="40" t="s">
        <v>1328</v>
      </c>
      <c r="R640" s="39">
        <v>690448.66709057009</v>
      </c>
      <c r="S640" s="41">
        <v>485976.80359700002</v>
      </c>
      <c r="T640" s="39">
        <f t="shared" si="331"/>
        <v>0.70385653092042488</v>
      </c>
      <c r="V640" s="42">
        <f t="shared" si="350"/>
        <v>118</v>
      </c>
      <c r="W640" s="42">
        <f t="shared" si="332"/>
        <v>83.05507064861014</v>
      </c>
    </row>
    <row r="641" spans="1:23" x14ac:dyDescent="0.3">
      <c r="A641" s="5" t="s">
        <v>50</v>
      </c>
      <c r="B641" s="5" t="s">
        <v>795</v>
      </c>
      <c r="C641" s="39">
        <v>12010002</v>
      </c>
      <c r="D641" s="39">
        <v>53330</v>
      </c>
      <c r="E641" s="39">
        <v>24337</v>
      </c>
      <c r="F641" s="39">
        <f t="shared" si="328"/>
        <v>0.45634727170448153</v>
      </c>
      <c r="H641" s="39">
        <f>Input!J214</f>
        <v>6858</v>
      </c>
      <c r="I641" s="39">
        <f>Input!K214</f>
        <v>82</v>
      </c>
      <c r="J641" s="39">
        <f t="shared" si="329"/>
        <v>6940</v>
      </c>
      <c r="K641" s="39">
        <f t="shared" si="330"/>
        <v>3167.0500656291019</v>
      </c>
      <c r="P641" s="38" t="s">
        <v>884</v>
      </c>
      <c r="Q641" s="40" t="s">
        <v>1275</v>
      </c>
      <c r="R641" s="39">
        <v>618118.69561977987</v>
      </c>
      <c r="S641" s="41">
        <v>196191.04998000001</v>
      </c>
      <c r="T641" s="39">
        <f t="shared" si="331"/>
        <v>0.31740028471923454</v>
      </c>
      <c r="V641" s="42">
        <f>Input!M152</f>
        <v>0</v>
      </c>
      <c r="W641" s="42">
        <f t="shared" si="332"/>
        <v>0</v>
      </c>
    </row>
    <row r="642" spans="1:23" x14ac:dyDescent="0.3">
      <c r="A642" s="5" t="s">
        <v>50</v>
      </c>
      <c r="B642" s="5" t="s">
        <v>795</v>
      </c>
      <c r="C642" s="39">
        <v>12020004</v>
      </c>
      <c r="D642" s="39">
        <v>53330</v>
      </c>
      <c r="E642" s="39">
        <v>27942</v>
      </c>
      <c r="F642" s="39">
        <f t="shared" si="328"/>
        <v>0.52394524657791108</v>
      </c>
      <c r="H642" s="39">
        <f>$H$641</f>
        <v>6858</v>
      </c>
      <c r="I642" s="39">
        <f>$I$641</f>
        <v>82</v>
      </c>
      <c r="J642" s="39">
        <f t="shared" si="329"/>
        <v>6940</v>
      </c>
      <c r="K642" s="39">
        <f t="shared" si="330"/>
        <v>3636.180011250703</v>
      </c>
      <c r="P642" s="38" t="s">
        <v>884</v>
      </c>
      <c r="Q642" s="40" t="s">
        <v>1255</v>
      </c>
      <c r="R642" s="39">
        <v>618118.69561977987</v>
      </c>
      <c r="S642" s="41">
        <v>421503.06822199997</v>
      </c>
      <c r="T642" s="39">
        <f t="shared" si="331"/>
        <v>0.68191282873164694</v>
      </c>
      <c r="V642" s="42">
        <f>$V$641</f>
        <v>0</v>
      </c>
      <c r="W642" s="42">
        <f t="shared" si="332"/>
        <v>0</v>
      </c>
    </row>
    <row r="643" spans="1:23" x14ac:dyDescent="0.3">
      <c r="A643" s="5" t="s">
        <v>50</v>
      </c>
      <c r="B643" s="5" t="s">
        <v>795</v>
      </c>
      <c r="C643" s="39">
        <v>12020005</v>
      </c>
      <c r="D643" s="39">
        <v>53330</v>
      </c>
      <c r="E643" s="39">
        <v>1051</v>
      </c>
      <c r="F643" s="39">
        <f t="shared" si="328"/>
        <v>1.9707481717607351E-2</v>
      </c>
      <c r="H643" s="39">
        <f>$H$641</f>
        <v>6858</v>
      </c>
      <c r="I643" s="39">
        <f>$I$641</f>
        <v>82</v>
      </c>
      <c r="J643" s="39">
        <f t="shared" si="329"/>
        <v>6940</v>
      </c>
      <c r="K643" s="39">
        <f t="shared" si="330"/>
        <v>136.76992312019502</v>
      </c>
      <c r="P643" s="38" t="s">
        <v>884</v>
      </c>
      <c r="Q643" s="40" t="s">
        <v>1279</v>
      </c>
      <c r="R643" s="39">
        <v>618118.69561977987</v>
      </c>
      <c r="S643" s="41">
        <v>424.57741778000002</v>
      </c>
      <c r="T643" s="39">
        <f t="shared" si="331"/>
        <v>6.8688654911866335E-4</v>
      </c>
      <c r="V643" s="42">
        <f>$V$641</f>
        <v>0</v>
      </c>
      <c r="W643" s="42">
        <f t="shared" si="332"/>
        <v>0</v>
      </c>
    </row>
    <row r="644" spans="1:23" x14ac:dyDescent="0.3">
      <c r="A644" s="5" t="s">
        <v>50</v>
      </c>
      <c r="B644" s="5" t="s">
        <v>211</v>
      </c>
      <c r="C644" s="39">
        <v>12010004</v>
      </c>
      <c r="D644" s="39">
        <v>10834</v>
      </c>
      <c r="E644" s="39">
        <v>8481</v>
      </c>
      <c r="F644" s="39">
        <f t="shared" ref="F644:F707" si="353">E644/D644</f>
        <v>0.78281336533136425</v>
      </c>
      <c r="H644" s="39">
        <f>Input!J215</f>
        <v>1706</v>
      </c>
      <c r="I644" s="39">
        <f>Input!K215</f>
        <v>359</v>
      </c>
      <c r="J644" s="39">
        <f t="shared" ref="J644:J707" si="354">SUM(H644:I644)</f>
        <v>2065</v>
      </c>
      <c r="K644" s="39">
        <f t="shared" ref="K644:K707" si="355">J644*F644</f>
        <v>1616.5095994092671</v>
      </c>
      <c r="P644" s="38" t="s">
        <v>1048</v>
      </c>
      <c r="Q644" s="40" t="s">
        <v>1220</v>
      </c>
      <c r="R644" s="39">
        <v>433057.08714899997</v>
      </c>
      <c r="S644" s="41">
        <v>322198.32676099997</v>
      </c>
      <c r="T644" s="39">
        <f t="shared" ref="T644:T707" si="356">S644/R644</f>
        <v>0.74400889933973691</v>
      </c>
      <c r="V644" s="42">
        <f>Input!M153</f>
        <v>223</v>
      </c>
      <c r="W644" s="42">
        <f t="shared" ref="W644:W707" si="357">V644*T644</f>
        <v>165.91398455276132</v>
      </c>
    </row>
    <row r="645" spans="1:23" x14ac:dyDescent="0.3">
      <c r="A645" s="5" t="s">
        <v>50</v>
      </c>
      <c r="B645" s="5" t="s">
        <v>211</v>
      </c>
      <c r="C645" s="39">
        <v>12020005</v>
      </c>
      <c r="D645" s="39">
        <v>10834</v>
      </c>
      <c r="E645" s="39">
        <v>2353</v>
      </c>
      <c r="F645" s="39">
        <f t="shared" si="353"/>
        <v>0.21718663466863578</v>
      </c>
      <c r="H645" s="39">
        <f>$H$644</f>
        <v>1706</v>
      </c>
      <c r="I645" s="39">
        <f>$I$644</f>
        <v>359</v>
      </c>
      <c r="J645" s="39">
        <f t="shared" si="354"/>
        <v>2065</v>
      </c>
      <c r="K645" s="39">
        <f t="shared" si="355"/>
        <v>448.49040059073286</v>
      </c>
      <c r="P645" s="38" t="s">
        <v>1048</v>
      </c>
      <c r="Q645" s="40" t="s">
        <v>1216</v>
      </c>
      <c r="R645" s="39">
        <v>433057.08714899997</v>
      </c>
      <c r="S645" s="41">
        <v>110858.760388</v>
      </c>
      <c r="T645" s="39">
        <f t="shared" si="356"/>
        <v>0.25599110066026315</v>
      </c>
      <c r="V645" s="42">
        <f>$V$644</f>
        <v>223</v>
      </c>
      <c r="W645" s="42">
        <f t="shared" si="357"/>
        <v>57.08601544723868</v>
      </c>
    </row>
    <row r="646" spans="1:23" x14ac:dyDescent="0.3">
      <c r="A646" s="5" t="s">
        <v>50</v>
      </c>
      <c r="B646" s="5" t="s">
        <v>1089</v>
      </c>
      <c r="C646" s="39">
        <v>12010004</v>
      </c>
      <c r="D646" s="39">
        <v>8865</v>
      </c>
      <c r="E646" s="39">
        <v>719</v>
      </c>
      <c r="F646" s="39">
        <f t="shared" si="353"/>
        <v>8.1105470953186695E-2</v>
      </c>
      <c r="H646" s="39">
        <f>Input!J216</f>
        <v>1617</v>
      </c>
      <c r="I646" s="39">
        <f>Input!K216</f>
        <v>6</v>
      </c>
      <c r="J646" s="39">
        <f t="shared" si="354"/>
        <v>1623</v>
      </c>
      <c r="K646" s="39">
        <f t="shared" si="355"/>
        <v>131.63417935702202</v>
      </c>
      <c r="P646" s="38" t="s">
        <v>1049</v>
      </c>
      <c r="Q646" s="40" t="s">
        <v>1341</v>
      </c>
      <c r="R646" s="39">
        <v>576479.03267969005</v>
      </c>
      <c r="S646" s="41">
        <v>86306.700575299998</v>
      </c>
      <c r="T646" s="39">
        <f t="shared" si="356"/>
        <v>0.14971351199733005</v>
      </c>
      <c r="V646" s="43">
        <f>Input!M154</f>
        <v>1952</v>
      </c>
      <c r="W646" s="42">
        <f t="shared" si="357"/>
        <v>292.24077541878825</v>
      </c>
    </row>
    <row r="647" spans="1:23" x14ac:dyDescent="0.3">
      <c r="A647" s="5" t="s">
        <v>50</v>
      </c>
      <c r="B647" s="5" t="s">
        <v>1089</v>
      </c>
      <c r="C647" s="39">
        <v>12020005</v>
      </c>
      <c r="D647" s="39">
        <v>8865</v>
      </c>
      <c r="E647" s="39">
        <v>8146</v>
      </c>
      <c r="F647" s="39">
        <f t="shared" si="353"/>
        <v>0.91889452904681335</v>
      </c>
      <c r="H647" s="39">
        <f>$H$646</f>
        <v>1617</v>
      </c>
      <c r="I647" s="39">
        <f>$I$646</f>
        <v>6</v>
      </c>
      <c r="J647" s="39">
        <f t="shared" si="354"/>
        <v>1623</v>
      </c>
      <c r="K647" s="39">
        <f t="shared" si="355"/>
        <v>1491.365820642978</v>
      </c>
      <c r="P647" s="38" t="s">
        <v>1049</v>
      </c>
      <c r="Q647" s="40" t="s">
        <v>1342</v>
      </c>
      <c r="R647" s="39">
        <v>576479.03267969005</v>
      </c>
      <c r="S647" s="41">
        <v>59218.837878300001</v>
      </c>
      <c r="T647" s="39">
        <f t="shared" si="356"/>
        <v>0.10272505073259769</v>
      </c>
      <c r="V647" s="43">
        <f>$V$646</f>
        <v>1952</v>
      </c>
      <c r="W647" s="42">
        <f t="shared" si="357"/>
        <v>200.51929903003068</v>
      </c>
    </row>
    <row r="648" spans="1:23" x14ac:dyDescent="0.3">
      <c r="A648" s="5" t="s">
        <v>50</v>
      </c>
      <c r="B648" s="5" t="s">
        <v>1094</v>
      </c>
      <c r="C648" s="39">
        <v>12010002</v>
      </c>
      <c r="D648" s="39">
        <v>25448</v>
      </c>
      <c r="E648" s="39">
        <v>890</v>
      </c>
      <c r="F648" s="39">
        <f t="shared" si="353"/>
        <v>3.4973278843131089E-2</v>
      </c>
      <c r="H648" s="39">
        <f>Input!J223</f>
        <v>4238</v>
      </c>
      <c r="I648" s="39">
        <f>Input!K223</f>
        <v>1360</v>
      </c>
      <c r="J648" s="39">
        <f t="shared" si="354"/>
        <v>5598</v>
      </c>
      <c r="K648" s="39">
        <f t="shared" si="355"/>
        <v>195.78041496384785</v>
      </c>
      <c r="P648" s="38" t="s">
        <v>1049</v>
      </c>
      <c r="Q648" s="40" t="s">
        <v>1273</v>
      </c>
      <c r="R648" s="39">
        <v>576479.03267969005</v>
      </c>
      <c r="S648" s="41">
        <v>382918.077085</v>
      </c>
      <c r="T648" s="39">
        <f t="shared" si="356"/>
        <v>0.66423591384590974</v>
      </c>
      <c r="V648" s="43">
        <f t="shared" ref="V648:V651" si="358">$V$646</f>
        <v>1952</v>
      </c>
      <c r="W648" s="42">
        <f t="shared" si="357"/>
        <v>1296.5885038272158</v>
      </c>
    </row>
    <row r="649" spans="1:23" x14ac:dyDescent="0.3">
      <c r="A649" s="5" t="s">
        <v>50</v>
      </c>
      <c r="B649" s="5" t="s">
        <v>1094</v>
      </c>
      <c r="C649" s="39">
        <v>12010004</v>
      </c>
      <c r="D649" s="39">
        <v>25448</v>
      </c>
      <c r="E649" s="39">
        <v>21836</v>
      </c>
      <c r="F649" s="39">
        <f t="shared" si="353"/>
        <v>0.85806350204338255</v>
      </c>
      <c r="H649" s="39">
        <f>$H$648</f>
        <v>4238</v>
      </c>
      <c r="I649" s="39">
        <f>$I$648</f>
        <v>1360</v>
      </c>
      <c r="J649" s="39">
        <f t="shared" si="354"/>
        <v>5598</v>
      </c>
      <c r="K649" s="39">
        <f t="shared" si="355"/>
        <v>4803.4394844388553</v>
      </c>
      <c r="P649" s="38" t="s">
        <v>1049</v>
      </c>
      <c r="Q649" s="40" t="s">
        <v>1235</v>
      </c>
      <c r="R649" s="39">
        <v>576479.03267969005</v>
      </c>
      <c r="S649" s="41">
        <v>15634.897917099999</v>
      </c>
      <c r="T649" s="39">
        <f t="shared" si="356"/>
        <v>2.7121364404917119E-2</v>
      </c>
      <c r="V649" s="43">
        <f t="shared" si="358"/>
        <v>1952</v>
      </c>
      <c r="W649" s="42">
        <f t="shared" si="357"/>
        <v>52.940903318398213</v>
      </c>
    </row>
    <row r="650" spans="1:23" x14ac:dyDescent="0.3">
      <c r="A650" s="5" t="s">
        <v>50</v>
      </c>
      <c r="B650" s="5" t="s">
        <v>1094</v>
      </c>
      <c r="C650" s="39">
        <v>12020005</v>
      </c>
      <c r="D650" s="39">
        <v>25448</v>
      </c>
      <c r="E650" s="39">
        <v>2722</v>
      </c>
      <c r="F650" s="39">
        <f t="shared" si="353"/>
        <v>0.10696321911348633</v>
      </c>
      <c r="H650" s="39">
        <f>$H$648</f>
        <v>4238</v>
      </c>
      <c r="I650" s="39">
        <f>$I$648</f>
        <v>1360</v>
      </c>
      <c r="J650" s="39">
        <f t="shared" si="354"/>
        <v>5598</v>
      </c>
      <c r="K650" s="39">
        <f t="shared" si="355"/>
        <v>598.7801005972965</v>
      </c>
      <c r="P650" s="38" t="s">
        <v>1049</v>
      </c>
      <c r="Q650" s="40" t="s">
        <v>1274</v>
      </c>
      <c r="R650" s="39">
        <v>576479.03267969005</v>
      </c>
      <c r="S650" s="41">
        <v>27107.840953399998</v>
      </c>
      <c r="T650" s="39">
        <f t="shared" si="356"/>
        <v>4.7023116916139376E-2</v>
      </c>
      <c r="V650" s="43">
        <f t="shared" si="358"/>
        <v>1952</v>
      </c>
      <c r="W650" s="42">
        <f t="shared" si="357"/>
        <v>91.78912422030406</v>
      </c>
    </row>
    <row r="651" spans="1:23" x14ac:dyDescent="0.3">
      <c r="A651" s="5" t="s">
        <v>50</v>
      </c>
      <c r="B651" s="5" t="s">
        <v>1096</v>
      </c>
      <c r="C651" s="39">
        <v>12010002</v>
      </c>
      <c r="D651" s="39">
        <v>170528</v>
      </c>
      <c r="E651" s="39">
        <v>1096</v>
      </c>
      <c r="F651" s="39">
        <f t="shared" si="353"/>
        <v>6.4270970163257651E-3</v>
      </c>
      <c r="H651" s="39">
        <f>Input!J226</f>
        <v>36144</v>
      </c>
      <c r="I651" s="39">
        <f>Input!K226</f>
        <v>3846</v>
      </c>
      <c r="J651" s="39">
        <f t="shared" si="354"/>
        <v>39990</v>
      </c>
      <c r="K651" s="39">
        <f t="shared" si="355"/>
        <v>257.01960968286733</v>
      </c>
      <c r="P651" s="38" t="s">
        <v>1049</v>
      </c>
      <c r="Q651" s="40" t="s">
        <v>1178</v>
      </c>
      <c r="R651" s="39">
        <v>576479.03267969005</v>
      </c>
      <c r="S651" s="41">
        <v>5292.6782705899996</v>
      </c>
      <c r="T651" s="39">
        <f t="shared" si="356"/>
        <v>9.1810421031059061E-3</v>
      </c>
      <c r="V651" s="43">
        <f t="shared" si="358"/>
        <v>1952</v>
      </c>
      <c r="W651" s="42">
        <f t="shared" si="357"/>
        <v>17.921394185262727</v>
      </c>
    </row>
    <row r="652" spans="1:23" x14ac:dyDescent="0.3">
      <c r="A652" s="5" t="s">
        <v>50</v>
      </c>
      <c r="B652" s="5" t="s">
        <v>1096</v>
      </c>
      <c r="C652" s="39">
        <v>12020001</v>
      </c>
      <c r="D652" s="39">
        <v>170528</v>
      </c>
      <c r="E652" s="39">
        <v>78461</v>
      </c>
      <c r="F652" s="39">
        <f t="shared" si="353"/>
        <v>0.46010625820979545</v>
      </c>
      <c r="H652" s="39">
        <f>$H$651</f>
        <v>36144</v>
      </c>
      <c r="I652" s="39">
        <f>$I$651</f>
        <v>3846</v>
      </c>
      <c r="J652" s="39">
        <f t="shared" si="354"/>
        <v>39990</v>
      </c>
      <c r="K652" s="39">
        <f t="shared" si="355"/>
        <v>18399.64926580972</v>
      </c>
      <c r="P652" s="38" t="s">
        <v>1050</v>
      </c>
      <c r="Q652" s="40" t="s">
        <v>1273</v>
      </c>
      <c r="R652" s="39">
        <v>571754.11017720005</v>
      </c>
      <c r="S652" s="41">
        <v>43882.328319300002</v>
      </c>
      <c r="T652" s="39">
        <f t="shared" si="356"/>
        <v>7.6750350435958972E-2</v>
      </c>
      <c r="V652" s="42">
        <f>Input!M155</f>
        <v>312</v>
      </c>
      <c r="W652" s="42">
        <f t="shared" si="357"/>
        <v>23.946109336019198</v>
      </c>
    </row>
    <row r="653" spans="1:23" x14ac:dyDescent="0.3">
      <c r="A653" s="5" t="s">
        <v>50</v>
      </c>
      <c r="B653" s="5" t="s">
        <v>1096</v>
      </c>
      <c r="C653" s="39">
        <v>12020004</v>
      </c>
      <c r="D653" s="39">
        <v>170528</v>
      </c>
      <c r="E653" s="39">
        <v>90971</v>
      </c>
      <c r="F653" s="39">
        <f t="shared" si="353"/>
        <v>0.53346664477387873</v>
      </c>
      <c r="H653" s="39">
        <f>$H$651</f>
        <v>36144</v>
      </c>
      <c r="I653" s="39">
        <f>$I$651</f>
        <v>3846</v>
      </c>
      <c r="J653" s="39">
        <f t="shared" si="354"/>
        <v>39990</v>
      </c>
      <c r="K653" s="39">
        <f t="shared" si="355"/>
        <v>21333.331124507411</v>
      </c>
      <c r="P653" s="38" t="s">
        <v>1050</v>
      </c>
      <c r="Q653" s="40" t="s">
        <v>1235</v>
      </c>
      <c r="R653" s="39">
        <v>571754.11017720005</v>
      </c>
      <c r="S653" s="41">
        <v>388511.12475399999</v>
      </c>
      <c r="T653" s="39">
        <f t="shared" si="356"/>
        <v>0.67950735786331518</v>
      </c>
      <c r="V653" s="42">
        <f>$V$652</f>
        <v>312</v>
      </c>
      <c r="W653" s="42">
        <f t="shared" si="357"/>
        <v>212.00629565335433</v>
      </c>
    </row>
    <row r="654" spans="1:23" x14ac:dyDescent="0.3">
      <c r="A654" s="5" t="s">
        <v>50</v>
      </c>
      <c r="B654" s="5" t="s">
        <v>660</v>
      </c>
      <c r="C654" s="39">
        <v>12020002</v>
      </c>
      <c r="D654" s="39">
        <v>3313</v>
      </c>
      <c r="E654" s="39">
        <v>2820</v>
      </c>
      <c r="F654" s="39">
        <f t="shared" si="353"/>
        <v>0.8511922728644733</v>
      </c>
      <c r="H654" s="39">
        <f>Input!J245</f>
        <v>699</v>
      </c>
      <c r="I654" s="39">
        <f>Input!K245</f>
        <v>0</v>
      </c>
      <c r="J654" s="39">
        <f t="shared" si="354"/>
        <v>699</v>
      </c>
      <c r="K654" s="39">
        <f t="shared" si="355"/>
        <v>594.98339873226689</v>
      </c>
      <c r="P654" s="38" t="s">
        <v>1050</v>
      </c>
      <c r="Q654" s="40" t="s">
        <v>1344</v>
      </c>
      <c r="R654" s="39">
        <v>571754.11017720005</v>
      </c>
      <c r="S654" s="41">
        <v>22328.971500899999</v>
      </c>
      <c r="T654" s="39">
        <f t="shared" si="356"/>
        <v>3.9053451655957007E-2</v>
      </c>
      <c r="V654" s="42">
        <f t="shared" ref="V654:V655" si="359">$V$652</f>
        <v>312</v>
      </c>
      <c r="W654" s="42">
        <f t="shared" si="357"/>
        <v>12.184676916658587</v>
      </c>
    </row>
    <row r="655" spans="1:23" x14ac:dyDescent="0.3">
      <c r="A655" s="5" t="s">
        <v>50</v>
      </c>
      <c r="B655" s="5" t="s">
        <v>660</v>
      </c>
      <c r="C655" s="39">
        <v>12030202</v>
      </c>
      <c r="D655" s="39">
        <v>3313</v>
      </c>
      <c r="E655" s="39">
        <v>493</v>
      </c>
      <c r="F655" s="39">
        <f t="shared" si="353"/>
        <v>0.1488077271355267</v>
      </c>
      <c r="H655" s="39">
        <f>$H$654</f>
        <v>699</v>
      </c>
      <c r="I655" s="39">
        <f>$I$654</f>
        <v>0</v>
      </c>
      <c r="J655" s="39">
        <f t="shared" si="354"/>
        <v>699</v>
      </c>
      <c r="K655" s="39">
        <f t="shared" si="355"/>
        <v>104.01660126773317</v>
      </c>
      <c r="P655" s="38" t="s">
        <v>1050</v>
      </c>
      <c r="Q655" s="40" t="s">
        <v>1236</v>
      </c>
      <c r="R655" s="39">
        <v>571754.11017720005</v>
      </c>
      <c r="S655" s="41">
        <v>117031.68560300001</v>
      </c>
      <c r="T655" s="39">
        <f t="shared" si="356"/>
        <v>0.20468884004476878</v>
      </c>
      <c r="V655" s="42">
        <f t="shared" si="359"/>
        <v>312</v>
      </c>
      <c r="W655" s="42">
        <f t="shared" si="357"/>
        <v>63.862918093967863</v>
      </c>
    </row>
    <row r="656" spans="1:23" x14ac:dyDescent="0.3">
      <c r="A656" s="5" t="s">
        <v>50</v>
      </c>
      <c r="B656" s="5" t="s">
        <v>1108</v>
      </c>
      <c r="C656" s="39">
        <v>12020002</v>
      </c>
      <c r="D656" s="39">
        <v>21766</v>
      </c>
      <c r="E656" s="39">
        <v>755</v>
      </c>
      <c r="F656" s="39">
        <f t="shared" si="353"/>
        <v>3.4687126711384728E-2</v>
      </c>
      <c r="H656" s="39">
        <f>Input!J246</f>
        <v>2737</v>
      </c>
      <c r="I656" s="39">
        <f>Input!K246</f>
        <v>39</v>
      </c>
      <c r="J656" s="39">
        <f t="shared" si="354"/>
        <v>2776</v>
      </c>
      <c r="K656" s="39">
        <f t="shared" si="355"/>
        <v>96.291463750803999</v>
      </c>
      <c r="P656" s="38" t="s">
        <v>1051</v>
      </c>
      <c r="Q656" s="40" t="s">
        <v>1270</v>
      </c>
      <c r="R656" s="39">
        <v>302046.8911445</v>
      </c>
      <c r="S656" s="41">
        <v>257417.03519900001</v>
      </c>
      <c r="T656" s="39">
        <f t="shared" si="356"/>
        <v>0.85224196224503113</v>
      </c>
      <c r="V656" s="42">
        <f>Input!M156</f>
        <v>13</v>
      </c>
      <c r="W656" s="42">
        <f t="shared" si="357"/>
        <v>11.079145509185405</v>
      </c>
    </row>
    <row r="657" spans="1:23" x14ac:dyDescent="0.3">
      <c r="A657" s="5" t="s">
        <v>50</v>
      </c>
      <c r="B657" s="5" t="s">
        <v>1108</v>
      </c>
      <c r="C657" s="39">
        <v>12020003</v>
      </c>
      <c r="D657" s="39">
        <v>21766</v>
      </c>
      <c r="E657" s="39">
        <v>5643</v>
      </c>
      <c r="F657" s="39">
        <f t="shared" si="353"/>
        <v>0.25925755765873382</v>
      </c>
      <c r="H657" s="39">
        <f>$H$656</f>
        <v>2737</v>
      </c>
      <c r="I657" s="39">
        <f>$I$656</f>
        <v>39</v>
      </c>
      <c r="J657" s="39">
        <f t="shared" si="354"/>
        <v>2776</v>
      </c>
      <c r="K657" s="39">
        <f t="shared" si="355"/>
        <v>719.69898006064511</v>
      </c>
      <c r="P657" s="38" t="s">
        <v>1051</v>
      </c>
      <c r="Q657" s="40" t="s">
        <v>1191</v>
      </c>
      <c r="R657" s="39">
        <v>302046.8911445</v>
      </c>
      <c r="S657" s="41">
        <v>44629.8559455</v>
      </c>
      <c r="T657" s="39">
        <f t="shared" si="356"/>
        <v>0.14775803775496885</v>
      </c>
      <c r="V657" s="42">
        <f>$V$656</f>
        <v>13</v>
      </c>
      <c r="W657" s="42">
        <f t="shared" si="357"/>
        <v>1.920854490814595</v>
      </c>
    </row>
    <row r="658" spans="1:23" x14ac:dyDescent="0.3">
      <c r="A658" s="5" t="s">
        <v>50</v>
      </c>
      <c r="B658" s="5" t="s">
        <v>1108</v>
      </c>
      <c r="C658" s="39">
        <v>12020006</v>
      </c>
      <c r="D658" s="39">
        <v>21766</v>
      </c>
      <c r="E658" s="39">
        <v>15368</v>
      </c>
      <c r="F658" s="39">
        <f t="shared" si="353"/>
        <v>0.70605531562988144</v>
      </c>
      <c r="H658" s="39">
        <f>$H$656</f>
        <v>2737</v>
      </c>
      <c r="I658" s="39">
        <f>$I$656</f>
        <v>39</v>
      </c>
      <c r="J658" s="39">
        <f t="shared" si="354"/>
        <v>2776</v>
      </c>
      <c r="K658" s="39">
        <f t="shared" si="355"/>
        <v>1960.009556188551</v>
      </c>
      <c r="P658" s="38" t="s">
        <v>1052</v>
      </c>
      <c r="Q658" s="40" t="s">
        <v>1197</v>
      </c>
      <c r="R658" s="39">
        <v>268972.34626309999</v>
      </c>
      <c r="S658" s="41">
        <v>66927.712597100006</v>
      </c>
      <c r="T658" s="39">
        <f t="shared" si="356"/>
        <v>0.24882748552757725</v>
      </c>
      <c r="V658" s="42">
        <f>Input!M157</f>
        <v>212</v>
      </c>
      <c r="W658" s="42">
        <f t="shared" si="357"/>
        <v>52.751426931846375</v>
      </c>
    </row>
    <row r="659" spans="1:23" x14ac:dyDescent="0.3">
      <c r="A659" s="5" t="s">
        <v>1134</v>
      </c>
      <c r="B659" s="5" t="s">
        <v>944</v>
      </c>
      <c r="C659" s="39">
        <v>12100201</v>
      </c>
      <c r="D659" s="39">
        <v>20485</v>
      </c>
      <c r="E659" s="39">
        <v>17</v>
      </c>
      <c r="F659" s="39">
        <f t="shared" si="353"/>
        <v>8.2987551867219915E-4</v>
      </c>
      <c r="H659" s="39">
        <f>Input!J11</f>
        <v>2868</v>
      </c>
      <c r="I659" s="39">
        <f>Input!K11</f>
        <v>0</v>
      </c>
      <c r="J659" s="39">
        <f t="shared" si="354"/>
        <v>2868</v>
      </c>
      <c r="K659" s="39">
        <f t="shared" si="355"/>
        <v>2.3800829875518672</v>
      </c>
      <c r="P659" s="38" t="s">
        <v>1052</v>
      </c>
      <c r="Q659" s="40" t="s">
        <v>1201</v>
      </c>
      <c r="R659" s="39">
        <v>268972.34626309999</v>
      </c>
      <c r="S659" s="41">
        <v>192652.048946</v>
      </c>
      <c r="T659" s="39">
        <f t="shared" si="356"/>
        <v>0.71625225277826154</v>
      </c>
      <c r="V659" s="42">
        <f>$V$658</f>
        <v>212</v>
      </c>
      <c r="W659" s="42">
        <f t="shared" si="357"/>
        <v>151.84547758899146</v>
      </c>
    </row>
    <row r="660" spans="1:23" x14ac:dyDescent="0.3">
      <c r="A660" s="5" t="s">
        <v>1134</v>
      </c>
      <c r="B660" s="5" t="s">
        <v>944</v>
      </c>
      <c r="C660" s="39">
        <v>12100302</v>
      </c>
      <c r="D660" s="39">
        <v>20485</v>
      </c>
      <c r="E660" s="39">
        <v>19189</v>
      </c>
      <c r="F660" s="39">
        <f t="shared" si="353"/>
        <v>0.93673419575299</v>
      </c>
      <c r="H660" s="39">
        <f>$H$659</f>
        <v>2868</v>
      </c>
      <c r="I660" s="39">
        <f>$I$659</f>
        <v>0</v>
      </c>
      <c r="J660" s="39">
        <f t="shared" si="354"/>
        <v>2868</v>
      </c>
      <c r="K660" s="39">
        <f t="shared" si="355"/>
        <v>2686.5536734195753</v>
      </c>
      <c r="P660" s="38" t="s">
        <v>1052</v>
      </c>
      <c r="Q660" s="40" t="s">
        <v>1198</v>
      </c>
      <c r="R660" s="39">
        <v>268972.34626309999</v>
      </c>
      <c r="S660" s="41">
        <v>9392.5847200000007</v>
      </c>
      <c r="T660" s="39">
        <f t="shared" si="356"/>
        <v>3.492026169416123E-2</v>
      </c>
      <c r="V660" s="42">
        <f>$V$658</f>
        <v>212</v>
      </c>
      <c r="W660" s="42">
        <f t="shared" si="357"/>
        <v>7.4030954791621806</v>
      </c>
    </row>
    <row r="661" spans="1:23" x14ac:dyDescent="0.3">
      <c r="A661" s="5" t="s">
        <v>1134</v>
      </c>
      <c r="B661" s="5" t="s">
        <v>944</v>
      </c>
      <c r="C661" s="39">
        <v>12110106</v>
      </c>
      <c r="D661" s="39">
        <v>20485</v>
      </c>
      <c r="E661" s="39">
        <v>594</v>
      </c>
      <c r="F661" s="39">
        <f t="shared" si="353"/>
        <v>2.8996826946546254E-2</v>
      </c>
      <c r="H661" s="39">
        <f t="shared" ref="H661:H662" si="360">$H$659</f>
        <v>2868</v>
      </c>
      <c r="I661" s="39">
        <f t="shared" ref="I661:I662" si="361">$I$659</f>
        <v>0</v>
      </c>
      <c r="J661" s="39">
        <f t="shared" si="354"/>
        <v>2868</v>
      </c>
      <c r="K661" s="39">
        <f t="shared" si="355"/>
        <v>83.162899682694658</v>
      </c>
      <c r="P661" s="38" t="s">
        <v>1053</v>
      </c>
      <c r="Q661" s="40" t="s">
        <v>1236</v>
      </c>
      <c r="R661" s="39">
        <v>585971.9565912307</v>
      </c>
      <c r="S661" s="41">
        <v>47.907065630699996</v>
      </c>
      <c r="T661" s="39">
        <f t="shared" si="356"/>
        <v>8.1756584238927292E-5</v>
      </c>
      <c r="V661" s="42">
        <f>Input!M158</f>
        <v>679</v>
      </c>
      <c r="W661" s="42">
        <f t="shared" si="357"/>
        <v>5.5512720698231634E-2</v>
      </c>
    </row>
    <row r="662" spans="1:23" x14ac:dyDescent="0.3">
      <c r="A662" s="5" t="s">
        <v>1134</v>
      </c>
      <c r="B662" s="5" t="s">
        <v>944</v>
      </c>
      <c r="C662" s="39">
        <v>12110107</v>
      </c>
      <c r="D662" s="39">
        <v>20485</v>
      </c>
      <c r="E662" s="39">
        <v>685</v>
      </c>
      <c r="F662" s="39">
        <f t="shared" si="353"/>
        <v>3.3439101781791554E-2</v>
      </c>
      <c r="H662" s="39">
        <f t="shared" si="360"/>
        <v>2868</v>
      </c>
      <c r="I662" s="39">
        <f t="shared" si="361"/>
        <v>0</v>
      </c>
      <c r="J662" s="39">
        <f t="shared" si="354"/>
        <v>2868</v>
      </c>
      <c r="K662" s="39">
        <f t="shared" si="355"/>
        <v>95.903343910178179</v>
      </c>
      <c r="P662" s="38" t="s">
        <v>1053</v>
      </c>
      <c r="Q662" s="40" t="s">
        <v>1233</v>
      </c>
      <c r="R662" s="39">
        <v>585971.9565912307</v>
      </c>
      <c r="S662" s="41">
        <v>320063.769371</v>
      </c>
      <c r="T662" s="39">
        <f t="shared" si="356"/>
        <v>0.54621004601125289</v>
      </c>
      <c r="V662" s="42">
        <f>$V$661</f>
        <v>679</v>
      </c>
      <c r="W662" s="42">
        <f t="shared" si="357"/>
        <v>370.87662124164069</v>
      </c>
    </row>
    <row r="663" spans="1:23" x14ac:dyDescent="0.3">
      <c r="A663" s="5" t="s">
        <v>1134</v>
      </c>
      <c r="B663" s="5" t="s">
        <v>990</v>
      </c>
      <c r="C663" s="39">
        <v>12090203</v>
      </c>
      <c r="D663" s="39">
        <v>2002</v>
      </c>
      <c r="E663" s="39">
        <v>1237</v>
      </c>
      <c r="F663" s="39">
        <f t="shared" si="353"/>
        <v>0.61788211788211789</v>
      </c>
      <c r="H663" s="39">
        <f>Input!J71</f>
        <v>445</v>
      </c>
      <c r="I663" s="39">
        <f>Input!K71</f>
        <v>0</v>
      </c>
      <c r="J663" s="39">
        <f t="shared" si="354"/>
        <v>445</v>
      </c>
      <c r="K663" s="39">
        <f t="shared" si="355"/>
        <v>274.95754245754244</v>
      </c>
      <c r="P663" s="38" t="s">
        <v>1053</v>
      </c>
      <c r="Q663" s="40" t="s">
        <v>1234</v>
      </c>
      <c r="R663" s="39">
        <v>585971.9565912307</v>
      </c>
      <c r="S663" s="41">
        <v>23013.919328600001</v>
      </c>
      <c r="T663" s="39">
        <f t="shared" si="356"/>
        <v>3.9274779398110901E-2</v>
      </c>
      <c r="V663" s="42">
        <f t="shared" ref="V663:V664" si="362">$V$661</f>
        <v>679</v>
      </c>
      <c r="W663" s="42">
        <f t="shared" si="357"/>
        <v>26.667575211317303</v>
      </c>
    </row>
    <row r="664" spans="1:23" x14ac:dyDescent="0.3">
      <c r="A664" s="5" t="s">
        <v>1134</v>
      </c>
      <c r="B664" s="5" t="s">
        <v>990</v>
      </c>
      <c r="C664" s="39">
        <v>12110101</v>
      </c>
      <c r="D664" s="39">
        <v>2002</v>
      </c>
      <c r="E664" s="39">
        <v>539</v>
      </c>
      <c r="F664" s="39">
        <f t="shared" si="353"/>
        <v>0.26923076923076922</v>
      </c>
      <c r="H664" s="39">
        <f>$H$663</f>
        <v>445</v>
      </c>
      <c r="I664" s="39">
        <f>$I$663</f>
        <v>0</v>
      </c>
      <c r="J664" s="39">
        <f t="shared" si="354"/>
        <v>445</v>
      </c>
      <c r="K664" s="39">
        <f t="shared" si="355"/>
        <v>119.80769230769231</v>
      </c>
      <c r="P664" s="38" t="s">
        <v>1053</v>
      </c>
      <c r="Q664" s="40" t="s">
        <v>1237</v>
      </c>
      <c r="R664" s="39">
        <v>585971.9565912307</v>
      </c>
      <c r="S664" s="41">
        <v>242846.36082599999</v>
      </c>
      <c r="T664" s="39">
        <f t="shared" si="356"/>
        <v>0.41443341800639727</v>
      </c>
      <c r="V664" s="42">
        <f t="shared" si="362"/>
        <v>679</v>
      </c>
      <c r="W664" s="42">
        <f t="shared" si="357"/>
        <v>281.40029082634373</v>
      </c>
    </row>
    <row r="665" spans="1:23" x14ac:dyDescent="0.3">
      <c r="A665" s="5" t="s">
        <v>1134</v>
      </c>
      <c r="B665" s="5" t="s">
        <v>990</v>
      </c>
      <c r="C665" s="39">
        <v>12110102</v>
      </c>
      <c r="D665" s="39">
        <v>2002</v>
      </c>
      <c r="E665" s="39">
        <v>122</v>
      </c>
      <c r="F665" s="39">
        <f t="shared" si="353"/>
        <v>6.0939060939060936E-2</v>
      </c>
      <c r="H665" s="39">
        <f t="shared" ref="H665:H668" si="363">$H$663</f>
        <v>445</v>
      </c>
      <c r="I665" s="39">
        <f t="shared" ref="I665:I668" si="364">$I$663</f>
        <v>0</v>
      </c>
      <c r="J665" s="39">
        <f t="shared" si="354"/>
        <v>445</v>
      </c>
      <c r="K665" s="39">
        <f t="shared" si="355"/>
        <v>27.117882117882118</v>
      </c>
      <c r="P665" s="38" t="s">
        <v>1054</v>
      </c>
      <c r="Q665" s="40" t="s">
        <v>1246</v>
      </c>
      <c r="R665" s="39">
        <v>596560.13423600001</v>
      </c>
      <c r="S665" s="41">
        <v>102409.75404</v>
      </c>
      <c r="T665" s="39">
        <f t="shared" si="356"/>
        <v>0.17166710975609134</v>
      </c>
      <c r="V665" s="42">
        <f>Input!M159</f>
        <v>560</v>
      </c>
      <c r="W665" s="42">
        <f t="shared" si="357"/>
        <v>96.133581463411147</v>
      </c>
    </row>
    <row r="666" spans="1:23" x14ac:dyDescent="0.3">
      <c r="A666" s="5" t="s">
        <v>1134</v>
      </c>
      <c r="B666" s="5" t="s">
        <v>990</v>
      </c>
      <c r="C666" s="39">
        <v>13040301</v>
      </c>
      <c r="D666" s="39">
        <v>2002</v>
      </c>
      <c r="E666" s="39">
        <v>15</v>
      </c>
      <c r="F666" s="39">
        <f t="shared" si="353"/>
        <v>7.4925074925074929E-3</v>
      </c>
      <c r="H666" s="39">
        <f t="shared" si="363"/>
        <v>445</v>
      </c>
      <c r="I666" s="39">
        <f t="shared" si="364"/>
        <v>0</v>
      </c>
      <c r="J666" s="39">
        <f t="shared" si="354"/>
        <v>445</v>
      </c>
      <c r="K666" s="39">
        <f t="shared" si="355"/>
        <v>3.3341658341658342</v>
      </c>
      <c r="P666" s="38" t="s">
        <v>1054</v>
      </c>
      <c r="Q666" s="40" t="s">
        <v>1255</v>
      </c>
      <c r="R666" s="39">
        <v>596560.13423600001</v>
      </c>
      <c r="S666" s="41">
        <v>494150.38019599998</v>
      </c>
      <c r="T666" s="39">
        <f t="shared" si="356"/>
        <v>0.82833289024390866</v>
      </c>
      <c r="V666" s="42">
        <f>$V$665</f>
        <v>560</v>
      </c>
      <c r="W666" s="42">
        <f t="shared" si="357"/>
        <v>463.86641853658887</v>
      </c>
    </row>
    <row r="667" spans="1:23" x14ac:dyDescent="0.3">
      <c r="A667" s="5" t="s">
        <v>1134</v>
      </c>
      <c r="B667" s="5" t="s">
        <v>990</v>
      </c>
      <c r="C667" s="39">
        <v>13040303</v>
      </c>
      <c r="D667" s="39">
        <v>2002</v>
      </c>
      <c r="E667" s="39">
        <v>63</v>
      </c>
      <c r="F667" s="39">
        <f t="shared" si="353"/>
        <v>3.1468531468531472E-2</v>
      </c>
      <c r="H667" s="39">
        <f t="shared" si="363"/>
        <v>445</v>
      </c>
      <c r="I667" s="39">
        <f t="shared" si="364"/>
        <v>0</v>
      </c>
      <c r="J667" s="39">
        <f t="shared" si="354"/>
        <v>445</v>
      </c>
      <c r="K667" s="39">
        <f t="shared" si="355"/>
        <v>14.003496503496505</v>
      </c>
      <c r="P667" s="38" t="s">
        <v>873</v>
      </c>
      <c r="Q667" s="40" t="s">
        <v>1310</v>
      </c>
      <c r="R667" s="39">
        <v>704555.14897561038</v>
      </c>
      <c r="S667" s="41">
        <v>85206.3952116</v>
      </c>
      <c r="T667" s="39">
        <f t="shared" si="356"/>
        <v>0.1209364452668979</v>
      </c>
      <c r="V667" s="42">
        <f>Input!M160</f>
        <v>67</v>
      </c>
      <c r="W667" s="42">
        <f t="shared" si="357"/>
        <v>8.1027418328821597</v>
      </c>
    </row>
    <row r="668" spans="1:23" x14ac:dyDescent="0.3">
      <c r="A668" s="5" t="s">
        <v>1134</v>
      </c>
      <c r="B668" s="5" t="s">
        <v>990</v>
      </c>
      <c r="C668" s="39">
        <v>13080001</v>
      </c>
      <c r="D668" s="39">
        <v>2002</v>
      </c>
      <c r="E668" s="39">
        <v>26</v>
      </c>
      <c r="F668" s="39">
        <f t="shared" si="353"/>
        <v>1.2987012987012988E-2</v>
      </c>
      <c r="H668" s="39">
        <f t="shared" si="363"/>
        <v>445</v>
      </c>
      <c r="I668" s="39">
        <f t="shared" si="364"/>
        <v>0</v>
      </c>
      <c r="J668" s="39">
        <f t="shared" si="354"/>
        <v>445</v>
      </c>
      <c r="K668" s="39">
        <f t="shared" si="355"/>
        <v>5.7792207792207799</v>
      </c>
      <c r="P668" s="38" t="s">
        <v>873</v>
      </c>
      <c r="Q668" s="40" t="s">
        <v>1280</v>
      </c>
      <c r="R668" s="39">
        <v>704555.14897561038</v>
      </c>
      <c r="S668" s="41">
        <v>39.994658010400002</v>
      </c>
      <c r="T668" s="39">
        <f t="shared" si="356"/>
        <v>5.6765830281065054E-5</v>
      </c>
      <c r="V668" s="42">
        <f>$V$667</f>
        <v>67</v>
      </c>
      <c r="W668" s="42">
        <f t="shared" si="357"/>
        <v>3.8033106288313588E-3</v>
      </c>
    </row>
    <row r="669" spans="1:23" x14ac:dyDescent="0.3">
      <c r="A669" s="5" t="s">
        <v>1134</v>
      </c>
      <c r="B669" s="5" t="s">
        <v>1033</v>
      </c>
      <c r="C669" s="39">
        <v>12090204</v>
      </c>
      <c r="D669" s="39">
        <v>49625</v>
      </c>
      <c r="E669" s="39">
        <v>393</v>
      </c>
      <c r="F669" s="39">
        <f t="shared" si="353"/>
        <v>7.9193954659949623E-3</v>
      </c>
      <c r="H669" s="39">
        <f>Input!J142</f>
        <v>7309</v>
      </c>
      <c r="I669" s="39">
        <f>Input!K142</f>
        <v>30</v>
      </c>
      <c r="J669" s="39">
        <f t="shared" si="354"/>
        <v>7339</v>
      </c>
      <c r="K669" s="39">
        <f t="shared" si="355"/>
        <v>58.120443324937028</v>
      </c>
      <c r="P669" s="38" t="s">
        <v>873</v>
      </c>
      <c r="Q669" s="40" t="s">
        <v>1283</v>
      </c>
      <c r="R669" s="39">
        <v>704555.14897561038</v>
      </c>
      <c r="S669" s="41">
        <v>335485.71411100001</v>
      </c>
      <c r="T669" s="39">
        <f t="shared" si="356"/>
        <v>0.47616671966528135</v>
      </c>
      <c r="V669" s="42">
        <f t="shared" ref="V669:V670" si="365">$V$667</f>
        <v>67</v>
      </c>
      <c r="W669" s="42">
        <f t="shared" si="357"/>
        <v>31.903170217573852</v>
      </c>
    </row>
    <row r="670" spans="1:23" x14ac:dyDescent="0.3">
      <c r="A670" s="5" t="s">
        <v>1134</v>
      </c>
      <c r="B670" s="5" t="s">
        <v>1033</v>
      </c>
      <c r="C670" s="39">
        <v>12090206</v>
      </c>
      <c r="D670" s="39">
        <v>49625</v>
      </c>
      <c r="E670" s="39">
        <v>263</v>
      </c>
      <c r="F670" s="39">
        <f t="shared" si="353"/>
        <v>5.2997481108312339E-3</v>
      </c>
      <c r="H670" s="39">
        <f>$H$669</f>
        <v>7309</v>
      </c>
      <c r="I670" s="39">
        <f>$I$669</f>
        <v>30</v>
      </c>
      <c r="J670" s="39">
        <f t="shared" si="354"/>
        <v>7339</v>
      </c>
      <c r="K670" s="39">
        <f t="shared" si="355"/>
        <v>38.894851385390425</v>
      </c>
      <c r="P670" s="38" t="s">
        <v>873</v>
      </c>
      <c r="Q670" s="40" t="s">
        <v>1313</v>
      </c>
      <c r="R670" s="39">
        <v>704555.14897561038</v>
      </c>
      <c r="S670" s="41">
        <v>283823.044995</v>
      </c>
      <c r="T670" s="39">
        <f t="shared" si="356"/>
        <v>0.40284006923753973</v>
      </c>
      <c r="V670" s="42">
        <f t="shared" si="365"/>
        <v>67</v>
      </c>
      <c r="W670" s="42">
        <f t="shared" si="357"/>
        <v>26.990284638915163</v>
      </c>
    </row>
    <row r="671" spans="1:23" x14ac:dyDescent="0.3">
      <c r="A671" s="5" t="s">
        <v>1134</v>
      </c>
      <c r="B671" s="5" t="s">
        <v>1033</v>
      </c>
      <c r="C671" s="39">
        <v>12100201</v>
      </c>
      <c r="D671" s="39">
        <v>49625</v>
      </c>
      <c r="E671" s="39">
        <v>48727</v>
      </c>
      <c r="F671" s="39">
        <f t="shared" si="353"/>
        <v>0.981904282115869</v>
      </c>
      <c r="H671" s="39">
        <f t="shared" ref="H671:H673" si="366">$H$669</f>
        <v>7309</v>
      </c>
      <c r="I671" s="39">
        <f t="shared" ref="I671:I673" si="367">$I$669</f>
        <v>30</v>
      </c>
      <c r="J671" s="39">
        <f t="shared" si="354"/>
        <v>7339</v>
      </c>
      <c r="K671" s="39">
        <f t="shared" si="355"/>
        <v>7206.1955264483622</v>
      </c>
      <c r="P671" s="38" t="s">
        <v>1055</v>
      </c>
      <c r="Q671" s="40" t="s">
        <v>1306</v>
      </c>
      <c r="R671" s="39">
        <v>820058.49269999994</v>
      </c>
      <c r="S671" s="41">
        <v>333396.47843299998</v>
      </c>
      <c r="T671" s="39">
        <f t="shared" si="356"/>
        <v>0.40655207085937178</v>
      </c>
      <c r="V671" s="42">
        <f>Input!M161</f>
        <v>241</v>
      </c>
      <c r="W671" s="42">
        <f t="shared" si="357"/>
        <v>97.979049077108598</v>
      </c>
    </row>
    <row r="672" spans="1:23" x14ac:dyDescent="0.3">
      <c r="A672" s="5" t="s">
        <v>1134</v>
      </c>
      <c r="B672" s="5" t="s">
        <v>1033</v>
      </c>
      <c r="C672" s="39">
        <v>12100302</v>
      </c>
      <c r="D672" s="39">
        <v>49625</v>
      </c>
      <c r="E672" s="39">
        <v>234</v>
      </c>
      <c r="F672" s="39">
        <f t="shared" si="353"/>
        <v>4.7153652392947099E-3</v>
      </c>
      <c r="H672" s="39">
        <f t="shared" si="366"/>
        <v>7309</v>
      </c>
      <c r="I672" s="39">
        <f t="shared" si="367"/>
        <v>30</v>
      </c>
      <c r="J672" s="39">
        <f t="shared" si="354"/>
        <v>7339</v>
      </c>
      <c r="K672" s="39">
        <f t="shared" si="355"/>
        <v>34.606065491183877</v>
      </c>
      <c r="P672" s="38" t="s">
        <v>1055</v>
      </c>
      <c r="Q672" s="40" t="s">
        <v>1305</v>
      </c>
      <c r="R672" s="39">
        <v>820058.49269999994</v>
      </c>
      <c r="S672" s="41">
        <v>206810.595677</v>
      </c>
      <c r="T672" s="39">
        <f t="shared" si="356"/>
        <v>0.25219005414612178</v>
      </c>
      <c r="V672" s="42">
        <f>$V$671</f>
        <v>241</v>
      </c>
      <c r="W672" s="42">
        <f t="shared" si="357"/>
        <v>60.77780304921535</v>
      </c>
    </row>
    <row r="673" spans="1:23" x14ac:dyDescent="0.3">
      <c r="A673" s="5" t="s">
        <v>1134</v>
      </c>
      <c r="B673" s="5" t="s">
        <v>1033</v>
      </c>
      <c r="C673" s="39">
        <v>12110106</v>
      </c>
      <c r="D673" s="39">
        <v>49625</v>
      </c>
      <c r="E673" s="39">
        <v>8</v>
      </c>
      <c r="F673" s="39">
        <f t="shared" si="353"/>
        <v>1.6120906801007557E-4</v>
      </c>
      <c r="H673" s="39">
        <f t="shared" si="366"/>
        <v>7309</v>
      </c>
      <c r="I673" s="39">
        <f t="shared" si="367"/>
        <v>30</v>
      </c>
      <c r="J673" s="39">
        <f t="shared" si="354"/>
        <v>7339</v>
      </c>
      <c r="K673" s="39">
        <f t="shared" si="355"/>
        <v>1.1831133501259445</v>
      </c>
      <c r="P673" s="38" t="s">
        <v>1055</v>
      </c>
      <c r="Q673" s="40" t="s">
        <v>1326</v>
      </c>
      <c r="R673" s="39">
        <v>820058.49269999994</v>
      </c>
      <c r="S673" s="41">
        <v>279851.41859000002</v>
      </c>
      <c r="T673" s="39">
        <f t="shared" si="356"/>
        <v>0.34125787499450649</v>
      </c>
      <c r="V673" s="42">
        <f>$V$671</f>
        <v>241</v>
      </c>
      <c r="W673" s="42">
        <f t="shared" si="357"/>
        <v>82.243147873676065</v>
      </c>
    </row>
    <row r="674" spans="1:23" x14ac:dyDescent="0.3">
      <c r="A674" s="5" t="s">
        <v>1134</v>
      </c>
      <c r="B674" s="5" t="s">
        <v>1036</v>
      </c>
      <c r="C674" s="39">
        <v>12110102</v>
      </c>
      <c r="D674" s="39">
        <v>3598</v>
      </c>
      <c r="E674" s="39">
        <v>67</v>
      </c>
      <c r="F674" s="39">
        <f t="shared" si="353"/>
        <v>1.8621456364647026E-2</v>
      </c>
      <c r="H674" s="39">
        <f>Input!J144</f>
        <v>1276</v>
      </c>
      <c r="I674" s="39">
        <f>Input!K144</f>
        <v>0</v>
      </c>
      <c r="J674" s="39">
        <f t="shared" si="354"/>
        <v>1276</v>
      </c>
      <c r="K674" s="39">
        <f t="shared" si="355"/>
        <v>23.760978321289606</v>
      </c>
      <c r="P674" s="38" t="s">
        <v>1056</v>
      </c>
      <c r="Q674" s="40" t="s">
        <v>1239</v>
      </c>
      <c r="R674" s="39">
        <v>686972.04417899996</v>
      </c>
      <c r="S674" s="41">
        <v>274846.39611199999</v>
      </c>
      <c r="T674" s="39">
        <f t="shared" si="356"/>
        <v>0.40008381482316185</v>
      </c>
      <c r="V674" s="43">
        <f>Input!M162</f>
        <v>5435</v>
      </c>
      <c r="W674" s="42">
        <f t="shared" si="357"/>
        <v>2174.4555335638847</v>
      </c>
    </row>
    <row r="675" spans="1:23" x14ac:dyDescent="0.3">
      <c r="A675" s="5" t="s">
        <v>1134</v>
      </c>
      <c r="B675" s="5" t="s">
        <v>1036</v>
      </c>
      <c r="C675" s="39">
        <v>12110104</v>
      </c>
      <c r="D675" s="39">
        <v>3598</v>
      </c>
      <c r="E675" s="39">
        <v>23</v>
      </c>
      <c r="F675" s="39">
        <f t="shared" si="353"/>
        <v>6.3924402445803222E-3</v>
      </c>
      <c r="H675" s="39">
        <f>$H$674</f>
        <v>1276</v>
      </c>
      <c r="I675" s="39">
        <f>$I$674</f>
        <v>0</v>
      </c>
      <c r="J675" s="39">
        <f t="shared" si="354"/>
        <v>1276</v>
      </c>
      <c r="K675" s="39">
        <f t="shared" si="355"/>
        <v>8.1567537520844908</v>
      </c>
      <c r="P675" s="38" t="s">
        <v>1056</v>
      </c>
      <c r="Q675" s="40" t="s">
        <v>1246</v>
      </c>
      <c r="R675" s="39">
        <v>686972.04417899996</v>
      </c>
      <c r="S675" s="41">
        <v>161728.57132300001</v>
      </c>
      <c r="T675" s="39">
        <f t="shared" si="356"/>
        <v>0.23542234752257171</v>
      </c>
      <c r="V675" s="43">
        <f>$V$674</f>
        <v>5435</v>
      </c>
      <c r="W675" s="42">
        <f t="shared" si="357"/>
        <v>1279.5204587851772</v>
      </c>
    </row>
    <row r="676" spans="1:23" x14ac:dyDescent="0.3">
      <c r="A676" s="5" t="s">
        <v>1134</v>
      </c>
      <c r="B676" s="5" t="s">
        <v>1036</v>
      </c>
      <c r="C676" s="39">
        <v>13080001</v>
      </c>
      <c r="D676" s="39">
        <v>3598</v>
      </c>
      <c r="E676" s="39">
        <v>3508</v>
      </c>
      <c r="F676" s="39">
        <f t="shared" si="353"/>
        <v>0.97498610339077263</v>
      </c>
      <c r="H676" s="39">
        <f>$H$674</f>
        <v>1276</v>
      </c>
      <c r="I676" s="39">
        <f>$I$674</f>
        <v>0</v>
      </c>
      <c r="J676" s="39">
        <f t="shared" si="354"/>
        <v>1276</v>
      </c>
      <c r="K676" s="39">
        <f t="shared" si="355"/>
        <v>1244.0822679266259</v>
      </c>
      <c r="P676" s="38" t="s">
        <v>1056</v>
      </c>
      <c r="Q676" s="40" t="s">
        <v>1247</v>
      </c>
      <c r="R676" s="39">
        <v>686972.04417899996</v>
      </c>
      <c r="S676" s="41">
        <v>250397.07674399999</v>
      </c>
      <c r="T676" s="39">
        <f t="shared" si="356"/>
        <v>0.36449383765426646</v>
      </c>
      <c r="V676" s="43">
        <f>$V$674</f>
        <v>5435</v>
      </c>
      <c r="W676" s="42">
        <f t="shared" si="357"/>
        <v>1981.0240076509383</v>
      </c>
    </row>
    <row r="677" spans="1:23" x14ac:dyDescent="0.3">
      <c r="A677" s="5" t="s">
        <v>1134</v>
      </c>
      <c r="B677" s="5" t="s">
        <v>1082</v>
      </c>
      <c r="C677" s="39">
        <v>12090203</v>
      </c>
      <c r="D677" s="39">
        <v>3309</v>
      </c>
      <c r="E677" s="39">
        <v>45</v>
      </c>
      <c r="F677" s="39">
        <f t="shared" si="353"/>
        <v>1.3599274705349048E-2</v>
      </c>
      <c r="H677" s="39">
        <f>Input!J205</f>
        <v>600</v>
      </c>
      <c r="I677" s="39">
        <f>Input!K205</f>
        <v>0</v>
      </c>
      <c r="J677" s="39">
        <f t="shared" si="354"/>
        <v>600</v>
      </c>
      <c r="K677" s="39">
        <f t="shared" si="355"/>
        <v>8.1595648232094291</v>
      </c>
      <c r="P677" s="38" t="s">
        <v>863</v>
      </c>
      <c r="Q677" s="40" t="s">
        <v>1264</v>
      </c>
      <c r="R677" s="39">
        <v>678539.22614573385</v>
      </c>
      <c r="S677" s="41">
        <v>328928.13747984369</v>
      </c>
      <c r="T677" s="39">
        <f t="shared" si="356"/>
        <v>0.48475920743482243</v>
      </c>
      <c r="V677" s="43">
        <f>Input!M163</f>
        <v>2100</v>
      </c>
      <c r="W677" s="42">
        <f t="shared" si="357"/>
        <v>1017.9943356131271</v>
      </c>
    </row>
    <row r="678" spans="1:23" x14ac:dyDescent="0.3">
      <c r="A678" s="5" t="s">
        <v>1134</v>
      </c>
      <c r="B678" s="5" t="s">
        <v>1082</v>
      </c>
      <c r="C678" s="39">
        <v>12100201</v>
      </c>
      <c r="D678" s="39">
        <v>3309</v>
      </c>
      <c r="E678" s="39">
        <v>2</v>
      </c>
      <c r="F678" s="39">
        <f t="shared" si="353"/>
        <v>6.0441220912662436E-4</v>
      </c>
      <c r="H678" s="39">
        <f>$H$677</f>
        <v>600</v>
      </c>
      <c r="I678" s="39">
        <f>$I$677</f>
        <v>0</v>
      </c>
      <c r="J678" s="39">
        <f t="shared" si="354"/>
        <v>600</v>
      </c>
      <c r="K678" s="39">
        <f t="shared" si="355"/>
        <v>0.36264732547597461</v>
      </c>
      <c r="P678" s="38" t="s">
        <v>863</v>
      </c>
      <c r="Q678" s="40" t="s">
        <v>1265</v>
      </c>
      <c r="R678" s="39">
        <v>678539.22614573385</v>
      </c>
      <c r="S678" s="41">
        <v>183940.99360414353</v>
      </c>
      <c r="T678" s="39">
        <f t="shared" si="356"/>
        <v>0.27108380255180331</v>
      </c>
      <c r="V678" s="43">
        <f>$V$677</f>
        <v>2100</v>
      </c>
      <c r="W678" s="42">
        <f t="shared" si="357"/>
        <v>569.2759853587869</v>
      </c>
    </row>
    <row r="679" spans="1:23" x14ac:dyDescent="0.3">
      <c r="A679" s="5" t="s">
        <v>1134</v>
      </c>
      <c r="B679" s="5" t="s">
        <v>1082</v>
      </c>
      <c r="C679" s="39">
        <v>12110101</v>
      </c>
      <c r="D679" s="39">
        <v>3309</v>
      </c>
      <c r="E679" s="39">
        <v>1210</v>
      </c>
      <c r="F679" s="39">
        <f t="shared" si="353"/>
        <v>0.36566938652160774</v>
      </c>
      <c r="H679" s="39">
        <f t="shared" ref="H679:H680" si="368">$H$677</f>
        <v>600</v>
      </c>
      <c r="I679" s="39">
        <f t="shared" ref="I679:I680" si="369">$I$677</f>
        <v>0</v>
      </c>
      <c r="J679" s="39">
        <f t="shared" si="354"/>
        <v>600</v>
      </c>
      <c r="K679" s="39">
        <f t="shared" si="355"/>
        <v>219.40163191296463</v>
      </c>
      <c r="P679" s="38" t="s">
        <v>863</v>
      </c>
      <c r="Q679" s="40" t="s">
        <v>1266</v>
      </c>
      <c r="R679" s="39">
        <v>678539.22614573385</v>
      </c>
      <c r="S679" s="41">
        <v>45828.924466516743</v>
      </c>
      <c r="T679" s="39">
        <f t="shared" si="356"/>
        <v>6.754056759081721E-2</v>
      </c>
      <c r="V679" s="43">
        <f t="shared" ref="V679:V682" si="370">$V$677</f>
        <v>2100</v>
      </c>
      <c r="W679" s="42">
        <f t="shared" si="357"/>
        <v>141.83519194071613</v>
      </c>
    </row>
    <row r="680" spans="1:23" x14ac:dyDescent="0.3">
      <c r="A680" s="5" t="s">
        <v>1134</v>
      </c>
      <c r="B680" s="5" t="s">
        <v>1082</v>
      </c>
      <c r="C680" s="39">
        <v>12110106</v>
      </c>
      <c r="D680" s="39">
        <v>3309</v>
      </c>
      <c r="E680" s="39">
        <v>2052</v>
      </c>
      <c r="F680" s="39">
        <f t="shared" si="353"/>
        <v>0.62012692656391655</v>
      </c>
      <c r="H680" s="39">
        <f t="shared" si="368"/>
        <v>600</v>
      </c>
      <c r="I680" s="39">
        <f t="shared" si="369"/>
        <v>0</v>
      </c>
      <c r="J680" s="39">
        <f t="shared" si="354"/>
        <v>600</v>
      </c>
      <c r="K680" s="39">
        <f t="shared" si="355"/>
        <v>372.07615593834993</v>
      </c>
      <c r="P680" s="38" t="s">
        <v>863</v>
      </c>
      <c r="Q680" s="40" t="s">
        <v>1259</v>
      </c>
      <c r="R680" s="39">
        <v>678539.22614573385</v>
      </c>
      <c r="S680" s="41">
        <v>102241.78441599999</v>
      </c>
      <c r="T680" s="39">
        <f t="shared" si="356"/>
        <v>0.15067925401565646</v>
      </c>
      <c r="V680" s="43">
        <f t="shared" si="370"/>
        <v>2100</v>
      </c>
      <c r="W680" s="42">
        <f t="shared" si="357"/>
        <v>316.42643343287858</v>
      </c>
    </row>
    <row r="681" spans="1:23" x14ac:dyDescent="0.3">
      <c r="A681" s="5" t="s">
        <v>1134</v>
      </c>
      <c r="B681" s="5" t="s">
        <v>1112</v>
      </c>
      <c r="C681" s="39">
        <v>13040210</v>
      </c>
      <c r="D681" s="39">
        <v>48879</v>
      </c>
      <c r="E681" s="39">
        <v>2</v>
      </c>
      <c r="F681" s="39">
        <f t="shared" si="353"/>
        <v>4.0917367376582993E-5</v>
      </c>
      <c r="H681" s="39">
        <f>Input!J250</f>
        <v>16822</v>
      </c>
      <c r="I681" s="39">
        <f>Input!K250</f>
        <v>0</v>
      </c>
      <c r="J681" s="39">
        <f t="shared" si="354"/>
        <v>16822</v>
      </c>
      <c r="K681" s="39">
        <f t="shared" si="355"/>
        <v>0.68831195400887912</v>
      </c>
      <c r="P681" s="38" t="s">
        <v>863</v>
      </c>
      <c r="Q681" s="40" t="s">
        <v>1238</v>
      </c>
      <c r="R681" s="39">
        <v>678539.22614573385</v>
      </c>
      <c r="S681" s="41">
        <v>9489.12759095</v>
      </c>
      <c r="T681" s="39">
        <f t="shared" si="356"/>
        <v>1.3984641160468391E-2</v>
      </c>
      <c r="V681" s="43">
        <f t="shared" si="370"/>
        <v>2100</v>
      </c>
      <c r="W681" s="42">
        <f t="shared" si="357"/>
        <v>29.367746436983623</v>
      </c>
    </row>
    <row r="682" spans="1:23" x14ac:dyDescent="0.3">
      <c r="A682" s="5" t="s">
        <v>1134</v>
      </c>
      <c r="B682" s="5" t="s">
        <v>1112</v>
      </c>
      <c r="C682" s="39">
        <v>13040212</v>
      </c>
      <c r="D682" s="39">
        <v>48879</v>
      </c>
      <c r="E682" s="39">
        <v>374</v>
      </c>
      <c r="F682" s="39">
        <f t="shared" si="353"/>
        <v>7.6515476994210192E-3</v>
      </c>
      <c r="H682" s="39">
        <f>$H$681</f>
        <v>16822</v>
      </c>
      <c r="I682" s="39">
        <f>$I$681</f>
        <v>0</v>
      </c>
      <c r="J682" s="39">
        <f t="shared" si="354"/>
        <v>16822</v>
      </c>
      <c r="K682" s="39">
        <f t="shared" si="355"/>
        <v>128.7143353996604</v>
      </c>
      <c r="P682" s="38" t="s">
        <v>863</v>
      </c>
      <c r="Q682" s="40" t="s">
        <v>1262</v>
      </c>
      <c r="R682" s="39">
        <v>678539.22614573385</v>
      </c>
      <c r="S682" s="41">
        <v>8110.2585882800004</v>
      </c>
      <c r="T682" s="39">
        <f t="shared" si="356"/>
        <v>1.1952527246432343E-2</v>
      </c>
      <c r="V682" s="43">
        <f t="shared" si="370"/>
        <v>2100</v>
      </c>
      <c r="W682" s="42">
        <f t="shared" si="357"/>
        <v>25.100307217507918</v>
      </c>
    </row>
    <row r="683" spans="1:23" x14ac:dyDescent="0.3">
      <c r="A683" s="5" t="s">
        <v>1134</v>
      </c>
      <c r="B683" s="5" t="s">
        <v>1112</v>
      </c>
      <c r="C683" s="39">
        <v>13040301</v>
      </c>
      <c r="D683" s="39">
        <v>48879</v>
      </c>
      <c r="E683" s="39">
        <v>23</v>
      </c>
      <c r="F683" s="39">
        <f t="shared" si="353"/>
        <v>4.7054972483070437E-4</v>
      </c>
      <c r="H683" s="39">
        <f t="shared" ref="H683:H688" si="371">$H$681</f>
        <v>16822</v>
      </c>
      <c r="I683" s="39">
        <f t="shared" ref="I683:I688" si="372">$I$681</f>
        <v>0</v>
      </c>
      <c r="J683" s="39">
        <f t="shared" si="354"/>
        <v>16822</v>
      </c>
      <c r="K683" s="39">
        <f t="shared" si="355"/>
        <v>7.9155874711021088</v>
      </c>
      <c r="P683" s="38" t="s">
        <v>1057</v>
      </c>
      <c r="Q683" s="40" t="s">
        <v>1325</v>
      </c>
      <c r="R683" s="39">
        <v>731354.85211717011</v>
      </c>
      <c r="S683" s="41">
        <v>405794.58132300002</v>
      </c>
      <c r="T683" s="39">
        <f t="shared" si="356"/>
        <v>0.55485320176420705</v>
      </c>
      <c r="V683" s="42">
        <f>Input!M164</f>
        <v>440</v>
      </c>
      <c r="W683" s="42">
        <f t="shared" si="357"/>
        <v>244.1354087762511</v>
      </c>
    </row>
    <row r="684" spans="1:23" x14ac:dyDescent="0.3">
      <c r="A684" s="5" t="s">
        <v>1134</v>
      </c>
      <c r="B684" s="5" t="s">
        <v>1112</v>
      </c>
      <c r="C684" s="39">
        <v>13040302</v>
      </c>
      <c r="D684" s="39">
        <v>48879</v>
      </c>
      <c r="E684" s="39">
        <v>918</v>
      </c>
      <c r="F684" s="39">
        <f t="shared" si="353"/>
        <v>1.8781071625851593E-2</v>
      </c>
      <c r="H684" s="39">
        <f t="shared" si="371"/>
        <v>16822</v>
      </c>
      <c r="I684" s="39">
        <f t="shared" si="372"/>
        <v>0</v>
      </c>
      <c r="J684" s="39">
        <f t="shared" si="354"/>
        <v>16822</v>
      </c>
      <c r="K684" s="39">
        <f t="shared" si="355"/>
        <v>315.9351868900755</v>
      </c>
      <c r="P684" s="38" t="s">
        <v>1057</v>
      </c>
      <c r="Q684" s="40" t="s">
        <v>1314</v>
      </c>
      <c r="R684" s="39">
        <v>731354.85211717011</v>
      </c>
      <c r="S684" s="41">
        <v>243177.35875700001</v>
      </c>
      <c r="T684" s="39">
        <f t="shared" si="356"/>
        <v>0.33250255748360119</v>
      </c>
      <c r="V684" s="42">
        <f>$V$683</f>
        <v>440</v>
      </c>
      <c r="W684" s="42">
        <f t="shared" si="357"/>
        <v>146.30112529278452</v>
      </c>
    </row>
    <row r="685" spans="1:23" x14ac:dyDescent="0.3">
      <c r="A685" s="5" t="s">
        <v>1134</v>
      </c>
      <c r="B685" s="5" t="s">
        <v>1112</v>
      </c>
      <c r="C685" s="39">
        <v>13040303</v>
      </c>
      <c r="D685" s="39">
        <v>48879</v>
      </c>
      <c r="E685" s="39">
        <v>29</v>
      </c>
      <c r="F685" s="39">
        <f t="shared" si="353"/>
        <v>5.9330182696045331E-4</v>
      </c>
      <c r="H685" s="39">
        <f t="shared" si="371"/>
        <v>16822</v>
      </c>
      <c r="I685" s="39">
        <f t="shared" si="372"/>
        <v>0</v>
      </c>
      <c r="J685" s="39">
        <f t="shared" si="354"/>
        <v>16822</v>
      </c>
      <c r="K685" s="39">
        <f t="shared" si="355"/>
        <v>9.9805233331287457</v>
      </c>
      <c r="P685" s="38" t="s">
        <v>1057</v>
      </c>
      <c r="Q685" s="40" t="s">
        <v>1315</v>
      </c>
      <c r="R685" s="39">
        <v>731354.85211717011</v>
      </c>
      <c r="S685" s="41">
        <v>55473.566647</v>
      </c>
      <c r="T685" s="39">
        <f t="shared" si="356"/>
        <v>7.5850411720673999E-2</v>
      </c>
      <c r="V685" s="42">
        <f t="shared" ref="V685:V687" si="373">$V$683</f>
        <v>440</v>
      </c>
      <c r="W685" s="42">
        <f t="shared" si="357"/>
        <v>33.374181157096558</v>
      </c>
    </row>
    <row r="686" spans="1:23" x14ac:dyDescent="0.3">
      <c r="A686" s="5" t="s">
        <v>1134</v>
      </c>
      <c r="B686" s="5" t="s">
        <v>1112</v>
      </c>
      <c r="C686" s="39">
        <v>13070011</v>
      </c>
      <c r="D686" s="39">
        <v>48879</v>
      </c>
      <c r="E686" s="39">
        <v>21</v>
      </c>
      <c r="F686" s="39">
        <f t="shared" si="353"/>
        <v>4.2963235745412142E-4</v>
      </c>
      <c r="H686" s="39">
        <f t="shared" si="371"/>
        <v>16822</v>
      </c>
      <c r="I686" s="39">
        <f t="shared" si="372"/>
        <v>0</v>
      </c>
      <c r="J686" s="39">
        <f t="shared" si="354"/>
        <v>16822</v>
      </c>
      <c r="K686" s="39">
        <f t="shared" si="355"/>
        <v>7.2272755170932301</v>
      </c>
      <c r="P686" s="38" t="s">
        <v>1057</v>
      </c>
      <c r="Q686" s="40" t="s">
        <v>1316</v>
      </c>
      <c r="R686" s="39">
        <v>731354.85211717011</v>
      </c>
      <c r="S686" s="41">
        <v>5863.1013835699996</v>
      </c>
      <c r="T686" s="39">
        <f t="shared" si="356"/>
        <v>8.0167669177241933E-3</v>
      </c>
      <c r="V686" s="42">
        <f t="shared" si="373"/>
        <v>440</v>
      </c>
      <c r="W686" s="42">
        <f t="shared" si="357"/>
        <v>3.5273774437986449</v>
      </c>
    </row>
    <row r="687" spans="1:23" x14ac:dyDescent="0.3">
      <c r="A687" s="5" t="s">
        <v>1134</v>
      </c>
      <c r="B687" s="5" t="s">
        <v>1112</v>
      </c>
      <c r="C687" s="39">
        <v>13070012</v>
      </c>
      <c r="D687" s="39">
        <v>48879</v>
      </c>
      <c r="E687" s="39">
        <v>62</v>
      </c>
      <c r="F687" s="39">
        <f t="shared" si="353"/>
        <v>1.2684383886740727E-3</v>
      </c>
      <c r="H687" s="39">
        <f t="shared" si="371"/>
        <v>16822</v>
      </c>
      <c r="I687" s="39">
        <f t="shared" si="372"/>
        <v>0</v>
      </c>
      <c r="J687" s="39">
        <f t="shared" si="354"/>
        <v>16822</v>
      </c>
      <c r="K687" s="39">
        <f t="shared" si="355"/>
        <v>21.337670574275251</v>
      </c>
      <c r="P687" s="38" t="s">
        <v>1057</v>
      </c>
      <c r="Q687" s="40" t="s">
        <v>1328</v>
      </c>
      <c r="R687" s="39">
        <v>731354.85211717011</v>
      </c>
      <c r="S687" s="41">
        <v>21046.244006600002</v>
      </c>
      <c r="T687" s="39">
        <f t="shared" si="356"/>
        <v>2.8777062113793415E-2</v>
      </c>
      <c r="V687" s="42">
        <f t="shared" si="373"/>
        <v>440</v>
      </c>
      <c r="W687" s="42">
        <f t="shared" si="357"/>
        <v>12.661907330069102</v>
      </c>
    </row>
    <row r="688" spans="1:23" x14ac:dyDescent="0.3">
      <c r="A688" s="5" t="s">
        <v>1134</v>
      </c>
      <c r="B688" s="5" t="s">
        <v>1112</v>
      </c>
      <c r="C688" s="39">
        <v>13080001</v>
      </c>
      <c r="D688" s="39">
        <v>48879</v>
      </c>
      <c r="E688" s="39">
        <v>47450</v>
      </c>
      <c r="F688" s="39">
        <f t="shared" si="353"/>
        <v>0.97076454100943144</v>
      </c>
      <c r="H688" s="39">
        <f t="shared" si="371"/>
        <v>16822</v>
      </c>
      <c r="I688" s="39">
        <f t="shared" si="372"/>
        <v>0</v>
      </c>
      <c r="J688" s="39">
        <f t="shared" si="354"/>
        <v>16822</v>
      </c>
      <c r="K688" s="39">
        <f t="shared" si="355"/>
        <v>16330.201108860656</v>
      </c>
      <c r="P688" s="38" t="s">
        <v>792</v>
      </c>
      <c r="Q688" s="40" t="s">
        <v>1298</v>
      </c>
      <c r="R688" s="39">
        <v>854047.50043320004</v>
      </c>
      <c r="S688" s="41">
        <v>125577.96414700001</v>
      </c>
      <c r="T688" s="39">
        <f t="shared" si="356"/>
        <v>0.14703861797300838</v>
      </c>
      <c r="V688" s="43">
        <f>Input!M165</f>
        <v>1588</v>
      </c>
      <c r="W688" s="42">
        <f t="shared" si="357"/>
        <v>233.4973253411373</v>
      </c>
    </row>
    <row r="689" spans="1:23" x14ac:dyDescent="0.3">
      <c r="A689" s="5" t="s">
        <v>1135</v>
      </c>
      <c r="B689" s="5" t="s">
        <v>646</v>
      </c>
      <c r="C689" s="39">
        <v>12070102</v>
      </c>
      <c r="D689" s="39">
        <v>74171</v>
      </c>
      <c r="E689" s="39">
        <v>969</v>
      </c>
      <c r="F689" s="39">
        <f t="shared" si="353"/>
        <v>1.3064405225762091E-2</v>
      </c>
      <c r="H689" s="39">
        <f>Input!J12</f>
        <v>13275</v>
      </c>
      <c r="I689" s="39">
        <f>Input!K12</f>
        <v>92</v>
      </c>
      <c r="J689" s="39">
        <f t="shared" si="354"/>
        <v>13367</v>
      </c>
      <c r="K689" s="39">
        <f t="shared" si="355"/>
        <v>174.63190465276188</v>
      </c>
      <c r="P689" s="38" t="s">
        <v>792</v>
      </c>
      <c r="Q689" s="40" t="s">
        <v>1300</v>
      </c>
      <c r="R689" s="39">
        <v>854047.50043320004</v>
      </c>
      <c r="S689" s="41">
        <v>60084.072120999997</v>
      </c>
      <c r="T689" s="39">
        <f t="shared" si="356"/>
        <v>7.0352143283041568E-2</v>
      </c>
      <c r="V689" s="43">
        <f>$V$688</f>
        <v>1588</v>
      </c>
      <c r="W689" s="42">
        <f t="shared" si="357"/>
        <v>111.71920353347001</v>
      </c>
    </row>
    <row r="690" spans="1:23" x14ac:dyDescent="0.3">
      <c r="A690" s="5" t="s">
        <v>1135</v>
      </c>
      <c r="B690" s="5" t="s">
        <v>646</v>
      </c>
      <c r="C690" s="39">
        <v>12070205</v>
      </c>
      <c r="D690" s="39">
        <v>74171</v>
      </c>
      <c r="E690" s="39">
        <v>11</v>
      </c>
      <c r="F690" s="39">
        <f t="shared" si="353"/>
        <v>1.4830594167531785E-4</v>
      </c>
      <c r="H690" s="39">
        <f>$H$689</f>
        <v>13275</v>
      </c>
      <c r="I690" s="39">
        <f>$I$689</f>
        <v>92</v>
      </c>
      <c r="J690" s="39">
        <f t="shared" si="354"/>
        <v>13367</v>
      </c>
      <c r="K690" s="39">
        <f t="shared" si="355"/>
        <v>1.9824055223739738</v>
      </c>
      <c r="P690" s="38" t="s">
        <v>792</v>
      </c>
      <c r="Q690" s="40" t="s">
        <v>1301</v>
      </c>
      <c r="R690" s="39">
        <v>854047.50043320004</v>
      </c>
      <c r="S690" s="41">
        <v>537850.95117500005</v>
      </c>
      <c r="T690" s="39">
        <f t="shared" si="356"/>
        <v>0.62976702221151049</v>
      </c>
      <c r="V690" s="43">
        <f t="shared" ref="V690:V692" si="374">$V$688</f>
        <v>1588</v>
      </c>
      <c r="W690" s="42">
        <f t="shared" si="357"/>
        <v>1000.0700312718786</v>
      </c>
    </row>
    <row r="691" spans="1:23" x14ac:dyDescent="0.3">
      <c r="A691" s="5" t="s">
        <v>1135</v>
      </c>
      <c r="B691" s="5" t="s">
        <v>646</v>
      </c>
      <c r="C691" s="39">
        <v>12090301</v>
      </c>
      <c r="D691" s="39">
        <v>74171</v>
      </c>
      <c r="E691" s="39">
        <v>72971</v>
      </c>
      <c r="F691" s="39">
        <f t="shared" si="353"/>
        <v>0.98382116999905622</v>
      </c>
      <c r="H691" s="39">
        <f t="shared" ref="H691:H692" si="375">$H$689</f>
        <v>13275</v>
      </c>
      <c r="I691" s="39">
        <f t="shared" ref="I691:I692" si="376">$I$689</f>
        <v>92</v>
      </c>
      <c r="J691" s="39">
        <f t="shared" si="354"/>
        <v>13367</v>
      </c>
      <c r="K691" s="39">
        <f t="shared" si="355"/>
        <v>13150.737579377384</v>
      </c>
      <c r="P691" s="38" t="s">
        <v>792</v>
      </c>
      <c r="Q691" s="40" t="s">
        <v>1315</v>
      </c>
      <c r="R691" s="39">
        <v>854047.50043320004</v>
      </c>
      <c r="S691" s="41">
        <v>112153.27204500001</v>
      </c>
      <c r="T691" s="39">
        <f t="shared" si="356"/>
        <v>0.13131971229716416</v>
      </c>
      <c r="V691" s="43">
        <f t="shared" si="374"/>
        <v>1588</v>
      </c>
      <c r="W691" s="42">
        <f t="shared" si="357"/>
        <v>208.53570312789668</v>
      </c>
    </row>
    <row r="692" spans="1:23" x14ac:dyDescent="0.3">
      <c r="A692" s="5" t="s">
        <v>1135</v>
      </c>
      <c r="B692" s="5" t="s">
        <v>646</v>
      </c>
      <c r="C692" s="39">
        <v>12100202</v>
      </c>
      <c r="D692" s="39">
        <v>74171</v>
      </c>
      <c r="E692" s="39">
        <v>220</v>
      </c>
      <c r="F692" s="39">
        <f t="shared" si="353"/>
        <v>2.966118833506357E-3</v>
      </c>
      <c r="H692" s="39">
        <f t="shared" si="375"/>
        <v>13275</v>
      </c>
      <c r="I692" s="39">
        <f t="shared" si="376"/>
        <v>92</v>
      </c>
      <c r="J692" s="39">
        <f t="shared" si="354"/>
        <v>13367</v>
      </c>
      <c r="K692" s="39">
        <f t="shared" si="355"/>
        <v>39.648110447479475</v>
      </c>
      <c r="P692" s="38" t="s">
        <v>792</v>
      </c>
      <c r="Q692" s="40" t="s">
        <v>1316</v>
      </c>
      <c r="R692" s="39">
        <v>854047.50043320004</v>
      </c>
      <c r="S692" s="41">
        <v>18381.240945199999</v>
      </c>
      <c r="T692" s="39">
        <f t="shared" si="356"/>
        <v>2.1522504235275495E-2</v>
      </c>
      <c r="V692" s="43">
        <f t="shared" si="374"/>
        <v>1588</v>
      </c>
      <c r="W692" s="42">
        <f t="shared" si="357"/>
        <v>34.177736725617486</v>
      </c>
    </row>
    <row r="693" spans="1:23" x14ac:dyDescent="0.3">
      <c r="A693" s="5" t="s">
        <v>1135</v>
      </c>
      <c r="B693" s="5" t="s">
        <v>948</v>
      </c>
      <c r="C693" s="39">
        <v>12090201</v>
      </c>
      <c r="D693" s="39">
        <v>10497</v>
      </c>
      <c r="E693" s="39">
        <v>149</v>
      </c>
      <c r="F693" s="39">
        <f t="shared" si="353"/>
        <v>1.4194531770982186E-2</v>
      </c>
      <c r="H693" s="39">
        <f>Input!J17</f>
        <v>1467</v>
      </c>
      <c r="I693" s="39">
        <f>Input!K17</f>
        <v>2</v>
      </c>
      <c r="J693" s="39">
        <f t="shared" si="354"/>
        <v>1469</v>
      </c>
      <c r="K693" s="39">
        <f t="shared" si="355"/>
        <v>20.851767171572831</v>
      </c>
      <c r="P693" s="38" t="s">
        <v>1058</v>
      </c>
      <c r="Q693" s="40" t="s">
        <v>1245</v>
      </c>
      <c r="R693" s="39">
        <v>577476.80814697803</v>
      </c>
      <c r="S693" s="41">
        <v>664.03672337800003</v>
      </c>
      <c r="T693" s="39">
        <f t="shared" si="356"/>
        <v>1.1498933186750435E-3</v>
      </c>
      <c r="V693" s="42">
        <f>Input!M166</f>
        <v>264</v>
      </c>
      <c r="W693" s="42">
        <f t="shared" si="357"/>
        <v>0.30357183613021149</v>
      </c>
    </row>
    <row r="694" spans="1:23" x14ac:dyDescent="0.3">
      <c r="A694" s="5" t="s">
        <v>1135</v>
      </c>
      <c r="B694" s="5" t="s">
        <v>948</v>
      </c>
      <c r="C694" s="39">
        <v>12090205</v>
      </c>
      <c r="D694" s="39">
        <v>10497</v>
      </c>
      <c r="E694" s="39">
        <v>310</v>
      </c>
      <c r="F694" s="39">
        <f t="shared" si="353"/>
        <v>2.9532247308754884E-2</v>
      </c>
      <c r="H694" s="39">
        <f>$H$693</f>
        <v>1467</v>
      </c>
      <c r="I694" s="39">
        <f>$I$693</f>
        <v>2</v>
      </c>
      <c r="J694" s="39">
        <f t="shared" si="354"/>
        <v>1469</v>
      </c>
      <c r="K694" s="39">
        <f t="shared" si="355"/>
        <v>43.382871296560921</v>
      </c>
      <c r="P694" s="38" t="s">
        <v>1058</v>
      </c>
      <c r="Q694" s="40" t="s">
        <v>1246</v>
      </c>
      <c r="R694" s="39">
        <v>577476.80814697803</v>
      </c>
      <c r="S694" s="41">
        <v>480505.262147</v>
      </c>
      <c r="T694" s="39">
        <f t="shared" si="356"/>
        <v>0.83207715940811067</v>
      </c>
      <c r="V694" s="42">
        <f>$V$693</f>
        <v>264</v>
      </c>
      <c r="W694" s="42">
        <f t="shared" si="357"/>
        <v>219.66837008374122</v>
      </c>
    </row>
    <row r="695" spans="1:23" x14ac:dyDescent="0.3">
      <c r="A695" s="5" t="s">
        <v>1135</v>
      </c>
      <c r="B695" s="5" t="s">
        <v>948</v>
      </c>
      <c r="C695" s="39">
        <v>12090206</v>
      </c>
      <c r="D695" s="39">
        <v>10497</v>
      </c>
      <c r="E695" s="39">
        <v>4860</v>
      </c>
      <c r="F695" s="39">
        <f t="shared" si="353"/>
        <v>0.46298942555015721</v>
      </c>
      <c r="H695" s="39">
        <f t="shared" ref="H695:H697" si="377">$H$693</f>
        <v>1467</v>
      </c>
      <c r="I695" s="39">
        <f t="shared" ref="I695:I697" si="378">$I$693</f>
        <v>2</v>
      </c>
      <c r="J695" s="39">
        <f t="shared" si="354"/>
        <v>1469</v>
      </c>
      <c r="K695" s="39">
        <f t="shared" si="355"/>
        <v>680.13146613318099</v>
      </c>
      <c r="P695" s="38" t="s">
        <v>1058</v>
      </c>
      <c r="Q695" s="40" t="s">
        <v>1247</v>
      </c>
      <c r="R695" s="39">
        <v>577476.80814697803</v>
      </c>
      <c r="S695" s="41">
        <v>35196.862214100001</v>
      </c>
      <c r="T695" s="39">
        <f t="shared" si="356"/>
        <v>6.0949395226867327E-2</v>
      </c>
      <c r="V695" s="42">
        <f t="shared" ref="V695:V697" si="379">$V$693</f>
        <v>264</v>
      </c>
      <c r="W695" s="42">
        <f t="shared" si="357"/>
        <v>16.090640339892975</v>
      </c>
    </row>
    <row r="696" spans="1:23" x14ac:dyDescent="0.3">
      <c r="A696" s="5" t="s">
        <v>1135</v>
      </c>
      <c r="B696" s="5" t="s">
        <v>948</v>
      </c>
      <c r="C696" s="39">
        <v>12100201</v>
      </c>
      <c r="D696" s="39">
        <v>10497</v>
      </c>
      <c r="E696" s="39">
        <v>386</v>
      </c>
      <c r="F696" s="39">
        <f t="shared" si="353"/>
        <v>3.677241116509479E-2</v>
      </c>
      <c r="H696" s="39">
        <f t="shared" si="377"/>
        <v>1467</v>
      </c>
      <c r="I696" s="39">
        <f t="shared" si="378"/>
        <v>2</v>
      </c>
      <c r="J696" s="39">
        <f t="shared" si="354"/>
        <v>1469</v>
      </c>
      <c r="K696" s="39">
        <f t="shared" si="355"/>
        <v>54.018672001524244</v>
      </c>
      <c r="P696" s="38" t="s">
        <v>1058</v>
      </c>
      <c r="Q696" s="40" t="s">
        <v>1253</v>
      </c>
      <c r="R696" s="39">
        <v>577476.80814697803</v>
      </c>
      <c r="S696" s="41">
        <v>6099.5091794</v>
      </c>
      <c r="T696" s="39">
        <f t="shared" si="356"/>
        <v>1.0562344830733995E-2</v>
      </c>
      <c r="V696" s="42">
        <f t="shared" si="379"/>
        <v>264</v>
      </c>
      <c r="W696" s="42">
        <f t="shared" si="357"/>
        <v>2.7884590353137746</v>
      </c>
    </row>
    <row r="697" spans="1:23" x14ac:dyDescent="0.3">
      <c r="A697" s="5" t="s">
        <v>1135</v>
      </c>
      <c r="B697" s="5" t="s">
        <v>948</v>
      </c>
      <c r="C697" s="39">
        <v>12100203</v>
      </c>
      <c r="D697" s="39">
        <v>10497</v>
      </c>
      <c r="E697" s="39">
        <v>4792</v>
      </c>
      <c r="F697" s="39">
        <f t="shared" si="353"/>
        <v>0.45651138420501097</v>
      </c>
      <c r="H697" s="39">
        <f t="shared" si="377"/>
        <v>1467</v>
      </c>
      <c r="I697" s="39">
        <f t="shared" si="378"/>
        <v>2</v>
      </c>
      <c r="J697" s="39">
        <f t="shared" si="354"/>
        <v>1469</v>
      </c>
      <c r="K697" s="39">
        <f t="shared" si="355"/>
        <v>670.61522339716112</v>
      </c>
      <c r="P697" s="38" t="s">
        <v>1058</v>
      </c>
      <c r="Q697" s="40" t="s">
        <v>1255</v>
      </c>
      <c r="R697" s="39">
        <v>577476.80814697803</v>
      </c>
      <c r="S697" s="41">
        <v>55011.137883099997</v>
      </c>
      <c r="T697" s="39">
        <f t="shared" si="356"/>
        <v>9.5261207215612875E-2</v>
      </c>
      <c r="V697" s="42">
        <f t="shared" si="379"/>
        <v>264</v>
      </c>
      <c r="W697" s="42">
        <f t="shared" si="357"/>
        <v>25.1489587049218</v>
      </c>
    </row>
    <row r="698" spans="1:23" x14ac:dyDescent="0.3">
      <c r="A698" s="5" t="s">
        <v>1135</v>
      </c>
      <c r="B698" s="5" t="s">
        <v>956</v>
      </c>
      <c r="C698" s="39">
        <v>12070203</v>
      </c>
      <c r="D698" s="39">
        <v>42750</v>
      </c>
      <c r="E698" s="39">
        <v>2130</v>
      </c>
      <c r="F698" s="39">
        <f t="shared" si="353"/>
        <v>4.9824561403508771E-2</v>
      </c>
      <c r="H698" s="39">
        <f>Input!J28</f>
        <v>8990</v>
      </c>
      <c r="I698" s="39">
        <f>Input!K28</f>
        <v>963</v>
      </c>
      <c r="J698" s="39">
        <f t="shared" si="354"/>
        <v>9953</v>
      </c>
      <c r="K698" s="39">
        <f t="shared" si="355"/>
        <v>495.90385964912281</v>
      </c>
      <c r="P698" s="38" t="s">
        <v>1059</v>
      </c>
      <c r="Q698" s="40" t="s">
        <v>1233</v>
      </c>
      <c r="R698" s="39">
        <v>577270.92632751993</v>
      </c>
      <c r="S698" s="41">
        <v>40629.383538499998</v>
      </c>
      <c r="T698" s="39">
        <f t="shared" si="356"/>
        <v>7.0381828852833214E-2</v>
      </c>
      <c r="V698" s="42">
        <f>Input!M167</f>
        <v>978</v>
      </c>
      <c r="W698" s="42">
        <f t="shared" si="357"/>
        <v>68.833428618070883</v>
      </c>
    </row>
    <row r="699" spans="1:23" x14ac:dyDescent="0.3">
      <c r="A699" s="5" t="s">
        <v>1135</v>
      </c>
      <c r="B699" s="5" t="s">
        <v>956</v>
      </c>
      <c r="C699" s="39">
        <v>12070205</v>
      </c>
      <c r="D699" s="39">
        <v>42750</v>
      </c>
      <c r="E699" s="39">
        <v>6419</v>
      </c>
      <c r="F699" s="39">
        <f t="shared" si="353"/>
        <v>0.15015204678362573</v>
      </c>
      <c r="H699" s="39">
        <f>$H$698</f>
        <v>8990</v>
      </c>
      <c r="I699" s="39">
        <f>$I$698</f>
        <v>963</v>
      </c>
      <c r="J699" s="39">
        <f t="shared" si="354"/>
        <v>9953</v>
      </c>
      <c r="K699" s="39">
        <f t="shared" si="355"/>
        <v>1494.4633216374268</v>
      </c>
      <c r="P699" s="38" t="s">
        <v>1059</v>
      </c>
      <c r="Q699" s="40" t="s">
        <v>1234</v>
      </c>
      <c r="R699" s="39">
        <v>577270.92632751993</v>
      </c>
      <c r="S699" s="41">
        <v>489708.68909200002</v>
      </c>
      <c r="T699" s="39">
        <f t="shared" si="356"/>
        <v>0.84831691110346918</v>
      </c>
      <c r="V699" s="42">
        <f>$V$698</f>
        <v>978</v>
      </c>
      <c r="W699" s="42">
        <f t="shared" si="357"/>
        <v>829.65393905919291</v>
      </c>
    </row>
    <row r="700" spans="1:23" x14ac:dyDescent="0.3">
      <c r="A700" s="5" t="s">
        <v>1135</v>
      </c>
      <c r="B700" s="5" t="s">
        <v>956</v>
      </c>
      <c r="C700" s="39">
        <v>12090201</v>
      </c>
      <c r="D700" s="39">
        <v>42750</v>
      </c>
      <c r="E700" s="39">
        <v>11262</v>
      </c>
      <c r="F700" s="39">
        <f t="shared" si="353"/>
        <v>0.26343859649122808</v>
      </c>
      <c r="H700" s="39">
        <f t="shared" ref="H700:H702" si="380">$H$698</f>
        <v>8990</v>
      </c>
      <c r="I700" s="39">
        <f t="shared" ref="I700:I702" si="381">$I$698</f>
        <v>963</v>
      </c>
      <c r="J700" s="39">
        <f t="shared" si="354"/>
        <v>9953</v>
      </c>
      <c r="K700" s="39">
        <f t="shared" si="355"/>
        <v>2622.0043508771932</v>
      </c>
      <c r="P700" s="38" t="s">
        <v>1059</v>
      </c>
      <c r="Q700" s="40" t="s">
        <v>1249</v>
      </c>
      <c r="R700" s="39">
        <v>577270.92632751993</v>
      </c>
      <c r="S700" s="41">
        <v>42292.952968600002</v>
      </c>
      <c r="T700" s="39">
        <f t="shared" si="356"/>
        <v>7.3263611659189487E-2</v>
      </c>
      <c r="V700" s="42">
        <f>$V$698</f>
        <v>978</v>
      </c>
      <c r="W700" s="42">
        <f t="shared" si="357"/>
        <v>71.651812202687324</v>
      </c>
    </row>
    <row r="701" spans="1:23" x14ac:dyDescent="0.3">
      <c r="A701" s="5" t="s">
        <v>1135</v>
      </c>
      <c r="B701" s="5" t="s">
        <v>956</v>
      </c>
      <c r="C701" s="39">
        <v>12090205</v>
      </c>
      <c r="D701" s="39">
        <v>42750</v>
      </c>
      <c r="E701" s="39">
        <v>22927</v>
      </c>
      <c r="F701" s="39">
        <f t="shared" si="353"/>
        <v>0.53630409356725151</v>
      </c>
      <c r="H701" s="39">
        <f t="shared" si="380"/>
        <v>8990</v>
      </c>
      <c r="I701" s="39">
        <f t="shared" si="381"/>
        <v>963</v>
      </c>
      <c r="J701" s="39">
        <f t="shared" si="354"/>
        <v>9953</v>
      </c>
      <c r="K701" s="39">
        <f t="shared" si="355"/>
        <v>5337.834643274854</v>
      </c>
      <c r="P701" s="38" t="s">
        <v>1059</v>
      </c>
      <c r="Q701" s="40" t="s">
        <v>1216</v>
      </c>
      <c r="R701" s="39">
        <v>577270.92632751993</v>
      </c>
      <c r="S701" s="41">
        <v>4639.9007284199997</v>
      </c>
      <c r="T701" s="39">
        <f t="shared" si="356"/>
        <v>8.0376483845082981E-3</v>
      </c>
      <c r="V701" s="42">
        <f>$V$698</f>
        <v>978</v>
      </c>
      <c r="W701" s="42">
        <f t="shared" si="357"/>
        <v>7.8608201200491159</v>
      </c>
    </row>
    <row r="702" spans="1:23" x14ac:dyDescent="0.3">
      <c r="A702" s="5" t="s">
        <v>1135</v>
      </c>
      <c r="B702" s="5" t="s">
        <v>956</v>
      </c>
      <c r="C702" s="39">
        <v>12090206</v>
      </c>
      <c r="D702" s="39">
        <v>42750</v>
      </c>
      <c r="E702" s="39">
        <v>12</v>
      </c>
      <c r="F702" s="39">
        <f t="shared" si="353"/>
        <v>2.8070175438596489E-4</v>
      </c>
      <c r="H702" s="39">
        <f t="shared" si="380"/>
        <v>8990</v>
      </c>
      <c r="I702" s="39">
        <f t="shared" si="381"/>
        <v>963</v>
      </c>
      <c r="J702" s="39">
        <f t="shared" si="354"/>
        <v>9953</v>
      </c>
      <c r="K702" s="39">
        <f t="shared" si="355"/>
        <v>2.7938245614035084</v>
      </c>
      <c r="P702" s="38" t="s">
        <v>858</v>
      </c>
      <c r="Q702" s="40" t="s">
        <v>1259</v>
      </c>
      <c r="R702" s="39">
        <v>654143.80292679986</v>
      </c>
      <c r="S702" s="41">
        <v>131792.626644</v>
      </c>
      <c r="T702" s="39">
        <f t="shared" si="356"/>
        <v>0.20147347732154222</v>
      </c>
      <c r="V702" s="42">
        <f>Input!M168</f>
        <v>16</v>
      </c>
      <c r="W702" s="42">
        <f t="shared" si="357"/>
        <v>3.2235756371446755</v>
      </c>
    </row>
    <row r="703" spans="1:23" x14ac:dyDescent="0.3">
      <c r="A703" s="5" t="s">
        <v>1135</v>
      </c>
      <c r="B703" s="5" t="s">
        <v>957</v>
      </c>
      <c r="C703" s="39">
        <v>12090301</v>
      </c>
      <c r="D703" s="39">
        <v>25</v>
      </c>
      <c r="E703" s="39">
        <v>16</v>
      </c>
      <c r="F703" s="39">
        <f t="shared" si="353"/>
        <v>0.64</v>
      </c>
      <c r="H703" s="39">
        <f>Input!J29</f>
        <v>0</v>
      </c>
      <c r="I703" s="39">
        <f>Input!K29</f>
        <v>0</v>
      </c>
      <c r="J703" s="39">
        <f t="shared" si="354"/>
        <v>0</v>
      </c>
      <c r="K703" s="39">
        <f t="shared" si="355"/>
        <v>0</v>
      </c>
      <c r="P703" s="38" t="s">
        <v>858</v>
      </c>
      <c r="Q703" s="40" t="s">
        <v>1267</v>
      </c>
      <c r="R703" s="39">
        <v>654143.80292679986</v>
      </c>
      <c r="S703" s="41">
        <v>83227.435503800007</v>
      </c>
      <c r="T703" s="39">
        <f t="shared" si="356"/>
        <v>0.12723109984596664</v>
      </c>
      <c r="V703" s="42">
        <f>$V$702</f>
        <v>16</v>
      </c>
      <c r="W703" s="42">
        <f t="shared" si="357"/>
        <v>2.0356975975354663</v>
      </c>
    </row>
    <row r="704" spans="1:23" x14ac:dyDescent="0.3">
      <c r="A704" s="5" t="s">
        <v>1135</v>
      </c>
      <c r="B704" s="5" t="s">
        <v>957</v>
      </c>
      <c r="C704" s="39">
        <v>12100203</v>
      </c>
      <c r="D704" s="39">
        <v>25</v>
      </c>
      <c r="E704" s="39">
        <v>9</v>
      </c>
      <c r="F704" s="39">
        <f t="shared" si="353"/>
        <v>0.36</v>
      </c>
      <c r="H704" s="39">
        <f>$H$703</f>
        <v>0</v>
      </c>
      <c r="I704" s="39">
        <f>$I$703</f>
        <v>0</v>
      </c>
      <c r="J704" s="39">
        <f t="shared" si="354"/>
        <v>0</v>
      </c>
      <c r="K704" s="39">
        <f t="shared" si="355"/>
        <v>0</v>
      </c>
      <c r="P704" s="38" t="s">
        <v>858</v>
      </c>
      <c r="Q704" s="40" t="s">
        <v>1262</v>
      </c>
      <c r="R704" s="39">
        <v>654143.80292679986</v>
      </c>
      <c r="S704" s="41">
        <v>333414.80492099997</v>
      </c>
      <c r="T704" s="39">
        <f t="shared" si="356"/>
        <v>0.50969649705343123</v>
      </c>
      <c r="V704" s="42">
        <f t="shared" ref="V704:V705" si="382">$V$702</f>
        <v>16</v>
      </c>
      <c r="W704" s="42">
        <f t="shared" si="357"/>
        <v>8.1551439528548997</v>
      </c>
    </row>
    <row r="705" spans="1:23" x14ac:dyDescent="0.3">
      <c r="A705" s="5" t="s">
        <v>1135</v>
      </c>
      <c r="B705" s="5" t="s">
        <v>969</v>
      </c>
      <c r="C705" s="39">
        <v>12090301</v>
      </c>
      <c r="D705" s="39">
        <v>20874</v>
      </c>
      <c r="E705" s="39">
        <v>6470</v>
      </c>
      <c r="F705" s="39">
        <f t="shared" si="353"/>
        <v>0.30995496790265403</v>
      </c>
      <c r="H705" s="39">
        <f>Input!J47</f>
        <v>3155</v>
      </c>
      <c r="I705" s="39">
        <f>Input!K47</f>
        <v>176</v>
      </c>
      <c r="J705" s="39">
        <f t="shared" si="354"/>
        <v>3331</v>
      </c>
      <c r="K705" s="39">
        <f t="shared" si="355"/>
        <v>1032.4599980837406</v>
      </c>
      <c r="P705" s="38" t="s">
        <v>858</v>
      </c>
      <c r="Q705" s="40" t="s">
        <v>1263</v>
      </c>
      <c r="R705" s="39">
        <v>654143.80292679986</v>
      </c>
      <c r="S705" s="41">
        <v>105708.935858</v>
      </c>
      <c r="T705" s="39">
        <f t="shared" si="356"/>
        <v>0.16159892577906002</v>
      </c>
      <c r="V705" s="42">
        <f t="shared" si="382"/>
        <v>16</v>
      </c>
      <c r="W705" s="42">
        <f t="shared" si="357"/>
        <v>2.5855828124649602</v>
      </c>
    </row>
    <row r="706" spans="1:23" x14ac:dyDescent="0.3">
      <c r="A706" s="5" t="s">
        <v>1135</v>
      </c>
      <c r="B706" s="5" t="s">
        <v>969</v>
      </c>
      <c r="C706" s="39">
        <v>12090302</v>
      </c>
      <c r="D706" s="39">
        <v>20874</v>
      </c>
      <c r="E706" s="39">
        <v>9692</v>
      </c>
      <c r="F706" s="39">
        <f t="shared" si="353"/>
        <v>0.46430966752898345</v>
      </c>
      <c r="H706" s="39">
        <f>$H$705</f>
        <v>3155</v>
      </c>
      <c r="I706" s="39">
        <f>$I$705</f>
        <v>176</v>
      </c>
      <c r="J706" s="39">
        <f t="shared" si="354"/>
        <v>3331</v>
      </c>
      <c r="K706" s="39">
        <f t="shared" si="355"/>
        <v>1546.615502539044</v>
      </c>
      <c r="P706" s="38" t="s">
        <v>1060</v>
      </c>
      <c r="Q706" s="40" t="s">
        <v>1238</v>
      </c>
      <c r="R706" s="39">
        <v>479725.03029379999</v>
      </c>
      <c r="S706" s="41">
        <v>21692.0035536</v>
      </c>
      <c r="T706" s="39">
        <f t="shared" si="356"/>
        <v>4.5217577119782713E-2</v>
      </c>
      <c r="V706" s="42">
        <f>Input!M169</f>
        <v>0</v>
      </c>
      <c r="W706" s="42">
        <f t="shared" si="357"/>
        <v>0</v>
      </c>
    </row>
    <row r="707" spans="1:23" x14ac:dyDescent="0.3">
      <c r="A707" s="5" t="s">
        <v>1135</v>
      </c>
      <c r="B707" s="5" t="s">
        <v>969</v>
      </c>
      <c r="C707" s="39">
        <v>12090401</v>
      </c>
      <c r="D707" s="39">
        <v>20874</v>
      </c>
      <c r="E707" s="39">
        <v>1630</v>
      </c>
      <c r="F707" s="39">
        <f t="shared" si="353"/>
        <v>7.8087573057391974E-2</v>
      </c>
      <c r="H707" s="39">
        <f t="shared" ref="H707:H708" si="383">$H$705</f>
        <v>3155</v>
      </c>
      <c r="I707" s="39">
        <f t="shared" ref="I707:I708" si="384">$I$705</f>
        <v>176</v>
      </c>
      <c r="J707" s="39">
        <f t="shared" si="354"/>
        <v>3331</v>
      </c>
      <c r="K707" s="39">
        <f t="shared" si="355"/>
        <v>260.10970585417266</v>
      </c>
      <c r="P707" s="38" t="s">
        <v>1060</v>
      </c>
      <c r="Q707" s="40" t="s">
        <v>1260</v>
      </c>
      <c r="R707" s="39">
        <v>479725.03029379999</v>
      </c>
      <c r="S707" s="41">
        <v>24531.635849300001</v>
      </c>
      <c r="T707" s="39">
        <f t="shared" si="356"/>
        <v>5.1136868623002617E-2</v>
      </c>
      <c r="V707" s="42">
        <f>$V$706</f>
        <v>0</v>
      </c>
      <c r="W707" s="42">
        <f t="shared" si="357"/>
        <v>0</v>
      </c>
    </row>
    <row r="708" spans="1:23" x14ac:dyDescent="0.3">
      <c r="A708" s="5" t="s">
        <v>1135</v>
      </c>
      <c r="B708" s="5" t="s">
        <v>969</v>
      </c>
      <c r="C708" s="39">
        <v>12100102</v>
      </c>
      <c r="D708" s="39">
        <v>20874</v>
      </c>
      <c r="E708" s="39">
        <v>3082</v>
      </c>
      <c r="F708" s="39">
        <f t="shared" ref="F708:F771" si="385">E708/D708</f>
        <v>0.14764779151097057</v>
      </c>
      <c r="H708" s="39">
        <f t="shared" si="383"/>
        <v>3155</v>
      </c>
      <c r="I708" s="39">
        <f t="shared" si="384"/>
        <v>176</v>
      </c>
      <c r="J708" s="39">
        <f t="shared" ref="J708:J771" si="386">SUM(H708:I708)</f>
        <v>3331</v>
      </c>
      <c r="K708" s="39">
        <f t="shared" ref="K708:K771" si="387">J708*F708</f>
        <v>491.81479352304297</v>
      </c>
      <c r="P708" s="38" t="s">
        <v>1060</v>
      </c>
      <c r="Q708" s="40" t="s">
        <v>1261</v>
      </c>
      <c r="R708" s="39">
        <v>479725.03029379999</v>
      </c>
      <c r="S708" s="41">
        <v>139262.037407</v>
      </c>
      <c r="T708" s="39">
        <f t="shared" ref="T708:T771" si="388">S708/R708</f>
        <v>0.29029554143070496</v>
      </c>
      <c r="V708" s="42">
        <f t="shared" ref="V708:V711" si="389">$V$706</f>
        <v>0</v>
      </c>
      <c r="W708" s="42">
        <f t="shared" ref="W708:W771" si="390">V708*T708</f>
        <v>0</v>
      </c>
    </row>
    <row r="709" spans="1:23" x14ac:dyDescent="0.3">
      <c r="A709" s="5" t="s">
        <v>1135</v>
      </c>
      <c r="B709" s="5" t="s">
        <v>730</v>
      </c>
      <c r="C709" s="39">
        <v>12070102</v>
      </c>
      <c r="D709" s="39">
        <v>24541</v>
      </c>
      <c r="E709" s="39">
        <v>12</v>
      </c>
      <c r="F709" s="39">
        <f t="shared" si="385"/>
        <v>4.8897762927346074E-4</v>
      </c>
      <c r="H709" s="39">
        <f>Input!J77</f>
        <v>3890</v>
      </c>
      <c r="I709" s="39">
        <f>Input!K77</f>
        <v>205</v>
      </c>
      <c r="J709" s="39">
        <f t="shared" si="386"/>
        <v>4095</v>
      </c>
      <c r="K709" s="39">
        <f t="shared" si="387"/>
        <v>2.0023633918748218</v>
      </c>
      <c r="P709" s="38" t="s">
        <v>1060</v>
      </c>
      <c r="Q709" s="40" t="s">
        <v>1239</v>
      </c>
      <c r="R709" s="39">
        <v>479725.03029379999</v>
      </c>
      <c r="S709" s="41">
        <v>106295.23633</v>
      </c>
      <c r="T709" s="39">
        <f t="shared" si="388"/>
        <v>0.22157533924152586</v>
      </c>
      <c r="V709" s="42">
        <f t="shared" si="389"/>
        <v>0</v>
      </c>
      <c r="W709" s="42">
        <f t="shared" si="390"/>
        <v>0</v>
      </c>
    </row>
    <row r="710" spans="1:23" x14ac:dyDescent="0.3">
      <c r="A710" s="5" t="s">
        <v>1135</v>
      </c>
      <c r="B710" s="5" t="s">
        <v>730</v>
      </c>
      <c r="C710" s="39">
        <v>12070104</v>
      </c>
      <c r="D710" s="39">
        <v>24541</v>
      </c>
      <c r="E710" s="39">
        <v>9</v>
      </c>
      <c r="F710" s="39">
        <f t="shared" si="385"/>
        <v>3.6673322195509558E-4</v>
      </c>
      <c r="H710" s="39">
        <f>$H$709</f>
        <v>3890</v>
      </c>
      <c r="I710" s="39">
        <f>$I$709</f>
        <v>205</v>
      </c>
      <c r="J710" s="39">
        <f t="shared" si="386"/>
        <v>4095</v>
      </c>
      <c r="K710" s="39">
        <f t="shared" si="387"/>
        <v>1.5017725439061165</v>
      </c>
      <c r="P710" s="38" t="s">
        <v>1060</v>
      </c>
      <c r="Q710" s="40" t="s">
        <v>1240</v>
      </c>
      <c r="R710" s="39">
        <v>479725.03029379999</v>
      </c>
      <c r="S710" s="41">
        <v>162356.24979100001</v>
      </c>
      <c r="T710" s="39">
        <f t="shared" si="388"/>
        <v>0.33843606136533566</v>
      </c>
      <c r="V710" s="42">
        <f t="shared" si="389"/>
        <v>0</v>
      </c>
      <c r="W710" s="42">
        <f t="shared" si="390"/>
        <v>0</v>
      </c>
    </row>
    <row r="711" spans="1:23" x14ac:dyDescent="0.3">
      <c r="A711" s="5" t="s">
        <v>1135</v>
      </c>
      <c r="B711" s="5" t="s">
        <v>730</v>
      </c>
      <c r="C711" s="39">
        <v>12090301</v>
      </c>
      <c r="D711" s="39">
        <v>24541</v>
      </c>
      <c r="E711" s="39">
        <v>16731</v>
      </c>
      <c r="F711" s="39">
        <f t="shared" si="385"/>
        <v>0.6817570596145226</v>
      </c>
      <c r="H711" s="39">
        <f t="shared" ref="H711:H714" si="391">$H$709</f>
        <v>3890</v>
      </c>
      <c r="I711" s="39">
        <f t="shared" ref="I711:I714" si="392">$I$709</f>
        <v>205</v>
      </c>
      <c r="J711" s="39">
        <f t="shared" si="386"/>
        <v>4095</v>
      </c>
      <c r="K711" s="39">
        <f t="shared" si="387"/>
        <v>2791.7951591214701</v>
      </c>
      <c r="P711" s="38" t="s">
        <v>1060</v>
      </c>
      <c r="Q711" s="40" t="s">
        <v>1275</v>
      </c>
      <c r="R711" s="39">
        <v>479725.03029379999</v>
      </c>
      <c r="S711" s="41">
        <v>25587.8673629</v>
      </c>
      <c r="T711" s="39">
        <f t="shared" si="388"/>
        <v>5.3338612219648238E-2</v>
      </c>
      <c r="V711" s="42">
        <f t="shared" si="389"/>
        <v>0</v>
      </c>
      <c r="W711" s="42">
        <f t="shared" si="390"/>
        <v>0</v>
      </c>
    </row>
    <row r="712" spans="1:23" x14ac:dyDescent="0.3">
      <c r="A712" s="5" t="s">
        <v>1135</v>
      </c>
      <c r="B712" s="5" t="s">
        <v>730</v>
      </c>
      <c r="C712" s="39">
        <v>12100101</v>
      </c>
      <c r="D712" s="39">
        <v>24541</v>
      </c>
      <c r="E712" s="39">
        <v>17</v>
      </c>
      <c r="F712" s="39">
        <f t="shared" si="385"/>
        <v>6.9271830813740268E-4</v>
      </c>
      <c r="H712" s="39">
        <f t="shared" si="391"/>
        <v>3890</v>
      </c>
      <c r="I712" s="39">
        <f t="shared" si="392"/>
        <v>205</v>
      </c>
      <c r="J712" s="39">
        <f t="shared" si="386"/>
        <v>4095</v>
      </c>
      <c r="K712" s="39">
        <f t="shared" si="387"/>
        <v>2.8366814718226641</v>
      </c>
      <c r="P712" s="38" t="s">
        <v>801</v>
      </c>
      <c r="Q712" s="40" t="s">
        <v>1257</v>
      </c>
      <c r="R712" s="39">
        <v>586035.84400132997</v>
      </c>
      <c r="S712" s="41">
        <v>5139.0686453300004</v>
      </c>
      <c r="T712" s="39">
        <f t="shared" si="388"/>
        <v>8.7692053275129321E-3</v>
      </c>
      <c r="V712" s="42">
        <f>Input!M170</f>
        <v>351</v>
      </c>
      <c r="W712" s="42">
        <f t="shared" si="390"/>
        <v>3.0779910699570392</v>
      </c>
    </row>
    <row r="713" spans="1:23" x14ac:dyDescent="0.3">
      <c r="A713" s="5" t="s">
        <v>1135</v>
      </c>
      <c r="B713" s="5" t="s">
        <v>730</v>
      </c>
      <c r="C713" s="39">
        <v>12100102</v>
      </c>
      <c r="D713" s="39">
        <v>24541</v>
      </c>
      <c r="E713" s="39">
        <v>6051</v>
      </c>
      <c r="F713" s="39">
        <f t="shared" si="385"/>
        <v>0.24656696956114257</v>
      </c>
      <c r="H713" s="39">
        <f t="shared" si="391"/>
        <v>3890</v>
      </c>
      <c r="I713" s="39">
        <f t="shared" si="392"/>
        <v>205</v>
      </c>
      <c r="J713" s="39">
        <f t="shared" si="386"/>
        <v>4095</v>
      </c>
      <c r="K713" s="39">
        <f t="shared" si="387"/>
        <v>1009.6917403528788</v>
      </c>
      <c r="P713" s="38" t="s">
        <v>801</v>
      </c>
      <c r="Q713" s="40" t="s">
        <v>1236</v>
      </c>
      <c r="R713" s="39">
        <v>586035.84400132997</v>
      </c>
      <c r="S713" s="41">
        <v>366471.89777799998</v>
      </c>
      <c r="T713" s="39">
        <f t="shared" si="388"/>
        <v>0.62534041480433455</v>
      </c>
      <c r="V713" s="42">
        <f>$V$712</f>
        <v>351</v>
      </c>
      <c r="W713" s="42">
        <f t="shared" si="390"/>
        <v>219.49448559632143</v>
      </c>
    </row>
    <row r="714" spans="1:23" x14ac:dyDescent="0.3">
      <c r="A714" s="5" t="s">
        <v>1135</v>
      </c>
      <c r="B714" s="5" t="s">
        <v>730</v>
      </c>
      <c r="C714" s="39">
        <v>12100202</v>
      </c>
      <c r="D714" s="39">
        <v>24541</v>
      </c>
      <c r="E714" s="39">
        <v>1721</v>
      </c>
      <c r="F714" s="39">
        <f t="shared" si="385"/>
        <v>7.0127541664968832E-2</v>
      </c>
      <c r="H714" s="39">
        <f t="shared" si="391"/>
        <v>3890</v>
      </c>
      <c r="I714" s="39">
        <f t="shared" si="392"/>
        <v>205</v>
      </c>
      <c r="J714" s="39">
        <f t="shared" si="386"/>
        <v>4095</v>
      </c>
      <c r="K714" s="39">
        <f t="shared" si="387"/>
        <v>287.17228311804735</v>
      </c>
      <c r="P714" s="38" t="s">
        <v>801</v>
      </c>
      <c r="Q714" s="40" t="s">
        <v>1252</v>
      </c>
      <c r="R714" s="39">
        <v>586035.84400132997</v>
      </c>
      <c r="S714" s="41">
        <v>113017.93994</v>
      </c>
      <c r="T714" s="39">
        <f t="shared" si="388"/>
        <v>0.19285158253859896</v>
      </c>
      <c r="V714" s="42">
        <f t="shared" ref="V714:V715" si="393">$V$712</f>
        <v>351</v>
      </c>
      <c r="W714" s="42">
        <f t="shared" si="390"/>
        <v>67.690905471048239</v>
      </c>
    </row>
    <row r="715" spans="1:23" x14ac:dyDescent="0.3">
      <c r="A715" s="5" t="s">
        <v>1135</v>
      </c>
      <c r="B715" s="5" t="s">
        <v>675</v>
      </c>
      <c r="C715" s="39">
        <v>12090401</v>
      </c>
      <c r="D715" s="39">
        <v>43</v>
      </c>
      <c r="E715" s="39">
        <v>43</v>
      </c>
      <c r="F715" s="39">
        <f t="shared" si="385"/>
        <v>1</v>
      </c>
      <c r="H715" s="39">
        <f>Input!J83</f>
        <v>0</v>
      </c>
      <c r="I715" s="39">
        <f>Input!K83</f>
        <v>0</v>
      </c>
      <c r="J715" s="39">
        <f t="shared" si="386"/>
        <v>0</v>
      </c>
      <c r="K715" s="39">
        <f t="shared" si="387"/>
        <v>0</v>
      </c>
      <c r="P715" s="38" t="s">
        <v>801</v>
      </c>
      <c r="Q715" s="40" t="s">
        <v>1242</v>
      </c>
      <c r="R715" s="39">
        <v>586035.84400132997</v>
      </c>
      <c r="S715" s="41">
        <v>101406.937638</v>
      </c>
      <c r="T715" s="39">
        <f t="shared" si="388"/>
        <v>0.17303879732955357</v>
      </c>
      <c r="V715" s="42">
        <f t="shared" si="393"/>
        <v>351</v>
      </c>
      <c r="W715" s="42">
        <f t="shared" si="390"/>
        <v>60.736617862673306</v>
      </c>
    </row>
    <row r="716" spans="1:23" x14ac:dyDescent="0.3">
      <c r="A716" s="5" t="s">
        <v>1135</v>
      </c>
      <c r="B716" s="5" t="s">
        <v>1000</v>
      </c>
      <c r="C716" s="39">
        <v>12090201</v>
      </c>
      <c r="D716" s="39">
        <v>24837</v>
      </c>
      <c r="E716" s="39">
        <v>696</v>
      </c>
      <c r="F716" s="39">
        <f t="shared" si="385"/>
        <v>2.8022708056528567E-2</v>
      </c>
      <c r="H716" s="39">
        <f>Input!J91</f>
        <v>4749</v>
      </c>
      <c r="I716" s="39">
        <f>Input!K91</f>
        <v>506</v>
      </c>
      <c r="J716" s="39">
        <f t="shared" si="386"/>
        <v>5255</v>
      </c>
      <c r="K716" s="39">
        <f t="shared" si="387"/>
        <v>147.25933083705763</v>
      </c>
      <c r="P716" s="38" t="s">
        <v>1061</v>
      </c>
      <c r="Q716" s="40" t="s">
        <v>1175</v>
      </c>
      <c r="R716" s="39">
        <v>597318.57376422791</v>
      </c>
      <c r="S716" s="41">
        <v>338041.60252012161</v>
      </c>
      <c r="T716" s="39">
        <f t="shared" si="388"/>
        <v>0.56593184502839944</v>
      </c>
      <c r="V716" s="43">
        <f>Input!M171</f>
        <v>1335</v>
      </c>
      <c r="W716" s="42">
        <f t="shared" si="390"/>
        <v>755.51901311291329</v>
      </c>
    </row>
    <row r="717" spans="1:23" x14ac:dyDescent="0.3">
      <c r="A717" s="5" t="s">
        <v>1135</v>
      </c>
      <c r="B717" s="5" t="s">
        <v>1000</v>
      </c>
      <c r="C717" s="39">
        <v>12090204</v>
      </c>
      <c r="D717" s="39">
        <v>24837</v>
      </c>
      <c r="E717" s="39">
        <v>602</v>
      </c>
      <c r="F717" s="39">
        <f t="shared" si="385"/>
        <v>2.4238031968434191E-2</v>
      </c>
      <c r="H717" s="39">
        <f>$H$716</f>
        <v>4749</v>
      </c>
      <c r="I717" s="39">
        <f>$I$716</f>
        <v>506</v>
      </c>
      <c r="J717" s="39">
        <f t="shared" si="386"/>
        <v>5255</v>
      </c>
      <c r="K717" s="39">
        <f t="shared" si="387"/>
        <v>127.37085799412168</v>
      </c>
      <c r="P717" s="38" t="s">
        <v>1061</v>
      </c>
      <c r="Q717" s="40" t="s">
        <v>1168</v>
      </c>
      <c r="R717" s="39">
        <v>597318.57376422791</v>
      </c>
      <c r="S717" s="41">
        <v>118.22958856005249</v>
      </c>
      <c r="T717" s="39">
        <f t="shared" si="388"/>
        <v>1.9793388947372624E-4</v>
      </c>
      <c r="V717" s="43">
        <f>$V$716</f>
        <v>1335</v>
      </c>
      <c r="W717" s="42">
        <f t="shared" si="390"/>
        <v>0.26424174244742454</v>
      </c>
    </row>
    <row r="718" spans="1:23" x14ac:dyDescent="0.3">
      <c r="A718" s="5" t="s">
        <v>1135</v>
      </c>
      <c r="B718" s="5" t="s">
        <v>1000</v>
      </c>
      <c r="C718" s="39">
        <v>12090206</v>
      </c>
      <c r="D718" s="39">
        <v>24837</v>
      </c>
      <c r="E718" s="39">
        <v>23057</v>
      </c>
      <c r="F718" s="39">
        <f t="shared" si="385"/>
        <v>0.92833272939565969</v>
      </c>
      <c r="H718" s="39">
        <f t="shared" ref="H718:H719" si="394">$H$716</f>
        <v>4749</v>
      </c>
      <c r="I718" s="39">
        <f t="shared" ref="I718:I719" si="395">$I$716</f>
        <v>506</v>
      </c>
      <c r="J718" s="39">
        <f t="shared" si="386"/>
        <v>5255</v>
      </c>
      <c r="K718" s="39">
        <f t="shared" si="387"/>
        <v>4878.3884929741916</v>
      </c>
      <c r="P718" s="38" t="s">
        <v>1061</v>
      </c>
      <c r="Q718" s="40" t="s">
        <v>1169</v>
      </c>
      <c r="R718" s="39">
        <v>597318.57376422791</v>
      </c>
      <c r="S718" s="41">
        <v>93722.175091930971</v>
      </c>
      <c r="T718" s="39">
        <f t="shared" si="388"/>
        <v>0.15690483974289532</v>
      </c>
      <c r="V718" s="43">
        <f t="shared" ref="V718:V720" si="396">$V$716</f>
        <v>1335</v>
      </c>
      <c r="W718" s="42">
        <f t="shared" si="390"/>
        <v>209.46796105676526</v>
      </c>
    </row>
    <row r="719" spans="1:23" x14ac:dyDescent="0.3">
      <c r="A719" s="5" t="s">
        <v>1135</v>
      </c>
      <c r="B719" s="5" t="s">
        <v>1000</v>
      </c>
      <c r="C719" s="39">
        <v>12100201</v>
      </c>
      <c r="D719" s="39">
        <v>24837</v>
      </c>
      <c r="E719" s="39">
        <v>482</v>
      </c>
      <c r="F719" s="39">
        <f t="shared" si="385"/>
        <v>1.9406530579377541E-2</v>
      </c>
      <c r="H719" s="39">
        <f t="shared" si="394"/>
        <v>4749</v>
      </c>
      <c r="I719" s="39">
        <f t="shared" si="395"/>
        <v>506</v>
      </c>
      <c r="J719" s="39">
        <f t="shared" si="386"/>
        <v>5255</v>
      </c>
      <c r="K719" s="39">
        <f t="shared" si="387"/>
        <v>101.98131819462898</v>
      </c>
      <c r="P719" s="38" t="s">
        <v>1061</v>
      </c>
      <c r="Q719" s="40" t="s">
        <v>1179</v>
      </c>
      <c r="R719" s="39">
        <v>597318.57376422791</v>
      </c>
      <c r="S719" s="41">
        <v>64629.930841768699</v>
      </c>
      <c r="T719" s="39">
        <f t="shared" si="388"/>
        <v>0.10820010239172516</v>
      </c>
      <c r="V719" s="43">
        <f t="shared" si="396"/>
        <v>1335</v>
      </c>
      <c r="W719" s="42">
        <f t="shared" si="390"/>
        <v>144.44713669295308</v>
      </c>
    </row>
    <row r="720" spans="1:23" x14ac:dyDescent="0.3">
      <c r="A720" s="5" t="s">
        <v>1135</v>
      </c>
      <c r="B720" s="5" t="s">
        <v>762</v>
      </c>
      <c r="C720" s="39">
        <v>12090205</v>
      </c>
      <c r="D720" s="39">
        <v>40268</v>
      </c>
      <c r="E720" s="39">
        <v>37510</v>
      </c>
      <c r="F720" s="39">
        <f t="shared" si="385"/>
        <v>0.93150889043409157</v>
      </c>
      <c r="H720" s="39">
        <f>Input!J111</f>
        <v>7202</v>
      </c>
      <c r="I720" s="39">
        <f>Input!K111</f>
        <v>691</v>
      </c>
      <c r="J720" s="39">
        <f t="shared" si="386"/>
        <v>7893</v>
      </c>
      <c r="K720" s="39">
        <f t="shared" si="387"/>
        <v>7352.3996721962849</v>
      </c>
      <c r="P720" s="38" t="s">
        <v>1061</v>
      </c>
      <c r="Q720" s="40" t="s">
        <v>1180</v>
      </c>
      <c r="R720" s="39">
        <v>597318.57376422791</v>
      </c>
      <c r="S720" s="41">
        <v>100806.63572184663</v>
      </c>
      <c r="T720" s="39">
        <f t="shared" si="388"/>
        <v>0.16876527894750645</v>
      </c>
      <c r="V720" s="43">
        <f t="shared" si="396"/>
        <v>1335</v>
      </c>
      <c r="W720" s="42">
        <f t="shared" si="390"/>
        <v>225.3016473949211</v>
      </c>
    </row>
    <row r="721" spans="1:23" x14ac:dyDescent="0.3">
      <c r="A721" s="5" t="s">
        <v>1135</v>
      </c>
      <c r="B721" s="5" t="s">
        <v>762</v>
      </c>
      <c r="C721" s="39">
        <v>12090206</v>
      </c>
      <c r="D721" s="39">
        <v>40268</v>
      </c>
      <c r="E721" s="39">
        <v>2225</v>
      </c>
      <c r="F721" s="39">
        <f t="shared" si="385"/>
        <v>5.5254792887652726E-2</v>
      </c>
      <c r="H721" s="39">
        <f>$H$720</f>
        <v>7202</v>
      </c>
      <c r="I721" s="39">
        <f>$I$720</f>
        <v>691</v>
      </c>
      <c r="J721" s="39">
        <f t="shared" si="386"/>
        <v>7893</v>
      </c>
      <c r="K721" s="39">
        <f t="shared" si="387"/>
        <v>436.12608026224297</v>
      </c>
      <c r="P721" s="38" t="s">
        <v>1062</v>
      </c>
      <c r="Q721" s="40" t="s">
        <v>1271</v>
      </c>
      <c r="R721" s="39">
        <v>689030.19047899998</v>
      </c>
      <c r="S721" s="41">
        <v>375783.03216800001</v>
      </c>
      <c r="T721" s="39">
        <f t="shared" si="388"/>
        <v>0.54537963264971479</v>
      </c>
      <c r="V721" s="42">
        <f>Input!M172</f>
        <v>811</v>
      </c>
      <c r="W721" s="42">
        <f t="shared" si="390"/>
        <v>442.30288207891869</v>
      </c>
    </row>
    <row r="722" spans="1:23" x14ac:dyDescent="0.3">
      <c r="A722" s="5" t="s">
        <v>1135</v>
      </c>
      <c r="B722" s="5" t="s">
        <v>762</v>
      </c>
      <c r="C722" s="39">
        <v>12100203</v>
      </c>
      <c r="D722" s="39">
        <v>40268</v>
      </c>
      <c r="E722" s="39">
        <v>533</v>
      </c>
      <c r="F722" s="39">
        <f t="shared" si="385"/>
        <v>1.3236316678255687E-2</v>
      </c>
      <c r="H722" s="39">
        <f>$H$720</f>
        <v>7202</v>
      </c>
      <c r="I722" s="39">
        <f>$I$720</f>
        <v>691</v>
      </c>
      <c r="J722" s="39">
        <f t="shared" si="386"/>
        <v>7893</v>
      </c>
      <c r="K722" s="39">
        <f t="shared" si="387"/>
        <v>104.47424754147214</v>
      </c>
      <c r="P722" s="38" t="s">
        <v>1062</v>
      </c>
      <c r="Q722" s="40" t="s">
        <v>1272</v>
      </c>
      <c r="R722" s="39">
        <v>689030.19047899998</v>
      </c>
      <c r="S722" s="41">
        <v>126857.127957</v>
      </c>
      <c r="T722" s="39">
        <f t="shared" si="388"/>
        <v>0.18410968011258183</v>
      </c>
      <c r="V722" s="42">
        <f>$V$721</f>
        <v>811</v>
      </c>
      <c r="W722" s="42">
        <f t="shared" si="390"/>
        <v>149.31295057130387</v>
      </c>
    </row>
    <row r="723" spans="1:23" x14ac:dyDescent="0.3">
      <c r="A723" s="5" t="s">
        <v>1135</v>
      </c>
      <c r="B723" s="5" t="s">
        <v>884</v>
      </c>
      <c r="C723" s="39">
        <v>12090201</v>
      </c>
      <c r="D723" s="39">
        <v>19301</v>
      </c>
      <c r="E723" s="39">
        <v>9965</v>
      </c>
      <c r="F723" s="39">
        <f t="shared" si="385"/>
        <v>0.51629449251334125</v>
      </c>
      <c r="H723" s="39">
        <f>Input!J159</f>
        <v>5722</v>
      </c>
      <c r="I723" s="39">
        <f>Input!K159</f>
        <v>3</v>
      </c>
      <c r="J723" s="39">
        <f t="shared" si="386"/>
        <v>5725</v>
      </c>
      <c r="K723" s="39">
        <f t="shared" si="387"/>
        <v>2955.7859696388787</v>
      </c>
      <c r="P723" s="38" t="s">
        <v>1062</v>
      </c>
      <c r="Q723" s="40" t="s">
        <v>1289</v>
      </c>
      <c r="R723" s="39">
        <v>689030.19047899998</v>
      </c>
      <c r="S723" s="41">
        <v>186390.03035399999</v>
      </c>
      <c r="T723" s="39">
        <f t="shared" si="388"/>
        <v>0.27051068723770344</v>
      </c>
      <c r="V723" s="42">
        <f>$V$721</f>
        <v>811</v>
      </c>
      <c r="W723" s="42">
        <f t="shared" si="390"/>
        <v>219.3841673497775</v>
      </c>
    </row>
    <row r="724" spans="1:23" x14ac:dyDescent="0.3">
      <c r="A724" s="5" t="s">
        <v>1135</v>
      </c>
      <c r="B724" s="5" t="s">
        <v>884</v>
      </c>
      <c r="C724" s="39">
        <v>12090204</v>
      </c>
      <c r="D724" s="39">
        <v>19301</v>
      </c>
      <c r="E724" s="39">
        <v>9336</v>
      </c>
      <c r="F724" s="39">
        <f t="shared" si="385"/>
        <v>0.48370550748665875</v>
      </c>
      <c r="H724" s="39">
        <f>$H$723</f>
        <v>5722</v>
      </c>
      <c r="I724" s="39">
        <f>$I$723</f>
        <v>3</v>
      </c>
      <c r="J724" s="39">
        <f t="shared" si="386"/>
        <v>5725</v>
      </c>
      <c r="K724" s="39">
        <f t="shared" si="387"/>
        <v>2769.2140303611213</v>
      </c>
      <c r="P724" s="38" t="s">
        <v>1063</v>
      </c>
      <c r="Q724" s="40" t="s">
        <v>1143</v>
      </c>
      <c r="R724" s="39">
        <v>582149.370016</v>
      </c>
      <c r="S724" s="41">
        <v>314897.70316799998</v>
      </c>
      <c r="T724" s="39">
        <f t="shared" si="388"/>
        <v>0.54092251814915682</v>
      </c>
      <c r="V724" s="42">
        <f>Input!M173</f>
        <v>15</v>
      </c>
      <c r="W724" s="42">
        <f t="shared" si="390"/>
        <v>8.1138377722373516</v>
      </c>
    </row>
    <row r="725" spans="1:23" x14ac:dyDescent="0.3">
      <c r="A725" s="5" t="s">
        <v>1135</v>
      </c>
      <c r="B725" s="5" t="s">
        <v>873</v>
      </c>
      <c r="C725" s="39">
        <v>12090302</v>
      </c>
      <c r="D725" s="39">
        <v>36702</v>
      </c>
      <c r="E725" s="39">
        <v>3476</v>
      </c>
      <c r="F725" s="39">
        <f t="shared" si="385"/>
        <v>9.470873521878917E-2</v>
      </c>
      <c r="H725" s="39">
        <f>Input!J167</f>
        <v>5590</v>
      </c>
      <c r="I725" s="39">
        <f>Input!K167</f>
        <v>12180</v>
      </c>
      <c r="J725" s="39">
        <f t="shared" si="386"/>
        <v>17770</v>
      </c>
      <c r="K725" s="39">
        <f t="shared" si="387"/>
        <v>1682.9742248378836</v>
      </c>
      <c r="P725" s="38" t="s">
        <v>1063</v>
      </c>
      <c r="Q725" s="40" t="s">
        <v>1156</v>
      </c>
      <c r="R725" s="39">
        <v>582149.370016</v>
      </c>
      <c r="S725" s="41">
        <v>267251.66684800002</v>
      </c>
      <c r="T725" s="39">
        <f t="shared" si="388"/>
        <v>0.45907748185084318</v>
      </c>
      <c r="V725" s="42">
        <f>$V$724</f>
        <v>15</v>
      </c>
      <c r="W725" s="42">
        <f t="shared" si="390"/>
        <v>6.8861622277626475</v>
      </c>
    </row>
    <row r="726" spans="1:23" x14ac:dyDescent="0.3">
      <c r="A726" s="5" t="s">
        <v>1135</v>
      </c>
      <c r="B726" s="5" t="s">
        <v>873</v>
      </c>
      <c r="C726" s="39">
        <v>12090402</v>
      </c>
      <c r="D726" s="39">
        <v>36702</v>
      </c>
      <c r="E726" s="39">
        <v>22995</v>
      </c>
      <c r="F726" s="39">
        <f t="shared" si="385"/>
        <v>0.62653261402648353</v>
      </c>
      <c r="H726" s="39">
        <f>$H$725</f>
        <v>5590</v>
      </c>
      <c r="I726" s="39">
        <f>$I$725</f>
        <v>12180</v>
      </c>
      <c r="J726" s="39">
        <f t="shared" si="386"/>
        <v>17770</v>
      </c>
      <c r="K726" s="39">
        <f t="shared" si="387"/>
        <v>11133.484551250613</v>
      </c>
      <c r="P726" s="38" t="s">
        <v>1064</v>
      </c>
      <c r="Q726" s="40" t="s">
        <v>1196</v>
      </c>
      <c r="R726" s="39">
        <v>165542.0807943026</v>
      </c>
      <c r="S726" s="41">
        <v>13064.074981502601</v>
      </c>
      <c r="T726" s="39">
        <f t="shared" si="388"/>
        <v>7.8916943165258449E-2</v>
      </c>
      <c r="V726" s="42">
        <f>Input!M174</f>
        <v>0</v>
      </c>
      <c r="W726" s="42">
        <f t="shared" si="390"/>
        <v>0</v>
      </c>
    </row>
    <row r="727" spans="1:23" x14ac:dyDescent="0.3">
      <c r="A727" s="5" t="s">
        <v>1135</v>
      </c>
      <c r="B727" s="5" t="s">
        <v>873</v>
      </c>
      <c r="C727" s="39">
        <v>12100401</v>
      </c>
      <c r="D727" s="39">
        <v>36702</v>
      </c>
      <c r="E727" s="39">
        <v>10231</v>
      </c>
      <c r="F727" s="39">
        <f t="shared" si="385"/>
        <v>0.27875865075472728</v>
      </c>
      <c r="H727" s="39">
        <f>$H$725</f>
        <v>5590</v>
      </c>
      <c r="I727" s="39">
        <f>$I$725</f>
        <v>12180</v>
      </c>
      <c r="J727" s="39">
        <f t="shared" si="386"/>
        <v>17770</v>
      </c>
      <c r="K727" s="39">
        <f t="shared" si="387"/>
        <v>4953.5412239115039</v>
      </c>
      <c r="P727" s="38" t="s">
        <v>1064</v>
      </c>
      <c r="Q727" s="40" t="s">
        <v>1199</v>
      </c>
      <c r="R727" s="39">
        <v>165542.0807943026</v>
      </c>
      <c r="S727" s="41">
        <v>34912.2663063</v>
      </c>
      <c r="T727" s="39">
        <f t="shared" si="388"/>
        <v>0.21089662603480797</v>
      </c>
      <c r="V727" s="42">
        <f>$V$726</f>
        <v>0</v>
      </c>
      <c r="W727" s="42">
        <f t="shared" si="390"/>
        <v>0</v>
      </c>
    </row>
    <row r="728" spans="1:23" x14ac:dyDescent="0.3">
      <c r="A728" s="5" t="s">
        <v>1135</v>
      </c>
      <c r="B728" s="5" t="s">
        <v>1060</v>
      </c>
      <c r="C728" s="39">
        <v>12070201</v>
      </c>
      <c r="D728" s="39">
        <v>4936</v>
      </c>
      <c r="E728" s="39">
        <v>158</v>
      </c>
      <c r="F728" s="39">
        <f t="shared" si="385"/>
        <v>3.20097244732577E-2</v>
      </c>
      <c r="H728" s="39">
        <f>Input!J176</f>
        <v>1010</v>
      </c>
      <c r="I728" s="39">
        <f>Input!K176</f>
        <v>1</v>
      </c>
      <c r="J728" s="39">
        <f t="shared" si="386"/>
        <v>1011</v>
      </c>
      <c r="K728" s="39">
        <f t="shared" si="387"/>
        <v>32.361831442463533</v>
      </c>
      <c r="P728" s="38" t="s">
        <v>1064</v>
      </c>
      <c r="Q728" s="40" t="s">
        <v>1197</v>
      </c>
      <c r="R728" s="39">
        <v>165542.0807943026</v>
      </c>
      <c r="S728" s="41">
        <v>95839.479533000005</v>
      </c>
      <c r="T728" s="39">
        <f t="shared" si="388"/>
        <v>0.57894330597479404</v>
      </c>
      <c r="V728" s="42">
        <f t="shared" ref="V728:V729" si="397">$V$726</f>
        <v>0</v>
      </c>
      <c r="W728" s="42">
        <f t="shared" si="390"/>
        <v>0</v>
      </c>
    </row>
    <row r="729" spans="1:23" x14ac:dyDescent="0.3">
      <c r="A729" s="5" t="s">
        <v>1135</v>
      </c>
      <c r="B729" s="5" t="s">
        <v>1060</v>
      </c>
      <c r="C729" s="39">
        <v>12070202</v>
      </c>
      <c r="D729" s="39">
        <v>4936</v>
      </c>
      <c r="E729" s="39">
        <v>194</v>
      </c>
      <c r="F729" s="39">
        <f t="shared" si="385"/>
        <v>3.9303079416531606E-2</v>
      </c>
      <c r="H729" s="39">
        <f>$H$728</f>
        <v>1010</v>
      </c>
      <c r="I729" s="39">
        <f>$I$728</f>
        <v>1</v>
      </c>
      <c r="J729" s="39">
        <f t="shared" si="386"/>
        <v>1011</v>
      </c>
      <c r="K729" s="39">
        <f t="shared" si="387"/>
        <v>39.735413290113456</v>
      </c>
      <c r="P729" s="38" t="s">
        <v>1064</v>
      </c>
      <c r="Q729" s="40" t="s">
        <v>1201</v>
      </c>
      <c r="R729" s="39">
        <v>165542.0807943026</v>
      </c>
      <c r="S729" s="41">
        <v>21726.2599735</v>
      </c>
      <c r="T729" s="39">
        <f t="shared" si="388"/>
        <v>0.13124312482513958</v>
      </c>
      <c r="V729" s="42">
        <f t="shared" si="397"/>
        <v>0</v>
      </c>
      <c r="W729" s="42">
        <f t="shared" si="390"/>
        <v>0</v>
      </c>
    </row>
    <row r="730" spans="1:23" x14ac:dyDescent="0.3">
      <c r="A730" s="5" t="s">
        <v>1135</v>
      </c>
      <c r="B730" s="5" t="s">
        <v>1060</v>
      </c>
      <c r="C730" s="39">
        <v>12070203</v>
      </c>
      <c r="D730" s="39">
        <v>4936</v>
      </c>
      <c r="E730" s="39">
        <v>874</v>
      </c>
      <c r="F730" s="39">
        <f t="shared" si="385"/>
        <v>0.17706645056726095</v>
      </c>
      <c r="H730" s="39">
        <f t="shared" ref="H730:H733" si="398">$H$728</f>
        <v>1010</v>
      </c>
      <c r="I730" s="39">
        <f t="shared" ref="I730:I733" si="399">$I$728</f>
        <v>1</v>
      </c>
      <c r="J730" s="39">
        <f t="shared" si="386"/>
        <v>1011</v>
      </c>
      <c r="K730" s="39">
        <f t="shared" si="387"/>
        <v>179.01418152350081</v>
      </c>
      <c r="P730" s="38" t="s">
        <v>1065</v>
      </c>
      <c r="Q730" s="40" t="s">
        <v>1147</v>
      </c>
      <c r="R730" s="39">
        <v>633332.16548718</v>
      </c>
      <c r="S730" s="41">
        <v>208308.30191099999</v>
      </c>
      <c r="T730" s="39">
        <f t="shared" si="388"/>
        <v>0.32890845161916316</v>
      </c>
      <c r="V730" s="42">
        <f>Input!M175</f>
        <v>175</v>
      </c>
      <c r="W730" s="42">
        <f t="shared" si="390"/>
        <v>57.558979033353552</v>
      </c>
    </row>
    <row r="731" spans="1:23" x14ac:dyDescent="0.3">
      <c r="A731" s="5" t="s">
        <v>1135</v>
      </c>
      <c r="B731" s="5" t="s">
        <v>1060</v>
      </c>
      <c r="C731" s="39">
        <v>12090106</v>
      </c>
      <c r="D731" s="39">
        <v>4936</v>
      </c>
      <c r="E731" s="39">
        <v>1739</v>
      </c>
      <c r="F731" s="39">
        <f t="shared" si="385"/>
        <v>0.35230956239870342</v>
      </c>
      <c r="H731" s="39">
        <f t="shared" si="398"/>
        <v>1010</v>
      </c>
      <c r="I731" s="39">
        <f t="shared" si="399"/>
        <v>1</v>
      </c>
      <c r="J731" s="39">
        <f t="shared" si="386"/>
        <v>1011</v>
      </c>
      <c r="K731" s="39">
        <f t="shared" si="387"/>
        <v>356.18496758508917</v>
      </c>
      <c r="P731" s="38" t="s">
        <v>1065</v>
      </c>
      <c r="Q731" s="40" t="s">
        <v>1176</v>
      </c>
      <c r="R731" s="39">
        <v>633332.16548718</v>
      </c>
      <c r="S731" s="41">
        <v>421801.13615600002</v>
      </c>
      <c r="T731" s="39">
        <f t="shared" si="388"/>
        <v>0.66600302201852746</v>
      </c>
      <c r="V731" s="42">
        <f>$V$730</f>
        <v>175</v>
      </c>
      <c r="W731" s="42">
        <f t="shared" si="390"/>
        <v>116.5505288532423</v>
      </c>
    </row>
    <row r="732" spans="1:23" x14ac:dyDescent="0.3">
      <c r="A732" s="5" t="s">
        <v>1135</v>
      </c>
      <c r="B732" s="5" t="s">
        <v>1060</v>
      </c>
      <c r="C732" s="39">
        <v>12090107</v>
      </c>
      <c r="D732" s="39">
        <v>4936</v>
      </c>
      <c r="E732" s="39">
        <v>1851</v>
      </c>
      <c r="F732" s="39">
        <f t="shared" si="385"/>
        <v>0.375</v>
      </c>
      <c r="H732" s="39">
        <f t="shared" si="398"/>
        <v>1010</v>
      </c>
      <c r="I732" s="39">
        <f t="shared" si="399"/>
        <v>1</v>
      </c>
      <c r="J732" s="39">
        <f t="shared" si="386"/>
        <v>1011</v>
      </c>
      <c r="K732" s="39">
        <f t="shared" si="387"/>
        <v>379.125</v>
      </c>
      <c r="P732" s="38" t="s">
        <v>1065</v>
      </c>
      <c r="Q732" s="40" t="s">
        <v>1172</v>
      </c>
      <c r="R732" s="39">
        <v>633332.16548718</v>
      </c>
      <c r="S732" s="41">
        <v>3222.7274201800001</v>
      </c>
      <c r="T732" s="39">
        <f t="shared" si="388"/>
        <v>5.0885263623093764E-3</v>
      </c>
      <c r="V732" s="42">
        <f>$V$730</f>
        <v>175</v>
      </c>
      <c r="W732" s="42">
        <f t="shared" si="390"/>
        <v>0.89049211340414092</v>
      </c>
    </row>
    <row r="733" spans="1:23" x14ac:dyDescent="0.3">
      <c r="A733" s="5" t="s">
        <v>1135</v>
      </c>
      <c r="B733" s="5" t="s">
        <v>1060</v>
      </c>
      <c r="C733" s="39">
        <v>12090201</v>
      </c>
      <c r="D733" s="39">
        <v>4936</v>
      </c>
      <c r="E733" s="39">
        <v>120</v>
      </c>
      <c r="F733" s="39">
        <f t="shared" si="385"/>
        <v>2.4311183144246355E-2</v>
      </c>
      <c r="H733" s="39">
        <f t="shared" si="398"/>
        <v>1010</v>
      </c>
      <c r="I733" s="39">
        <f t="shared" si="399"/>
        <v>1</v>
      </c>
      <c r="J733" s="39">
        <f t="shared" si="386"/>
        <v>1011</v>
      </c>
      <c r="K733" s="39">
        <f t="shared" si="387"/>
        <v>24.578606158833065</v>
      </c>
      <c r="P733" s="38" t="s">
        <v>1066</v>
      </c>
      <c r="Q733" s="40" t="s">
        <v>1204</v>
      </c>
      <c r="R733" s="39">
        <v>628042.64256599999</v>
      </c>
      <c r="S733" s="41">
        <v>230086.283864</v>
      </c>
      <c r="T733" s="39">
        <f t="shared" si="388"/>
        <v>0.36635455663318373</v>
      </c>
      <c r="V733" s="42">
        <f>Input!M176</f>
        <v>531</v>
      </c>
      <c r="W733" s="42">
        <f t="shared" si="390"/>
        <v>194.53426957222055</v>
      </c>
    </row>
    <row r="734" spans="1:23" x14ac:dyDescent="0.3">
      <c r="A734" s="5" t="s">
        <v>1135</v>
      </c>
      <c r="B734" s="5" t="s">
        <v>1090</v>
      </c>
      <c r="C734" s="39">
        <v>12090106</v>
      </c>
      <c r="D734" s="39">
        <v>6131</v>
      </c>
      <c r="E734" s="39">
        <v>831</v>
      </c>
      <c r="F734" s="39">
        <f t="shared" si="385"/>
        <v>0.13554069482955472</v>
      </c>
      <c r="H734" s="39">
        <f>Input!J219</f>
        <v>1299</v>
      </c>
      <c r="I734" s="39">
        <f>Input!K219</f>
        <v>28</v>
      </c>
      <c r="J734" s="39">
        <f t="shared" si="386"/>
        <v>1327</v>
      </c>
      <c r="K734" s="39">
        <f t="shared" si="387"/>
        <v>179.86250203881912</v>
      </c>
      <c r="P734" s="38" t="s">
        <v>1066</v>
      </c>
      <c r="Q734" s="40" t="s">
        <v>1294</v>
      </c>
      <c r="R734" s="39">
        <v>628042.64256599999</v>
      </c>
      <c r="S734" s="41">
        <v>397956.358702</v>
      </c>
      <c r="T734" s="39">
        <f t="shared" si="388"/>
        <v>0.63364544336681627</v>
      </c>
      <c r="V734" s="42">
        <f>$V$733</f>
        <v>531</v>
      </c>
      <c r="W734" s="42">
        <f t="shared" si="390"/>
        <v>336.46573042777942</v>
      </c>
    </row>
    <row r="735" spans="1:23" ht="14.4" customHeight="1" x14ac:dyDescent="0.3">
      <c r="A735" s="5" t="s">
        <v>1135</v>
      </c>
      <c r="B735" s="5" t="s">
        <v>1090</v>
      </c>
      <c r="C735" s="39">
        <v>12090109</v>
      </c>
      <c r="D735" s="39">
        <v>6131</v>
      </c>
      <c r="E735" s="39">
        <v>4474</v>
      </c>
      <c r="F735" s="39">
        <f t="shared" si="385"/>
        <v>0.72973413798727782</v>
      </c>
      <c r="H735" s="39">
        <f>$H$734</f>
        <v>1299</v>
      </c>
      <c r="I735" s="39">
        <f>$I$734</f>
        <v>28</v>
      </c>
      <c r="J735" s="39">
        <f t="shared" si="386"/>
        <v>1327</v>
      </c>
      <c r="K735" s="39">
        <f t="shared" si="387"/>
        <v>968.35720110911768</v>
      </c>
      <c r="P735" s="38" t="s">
        <v>1067</v>
      </c>
      <c r="Q735" s="40" t="s">
        <v>1182</v>
      </c>
      <c r="R735" s="39">
        <v>695471.14727982483</v>
      </c>
      <c r="S735" s="41">
        <v>132884.3236215924</v>
      </c>
      <c r="T735" s="39">
        <f t="shared" si="388"/>
        <v>0.19107093679060422</v>
      </c>
      <c r="V735" s="42">
        <f>Input!M177</f>
        <v>733</v>
      </c>
      <c r="W735" s="42">
        <f t="shared" si="390"/>
        <v>140.05499666751288</v>
      </c>
    </row>
    <row r="736" spans="1:23" x14ac:dyDescent="0.3">
      <c r="A736" s="5" t="s">
        <v>1135</v>
      </c>
      <c r="B736" s="5" t="s">
        <v>1090</v>
      </c>
      <c r="C736" s="39">
        <v>12090110</v>
      </c>
      <c r="D736" s="39">
        <v>6131</v>
      </c>
      <c r="E736" s="39">
        <v>5</v>
      </c>
      <c r="F736" s="39">
        <f t="shared" si="385"/>
        <v>8.1552764638721255E-4</v>
      </c>
      <c r="H736" s="39">
        <f t="shared" ref="H736:H738" si="400">$H$734</f>
        <v>1299</v>
      </c>
      <c r="I736" s="39">
        <f t="shared" ref="I736:I738" si="401">$I$734</f>
        <v>28</v>
      </c>
      <c r="J736" s="39">
        <f t="shared" si="386"/>
        <v>1327</v>
      </c>
      <c r="K736" s="39">
        <f t="shared" si="387"/>
        <v>1.0822051867558311</v>
      </c>
      <c r="P736" s="38" t="s">
        <v>1067</v>
      </c>
      <c r="Q736" s="40" t="s">
        <v>1193</v>
      </c>
      <c r="R736" s="39">
        <v>695471.14727982483</v>
      </c>
      <c r="S736" s="41">
        <v>68.829473932520898</v>
      </c>
      <c r="T736" s="39">
        <f t="shared" si="388"/>
        <v>9.8968122835478556E-5</v>
      </c>
      <c r="V736" s="42">
        <f>$V$735</f>
        <v>733</v>
      </c>
      <c r="W736" s="42">
        <f t="shared" si="390"/>
        <v>7.2543634038405788E-2</v>
      </c>
    </row>
    <row r="737" spans="1:23" x14ac:dyDescent="0.3">
      <c r="A737" s="5" t="s">
        <v>1135</v>
      </c>
      <c r="B737" s="5" t="s">
        <v>1090</v>
      </c>
      <c r="C737" s="39">
        <v>12090201</v>
      </c>
      <c r="D737" s="39">
        <v>6131</v>
      </c>
      <c r="E737" s="39">
        <v>790</v>
      </c>
      <c r="F737" s="39">
        <f t="shared" si="385"/>
        <v>0.12885336812917958</v>
      </c>
      <c r="H737" s="39">
        <f t="shared" si="400"/>
        <v>1299</v>
      </c>
      <c r="I737" s="39">
        <f t="shared" si="401"/>
        <v>28</v>
      </c>
      <c r="J737" s="39">
        <f t="shared" si="386"/>
        <v>1327</v>
      </c>
      <c r="K737" s="39">
        <f t="shared" si="387"/>
        <v>170.9884195074213</v>
      </c>
      <c r="P737" s="38" t="s">
        <v>1067</v>
      </c>
      <c r="Q737" s="40" t="s">
        <v>1187</v>
      </c>
      <c r="R737" s="39">
        <v>695471.14727982483</v>
      </c>
      <c r="S737" s="41">
        <v>359590.874595</v>
      </c>
      <c r="T737" s="39">
        <f t="shared" si="388"/>
        <v>0.51704643104384251</v>
      </c>
      <c r="V737" s="42">
        <f t="shared" ref="V737:V739" si="402">$V$735</f>
        <v>733</v>
      </c>
      <c r="W737" s="42">
        <f t="shared" si="390"/>
        <v>378.99503395513653</v>
      </c>
    </row>
    <row r="738" spans="1:23" x14ac:dyDescent="0.3">
      <c r="A738" s="5" t="s">
        <v>1135</v>
      </c>
      <c r="B738" s="5" t="s">
        <v>1090</v>
      </c>
      <c r="C738" s="39">
        <v>12090204</v>
      </c>
      <c r="D738" s="39">
        <v>6131</v>
      </c>
      <c r="E738" s="39">
        <v>31</v>
      </c>
      <c r="F738" s="39">
        <f t="shared" si="385"/>
        <v>5.0562714076007173E-3</v>
      </c>
      <c r="H738" s="39">
        <f t="shared" si="400"/>
        <v>1299</v>
      </c>
      <c r="I738" s="39">
        <f t="shared" si="401"/>
        <v>28</v>
      </c>
      <c r="J738" s="39">
        <f t="shared" si="386"/>
        <v>1327</v>
      </c>
      <c r="K738" s="39">
        <f t="shared" si="387"/>
        <v>6.7096721578861516</v>
      </c>
      <c r="P738" s="38" t="s">
        <v>1067</v>
      </c>
      <c r="Q738" s="40" t="s">
        <v>1186</v>
      </c>
      <c r="R738" s="39">
        <v>695471.14727982483</v>
      </c>
      <c r="S738" s="41">
        <v>189138.617807</v>
      </c>
      <c r="T738" s="39">
        <f t="shared" si="388"/>
        <v>0.27195753346026236</v>
      </c>
      <c r="V738" s="42">
        <f t="shared" si="402"/>
        <v>733</v>
      </c>
      <c r="W738" s="42">
        <f t="shared" si="390"/>
        <v>199.34487202637231</v>
      </c>
    </row>
    <row r="739" spans="1:23" x14ac:dyDescent="0.3">
      <c r="A739" s="5" t="s">
        <v>1135</v>
      </c>
      <c r="B739" s="5" t="s">
        <v>708</v>
      </c>
      <c r="C739" s="39">
        <v>12070205</v>
      </c>
      <c r="D739" s="39">
        <v>1023625</v>
      </c>
      <c r="E739" s="39">
        <v>786</v>
      </c>
      <c r="F739" s="39">
        <f t="shared" si="385"/>
        <v>7.6785932348272072E-4</v>
      </c>
      <c r="H739" s="39">
        <f>Input!J243</f>
        <v>199677</v>
      </c>
      <c r="I739" s="39">
        <f>Input!K243</f>
        <v>23002</v>
      </c>
      <c r="J739" s="39">
        <f t="shared" si="386"/>
        <v>222679</v>
      </c>
      <c r="K739" s="39">
        <f t="shared" si="387"/>
        <v>170.98614629380876</v>
      </c>
      <c r="P739" s="38" t="s">
        <v>1067</v>
      </c>
      <c r="Q739" s="40" t="s">
        <v>1190</v>
      </c>
      <c r="R739" s="39">
        <v>695471.14727982483</v>
      </c>
      <c r="S739" s="41">
        <v>13788.5017823</v>
      </c>
      <c r="T739" s="39">
        <f t="shared" si="388"/>
        <v>1.9826130582455574E-2</v>
      </c>
      <c r="V739" s="42">
        <f t="shared" si="402"/>
        <v>733</v>
      </c>
      <c r="W739" s="42">
        <f t="shared" si="390"/>
        <v>14.532553716939935</v>
      </c>
    </row>
    <row r="740" spans="1:23" x14ac:dyDescent="0.3">
      <c r="A740" s="5" t="s">
        <v>1135</v>
      </c>
      <c r="B740" s="5" t="s">
        <v>708</v>
      </c>
      <c r="C740" s="39">
        <v>12090205</v>
      </c>
      <c r="D740" s="39">
        <v>1023625</v>
      </c>
      <c r="E740" s="39">
        <v>882650</v>
      </c>
      <c r="F740" s="39">
        <f t="shared" si="385"/>
        <v>0.86227866650384666</v>
      </c>
      <c r="H740" s="39">
        <f>$H$739</f>
        <v>199677</v>
      </c>
      <c r="I740" s="39">
        <f>$I$739</f>
        <v>23002</v>
      </c>
      <c r="J740" s="39">
        <f t="shared" si="386"/>
        <v>222679</v>
      </c>
      <c r="K740" s="39">
        <f t="shared" si="387"/>
        <v>192011.35117841006</v>
      </c>
      <c r="P740" s="38" t="s">
        <v>1068</v>
      </c>
      <c r="Q740" s="40" t="s">
        <v>1296</v>
      </c>
      <c r="R740" s="39">
        <v>595158.66918478999</v>
      </c>
      <c r="S740" s="41">
        <v>52336.153741200003</v>
      </c>
      <c r="T740" s="39">
        <f t="shared" si="388"/>
        <v>8.7936472156049911E-2</v>
      </c>
      <c r="V740" s="42">
        <f>Input!M178</f>
        <v>155</v>
      </c>
      <c r="W740" s="42">
        <f t="shared" si="390"/>
        <v>13.630153184187737</v>
      </c>
    </row>
    <row r="741" spans="1:23" x14ac:dyDescent="0.3">
      <c r="A741" s="5" t="s">
        <v>1135</v>
      </c>
      <c r="B741" s="5" t="s">
        <v>708</v>
      </c>
      <c r="C741" s="39">
        <v>12090206</v>
      </c>
      <c r="D741" s="39">
        <v>1023625</v>
      </c>
      <c r="E741" s="39">
        <v>1192</v>
      </c>
      <c r="F741" s="39">
        <f t="shared" si="385"/>
        <v>1.1644889485895715E-3</v>
      </c>
      <c r="H741" s="39">
        <f t="shared" ref="H741:H743" si="403">$H$739</f>
        <v>199677</v>
      </c>
      <c r="I741" s="39">
        <f t="shared" ref="I741:I743" si="404">$I$739</f>
        <v>23002</v>
      </c>
      <c r="J741" s="39">
        <f t="shared" si="386"/>
        <v>222679</v>
      </c>
      <c r="K741" s="39">
        <f t="shared" si="387"/>
        <v>259.30723458297717</v>
      </c>
      <c r="P741" s="38" t="s">
        <v>1068</v>
      </c>
      <c r="Q741" s="40" t="s">
        <v>1295</v>
      </c>
      <c r="R741" s="39">
        <v>595158.66918478999</v>
      </c>
      <c r="S741" s="41">
        <v>538704.51447499997</v>
      </c>
      <c r="T741" s="39">
        <f t="shared" si="388"/>
        <v>0.9051443629526269</v>
      </c>
      <c r="V741" s="42">
        <f>$V$740</f>
        <v>155</v>
      </c>
      <c r="W741" s="42">
        <f t="shared" si="390"/>
        <v>140.29737625765716</v>
      </c>
    </row>
    <row r="742" spans="1:23" x14ac:dyDescent="0.3">
      <c r="A742" s="5" t="s">
        <v>1135</v>
      </c>
      <c r="B742" s="5" t="s">
        <v>708</v>
      </c>
      <c r="C742" s="39">
        <v>12090301</v>
      </c>
      <c r="D742" s="39">
        <v>1023625</v>
      </c>
      <c r="E742" s="39">
        <v>138902</v>
      </c>
      <c r="F742" s="39">
        <f t="shared" si="385"/>
        <v>0.13569617779948712</v>
      </c>
      <c r="H742" s="39">
        <f t="shared" si="403"/>
        <v>199677</v>
      </c>
      <c r="I742" s="39">
        <f t="shared" si="404"/>
        <v>23002</v>
      </c>
      <c r="J742" s="39">
        <f t="shared" si="386"/>
        <v>222679</v>
      </c>
      <c r="K742" s="39">
        <f t="shared" si="387"/>
        <v>30216.689176211992</v>
      </c>
      <c r="P742" s="38" t="s">
        <v>1068</v>
      </c>
      <c r="Q742" s="40" t="s">
        <v>1294</v>
      </c>
      <c r="R742" s="39">
        <v>595158.66918478999</v>
      </c>
      <c r="S742" s="41">
        <v>4118.0009685900004</v>
      </c>
      <c r="T742" s="39">
        <f t="shared" si="388"/>
        <v>6.919164891323137E-3</v>
      </c>
      <c r="V742" s="42">
        <f>$V$740</f>
        <v>155</v>
      </c>
      <c r="W742" s="42">
        <f t="shared" si="390"/>
        <v>1.0724705581550862</v>
      </c>
    </row>
    <row r="743" spans="1:23" x14ac:dyDescent="0.3">
      <c r="A743" s="5" t="s">
        <v>1135</v>
      </c>
      <c r="B743" s="5" t="s">
        <v>708</v>
      </c>
      <c r="C743" s="39">
        <v>12100203</v>
      </c>
      <c r="D743" s="39">
        <v>1023625</v>
      </c>
      <c r="E743" s="39">
        <v>95</v>
      </c>
      <c r="F743" s="39">
        <f t="shared" si="385"/>
        <v>9.2807424593967523E-5</v>
      </c>
      <c r="H743" s="39">
        <f t="shared" si="403"/>
        <v>199677</v>
      </c>
      <c r="I743" s="39">
        <f t="shared" si="404"/>
        <v>23002</v>
      </c>
      <c r="J743" s="39">
        <f t="shared" si="386"/>
        <v>222679</v>
      </c>
      <c r="K743" s="39">
        <f t="shared" si="387"/>
        <v>20.666264501160093</v>
      </c>
      <c r="P743" s="38" t="s">
        <v>1069</v>
      </c>
      <c r="Q743" s="40" t="s">
        <v>1257</v>
      </c>
      <c r="R743" s="39">
        <v>584791.39491769997</v>
      </c>
      <c r="S743" s="41">
        <v>296002.67027900001</v>
      </c>
      <c r="T743" s="39">
        <f t="shared" si="388"/>
        <v>0.50616796493843352</v>
      </c>
      <c r="V743" s="42">
        <f>Input!M179</f>
        <v>75</v>
      </c>
      <c r="W743" s="42">
        <f t="shared" si="390"/>
        <v>37.962597370382511</v>
      </c>
    </row>
    <row r="744" spans="1:23" x14ac:dyDescent="0.3">
      <c r="A744" s="5" t="s">
        <v>1135</v>
      </c>
      <c r="B744" s="5" t="s">
        <v>805</v>
      </c>
      <c r="C744" s="39">
        <v>12090302</v>
      </c>
      <c r="D744" s="39">
        <v>25575</v>
      </c>
      <c r="E744" s="39">
        <v>7859</v>
      </c>
      <c r="F744" s="39">
        <f t="shared" si="385"/>
        <v>0.30729227761485828</v>
      </c>
      <c r="H744" s="39">
        <f>Input!J259</f>
        <v>3776</v>
      </c>
      <c r="I744" s="39">
        <f>Input!K259</f>
        <v>313</v>
      </c>
      <c r="J744" s="39">
        <f t="shared" si="386"/>
        <v>4089</v>
      </c>
      <c r="K744" s="39">
        <f t="shared" si="387"/>
        <v>1256.5181231671554</v>
      </c>
      <c r="P744" s="38" t="s">
        <v>1069</v>
      </c>
      <c r="Q744" s="40" t="s">
        <v>1236</v>
      </c>
      <c r="R744" s="39">
        <v>584791.39491769997</v>
      </c>
      <c r="S744" s="41">
        <v>39662.643769599999</v>
      </c>
      <c r="T744" s="39">
        <f t="shared" si="388"/>
        <v>6.7823576260354998E-2</v>
      </c>
      <c r="V744" s="42">
        <f>$V$743</f>
        <v>75</v>
      </c>
      <c r="W744" s="42">
        <f t="shared" si="390"/>
        <v>5.0867682195266246</v>
      </c>
    </row>
    <row r="745" spans="1:23" x14ac:dyDescent="0.3">
      <c r="A745" s="5" t="s">
        <v>1135</v>
      </c>
      <c r="B745" s="5" t="s">
        <v>805</v>
      </c>
      <c r="C745" s="39">
        <v>12090401</v>
      </c>
      <c r="D745" s="39">
        <v>25575</v>
      </c>
      <c r="E745" s="39">
        <v>10845</v>
      </c>
      <c r="F745" s="39">
        <f t="shared" si="385"/>
        <v>0.42404692082111439</v>
      </c>
      <c r="H745" s="39">
        <f>$H$744</f>
        <v>3776</v>
      </c>
      <c r="I745" s="39">
        <f>$I$744</f>
        <v>313</v>
      </c>
      <c r="J745" s="39">
        <f t="shared" si="386"/>
        <v>4089</v>
      </c>
      <c r="K745" s="39">
        <f t="shared" si="387"/>
        <v>1733.9278592375367</v>
      </c>
      <c r="P745" s="38" t="s">
        <v>1069</v>
      </c>
      <c r="Q745" s="40" t="s">
        <v>1242</v>
      </c>
      <c r="R745" s="39">
        <v>584791.39491769997</v>
      </c>
      <c r="S745" s="41">
        <v>206353.229739</v>
      </c>
      <c r="T745" s="39">
        <f t="shared" si="388"/>
        <v>0.35286639224238397</v>
      </c>
      <c r="V745" s="42">
        <f t="shared" ref="V745:V746" si="405">$V$743</f>
        <v>75</v>
      </c>
      <c r="W745" s="42">
        <f t="shared" si="390"/>
        <v>26.4649794181788</v>
      </c>
    </row>
    <row r="746" spans="1:23" x14ac:dyDescent="0.3">
      <c r="A746" s="5" t="s">
        <v>1135</v>
      </c>
      <c r="B746" s="5" t="s">
        <v>805</v>
      </c>
      <c r="C746" s="39">
        <v>12090402</v>
      </c>
      <c r="D746" s="39">
        <v>25575</v>
      </c>
      <c r="E746" s="39">
        <v>5282</v>
      </c>
      <c r="F746" s="39">
        <f t="shared" si="385"/>
        <v>0.20652981427174977</v>
      </c>
      <c r="H746" s="39">
        <f t="shared" ref="H746:H748" si="406">$H$744</f>
        <v>3776</v>
      </c>
      <c r="I746" s="39">
        <f t="shared" ref="I746:I748" si="407">$I$744</f>
        <v>313</v>
      </c>
      <c r="J746" s="39">
        <f t="shared" si="386"/>
        <v>4089</v>
      </c>
      <c r="K746" s="39">
        <f t="shared" si="387"/>
        <v>844.50041055718475</v>
      </c>
      <c r="P746" s="38" t="s">
        <v>1069</v>
      </c>
      <c r="Q746" s="40" t="s">
        <v>1243</v>
      </c>
      <c r="R746" s="39">
        <v>584791.39491769997</v>
      </c>
      <c r="S746" s="41">
        <v>42772.851130100004</v>
      </c>
      <c r="T746" s="39">
        <f t="shared" si="388"/>
        <v>7.3142066558827518E-2</v>
      </c>
      <c r="V746" s="42">
        <f t="shared" si="405"/>
        <v>75</v>
      </c>
      <c r="W746" s="42">
        <f t="shared" si="390"/>
        <v>5.4856549919120638</v>
      </c>
    </row>
    <row r="747" spans="1:23" x14ac:dyDescent="0.3">
      <c r="A747" s="5" t="s">
        <v>1135</v>
      </c>
      <c r="B747" s="5" t="s">
        <v>805</v>
      </c>
      <c r="C747" s="39">
        <v>12100102</v>
      </c>
      <c r="D747" s="39">
        <v>25575</v>
      </c>
      <c r="E747" s="39">
        <v>436</v>
      </c>
      <c r="F747" s="39">
        <f t="shared" si="385"/>
        <v>1.7047898338220919E-2</v>
      </c>
      <c r="H747" s="39">
        <f t="shared" si="406"/>
        <v>3776</v>
      </c>
      <c r="I747" s="39">
        <f t="shared" si="407"/>
        <v>313</v>
      </c>
      <c r="J747" s="39">
        <f t="shared" si="386"/>
        <v>4089</v>
      </c>
      <c r="K747" s="39">
        <f t="shared" si="387"/>
        <v>69.708856304985332</v>
      </c>
      <c r="P747" s="38" t="s">
        <v>636</v>
      </c>
      <c r="Q747" s="40" t="s">
        <v>1323</v>
      </c>
      <c r="R747" s="39">
        <v>520146.273896461</v>
      </c>
      <c r="S747" s="41">
        <v>188.55213847100001</v>
      </c>
      <c r="T747" s="39">
        <f t="shared" si="388"/>
        <v>3.6249829698584504E-4</v>
      </c>
      <c r="V747" s="42">
        <f>Input!M180</f>
        <v>583</v>
      </c>
      <c r="W747" s="42">
        <f t="shared" si="390"/>
        <v>0.21133650714274765</v>
      </c>
    </row>
    <row r="748" spans="1:23" x14ac:dyDescent="0.3">
      <c r="A748" s="5" t="s">
        <v>1135</v>
      </c>
      <c r="B748" s="5" t="s">
        <v>805</v>
      </c>
      <c r="C748" s="39">
        <v>12100401</v>
      </c>
      <c r="D748" s="39">
        <v>25575</v>
      </c>
      <c r="E748" s="39">
        <v>1153</v>
      </c>
      <c r="F748" s="39">
        <f t="shared" si="385"/>
        <v>4.5083088954056695E-2</v>
      </c>
      <c r="H748" s="39">
        <f t="shared" si="406"/>
        <v>3776</v>
      </c>
      <c r="I748" s="39">
        <f t="shared" si="407"/>
        <v>313</v>
      </c>
      <c r="J748" s="39">
        <f t="shared" si="386"/>
        <v>4089</v>
      </c>
      <c r="K748" s="39">
        <f t="shared" si="387"/>
        <v>184.34475073313783</v>
      </c>
      <c r="P748" s="38" t="s">
        <v>636</v>
      </c>
      <c r="Q748" s="40" t="s">
        <v>1328</v>
      </c>
      <c r="R748" s="39">
        <v>520146.273896461</v>
      </c>
      <c r="S748" s="41">
        <v>45336.5017438</v>
      </c>
      <c r="T748" s="39">
        <f t="shared" si="388"/>
        <v>8.7161062222325114E-2</v>
      </c>
      <c r="V748" s="42">
        <f>$V$747</f>
        <v>583</v>
      </c>
      <c r="W748" s="42">
        <f t="shared" si="390"/>
        <v>50.814899275615545</v>
      </c>
    </row>
    <row r="749" spans="1:23" x14ac:dyDescent="0.3">
      <c r="A749" s="5" t="s">
        <v>1135</v>
      </c>
      <c r="B749" s="5" t="s">
        <v>1119</v>
      </c>
      <c r="C749" s="39">
        <v>12070205</v>
      </c>
      <c r="D749" s="39">
        <v>56085</v>
      </c>
      <c r="E749" s="39">
        <v>54161</v>
      </c>
      <c r="F749" s="39">
        <f t="shared" si="385"/>
        <v>0.96569492734242668</v>
      </c>
      <c r="H749" s="39">
        <f>Input!J266</f>
        <v>8841</v>
      </c>
      <c r="I749" s="39">
        <f>Input!K266</f>
        <v>0</v>
      </c>
      <c r="J749" s="39">
        <f t="shared" si="386"/>
        <v>8841</v>
      </c>
      <c r="K749" s="39">
        <f t="shared" si="387"/>
        <v>8537.7088526343941</v>
      </c>
      <c r="P749" s="38" t="s">
        <v>636</v>
      </c>
      <c r="Q749" s="40" t="s">
        <v>1339</v>
      </c>
      <c r="R749" s="39">
        <v>520146.273896461</v>
      </c>
      <c r="S749" s="41">
        <v>1351.1181659900001</v>
      </c>
      <c r="T749" s="39">
        <f t="shared" si="388"/>
        <v>2.5975734784537746E-3</v>
      </c>
      <c r="V749" s="42">
        <f t="shared" ref="V749:V753" si="408">$V$747</f>
        <v>583</v>
      </c>
      <c r="W749" s="42">
        <f t="shared" si="390"/>
        <v>1.5143853379385506</v>
      </c>
    </row>
    <row r="750" spans="1:23" x14ac:dyDescent="0.3">
      <c r="A750" s="5" t="s">
        <v>1135</v>
      </c>
      <c r="B750" s="5" t="s">
        <v>1119</v>
      </c>
      <c r="C750" s="39">
        <v>12090205</v>
      </c>
      <c r="D750" s="39">
        <v>56085</v>
      </c>
      <c r="E750" s="39">
        <v>1910</v>
      </c>
      <c r="F750" s="39">
        <f t="shared" si="385"/>
        <v>3.4055451546759381E-2</v>
      </c>
      <c r="H750" s="39">
        <f>$H$749</f>
        <v>8841</v>
      </c>
      <c r="I750" s="39">
        <f>$I$749</f>
        <v>0</v>
      </c>
      <c r="J750" s="39">
        <f t="shared" si="386"/>
        <v>8841</v>
      </c>
      <c r="K750" s="39">
        <f t="shared" si="387"/>
        <v>301.08424712489966</v>
      </c>
      <c r="P750" s="38" t="s">
        <v>636</v>
      </c>
      <c r="Q750" s="40" t="s">
        <v>1340</v>
      </c>
      <c r="R750" s="39">
        <v>520146.273896461</v>
      </c>
      <c r="S750" s="41">
        <v>174952.200847</v>
      </c>
      <c r="T750" s="39">
        <f t="shared" si="388"/>
        <v>0.33635192565433147</v>
      </c>
      <c r="V750" s="42">
        <f t="shared" si="408"/>
        <v>583</v>
      </c>
      <c r="W750" s="42">
        <f t="shared" si="390"/>
        <v>196.09317265647525</v>
      </c>
    </row>
    <row r="751" spans="1:23" x14ac:dyDescent="0.3">
      <c r="A751" s="5" t="s">
        <v>1135</v>
      </c>
      <c r="B751" s="5" t="s">
        <v>1119</v>
      </c>
      <c r="C751" s="39">
        <v>12090301</v>
      </c>
      <c r="D751" s="39">
        <v>56085</v>
      </c>
      <c r="E751" s="39">
        <v>14</v>
      </c>
      <c r="F751" s="39">
        <f t="shared" si="385"/>
        <v>2.4962111081394315E-4</v>
      </c>
      <c r="H751" s="39">
        <f>$H$749</f>
        <v>8841</v>
      </c>
      <c r="I751" s="39">
        <f>$I$749</f>
        <v>0</v>
      </c>
      <c r="J751" s="39">
        <f t="shared" si="386"/>
        <v>8841</v>
      </c>
      <c r="K751" s="39">
        <f t="shared" si="387"/>
        <v>2.2069002407060712</v>
      </c>
      <c r="P751" s="38" t="s">
        <v>636</v>
      </c>
      <c r="Q751" s="40" t="s">
        <v>1338</v>
      </c>
      <c r="R751" s="39">
        <v>520146.273896461</v>
      </c>
      <c r="S751" s="41">
        <v>25053.8620706</v>
      </c>
      <c r="T751" s="39">
        <f t="shared" si="388"/>
        <v>4.8166954812382562E-2</v>
      </c>
      <c r="V751" s="42">
        <f t="shared" si="408"/>
        <v>583</v>
      </c>
      <c r="W751" s="42">
        <f t="shared" si="390"/>
        <v>28.081334655619035</v>
      </c>
    </row>
    <row r="752" spans="1:23" x14ac:dyDescent="0.3">
      <c r="A752" s="5" t="s">
        <v>1136</v>
      </c>
      <c r="B752" s="5" t="s">
        <v>854</v>
      </c>
      <c r="C752" s="39">
        <v>12100302</v>
      </c>
      <c r="D752" s="39">
        <v>44911</v>
      </c>
      <c r="E752" s="39">
        <v>1954</v>
      </c>
      <c r="F752" s="39">
        <f t="shared" si="385"/>
        <v>4.3508271915566339E-2</v>
      </c>
      <c r="H752" s="39">
        <f>Input!J9</f>
        <v>6941</v>
      </c>
      <c r="I752" s="39">
        <f>Input!K9</f>
        <v>6</v>
      </c>
      <c r="J752" s="39">
        <f t="shared" si="386"/>
        <v>6947</v>
      </c>
      <c r="K752" s="39">
        <f t="shared" si="387"/>
        <v>302.25196499743936</v>
      </c>
      <c r="P752" s="38" t="s">
        <v>636</v>
      </c>
      <c r="Q752" s="40" t="s">
        <v>1337</v>
      </c>
      <c r="R752" s="39">
        <v>520146.273896461</v>
      </c>
      <c r="S752" s="41">
        <v>34628.058752600002</v>
      </c>
      <c r="T752" s="39">
        <f t="shared" si="388"/>
        <v>6.6573693767328565E-2</v>
      </c>
      <c r="V752" s="42">
        <f t="shared" si="408"/>
        <v>583</v>
      </c>
      <c r="W752" s="42">
        <f t="shared" si="390"/>
        <v>38.812463466352554</v>
      </c>
    </row>
    <row r="753" spans="1:23" x14ac:dyDescent="0.3">
      <c r="A753" s="5" t="s">
        <v>1136</v>
      </c>
      <c r="B753" s="5" t="s">
        <v>854</v>
      </c>
      <c r="C753" s="39">
        <v>12110109</v>
      </c>
      <c r="D753" s="39">
        <v>44911</v>
      </c>
      <c r="E753" s="39">
        <v>1912</v>
      </c>
      <c r="F753" s="39">
        <f t="shared" si="385"/>
        <v>4.2573088998240964E-2</v>
      </c>
      <c r="H753" s="39">
        <f>$H$752</f>
        <v>6941</v>
      </c>
      <c r="I753" s="39">
        <f>$I$752</f>
        <v>6</v>
      </c>
      <c r="J753" s="39">
        <f t="shared" si="386"/>
        <v>6947</v>
      </c>
      <c r="K753" s="39">
        <f t="shared" si="387"/>
        <v>295.75524927077998</v>
      </c>
      <c r="P753" s="38" t="s">
        <v>636</v>
      </c>
      <c r="Q753" s="40" t="s">
        <v>1336</v>
      </c>
      <c r="R753" s="39">
        <v>520146.273896461</v>
      </c>
      <c r="S753" s="41">
        <v>238635.980178</v>
      </c>
      <c r="T753" s="39">
        <f t="shared" si="388"/>
        <v>0.45878629176819263</v>
      </c>
      <c r="V753" s="42">
        <f t="shared" si="408"/>
        <v>583</v>
      </c>
      <c r="W753" s="42">
        <f t="shared" si="390"/>
        <v>267.47240810085628</v>
      </c>
    </row>
    <row r="754" spans="1:23" x14ac:dyDescent="0.3">
      <c r="A754" s="5" t="s">
        <v>1136</v>
      </c>
      <c r="B754" s="5" t="s">
        <v>854</v>
      </c>
      <c r="C754" s="39">
        <v>12110110</v>
      </c>
      <c r="D754" s="39">
        <v>44911</v>
      </c>
      <c r="E754" s="39">
        <v>41045</v>
      </c>
      <c r="F754" s="39">
        <f t="shared" si="385"/>
        <v>0.91391863908619264</v>
      </c>
      <c r="H754" s="39">
        <f>$H$752</f>
        <v>6941</v>
      </c>
      <c r="I754" s="39">
        <f>$I$752</f>
        <v>6</v>
      </c>
      <c r="J754" s="39">
        <f t="shared" si="386"/>
        <v>6947</v>
      </c>
      <c r="K754" s="39">
        <f t="shared" si="387"/>
        <v>6348.9927857317807</v>
      </c>
      <c r="P754" s="38" t="s">
        <v>1070</v>
      </c>
      <c r="Q754" s="40" t="s">
        <v>1144</v>
      </c>
      <c r="R754" s="39">
        <v>574088.12095210003</v>
      </c>
      <c r="S754" s="41">
        <v>48101.128110400001</v>
      </c>
      <c r="T754" s="39">
        <f t="shared" si="388"/>
        <v>8.3787011705844711E-2</v>
      </c>
      <c r="V754" s="42">
        <f>Input!M181</f>
        <v>134</v>
      </c>
      <c r="W754" s="42">
        <f t="shared" si="390"/>
        <v>11.227459568583191</v>
      </c>
    </row>
    <row r="755" spans="1:23" x14ac:dyDescent="0.3">
      <c r="A755" s="5" t="s">
        <v>1136</v>
      </c>
      <c r="B755" s="5" t="s">
        <v>630</v>
      </c>
      <c r="C755" s="39">
        <v>12100301</v>
      </c>
      <c r="D755" s="39">
        <v>1714773</v>
      </c>
      <c r="E755" s="39">
        <v>1046913</v>
      </c>
      <c r="F755" s="39">
        <f t="shared" si="385"/>
        <v>0.61052570806748185</v>
      </c>
      <c r="H755" s="39">
        <f>Input!J16</f>
        <v>262106</v>
      </c>
      <c r="I755" s="39">
        <f>Input!K16</f>
        <v>25951</v>
      </c>
      <c r="J755" s="39">
        <f t="shared" si="386"/>
        <v>288057</v>
      </c>
      <c r="K755" s="39">
        <f t="shared" si="387"/>
        <v>175866.20388879461</v>
      </c>
      <c r="P755" s="38" t="s">
        <v>1070</v>
      </c>
      <c r="Q755" s="40" t="s">
        <v>1156</v>
      </c>
      <c r="R755" s="39">
        <v>574088.12095210003</v>
      </c>
      <c r="S755" s="41">
        <v>53511.384820699997</v>
      </c>
      <c r="T755" s="39">
        <f t="shared" si="388"/>
        <v>9.32110992506755E-2</v>
      </c>
      <c r="V755" s="42">
        <f>$V$754</f>
        <v>134</v>
      </c>
      <c r="W755" s="42">
        <f t="shared" si="390"/>
        <v>12.490287299590516</v>
      </c>
    </row>
    <row r="756" spans="1:23" x14ac:dyDescent="0.3">
      <c r="A756" s="5" t="s">
        <v>1136</v>
      </c>
      <c r="B756" s="5" t="s">
        <v>630</v>
      </c>
      <c r="C756" s="39">
        <v>12100302</v>
      </c>
      <c r="D756" s="39">
        <v>1714773</v>
      </c>
      <c r="E756" s="39">
        <v>531527</v>
      </c>
      <c r="F756" s="39">
        <f t="shared" si="385"/>
        <v>0.30996930789089866</v>
      </c>
      <c r="H756" s="39">
        <f>$H$755</f>
        <v>262106</v>
      </c>
      <c r="I756" s="39">
        <f>$I$755</f>
        <v>25951</v>
      </c>
      <c r="J756" s="39">
        <f t="shared" si="386"/>
        <v>288057</v>
      </c>
      <c r="K756" s="39">
        <f t="shared" si="387"/>
        <v>89288.828923128589</v>
      </c>
      <c r="P756" s="38" t="s">
        <v>1070</v>
      </c>
      <c r="Q756" s="40" t="s">
        <v>1163</v>
      </c>
      <c r="R756" s="39">
        <v>574088.12095210003</v>
      </c>
      <c r="S756" s="41">
        <v>171264.261554</v>
      </c>
      <c r="T756" s="39">
        <f t="shared" si="388"/>
        <v>0.2983239947030531</v>
      </c>
      <c r="V756" s="42">
        <f t="shared" ref="V756:V757" si="409">$V$754</f>
        <v>134</v>
      </c>
      <c r="W756" s="42">
        <f t="shared" si="390"/>
        <v>39.975415290209114</v>
      </c>
    </row>
    <row r="757" spans="1:23" x14ac:dyDescent="0.3">
      <c r="A757" s="5" t="s">
        <v>1136</v>
      </c>
      <c r="B757" s="5" t="s">
        <v>630</v>
      </c>
      <c r="C757" s="39">
        <v>12100303</v>
      </c>
      <c r="D757" s="39">
        <v>1714773</v>
      </c>
      <c r="E757" s="39">
        <v>94</v>
      </c>
      <c r="F757" s="39">
        <f t="shared" si="385"/>
        <v>5.4817751387501434E-5</v>
      </c>
      <c r="H757" s="39">
        <f t="shared" ref="H757:H759" si="410">$H$755</f>
        <v>262106</v>
      </c>
      <c r="I757" s="39">
        <f t="shared" ref="I757:I759" si="411">$I$755</f>
        <v>25951</v>
      </c>
      <c r="J757" s="39">
        <f t="shared" si="386"/>
        <v>288057</v>
      </c>
      <c r="K757" s="39">
        <f t="shared" si="387"/>
        <v>15.790637011429501</v>
      </c>
      <c r="P757" s="38" t="s">
        <v>1070</v>
      </c>
      <c r="Q757" s="40" t="s">
        <v>1159</v>
      </c>
      <c r="R757" s="39">
        <v>574088.12095210003</v>
      </c>
      <c r="S757" s="41">
        <v>301211.34646700002</v>
      </c>
      <c r="T757" s="39">
        <f t="shared" si="388"/>
        <v>0.52467789434042666</v>
      </c>
      <c r="V757" s="42">
        <f t="shared" si="409"/>
        <v>134</v>
      </c>
      <c r="W757" s="42">
        <f t="shared" si="390"/>
        <v>70.306837841617167</v>
      </c>
    </row>
    <row r="758" spans="1:23" x14ac:dyDescent="0.3">
      <c r="A758" s="5" t="s">
        <v>1136</v>
      </c>
      <c r="B758" s="5" t="s">
        <v>630</v>
      </c>
      <c r="C758" s="39">
        <v>12100304</v>
      </c>
      <c r="D758" s="39">
        <v>1714773</v>
      </c>
      <c r="E758" s="39">
        <v>127991</v>
      </c>
      <c r="F758" s="39">
        <f t="shared" si="385"/>
        <v>7.4640200189762723E-2</v>
      </c>
      <c r="H758" s="39">
        <f t="shared" si="410"/>
        <v>262106</v>
      </c>
      <c r="I758" s="39">
        <f t="shared" si="411"/>
        <v>25951</v>
      </c>
      <c r="J758" s="39">
        <f t="shared" si="386"/>
        <v>288057</v>
      </c>
      <c r="K758" s="39">
        <f t="shared" si="387"/>
        <v>21500.632146062482</v>
      </c>
      <c r="P758" s="38" t="s">
        <v>1071</v>
      </c>
      <c r="Q758" s="40" t="s">
        <v>1160</v>
      </c>
      <c r="R758" s="39">
        <v>940366.01055200002</v>
      </c>
      <c r="S758" s="41">
        <v>550556.607969</v>
      </c>
      <c r="T758" s="39">
        <f t="shared" si="388"/>
        <v>0.58547055273278137</v>
      </c>
      <c r="V758" s="42">
        <f>Input!M182</f>
        <v>407</v>
      </c>
      <c r="W758" s="42">
        <f t="shared" si="390"/>
        <v>238.28651496224202</v>
      </c>
    </row>
    <row r="759" spans="1:23" x14ac:dyDescent="0.3">
      <c r="A759" s="5" t="s">
        <v>1136</v>
      </c>
      <c r="B759" s="5" t="s">
        <v>630</v>
      </c>
      <c r="C759" s="39">
        <v>12110110</v>
      </c>
      <c r="D759" s="39">
        <v>1714773</v>
      </c>
      <c r="E759" s="39">
        <v>8248</v>
      </c>
      <c r="F759" s="39">
        <f t="shared" si="385"/>
        <v>4.809966100469275E-3</v>
      </c>
      <c r="H759" s="39">
        <f t="shared" si="410"/>
        <v>262106</v>
      </c>
      <c r="I759" s="39">
        <f t="shared" si="411"/>
        <v>25951</v>
      </c>
      <c r="J759" s="39">
        <f t="shared" si="386"/>
        <v>288057</v>
      </c>
      <c r="K759" s="39">
        <f t="shared" si="387"/>
        <v>1385.544405002878</v>
      </c>
      <c r="P759" s="38" t="s">
        <v>1071</v>
      </c>
      <c r="Q759" s="40" t="s">
        <v>1151</v>
      </c>
      <c r="R759" s="39">
        <v>940366.01055200002</v>
      </c>
      <c r="S759" s="41">
        <v>12665.970025799999</v>
      </c>
      <c r="T759" s="39">
        <f t="shared" si="388"/>
        <v>1.3469191659070073E-2</v>
      </c>
      <c r="V759" s="42">
        <f>$V$758</f>
        <v>407</v>
      </c>
      <c r="W759" s="42">
        <f t="shared" si="390"/>
        <v>5.4819610052415193</v>
      </c>
    </row>
    <row r="760" spans="1:23" x14ac:dyDescent="0.3">
      <c r="A760" s="5" t="s">
        <v>1136</v>
      </c>
      <c r="B760" s="5" t="s">
        <v>957</v>
      </c>
      <c r="C760" s="39">
        <v>12090301</v>
      </c>
      <c r="D760" s="39">
        <v>38041</v>
      </c>
      <c r="E760" s="39">
        <v>3800</v>
      </c>
      <c r="F760" s="39">
        <f t="shared" si="385"/>
        <v>9.9892221550432425E-2</v>
      </c>
      <c r="H760" s="39">
        <f>Input!J30</f>
        <v>6306</v>
      </c>
      <c r="I760" s="39">
        <f>Input!K30</f>
        <v>15</v>
      </c>
      <c r="J760" s="39">
        <f t="shared" si="386"/>
        <v>6321</v>
      </c>
      <c r="K760" s="39">
        <f t="shared" si="387"/>
        <v>631.41873242028339</v>
      </c>
      <c r="P760" s="38" t="s">
        <v>1071</v>
      </c>
      <c r="Q760" s="40" t="s">
        <v>1143</v>
      </c>
      <c r="R760" s="39">
        <v>940366.01055200002</v>
      </c>
      <c r="S760" s="41">
        <v>311765.25224499998</v>
      </c>
      <c r="T760" s="39">
        <f t="shared" si="388"/>
        <v>0.33153607079225678</v>
      </c>
      <c r="V760" s="42">
        <f t="shared" ref="V760:V761" si="412">$V$758</f>
        <v>407</v>
      </c>
      <c r="W760" s="42">
        <f t="shared" si="390"/>
        <v>134.93518081244852</v>
      </c>
    </row>
    <row r="761" spans="1:23" x14ac:dyDescent="0.3">
      <c r="A761" s="5" t="s">
        <v>1136</v>
      </c>
      <c r="B761" s="5" t="s">
        <v>957</v>
      </c>
      <c r="C761" s="39">
        <v>12100202</v>
      </c>
      <c r="D761" s="39">
        <v>38041</v>
      </c>
      <c r="E761" s="39">
        <v>608</v>
      </c>
      <c r="F761" s="39">
        <f t="shared" si="385"/>
        <v>1.5982755448069187E-2</v>
      </c>
      <c r="H761" s="39">
        <f>$H$760</f>
        <v>6306</v>
      </c>
      <c r="I761" s="39">
        <f>$I$760</f>
        <v>15</v>
      </c>
      <c r="J761" s="39">
        <f t="shared" si="386"/>
        <v>6321</v>
      </c>
      <c r="K761" s="39">
        <f t="shared" si="387"/>
        <v>101.02699718724533</v>
      </c>
      <c r="P761" s="38" t="s">
        <v>1071</v>
      </c>
      <c r="Q761" s="40" t="s">
        <v>1164</v>
      </c>
      <c r="R761" s="39">
        <v>940366.01055200002</v>
      </c>
      <c r="S761" s="41">
        <v>65378.180312199998</v>
      </c>
      <c r="T761" s="39">
        <f t="shared" si="388"/>
        <v>6.9524184815891676E-2</v>
      </c>
      <c r="V761" s="42">
        <f t="shared" si="412"/>
        <v>407</v>
      </c>
      <c r="W761" s="42">
        <f t="shared" si="390"/>
        <v>28.296343220067911</v>
      </c>
    </row>
    <row r="762" spans="1:23" x14ac:dyDescent="0.3">
      <c r="A762" s="5" t="s">
        <v>1136</v>
      </c>
      <c r="B762" s="5" t="s">
        <v>957</v>
      </c>
      <c r="C762" s="39">
        <v>12100203</v>
      </c>
      <c r="D762" s="39">
        <v>38041</v>
      </c>
      <c r="E762" s="39">
        <v>33633</v>
      </c>
      <c r="F762" s="39">
        <f t="shared" si="385"/>
        <v>0.88412502300149842</v>
      </c>
      <c r="H762" s="39">
        <f>$H$760</f>
        <v>6306</v>
      </c>
      <c r="I762" s="39">
        <f>$I$760</f>
        <v>15</v>
      </c>
      <c r="J762" s="39">
        <f t="shared" si="386"/>
        <v>6321</v>
      </c>
      <c r="K762" s="39">
        <f t="shared" si="387"/>
        <v>5588.5542703924712</v>
      </c>
      <c r="P762" s="38" t="s">
        <v>1072</v>
      </c>
      <c r="Q762" s="40" t="s">
        <v>1295</v>
      </c>
      <c r="R762" s="39">
        <v>230338.36784005954</v>
      </c>
      <c r="S762" s="41">
        <v>132185.73110199999</v>
      </c>
      <c r="T762" s="39">
        <f t="shared" si="388"/>
        <v>0.57387630355089614</v>
      </c>
      <c r="V762" s="42">
        <f>Input!M183</f>
        <v>240</v>
      </c>
      <c r="W762" s="42">
        <f t="shared" si="390"/>
        <v>137.73031285221506</v>
      </c>
    </row>
    <row r="763" spans="1:23" x14ac:dyDescent="0.3">
      <c r="A763" s="5" t="s">
        <v>1136</v>
      </c>
      <c r="B763" s="5" t="s">
        <v>673</v>
      </c>
      <c r="C763" s="39">
        <v>12100303</v>
      </c>
      <c r="D763" s="39">
        <v>21381</v>
      </c>
      <c r="E763" s="39">
        <v>2</v>
      </c>
      <c r="F763" s="39">
        <f t="shared" si="385"/>
        <v>9.354099434076984E-5</v>
      </c>
      <c r="H763" s="39">
        <f>Input!J31</f>
        <v>2948</v>
      </c>
      <c r="I763" s="39">
        <f>Input!K31</f>
        <v>49784</v>
      </c>
      <c r="J763" s="39">
        <f t="shared" si="386"/>
        <v>52732</v>
      </c>
      <c r="K763" s="39">
        <f t="shared" si="387"/>
        <v>4.9326037135774756</v>
      </c>
      <c r="P763" s="38" t="s">
        <v>1072</v>
      </c>
      <c r="Q763" s="40" t="s">
        <v>1293</v>
      </c>
      <c r="R763" s="39">
        <v>230338.36784005954</v>
      </c>
      <c r="S763" s="41">
        <v>92205.871446699995</v>
      </c>
      <c r="T763" s="39">
        <f t="shared" si="388"/>
        <v>0.4003061770009812</v>
      </c>
      <c r="V763" s="42">
        <f>$V$762</f>
        <v>240</v>
      </c>
      <c r="W763" s="42">
        <f t="shared" si="390"/>
        <v>96.073482480235484</v>
      </c>
    </row>
    <row r="764" spans="1:23" x14ac:dyDescent="0.3">
      <c r="A764" s="5" t="s">
        <v>1136</v>
      </c>
      <c r="B764" s="5" t="s">
        <v>673</v>
      </c>
      <c r="C764" s="39">
        <v>12100401</v>
      </c>
      <c r="D764" s="39">
        <v>21381</v>
      </c>
      <c r="E764" s="39">
        <v>1454</v>
      </c>
      <c r="F764" s="39">
        <f t="shared" si="385"/>
        <v>6.8004302885739679E-2</v>
      </c>
      <c r="H764" s="39">
        <f>$H$763</f>
        <v>2948</v>
      </c>
      <c r="I764" s="39">
        <f>$I$763</f>
        <v>49784</v>
      </c>
      <c r="J764" s="39">
        <f t="shared" si="386"/>
        <v>52732</v>
      </c>
      <c r="K764" s="39">
        <f t="shared" si="387"/>
        <v>3586.0028997708246</v>
      </c>
      <c r="P764" s="38" t="s">
        <v>1072</v>
      </c>
      <c r="Q764" s="40" t="s">
        <v>1285</v>
      </c>
      <c r="R764" s="39">
        <v>230338.36784005954</v>
      </c>
      <c r="S764" s="41">
        <v>5945.9371790300002</v>
      </c>
      <c r="T764" s="39">
        <f t="shared" si="388"/>
        <v>2.5813924248862835E-2</v>
      </c>
      <c r="V764" s="42">
        <f>$V$762</f>
        <v>240</v>
      </c>
      <c r="W764" s="42">
        <f t="shared" si="390"/>
        <v>6.19534181972708</v>
      </c>
    </row>
    <row r="765" spans="1:23" x14ac:dyDescent="0.3">
      <c r="A765" s="5" t="s">
        <v>1136</v>
      </c>
      <c r="B765" s="5" t="s">
        <v>673</v>
      </c>
      <c r="C765" s="39">
        <v>12100402</v>
      </c>
      <c r="D765" s="39">
        <v>21381</v>
      </c>
      <c r="E765" s="39">
        <v>17485</v>
      </c>
      <c r="F765" s="39">
        <f t="shared" si="385"/>
        <v>0.8177821430241804</v>
      </c>
      <c r="H765" s="39">
        <f t="shared" ref="H765:H766" si="413">$H$763</f>
        <v>2948</v>
      </c>
      <c r="I765" s="39">
        <f t="shared" ref="I765:I766" si="414">$I$763</f>
        <v>49784</v>
      </c>
      <c r="J765" s="39">
        <f t="shared" si="386"/>
        <v>52732</v>
      </c>
      <c r="K765" s="39">
        <f t="shared" si="387"/>
        <v>43123.28796595108</v>
      </c>
      <c r="P765" s="38" t="s">
        <v>1073</v>
      </c>
      <c r="Q765" s="40" t="s">
        <v>1171</v>
      </c>
      <c r="R765" s="39">
        <v>630616.90559118579</v>
      </c>
      <c r="S765" s="41">
        <v>630616.90559118579</v>
      </c>
      <c r="T765" s="39">
        <f t="shared" si="388"/>
        <v>1</v>
      </c>
      <c r="V765" s="42">
        <f>Input!M184</f>
        <v>636</v>
      </c>
      <c r="W765" s="42">
        <f t="shared" si="390"/>
        <v>636</v>
      </c>
    </row>
    <row r="766" spans="1:23" x14ac:dyDescent="0.3">
      <c r="A766" s="5" t="s">
        <v>1136</v>
      </c>
      <c r="B766" s="5" t="s">
        <v>673</v>
      </c>
      <c r="C766" s="39">
        <v>12100403</v>
      </c>
      <c r="D766" s="39">
        <v>21381</v>
      </c>
      <c r="E766" s="39">
        <v>2440</v>
      </c>
      <c r="F766" s="39">
        <f t="shared" si="385"/>
        <v>0.11412001309573921</v>
      </c>
      <c r="H766" s="39">
        <f t="shared" si="413"/>
        <v>2948</v>
      </c>
      <c r="I766" s="39">
        <f t="shared" si="414"/>
        <v>49784</v>
      </c>
      <c r="J766" s="39">
        <f t="shared" si="386"/>
        <v>52732</v>
      </c>
      <c r="K766" s="39">
        <f t="shared" si="387"/>
        <v>6017.7765305645198</v>
      </c>
      <c r="P766" s="38" t="s">
        <v>1074</v>
      </c>
      <c r="Q766" s="40" t="s">
        <v>1200</v>
      </c>
      <c r="R766" s="39">
        <v>524774.794065075</v>
      </c>
      <c r="S766" s="41">
        <v>261.08491041500002</v>
      </c>
      <c r="T766" s="39">
        <f t="shared" si="388"/>
        <v>4.9751800842519898E-4</v>
      </c>
      <c r="V766" s="42">
        <f>Input!M185</f>
        <v>2187</v>
      </c>
      <c r="W766" s="42">
        <f t="shared" si="390"/>
        <v>1.0880718844259101</v>
      </c>
    </row>
    <row r="767" spans="1:23" x14ac:dyDescent="0.3">
      <c r="A767" s="5" t="s">
        <v>1136</v>
      </c>
      <c r="B767" s="5" t="s">
        <v>970</v>
      </c>
      <c r="C767" s="39">
        <v>12100201</v>
      </c>
      <c r="D767" s="39">
        <v>108472</v>
      </c>
      <c r="E767" s="39">
        <v>25743</v>
      </c>
      <c r="F767" s="39">
        <f t="shared" si="385"/>
        <v>0.2373239176930452</v>
      </c>
      <c r="H767" s="39">
        <f>Input!J48</f>
        <v>18771</v>
      </c>
      <c r="I767" s="39">
        <f>Input!K48</f>
        <v>7729</v>
      </c>
      <c r="J767" s="39">
        <f t="shared" si="386"/>
        <v>26500</v>
      </c>
      <c r="K767" s="39">
        <f t="shared" si="387"/>
        <v>6289.083818865698</v>
      </c>
      <c r="P767" s="38" t="s">
        <v>1074</v>
      </c>
      <c r="Q767" s="40" t="s">
        <v>1202</v>
      </c>
      <c r="R767" s="39">
        <v>524774.794065075</v>
      </c>
      <c r="S767" s="41">
        <v>522188.70769900002</v>
      </c>
      <c r="T767" s="39">
        <f t="shared" si="388"/>
        <v>0.99507200727755551</v>
      </c>
      <c r="V767" s="42">
        <f>$V$766</f>
        <v>2187</v>
      </c>
      <c r="W767" s="42">
        <f t="shared" si="390"/>
        <v>2176.222479916014</v>
      </c>
    </row>
    <row r="768" spans="1:23" x14ac:dyDescent="0.3">
      <c r="A768" s="5" t="s">
        <v>1136</v>
      </c>
      <c r="B768" s="5" t="s">
        <v>970</v>
      </c>
      <c r="C768" s="39">
        <v>12100202</v>
      </c>
      <c r="D768" s="39">
        <v>108472</v>
      </c>
      <c r="E768" s="39">
        <v>65022</v>
      </c>
      <c r="F768" s="39">
        <f t="shared" si="385"/>
        <v>0.59943579910022859</v>
      </c>
      <c r="H768" s="39">
        <f>$H$767</f>
        <v>18771</v>
      </c>
      <c r="I768" s="39">
        <f>$I$767</f>
        <v>7729</v>
      </c>
      <c r="J768" s="39">
        <f t="shared" si="386"/>
        <v>26500</v>
      </c>
      <c r="K768" s="39">
        <f t="shared" si="387"/>
        <v>15885.048676156057</v>
      </c>
      <c r="P768" s="38" t="s">
        <v>1074</v>
      </c>
      <c r="Q768" s="40" t="s">
        <v>1296</v>
      </c>
      <c r="R768" s="39">
        <v>524774.794065075</v>
      </c>
      <c r="S768" s="41">
        <v>2325.0014556599999</v>
      </c>
      <c r="T768" s="39">
        <f t="shared" si="388"/>
        <v>4.4304747140192996E-3</v>
      </c>
      <c r="V768" s="42">
        <f>$V$766</f>
        <v>2187</v>
      </c>
      <c r="W768" s="42">
        <f t="shared" si="390"/>
        <v>9.6894481995602089</v>
      </c>
    </row>
    <row r="769" spans="1:23" x14ac:dyDescent="0.3">
      <c r="A769" s="5" t="s">
        <v>1136</v>
      </c>
      <c r="B769" s="5" t="s">
        <v>970</v>
      </c>
      <c r="C769" s="39">
        <v>12100203</v>
      </c>
      <c r="D769" s="39">
        <v>108472</v>
      </c>
      <c r="E769" s="39">
        <v>3555</v>
      </c>
      <c r="F769" s="39">
        <f t="shared" si="385"/>
        <v>3.27734346190722E-2</v>
      </c>
      <c r="H769" s="39">
        <f t="shared" ref="H769:H770" si="415">$H$767</f>
        <v>18771</v>
      </c>
      <c r="I769" s="39">
        <f t="shared" ref="I769:I770" si="416">$I$767</f>
        <v>7729</v>
      </c>
      <c r="J769" s="39">
        <f t="shared" si="386"/>
        <v>26500</v>
      </c>
      <c r="K769" s="39">
        <f t="shared" si="387"/>
        <v>868.49601740541334</v>
      </c>
      <c r="P769" s="38" t="s">
        <v>808</v>
      </c>
      <c r="Q769" s="40" t="s">
        <v>1169</v>
      </c>
      <c r="R769" s="39">
        <v>579963.52070890716</v>
      </c>
      <c r="S769" s="41">
        <v>64993.572419907214</v>
      </c>
      <c r="T769" s="39">
        <f t="shared" si="388"/>
        <v>0.11206493184340902</v>
      </c>
      <c r="V769" s="43">
        <f>Input!M186</f>
        <v>5587</v>
      </c>
      <c r="W769" s="42">
        <f t="shared" si="390"/>
        <v>626.10677420912612</v>
      </c>
    </row>
    <row r="770" spans="1:23" x14ac:dyDescent="0.3">
      <c r="A770" s="5" t="s">
        <v>1136</v>
      </c>
      <c r="B770" s="5" t="s">
        <v>970</v>
      </c>
      <c r="C770" s="39">
        <v>12100304</v>
      </c>
      <c r="D770" s="39">
        <v>108472</v>
      </c>
      <c r="E770" s="39">
        <v>14152</v>
      </c>
      <c r="F770" s="39">
        <f t="shared" si="385"/>
        <v>0.13046684858765395</v>
      </c>
      <c r="H770" s="39">
        <f t="shared" si="415"/>
        <v>18771</v>
      </c>
      <c r="I770" s="39">
        <f t="shared" si="416"/>
        <v>7729</v>
      </c>
      <c r="J770" s="39">
        <f t="shared" si="386"/>
        <v>26500</v>
      </c>
      <c r="K770" s="39">
        <f t="shared" si="387"/>
        <v>3457.3714875728297</v>
      </c>
      <c r="P770" s="38" t="s">
        <v>808</v>
      </c>
      <c r="Q770" s="40" t="s">
        <v>1185</v>
      </c>
      <c r="R770" s="39">
        <v>579963.52070890716</v>
      </c>
      <c r="S770" s="41">
        <v>239277.50343800001</v>
      </c>
      <c r="T770" s="39">
        <f t="shared" si="388"/>
        <v>0.41257336865864219</v>
      </c>
      <c r="V770" s="43">
        <f>$V$769</f>
        <v>5587</v>
      </c>
      <c r="W770" s="42">
        <f t="shared" si="390"/>
        <v>2305.0474106958341</v>
      </c>
    </row>
    <row r="771" spans="1:23" x14ac:dyDescent="0.3">
      <c r="A771" s="5" t="s">
        <v>1136</v>
      </c>
      <c r="B771" s="5" t="s">
        <v>984</v>
      </c>
      <c r="C771" s="39">
        <v>12100101</v>
      </c>
      <c r="D771" s="39">
        <v>20097</v>
      </c>
      <c r="E771" s="39">
        <v>3314</v>
      </c>
      <c r="F771" s="39">
        <f t="shared" si="385"/>
        <v>0.16490023386575112</v>
      </c>
      <c r="H771" s="39">
        <f>Input!J64</f>
        <v>3064</v>
      </c>
      <c r="I771" s="39">
        <f>Input!K64</f>
        <v>184</v>
      </c>
      <c r="J771" s="39">
        <f t="shared" si="386"/>
        <v>3248</v>
      </c>
      <c r="K771" s="39">
        <f t="shared" si="387"/>
        <v>535.59595959595958</v>
      </c>
      <c r="P771" s="38" t="s">
        <v>808</v>
      </c>
      <c r="Q771" s="40" t="s">
        <v>1171</v>
      </c>
      <c r="R771" s="39">
        <v>579963.52070890716</v>
      </c>
      <c r="S771" s="41">
        <v>275692.44485099998</v>
      </c>
      <c r="T771" s="39">
        <f t="shared" si="388"/>
        <v>0.47536169949794888</v>
      </c>
      <c r="V771" s="43">
        <f>$V$769</f>
        <v>5587</v>
      </c>
      <c r="W771" s="42">
        <f t="shared" si="390"/>
        <v>2655.8458150950405</v>
      </c>
    </row>
    <row r="772" spans="1:23" x14ac:dyDescent="0.3">
      <c r="A772" s="5" t="s">
        <v>1136</v>
      </c>
      <c r="B772" s="5" t="s">
        <v>984</v>
      </c>
      <c r="C772" s="39">
        <v>12100202</v>
      </c>
      <c r="D772" s="39">
        <v>20097</v>
      </c>
      <c r="E772" s="39">
        <v>3062</v>
      </c>
      <c r="F772" s="39">
        <f t="shared" ref="F772:F835" si="417">E772/D772</f>
        <v>0.15236104891277305</v>
      </c>
      <c r="H772" s="39">
        <f>$H$771</f>
        <v>3064</v>
      </c>
      <c r="I772" s="39">
        <f>$I$771</f>
        <v>184</v>
      </c>
      <c r="J772" s="39">
        <f t="shared" ref="J772:J835" si="418">SUM(H772:I772)</f>
        <v>3248</v>
      </c>
      <c r="K772" s="39">
        <f t="shared" ref="K772:K835" si="419">J772*F772</f>
        <v>494.86868686868689</v>
      </c>
      <c r="P772" s="38" t="s">
        <v>1075</v>
      </c>
      <c r="Q772" s="40" t="s">
        <v>1165</v>
      </c>
      <c r="R772" s="39">
        <v>547595.31918512005</v>
      </c>
      <c r="S772" s="41">
        <v>203240.82149599999</v>
      </c>
      <c r="T772" s="39">
        <f t="shared" ref="T772:T835" si="420">S772/R772</f>
        <v>0.3711514952290752</v>
      </c>
      <c r="V772" s="42">
        <f>Input!M187</f>
        <v>0</v>
      </c>
      <c r="W772" s="42">
        <f t="shared" ref="W772:W835" si="421">V772*T772</f>
        <v>0</v>
      </c>
    </row>
    <row r="773" spans="1:23" x14ac:dyDescent="0.3">
      <c r="A773" s="5" t="s">
        <v>1136</v>
      </c>
      <c r="B773" s="5" t="s">
        <v>984</v>
      </c>
      <c r="C773" s="39">
        <v>12100204</v>
      </c>
      <c r="D773" s="39">
        <v>20097</v>
      </c>
      <c r="E773" s="39">
        <v>13273</v>
      </c>
      <c r="F773" s="39">
        <f t="shared" si="417"/>
        <v>0.660446832860626</v>
      </c>
      <c r="H773" s="39">
        <f t="shared" ref="H773:H775" si="422">$H$771</f>
        <v>3064</v>
      </c>
      <c r="I773" s="39">
        <f t="shared" ref="I773:I775" si="423">$I$771</f>
        <v>184</v>
      </c>
      <c r="J773" s="39">
        <f t="shared" si="418"/>
        <v>3248</v>
      </c>
      <c r="K773" s="39">
        <f t="shared" si="419"/>
        <v>2145.1313131313132</v>
      </c>
      <c r="P773" s="38" t="s">
        <v>1075</v>
      </c>
      <c r="Q773" s="40" t="s">
        <v>1166</v>
      </c>
      <c r="R773" s="39">
        <v>547595.31918512005</v>
      </c>
      <c r="S773" s="41">
        <v>2553.88121112</v>
      </c>
      <c r="T773" s="39">
        <f t="shared" si="420"/>
        <v>4.6638112519304335E-3</v>
      </c>
      <c r="V773" s="42">
        <f>$V$772</f>
        <v>0</v>
      </c>
      <c r="W773" s="42">
        <f t="shared" si="421"/>
        <v>0</v>
      </c>
    </row>
    <row r="774" spans="1:23" x14ac:dyDescent="0.3">
      <c r="A774" s="5" t="s">
        <v>1136</v>
      </c>
      <c r="B774" s="5" t="s">
        <v>984</v>
      </c>
      <c r="C774" s="39">
        <v>12100303</v>
      </c>
      <c r="D774" s="39">
        <v>20097</v>
      </c>
      <c r="E774" s="39">
        <v>444</v>
      </c>
      <c r="F774" s="39">
        <f t="shared" si="417"/>
        <v>2.2092849679056576E-2</v>
      </c>
      <c r="H774" s="39">
        <f t="shared" si="422"/>
        <v>3064</v>
      </c>
      <c r="I774" s="39">
        <f t="shared" si="423"/>
        <v>184</v>
      </c>
      <c r="J774" s="39">
        <f t="shared" si="418"/>
        <v>3248</v>
      </c>
      <c r="K774" s="39">
        <f t="shared" si="419"/>
        <v>71.757575757575765</v>
      </c>
      <c r="P774" s="38" t="s">
        <v>1075</v>
      </c>
      <c r="Q774" s="40" t="s">
        <v>1342</v>
      </c>
      <c r="R774" s="39">
        <v>547595.31918512005</v>
      </c>
      <c r="S774" s="41">
        <v>149166.72789499999</v>
      </c>
      <c r="T774" s="39">
        <f t="shared" si="420"/>
        <v>0.27240321943762397</v>
      </c>
      <c r="V774" s="42">
        <f t="shared" ref="V774:V775" si="424">$V$772</f>
        <v>0</v>
      </c>
      <c r="W774" s="42">
        <f t="shared" si="421"/>
        <v>0</v>
      </c>
    </row>
    <row r="775" spans="1:23" x14ac:dyDescent="0.3">
      <c r="A775" s="5" t="s">
        <v>1136</v>
      </c>
      <c r="B775" s="5" t="s">
        <v>984</v>
      </c>
      <c r="C775" s="39">
        <v>12100402</v>
      </c>
      <c r="D775" s="39">
        <v>20097</v>
      </c>
      <c r="E775" s="39">
        <v>4</v>
      </c>
      <c r="F775" s="39">
        <f t="shared" si="417"/>
        <v>1.9903468179330248E-4</v>
      </c>
      <c r="H775" s="39">
        <f t="shared" si="422"/>
        <v>3064</v>
      </c>
      <c r="I775" s="39">
        <f t="shared" si="423"/>
        <v>184</v>
      </c>
      <c r="J775" s="39">
        <f t="shared" si="418"/>
        <v>3248</v>
      </c>
      <c r="K775" s="39">
        <f t="shared" si="419"/>
        <v>0.64646464646464652</v>
      </c>
      <c r="P775" s="38" t="s">
        <v>1075</v>
      </c>
      <c r="Q775" s="40" t="s">
        <v>1343</v>
      </c>
      <c r="R775" s="39">
        <v>547595.31918512005</v>
      </c>
      <c r="S775" s="41">
        <v>192633.88858299999</v>
      </c>
      <c r="T775" s="39">
        <f t="shared" si="420"/>
        <v>0.35178147408137028</v>
      </c>
      <c r="V775" s="42">
        <f t="shared" si="424"/>
        <v>0</v>
      </c>
      <c r="W775" s="42">
        <f t="shared" si="421"/>
        <v>0</v>
      </c>
    </row>
    <row r="776" spans="1:23" x14ac:dyDescent="0.3">
      <c r="A776" s="5" t="s">
        <v>1136</v>
      </c>
      <c r="B776" s="5" t="s">
        <v>986</v>
      </c>
      <c r="C776" s="39">
        <v>12110103</v>
      </c>
      <c r="D776" s="39">
        <v>9996</v>
      </c>
      <c r="E776" s="39">
        <v>9788</v>
      </c>
      <c r="F776" s="39">
        <f t="shared" si="417"/>
        <v>0.97919167667066831</v>
      </c>
      <c r="H776" s="39">
        <f>Input!J66</f>
        <v>2561</v>
      </c>
      <c r="I776" s="39">
        <f>Input!K66</f>
        <v>0</v>
      </c>
      <c r="J776" s="39">
        <f t="shared" si="418"/>
        <v>2561</v>
      </c>
      <c r="K776" s="39">
        <f t="shared" si="419"/>
        <v>2507.7098839535815</v>
      </c>
      <c r="P776" s="38" t="s">
        <v>903</v>
      </c>
      <c r="Q776" s="40" t="s">
        <v>1211</v>
      </c>
      <c r="R776" s="39">
        <v>3049018.4002335598</v>
      </c>
      <c r="S776" s="41">
        <v>37442.917589600002</v>
      </c>
      <c r="T776" s="39">
        <f t="shared" si="420"/>
        <v>1.2280318671324454E-2</v>
      </c>
      <c r="V776" s="42">
        <f>Input!M188</f>
        <v>239</v>
      </c>
      <c r="W776" s="42">
        <f t="shared" si="421"/>
        <v>2.9349961624465446</v>
      </c>
    </row>
    <row r="777" spans="1:23" x14ac:dyDescent="0.3">
      <c r="A777" s="5" t="s">
        <v>1136</v>
      </c>
      <c r="B777" s="5" t="s">
        <v>986</v>
      </c>
      <c r="C777" s="39">
        <v>12110104</v>
      </c>
      <c r="D777" s="39">
        <v>9996</v>
      </c>
      <c r="E777" s="39">
        <v>184</v>
      </c>
      <c r="F777" s="39">
        <f t="shared" si="417"/>
        <v>1.8407362945178071E-2</v>
      </c>
      <c r="H777" s="39">
        <f>$H$776</f>
        <v>2561</v>
      </c>
      <c r="I777" s="39">
        <f>$I$776</f>
        <v>0</v>
      </c>
      <c r="J777" s="39">
        <f t="shared" si="418"/>
        <v>2561</v>
      </c>
      <c r="K777" s="39">
        <f t="shared" si="419"/>
        <v>47.141256502601038</v>
      </c>
      <c r="P777" s="38" t="s">
        <v>903</v>
      </c>
      <c r="Q777" s="40" t="s">
        <v>1212</v>
      </c>
      <c r="R777" s="39">
        <v>3049018.4002335598</v>
      </c>
      <c r="S777" s="41">
        <v>7252.00746463</v>
      </c>
      <c r="T777" s="39">
        <f t="shared" si="420"/>
        <v>2.3784728436123852E-3</v>
      </c>
      <c r="V777" s="42">
        <f>$V$776</f>
        <v>239</v>
      </c>
      <c r="W777" s="42">
        <f t="shared" si="421"/>
        <v>0.56845500962336004</v>
      </c>
    </row>
    <row r="778" spans="1:23" x14ac:dyDescent="0.3">
      <c r="A778" s="5" t="s">
        <v>1136</v>
      </c>
      <c r="B778" s="5" t="s">
        <v>986</v>
      </c>
      <c r="C778" s="39">
        <v>13080002</v>
      </c>
      <c r="D778" s="39">
        <v>9996</v>
      </c>
      <c r="E778" s="39">
        <v>24</v>
      </c>
      <c r="F778" s="39">
        <f t="shared" si="417"/>
        <v>2.4009603841536613E-3</v>
      </c>
      <c r="H778" s="39">
        <f>$H$776</f>
        <v>2561</v>
      </c>
      <c r="I778" s="39">
        <f>$I$776</f>
        <v>0</v>
      </c>
      <c r="J778" s="39">
        <f t="shared" si="418"/>
        <v>2561</v>
      </c>
      <c r="K778" s="39">
        <f t="shared" si="419"/>
        <v>6.1488595438175269</v>
      </c>
      <c r="P778" s="38" t="s">
        <v>903</v>
      </c>
      <c r="Q778" s="40" t="s">
        <v>1213</v>
      </c>
      <c r="R778" s="39">
        <v>3049018.4002335598</v>
      </c>
      <c r="S778" s="41">
        <v>114886.27064800001</v>
      </c>
      <c r="T778" s="39">
        <f t="shared" si="420"/>
        <v>3.7679756422329076E-2</v>
      </c>
      <c r="V778" s="42">
        <f t="shared" ref="V778:V787" si="425">$V$776</f>
        <v>239</v>
      </c>
      <c r="W778" s="42">
        <f t="shared" si="421"/>
        <v>9.0054617849366494</v>
      </c>
    </row>
    <row r="779" spans="1:23" x14ac:dyDescent="0.3">
      <c r="A779" s="5" t="s">
        <v>1136</v>
      </c>
      <c r="B779" s="5" t="s">
        <v>830</v>
      </c>
      <c r="C779" s="39">
        <v>12110106</v>
      </c>
      <c r="D779" s="39">
        <v>17217</v>
      </c>
      <c r="E779" s="39">
        <v>10634</v>
      </c>
      <c r="F779" s="39">
        <f t="shared" si="417"/>
        <v>0.61764535052564329</v>
      </c>
      <c r="H779" s="39">
        <f>Input!J87</f>
        <v>3402</v>
      </c>
      <c r="I779" s="39">
        <f>Input!K87</f>
        <v>0</v>
      </c>
      <c r="J779" s="39">
        <f t="shared" si="418"/>
        <v>3402</v>
      </c>
      <c r="K779" s="39">
        <f t="shared" si="419"/>
        <v>2101.2294824882383</v>
      </c>
      <c r="P779" s="38" t="s">
        <v>903</v>
      </c>
      <c r="Q779" s="40" t="s">
        <v>1214</v>
      </c>
      <c r="R779" s="39">
        <v>3049018.4002335598</v>
      </c>
      <c r="S779" s="41">
        <v>220309.484038</v>
      </c>
      <c r="T779" s="39">
        <f t="shared" si="420"/>
        <v>7.2255872257485865E-2</v>
      </c>
      <c r="V779" s="42">
        <f t="shared" si="425"/>
        <v>239</v>
      </c>
      <c r="W779" s="42">
        <f t="shared" si="421"/>
        <v>17.269153469539123</v>
      </c>
    </row>
    <row r="780" spans="1:23" x14ac:dyDescent="0.3">
      <c r="A780" s="5" t="s">
        <v>1136</v>
      </c>
      <c r="B780" s="5" t="s">
        <v>830</v>
      </c>
      <c r="C780" s="39">
        <v>12110107</v>
      </c>
      <c r="D780" s="39">
        <v>17217</v>
      </c>
      <c r="E780" s="39">
        <v>99</v>
      </c>
      <c r="F780" s="39">
        <f t="shared" si="417"/>
        <v>5.7501306847882903E-3</v>
      </c>
      <c r="H780" s="39">
        <f>$H$779</f>
        <v>3402</v>
      </c>
      <c r="I780" s="39">
        <f>$I$779</f>
        <v>0</v>
      </c>
      <c r="J780" s="39">
        <f t="shared" si="418"/>
        <v>3402</v>
      </c>
      <c r="K780" s="39">
        <f t="shared" si="419"/>
        <v>19.561944589649762</v>
      </c>
      <c r="P780" s="38" t="s">
        <v>903</v>
      </c>
      <c r="Q780" s="40" t="s">
        <v>1220</v>
      </c>
      <c r="R780" s="39">
        <v>3049018.4002335598</v>
      </c>
      <c r="S780" s="41">
        <v>45437.858862599998</v>
      </c>
      <c r="T780" s="39">
        <f t="shared" si="420"/>
        <v>1.4902454789751149E-2</v>
      </c>
      <c r="V780" s="42">
        <f t="shared" si="425"/>
        <v>239</v>
      </c>
      <c r="W780" s="42">
        <f t="shared" si="421"/>
        <v>3.5616866947505246</v>
      </c>
    </row>
    <row r="781" spans="1:23" x14ac:dyDescent="0.3">
      <c r="A781" s="5" t="s">
        <v>1136</v>
      </c>
      <c r="B781" s="5" t="s">
        <v>830</v>
      </c>
      <c r="C781" s="39">
        <v>12110108</v>
      </c>
      <c r="D781" s="39">
        <v>17217</v>
      </c>
      <c r="E781" s="39">
        <v>4682</v>
      </c>
      <c r="F781" s="39">
        <f t="shared" si="417"/>
        <v>0.27194052390079571</v>
      </c>
      <c r="H781" s="39">
        <f t="shared" ref="H781:H783" si="426">$H$779</f>
        <v>3402</v>
      </c>
      <c r="I781" s="39">
        <f t="shared" ref="I781:I783" si="427">$I$779</f>
        <v>0</v>
      </c>
      <c r="J781" s="39">
        <f t="shared" si="418"/>
        <v>3402</v>
      </c>
      <c r="K781" s="39">
        <f t="shared" si="419"/>
        <v>925.14166231050694</v>
      </c>
      <c r="P781" s="38" t="s">
        <v>903</v>
      </c>
      <c r="Q781" s="40" t="s">
        <v>1226</v>
      </c>
      <c r="R781" s="39">
        <v>3049018.4002335598</v>
      </c>
      <c r="S781" s="41">
        <v>2796.2304947299999</v>
      </c>
      <c r="T781" s="39">
        <f t="shared" si="420"/>
        <v>9.1709203674067831E-4</v>
      </c>
      <c r="V781" s="42">
        <f t="shared" si="425"/>
        <v>239</v>
      </c>
      <c r="W781" s="42">
        <f t="shared" si="421"/>
        <v>0.21918499678102213</v>
      </c>
    </row>
    <row r="782" spans="1:23" x14ac:dyDescent="0.3">
      <c r="A782" s="5" t="s">
        <v>1136</v>
      </c>
      <c r="B782" s="5" t="s">
        <v>830</v>
      </c>
      <c r="C782" s="39">
        <v>12110109</v>
      </c>
      <c r="D782" s="39">
        <v>17217</v>
      </c>
      <c r="E782" s="39">
        <v>1390</v>
      </c>
      <c r="F782" s="39">
        <f t="shared" si="417"/>
        <v>8.0734158099552769E-2</v>
      </c>
      <c r="H782" s="39">
        <f t="shared" si="426"/>
        <v>3402</v>
      </c>
      <c r="I782" s="39">
        <f t="shared" si="427"/>
        <v>0</v>
      </c>
      <c r="J782" s="39">
        <f t="shared" si="418"/>
        <v>3402</v>
      </c>
      <c r="K782" s="39">
        <f t="shared" si="419"/>
        <v>274.65760585467854</v>
      </c>
      <c r="P782" s="38" t="s">
        <v>903</v>
      </c>
      <c r="Q782" s="40" t="s">
        <v>1227</v>
      </c>
      <c r="R782" s="39">
        <v>3049018.4002335598</v>
      </c>
      <c r="S782" s="41">
        <v>60439.707996999998</v>
      </c>
      <c r="T782" s="39">
        <f t="shared" si="420"/>
        <v>1.9822677354905505E-2</v>
      </c>
      <c r="V782" s="42">
        <f t="shared" si="425"/>
        <v>239</v>
      </c>
      <c r="W782" s="42">
        <f t="shared" si="421"/>
        <v>4.7376198878224152</v>
      </c>
    </row>
    <row r="783" spans="1:23" x14ac:dyDescent="0.3">
      <c r="A783" s="5" t="s">
        <v>1136</v>
      </c>
      <c r="B783" s="5" t="s">
        <v>830</v>
      </c>
      <c r="C783" s="39">
        <v>12110110</v>
      </c>
      <c r="D783" s="39">
        <v>17217</v>
      </c>
      <c r="E783" s="39">
        <v>412</v>
      </c>
      <c r="F783" s="39">
        <f t="shared" si="417"/>
        <v>2.3929836789219956E-2</v>
      </c>
      <c r="H783" s="39">
        <f t="shared" si="426"/>
        <v>3402</v>
      </c>
      <c r="I783" s="39">
        <f t="shared" si="427"/>
        <v>0</v>
      </c>
      <c r="J783" s="39">
        <f t="shared" si="418"/>
        <v>3402</v>
      </c>
      <c r="K783" s="39">
        <f t="shared" si="419"/>
        <v>81.409304756926289</v>
      </c>
      <c r="P783" s="38" t="s">
        <v>903</v>
      </c>
      <c r="Q783" s="40" t="s">
        <v>1215</v>
      </c>
      <c r="R783" s="39">
        <v>3049018.4002335598</v>
      </c>
      <c r="S783" s="41">
        <v>375912.27345199999</v>
      </c>
      <c r="T783" s="39">
        <f t="shared" si="420"/>
        <v>0.12328960475384619</v>
      </c>
      <c r="V783" s="42">
        <f t="shared" si="425"/>
        <v>239</v>
      </c>
      <c r="W783" s="42">
        <f t="shared" si="421"/>
        <v>29.466215536169241</v>
      </c>
    </row>
    <row r="784" spans="1:23" x14ac:dyDescent="0.3">
      <c r="A784" s="5" t="s">
        <v>1136</v>
      </c>
      <c r="B784" s="5" t="s">
        <v>695</v>
      </c>
      <c r="C784" s="39">
        <v>12100204</v>
      </c>
      <c r="D784" s="39">
        <v>7210</v>
      </c>
      <c r="E784" s="39">
        <v>2500</v>
      </c>
      <c r="F784" s="39">
        <f t="shared" si="417"/>
        <v>0.34674063800277394</v>
      </c>
      <c r="H784" s="39">
        <f>Input!J93</f>
        <v>1024</v>
      </c>
      <c r="I784" s="39">
        <f>Input!K93</f>
        <v>4</v>
      </c>
      <c r="J784" s="39">
        <f t="shared" si="418"/>
        <v>1028</v>
      </c>
      <c r="K784" s="39">
        <f t="shared" si="419"/>
        <v>356.4493758668516</v>
      </c>
      <c r="M784" s="39"/>
      <c r="N784" s="39"/>
      <c r="O784" s="9">
        <f>Input!Q93</f>
        <v>0</v>
      </c>
      <c r="P784" s="38" t="s">
        <v>903</v>
      </c>
      <c r="Q784" s="40" t="s">
        <v>1216</v>
      </c>
      <c r="R784" s="39">
        <v>3049018.4002335598</v>
      </c>
      <c r="S784" s="41">
        <v>984559.34162800002</v>
      </c>
      <c r="T784" s="39">
        <f t="shared" si="420"/>
        <v>0.32291026566208364</v>
      </c>
      <c r="V784" s="42">
        <f t="shared" si="425"/>
        <v>239</v>
      </c>
      <c r="W784" s="42">
        <f t="shared" si="421"/>
        <v>77.175553493237985</v>
      </c>
    </row>
    <row r="785" spans="1:23" x14ac:dyDescent="0.3">
      <c r="A785" s="5" t="s">
        <v>1136</v>
      </c>
      <c r="B785" s="5" t="s">
        <v>695</v>
      </c>
      <c r="C785" s="39">
        <v>12100303</v>
      </c>
      <c r="D785" s="39">
        <v>7210</v>
      </c>
      <c r="E785" s="39">
        <v>4148</v>
      </c>
      <c r="F785" s="39">
        <f t="shared" si="417"/>
        <v>0.57531206657420253</v>
      </c>
      <c r="H785" s="39">
        <f>$H$784</f>
        <v>1024</v>
      </c>
      <c r="I785" s="39">
        <f>$I$784</f>
        <v>4</v>
      </c>
      <c r="J785" s="39">
        <f t="shared" si="418"/>
        <v>1028</v>
      </c>
      <c r="K785" s="39">
        <f t="shared" si="419"/>
        <v>591.42080443828024</v>
      </c>
      <c r="P785" s="38" t="s">
        <v>903</v>
      </c>
      <c r="Q785" s="40" t="s">
        <v>1229</v>
      </c>
      <c r="R785" s="39">
        <v>3049018.4002335598</v>
      </c>
      <c r="S785" s="41">
        <v>376223.04682599998</v>
      </c>
      <c r="T785" s="39">
        <f t="shared" si="420"/>
        <v>0.12339153046671698</v>
      </c>
      <c r="V785" s="42">
        <f t="shared" si="425"/>
        <v>239</v>
      </c>
      <c r="W785" s="42">
        <f t="shared" si="421"/>
        <v>29.49057578154536</v>
      </c>
    </row>
    <row r="786" spans="1:23" x14ac:dyDescent="0.3">
      <c r="A786" s="5" t="s">
        <v>1136</v>
      </c>
      <c r="B786" s="5" t="s">
        <v>695</v>
      </c>
      <c r="C786" s="39">
        <v>12100406</v>
      </c>
      <c r="D786" s="39">
        <v>7210</v>
      </c>
      <c r="E786" s="39">
        <v>562</v>
      </c>
      <c r="F786" s="39">
        <f t="shared" si="417"/>
        <v>7.7947295423023574E-2</v>
      </c>
      <c r="H786" s="39">
        <f>$H$784</f>
        <v>1024</v>
      </c>
      <c r="I786" s="39">
        <f>$I$784</f>
        <v>4</v>
      </c>
      <c r="J786" s="39">
        <f t="shared" si="418"/>
        <v>1028</v>
      </c>
      <c r="K786" s="39">
        <f t="shared" si="419"/>
        <v>80.129819694868232</v>
      </c>
      <c r="P786" s="38" t="s">
        <v>903</v>
      </c>
      <c r="Q786" s="40" t="s">
        <v>1258</v>
      </c>
      <c r="R786" s="39">
        <v>3049018.4002335598</v>
      </c>
      <c r="S786" s="41">
        <v>619081.60996399994</v>
      </c>
      <c r="T786" s="39">
        <f t="shared" si="420"/>
        <v>0.20304292355748896</v>
      </c>
      <c r="V786" s="42">
        <f t="shared" si="425"/>
        <v>239</v>
      </c>
      <c r="W786" s="42">
        <f t="shared" si="421"/>
        <v>48.527258730239858</v>
      </c>
    </row>
    <row r="787" spans="1:23" x14ac:dyDescent="0.3">
      <c r="A787" s="5" t="s">
        <v>1136</v>
      </c>
      <c r="B787" s="5" t="s">
        <v>1002</v>
      </c>
      <c r="C787" s="39">
        <v>12100101</v>
      </c>
      <c r="D787" s="39">
        <v>19807</v>
      </c>
      <c r="E787" s="39">
        <v>101</v>
      </c>
      <c r="F787" s="39">
        <f t="shared" si="417"/>
        <v>5.0992073509365373E-3</v>
      </c>
      <c r="H787" s="39">
        <f>Input!J94</f>
        <v>4108</v>
      </c>
      <c r="I787" s="39">
        <f>Input!K94</f>
        <v>2400</v>
      </c>
      <c r="J787" s="39">
        <f t="shared" si="418"/>
        <v>6508</v>
      </c>
      <c r="K787" s="39">
        <f t="shared" si="419"/>
        <v>33.185641439894987</v>
      </c>
      <c r="P787" s="38" t="s">
        <v>903</v>
      </c>
      <c r="Q787" s="40" t="s">
        <v>1230</v>
      </c>
      <c r="R787" s="39">
        <v>3049018.4002335598</v>
      </c>
      <c r="S787" s="41">
        <v>204677.65126899999</v>
      </c>
      <c r="T787" s="39">
        <f t="shared" si="420"/>
        <v>6.7129031183715174E-2</v>
      </c>
      <c r="V787" s="42">
        <f t="shared" si="425"/>
        <v>239</v>
      </c>
      <c r="W787" s="42">
        <f t="shared" si="421"/>
        <v>16.043838452907927</v>
      </c>
    </row>
    <row r="788" spans="1:23" x14ac:dyDescent="0.3">
      <c r="A788" s="5" t="s">
        <v>1136</v>
      </c>
      <c r="B788" s="5" t="s">
        <v>1002</v>
      </c>
      <c r="C788" s="39">
        <v>12100202</v>
      </c>
      <c r="D788" s="39">
        <v>19807</v>
      </c>
      <c r="E788" s="39">
        <v>18159</v>
      </c>
      <c r="F788" s="39">
        <f t="shared" si="417"/>
        <v>0.91679709193719394</v>
      </c>
      <c r="H788" s="39">
        <f>$H$787</f>
        <v>4108</v>
      </c>
      <c r="I788" s="39">
        <f>$I$787</f>
        <v>2400</v>
      </c>
      <c r="J788" s="39">
        <f t="shared" si="418"/>
        <v>6508</v>
      </c>
      <c r="K788" s="39">
        <f t="shared" si="419"/>
        <v>5966.5154743272578</v>
      </c>
      <c r="P788" s="38" t="s">
        <v>1076</v>
      </c>
      <c r="Q788" s="40" t="s">
        <v>1291</v>
      </c>
      <c r="R788" s="39">
        <v>710294.83812904207</v>
      </c>
      <c r="S788" s="41">
        <v>174726.15299227199</v>
      </c>
      <c r="T788" s="39">
        <f t="shared" si="420"/>
        <v>0.24599102177415627</v>
      </c>
      <c r="V788" s="42">
        <f>Input!M189</f>
        <v>18</v>
      </c>
      <c r="W788" s="42">
        <f t="shared" si="421"/>
        <v>4.427838391934813</v>
      </c>
    </row>
    <row r="789" spans="1:23" x14ac:dyDescent="0.3">
      <c r="A789" s="5" t="s">
        <v>1136</v>
      </c>
      <c r="B789" s="5" t="s">
        <v>1002</v>
      </c>
      <c r="C789" s="39">
        <v>12100203</v>
      </c>
      <c r="D789" s="39">
        <v>19807</v>
      </c>
      <c r="E789" s="39">
        <v>1547</v>
      </c>
      <c r="F789" s="39">
        <f t="shared" si="417"/>
        <v>7.8103700711869548E-2</v>
      </c>
      <c r="H789" s="39">
        <f>$H$787</f>
        <v>4108</v>
      </c>
      <c r="I789" s="39">
        <f>$I$787</f>
        <v>2400</v>
      </c>
      <c r="J789" s="39">
        <f t="shared" si="418"/>
        <v>6508</v>
      </c>
      <c r="K789" s="39">
        <f t="shared" si="419"/>
        <v>508.298884232847</v>
      </c>
      <c r="P789" s="38" t="s">
        <v>1076</v>
      </c>
      <c r="Q789" s="40" t="s">
        <v>1292</v>
      </c>
      <c r="R789" s="39">
        <v>710294.83812904207</v>
      </c>
      <c r="S789" s="41">
        <v>160920.3257671</v>
      </c>
      <c r="T789" s="39">
        <f t="shared" si="420"/>
        <v>0.22655426610022045</v>
      </c>
      <c r="V789" s="42">
        <f>$V$788</f>
        <v>18</v>
      </c>
      <c r="W789" s="42">
        <f t="shared" si="421"/>
        <v>4.0779767898039676</v>
      </c>
    </row>
    <row r="790" spans="1:23" x14ac:dyDescent="0.3">
      <c r="A790" s="5" t="s">
        <v>1136</v>
      </c>
      <c r="B790" s="5" t="s">
        <v>696</v>
      </c>
      <c r="C790" s="39">
        <v>12100202</v>
      </c>
      <c r="D790" s="39">
        <v>131533</v>
      </c>
      <c r="E790" s="39">
        <v>66910</v>
      </c>
      <c r="F790" s="39">
        <f t="shared" si="417"/>
        <v>0.5086936358176275</v>
      </c>
      <c r="H790" s="39">
        <f>Input!J100</f>
        <v>17113</v>
      </c>
      <c r="I790" s="39">
        <f>Input!K100</f>
        <v>2638</v>
      </c>
      <c r="J790" s="39">
        <f t="shared" si="418"/>
        <v>19751</v>
      </c>
      <c r="K790" s="39">
        <f t="shared" si="419"/>
        <v>10047.208001033961</v>
      </c>
      <c r="P790" s="38" t="s">
        <v>1076</v>
      </c>
      <c r="Q790" s="40" t="s">
        <v>1290</v>
      </c>
      <c r="R790" s="39">
        <v>710294.83812904207</v>
      </c>
      <c r="S790" s="41">
        <v>8310.7834447599998</v>
      </c>
      <c r="T790" s="39">
        <f t="shared" si="420"/>
        <v>1.1700470000107401E-2</v>
      </c>
      <c r="V790" s="42">
        <f t="shared" ref="V790:V791" si="428">$V$788</f>
        <v>18</v>
      </c>
      <c r="W790" s="42">
        <f t="shared" si="421"/>
        <v>0.21060846000193323</v>
      </c>
    </row>
    <row r="791" spans="1:23" x14ac:dyDescent="0.3">
      <c r="A791" s="5" t="s">
        <v>1136</v>
      </c>
      <c r="B791" s="5" t="s">
        <v>696</v>
      </c>
      <c r="C791" s="39">
        <v>12100203</v>
      </c>
      <c r="D791" s="39">
        <v>131533</v>
      </c>
      <c r="E791" s="39">
        <v>9219</v>
      </c>
      <c r="F791" s="39">
        <f t="shared" si="417"/>
        <v>7.0088875035162285E-2</v>
      </c>
      <c r="H791" s="39">
        <f>$H$790</f>
        <v>17113</v>
      </c>
      <c r="I791" s="39">
        <f>$I$790</f>
        <v>2638</v>
      </c>
      <c r="J791" s="39">
        <f t="shared" si="418"/>
        <v>19751</v>
      </c>
      <c r="K791" s="39">
        <f t="shared" si="419"/>
        <v>1384.3253708194902</v>
      </c>
      <c r="P791" s="38" t="s">
        <v>1076</v>
      </c>
      <c r="Q791" s="40" t="s">
        <v>1270</v>
      </c>
      <c r="R791" s="39">
        <v>710294.83812904207</v>
      </c>
      <c r="S791" s="41">
        <v>366337.57592491002</v>
      </c>
      <c r="T791" s="39">
        <f t="shared" si="420"/>
        <v>0.51575424212551579</v>
      </c>
      <c r="V791" s="42">
        <f t="shared" si="428"/>
        <v>18</v>
      </c>
      <c r="W791" s="42">
        <f t="shared" si="421"/>
        <v>9.2835763582592836</v>
      </c>
    </row>
    <row r="792" spans="1:23" x14ac:dyDescent="0.3">
      <c r="A792" s="5" t="s">
        <v>1136</v>
      </c>
      <c r="B792" s="5" t="s">
        <v>696</v>
      </c>
      <c r="C792" s="39">
        <v>12100303</v>
      </c>
      <c r="D792" s="39">
        <v>131533</v>
      </c>
      <c r="E792" s="39">
        <v>363</v>
      </c>
      <c r="F792" s="39">
        <f t="shared" si="417"/>
        <v>2.7597637094873531E-3</v>
      </c>
      <c r="H792" s="39">
        <f t="shared" ref="H792:H793" si="429">$H$790</f>
        <v>17113</v>
      </c>
      <c r="I792" s="39">
        <f t="shared" ref="I792:I793" si="430">$I$790</f>
        <v>2638</v>
      </c>
      <c r="J792" s="39">
        <f t="shared" si="418"/>
        <v>19751</v>
      </c>
      <c r="K792" s="39">
        <f t="shared" si="419"/>
        <v>54.508093026084708</v>
      </c>
      <c r="P792" s="38" t="s">
        <v>1077</v>
      </c>
      <c r="Q792" s="40" t="s">
        <v>1143</v>
      </c>
      <c r="R792" s="39">
        <v>590028.99691231991</v>
      </c>
      <c r="S792" s="41">
        <v>531020.34770399996</v>
      </c>
      <c r="T792" s="39">
        <f t="shared" si="420"/>
        <v>0.89999025553469736</v>
      </c>
      <c r="V792" s="42">
        <f>Input!M190</f>
        <v>801</v>
      </c>
      <c r="W792" s="42">
        <f t="shared" si="421"/>
        <v>720.89219468329259</v>
      </c>
    </row>
    <row r="793" spans="1:23" x14ac:dyDescent="0.3">
      <c r="A793" s="5" t="s">
        <v>1136</v>
      </c>
      <c r="B793" s="5" t="s">
        <v>696</v>
      </c>
      <c r="C793" s="39">
        <v>12100304</v>
      </c>
      <c r="D793" s="39">
        <v>131533</v>
      </c>
      <c r="E793" s="39">
        <v>55041</v>
      </c>
      <c r="F793" s="39">
        <f t="shared" si="417"/>
        <v>0.41845772543772286</v>
      </c>
      <c r="H793" s="39">
        <f t="shared" si="429"/>
        <v>17113</v>
      </c>
      <c r="I793" s="39">
        <f t="shared" si="430"/>
        <v>2638</v>
      </c>
      <c r="J793" s="39">
        <f t="shared" si="418"/>
        <v>19751</v>
      </c>
      <c r="K793" s="39">
        <f t="shared" si="419"/>
        <v>8264.9585351204641</v>
      </c>
      <c r="P793" s="38" t="s">
        <v>1077</v>
      </c>
      <c r="Q793" s="40" t="s">
        <v>1164</v>
      </c>
      <c r="R793" s="39">
        <v>590028.99691231991</v>
      </c>
      <c r="S793" s="41">
        <v>8331.3658350200003</v>
      </c>
      <c r="T793" s="39">
        <f t="shared" si="420"/>
        <v>1.4120265069376017E-2</v>
      </c>
      <c r="V793" s="42">
        <f>$V$792</f>
        <v>801</v>
      </c>
      <c r="W793" s="42">
        <f t="shared" si="421"/>
        <v>11.31033232057019</v>
      </c>
    </row>
    <row r="794" spans="1:23" x14ac:dyDescent="0.3">
      <c r="A794" s="5" t="s">
        <v>1136</v>
      </c>
      <c r="B794" s="5" t="s">
        <v>762</v>
      </c>
      <c r="C794" s="39">
        <v>12090205</v>
      </c>
      <c r="D794" s="39">
        <v>116839</v>
      </c>
      <c r="E794" s="39">
        <v>544</v>
      </c>
      <c r="F794" s="39">
        <f t="shared" si="417"/>
        <v>4.655979595854124E-3</v>
      </c>
      <c r="H794" s="39">
        <f>Input!J112</f>
        <v>17278</v>
      </c>
      <c r="I794" s="39">
        <f>Input!K112</f>
        <v>212</v>
      </c>
      <c r="J794" s="39">
        <f t="shared" si="418"/>
        <v>17490</v>
      </c>
      <c r="K794" s="39">
        <f t="shared" si="419"/>
        <v>81.43308313148863</v>
      </c>
      <c r="P794" s="38" t="s">
        <v>1077</v>
      </c>
      <c r="Q794" s="40" t="s">
        <v>1140</v>
      </c>
      <c r="R794" s="39">
        <v>590028.99691231991</v>
      </c>
      <c r="S794" s="41">
        <v>14131.6160289</v>
      </c>
      <c r="T794" s="39">
        <f t="shared" si="420"/>
        <v>2.395071446124198E-2</v>
      </c>
      <c r="V794" s="42">
        <f t="shared" ref="V794:V795" si="431">$V$792</f>
        <v>801</v>
      </c>
      <c r="W794" s="42">
        <f t="shared" si="421"/>
        <v>19.184522283454825</v>
      </c>
    </row>
    <row r="795" spans="1:23" x14ac:dyDescent="0.3">
      <c r="A795" s="5" t="s">
        <v>1136</v>
      </c>
      <c r="B795" s="5" t="s">
        <v>762</v>
      </c>
      <c r="C795" s="39">
        <v>12100203</v>
      </c>
      <c r="D795" s="39">
        <v>116839</v>
      </c>
      <c r="E795" s="39">
        <v>116295</v>
      </c>
      <c r="F795" s="39">
        <f t="shared" si="417"/>
        <v>0.99534402040414582</v>
      </c>
      <c r="H795" s="39">
        <f>$H$794</f>
        <v>17278</v>
      </c>
      <c r="I795" s="39">
        <f>$I$794</f>
        <v>212</v>
      </c>
      <c r="J795" s="39">
        <f t="shared" si="418"/>
        <v>17490</v>
      </c>
      <c r="K795" s="39">
        <f t="shared" si="419"/>
        <v>17408.566916868509</v>
      </c>
      <c r="P795" s="38" t="s">
        <v>1077</v>
      </c>
      <c r="Q795" s="40" t="s">
        <v>1142</v>
      </c>
      <c r="R795" s="39">
        <v>590028.99691231991</v>
      </c>
      <c r="S795" s="41">
        <v>36545.667344399997</v>
      </c>
      <c r="T795" s="39">
        <f t="shared" si="420"/>
        <v>6.1938764934684719E-2</v>
      </c>
      <c r="V795" s="42">
        <f t="shared" si="431"/>
        <v>801</v>
      </c>
      <c r="W795" s="42">
        <f t="shared" si="421"/>
        <v>49.612950712682462</v>
      </c>
    </row>
    <row r="796" spans="1:23" x14ac:dyDescent="0.3">
      <c r="A796" s="5" t="s">
        <v>1136</v>
      </c>
      <c r="B796" s="5" t="s">
        <v>1029</v>
      </c>
      <c r="C796" s="39">
        <v>12100202</v>
      </c>
      <c r="D796" s="39">
        <v>14824</v>
      </c>
      <c r="E796" s="39">
        <v>111</v>
      </c>
      <c r="F796" s="39">
        <f t="shared" si="417"/>
        <v>7.4878575283324339E-3</v>
      </c>
      <c r="H796" s="39">
        <f>Input!J137</f>
        <v>2927</v>
      </c>
      <c r="I796" s="39">
        <f>Input!K137</f>
        <v>118</v>
      </c>
      <c r="J796" s="39">
        <f t="shared" si="418"/>
        <v>3045</v>
      </c>
      <c r="K796" s="39">
        <f t="shared" si="419"/>
        <v>22.800526173772262</v>
      </c>
      <c r="P796" s="38" t="s">
        <v>1078</v>
      </c>
      <c r="Q796" s="40" t="s">
        <v>1217</v>
      </c>
      <c r="R796" s="39">
        <v>2439885.4264911003</v>
      </c>
      <c r="S796" s="41">
        <v>722600.21816100006</v>
      </c>
      <c r="T796" s="39">
        <f t="shared" si="420"/>
        <v>0.29616153706045173</v>
      </c>
      <c r="V796" s="42">
        <f>Input!M191</f>
        <v>0</v>
      </c>
      <c r="W796" s="42">
        <f t="shared" si="421"/>
        <v>0</v>
      </c>
    </row>
    <row r="797" spans="1:23" x14ac:dyDescent="0.3">
      <c r="A797" s="5" t="s">
        <v>1136</v>
      </c>
      <c r="B797" s="5" t="s">
        <v>1029</v>
      </c>
      <c r="C797" s="39">
        <v>12100204</v>
      </c>
      <c r="D797" s="39">
        <v>14824</v>
      </c>
      <c r="E797" s="39">
        <v>17</v>
      </c>
      <c r="F797" s="39">
        <f t="shared" si="417"/>
        <v>1.1467889908256881E-3</v>
      </c>
      <c r="H797" s="39">
        <f>$H$796</f>
        <v>2927</v>
      </c>
      <c r="I797" s="39">
        <f>$I$796</f>
        <v>118</v>
      </c>
      <c r="J797" s="39">
        <f t="shared" si="418"/>
        <v>3045</v>
      </c>
      <c r="K797" s="39">
        <f t="shared" si="419"/>
        <v>3.4919724770642202</v>
      </c>
      <c r="P797" s="38" t="s">
        <v>1078</v>
      </c>
      <c r="Q797" s="40" t="s">
        <v>1205</v>
      </c>
      <c r="R797" s="39">
        <v>2439885.4264911003</v>
      </c>
      <c r="S797" s="41">
        <v>888597.50250299997</v>
      </c>
      <c r="T797" s="39">
        <f t="shared" si="420"/>
        <v>0.36419640564062411</v>
      </c>
      <c r="V797" s="42">
        <f>$V$796</f>
        <v>0</v>
      </c>
      <c r="W797" s="42">
        <f t="shared" si="421"/>
        <v>0</v>
      </c>
    </row>
    <row r="798" spans="1:23" x14ac:dyDescent="0.3">
      <c r="A798" s="5" t="s">
        <v>1136</v>
      </c>
      <c r="B798" s="5" t="s">
        <v>1029</v>
      </c>
      <c r="C798" s="39">
        <v>12100303</v>
      </c>
      <c r="D798" s="39">
        <v>14824</v>
      </c>
      <c r="E798" s="39">
        <v>14116</v>
      </c>
      <c r="F798" s="39">
        <f t="shared" si="417"/>
        <v>0.95223961144090663</v>
      </c>
      <c r="H798" s="39">
        <f t="shared" ref="H798:H802" si="432">$H$796</f>
        <v>2927</v>
      </c>
      <c r="I798" s="39">
        <f t="shared" ref="I798:I802" si="433">$I$796</f>
        <v>118</v>
      </c>
      <c r="J798" s="39">
        <f t="shared" si="418"/>
        <v>3045</v>
      </c>
      <c r="K798" s="39">
        <f t="shared" si="419"/>
        <v>2899.5696168375607</v>
      </c>
      <c r="P798" s="38" t="s">
        <v>1078</v>
      </c>
      <c r="Q798" s="40" t="s">
        <v>1206</v>
      </c>
      <c r="R798" s="39">
        <v>2439885.4264911003</v>
      </c>
      <c r="S798" s="41">
        <v>330571.670851</v>
      </c>
      <c r="T798" s="39">
        <f t="shared" si="420"/>
        <v>0.13548655492664208</v>
      </c>
      <c r="V798" s="42">
        <f t="shared" ref="V798:V801" si="434">$V$796</f>
        <v>0</v>
      </c>
      <c r="W798" s="42">
        <f t="shared" si="421"/>
        <v>0</v>
      </c>
    </row>
    <row r="799" spans="1:23" x14ac:dyDescent="0.3">
      <c r="A799" s="5" t="s">
        <v>1136</v>
      </c>
      <c r="B799" s="5" t="s">
        <v>1029</v>
      </c>
      <c r="C799" s="39">
        <v>12100304</v>
      </c>
      <c r="D799" s="39">
        <v>14824</v>
      </c>
      <c r="E799" s="39">
        <v>348</v>
      </c>
      <c r="F799" s="39">
        <f t="shared" si="417"/>
        <v>2.3475445223961146E-2</v>
      </c>
      <c r="H799" s="39">
        <f t="shared" si="432"/>
        <v>2927</v>
      </c>
      <c r="I799" s="39">
        <f t="shared" si="433"/>
        <v>118</v>
      </c>
      <c r="J799" s="39">
        <f t="shared" si="418"/>
        <v>3045</v>
      </c>
      <c r="K799" s="39">
        <f t="shared" si="419"/>
        <v>71.482730706961689</v>
      </c>
      <c r="P799" s="38" t="s">
        <v>1078</v>
      </c>
      <c r="Q799" s="40" t="s">
        <v>1207</v>
      </c>
      <c r="R799" s="39">
        <v>2439885.4264911003</v>
      </c>
      <c r="S799" s="41">
        <v>124964.900267</v>
      </c>
      <c r="T799" s="39">
        <f t="shared" si="420"/>
        <v>5.121752804873185E-2</v>
      </c>
      <c r="V799" s="42">
        <f t="shared" si="434"/>
        <v>0</v>
      </c>
      <c r="W799" s="42">
        <f t="shared" si="421"/>
        <v>0</v>
      </c>
    </row>
    <row r="800" spans="1:23" x14ac:dyDescent="0.3">
      <c r="A800" s="5" t="s">
        <v>1136</v>
      </c>
      <c r="B800" s="5" t="s">
        <v>1029</v>
      </c>
      <c r="C800" s="39">
        <v>12100406</v>
      </c>
      <c r="D800" s="39">
        <v>14824</v>
      </c>
      <c r="E800" s="39">
        <v>62</v>
      </c>
      <c r="F800" s="39">
        <f t="shared" si="417"/>
        <v>4.1824069077172153E-3</v>
      </c>
      <c r="H800" s="39">
        <f t="shared" si="432"/>
        <v>2927</v>
      </c>
      <c r="I800" s="39">
        <f t="shared" si="433"/>
        <v>118</v>
      </c>
      <c r="J800" s="39">
        <f t="shared" si="418"/>
        <v>3045</v>
      </c>
      <c r="K800" s="39">
        <f t="shared" si="419"/>
        <v>12.735429033998921</v>
      </c>
      <c r="P800" s="38" t="s">
        <v>1078</v>
      </c>
      <c r="Q800" s="40" t="s">
        <v>1218</v>
      </c>
      <c r="R800" s="39">
        <v>2439885.4264911003</v>
      </c>
      <c r="S800" s="41">
        <v>361477.12751399999</v>
      </c>
      <c r="T800" s="39">
        <f t="shared" si="420"/>
        <v>0.14815332047532048</v>
      </c>
      <c r="V800" s="42">
        <f t="shared" si="434"/>
        <v>0</v>
      </c>
      <c r="W800" s="42">
        <f t="shared" si="421"/>
        <v>0</v>
      </c>
    </row>
    <row r="801" spans="1:23" x14ac:dyDescent="0.3">
      <c r="A801" s="5" t="s">
        <v>1136</v>
      </c>
      <c r="B801" s="5" t="s">
        <v>1029</v>
      </c>
      <c r="C801" s="39">
        <v>12110110</v>
      </c>
      <c r="D801" s="39">
        <v>14824</v>
      </c>
      <c r="E801" s="39">
        <v>99</v>
      </c>
      <c r="F801" s="39">
        <f t="shared" si="417"/>
        <v>6.6783594171613602E-3</v>
      </c>
      <c r="H801" s="39">
        <f t="shared" si="432"/>
        <v>2927</v>
      </c>
      <c r="I801" s="39">
        <f t="shared" si="433"/>
        <v>118</v>
      </c>
      <c r="J801" s="39">
        <f t="shared" si="418"/>
        <v>3045</v>
      </c>
      <c r="K801" s="39">
        <f t="shared" si="419"/>
        <v>20.335604425256342</v>
      </c>
      <c r="P801" s="38" t="s">
        <v>1078</v>
      </c>
      <c r="Q801" s="40" t="s">
        <v>1215</v>
      </c>
      <c r="R801" s="39">
        <v>2439885.4264911003</v>
      </c>
      <c r="S801" s="41">
        <v>11674.007195100001</v>
      </c>
      <c r="T801" s="39">
        <f t="shared" si="420"/>
        <v>4.7846538482296157E-3</v>
      </c>
      <c r="V801" s="42">
        <f t="shared" si="434"/>
        <v>0</v>
      </c>
      <c r="W801" s="42">
        <f t="shared" si="421"/>
        <v>0</v>
      </c>
    </row>
    <row r="802" spans="1:23" x14ac:dyDescent="0.3">
      <c r="A802" s="5" t="s">
        <v>1136</v>
      </c>
      <c r="B802" s="5" t="s">
        <v>1029</v>
      </c>
      <c r="C802" s="39">
        <v>12110111</v>
      </c>
      <c r="D802" s="39">
        <v>14824</v>
      </c>
      <c r="E802" s="39">
        <v>71</v>
      </c>
      <c r="F802" s="39">
        <f t="shared" si="417"/>
        <v>4.7895304910955212E-3</v>
      </c>
      <c r="H802" s="39">
        <f t="shared" si="432"/>
        <v>2927</v>
      </c>
      <c r="I802" s="39">
        <f t="shared" si="433"/>
        <v>118</v>
      </c>
      <c r="J802" s="39">
        <f t="shared" si="418"/>
        <v>3045</v>
      </c>
      <c r="K802" s="39">
        <f t="shared" si="419"/>
        <v>14.584120345385863</v>
      </c>
      <c r="P802" s="38" t="s">
        <v>1079</v>
      </c>
      <c r="Q802" s="40" t="s">
        <v>1181</v>
      </c>
      <c r="R802" s="39">
        <v>165653.95555064335</v>
      </c>
      <c r="S802" s="41">
        <v>107755.8996174512</v>
      </c>
      <c r="T802" s="39">
        <f t="shared" si="420"/>
        <v>0.6504879358857707</v>
      </c>
      <c r="V802" s="42">
        <f>Input!M192</f>
        <v>0</v>
      </c>
      <c r="W802" s="42">
        <f t="shared" si="421"/>
        <v>0</v>
      </c>
    </row>
    <row r="803" spans="1:23" x14ac:dyDescent="0.3">
      <c r="A803" s="5" t="s">
        <v>1136</v>
      </c>
      <c r="B803" s="5" t="s">
        <v>1030</v>
      </c>
      <c r="C803" s="39">
        <v>12090206</v>
      </c>
      <c r="D803" s="39">
        <v>33410</v>
      </c>
      <c r="E803" s="39">
        <v>316</v>
      </c>
      <c r="F803" s="39">
        <f t="shared" si="417"/>
        <v>9.4582460341215199E-3</v>
      </c>
      <c r="H803" s="39">
        <f>Input!J139</f>
        <v>4649</v>
      </c>
      <c r="I803" s="39">
        <f>Input!K139</f>
        <v>0</v>
      </c>
      <c r="J803" s="39">
        <f t="shared" si="418"/>
        <v>4649</v>
      </c>
      <c r="K803" s="39">
        <f t="shared" si="419"/>
        <v>43.971385812630949</v>
      </c>
      <c r="P803" s="38" t="s">
        <v>1079</v>
      </c>
      <c r="Q803" s="40" t="s">
        <v>1203</v>
      </c>
      <c r="R803" s="39">
        <v>165653.95555064335</v>
      </c>
      <c r="S803" s="41">
        <v>57898.055933192154</v>
      </c>
      <c r="T803" s="39">
        <f t="shared" si="420"/>
        <v>0.3495120641142293</v>
      </c>
      <c r="V803" s="42">
        <f>$V$802</f>
        <v>0</v>
      </c>
      <c r="W803" s="42">
        <f t="shared" si="421"/>
        <v>0</v>
      </c>
    </row>
    <row r="804" spans="1:23" x14ac:dyDescent="0.3">
      <c r="A804" s="5" t="s">
        <v>1136</v>
      </c>
      <c r="B804" s="5" t="s">
        <v>1030</v>
      </c>
      <c r="C804" s="39">
        <v>12100201</v>
      </c>
      <c r="D804" s="39">
        <v>33410</v>
      </c>
      <c r="E804" s="39">
        <v>13219</v>
      </c>
      <c r="F804" s="39">
        <f t="shared" si="417"/>
        <v>0.39565998204130498</v>
      </c>
      <c r="H804" s="39">
        <f>$H$803</f>
        <v>4649</v>
      </c>
      <c r="I804" s="39">
        <f>$I$803</f>
        <v>0</v>
      </c>
      <c r="J804" s="39">
        <f t="shared" si="418"/>
        <v>4649</v>
      </c>
      <c r="K804" s="39">
        <f t="shared" si="419"/>
        <v>1839.4232565100269</v>
      </c>
      <c r="P804" s="38" t="s">
        <v>1080</v>
      </c>
      <c r="Q804" s="40" t="s">
        <v>1143</v>
      </c>
      <c r="R804" s="39">
        <v>590008.67640393006</v>
      </c>
      <c r="S804" s="41">
        <v>1106.9867134599999</v>
      </c>
      <c r="T804" s="39">
        <f t="shared" si="420"/>
        <v>1.8762210756069252E-3</v>
      </c>
      <c r="V804" s="42">
        <f>Input!M193</f>
        <v>0</v>
      </c>
      <c r="W804" s="42">
        <f t="shared" si="421"/>
        <v>0</v>
      </c>
    </row>
    <row r="805" spans="1:23" x14ac:dyDescent="0.3">
      <c r="A805" s="5" t="s">
        <v>1136</v>
      </c>
      <c r="B805" s="5" t="s">
        <v>1030</v>
      </c>
      <c r="C805" s="39">
        <v>12100203</v>
      </c>
      <c r="D805" s="39">
        <v>33410</v>
      </c>
      <c r="E805" s="39">
        <v>160</v>
      </c>
      <c r="F805" s="39">
        <f t="shared" si="417"/>
        <v>4.7889853337324158E-3</v>
      </c>
      <c r="H805" s="39">
        <f t="shared" ref="H805:H807" si="435">$H$803</f>
        <v>4649</v>
      </c>
      <c r="I805" s="39">
        <f t="shared" ref="I805:I807" si="436">$I$803</f>
        <v>0</v>
      </c>
      <c r="J805" s="39">
        <f t="shared" si="418"/>
        <v>4649</v>
      </c>
      <c r="K805" s="39">
        <f t="shared" si="419"/>
        <v>22.263992816522002</v>
      </c>
      <c r="P805" s="38" t="s">
        <v>1080</v>
      </c>
      <c r="Q805" s="40" t="s">
        <v>1165</v>
      </c>
      <c r="R805" s="39">
        <v>590008.67640393006</v>
      </c>
      <c r="S805" s="41">
        <v>123564.66039800001</v>
      </c>
      <c r="T805" s="39">
        <f t="shared" si="420"/>
        <v>0.20942854798529356</v>
      </c>
      <c r="V805" s="42">
        <f>$V$804</f>
        <v>0</v>
      </c>
      <c r="W805" s="42">
        <f t="shared" si="421"/>
        <v>0</v>
      </c>
    </row>
    <row r="806" spans="1:23" x14ac:dyDescent="0.3">
      <c r="A806" s="5" t="s">
        <v>1136</v>
      </c>
      <c r="B806" s="5" t="s">
        <v>1030</v>
      </c>
      <c r="C806" s="39">
        <v>12100302</v>
      </c>
      <c r="D806" s="39">
        <v>33410</v>
      </c>
      <c r="E806" s="39">
        <v>12</v>
      </c>
      <c r="F806" s="39">
        <f t="shared" si="417"/>
        <v>3.5917390002993118E-4</v>
      </c>
      <c r="H806" s="39">
        <f t="shared" si="435"/>
        <v>4649</v>
      </c>
      <c r="I806" s="39">
        <f t="shared" si="436"/>
        <v>0</v>
      </c>
      <c r="J806" s="39">
        <f t="shared" si="418"/>
        <v>4649</v>
      </c>
      <c r="K806" s="39">
        <f t="shared" si="419"/>
        <v>1.66979946123915</v>
      </c>
      <c r="P806" s="38" t="s">
        <v>1080</v>
      </c>
      <c r="Q806" s="40" t="s">
        <v>1164</v>
      </c>
      <c r="R806" s="39">
        <v>590008.67640393006</v>
      </c>
      <c r="S806" s="41">
        <v>99872.620501700003</v>
      </c>
      <c r="T806" s="39">
        <f t="shared" si="420"/>
        <v>0.16927313867724464</v>
      </c>
      <c r="V806" s="42">
        <f t="shared" ref="V806:V809" si="437">$V$804</f>
        <v>0</v>
      </c>
      <c r="W806" s="42">
        <f t="shared" si="421"/>
        <v>0</v>
      </c>
    </row>
    <row r="807" spans="1:23" x14ac:dyDescent="0.3">
      <c r="A807" s="5" t="s">
        <v>1136</v>
      </c>
      <c r="B807" s="5" t="s">
        <v>1030</v>
      </c>
      <c r="C807" s="39">
        <v>12100304</v>
      </c>
      <c r="D807" s="39">
        <v>33410</v>
      </c>
      <c r="E807" s="39">
        <v>19703</v>
      </c>
      <c r="F807" s="39">
        <f t="shared" si="417"/>
        <v>0.58973361269081115</v>
      </c>
      <c r="H807" s="39">
        <f t="shared" si="435"/>
        <v>4649</v>
      </c>
      <c r="I807" s="39">
        <f t="shared" si="436"/>
        <v>0</v>
      </c>
      <c r="J807" s="39">
        <f t="shared" si="418"/>
        <v>4649</v>
      </c>
      <c r="K807" s="39">
        <f t="shared" si="419"/>
        <v>2741.6715653995811</v>
      </c>
      <c r="P807" s="38" t="s">
        <v>1080</v>
      </c>
      <c r="Q807" s="40" t="s">
        <v>1140</v>
      </c>
      <c r="R807" s="39">
        <v>590008.67640393006</v>
      </c>
      <c r="S807" s="41">
        <v>351136.72445799998</v>
      </c>
      <c r="T807" s="39">
        <f t="shared" si="420"/>
        <v>0.59513823864109716</v>
      </c>
      <c r="V807" s="42">
        <f t="shared" si="437"/>
        <v>0</v>
      </c>
      <c r="W807" s="42">
        <f t="shared" si="421"/>
        <v>0</v>
      </c>
    </row>
    <row r="808" spans="1:23" x14ac:dyDescent="0.3">
      <c r="A808" s="5" t="s">
        <v>1136</v>
      </c>
      <c r="B808" s="5" t="s">
        <v>1039</v>
      </c>
      <c r="C808" s="39">
        <v>12110103</v>
      </c>
      <c r="D808" s="39">
        <v>6878</v>
      </c>
      <c r="E808" s="39">
        <v>1441</v>
      </c>
      <c r="F808" s="39">
        <f t="shared" si="417"/>
        <v>0.2095085780750218</v>
      </c>
      <c r="H808" s="39">
        <f>Input!J147</f>
        <v>1799</v>
      </c>
      <c r="I808" s="39">
        <f>Input!K147</f>
        <v>0</v>
      </c>
      <c r="J808" s="39">
        <f t="shared" si="418"/>
        <v>1799</v>
      </c>
      <c r="K808" s="39">
        <f t="shared" si="419"/>
        <v>376.9059319569642</v>
      </c>
      <c r="P808" s="38" t="s">
        <v>1080</v>
      </c>
      <c r="Q808" s="40" t="s">
        <v>1166</v>
      </c>
      <c r="R808" s="39">
        <v>590008.67640393006</v>
      </c>
      <c r="S808" s="41">
        <v>13293.575649500001</v>
      </c>
      <c r="T808" s="39">
        <f t="shared" si="420"/>
        <v>2.2531152813757928E-2</v>
      </c>
      <c r="V808" s="42">
        <f t="shared" si="437"/>
        <v>0</v>
      </c>
      <c r="W808" s="42">
        <f t="shared" si="421"/>
        <v>0</v>
      </c>
    </row>
    <row r="809" spans="1:23" x14ac:dyDescent="0.3">
      <c r="A809" s="5" t="s">
        <v>1136</v>
      </c>
      <c r="B809" s="5" t="s">
        <v>1039</v>
      </c>
      <c r="C809" s="39">
        <v>12110105</v>
      </c>
      <c r="D809" s="39">
        <v>6878</v>
      </c>
      <c r="E809" s="39">
        <v>5169</v>
      </c>
      <c r="F809" s="39">
        <f t="shared" si="417"/>
        <v>0.7515266065716778</v>
      </c>
      <c r="H809" s="39">
        <f>$H$808</f>
        <v>1799</v>
      </c>
      <c r="I809" s="39">
        <f>$I$808</f>
        <v>0</v>
      </c>
      <c r="J809" s="39">
        <f t="shared" si="418"/>
        <v>1799</v>
      </c>
      <c r="K809" s="39">
        <f t="shared" si="419"/>
        <v>1351.9963652224483</v>
      </c>
      <c r="P809" s="38" t="s">
        <v>1080</v>
      </c>
      <c r="Q809" s="40" t="s">
        <v>1142</v>
      </c>
      <c r="R809" s="39">
        <v>590008.67640393006</v>
      </c>
      <c r="S809" s="41">
        <v>1034.10868327</v>
      </c>
      <c r="T809" s="39">
        <f t="shared" si="420"/>
        <v>1.7527008069997119E-3</v>
      </c>
      <c r="V809" s="42">
        <f t="shared" si="437"/>
        <v>0</v>
      </c>
      <c r="W809" s="42">
        <f t="shared" si="421"/>
        <v>0</v>
      </c>
    </row>
    <row r="810" spans="1:23" x14ac:dyDescent="0.3">
      <c r="A810" s="5" t="s">
        <v>1136</v>
      </c>
      <c r="B810" s="5" t="s">
        <v>1039</v>
      </c>
      <c r="C810" s="39">
        <v>12110108</v>
      </c>
      <c r="D810" s="39">
        <v>6878</v>
      </c>
      <c r="E810" s="39">
        <v>268</v>
      </c>
      <c r="F810" s="39">
        <f t="shared" si="417"/>
        <v>3.8964815353300375E-2</v>
      </c>
      <c r="H810" s="39">
        <f>$H$808</f>
        <v>1799</v>
      </c>
      <c r="I810" s="39">
        <f>$I$808</f>
        <v>0</v>
      </c>
      <c r="J810" s="39">
        <f t="shared" si="418"/>
        <v>1799</v>
      </c>
      <c r="K810" s="39">
        <f t="shared" si="419"/>
        <v>70.097702820587372</v>
      </c>
      <c r="P810" s="38" t="s">
        <v>1081</v>
      </c>
      <c r="Q810" s="40" t="s">
        <v>1249</v>
      </c>
      <c r="R810" s="39">
        <v>752626.60087229998</v>
      </c>
      <c r="S810" s="41">
        <v>698971.64478099998</v>
      </c>
      <c r="T810" s="39">
        <f t="shared" si="420"/>
        <v>0.92870972667041862</v>
      </c>
      <c r="V810" s="42">
        <f>Input!M194</f>
        <v>798</v>
      </c>
      <c r="W810" s="42">
        <f t="shared" si="421"/>
        <v>741.11036188299408</v>
      </c>
    </row>
    <row r="811" spans="1:23" x14ac:dyDescent="0.3">
      <c r="A811" s="5" t="s">
        <v>1136</v>
      </c>
      <c r="B811" s="5" t="s">
        <v>792</v>
      </c>
      <c r="C811" s="39">
        <v>12100302</v>
      </c>
      <c r="D811" s="39">
        <v>46006</v>
      </c>
      <c r="E811" s="39">
        <v>10874</v>
      </c>
      <c r="F811" s="39">
        <f t="shared" si="417"/>
        <v>0.23636047472068861</v>
      </c>
      <c r="H811" s="39">
        <f>Input!J172</f>
        <v>7576</v>
      </c>
      <c r="I811" s="39">
        <f>Input!K172</f>
        <v>67</v>
      </c>
      <c r="J811" s="39">
        <f t="shared" si="418"/>
        <v>7643</v>
      </c>
      <c r="K811" s="39">
        <f t="shared" si="419"/>
        <v>1806.5031082902231</v>
      </c>
      <c r="P811" s="38" t="s">
        <v>1081</v>
      </c>
      <c r="Q811" s="40" t="s">
        <v>1229</v>
      </c>
      <c r="R811" s="39">
        <v>752626.60087229998</v>
      </c>
      <c r="S811" s="41">
        <v>30278.142940400001</v>
      </c>
      <c r="T811" s="39">
        <f t="shared" si="420"/>
        <v>4.0229966500396612E-2</v>
      </c>
      <c r="V811" s="42">
        <f>$V$810</f>
        <v>798</v>
      </c>
      <c r="W811" s="42">
        <f t="shared" si="421"/>
        <v>32.103513267316494</v>
      </c>
    </row>
    <row r="812" spans="1:23" x14ac:dyDescent="0.3">
      <c r="A812" s="5" t="s">
        <v>1136</v>
      </c>
      <c r="B812" s="5" t="s">
        <v>792</v>
      </c>
      <c r="C812" s="39">
        <v>12110106</v>
      </c>
      <c r="D812" s="39">
        <v>46006</v>
      </c>
      <c r="E812" s="39">
        <v>92</v>
      </c>
      <c r="F812" s="39">
        <f t="shared" si="417"/>
        <v>1.9997391644568101E-3</v>
      </c>
      <c r="H812" s="39">
        <f>$H$811</f>
        <v>7576</v>
      </c>
      <c r="I812" s="39">
        <f>$I$811</f>
        <v>67</v>
      </c>
      <c r="J812" s="39">
        <f t="shared" si="418"/>
        <v>7643</v>
      </c>
      <c r="K812" s="39">
        <f t="shared" si="419"/>
        <v>15.2840064339434</v>
      </c>
      <c r="P812" s="38" t="s">
        <v>1081</v>
      </c>
      <c r="Q812" s="40" t="s">
        <v>1251</v>
      </c>
      <c r="R812" s="39">
        <v>752626.60087229998</v>
      </c>
      <c r="S812" s="41">
        <v>23376.813150900001</v>
      </c>
      <c r="T812" s="39">
        <f t="shared" si="420"/>
        <v>3.1060306829184745E-2</v>
      </c>
      <c r="V812" s="42">
        <f>$V$810</f>
        <v>798</v>
      </c>
      <c r="W812" s="42">
        <f t="shared" si="421"/>
        <v>24.786124849689426</v>
      </c>
    </row>
    <row r="813" spans="1:23" x14ac:dyDescent="0.3">
      <c r="A813" s="5" t="s">
        <v>1136</v>
      </c>
      <c r="B813" s="5" t="s">
        <v>792</v>
      </c>
      <c r="C813" s="39">
        <v>12110107</v>
      </c>
      <c r="D813" s="39">
        <v>46006</v>
      </c>
      <c r="E813" s="39">
        <v>15127</v>
      </c>
      <c r="F813" s="39">
        <f t="shared" si="417"/>
        <v>0.32880493848628439</v>
      </c>
      <c r="H813" s="39">
        <f t="shared" ref="H813:H815" si="438">$H$811</f>
        <v>7576</v>
      </c>
      <c r="I813" s="39">
        <f t="shared" ref="I813:I815" si="439">$I$811</f>
        <v>67</v>
      </c>
      <c r="J813" s="39">
        <f t="shared" si="418"/>
        <v>7643</v>
      </c>
      <c r="K813" s="39">
        <f t="shared" si="419"/>
        <v>2513.0561448506714</v>
      </c>
      <c r="P813" s="38" t="s">
        <v>1082</v>
      </c>
      <c r="Q813" s="40" t="s">
        <v>1254</v>
      </c>
      <c r="R813" s="39">
        <v>447946.40879410232</v>
      </c>
      <c r="S813" s="41">
        <v>38778.482205</v>
      </c>
      <c r="T813" s="39">
        <f t="shared" si="420"/>
        <v>8.6569467783867093E-2</v>
      </c>
      <c r="V813" s="42">
        <f>Input!M195</f>
        <v>0</v>
      </c>
      <c r="W813" s="42">
        <f t="shared" si="421"/>
        <v>0</v>
      </c>
    </row>
    <row r="814" spans="1:23" x14ac:dyDescent="0.3">
      <c r="A814" s="5" t="s">
        <v>1136</v>
      </c>
      <c r="B814" s="5" t="s">
        <v>792</v>
      </c>
      <c r="C814" s="39">
        <v>12110109</v>
      </c>
      <c r="D814" s="39">
        <v>46006</v>
      </c>
      <c r="E814" s="39">
        <v>16752</v>
      </c>
      <c r="F814" s="39">
        <f t="shared" si="417"/>
        <v>0.36412641829326609</v>
      </c>
      <c r="H814" s="39">
        <f t="shared" si="438"/>
        <v>7576</v>
      </c>
      <c r="I814" s="39">
        <f t="shared" si="439"/>
        <v>67</v>
      </c>
      <c r="J814" s="39">
        <f t="shared" si="418"/>
        <v>7643</v>
      </c>
      <c r="K814" s="39">
        <f t="shared" si="419"/>
        <v>2783.0182150154328</v>
      </c>
      <c r="P814" s="38" t="s">
        <v>1082</v>
      </c>
      <c r="Q814" s="40" t="s">
        <v>1255</v>
      </c>
      <c r="R814" s="39">
        <v>447946.40879410232</v>
      </c>
      <c r="S814" s="41">
        <v>49.435071678200003</v>
      </c>
      <c r="T814" s="39">
        <f t="shared" si="420"/>
        <v>1.1035934367970955E-4</v>
      </c>
      <c r="V814" s="42">
        <f>$V$813</f>
        <v>0</v>
      </c>
      <c r="W814" s="42">
        <f t="shared" si="421"/>
        <v>0</v>
      </c>
    </row>
    <row r="815" spans="1:23" x14ac:dyDescent="0.3">
      <c r="A815" s="5" t="s">
        <v>1136</v>
      </c>
      <c r="B815" s="5" t="s">
        <v>792</v>
      </c>
      <c r="C815" s="39">
        <v>12110110</v>
      </c>
      <c r="D815" s="39">
        <v>46006</v>
      </c>
      <c r="E815" s="39">
        <v>3161</v>
      </c>
      <c r="F815" s="39">
        <f t="shared" si="417"/>
        <v>6.8708429335304091E-2</v>
      </c>
      <c r="H815" s="39">
        <f t="shared" si="438"/>
        <v>7576</v>
      </c>
      <c r="I815" s="39">
        <f t="shared" si="439"/>
        <v>67</v>
      </c>
      <c r="J815" s="39">
        <f t="shared" si="418"/>
        <v>7643</v>
      </c>
      <c r="K815" s="39">
        <f t="shared" si="419"/>
        <v>525.13852540972914</v>
      </c>
      <c r="P815" s="38" t="s">
        <v>1082</v>
      </c>
      <c r="Q815" s="40" t="s">
        <v>1297</v>
      </c>
      <c r="R815" s="39">
        <v>447946.40879410232</v>
      </c>
      <c r="S815" s="41">
        <v>87.904704424100004</v>
      </c>
      <c r="T815" s="39">
        <f t="shared" si="420"/>
        <v>1.9623933287185973E-4</v>
      </c>
      <c r="V815" s="42">
        <f t="shared" ref="V815:V817" si="440">$V$813</f>
        <v>0</v>
      </c>
      <c r="W815" s="42">
        <f t="shared" si="421"/>
        <v>0</v>
      </c>
    </row>
    <row r="816" spans="1:23" x14ac:dyDescent="0.3">
      <c r="A816" s="5" t="s">
        <v>1136</v>
      </c>
      <c r="B816" s="5" t="s">
        <v>1085</v>
      </c>
      <c r="C816" s="39">
        <v>12100303</v>
      </c>
      <c r="D816" s="39">
        <v>7382</v>
      </c>
      <c r="E816" s="39">
        <v>99</v>
      </c>
      <c r="F816" s="39">
        <f t="shared" si="417"/>
        <v>1.3410999729070713E-2</v>
      </c>
      <c r="H816" s="39">
        <f>Input!J208</f>
        <v>1249</v>
      </c>
      <c r="I816" s="39">
        <f>Input!K208</f>
        <v>0</v>
      </c>
      <c r="J816" s="39">
        <f t="shared" ref="J816:J817" si="441">SUM(H816:I816)</f>
        <v>1249</v>
      </c>
      <c r="K816" s="39">
        <f t="shared" ref="K816:K817" si="442">J816*F816</f>
        <v>16.75033866160932</v>
      </c>
      <c r="M816" s="39"/>
      <c r="N816" s="39"/>
      <c r="O816" s="9">
        <f>Input!Q208</f>
        <v>1932</v>
      </c>
      <c r="P816" s="38" t="s">
        <v>1082</v>
      </c>
      <c r="Q816" s="40" t="s">
        <v>1302</v>
      </c>
      <c r="R816" s="39">
        <v>447946.40879410232</v>
      </c>
      <c r="S816" s="41">
        <v>164750.619691</v>
      </c>
      <c r="T816" s="39">
        <f t="shared" si="420"/>
        <v>0.3677909152894388</v>
      </c>
      <c r="V816" s="42">
        <f t="shared" si="440"/>
        <v>0</v>
      </c>
      <c r="W816" s="42">
        <f t="shared" si="421"/>
        <v>0</v>
      </c>
    </row>
    <row r="817" spans="1:23" x14ac:dyDescent="0.3">
      <c r="A817" s="5" t="s">
        <v>1136</v>
      </c>
      <c r="B817" s="5" t="s">
        <v>1085</v>
      </c>
      <c r="C817" s="39">
        <v>12100404</v>
      </c>
      <c r="D817" s="39">
        <v>7382</v>
      </c>
      <c r="E817" s="39">
        <v>728</v>
      </c>
      <c r="F817" s="39">
        <f t="shared" si="417"/>
        <v>9.8618260633974539E-2</v>
      </c>
      <c r="H817" s="39">
        <f>$H$816</f>
        <v>1249</v>
      </c>
      <c r="I817" s="39">
        <f>$I$816</f>
        <v>0</v>
      </c>
      <c r="J817" s="39">
        <f t="shared" si="441"/>
        <v>1249</v>
      </c>
      <c r="K817" s="39">
        <f t="shared" si="442"/>
        <v>123.1742075318342</v>
      </c>
      <c r="P817" s="38" t="s">
        <v>1082</v>
      </c>
      <c r="Q817" s="40" t="s">
        <v>1300</v>
      </c>
      <c r="R817" s="39">
        <v>447946.40879410232</v>
      </c>
      <c r="S817" s="41">
        <v>244279.967122</v>
      </c>
      <c r="T817" s="39">
        <f t="shared" si="420"/>
        <v>0.54533301825014258</v>
      </c>
      <c r="V817" s="42">
        <f t="shared" si="440"/>
        <v>0</v>
      </c>
      <c r="W817" s="42">
        <f t="shared" si="421"/>
        <v>0</v>
      </c>
    </row>
    <row r="818" spans="1:23" x14ac:dyDescent="0.3">
      <c r="A818" s="5" t="s">
        <v>1136</v>
      </c>
      <c r="B818" s="5" t="s">
        <v>1085</v>
      </c>
      <c r="C818" s="39">
        <v>12100405</v>
      </c>
      <c r="D818" s="39">
        <v>7382</v>
      </c>
      <c r="E818" s="39">
        <v>441</v>
      </c>
      <c r="F818" s="39">
        <f t="shared" si="417"/>
        <v>5.9739907884042265E-2</v>
      </c>
      <c r="H818" s="39">
        <f t="shared" ref="H818:H820" si="443">$H$816</f>
        <v>1249</v>
      </c>
      <c r="I818" s="39">
        <f t="shared" ref="I818:I820" si="444">$I$816</f>
        <v>0</v>
      </c>
      <c r="J818" s="39">
        <f t="shared" si="418"/>
        <v>1249</v>
      </c>
      <c r="K818" s="39">
        <f t="shared" si="419"/>
        <v>74.615144947168787</v>
      </c>
      <c r="P818" s="38" t="s">
        <v>1083</v>
      </c>
      <c r="Q818" s="40" t="s">
        <v>1188</v>
      </c>
      <c r="R818" s="39">
        <v>672575.61062189506</v>
      </c>
      <c r="S818" s="41">
        <v>6396.3540660899998</v>
      </c>
      <c r="T818" s="39">
        <f t="shared" si="420"/>
        <v>9.5102379049630276E-3</v>
      </c>
      <c r="V818" s="42">
        <f>Input!M196</f>
        <v>1</v>
      </c>
      <c r="W818" s="42">
        <f t="shared" si="421"/>
        <v>9.5102379049630276E-3</v>
      </c>
    </row>
    <row r="819" spans="1:23" x14ac:dyDescent="0.3">
      <c r="A819" s="5" t="s">
        <v>1136</v>
      </c>
      <c r="B819" s="5" t="s">
        <v>1085</v>
      </c>
      <c r="C819" s="39">
        <v>12100406</v>
      </c>
      <c r="D819" s="39">
        <v>7382</v>
      </c>
      <c r="E819" s="39">
        <v>6090</v>
      </c>
      <c r="F819" s="39">
        <f t="shared" si="417"/>
        <v>0.82497968030344082</v>
      </c>
      <c r="H819" s="39">
        <f t="shared" si="443"/>
        <v>1249</v>
      </c>
      <c r="I819" s="39">
        <f t="shared" si="444"/>
        <v>0</v>
      </c>
      <c r="J819" s="39">
        <f t="shared" si="418"/>
        <v>1249</v>
      </c>
      <c r="K819" s="39">
        <f t="shared" si="419"/>
        <v>1030.3996206989975</v>
      </c>
      <c r="P819" s="38" t="s">
        <v>1083</v>
      </c>
      <c r="Q819" s="40" t="s">
        <v>1194</v>
      </c>
      <c r="R819" s="39">
        <v>672575.61062189506</v>
      </c>
      <c r="S819" s="41">
        <v>274903.67034220853</v>
      </c>
      <c r="T819" s="39">
        <f t="shared" si="420"/>
        <v>0.40873273725762915</v>
      </c>
      <c r="V819" s="42">
        <f>$V$818</f>
        <v>1</v>
      </c>
      <c r="W819" s="42">
        <f t="shared" si="421"/>
        <v>0.40873273725762915</v>
      </c>
    </row>
    <row r="820" spans="1:23" x14ac:dyDescent="0.3">
      <c r="A820" s="5" t="s">
        <v>1136</v>
      </c>
      <c r="B820" s="5" t="s">
        <v>1085</v>
      </c>
      <c r="C820" s="39">
        <v>12100407</v>
      </c>
      <c r="D820" s="39">
        <v>7382</v>
      </c>
      <c r="E820" s="39">
        <v>24</v>
      </c>
      <c r="F820" s="39">
        <f t="shared" si="417"/>
        <v>3.251151449471688E-3</v>
      </c>
      <c r="H820" s="39">
        <f t="shared" si="443"/>
        <v>1249</v>
      </c>
      <c r="I820" s="39">
        <f t="shared" si="444"/>
        <v>0</v>
      </c>
      <c r="J820" s="39">
        <f t="shared" si="418"/>
        <v>1249</v>
      </c>
      <c r="K820" s="39">
        <f t="shared" si="419"/>
        <v>4.0606881603901384</v>
      </c>
      <c r="P820" s="38" t="s">
        <v>1083</v>
      </c>
      <c r="Q820" s="40" t="s">
        <v>1196</v>
      </c>
      <c r="R820" s="39">
        <v>672575.61062189506</v>
      </c>
      <c r="S820" s="41">
        <v>391275.58621359651</v>
      </c>
      <c r="T820" s="39">
        <f t="shared" si="420"/>
        <v>0.58175702483740777</v>
      </c>
      <c r="V820" s="42">
        <f>$V$818</f>
        <v>1</v>
      </c>
      <c r="W820" s="42">
        <f t="shared" si="421"/>
        <v>0.58175702483740777</v>
      </c>
    </row>
    <row r="821" spans="1:23" x14ac:dyDescent="0.3">
      <c r="A821" s="5" t="s">
        <v>1136</v>
      </c>
      <c r="B821" s="5" t="s">
        <v>1111</v>
      </c>
      <c r="C821" s="39">
        <v>12110101</v>
      </c>
      <c r="D821" s="39">
        <v>26405</v>
      </c>
      <c r="E821" s="39">
        <v>585</v>
      </c>
      <c r="F821" s="39">
        <f t="shared" si="417"/>
        <v>2.2154894906267753E-2</v>
      </c>
      <c r="H821" s="39">
        <f>Input!J249</f>
        <v>8066</v>
      </c>
      <c r="I821" s="39">
        <f>Input!K249</f>
        <v>432</v>
      </c>
      <c r="J821" s="39">
        <f t="shared" si="418"/>
        <v>8498</v>
      </c>
      <c r="K821" s="39">
        <f t="shared" si="419"/>
        <v>188.27229691346338</v>
      </c>
      <c r="P821" s="38" t="s">
        <v>1084</v>
      </c>
      <c r="Q821" s="40" t="s">
        <v>1220</v>
      </c>
      <c r="R821" s="39">
        <v>1690566.0363391999</v>
      </c>
      <c r="S821" s="41">
        <v>613518.69615199999</v>
      </c>
      <c r="T821" s="39">
        <f t="shared" si="420"/>
        <v>0.36290726476472396</v>
      </c>
      <c r="V821" s="42">
        <f>Input!M197</f>
        <v>607</v>
      </c>
      <c r="W821" s="42">
        <f t="shared" si="421"/>
        <v>220.28470971218744</v>
      </c>
    </row>
    <row r="822" spans="1:23" x14ac:dyDescent="0.3">
      <c r="A822" s="5" t="s">
        <v>1136</v>
      </c>
      <c r="B822" s="5" t="s">
        <v>1111</v>
      </c>
      <c r="C822" s="39">
        <v>12110102</v>
      </c>
      <c r="D822" s="39">
        <v>26405</v>
      </c>
      <c r="E822" s="39">
        <v>2</v>
      </c>
      <c r="F822" s="39">
        <f t="shared" si="417"/>
        <v>7.5743230448778641E-5</v>
      </c>
      <c r="H822" s="39">
        <f>$H$821</f>
        <v>8066</v>
      </c>
      <c r="I822" s="39">
        <f>$I$821</f>
        <v>432</v>
      </c>
      <c r="J822" s="39">
        <f t="shared" si="418"/>
        <v>8498</v>
      </c>
      <c r="K822" s="39">
        <f t="shared" si="419"/>
        <v>0.64366597235372092</v>
      </c>
      <c r="P822" s="38" t="s">
        <v>1084</v>
      </c>
      <c r="Q822" s="40" t="s">
        <v>1226</v>
      </c>
      <c r="R822" s="39">
        <v>1690566.0363391999</v>
      </c>
      <c r="S822" s="41">
        <v>453023.29624200001</v>
      </c>
      <c r="T822" s="39">
        <f t="shared" si="420"/>
        <v>0.26797136965024426</v>
      </c>
      <c r="V822" s="42">
        <f>$V$821</f>
        <v>607</v>
      </c>
      <c r="W822" s="42">
        <f t="shared" si="421"/>
        <v>162.65862137769827</v>
      </c>
    </row>
    <row r="823" spans="1:23" x14ac:dyDescent="0.3">
      <c r="A823" s="5" t="s">
        <v>1136</v>
      </c>
      <c r="B823" s="5" t="s">
        <v>1111</v>
      </c>
      <c r="C823" s="39">
        <v>12110103</v>
      </c>
      <c r="D823" s="39">
        <v>26405</v>
      </c>
      <c r="E823" s="39">
        <v>532</v>
      </c>
      <c r="F823" s="39">
        <f t="shared" si="417"/>
        <v>2.014769929937512E-2</v>
      </c>
      <c r="H823" s="39">
        <f t="shared" ref="H823:H826" si="445">$H$821</f>
        <v>8066</v>
      </c>
      <c r="I823" s="39">
        <f t="shared" ref="I823:I826" si="446">$I$821</f>
        <v>432</v>
      </c>
      <c r="J823" s="39">
        <f t="shared" si="418"/>
        <v>8498</v>
      </c>
      <c r="K823" s="39">
        <f t="shared" si="419"/>
        <v>171.21514864608977</v>
      </c>
      <c r="P823" s="38" t="s">
        <v>1084</v>
      </c>
      <c r="Q823" s="40" t="s">
        <v>1222</v>
      </c>
      <c r="R823" s="39">
        <v>1690566.0363391999</v>
      </c>
      <c r="S823" s="41">
        <v>476424.23814999999</v>
      </c>
      <c r="T823" s="39">
        <f t="shared" si="420"/>
        <v>0.28181344467422442</v>
      </c>
      <c r="V823" s="42">
        <f t="shared" ref="V823:V826" si="447">$V$821</f>
        <v>607</v>
      </c>
      <c r="W823" s="42">
        <f t="shared" si="421"/>
        <v>171.06076091725421</v>
      </c>
    </row>
    <row r="824" spans="1:23" x14ac:dyDescent="0.3">
      <c r="A824" s="5" t="s">
        <v>1136</v>
      </c>
      <c r="B824" s="5" t="s">
        <v>1111</v>
      </c>
      <c r="C824" s="39">
        <v>12110104</v>
      </c>
      <c r="D824" s="39">
        <v>26405</v>
      </c>
      <c r="E824" s="39">
        <v>18</v>
      </c>
      <c r="F824" s="39">
        <f t="shared" si="417"/>
        <v>6.8168907403900775E-4</v>
      </c>
      <c r="H824" s="39">
        <f t="shared" si="445"/>
        <v>8066</v>
      </c>
      <c r="I824" s="39">
        <f t="shared" si="446"/>
        <v>432</v>
      </c>
      <c r="J824" s="39">
        <f t="shared" si="418"/>
        <v>8498</v>
      </c>
      <c r="K824" s="39">
        <f t="shared" si="419"/>
        <v>5.7929937511834879</v>
      </c>
      <c r="P824" s="38" t="s">
        <v>1084</v>
      </c>
      <c r="Q824" s="40" t="s">
        <v>1227</v>
      </c>
      <c r="R824" s="39">
        <v>1690566.0363391999</v>
      </c>
      <c r="S824" s="41">
        <v>95308.638008800001</v>
      </c>
      <c r="T824" s="39">
        <f t="shared" si="420"/>
        <v>5.6376761368744907E-2</v>
      </c>
      <c r="V824" s="42">
        <f t="shared" si="447"/>
        <v>607</v>
      </c>
      <c r="W824" s="42">
        <f t="shared" si="421"/>
        <v>34.220694150828159</v>
      </c>
    </row>
    <row r="825" spans="1:23" x14ac:dyDescent="0.3">
      <c r="A825" s="5" t="s">
        <v>1136</v>
      </c>
      <c r="B825" s="5" t="s">
        <v>1111</v>
      </c>
      <c r="C825" s="39">
        <v>12110106</v>
      </c>
      <c r="D825" s="39">
        <v>26405</v>
      </c>
      <c r="E825" s="39">
        <v>25220</v>
      </c>
      <c r="F825" s="39">
        <f t="shared" si="417"/>
        <v>0.95512213595909867</v>
      </c>
      <c r="H825" s="39">
        <f t="shared" si="445"/>
        <v>8066</v>
      </c>
      <c r="I825" s="39">
        <f t="shared" si="446"/>
        <v>432</v>
      </c>
      <c r="J825" s="39">
        <f t="shared" si="418"/>
        <v>8498</v>
      </c>
      <c r="K825" s="39">
        <f t="shared" si="419"/>
        <v>8116.6279113804203</v>
      </c>
      <c r="P825" s="38" t="s">
        <v>1084</v>
      </c>
      <c r="Q825" s="40" t="s">
        <v>1215</v>
      </c>
      <c r="R825" s="39">
        <v>1690566.0363391999</v>
      </c>
      <c r="S825" s="41">
        <v>36804.512835599999</v>
      </c>
      <c r="T825" s="39">
        <f t="shared" si="420"/>
        <v>2.1770526583686459E-2</v>
      </c>
      <c r="V825" s="42">
        <f t="shared" si="447"/>
        <v>607</v>
      </c>
      <c r="W825" s="42">
        <f t="shared" si="421"/>
        <v>13.21470963629768</v>
      </c>
    </row>
    <row r="826" spans="1:23" x14ac:dyDescent="0.3">
      <c r="A826" s="5" t="s">
        <v>1136</v>
      </c>
      <c r="B826" s="5" t="s">
        <v>1111</v>
      </c>
      <c r="C826" s="39">
        <v>12110107</v>
      </c>
      <c r="D826" s="39">
        <v>26405</v>
      </c>
      <c r="E826" s="39">
        <v>48</v>
      </c>
      <c r="F826" s="39">
        <f t="shared" si="417"/>
        <v>1.8178375307706873E-3</v>
      </c>
      <c r="H826" s="39">
        <f t="shared" si="445"/>
        <v>8066</v>
      </c>
      <c r="I826" s="39">
        <f t="shared" si="446"/>
        <v>432</v>
      </c>
      <c r="J826" s="39">
        <f t="shared" si="418"/>
        <v>8498</v>
      </c>
      <c r="K826" s="39">
        <f t="shared" si="419"/>
        <v>15.447983336489301</v>
      </c>
      <c r="P826" s="38" t="s">
        <v>1084</v>
      </c>
      <c r="Q826" s="40" t="s">
        <v>1216</v>
      </c>
      <c r="R826" s="39">
        <v>1690566.0363391999</v>
      </c>
      <c r="S826" s="41">
        <v>15486.654950800001</v>
      </c>
      <c r="T826" s="39">
        <f t="shared" si="420"/>
        <v>9.160632958376028E-3</v>
      </c>
      <c r="V826" s="42">
        <f t="shared" si="447"/>
        <v>607</v>
      </c>
      <c r="W826" s="42">
        <f t="shared" si="421"/>
        <v>5.5605042057342491</v>
      </c>
    </row>
    <row r="827" spans="1:23" x14ac:dyDescent="0.3">
      <c r="A827" s="5" t="s">
        <v>1136</v>
      </c>
      <c r="B827" s="5" t="s">
        <v>852</v>
      </c>
      <c r="C827" s="39">
        <v>12100101</v>
      </c>
      <c r="D827" s="39">
        <v>86793</v>
      </c>
      <c r="E827" s="39">
        <v>50</v>
      </c>
      <c r="F827" s="39">
        <f t="shared" si="417"/>
        <v>5.7608332469208346E-4</v>
      </c>
      <c r="H827" s="39">
        <f>Input!J252</f>
        <v>14590</v>
      </c>
      <c r="I827" s="39">
        <f>Input!K252</f>
        <v>28726</v>
      </c>
      <c r="J827" s="39">
        <f t="shared" si="418"/>
        <v>43316</v>
      </c>
      <c r="K827" s="39">
        <f t="shared" si="419"/>
        <v>24.953625292362286</v>
      </c>
      <c r="P827" s="38" t="s">
        <v>1085</v>
      </c>
      <c r="Q827" s="40" t="s">
        <v>1318</v>
      </c>
      <c r="R827" s="39">
        <v>496214.23804799997</v>
      </c>
      <c r="S827" s="41">
        <v>33055.6942308</v>
      </c>
      <c r="T827" s="39">
        <f t="shared" si="420"/>
        <v>6.6615771366887788E-2</v>
      </c>
      <c r="V827" s="42">
        <f>Input!M198</f>
        <v>46</v>
      </c>
      <c r="W827" s="42">
        <f t="shared" si="421"/>
        <v>3.0643254828768383</v>
      </c>
    </row>
    <row r="828" spans="1:23" x14ac:dyDescent="0.3">
      <c r="A828" s="5" t="s">
        <v>1136</v>
      </c>
      <c r="B828" s="5" t="s">
        <v>852</v>
      </c>
      <c r="C828" s="39">
        <v>12100204</v>
      </c>
      <c r="D828" s="39">
        <v>86793</v>
      </c>
      <c r="E828" s="39">
        <v>55815</v>
      </c>
      <c r="F828" s="39">
        <f t="shared" si="417"/>
        <v>0.64308181535377273</v>
      </c>
      <c r="H828" s="39">
        <f>$H$827</f>
        <v>14590</v>
      </c>
      <c r="I828" s="39">
        <f>$I$827</f>
        <v>28726</v>
      </c>
      <c r="J828" s="39">
        <f t="shared" si="418"/>
        <v>43316</v>
      </c>
      <c r="K828" s="39">
        <f t="shared" si="419"/>
        <v>27855.73191386402</v>
      </c>
      <c r="P828" s="38" t="s">
        <v>1085</v>
      </c>
      <c r="Q828" s="40" t="s">
        <v>1322</v>
      </c>
      <c r="R828" s="39">
        <v>496214.23804799997</v>
      </c>
      <c r="S828" s="41">
        <v>29589.740792799999</v>
      </c>
      <c r="T828" s="39">
        <f t="shared" si="420"/>
        <v>5.9630978968277237E-2</v>
      </c>
      <c r="V828" s="42">
        <f>$V$827</f>
        <v>46</v>
      </c>
      <c r="W828" s="42">
        <f t="shared" si="421"/>
        <v>2.743025032540753</v>
      </c>
    </row>
    <row r="829" spans="1:23" x14ac:dyDescent="0.3">
      <c r="A829" s="5" t="s">
        <v>1136</v>
      </c>
      <c r="B829" s="5" t="s">
        <v>852</v>
      </c>
      <c r="C829" s="39">
        <v>12100303</v>
      </c>
      <c r="D829" s="39">
        <v>86793</v>
      </c>
      <c r="E829" s="39">
        <v>65</v>
      </c>
      <c r="F829" s="39">
        <f t="shared" si="417"/>
        <v>7.4890832209970851E-4</v>
      </c>
      <c r="H829" s="39">
        <f t="shared" ref="H829:H831" si="448">$H$827</f>
        <v>14590</v>
      </c>
      <c r="I829" s="39">
        <f t="shared" ref="I829:I831" si="449">$I$827</f>
        <v>28726</v>
      </c>
      <c r="J829" s="39">
        <f t="shared" si="418"/>
        <v>43316</v>
      </c>
      <c r="K829" s="39">
        <f t="shared" si="419"/>
        <v>32.439712880070971</v>
      </c>
      <c r="P829" s="38" t="s">
        <v>1085</v>
      </c>
      <c r="Q829" s="40" t="s">
        <v>1323</v>
      </c>
      <c r="R829" s="39">
        <v>496214.23804799997</v>
      </c>
      <c r="S829" s="41">
        <v>204167.857002</v>
      </c>
      <c r="T829" s="39">
        <f t="shared" si="420"/>
        <v>0.41145102527721172</v>
      </c>
      <c r="V829" s="42">
        <f t="shared" ref="V829:V831" si="450">$V$827</f>
        <v>46</v>
      </c>
      <c r="W829" s="42">
        <f t="shared" si="421"/>
        <v>18.926747162751738</v>
      </c>
    </row>
    <row r="830" spans="1:23" x14ac:dyDescent="0.3">
      <c r="A830" s="5" t="s">
        <v>1136</v>
      </c>
      <c r="B830" s="5" t="s">
        <v>852</v>
      </c>
      <c r="C830" s="39">
        <v>12100402</v>
      </c>
      <c r="D830" s="39">
        <v>86793</v>
      </c>
      <c r="E830" s="39">
        <v>28262</v>
      </c>
      <c r="F830" s="39">
        <f t="shared" si="417"/>
        <v>0.32562533844895325</v>
      </c>
      <c r="H830" s="39">
        <f t="shared" si="448"/>
        <v>14590</v>
      </c>
      <c r="I830" s="39">
        <f t="shared" si="449"/>
        <v>28726</v>
      </c>
      <c r="J830" s="39">
        <f t="shared" si="418"/>
        <v>43316</v>
      </c>
      <c r="K830" s="39">
        <f t="shared" si="419"/>
        <v>14104.787160254858</v>
      </c>
      <c r="P830" s="38" t="s">
        <v>1085</v>
      </c>
      <c r="Q830" s="40" t="s">
        <v>1327</v>
      </c>
      <c r="R830" s="39">
        <v>496214.23804799997</v>
      </c>
      <c r="S830" s="41">
        <v>202706.676806</v>
      </c>
      <c r="T830" s="39">
        <f t="shared" si="420"/>
        <v>0.40850636935248863</v>
      </c>
      <c r="V830" s="42">
        <f t="shared" si="450"/>
        <v>46</v>
      </c>
      <c r="W830" s="42">
        <f t="shared" si="421"/>
        <v>18.791292990214476</v>
      </c>
    </row>
    <row r="831" spans="1:23" x14ac:dyDescent="0.3">
      <c r="A831" s="5" t="s">
        <v>1136</v>
      </c>
      <c r="B831" s="5" t="s">
        <v>852</v>
      </c>
      <c r="C831" s="39">
        <v>12100403</v>
      </c>
      <c r="D831" s="39">
        <v>86793</v>
      </c>
      <c r="E831" s="39">
        <v>2601</v>
      </c>
      <c r="F831" s="39">
        <f t="shared" si="417"/>
        <v>2.9967854550482183E-2</v>
      </c>
      <c r="H831" s="39">
        <f t="shared" si="448"/>
        <v>14590</v>
      </c>
      <c r="I831" s="39">
        <f t="shared" si="449"/>
        <v>28726</v>
      </c>
      <c r="J831" s="39">
        <f t="shared" si="418"/>
        <v>43316</v>
      </c>
      <c r="K831" s="39">
        <f t="shared" si="419"/>
        <v>1298.0875877086862</v>
      </c>
      <c r="P831" s="38" t="s">
        <v>1085</v>
      </c>
      <c r="Q831" s="40" t="s">
        <v>1329</v>
      </c>
      <c r="R831" s="39">
        <v>496214.23804799997</v>
      </c>
      <c r="S831" s="41">
        <v>26694.2692164</v>
      </c>
      <c r="T831" s="39">
        <f t="shared" si="420"/>
        <v>5.3795855035134642E-2</v>
      </c>
      <c r="V831" s="42">
        <f t="shared" si="450"/>
        <v>46</v>
      </c>
      <c r="W831" s="42">
        <f t="shared" si="421"/>
        <v>2.4746093316161937</v>
      </c>
    </row>
    <row r="832" spans="1:23" x14ac:dyDescent="0.3">
      <c r="A832" s="5" t="s">
        <v>1136</v>
      </c>
      <c r="B832" s="5" t="s">
        <v>1120</v>
      </c>
      <c r="C832" s="39">
        <v>12100202</v>
      </c>
      <c r="D832" s="39">
        <v>42918</v>
      </c>
      <c r="E832" s="39">
        <v>314</v>
      </c>
      <c r="F832" s="39">
        <f t="shared" si="417"/>
        <v>7.3162775525420568E-3</v>
      </c>
      <c r="H832" s="39">
        <f>Input!J267</f>
        <v>6407</v>
      </c>
      <c r="I832" s="39">
        <f>Input!K267</f>
        <v>1</v>
      </c>
      <c r="J832" s="39">
        <f t="shared" si="418"/>
        <v>6408</v>
      </c>
      <c r="K832" s="39">
        <f t="shared" si="419"/>
        <v>46.882706556689499</v>
      </c>
      <c r="P832" s="38" t="s">
        <v>1086</v>
      </c>
      <c r="Q832" s="40" t="s">
        <v>1144</v>
      </c>
      <c r="R832" s="39">
        <v>591470.567872282</v>
      </c>
      <c r="S832" s="41">
        <v>574299.35178899998</v>
      </c>
      <c r="T832" s="39">
        <f t="shared" si="420"/>
        <v>0.97096860432962429</v>
      </c>
      <c r="V832" s="42">
        <f>Input!M199</f>
        <v>239</v>
      </c>
      <c r="W832" s="42">
        <f t="shared" si="421"/>
        <v>232.0614964347802</v>
      </c>
    </row>
    <row r="833" spans="1:23" x14ac:dyDescent="0.3">
      <c r="A833" s="5" t="s">
        <v>1136</v>
      </c>
      <c r="B833" s="5" t="s">
        <v>1120</v>
      </c>
      <c r="C833" s="39">
        <v>12100301</v>
      </c>
      <c r="D833" s="39">
        <v>42918</v>
      </c>
      <c r="E833" s="39">
        <v>3716</v>
      </c>
      <c r="F833" s="39">
        <f t="shared" si="417"/>
        <v>8.6583717787408546E-2</v>
      </c>
      <c r="H833" s="39">
        <f>$H$832</f>
        <v>6407</v>
      </c>
      <c r="I833" s="39">
        <f>$I$832</f>
        <v>1</v>
      </c>
      <c r="J833" s="39">
        <f t="shared" si="418"/>
        <v>6408</v>
      </c>
      <c r="K833" s="39">
        <f t="shared" si="419"/>
        <v>554.828463581714</v>
      </c>
      <c r="P833" s="38" t="s">
        <v>1086</v>
      </c>
      <c r="Q833" s="40" t="s">
        <v>1157</v>
      </c>
      <c r="R833" s="39">
        <v>591470.567872282</v>
      </c>
      <c r="S833" s="41">
        <v>469.53501808200002</v>
      </c>
      <c r="T833" s="39">
        <f t="shared" si="420"/>
        <v>7.9384341941320081E-4</v>
      </c>
      <c r="V833" s="42">
        <f>$V$832</f>
        <v>239</v>
      </c>
      <c r="W833" s="42">
        <f t="shared" si="421"/>
        <v>0.189728577239755</v>
      </c>
    </row>
    <row r="834" spans="1:23" x14ac:dyDescent="0.3">
      <c r="A834" s="5" t="s">
        <v>1136</v>
      </c>
      <c r="B834" s="5" t="s">
        <v>1120</v>
      </c>
      <c r="C834" s="39">
        <v>12100303</v>
      </c>
      <c r="D834" s="39">
        <v>42918</v>
      </c>
      <c r="E834" s="39">
        <v>23895</v>
      </c>
      <c r="F834" s="39">
        <f t="shared" si="417"/>
        <v>0.55675940164965754</v>
      </c>
      <c r="H834" s="39">
        <f t="shared" ref="H834:H836" si="451">$H$832</f>
        <v>6407</v>
      </c>
      <c r="I834" s="39">
        <f t="shared" ref="I834:I836" si="452">$I$832</f>
        <v>1</v>
      </c>
      <c r="J834" s="39">
        <f t="shared" si="418"/>
        <v>6408</v>
      </c>
      <c r="K834" s="39">
        <f t="shared" si="419"/>
        <v>3567.7142457710056</v>
      </c>
      <c r="P834" s="38" t="s">
        <v>1086</v>
      </c>
      <c r="Q834" s="40" t="s">
        <v>1158</v>
      </c>
      <c r="R834" s="39">
        <v>591470.567872282</v>
      </c>
      <c r="S834" s="41">
        <v>16701.681065199999</v>
      </c>
      <c r="T834" s="39">
        <f t="shared" si="420"/>
        <v>2.8237552250962455E-2</v>
      </c>
      <c r="V834" s="42">
        <f>$V$832</f>
        <v>239</v>
      </c>
      <c r="W834" s="42">
        <f t="shared" si="421"/>
        <v>6.7487749879800267</v>
      </c>
    </row>
    <row r="835" spans="1:23" x14ac:dyDescent="0.3">
      <c r="A835" s="5" t="s">
        <v>1136</v>
      </c>
      <c r="B835" s="5" t="s">
        <v>1120</v>
      </c>
      <c r="C835" s="39">
        <v>12100304</v>
      </c>
      <c r="D835" s="39">
        <v>42918</v>
      </c>
      <c r="E835" s="39">
        <v>14380</v>
      </c>
      <c r="F835" s="39">
        <f t="shared" si="417"/>
        <v>0.33505755161004708</v>
      </c>
      <c r="H835" s="39">
        <f t="shared" si="451"/>
        <v>6407</v>
      </c>
      <c r="I835" s="39">
        <f t="shared" si="452"/>
        <v>1</v>
      </c>
      <c r="J835" s="39">
        <f t="shared" si="418"/>
        <v>6408</v>
      </c>
      <c r="K835" s="39">
        <f t="shared" si="419"/>
        <v>2147.0487907171819</v>
      </c>
      <c r="P835" s="38" t="s">
        <v>810</v>
      </c>
      <c r="Q835" s="40" t="s">
        <v>1259</v>
      </c>
      <c r="R835" s="39">
        <v>553586.21542200004</v>
      </c>
      <c r="S835" s="41">
        <v>316902.58917300001</v>
      </c>
      <c r="T835" s="39">
        <f t="shared" si="420"/>
        <v>0.5724539021106666</v>
      </c>
      <c r="V835" s="43">
        <f>Input!M200</f>
        <v>7858</v>
      </c>
      <c r="W835" s="42">
        <f t="shared" si="421"/>
        <v>4498.3427627856181</v>
      </c>
    </row>
    <row r="836" spans="1:23" x14ac:dyDescent="0.3">
      <c r="A836" s="5" t="s">
        <v>1136</v>
      </c>
      <c r="B836" s="5" t="s">
        <v>1120</v>
      </c>
      <c r="C836" s="39">
        <v>12110110</v>
      </c>
      <c r="D836" s="39">
        <v>42918</v>
      </c>
      <c r="E836" s="39">
        <v>613</v>
      </c>
      <c r="F836" s="39">
        <f t="shared" ref="F836:F899" si="453">E836/D836</f>
        <v>1.4283051400344844E-2</v>
      </c>
      <c r="H836" s="39">
        <f t="shared" si="451"/>
        <v>6407</v>
      </c>
      <c r="I836" s="39">
        <f t="shared" si="452"/>
        <v>1</v>
      </c>
      <c r="J836" s="39">
        <f t="shared" ref="J836:J899" si="454">SUM(H836:I836)</f>
        <v>6408</v>
      </c>
      <c r="K836" s="39">
        <f t="shared" ref="K836:K899" si="455">J836*F836</f>
        <v>91.525793373409755</v>
      </c>
      <c r="P836" s="38" t="s">
        <v>810</v>
      </c>
      <c r="Q836" s="40" t="s">
        <v>1191</v>
      </c>
      <c r="R836" s="39">
        <v>553586.21542200004</v>
      </c>
      <c r="S836" s="41">
        <v>236683.62624899999</v>
      </c>
      <c r="T836" s="39">
        <f t="shared" ref="T836:T899" si="456">S836/R836</f>
        <v>0.42754609788933334</v>
      </c>
      <c r="V836" s="43">
        <f>$V$835</f>
        <v>7858</v>
      </c>
      <c r="W836" s="42">
        <f t="shared" ref="W836:W899" si="457">V836*T836</f>
        <v>3359.6572372143814</v>
      </c>
    </row>
    <row r="837" spans="1:23" ht="14.25" customHeight="1" x14ac:dyDescent="0.3">
      <c r="A837" s="5" t="s">
        <v>1136</v>
      </c>
      <c r="B837" s="5" t="s">
        <v>1125</v>
      </c>
      <c r="C837" s="39">
        <v>12110103</v>
      </c>
      <c r="D837" s="39">
        <v>11677</v>
      </c>
      <c r="E837" s="39">
        <v>3138</v>
      </c>
      <c r="F837" s="39">
        <f t="shared" si="453"/>
        <v>0.26873340755330993</v>
      </c>
      <c r="H837" s="39">
        <f>Input!J275</f>
        <v>3111</v>
      </c>
      <c r="I837" s="39">
        <f>Input!K275</f>
        <v>1043</v>
      </c>
      <c r="J837" s="39">
        <f t="shared" si="454"/>
        <v>4154</v>
      </c>
      <c r="K837" s="39">
        <f t="shared" si="455"/>
        <v>1116.3185749764496</v>
      </c>
      <c r="P837" s="38" t="s">
        <v>1087</v>
      </c>
      <c r="Q837" s="40" t="s">
        <v>1181</v>
      </c>
      <c r="R837" s="39">
        <v>95160.763037949262</v>
      </c>
      <c r="S837" s="41">
        <v>20782.915896376369</v>
      </c>
      <c r="T837" s="39">
        <f t="shared" si="456"/>
        <v>0.21839795345155363</v>
      </c>
      <c r="V837" s="42">
        <f>Input!M201</f>
        <v>0</v>
      </c>
      <c r="W837" s="42">
        <f t="shared" si="457"/>
        <v>0</v>
      </c>
    </row>
    <row r="838" spans="1:23" x14ac:dyDescent="0.3">
      <c r="A838" s="5" t="s">
        <v>1136</v>
      </c>
      <c r="B838" s="5" t="s">
        <v>1125</v>
      </c>
      <c r="C838" s="39">
        <v>12110104</v>
      </c>
      <c r="D838" s="39">
        <v>11677</v>
      </c>
      <c r="E838" s="39">
        <v>7350</v>
      </c>
      <c r="F838" s="39">
        <f t="shared" si="453"/>
        <v>0.62944249379121353</v>
      </c>
      <c r="H838" s="39">
        <f>$H$837</f>
        <v>3111</v>
      </c>
      <c r="I838" s="39">
        <f>$I$837</f>
        <v>1043</v>
      </c>
      <c r="J838" s="39">
        <f t="shared" si="454"/>
        <v>4154</v>
      </c>
      <c r="K838" s="39">
        <f t="shared" si="455"/>
        <v>2614.7041192087008</v>
      </c>
      <c r="P838" s="38" t="s">
        <v>1087</v>
      </c>
      <c r="Q838" s="40" t="s">
        <v>1183</v>
      </c>
      <c r="R838" s="39">
        <v>95160.763037949262</v>
      </c>
      <c r="S838" s="41">
        <v>48275.197922372899</v>
      </c>
      <c r="T838" s="39">
        <f t="shared" si="456"/>
        <v>0.50730150096759086</v>
      </c>
      <c r="V838" s="42">
        <f>$V$837</f>
        <v>0</v>
      </c>
      <c r="W838" s="42">
        <f t="shared" si="457"/>
        <v>0</v>
      </c>
    </row>
    <row r="839" spans="1:23" x14ac:dyDescent="0.3">
      <c r="A839" s="5" t="s">
        <v>1136</v>
      </c>
      <c r="B839" s="5" t="s">
        <v>1125</v>
      </c>
      <c r="C839" s="39">
        <v>12110106</v>
      </c>
      <c r="D839" s="39">
        <v>11677</v>
      </c>
      <c r="E839" s="39">
        <v>1185</v>
      </c>
      <c r="F839" s="39">
        <f t="shared" si="453"/>
        <v>0.1014815449173589</v>
      </c>
      <c r="H839" s="39">
        <f t="shared" ref="H839:H840" si="458">$H$837</f>
        <v>3111</v>
      </c>
      <c r="I839" s="39">
        <f t="shared" ref="I839:I840" si="459">$I$837</f>
        <v>1043</v>
      </c>
      <c r="J839" s="39">
        <f t="shared" si="454"/>
        <v>4154</v>
      </c>
      <c r="K839" s="39">
        <f t="shared" si="455"/>
        <v>421.55433758670887</v>
      </c>
      <c r="P839" s="38" t="s">
        <v>1087</v>
      </c>
      <c r="Q839" s="40" t="s">
        <v>1193</v>
      </c>
      <c r="R839" s="39">
        <v>95160.763037949262</v>
      </c>
      <c r="S839" s="41">
        <v>26102.649219200001</v>
      </c>
      <c r="T839" s="39">
        <f t="shared" si="456"/>
        <v>0.27430054558085559</v>
      </c>
      <c r="V839" s="42">
        <f>$V$837</f>
        <v>0</v>
      </c>
      <c r="W839" s="42">
        <f t="shared" si="457"/>
        <v>0</v>
      </c>
    </row>
    <row r="840" spans="1:23" x14ac:dyDescent="0.3">
      <c r="A840" s="5" t="s">
        <v>1136</v>
      </c>
      <c r="B840" s="5" t="s">
        <v>1125</v>
      </c>
      <c r="C840" s="39">
        <v>12110108</v>
      </c>
      <c r="D840" s="39">
        <v>11677</v>
      </c>
      <c r="E840" s="39">
        <v>4</v>
      </c>
      <c r="F840" s="39">
        <f t="shared" si="453"/>
        <v>3.4255373811766719E-4</v>
      </c>
      <c r="H840" s="39">
        <f t="shared" si="458"/>
        <v>3111</v>
      </c>
      <c r="I840" s="39">
        <f t="shared" si="459"/>
        <v>1043</v>
      </c>
      <c r="J840" s="39">
        <f t="shared" si="454"/>
        <v>4154</v>
      </c>
      <c r="K840" s="39">
        <f t="shared" si="455"/>
        <v>1.4229682281407896</v>
      </c>
      <c r="P840" s="38" t="s">
        <v>1088</v>
      </c>
      <c r="Q840" s="40" t="s">
        <v>1242</v>
      </c>
      <c r="R840" s="39">
        <v>676378.39754029992</v>
      </c>
      <c r="S840" s="41">
        <v>62736.764814399998</v>
      </c>
      <c r="T840" s="39">
        <f t="shared" si="456"/>
        <v>9.2753945191843629E-2</v>
      </c>
      <c r="V840" s="42">
        <f>Input!M202</f>
        <v>77</v>
      </c>
      <c r="W840" s="42">
        <f t="shared" si="457"/>
        <v>7.1420537797719597</v>
      </c>
    </row>
    <row r="841" spans="1:23" x14ac:dyDescent="0.3">
      <c r="A841" s="5" t="s">
        <v>1137</v>
      </c>
      <c r="B841" s="5" t="s">
        <v>870</v>
      </c>
      <c r="C841" s="39">
        <v>12110208</v>
      </c>
      <c r="D841" s="39">
        <v>406220</v>
      </c>
      <c r="E841" s="39">
        <v>405360</v>
      </c>
      <c r="F841" s="39">
        <f t="shared" si="453"/>
        <v>0.99788292058490469</v>
      </c>
      <c r="H841" s="39">
        <f>Input!J33</f>
        <v>88690</v>
      </c>
      <c r="I841" s="39">
        <f>Input!K33</f>
        <v>4156</v>
      </c>
      <c r="J841" s="39">
        <f t="shared" si="454"/>
        <v>92846</v>
      </c>
      <c r="K841" s="39">
        <f t="shared" si="455"/>
        <v>92649.437644626058</v>
      </c>
      <c r="P841" s="38" t="s">
        <v>1088</v>
      </c>
      <c r="Q841" s="40" t="s">
        <v>1243</v>
      </c>
      <c r="R841" s="39">
        <v>676378.39754029992</v>
      </c>
      <c r="S841" s="41">
        <v>536064.65150499996</v>
      </c>
      <c r="T841" s="39">
        <f t="shared" si="456"/>
        <v>0.79255140828630644</v>
      </c>
      <c r="V841" s="42">
        <f>$V$840</f>
        <v>77</v>
      </c>
      <c r="W841" s="42">
        <f t="shared" si="457"/>
        <v>61.026458438045594</v>
      </c>
    </row>
    <row r="842" spans="1:23" x14ac:dyDescent="0.3">
      <c r="A842" s="5" t="s">
        <v>1137</v>
      </c>
      <c r="B842" s="5" t="s">
        <v>870</v>
      </c>
      <c r="C842" s="39">
        <v>13090002</v>
      </c>
      <c r="D842" s="39">
        <v>406220</v>
      </c>
      <c r="E842" s="39">
        <v>860</v>
      </c>
      <c r="F842" s="39">
        <f t="shared" si="453"/>
        <v>2.1170794150952685E-3</v>
      </c>
      <c r="H842" s="39">
        <f>$H$841</f>
        <v>88690</v>
      </c>
      <c r="I842" s="39">
        <f>$I$841</f>
        <v>4156</v>
      </c>
      <c r="J842" s="39">
        <f t="shared" si="454"/>
        <v>92846</v>
      </c>
      <c r="K842" s="39">
        <f t="shared" si="455"/>
        <v>196.5623553739353</v>
      </c>
      <c r="P842" s="38" t="s">
        <v>1088</v>
      </c>
      <c r="Q842" s="40" t="s">
        <v>1245</v>
      </c>
      <c r="R842" s="39">
        <v>676378.39754029992</v>
      </c>
      <c r="S842" s="41">
        <v>52824.9789877</v>
      </c>
      <c r="T842" s="39">
        <f t="shared" si="456"/>
        <v>7.8099742954242685E-2</v>
      </c>
      <c r="V842" s="42">
        <f t="shared" ref="V842:V844" si="460">$V$840</f>
        <v>77</v>
      </c>
      <c r="W842" s="42">
        <f t="shared" si="457"/>
        <v>6.0136802074766864</v>
      </c>
    </row>
    <row r="843" spans="1:23" x14ac:dyDescent="0.3">
      <c r="A843" s="5" t="s">
        <v>1137</v>
      </c>
      <c r="B843" s="5" t="s">
        <v>682</v>
      </c>
      <c r="C843" s="39">
        <v>12110207</v>
      </c>
      <c r="D843" s="39">
        <v>774769</v>
      </c>
      <c r="E843" s="39">
        <v>574</v>
      </c>
      <c r="F843" s="39">
        <f t="shared" si="453"/>
        <v>7.4086598715229963E-4</v>
      </c>
      <c r="H843" s="39">
        <f>Input!J116</f>
        <v>115410</v>
      </c>
      <c r="I843" s="39">
        <f>Input!K116</f>
        <v>3236</v>
      </c>
      <c r="J843" s="39">
        <f t="shared" si="454"/>
        <v>118646</v>
      </c>
      <c r="K843" s="39">
        <f t="shared" si="455"/>
        <v>87.900785911671747</v>
      </c>
      <c r="P843" s="38" t="s">
        <v>1088</v>
      </c>
      <c r="Q843" s="40" t="s">
        <v>1239</v>
      </c>
      <c r="R843" s="39">
        <v>676378.39754029992</v>
      </c>
      <c r="S843" s="41">
        <v>12651.9230386</v>
      </c>
      <c r="T843" s="39">
        <f t="shared" si="456"/>
        <v>1.8705391959012371E-2</v>
      </c>
      <c r="V843" s="42">
        <f t="shared" si="460"/>
        <v>77</v>
      </c>
      <c r="W843" s="42">
        <f t="shared" si="457"/>
        <v>1.4403151808439525</v>
      </c>
    </row>
    <row r="844" spans="1:23" x14ac:dyDescent="0.3">
      <c r="A844" s="5" t="s">
        <v>1137</v>
      </c>
      <c r="B844" s="5" t="s">
        <v>682</v>
      </c>
      <c r="C844" s="39">
        <v>12110208</v>
      </c>
      <c r="D844" s="39">
        <v>774769</v>
      </c>
      <c r="E844" s="39">
        <v>761290</v>
      </c>
      <c r="F844" s="39">
        <f t="shared" si="453"/>
        <v>0.98260255637486782</v>
      </c>
      <c r="H844" s="39">
        <f>$H$843</f>
        <v>115410</v>
      </c>
      <c r="I844" s="39">
        <f>$I$843</f>
        <v>3236</v>
      </c>
      <c r="J844" s="39">
        <f t="shared" si="454"/>
        <v>118646</v>
      </c>
      <c r="K844" s="39">
        <f t="shared" si="455"/>
        <v>116581.86290365257</v>
      </c>
      <c r="P844" s="38" t="s">
        <v>1088</v>
      </c>
      <c r="Q844" s="40" t="s">
        <v>1241</v>
      </c>
      <c r="R844" s="39">
        <v>676378.39754029992</v>
      </c>
      <c r="S844" s="41">
        <v>12100.079194600001</v>
      </c>
      <c r="T844" s="39">
        <f t="shared" si="456"/>
        <v>1.7889511608594883E-2</v>
      </c>
      <c r="V844" s="42">
        <f t="shared" si="460"/>
        <v>77</v>
      </c>
      <c r="W844" s="42">
        <f t="shared" si="457"/>
        <v>1.377492393861806</v>
      </c>
    </row>
    <row r="845" spans="1:23" x14ac:dyDescent="0.3">
      <c r="A845" s="5" t="s">
        <v>1137</v>
      </c>
      <c r="B845" s="5" t="s">
        <v>682</v>
      </c>
      <c r="C845" s="39">
        <v>13090001</v>
      </c>
      <c r="D845" s="39">
        <v>774769</v>
      </c>
      <c r="E845" s="39">
        <v>11928</v>
      </c>
      <c r="F845" s="39">
        <f t="shared" si="453"/>
        <v>1.5395556611067299E-2</v>
      </c>
      <c r="H845" s="39">
        <f t="shared" ref="H845:H846" si="461">$H$843</f>
        <v>115410</v>
      </c>
      <c r="I845" s="39">
        <f t="shared" ref="I845:I846" si="462">$I$843</f>
        <v>3236</v>
      </c>
      <c r="J845" s="39">
        <f t="shared" si="454"/>
        <v>118646</v>
      </c>
      <c r="K845" s="39">
        <f t="shared" si="455"/>
        <v>1826.6212096766908</v>
      </c>
      <c r="P845" s="38" t="s">
        <v>795</v>
      </c>
      <c r="Q845" s="40" t="s">
        <v>1202</v>
      </c>
      <c r="R845" s="39">
        <v>600552.35539590009</v>
      </c>
      <c r="S845" s="41">
        <v>263216.09021599998</v>
      </c>
      <c r="T845" s="39">
        <f t="shared" si="456"/>
        <v>0.43828999728505091</v>
      </c>
      <c r="V845" s="43">
        <f>Input!M203</f>
        <v>1433</v>
      </c>
      <c r="W845" s="42">
        <f t="shared" si="457"/>
        <v>628.06956610947793</v>
      </c>
    </row>
    <row r="846" spans="1:23" x14ac:dyDescent="0.3">
      <c r="A846" s="5" t="s">
        <v>1137</v>
      </c>
      <c r="B846" s="5" t="s">
        <v>682</v>
      </c>
      <c r="C846" s="39">
        <v>13090002</v>
      </c>
      <c r="D846" s="39">
        <v>774769</v>
      </c>
      <c r="E846" s="39">
        <v>977</v>
      </c>
      <c r="F846" s="39">
        <f t="shared" si="453"/>
        <v>1.2610210269125377E-3</v>
      </c>
      <c r="H846" s="39">
        <f t="shared" si="461"/>
        <v>115410</v>
      </c>
      <c r="I846" s="39">
        <f t="shared" si="462"/>
        <v>3236</v>
      </c>
      <c r="J846" s="39">
        <f t="shared" si="454"/>
        <v>118646</v>
      </c>
      <c r="K846" s="39">
        <f t="shared" si="455"/>
        <v>149.61510075906494</v>
      </c>
      <c r="P846" s="38" t="s">
        <v>795</v>
      </c>
      <c r="Q846" s="40" t="s">
        <v>1204</v>
      </c>
      <c r="R846" s="39">
        <v>600552.35539590009</v>
      </c>
      <c r="S846" s="41">
        <v>291581.38019300002</v>
      </c>
      <c r="T846" s="39">
        <f t="shared" si="456"/>
        <v>0.48552199916155825</v>
      </c>
      <c r="V846" s="43">
        <f>$V$845</f>
        <v>1433</v>
      </c>
      <c r="W846" s="42">
        <f t="shared" si="457"/>
        <v>695.75302479851302</v>
      </c>
    </row>
    <row r="847" spans="1:23" x14ac:dyDescent="0.3">
      <c r="A847" s="5" t="s">
        <v>1137</v>
      </c>
      <c r="B847" s="5" t="s">
        <v>1026</v>
      </c>
      <c r="C847" s="39">
        <v>12110206</v>
      </c>
      <c r="D847" s="39">
        <v>5300</v>
      </c>
      <c r="E847" s="39">
        <v>5203</v>
      </c>
      <c r="F847" s="39">
        <f t="shared" si="453"/>
        <v>0.98169811320754718</v>
      </c>
      <c r="H847" s="39">
        <f>Input!J132</f>
        <v>884</v>
      </c>
      <c r="I847" s="39">
        <f>Input!K132</f>
        <v>0</v>
      </c>
      <c r="J847" s="39">
        <f t="shared" si="454"/>
        <v>884</v>
      </c>
      <c r="K847" s="39">
        <f t="shared" si="455"/>
        <v>867.82113207547172</v>
      </c>
      <c r="P847" s="38" t="s">
        <v>795</v>
      </c>
      <c r="Q847" s="40" t="s">
        <v>1294</v>
      </c>
      <c r="R847" s="39">
        <v>600552.35539590009</v>
      </c>
      <c r="S847" s="41">
        <v>45754.884986899997</v>
      </c>
      <c r="T847" s="39">
        <f t="shared" si="456"/>
        <v>7.6188003553390712E-2</v>
      </c>
      <c r="V847" s="43">
        <f>$V$845</f>
        <v>1433</v>
      </c>
      <c r="W847" s="42">
        <f t="shared" si="457"/>
        <v>109.17740909200889</v>
      </c>
    </row>
    <row r="848" spans="1:23" x14ac:dyDescent="0.3">
      <c r="A848" s="5" t="s">
        <v>1137</v>
      </c>
      <c r="B848" s="5" t="s">
        <v>1026</v>
      </c>
      <c r="C848" s="39">
        <v>12110207</v>
      </c>
      <c r="D848" s="39">
        <v>5300</v>
      </c>
      <c r="E848" s="39">
        <v>54</v>
      </c>
      <c r="F848" s="39">
        <f t="shared" si="453"/>
        <v>1.0188679245283019E-2</v>
      </c>
      <c r="H848" s="39">
        <f>$H$847</f>
        <v>884</v>
      </c>
      <c r="I848" s="39">
        <f>$I$847</f>
        <v>0</v>
      </c>
      <c r="J848" s="39">
        <f t="shared" si="454"/>
        <v>884</v>
      </c>
      <c r="K848" s="39">
        <f t="shared" si="455"/>
        <v>9.0067924528301884</v>
      </c>
      <c r="P848" s="38" t="s">
        <v>211</v>
      </c>
      <c r="Q848" s="40" t="s">
        <v>1296</v>
      </c>
      <c r="R848" s="39">
        <v>368376.07636860001</v>
      </c>
      <c r="S848" s="41">
        <v>307010.077537</v>
      </c>
      <c r="T848" s="39">
        <f t="shared" si="456"/>
        <v>0.83341480957032421</v>
      </c>
      <c r="V848" s="42">
        <f>Input!M204</f>
        <v>538</v>
      </c>
      <c r="W848" s="42">
        <f t="shared" si="457"/>
        <v>448.37716754883445</v>
      </c>
    </row>
    <row r="849" spans="1:23" x14ac:dyDescent="0.3">
      <c r="A849" s="5" t="s">
        <v>1137</v>
      </c>
      <c r="B849" s="5" t="s">
        <v>1026</v>
      </c>
      <c r="C849" s="39">
        <v>13080003</v>
      </c>
      <c r="D849" s="39">
        <v>5300</v>
      </c>
      <c r="E849" s="39">
        <v>39</v>
      </c>
      <c r="F849" s="39">
        <f t="shared" si="453"/>
        <v>7.3584905660377354E-3</v>
      </c>
      <c r="H849" s="39">
        <f t="shared" ref="H849:H850" si="463">$H$847</f>
        <v>884</v>
      </c>
      <c r="I849" s="39">
        <f t="shared" ref="I849:I850" si="464">$I$847</f>
        <v>0</v>
      </c>
      <c r="J849" s="39">
        <f t="shared" si="454"/>
        <v>884</v>
      </c>
      <c r="K849" s="39">
        <f t="shared" si="455"/>
        <v>6.5049056603773581</v>
      </c>
      <c r="P849" s="38" t="s">
        <v>211</v>
      </c>
      <c r="Q849" s="40" t="s">
        <v>1294</v>
      </c>
      <c r="R849" s="39">
        <v>368376.07636860001</v>
      </c>
      <c r="S849" s="41">
        <v>61365.998831600002</v>
      </c>
      <c r="T849" s="39">
        <f t="shared" si="456"/>
        <v>0.16658519042967573</v>
      </c>
      <c r="V849" s="42">
        <f>$V$848</f>
        <v>538</v>
      </c>
      <c r="W849" s="42">
        <f t="shared" si="457"/>
        <v>89.62283245116555</v>
      </c>
    </row>
    <row r="850" spans="1:23" x14ac:dyDescent="0.3">
      <c r="A850" s="5" t="s">
        <v>1137</v>
      </c>
      <c r="B850" s="5" t="s">
        <v>1026</v>
      </c>
      <c r="C850" s="39">
        <v>13090001</v>
      </c>
      <c r="D850" s="39">
        <v>5300</v>
      </c>
      <c r="E850" s="39">
        <v>4</v>
      </c>
      <c r="F850" s="39">
        <f t="shared" si="453"/>
        <v>7.5471698113207543E-4</v>
      </c>
      <c r="H850" s="39">
        <f t="shared" si="463"/>
        <v>884</v>
      </c>
      <c r="I850" s="39">
        <f t="shared" si="464"/>
        <v>0</v>
      </c>
      <c r="J850" s="39">
        <f t="shared" si="454"/>
        <v>884</v>
      </c>
      <c r="K850" s="39">
        <f t="shared" si="455"/>
        <v>0.6671698113207547</v>
      </c>
      <c r="P850" s="38" t="s">
        <v>1089</v>
      </c>
      <c r="Q850" s="40" t="s">
        <v>1296</v>
      </c>
      <c r="R850" s="39">
        <v>378999.72877660004</v>
      </c>
      <c r="S850" s="41">
        <v>36232.874658599998</v>
      </c>
      <c r="T850" s="39">
        <f t="shared" si="456"/>
        <v>9.560132081244134E-2</v>
      </c>
      <c r="V850" s="42">
        <f>Input!M205</f>
        <v>469</v>
      </c>
      <c r="W850" s="42">
        <f t="shared" si="457"/>
        <v>44.837019461034991</v>
      </c>
    </row>
    <row r="851" spans="1:23" x14ac:dyDescent="0.3">
      <c r="A851" s="5" t="s">
        <v>1137</v>
      </c>
      <c r="B851" s="5" t="s">
        <v>1055</v>
      </c>
      <c r="C851" s="39">
        <v>12110104</v>
      </c>
      <c r="D851" s="39">
        <v>54258</v>
      </c>
      <c r="E851" s="39">
        <v>50</v>
      </c>
      <c r="F851" s="39">
        <f t="shared" si="453"/>
        <v>9.2152309336871981E-4</v>
      </c>
      <c r="H851" s="39">
        <f>Input!J168</f>
        <v>9409</v>
      </c>
      <c r="I851" s="39">
        <f>Input!K168</f>
        <v>64</v>
      </c>
      <c r="J851" s="39">
        <f t="shared" si="454"/>
        <v>9473</v>
      </c>
      <c r="K851" s="39">
        <f t="shared" si="455"/>
        <v>8.7295882634818831</v>
      </c>
      <c r="P851" s="38" t="s">
        <v>1089</v>
      </c>
      <c r="Q851" s="40" t="s">
        <v>1294</v>
      </c>
      <c r="R851" s="39">
        <v>378999.72877660004</v>
      </c>
      <c r="S851" s="41">
        <v>342766.85411800002</v>
      </c>
      <c r="T851" s="39">
        <f t="shared" si="456"/>
        <v>0.90439867918755856</v>
      </c>
      <c r="V851" s="42">
        <f>$V$850</f>
        <v>469</v>
      </c>
      <c r="W851" s="42">
        <f t="shared" si="457"/>
        <v>424.16298053896497</v>
      </c>
    </row>
    <row r="852" spans="1:23" x14ac:dyDescent="0.3">
      <c r="A852" s="5" t="s">
        <v>1137</v>
      </c>
      <c r="B852" s="5" t="s">
        <v>1055</v>
      </c>
      <c r="C852" s="39">
        <v>13080001</v>
      </c>
      <c r="D852" s="39">
        <v>54258</v>
      </c>
      <c r="E852" s="39">
        <v>5484</v>
      </c>
      <c r="F852" s="39">
        <f t="shared" si="453"/>
        <v>0.10107265288068119</v>
      </c>
      <c r="H852" s="39">
        <f>$H$851</f>
        <v>9409</v>
      </c>
      <c r="I852" s="39">
        <f>$I$851</f>
        <v>64</v>
      </c>
      <c r="J852" s="39">
        <f t="shared" si="454"/>
        <v>9473</v>
      </c>
      <c r="K852" s="39">
        <f t="shared" si="455"/>
        <v>957.46124073869294</v>
      </c>
      <c r="P852" s="38" t="s">
        <v>623</v>
      </c>
      <c r="Q852" s="40" t="s">
        <v>1270</v>
      </c>
      <c r="R852" s="39">
        <v>401863.07703856996</v>
      </c>
      <c r="S852" s="41">
        <v>194158.818524</v>
      </c>
      <c r="T852" s="39">
        <f t="shared" si="456"/>
        <v>0.48314669751400191</v>
      </c>
      <c r="V852" s="42">
        <f>Input!M206</f>
        <v>10</v>
      </c>
      <c r="W852" s="42">
        <f t="shared" si="457"/>
        <v>4.8314669751400192</v>
      </c>
    </row>
    <row r="853" spans="1:23" x14ac:dyDescent="0.3">
      <c r="A853" s="5" t="s">
        <v>1137</v>
      </c>
      <c r="B853" s="5" t="s">
        <v>1055</v>
      </c>
      <c r="C853" s="39">
        <v>13080002</v>
      </c>
      <c r="D853" s="39">
        <v>54258</v>
      </c>
      <c r="E853" s="39">
        <v>48724</v>
      </c>
      <c r="F853" s="39">
        <f t="shared" si="453"/>
        <v>0.89800582402595008</v>
      </c>
      <c r="H853" s="39">
        <f>$H$851</f>
        <v>9409</v>
      </c>
      <c r="I853" s="39">
        <f>$I$851</f>
        <v>64</v>
      </c>
      <c r="J853" s="39">
        <f t="shared" si="454"/>
        <v>9473</v>
      </c>
      <c r="K853" s="39">
        <f t="shared" si="455"/>
        <v>8506.8091709978253</v>
      </c>
      <c r="P853" s="38" t="s">
        <v>623</v>
      </c>
      <c r="Q853" s="40" t="s">
        <v>1284</v>
      </c>
      <c r="R853" s="39">
        <v>401863.07703856996</v>
      </c>
      <c r="S853" s="41">
        <v>3340.39000257</v>
      </c>
      <c r="T853" s="39">
        <f t="shared" si="456"/>
        <v>8.3122590589465792E-3</v>
      </c>
      <c r="V853" s="42">
        <f>$V$852</f>
        <v>10</v>
      </c>
      <c r="W853" s="42">
        <f t="shared" si="457"/>
        <v>8.3122590589465792E-2</v>
      </c>
    </row>
    <row r="854" spans="1:23" x14ac:dyDescent="0.3">
      <c r="A854" s="5" t="s">
        <v>1137</v>
      </c>
      <c r="B854" s="5" t="s">
        <v>1097</v>
      </c>
      <c r="C854" s="39">
        <v>12110207</v>
      </c>
      <c r="D854" s="39">
        <v>60968</v>
      </c>
      <c r="E854" s="39">
        <v>1068</v>
      </c>
      <c r="F854" s="39">
        <f t="shared" si="453"/>
        <v>1.7517386169793991E-2</v>
      </c>
      <c r="H854" s="39">
        <f>Input!J228</f>
        <v>13487</v>
      </c>
      <c r="I854" s="39">
        <f>Input!K228</f>
        <v>0</v>
      </c>
      <c r="J854" s="39">
        <f t="shared" si="454"/>
        <v>13487</v>
      </c>
      <c r="K854" s="39">
        <f t="shared" si="455"/>
        <v>236.25698727201154</v>
      </c>
      <c r="P854" s="38" t="s">
        <v>623</v>
      </c>
      <c r="Q854" s="40" t="s">
        <v>1289</v>
      </c>
      <c r="R854" s="39">
        <v>401863.07703856996</v>
      </c>
      <c r="S854" s="41">
        <v>204363.86851199999</v>
      </c>
      <c r="T854" s="39">
        <f t="shared" si="456"/>
        <v>0.50854104342705164</v>
      </c>
      <c r="V854" s="42">
        <f>$V$852</f>
        <v>10</v>
      </c>
      <c r="W854" s="42">
        <f t="shared" si="457"/>
        <v>5.085410434270516</v>
      </c>
    </row>
    <row r="855" spans="1:23" x14ac:dyDescent="0.3">
      <c r="A855" s="5" t="s">
        <v>1137</v>
      </c>
      <c r="B855" s="5" t="s">
        <v>1097</v>
      </c>
      <c r="C855" s="39">
        <v>13080003</v>
      </c>
      <c r="D855" s="39">
        <v>60968</v>
      </c>
      <c r="E855" s="39">
        <v>19</v>
      </c>
      <c r="F855" s="39">
        <f t="shared" si="453"/>
        <v>3.1163889253378824E-4</v>
      </c>
      <c r="H855" s="39">
        <f>$H$854</f>
        <v>13487</v>
      </c>
      <c r="I855" s="39">
        <f>$I$854</f>
        <v>0</v>
      </c>
      <c r="J855" s="39">
        <f t="shared" si="454"/>
        <v>13487</v>
      </c>
      <c r="K855" s="39">
        <f t="shared" si="455"/>
        <v>4.203073743603202</v>
      </c>
      <c r="P855" s="38" t="s">
        <v>754</v>
      </c>
      <c r="Q855" s="40" t="s">
        <v>1323</v>
      </c>
      <c r="R855" s="39">
        <v>448603.93105399999</v>
      </c>
      <c r="S855" s="41">
        <v>37585.442376400002</v>
      </c>
      <c r="T855" s="39">
        <f t="shared" si="456"/>
        <v>8.3783132011555447E-2</v>
      </c>
      <c r="V855" s="42">
        <f>Input!M207</f>
        <v>308</v>
      </c>
      <c r="W855" s="42">
        <f t="shared" si="457"/>
        <v>25.805204659559077</v>
      </c>
    </row>
    <row r="856" spans="1:23" x14ac:dyDescent="0.3">
      <c r="A856" s="5" t="s">
        <v>1137</v>
      </c>
      <c r="B856" s="5" t="s">
        <v>1097</v>
      </c>
      <c r="C856" s="39">
        <v>13090001</v>
      </c>
      <c r="D856" s="39">
        <v>60968</v>
      </c>
      <c r="E856" s="39">
        <v>59881</v>
      </c>
      <c r="F856" s="39">
        <f t="shared" si="453"/>
        <v>0.98217097493767225</v>
      </c>
      <c r="H856" s="39">
        <f>$H$854</f>
        <v>13487</v>
      </c>
      <c r="I856" s="39">
        <f>$I$854</f>
        <v>0</v>
      </c>
      <c r="J856" s="39">
        <f t="shared" si="454"/>
        <v>13487</v>
      </c>
      <c r="K856" s="39">
        <f t="shared" si="455"/>
        <v>13246.539938984386</v>
      </c>
      <c r="P856" s="38" t="s">
        <v>754</v>
      </c>
      <c r="Q856" s="40" t="s">
        <v>1329</v>
      </c>
      <c r="R856" s="39">
        <v>448603.93105399999</v>
      </c>
      <c r="S856" s="41">
        <v>254860.706144</v>
      </c>
      <c r="T856" s="39">
        <f t="shared" si="456"/>
        <v>0.56811964519615754</v>
      </c>
      <c r="V856" s="42">
        <f>$V$855</f>
        <v>308</v>
      </c>
      <c r="W856" s="42">
        <f t="shared" si="457"/>
        <v>174.98085072041653</v>
      </c>
    </row>
    <row r="857" spans="1:23" x14ac:dyDescent="0.3">
      <c r="A857" s="5" t="s">
        <v>1137</v>
      </c>
      <c r="B857" s="5" t="s">
        <v>788</v>
      </c>
      <c r="C857" s="39">
        <v>12110103</v>
      </c>
      <c r="D857" s="39">
        <v>250304</v>
      </c>
      <c r="E857" s="39">
        <v>2</v>
      </c>
      <c r="F857" s="39">
        <f t="shared" si="453"/>
        <v>7.9902838148811052E-6</v>
      </c>
      <c r="H857" s="39">
        <f>Input!J258</f>
        <v>54855</v>
      </c>
      <c r="I857" s="39">
        <f>Input!K258</f>
        <v>28</v>
      </c>
      <c r="J857" s="39">
        <f t="shared" si="454"/>
        <v>54883</v>
      </c>
      <c r="K857" s="39">
        <f t="shared" si="455"/>
        <v>0.43853074661211972</v>
      </c>
      <c r="P857" s="38" t="s">
        <v>754</v>
      </c>
      <c r="Q857" s="40" t="s">
        <v>1328</v>
      </c>
      <c r="R857" s="39">
        <v>448603.93105399999</v>
      </c>
      <c r="S857" s="41">
        <v>89200.383027799995</v>
      </c>
      <c r="T857" s="39">
        <f t="shared" si="456"/>
        <v>0.19883994957026499</v>
      </c>
      <c r="V857" s="42">
        <f t="shared" ref="V857:V858" si="465">$V$855</f>
        <v>308</v>
      </c>
      <c r="W857" s="42">
        <f t="shared" si="457"/>
        <v>61.242704467641616</v>
      </c>
    </row>
    <row r="858" spans="1:23" x14ac:dyDescent="0.3">
      <c r="A858" s="5" t="s">
        <v>1137</v>
      </c>
      <c r="B858" s="5" t="s">
        <v>788</v>
      </c>
      <c r="C858" s="39">
        <v>12110105</v>
      </c>
      <c r="D858" s="39">
        <v>250304</v>
      </c>
      <c r="E858" s="39">
        <v>1486</v>
      </c>
      <c r="F858" s="39">
        <f t="shared" si="453"/>
        <v>5.9367808744566607E-3</v>
      </c>
      <c r="H858" s="39">
        <f>$H$857</f>
        <v>54855</v>
      </c>
      <c r="I858" s="39">
        <f>$I$857</f>
        <v>28</v>
      </c>
      <c r="J858" s="39">
        <f t="shared" si="454"/>
        <v>54883</v>
      </c>
      <c r="K858" s="39">
        <f t="shared" si="455"/>
        <v>325.82834473280491</v>
      </c>
      <c r="P858" s="38" t="s">
        <v>754</v>
      </c>
      <c r="Q858" s="40" t="s">
        <v>1339</v>
      </c>
      <c r="R858" s="39">
        <v>448603.93105399999</v>
      </c>
      <c r="S858" s="41">
        <v>66957.3995058</v>
      </c>
      <c r="T858" s="39">
        <f t="shared" si="456"/>
        <v>0.14925727322202201</v>
      </c>
      <c r="V858" s="42">
        <f t="shared" si="465"/>
        <v>308</v>
      </c>
      <c r="W858" s="42">
        <f t="shared" si="457"/>
        <v>45.971240152382777</v>
      </c>
    </row>
    <row r="859" spans="1:23" ht="14.4" customHeight="1" x14ac:dyDescent="0.3">
      <c r="A859" s="5" t="s">
        <v>1137</v>
      </c>
      <c r="B859" s="5" t="s">
        <v>788</v>
      </c>
      <c r="C859" s="39">
        <v>12110205</v>
      </c>
      <c r="D859" s="39">
        <v>250304</v>
      </c>
      <c r="E859" s="39">
        <v>28</v>
      </c>
      <c r="F859" s="39">
        <f t="shared" si="453"/>
        <v>1.1186397340833546E-4</v>
      </c>
      <c r="H859" s="39">
        <f t="shared" ref="H859:H862" si="466">$H$857</f>
        <v>54855</v>
      </c>
      <c r="I859" s="39">
        <f t="shared" ref="I859:I862" si="467">$I$857</f>
        <v>28</v>
      </c>
      <c r="J859" s="39">
        <f t="shared" si="454"/>
        <v>54883</v>
      </c>
      <c r="K859" s="39">
        <f t="shared" si="455"/>
        <v>6.139430452569675</v>
      </c>
      <c r="P859" s="38" t="s">
        <v>1090</v>
      </c>
      <c r="Q859" s="40" t="s">
        <v>1239</v>
      </c>
      <c r="R859" s="39">
        <v>728311.64164080005</v>
      </c>
      <c r="S859" s="41">
        <v>176830.46849200001</v>
      </c>
      <c r="T859" s="39">
        <f t="shared" si="456"/>
        <v>0.24279505967201329</v>
      </c>
      <c r="V859" s="42">
        <f>Input!M208</f>
        <v>814</v>
      </c>
      <c r="W859" s="42">
        <f t="shared" si="457"/>
        <v>197.63517857301881</v>
      </c>
    </row>
    <row r="860" spans="1:23" ht="14.4" customHeight="1" x14ac:dyDescent="0.3">
      <c r="A860" s="5" t="s">
        <v>1137</v>
      </c>
      <c r="B860" s="5" t="s">
        <v>788</v>
      </c>
      <c r="C860" s="39">
        <v>12110206</v>
      </c>
      <c r="D860" s="39">
        <v>250304</v>
      </c>
      <c r="E860" s="39">
        <v>814</v>
      </c>
      <c r="F860" s="39">
        <f t="shared" si="453"/>
        <v>3.2520455126566097E-3</v>
      </c>
      <c r="H860" s="39">
        <f t="shared" si="466"/>
        <v>54855</v>
      </c>
      <c r="I860" s="39">
        <f t="shared" si="467"/>
        <v>28</v>
      </c>
      <c r="J860" s="39">
        <f t="shared" si="454"/>
        <v>54883</v>
      </c>
      <c r="K860" s="39">
        <f t="shared" si="455"/>
        <v>178.48201387113272</v>
      </c>
      <c r="P860" s="38" t="s">
        <v>1090</v>
      </c>
      <c r="Q860" s="40" t="s">
        <v>1246</v>
      </c>
      <c r="R860" s="39">
        <v>728311.64164080005</v>
      </c>
      <c r="S860" s="41">
        <v>294481.57077400002</v>
      </c>
      <c r="T860" s="39">
        <f t="shared" si="456"/>
        <v>0.40433456495432074</v>
      </c>
      <c r="V860" s="42">
        <f>$V$859</f>
        <v>814</v>
      </c>
      <c r="W860" s="42">
        <f t="shared" si="457"/>
        <v>329.1283358728171</v>
      </c>
    </row>
    <row r="861" spans="1:23" ht="14.4" customHeight="1" x14ac:dyDescent="0.3">
      <c r="A861" s="5" t="s">
        <v>1137</v>
      </c>
      <c r="B861" s="5" t="s">
        <v>788</v>
      </c>
      <c r="C861" s="39">
        <v>13080002</v>
      </c>
      <c r="D861" s="39">
        <v>250304</v>
      </c>
      <c r="E861" s="39">
        <v>246710</v>
      </c>
      <c r="F861" s="39">
        <f t="shared" si="453"/>
        <v>0.98564145998465869</v>
      </c>
      <c r="H861" s="39">
        <f t="shared" si="466"/>
        <v>54855</v>
      </c>
      <c r="I861" s="39">
        <f t="shared" si="467"/>
        <v>28</v>
      </c>
      <c r="J861" s="39">
        <f t="shared" si="454"/>
        <v>54883</v>
      </c>
      <c r="K861" s="39">
        <f t="shared" si="455"/>
        <v>54094.960248338022</v>
      </c>
      <c r="P861" s="38" t="s">
        <v>1090</v>
      </c>
      <c r="Q861" s="40" t="s">
        <v>1247</v>
      </c>
      <c r="R861" s="39">
        <v>728311.64164080005</v>
      </c>
      <c r="S861" s="41">
        <v>29860.507757399999</v>
      </c>
      <c r="T861" s="39">
        <f t="shared" si="456"/>
        <v>4.0999629897618829E-2</v>
      </c>
      <c r="V861" s="42">
        <f t="shared" ref="V861:V863" si="468">$V$859</f>
        <v>814</v>
      </c>
      <c r="W861" s="42">
        <f t="shared" si="457"/>
        <v>33.37369873666173</v>
      </c>
    </row>
    <row r="862" spans="1:23" x14ac:dyDescent="0.3">
      <c r="A862" s="5" t="s">
        <v>1137</v>
      </c>
      <c r="B862" s="5" t="s">
        <v>788</v>
      </c>
      <c r="C862" s="39">
        <v>13080003</v>
      </c>
      <c r="D862" s="39">
        <v>250304</v>
      </c>
      <c r="E862" s="39">
        <v>1264</v>
      </c>
      <c r="F862" s="39">
        <f t="shared" si="453"/>
        <v>5.0498593710048582E-3</v>
      </c>
      <c r="H862" s="39">
        <f t="shared" si="466"/>
        <v>54855</v>
      </c>
      <c r="I862" s="39">
        <f t="shared" si="467"/>
        <v>28</v>
      </c>
      <c r="J862" s="39">
        <f t="shared" si="454"/>
        <v>54883</v>
      </c>
      <c r="K862" s="39">
        <f t="shared" si="455"/>
        <v>277.15143185885961</v>
      </c>
      <c r="P862" s="38" t="s">
        <v>1090</v>
      </c>
      <c r="Q862" s="40" t="s">
        <v>1275</v>
      </c>
      <c r="R862" s="39">
        <v>728311.64164080005</v>
      </c>
      <c r="S862" s="41">
        <v>200543.89749500001</v>
      </c>
      <c r="T862" s="39">
        <f t="shared" si="456"/>
        <v>0.27535451313561088</v>
      </c>
      <c r="V862" s="42">
        <f t="shared" si="468"/>
        <v>814</v>
      </c>
      <c r="W862" s="42">
        <f t="shared" si="457"/>
        <v>224.13857369238727</v>
      </c>
    </row>
    <row r="863" spans="1:23" x14ac:dyDescent="0.3">
      <c r="A863" s="5" t="s">
        <v>1137</v>
      </c>
      <c r="B863" s="5" t="s">
        <v>1118</v>
      </c>
      <c r="C863" s="39">
        <v>12110207</v>
      </c>
      <c r="D863" s="39">
        <v>22134</v>
      </c>
      <c r="E863" s="39">
        <v>15</v>
      </c>
      <c r="F863" s="39">
        <f t="shared" si="453"/>
        <v>6.7769043101111417E-4</v>
      </c>
      <c r="H863" s="39">
        <f>Input!J264</f>
        <v>3323</v>
      </c>
      <c r="I863" s="39">
        <f>Input!K264</f>
        <v>25</v>
      </c>
      <c r="J863" s="39">
        <f t="shared" si="454"/>
        <v>3348</v>
      </c>
      <c r="K863" s="39">
        <f t="shared" si="455"/>
        <v>2.26890756302521</v>
      </c>
      <c r="P863" s="38" t="s">
        <v>1090</v>
      </c>
      <c r="Q863" s="40" t="s">
        <v>1255</v>
      </c>
      <c r="R863" s="39">
        <v>728311.64164080005</v>
      </c>
      <c r="S863" s="41">
        <v>26595.197122400001</v>
      </c>
      <c r="T863" s="39">
        <f t="shared" si="456"/>
        <v>3.6516232340436251E-2</v>
      </c>
      <c r="V863" s="42">
        <f t="shared" si="468"/>
        <v>814</v>
      </c>
      <c r="W863" s="42">
        <f t="shared" si="457"/>
        <v>29.72421312511511</v>
      </c>
    </row>
    <row r="864" spans="1:23" x14ac:dyDescent="0.3">
      <c r="A864" s="5" t="s">
        <v>1137</v>
      </c>
      <c r="B864" s="5" t="s">
        <v>1118</v>
      </c>
      <c r="C864" s="39">
        <v>12110208</v>
      </c>
      <c r="D864" s="39">
        <v>22134</v>
      </c>
      <c r="E864" s="39">
        <v>22119</v>
      </c>
      <c r="F864" s="39">
        <f t="shared" si="453"/>
        <v>0.99932230956898893</v>
      </c>
      <c r="H864" s="39">
        <f>$H$863</f>
        <v>3323</v>
      </c>
      <c r="I864" s="39">
        <f>$I$863</f>
        <v>25</v>
      </c>
      <c r="J864" s="39">
        <f t="shared" si="454"/>
        <v>3348</v>
      </c>
      <c r="K864" s="39">
        <f t="shared" si="455"/>
        <v>3345.7310924369749</v>
      </c>
      <c r="P864" s="38" t="s">
        <v>1091</v>
      </c>
      <c r="Q864" s="40" t="s">
        <v>1248</v>
      </c>
      <c r="R864" s="39">
        <v>838843.3896774</v>
      </c>
      <c r="S864" s="41">
        <v>265294.02523299999</v>
      </c>
      <c r="T864" s="39">
        <f t="shared" si="456"/>
        <v>0.31626168662427678</v>
      </c>
      <c r="V864" s="42">
        <f>Input!M209</f>
        <v>84</v>
      </c>
      <c r="W864" s="42">
        <f t="shared" si="457"/>
        <v>26.56598167643925</v>
      </c>
    </row>
    <row r="865" spans="1:23" x14ac:dyDescent="0.3">
      <c r="A865" s="5" t="s">
        <v>1137</v>
      </c>
      <c r="B865" s="5" t="s">
        <v>1124</v>
      </c>
      <c r="C865" s="39">
        <v>13080003</v>
      </c>
      <c r="D865" s="39">
        <v>14018</v>
      </c>
      <c r="E865" s="39">
        <v>14018</v>
      </c>
      <c r="F865" s="39">
        <f t="shared" si="453"/>
        <v>1</v>
      </c>
      <c r="H865" s="39">
        <f>Input!J274</f>
        <v>2265</v>
      </c>
      <c r="I865" s="39">
        <f>Input!K274</f>
        <v>0</v>
      </c>
      <c r="J865" s="39">
        <f t="shared" si="454"/>
        <v>2265</v>
      </c>
      <c r="K865" s="39">
        <f t="shared" si="455"/>
        <v>2265</v>
      </c>
      <c r="P865" s="38" t="s">
        <v>1091</v>
      </c>
      <c r="Q865" s="40" t="s">
        <v>1245</v>
      </c>
      <c r="R865" s="39">
        <v>838843.3896774</v>
      </c>
      <c r="S865" s="41">
        <v>13834.6633084</v>
      </c>
      <c r="T865" s="39">
        <f t="shared" si="456"/>
        <v>1.6492546139894475E-2</v>
      </c>
      <c r="V865" s="42">
        <f>$V$864</f>
        <v>84</v>
      </c>
      <c r="W865" s="42">
        <f t="shared" si="457"/>
        <v>1.3853738757511358</v>
      </c>
    </row>
    <row r="866" spans="1:23" x14ac:dyDescent="0.3">
      <c r="A866" s="5" t="s">
        <v>188</v>
      </c>
      <c r="B866" s="5" t="s">
        <v>865</v>
      </c>
      <c r="C866" s="39">
        <v>12100404</v>
      </c>
      <c r="D866" s="39">
        <v>23158</v>
      </c>
      <c r="E866" s="39">
        <v>4</v>
      </c>
      <c r="F866" s="39">
        <f t="shared" si="453"/>
        <v>1.7272648760687453E-4</v>
      </c>
      <c r="H866" s="39">
        <f>Input!J6</f>
        <v>3831</v>
      </c>
      <c r="I866" s="39">
        <f>Input!K6</f>
        <v>267</v>
      </c>
      <c r="J866" s="39">
        <f t="shared" si="454"/>
        <v>4098</v>
      </c>
      <c r="K866" s="39">
        <f t="shared" si="455"/>
        <v>0.70783314621297178</v>
      </c>
      <c r="P866" s="38" t="s">
        <v>1091</v>
      </c>
      <c r="Q866" s="40" t="s">
        <v>1246</v>
      </c>
      <c r="R866" s="39">
        <v>838843.3896774</v>
      </c>
      <c r="S866" s="41">
        <v>347653.09935899999</v>
      </c>
      <c r="T866" s="39">
        <f t="shared" si="456"/>
        <v>0.41444339150446119</v>
      </c>
      <c r="V866" s="42">
        <f t="shared" ref="V866:V867" si="469">$V$864</f>
        <v>84</v>
      </c>
      <c r="W866" s="42">
        <f t="shared" si="457"/>
        <v>34.81324488637474</v>
      </c>
    </row>
    <row r="867" spans="1:23" x14ac:dyDescent="0.3">
      <c r="A867" s="5" t="s">
        <v>188</v>
      </c>
      <c r="B867" s="5" t="s">
        <v>865</v>
      </c>
      <c r="C867" s="39">
        <v>12100405</v>
      </c>
      <c r="D867" s="39">
        <v>23158</v>
      </c>
      <c r="E867" s="39">
        <v>23154</v>
      </c>
      <c r="F867" s="39">
        <f t="shared" si="453"/>
        <v>0.99982727351239309</v>
      </c>
      <c r="H867" s="39">
        <f>$H$866</f>
        <v>3831</v>
      </c>
      <c r="I867" s="39">
        <f>$I$866</f>
        <v>267</v>
      </c>
      <c r="J867" s="39">
        <f t="shared" si="454"/>
        <v>4098</v>
      </c>
      <c r="K867" s="39">
        <f t="shared" si="455"/>
        <v>4097.2921668537865</v>
      </c>
      <c r="P867" s="38" t="s">
        <v>1091</v>
      </c>
      <c r="Q867" s="40" t="s">
        <v>1250</v>
      </c>
      <c r="R867" s="39">
        <v>838843.3896774</v>
      </c>
      <c r="S867" s="41">
        <v>212061.601777</v>
      </c>
      <c r="T867" s="39">
        <f t="shared" si="456"/>
        <v>0.25280237573136749</v>
      </c>
      <c r="V867" s="42">
        <f t="shared" si="469"/>
        <v>84</v>
      </c>
      <c r="W867" s="42">
        <f t="shared" si="457"/>
        <v>21.235399561434868</v>
      </c>
    </row>
    <row r="868" spans="1:23" x14ac:dyDescent="0.3">
      <c r="A868" s="5" t="s">
        <v>188</v>
      </c>
      <c r="B868" s="5" t="s">
        <v>946</v>
      </c>
      <c r="C868" s="39">
        <v>12100406</v>
      </c>
      <c r="D868" s="39">
        <v>31861</v>
      </c>
      <c r="E868" s="39">
        <v>2115</v>
      </c>
      <c r="F868" s="39">
        <f t="shared" si="453"/>
        <v>6.6382097234863935E-2</v>
      </c>
      <c r="H868" s="39">
        <f>Input!J14</f>
        <v>4342</v>
      </c>
      <c r="I868" s="39">
        <f>Input!K14</f>
        <v>1</v>
      </c>
      <c r="J868" s="39">
        <f t="shared" si="454"/>
        <v>4343</v>
      </c>
      <c r="K868" s="39">
        <f t="shared" si="455"/>
        <v>288.29744829101406</v>
      </c>
      <c r="P868" s="38" t="s">
        <v>1092</v>
      </c>
      <c r="Q868" s="40" t="s">
        <v>1235</v>
      </c>
      <c r="R868" s="39">
        <v>580671.23739839997</v>
      </c>
      <c r="S868" s="41">
        <v>183399.42684500001</v>
      </c>
      <c r="T868" s="39">
        <f t="shared" si="456"/>
        <v>0.31584038442594531</v>
      </c>
      <c r="V868" s="42">
        <f>Input!M210</f>
        <v>107</v>
      </c>
      <c r="W868" s="42">
        <f t="shared" si="457"/>
        <v>33.794921133576146</v>
      </c>
    </row>
    <row r="869" spans="1:23" x14ac:dyDescent="0.3">
      <c r="A869" s="5" t="s">
        <v>188</v>
      </c>
      <c r="B869" s="5" t="s">
        <v>946</v>
      </c>
      <c r="C869" s="39">
        <v>12100407</v>
      </c>
      <c r="D869" s="39">
        <v>31861</v>
      </c>
      <c r="E869" s="39">
        <v>29327</v>
      </c>
      <c r="F869" s="39">
        <f t="shared" si="453"/>
        <v>0.92046702865572327</v>
      </c>
      <c r="H869" s="39">
        <f>$H$868</f>
        <v>4342</v>
      </c>
      <c r="I869" s="39">
        <f>$I$868</f>
        <v>1</v>
      </c>
      <c r="J869" s="39">
        <f t="shared" si="454"/>
        <v>4343</v>
      </c>
      <c r="K869" s="39">
        <f t="shared" si="455"/>
        <v>3997.5883054518063</v>
      </c>
      <c r="P869" s="38" t="s">
        <v>1092</v>
      </c>
      <c r="Q869" s="40" t="s">
        <v>1257</v>
      </c>
      <c r="R869" s="39">
        <v>580671.23739839997</v>
      </c>
      <c r="S869" s="41">
        <v>67076.434295400002</v>
      </c>
      <c r="T869" s="39">
        <f t="shared" si="456"/>
        <v>0.11551533806965317</v>
      </c>
      <c r="V869" s="42">
        <f>$V$868</f>
        <v>107</v>
      </c>
      <c r="W869" s="42">
        <f t="shared" si="457"/>
        <v>12.360141173452888</v>
      </c>
    </row>
    <row r="870" spans="1:23" x14ac:dyDescent="0.3">
      <c r="A870" s="5" t="s">
        <v>188</v>
      </c>
      <c r="B870" s="5" t="s">
        <v>946</v>
      </c>
      <c r="C870" s="39">
        <v>12110111</v>
      </c>
      <c r="D870" s="39">
        <v>31861</v>
      </c>
      <c r="E870" s="39">
        <v>419</v>
      </c>
      <c r="F870" s="39">
        <f t="shared" si="453"/>
        <v>1.3150874109412762E-2</v>
      </c>
      <c r="H870" s="39">
        <f>$H$868</f>
        <v>4342</v>
      </c>
      <c r="I870" s="39">
        <f>$I$868</f>
        <v>1</v>
      </c>
      <c r="J870" s="39">
        <f t="shared" si="454"/>
        <v>4343</v>
      </c>
      <c r="K870" s="39">
        <f t="shared" si="455"/>
        <v>57.114246257179623</v>
      </c>
      <c r="P870" s="38" t="s">
        <v>1092</v>
      </c>
      <c r="Q870" s="40" t="s">
        <v>1236</v>
      </c>
      <c r="R870" s="39">
        <v>580671.23739839997</v>
      </c>
      <c r="S870" s="41">
        <v>330195.37625799997</v>
      </c>
      <c r="T870" s="39">
        <f t="shared" si="456"/>
        <v>0.5686442775044015</v>
      </c>
      <c r="V870" s="42">
        <f>$V$868</f>
        <v>107</v>
      </c>
      <c r="W870" s="42">
        <f t="shared" si="457"/>
        <v>60.844937692970959</v>
      </c>
    </row>
    <row r="871" spans="1:23" x14ac:dyDescent="0.3">
      <c r="A871" s="5" t="s">
        <v>188</v>
      </c>
      <c r="B871" s="5" t="s">
        <v>953</v>
      </c>
      <c r="C871" s="39">
        <v>12110205</v>
      </c>
      <c r="D871" s="39">
        <v>7223</v>
      </c>
      <c r="E871" s="39">
        <v>990</v>
      </c>
      <c r="F871" s="39">
        <f t="shared" si="453"/>
        <v>0.13706216253634224</v>
      </c>
      <c r="H871" s="39">
        <f>Input!J25</f>
        <v>2315</v>
      </c>
      <c r="I871" s="39">
        <f>Input!K25</f>
        <v>0</v>
      </c>
      <c r="J871" s="39">
        <f t="shared" si="454"/>
        <v>2315</v>
      </c>
      <c r="K871" s="39">
        <f t="shared" si="455"/>
        <v>317.29890627163229</v>
      </c>
      <c r="P871" s="38" t="s">
        <v>1093</v>
      </c>
      <c r="Q871" s="40" t="s">
        <v>1257</v>
      </c>
      <c r="R871" s="39">
        <v>585941.85538065992</v>
      </c>
      <c r="S871" s="41">
        <v>212533.964607</v>
      </c>
      <c r="T871" s="39">
        <f t="shared" si="456"/>
        <v>0.3627219367507486</v>
      </c>
      <c r="V871" s="42">
        <f>Input!M211</f>
        <v>208</v>
      </c>
      <c r="W871" s="42">
        <f t="shared" si="457"/>
        <v>75.446162844155708</v>
      </c>
    </row>
    <row r="872" spans="1:23" x14ac:dyDescent="0.3">
      <c r="A872" s="5" t="s">
        <v>188</v>
      </c>
      <c r="B872" s="5" t="s">
        <v>953</v>
      </c>
      <c r="C872" s="39">
        <v>12110206</v>
      </c>
      <c r="D872" s="39">
        <v>7223</v>
      </c>
      <c r="E872" s="39">
        <v>5782</v>
      </c>
      <c r="F872" s="39">
        <f t="shared" si="453"/>
        <v>0.80049840786376847</v>
      </c>
      <c r="H872" s="39">
        <f>$H$871</f>
        <v>2315</v>
      </c>
      <c r="I872" s="39">
        <f>$I$871</f>
        <v>0</v>
      </c>
      <c r="J872" s="39">
        <f t="shared" si="454"/>
        <v>2315</v>
      </c>
      <c r="K872" s="39">
        <f t="shared" si="455"/>
        <v>1853.153814204624</v>
      </c>
      <c r="P872" s="38" t="s">
        <v>1093</v>
      </c>
      <c r="Q872" s="40" t="s">
        <v>1269</v>
      </c>
      <c r="R872" s="39">
        <v>585941.85538065992</v>
      </c>
      <c r="S872" s="41">
        <v>3856.9609676599998</v>
      </c>
      <c r="T872" s="39">
        <f t="shared" si="456"/>
        <v>6.5824977892291149E-3</v>
      </c>
      <c r="V872" s="42">
        <f>$V$871</f>
        <v>208</v>
      </c>
      <c r="W872" s="42">
        <f t="shared" si="457"/>
        <v>1.3691595401596559</v>
      </c>
    </row>
    <row r="873" spans="1:23" x14ac:dyDescent="0.3">
      <c r="A873" s="5" t="s">
        <v>188</v>
      </c>
      <c r="B873" s="5" t="s">
        <v>953</v>
      </c>
      <c r="C873" s="39">
        <v>12110207</v>
      </c>
      <c r="D873" s="39">
        <v>7223</v>
      </c>
      <c r="E873" s="39">
        <v>451</v>
      </c>
      <c r="F873" s="39">
        <f t="shared" si="453"/>
        <v>6.243942959988924E-2</v>
      </c>
      <c r="H873" s="39">
        <f>$H$871</f>
        <v>2315</v>
      </c>
      <c r="I873" s="39">
        <f>$I$871</f>
        <v>0</v>
      </c>
      <c r="J873" s="39">
        <f t="shared" si="454"/>
        <v>2315</v>
      </c>
      <c r="K873" s="39">
        <f t="shared" si="455"/>
        <v>144.54727952374358</v>
      </c>
      <c r="P873" s="38" t="s">
        <v>1093</v>
      </c>
      <c r="Q873" s="40" t="s">
        <v>1277</v>
      </c>
      <c r="R873" s="39">
        <v>585941.85538065992</v>
      </c>
      <c r="S873" s="41">
        <v>119634.780245</v>
      </c>
      <c r="T873" s="39">
        <f t="shared" si="456"/>
        <v>0.20417517394670279</v>
      </c>
      <c r="V873" s="42">
        <f t="shared" ref="V873:V874" si="470">$V$871</f>
        <v>208</v>
      </c>
      <c r="W873" s="42">
        <f t="shared" si="457"/>
        <v>42.468436180914182</v>
      </c>
    </row>
    <row r="874" spans="1:23" x14ac:dyDescent="0.3">
      <c r="A874" s="5" t="s">
        <v>188</v>
      </c>
      <c r="B874" s="5" t="s">
        <v>988</v>
      </c>
      <c r="C874" s="39">
        <v>12110105</v>
      </c>
      <c r="D874" s="39">
        <v>11782</v>
      </c>
      <c r="E874" s="39">
        <v>3124</v>
      </c>
      <c r="F874" s="39">
        <f t="shared" si="453"/>
        <v>0.26515022916313019</v>
      </c>
      <c r="H874" s="39">
        <f>Input!J68</f>
        <v>2400</v>
      </c>
      <c r="I874" s="39">
        <f>Input!K68</f>
        <v>0</v>
      </c>
      <c r="J874" s="39">
        <f t="shared" si="454"/>
        <v>2400</v>
      </c>
      <c r="K874" s="39">
        <f t="shared" si="455"/>
        <v>636.36054999151247</v>
      </c>
      <c r="P874" s="38" t="s">
        <v>1093</v>
      </c>
      <c r="Q874" s="40" t="s">
        <v>1268</v>
      </c>
      <c r="R874" s="39">
        <v>585941.85538065992</v>
      </c>
      <c r="S874" s="41">
        <v>249916.149561</v>
      </c>
      <c r="T874" s="39">
        <f t="shared" si="456"/>
        <v>0.42652039151331966</v>
      </c>
      <c r="V874" s="42">
        <f t="shared" si="470"/>
        <v>208</v>
      </c>
      <c r="W874" s="42">
        <f t="shared" si="457"/>
        <v>88.716241434770495</v>
      </c>
    </row>
    <row r="875" spans="1:23" x14ac:dyDescent="0.3">
      <c r="A875" s="5" t="s">
        <v>188</v>
      </c>
      <c r="B875" s="5" t="s">
        <v>988</v>
      </c>
      <c r="C875" s="39">
        <v>12110111</v>
      </c>
      <c r="D875" s="39">
        <v>11782</v>
      </c>
      <c r="E875" s="39">
        <v>7</v>
      </c>
      <c r="F875" s="39">
        <f t="shared" si="453"/>
        <v>5.9412663384824304E-4</v>
      </c>
      <c r="H875" s="39">
        <f>$H$874</f>
        <v>2400</v>
      </c>
      <c r="I875" s="39">
        <f>$I$874</f>
        <v>0</v>
      </c>
      <c r="J875" s="39">
        <f t="shared" si="454"/>
        <v>2400</v>
      </c>
      <c r="K875" s="39">
        <f t="shared" si="455"/>
        <v>1.4259039212357834</v>
      </c>
      <c r="P875" s="38" t="s">
        <v>1094</v>
      </c>
      <c r="Q875" s="40" t="s">
        <v>1202</v>
      </c>
      <c r="R875" s="39">
        <v>533525.82131190004</v>
      </c>
      <c r="S875" s="41">
        <v>24417.564115900001</v>
      </c>
      <c r="T875" s="39">
        <f t="shared" si="456"/>
        <v>4.5766414933506007E-2</v>
      </c>
      <c r="V875" s="42">
        <f>Input!M212</f>
        <v>712</v>
      </c>
      <c r="W875" s="42">
        <f t="shared" si="457"/>
        <v>32.585687432656279</v>
      </c>
    </row>
    <row r="876" spans="1:23" x14ac:dyDescent="0.3">
      <c r="A876" s="5" t="s">
        <v>188</v>
      </c>
      <c r="B876" s="5" t="s">
        <v>988</v>
      </c>
      <c r="C876" s="39">
        <v>12110204</v>
      </c>
      <c r="D876" s="39">
        <v>11782</v>
      </c>
      <c r="E876" s="39">
        <v>7409</v>
      </c>
      <c r="F876" s="39">
        <f t="shared" si="453"/>
        <v>0.62884060431166189</v>
      </c>
      <c r="H876" s="39">
        <f t="shared" ref="H876:H878" si="471">$H$874</f>
        <v>2400</v>
      </c>
      <c r="I876" s="39">
        <f t="shared" ref="I876:I878" si="472">$I$874</f>
        <v>0</v>
      </c>
      <c r="J876" s="39">
        <f t="shared" si="454"/>
        <v>2400</v>
      </c>
      <c r="K876" s="39">
        <f t="shared" si="455"/>
        <v>1509.2174503479885</v>
      </c>
      <c r="P876" s="38" t="s">
        <v>1094</v>
      </c>
      <c r="Q876" s="40" t="s">
        <v>1296</v>
      </c>
      <c r="R876" s="39">
        <v>533525.82131190004</v>
      </c>
      <c r="S876" s="41">
        <v>406306.29846399999</v>
      </c>
      <c r="T876" s="39">
        <f t="shared" si="456"/>
        <v>0.76154945502904292</v>
      </c>
      <c r="V876" s="42">
        <f>$V$875</f>
        <v>712</v>
      </c>
      <c r="W876" s="42">
        <f t="shared" si="457"/>
        <v>542.22321198067857</v>
      </c>
    </row>
    <row r="877" spans="1:23" x14ac:dyDescent="0.3">
      <c r="A877" s="5" t="s">
        <v>188</v>
      </c>
      <c r="B877" s="5" t="s">
        <v>988</v>
      </c>
      <c r="C877" s="39">
        <v>12110205</v>
      </c>
      <c r="D877" s="39">
        <v>11782</v>
      </c>
      <c r="E877" s="39">
        <v>846</v>
      </c>
      <c r="F877" s="39">
        <f t="shared" si="453"/>
        <v>7.1804447462230525E-2</v>
      </c>
      <c r="H877" s="39">
        <f t="shared" si="471"/>
        <v>2400</v>
      </c>
      <c r="I877" s="39">
        <f t="shared" si="472"/>
        <v>0</v>
      </c>
      <c r="J877" s="39">
        <f t="shared" si="454"/>
        <v>2400</v>
      </c>
      <c r="K877" s="39">
        <f t="shared" si="455"/>
        <v>172.33067390935327</v>
      </c>
      <c r="P877" s="38" t="s">
        <v>1094</v>
      </c>
      <c r="Q877" s="40" t="s">
        <v>1294</v>
      </c>
      <c r="R877" s="39">
        <v>533525.82131190004</v>
      </c>
      <c r="S877" s="41">
        <v>102801.958732</v>
      </c>
      <c r="T877" s="39">
        <f t="shared" si="456"/>
        <v>0.19268413003745102</v>
      </c>
      <c r="V877" s="42">
        <f>$V$875</f>
        <v>712</v>
      </c>
      <c r="W877" s="42">
        <f t="shared" si="457"/>
        <v>137.19110058666513</v>
      </c>
    </row>
    <row r="878" spans="1:23" x14ac:dyDescent="0.3">
      <c r="A878" s="5" t="s">
        <v>188</v>
      </c>
      <c r="B878" s="5" t="s">
        <v>988</v>
      </c>
      <c r="C878" s="39">
        <v>12110206</v>
      </c>
      <c r="D878" s="39">
        <v>11782</v>
      </c>
      <c r="E878" s="39">
        <v>396</v>
      </c>
      <c r="F878" s="39">
        <f t="shared" si="453"/>
        <v>3.3610592429129178E-2</v>
      </c>
      <c r="H878" s="39">
        <f t="shared" si="471"/>
        <v>2400</v>
      </c>
      <c r="I878" s="39">
        <f t="shared" si="472"/>
        <v>0</v>
      </c>
      <c r="J878" s="39">
        <f t="shared" si="454"/>
        <v>2400</v>
      </c>
      <c r="K878" s="39">
        <f t="shared" si="455"/>
        <v>80.665421829910031</v>
      </c>
      <c r="P878" s="38" t="s">
        <v>1095</v>
      </c>
      <c r="Q878" s="40" t="s">
        <v>1154</v>
      </c>
      <c r="R878" s="39">
        <v>580554.18997790001</v>
      </c>
      <c r="S878" s="41">
        <v>56394.574139900004</v>
      </c>
      <c r="T878" s="39">
        <f t="shared" si="456"/>
        <v>9.713920786971976E-2</v>
      </c>
      <c r="V878" s="42">
        <f>Input!M213</f>
        <v>36</v>
      </c>
      <c r="W878" s="42">
        <f t="shared" si="457"/>
        <v>3.4970114833099113</v>
      </c>
    </row>
    <row r="879" spans="1:23" x14ac:dyDescent="0.3">
      <c r="A879" s="5" t="s">
        <v>188</v>
      </c>
      <c r="B879" s="5" t="s">
        <v>1027</v>
      </c>
      <c r="C879" s="39">
        <v>12110111</v>
      </c>
      <c r="D879" s="39">
        <v>40838</v>
      </c>
      <c r="E879" s="39">
        <v>2463</v>
      </c>
      <c r="F879" s="39">
        <f t="shared" si="453"/>
        <v>6.0311474606983689E-2</v>
      </c>
      <c r="H879" s="39">
        <f>Input!J133</f>
        <v>9068</v>
      </c>
      <c r="I879" s="39">
        <f>Input!K133</f>
        <v>423</v>
      </c>
      <c r="J879" s="39">
        <f t="shared" si="454"/>
        <v>9491</v>
      </c>
      <c r="K879" s="39">
        <f t="shared" si="455"/>
        <v>572.41620549488221</v>
      </c>
      <c r="P879" s="38" t="s">
        <v>1095</v>
      </c>
      <c r="Q879" s="40" t="s">
        <v>1155</v>
      </c>
      <c r="R879" s="39">
        <v>580554.18997790001</v>
      </c>
      <c r="S879" s="41">
        <v>421926.638668</v>
      </c>
      <c r="T879" s="39">
        <f t="shared" si="456"/>
        <v>0.72676529762718878</v>
      </c>
      <c r="V879" s="42">
        <f>$V$878</f>
        <v>36</v>
      </c>
      <c r="W879" s="42">
        <f t="shared" si="457"/>
        <v>26.163550714578797</v>
      </c>
    </row>
    <row r="880" spans="1:23" x14ac:dyDescent="0.3">
      <c r="A880" s="5" t="s">
        <v>188</v>
      </c>
      <c r="B880" s="5" t="s">
        <v>1027</v>
      </c>
      <c r="C880" s="39">
        <v>12110204</v>
      </c>
      <c r="D880" s="39">
        <v>40838</v>
      </c>
      <c r="E880" s="39">
        <v>28273</v>
      </c>
      <c r="F880" s="39">
        <f t="shared" si="453"/>
        <v>0.69232087761398697</v>
      </c>
      <c r="H880" s="39">
        <f>$H$879</f>
        <v>9068</v>
      </c>
      <c r="I880" s="39">
        <f>$I$879</f>
        <v>423</v>
      </c>
      <c r="J880" s="39">
        <f t="shared" si="454"/>
        <v>9491</v>
      </c>
      <c r="K880" s="39">
        <f t="shared" si="455"/>
        <v>6570.8174494343502</v>
      </c>
      <c r="P880" s="38" t="s">
        <v>1095</v>
      </c>
      <c r="Q880" s="40" t="s">
        <v>1156</v>
      </c>
      <c r="R880" s="39">
        <v>580554.18997790001</v>
      </c>
      <c r="S880" s="41">
        <v>102232.97717</v>
      </c>
      <c r="T880" s="39">
        <f t="shared" si="456"/>
        <v>0.17609549450309145</v>
      </c>
      <c r="V880" s="42">
        <f>$V$878</f>
        <v>36</v>
      </c>
      <c r="W880" s="42">
        <f t="shared" si="457"/>
        <v>6.3394378021112923</v>
      </c>
    </row>
    <row r="881" spans="1:23" x14ac:dyDescent="0.3">
      <c r="A881" s="5" t="s">
        <v>188</v>
      </c>
      <c r="B881" s="5" t="s">
        <v>1027</v>
      </c>
      <c r="C881" s="39">
        <v>12110205</v>
      </c>
      <c r="D881" s="39">
        <v>40838</v>
      </c>
      <c r="E881" s="39">
        <v>10045</v>
      </c>
      <c r="F881" s="39">
        <f t="shared" si="453"/>
        <v>0.24597188892697977</v>
      </c>
      <c r="H881" s="39">
        <f t="shared" ref="H881:H882" si="473">$H$879</f>
        <v>9068</v>
      </c>
      <c r="I881" s="39">
        <f t="shared" ref="I881:I882" si="474">$I$879</f>
        <v>423</v>
      </c>
      <c r="J881" s="39">
        <f t="shared" si="454"/>
        <v>9491</v>
      </c>
      <c r="K881" s="39">
        <f t="shared" si="455"/>
        <v>2334.5191978059652</v>
      </c>
      <c r="P881" s="38" t="s">
        <v>1096</v>
      </c>
      <c r="Q881" s="40" t="s">
        <v>1181</v>
      </c>
      <c r="R881" s="39">
        <v>607674.34040203469</v>
      </c>
      <c r="S881" s="41">
        <v>30432.154595854368</v>
      </c>
      <c r="T881" s="39">
        <f t="shared" si="456"/>
        <v>5.0079709759870042E-2</v>
      </c>
      <c r="V881" s="42">
        <f>Input!M214</f>
        <v>252</v>
      </c>
      <c r="W881" s="42">
        <f t="shared" si="457"/>
        <v>12.62008685948725</v>
      </c>
    </row>
    <row r="882" spans="1:23" x14ac:dyDescent="0.3">
      <c r="A882" s="5" t="s">
        <v>188</v>
      </c>
      <c r="B882" s="5" t="s">
        <v>1027</v>
      </c>
      <c r="C882" s="39">
        <v>12110206</v>
      </c>
      <c r="D882" s="39">
        <v>40838</v>
      </c>
      <c r="E882" s="39">
        <v>57</v>
      </c>
      <c r="F882" s="39">
        <f t="shared" si="453"/>
        <v>1.3957588520495617E-3</v>
      </c>
      <c r="H882" s="39">
        <f t="shared" si="473"/>
        <v>9068</v>
      </c>
      <c r="I882" s="39">
        <f t="shared" si="474"/>
        <v>423</v>
      </c>
      <c r="J882" s="39">
        <f t="shared" si="454"/>
        <v>9491</v>
      </c>
      <c r="K882" s="39">
        <f t="shared" si="455"/>
        <v>13.24714726480239</v>
      </c>
      <c r="P882" s="38" t="s">
        <v>1096</v>
      </c>
      <c r="Q882" s="40" t="s">
        <v>1202</v>
      </c>
      <c r="R882" s="39">
        <v>607674.34040203469</v>
      </c>
      <c r="S882" s="41">
        <v>249558.30625918999</v>
      </c>
      <c r="T882" s="39">
        <f t="shared" si="456"/>
        <v>0.41067770953449062</v>
      </c>
      <c r="V882" s="42">
        <f>$V$881</f>
        <v>252</v>
      </c>
      <c r="W882" s="42">
        <f t="shared" si="457"/>
        <v>103.49078280269164</v>
      </c>
    </row>
    <row r="883" spans="1:23" x14ac:dyDescent="0.3">
      <c r="A883" s="5" t="s">
        <v>188</v>
      </c>
      <c r="B883" s="5" t="s">
        <v>1031</v>
      </c>
      <c r="C883" s="39">
        <v>12110205</v>
      </c>
      <c r="D883" s="39">
        <v>416</v>
      </c>
      <c r="E883" s="39">
        <v>37</v>
      </c>
      <c r="F883" s="39">
        <f t="shared" si="453"/>
        <v>8.8942307692307696E-2</v>
      </c>
      <c r="H883" s="39">
        <f>Input!J140</f>
        <v>50</v>
      </c>
      <c r="I883" s="39">
        <f>Input!K140</f>
        <v>0</v>
      </c>
      <c r="J883" s="39">
        <f t="shared" si="454"/>
        <v>50</v>
      </c>
      <c r="K883" s="39">
        <f t="shared" si="455"/>
        <v>4.447115384615385</v>
      </c>
      <c r="P883" s="38" t="s">
        <v>1096</v>
      </c>
      <c r="Q883" s="40" t="s">
        <v>1192</v>
      </c>
      <c r="R883" s="39">
        <v>607674.34040203469</v>
      </c>
      <c r="S883" s="41">
        <v>150160.7548234204</v>
      </c>
      <c r="T883" s="39">
        <f t="shared" si="456"/>
        <v>0.24710728237113763</v>
      </c>
      <c r="V883" s="42">
        <f t="shared" ref="V883:V884" si="475">$V$881</f>
        <v>252</v>
      </c>
      <c r="W883" s="42">
        <f t="shared" si="457"/>
        <v>62.271035157526683</v>
      </c>
    </row>
    <row r="884" spans="1:23" x14ac:dyDescent="0.3">
      <c r="A884" s="5" t="s">
        <v>188</v>
      </c>
      <c r="B884" s="5" t="s">
        <v>1031</v>
      </c>
      <c r="C884" s="39">
        <v>12110206</v>
      </c>
      <c r="D884" s="39">
        <v>416</v>
      </c>
      <c r="E884" s="39">
        <v>240</v>
      </c>
      <c r="F884" s="39">
        <f t="shared" si="453"/>
        <v>0.57692307692307687</v>
      </c>
      <c r="H884" s="39">
        <f>$H$883</f>
        <v>50</v>
      </c>
      <c r="I884" s="39">
        <f>$I$883</f>
        <v>0</v>
      </c>
      <c r="J884" s="39">
        <f t="shared" si="454"/>
        <v>50</v>
      </c>
      <c r="K884" s="39">
        <f t="shared" si="455"/>
        <v>28.846153846153843</v>
      </c>
      <c r="P884" s="38" t="s">
        <v>1096</v>
      </c>
      <c r="Q884" s="40" t="s">
        <v>1204</v>
      </c>
      <c r="R884" s="39">
        <v>607674.34040203469</v>
      </c>
      <c r="S884" s="41">
        <v>177523.12472356998</v>
      </c>
      <c r="T884" s="39">
        <f t="shared" si="456"/>
        <v>0.29213529833450175</v>
      </c>
      <c r="V884" s="42">
        <f t="shared" si="475"/>
        <v>252</v>
      </c>
      <c r="W884" s="42">
        <f t="shared" si="457"/>
        <v>73.618095180294446</v>
      </c>
    </row>
    <row r="885" spans="1:23" x14ac:dyDescent="0.3">
      <c r="A885" s="5" t="s">
        <v>188</v>
      </c>
      <c r="B885" s="5" t="s">
        <v>1031</v>
      </c>
      <c r="C885" s="39">
        <v>12110207</v>
      </c>
      <c r="D885" s="39">
        <v>416</v>
      </c>
      <c r="E885" s="39">
        <v>139</v>
      </c>
      <c r="F885" s="39">
        <f t="shared" si="453"/>
        <v>0.33413461538461536</v>
      </c>
      <c r="H885" s="39">
        <f>$H$883</f>
        <v>50</v>
      </c>
      <c r="I885" s="39">
        <f>$I$883</f>
        <v>0</v>
      </c>
      <c r="J885" s="39">
        <f t="shared" si="454"/>
        <v>50</v>
      </c>
      <c r="K885" s="39">
        <f t="shared" si="455"/>
        <v>16.706730769230766</v>
      </c>
      <c r="P885" s="38" t="s">
        <v>699</v>
      </c>
      <c r="Q885" s="40" t="s">
        <v>1171</v>
      </c>
      <c r="R885" s="39">
        <v>122941.36249580001</v>
      </c>
      <c r="S885" s="41">
        <v>13601.011871799999</v>
      </c>
      <c r="T885" s="39">
        <f t="shared" si="456"/>
        <v>0.11063007270856173</v>
      </c>
      <c r="V885" s="43">
        <f>Input!M215</f>
        <v>1407</v>
      </c>
      <c r="W885" s="42">
        <f t="shared" si="457"/>
        <v>155.65651230094636</v>
      </c>
    </row>
    <row r="886" spans="1:23" x14ac:dyDescent="0.3">
      <c r="A886" s="5" t="s">
        <v>188</v>
      </c>
      <c r="B886" s="5" t="s">
        <v>1037</v>
      </c>
      <c r="C886" s="39">
        <v>12110203</v>
      </c>
      <c r="D886" s="39">
        <v>32061</v>
      </c>
      <c r="E886" s="39">
        <v>6</v>
      </c>
      <c r="F886" s="39">
        <f t="shared" si="453"/>
        <v>1.8714325816412465E-4</v>
      </c>
      <c r="H886" s="39">
        <f>Input!J145</f>
        <v>6051</v>
      </c>
      <c r="I886" s="39">
        <f>Input!K145</f>
        <v>0</v>
      </c>
      <c r="J886" s="39">
        <f t="shared" si="454"/>
        <v>6051</v>
      </c>
      <c r="K886" s="39">
        <f t="shared" si="455"/>
        <v>1.1324038551511182</v>
      </c>
      <c r="P886" s="38" t="s">
        <v>699</v>
      </c>
      <c r="Q886" s="40" t="s">
        <v>1264</v>
      </c>
      <c r="R886" s="39">
        <v>122941.36249580001</v>
      </c>
      <c r="S886" s="41">
        <v>98832.671869302154</v>
      </c>
      <c r="T886" s="39">
        <f t="shared" si="456"/>
        <v>0.80390089928178998</v>
      </c>
      <c r="V886" s="43">
        <f>$V$885</f>
        <v>1407</v>
      </c>
      <c r="W886" s="42">
        <f t="shared" si="457"/>
        <v>1131.0885652894785</v>
      </c>
    </row>
    <row r="887" spans="1:23" x14ac:dyDescent="0.3">
      <c r="A887" s="5" t="s">
        <v>188</v>
      </c>
      <c r="B887" s="5" t="s">
        <v>1037</v>
      </c>
      <c r="C887" s="39">
        <v>12110204</v>
      </c>
      <c r="D887" s="39">
        <v>32061</v>
      </c>
      <c r="E887" s="39">
        <v>28011</v>
      </c>
      <c r="F887" s="39">
        <f t="shared" si="453"/>
        <v>0.87367830073921582</v>
      </c>
      <c r="H887" s="39">
        <f>$H$886</f>
        <v>6051</v>
      </c>
      <c r="I887" s="39">
        <f>$I$886</f>
        <v>0</v>
      </c>
      <c r="J887" s="39">
        <f t="shared" si="454"/>
        <v>6051</v>
      </c>
      <c r="K887" s="39">
        <f t="shared" si="455"/>
        <v>5286.6273977729952</v>
      </c>
      <c r="P887" s="38" t="s">
        <v>699</v>
      </c>
      <c r="Q887" s="40" t="s">
        <v>1266</v>
      </c>
      <c r="R887" s="39">
        <v>122941.36249580001</v>
      </c>
      <c r="S887" s="41">
        <v>10507.678754697859</v>
      </c>
      <c r="T887" s="39">
        <f t="shared" si="456"/>
        <v>8.5469028009648326E-2</v>
      </c>
      <c r="V887" s="43">
        <f>$V$885</f>
        <v>1407</v>
      </c>
      <c r="W887" s="42">
        <f t="shared" si="457"/>
        <v>120.2549224095752</v>
      </c>
    </row>
    <row r="888" spans="1:23" x14ac:dyDescent="0.3">
      <c r="A888" s="5" t="s">
        <v>188</v>
      </c>
      <c r="B888" s="5" t="s">
        <v>1037</v>
      </c>
      <c r="C888" s="39">
        <v>12110205</v>
      </c>
      <c r="D888" s="39">
        <v>32061</v>
      </c>
      <c r="E888" s="39">
        <v>4044</v>
      </c>
      <c r="F888" s="39">
        <f t="shared" si="453"/>
        <v>0.12613455600262</v>
      </c>
      <c r="H888" s="39">
        <f>$H$886</f>
        <v>6051</v>
      </c>
      <c r="I888" s="39">
        <f>$I$886</f>
        <v>0</v>
      </c>
      <c r="J888" s="39">
        <f t="shared" si="454"/>
        <v>6051</v>
      </c>
      <c r="K888" s="39">
        <f t="shared" si="455"/>
        <v>763.24019837185358</v>
      </c>
      <c r="P888" s="38" t="s">
        <v>1097</v>
      </c>
      <c r="Q888" s="40" t="s">
        <v>1331</v>
      </c>
      <c r="R888" s="39">
        <v>777240.86959216103</v>
      </c>
      <c r="S888" s="41">
        <v>168112.97855100001</v>
      </c>
      <c r="T888" s="39">
        <f t="shared" si="456"/>
        <v>0.21629456855403573</v>
      </c>
      <c r="V888" s="42">
        <f>Input!M216</f>
        <v>432</v>
      </c>
      <c r="W888" s="42">
        <f t="shared" si="457"/>
        <v>93.439253615343432</v>
      </c>
    </row>
    <row r="889" spans="1:23" x14ac:dyDescent="0.3">
      <c r="A889" s="5" t="s">
        <v>188</v>
      </c>
      <c r="B889" s="5" t="s">
        <v>1039</v>
      </c>
      <c r="C889" s="39">
        <v>12110108</v>
      </c>
      <c r="D889" s="39">
        <v>8</v>
      </c>
      <c r="E889" s="39">
        <v>8</v>
      </c>
      <c r="F889" s="39">
        <f t="shared" si="453"/>
        <v>1</v>
      </c>
      <c r="H889" s="39">
        <f>Input!J148</f>
        <v>0</v>
      </c>
      <c r="I889" s="39">
        <f>Input!K148</f>
        <v>0</v>
      </c>
      <c r="J889" s="39">
        <f t="shared" si="454"/>
        <v>0</v>
      </c>
      <c r="K889" s="39">
        <f t="shared" si="455"/>
        <v>0</v>
      </c>
      <c r="P889" s="38" t="s">
        <v>1097</v>
      </c>
      <c r="Q889" s="40" t="s">
        <v>1332</v>
      </c>
      <c r="R889" s="39">
        <v>777240.86959216103</v>
      </c>
      <c r="S889" s="41">
        <v>114.255421681</v>
      </c>
      <c r="T889" s="39">
        <f t="shared" si="456"/>
        <v>1.4700130442311E-4</v>
      </c>
      <c r="V889" s="42">
        <f>$V$888</f>
        <v>432</v>
      </c>
      <c r="W889" s="42">
        <f t="shared" si="457"/>
        <v>6.3504563510783513E-2</v>
      </c>
    </row>
    <row r="890" spans="1:23" x14ac:dyDescent="0.3">
      <c r="A890" s="5" t="s">
        <v>188</v>
      </c>
      <c r="B890" s="5" t="s">
        <v>1047</v>
      </c>
      <c r="C890" s="39">
        <v>12100407</v>
      </c>
      <c r="D890" s="39">
        <v>11531</v>
      </c>
      <c r="E890" s="39">
        <v>2</v>
      </c>
      <c r="F890" s="39">
        <f t="shared" si="453"/>
        <v>1.7344549475327379E-4</v>
      </c>
      <c r="H890" s="39">
        <f>Input!J158</f>
        <v>2573</v>
      </c>
      <c r="I890" s="39">
        <f>Input!K158</f>
        <v>1946</v>
      </c>
      <c r="J890" s="39">
        <f t="shared" si="454"/>
        <v>4519</v>
      </c>
      <c r="K890" s="39">
        <f t="shared" si="455"/>
        <v>0.78380019079004426</v>
      </c>
      <c r="P890" s="38" t="s">
        <v>1097</v>
      </c>
      <c r="Q890" s="40" t="s">
        <v>1335</v>
      </c>
      <c r="R890" s="39">
        <v>777240.86959216103</v>
      </c>
      <c r="S890" s="41">
        <v>8344.82432548</v>
      </c>
      <c r="T890" s="39">
        <f t="shared" si="456"/>
        <v>1.073647134621054E-2</v>
      </c>
      <c r="V890" s="42">
        <f t="shared" ref="V890:V891" si="476">$V$888</f>
        <v>432</v>
      </c>
      <c r="W890" s="42">
        <f t="shared" si="457"/>
        <v>4.6381556215629534</v>
      </c>
    </row>
    <row r="891" spans="1:23" x14ac:dyDescent="0.3">
      <c r="A891" s="5" t="s">
        <v>188</v>
      </c>
      <c r="B891" s="5" t="s">
        <v>1047</v>
      </c>
      <c r="C891" s="39">
        <v>12110105</v>
      </c>
      <c r="D891" s="39">
        <v>11531</v>
      </c>
      <c r="E891" s="39">
        <v>1243</v>
      </c>
      <c r="F891" s="39">
        <f t="shared" si="453"/>
        <v>0.10779637498915966</v>
      </c>
      <c r="H891" s="39">
        <f>$H$890</f>
        <v>2573</v>
      </c>
      <c r="I891" s="39">
        <f>$I$890</f>
        <v>1946</v>
      </c>
      <c r="J891" s="39">
        <f t="shared" si="454"/>
        <v>4519</v>
      </c>
      <c r="K891" s="39">
        <f t="shared" si="455"/>
        <v>487.13181857601251</v>
      </c>
      <c r="P891" s="38" t="s">
        <v>1097</v>
      </c>
      <c r="Q891" s="40" t="s">
        <v>1334</v>
      </c>
      <c r="R891" s="39">
        <v>777240.86959216103</v>
      </c>
      <c r="S891" s="41">
        <v>600668.81129400001</v>
      </c>
      <c r="T891" s="39">
        <f t="shared" si="456"/>
        <v>0.77282195879533067</v>
      </c>
      <c r="V891" s="42">
        <f t="shared" si="476"/>
        <v>432</v>
      </c>
      <c r="W891" s="42">
        <f t="shared" si="457"/>
        <v>333.85908619958286</v>
      </c>
    </row>
    <row r="892" spans="1:23" x14ac:dyDescent="0.3">
      <c r="A892" s="5" t="s">
        <v>188</v>
      </c>
      <c r="B892" s="5" t="s">
        <v>1047</v>
      </c>
      <c r="C892" s="39">
        <v>12110108</v>
      </c>
      <c r="D892" s="39">
        <v>11531</v>
      </c>
      <c r="E892" s="39">
        <v>1136</v>
      </c>
      <c r="F892" s="39">
        <f t="shared" si="453"/>
        <v>9.8517041019859503E-2</v>
      </c>
      <c r="H892" s="39">
        <f t="shared" ref="H892:H894" si="477">$H$890</f>
        <v>2573</v>
      </c>
      <c r="I892" s="39">
        <f t="shared" ref="I892:I894" si="478">$I$890</f>
        <v>1946</v>
      </c>
      <c r="J892" s="39">
        <f t="shared" si="454"/>
        <v>4519</v>
      </c>
      <c r="K892" s="39">
        <f t="shared" si="455"/>
        <v>445.19850836874508</v>
      </c>
      <c r="P892" s="38" t="s">
        <v>1098</v>
      </c>
      <c r="Q892" s="40" t="s">
        <v>1277</v>
      </c>
      <c r="R892" s="39">
        <v>589758.63357376005</v>
      </c>
      <c r="S892" s="41">
        <v>89149.834654799997</v>
      </c>
      <c r="T892" s="39">
        <f t="shared" si="456"/>
        <v>0.15116325489731078</v>
      </c>
      <c r="V892" s="43">
        <f>Input!M217</f>
        <v>1246</v>
      </c>
      <c r="W892" s="42">
        <f t="shared" si="457"/>
        <v>188.34941560204922</v>
      </c>
    </row>
    <row r="893" spans="1:23" x14ac:dyDescent="0.3">
      <c r="A893" s="5" t="s">
        <v>188</v>
      </c>
      <c r="B893" s="5" t="s">
        <v>1047</v>
      </c>
      <c r="C893" s="39">
        <v>12110110</v>
      </c>
      <c r="D893" s="39">
        <v>11531</v>
      </c>
      <c r="E893" s="39">
        <v>269</v>
      </c>
      <c r="F893" s="39">
        <f t="shared" si="453"/>
        <v>2.3328419044315325E-2</v>
      </c>
      <c r="H893" s="39">
        <f t="shared" si="477"/>
        <v>2573</v>
      </c>
      <c r="I893" s="39">
        <f t="shared" si="478"/>
        <v>1946</v>
      </c>
      <c r="J893" s="39">
        <f t="shared" si="454"/>
        <v>4519</v>
      </c>
      <c r="K893" s="39">
        <f t="shared" si="455"/>
        <v>105.42112566126096</v>
      </c>
      <c r="P893" s="38" t="s">
        <v>1098</v>
      </c>
      <c r="Q893" s="40" t="s">
        <v>1268</v>
      </c>
      <c r="R893" s="39">
        <v>589758.63357376005</v>
      </c>
      <c r="S893" s="41">
        <v>271384.30887900002</v>
      </c>
      <c r="T893" s="39">
        <f t="shared" si="456"/>
        <v>0.46016165500535816</v>
      </c>
      <c r="V893" s="43">
        <f>$V$892</f>
        <v>1246</v>
      </c>
      <c r="W893" s="42">
        <f t="shared" si="457"/>
        <v>573.36142213667631</v>
      </c>
    </row>
    <row r="894" spans="1:23" x14ac:dyDescent="0.3">
      <c r="A894" s="5" t="s">
        <v>188</v>
      </c>
      <c r="B894" s="5" t="s">
        <v>1047</v>
      </c>
      <c r="C894" s="39">
        <v>12110111</v>
      </c>
      <c r="D894" s="39">
        <v>11531</v>
      </c>
      <c r="E894" s="39">
        <v>8881</v>
      </c>
      <c r="F894" s="39">
        <f t="shared" si="453"/>
        <v>0.77018471945191225</v>
      </c>
      <c r="H894" s="39">
        <f t="shared" si="477"/>
        <v>2573</v>
      </c>
      <c r="I894" s="39">
        <f t="shared" si="478"/>
        <v>1946</v>
      </c>
      <c r="J894" s="39">
        <f t="shared" si="454"/>
        <v>4519</v>
      </c>
      <c r="K894" s="39">
        <f t="shared" si="455"/>
        <v>3480.4647472031916</v>
      </c>
      <c r="P894" s="38" t="s">
        <v>1098</v>
      </c>
      <c r="Q894" s="40" t="s">
        <v>1171</v>
      </c>
      <c r="R894" s="39">
        <v>589758.63357376005</v>
      </c>
      <c r="S894" s="41">
        <v>224205.17408</v>
      </c>
      <c r="T894" s="39">
        <f t="shared" si="456"/>
        <v>0.38016429318106637</v>
      </c>
      <c r="V894" s="43">
        <f t="shared" ref="V894:V895" si="479">$V$892</f>
        <v>1246</v>
      </c>
      <c r="W894" s="42">
        <f t="shared" si="457"/>
        <v>473.68470930360871</v>
      </c>
    </row>
    <row r="895" spans="1:23" x14ac:dyDescent="0.3">
      <c r="A895" s="5" t="s">
        <v>1345</v>
      </c>
      <c r="B895" s="5" t="s">
        <v>1057</v>
      </c>
      <c r="C895" s="39">
        <v>12110105</v>
      </c>
      <c r="D895" s="39">
        <v>707</v>
      </c>
      <c r="E895" s="39">
        <v>105</v>
      </c>
      <c r="F895" s="39">
        <f t="shared" si="453"/>
        <v>0.14851485148514851</v>
      </c>
      <c r="H895" s="39">
        <f>Input!J171</f>
        <v>186</v>
      </c>
      <c r="I895" s="39">
        <f>Input!K171</f>
        <v>0</v>
      </c>
      <c r="J895" s="39">
        <f t="shared" si="454"/>
        <v>186</v>
      </c>
      <c r="K895" s="39">
        <f t="shared" si="455"/>
        <v>27.623762376237622</v>
      </c>
      <c r="P895" s="38" t="s">
        <v>1098</v>
      </c>
      <c r="Q895" s="40" t="s">
        <v>1238</v>
      </c>
      <c r="R895" s="39">
        <v>589758.63357376005</v>
      </c>
      <c r="S895" s="41">
        <v>5019.3159599600003</v>
      </c>
      <c r="T895" s="39">
        <f t="shared" si="456"/>
        <v>8.5107969162646329E-3</v>
      </c>
      <c r="V895" s="43">
        <f t="shared" si="479"/>
        <v>1246</v>
      </c>
      <c r="W895" s="42">
        <f t="shared" si="457"/>
        <v>10.604452957665732</v>
      </c>
    </row>
    <row r="896" spans="1:23" x14ac:dyDescent="0.3">
      <c r="A896" s="5" t="s">
        <v>188</v>
      </c>
      <c r="B896" s="5" t="s">
        <v>1057</v>
      </c>
      <c r="C896" s="39">
        <v>12110108</v>
      </c>
      <c r="D896" s="39">
        <v>707</v>
      </c>
      <c r="E896" s="39">
        <v>545</v>
      </c>
      <c r="F896" s="39">
        <f t="shared" si="453"/>
        <v>0.77086280056577083</v>
      </c>
      <c r="H896" s="39">
        <f>$H$895</f>
        <v>186</v>
      </c>
      <c r="I896" s="39">
        <f>$I$895</f>
        <v>0</v>
      </c>
      <c r="J896" s="39">
        <f t="shared" si="454"/>
        <v>186</v>
      </c>
      <c r="K896" s="39">
        <f t="shared" si="455"/>
        <v>143.38048090523338</v>
      </c>
      <c r="P896" s="38" t="s">
        <v>1099</v>
      </c>
      <c r="Q896" s="40" t="s">
        <v>1252</v>
      </c>
      <c r="R896" s="39">
        <v>591001.39165290003</v>
      </c>
      <c r="S896" s="41">
        <v>63116.552979400003</v>
      </c>
      <c r="T896" s="39">
        <f t="shared" si="456"/>
        <v>0.10679594645771812</v>
      </c>
      <c r="V896" s="42">
        <f>Input!M218</f>
        <v>173</v>
      </c>
      <c r="W896" s="42">
        <f t="shared" si="457"/>
        <v>18.475698737185233</v>
      </c>
    </row>
    <row r="897" spans="1:23" x14ac:dyDescent="0.3">
      <c r="A897" s="5" t="s">
        <v>188</v>
      </c>
      <c r="B897" s="5" t="s">
        <v>1057</v>
      </c>
      <c r="C897" s="39">
        <v>12110109</v>
      </c>
      <c r="D897" s="39">
        <v>707</v>
      </c>
      <c r="E897" s="39">
        <v>44</v>
      </c>
      <c r="F897" s="39">
        <f t="shared" si="453"/>
        <v>6.2234794908062233E-2</v>
      </c>
      <c r="H897" s="39">
        <f t="shared" ref="H897:H899" si="480">$H$895</f>
        <v>186</v>
      </c>
      <c r="I897" s="39">
        <f t="shared" ref="I897:I899" si="481">$I$895</f>
        <v>0</v>
      </c>
      <c r="J897" s="39">
        <f t="shared" si="454"/>
        <v>186</v>
      </c>
      <c r="K897" s="39">
        <f t="shared" si="455"/>
        <v>11.575671852899575</v>
      </c>
      <c r="P897" s="38" t="s">
        <v>1099</v>
      </c>
      <c r="Q897" s="40" t="s">
        <v>1242</v>
      </c>
      <c r="R897" s="39">
        <v>591001.39165290003</v>
      </c>
      <c r="S897" s="41">
        <v>62550.9658414</v>
      </c>
      <c r="T897" s="39">
        <f t="shared" si="456"/>
        <v>0.10583894847769952</v>
      </c>
      <c r="V897" s="42">
        <f>$V$896</f>
        <v>173</v>
      </c>
      <c r="W897" s="42">
        <f t="shared" si="457"/>
        <v>18.310138086642016</v>
      </c>
    </row>
    <row r="898" spans="1:23" x14ac:dyDescent="0.3">
      <c r="A898" s="5" t="s">
        <v>188</v>
      </c>
      <c r="B898" s="5" t="s">
        <v>1057</v>
      </c>
      <c r="C898" s="39">
        <v>12110110</v>
      </c>
      <c r="D898" s="39">
        <v>707</v>
      </c>
      <c r="E898" s="39">
        <v>8</v>
      </c>
      <c r="F898" s="39">
        <f t="shared" si="453"/>
        <v>1.1315417256011316E-2</v>
      </c>
      <c r="H898" s="39">
        <f t="shared" si="480"/>
        <v>186</v>
      </c>
      <c r="I898" s="39">
        <f t="shared" si="481"/>
        <v>0</v>
      </c>
      <c r="J898" s="39">
        <f t="shared" si="454"/>
        <v>186</v>
      </c>
      <c r="K898" s="39">
        <f t="shared" si="455"/>
        <v>2.104667609618105</v>
      </c>
      <c r="P898" s="38" t="s">
        <v>1099</v>
      </c>
      <c r="Q898" s="40" t="s">
        <v>1249</v>
      </c>
      <c r="R898" s="39">
        <v>591001.39165290003</v>
      </c>
      <c r="S898" s="41">
        <v>52171.274660100004</v>
      </c>
      <c r="T898" s="39">
        <f t="shared" si="456"/>
        <v>8.8276060593002165E-2</v>
      </c>
      <c r="V898" s="42">
        <f t="shared" ref="V898:V899" si="482">$V$896</f>
        <v>173</v>
      </c>
      <c r="W898" s="42">
        <f t="shared" si="457"/>
        <v>15.271758482589375</v>
      </c>
    </row>
    <row r="899" spans="1:23" x14ac:dyDescent="0.3">
      <c r="A899" s="5" t="s">
        <v>188</v>
      </c>
      <c r="B899" s="5" t="s">
        <v>1057</v>
      </c>
      <c r="C899" s="39">
        <v>12110111</v>
      </c>
      <c r="D899" s="39">
        <v>707</v>
      </c>
      <c r="E899" s="39">
        <v>5</v>
      </c>
      <c r="F899" s="39">
        <f t="shared" si="453"/>
        <v>7.0721357850070717E-3</v>
      </c>
      <c r="H899" s="39">
        <f t="shared" si="480"/>
        <v>186</v>
      </c>
      <c r="I899" s="39">
        <f t="shared" si="481"/>
        <v>0</v>
      </c>
      <c r="J899" s="39">
        <f t="shared" si="454"/>
        <v>186</v>
      </c>
      <c r="K899" s="39">
        <f t="shared" si="455"/>
        <v>1.3154172560113153</v>
      </c>
      <c r="P899" s="38" t="s">
        <v>1099</v>
      </c>
      <c r="Q899" s="40" t="s">
        <v>1244</v>
      </c>
      <c r="R899" s="39">
        <v>591001.39165290003</v>
      </c>
      <c r="S899" s="41">
        <v>413162.59817200003</v>
      </c>
      <c r="T899" s="39">
        <f t="shared" si="456"/>
        <v>0.69908904447158027</v>
      </c>
      <c r="V899" s="42">
        <f t="shared" si="482"/>
        <v>173</v>
      </c>
      <c r="W899" s="42">
        <f t="shared" si="457"/>
        <v>120.94240469358338</v>
      </c>
    </row>
    <row r="900" spans="1:23" x14ac:dyDescent="0.3">
      <c r="A900" s="5" t="s">
        <v>188</v>
      </c>
      <c r="B900" s="5" t="s">
        <v>636</v>
      </c>
      <c r="C900" s="39">
        <v>12100405</v>
      </c>
      <c r="D900" s="39">
        <v>340223</v>
      </c>
      <c r="E900" s="39">
        <v>14</v>
      </c>
      <c r="F900" s="39">
        <f t="shared" ref="F900:F963" si="483">E900/D900</f>
        <v>4.1149481369572311E-5</v>
      </c>
      <c r="H900" s="39">
        <f>Input!J188</f>
        <v>70609</v>
      </c>
      <c r="I900" s="39">
        <f>Input!K188</f>
        <v>46510</v>
      </c>
      <c r="J900" s="39">
        <f t="shared" ref="J900:J963" si="484">SUM(H900:I900)</f>
        <v>117119</v>
      </c>
      <c r="K900" s="39">
        <f t="shared" ref="K900:K963" si="485">J900*F900</f>
        <v>4.8193861085229397</v>
      </c>
      <c r="P900" s="38" t="s">
        <v>1100</v>
      </c>
      <c r="Q900" s="40" t="s">
        <v>1235</v>
      </c>
      <c r="R900" s="39">
        <v>588702.96455820242</v>
      </c>
      <c r="S900" s="41">
        <v>229315.95724300001</v>
      </c>
      <c r="T900" s="39">
        <f t="shared" ref="T900:T963" si="486">S900/R900</f>
        <v>0.38952743751696967</v>
      </c>
      <c r="V900" s="42">
        <f>Input!M219</f>
        <v>148</v>
      </c>
      <c r="W900" s="42">
        <f t="shared" ref="W900:W963" si="487">V900*T900</f>
        <v>57.650060752511507</v>
      </c>
    </row>
    <row r="901" spans="1:23" x14ac:dyDescent="0.3">
      <c r="A901" s="5" t="s">
        <v>188</v>
      </c>
      <c r="B901" s="5" t="s">
        <v>636</v>
      </c>
      <c r="C901" s="39">
        <v>12110111</v>
      </c>
      <c r="D901" s="39">
        <v>340223</v>
      </c>
      <c r="E901" s="39">
        <v>25749</v>
      </c>
      <c r="F901" s="39">
        <f t="shared" si="483"/>
        <v>7.5682713984651248E-2</v>
      </c>
      <c r="H901" s="39">
        <f>$H$900</f>
        <v>70609</v>
      </c>
      <c r="I901" s="39">
        <f>$I$900</f>
        <v>46510</v>
      </c>
      <c r="J901" s="39">
        <f t="shared" si="484"/>
        <v>117119</v>
      </c>
      <c r="K901" s="39">
        <f t="shared" si="485"/>
        <v>8863.8837791683691</v>
      </c>
      <c r="P901" s="38" t="s">
        <v>1100</v>
      </c>
      <c r="Q901" s="40" t="s">
        <v>1178</v>
      </c>
      <c r="R901" s="39">
        <v>588702.96455820242</v>
      </c>
      <c r="S901" s="41">
        <v>299426.76022000512</v>
      </c>
      <c r="T901" s="39">
        <f t="shared" si="486"/>
        <v>0.50862111836775392</v>
      </c>
      <c r="V901" s="42">
        <f>$V$900</f>
        <v>148</v>
      </c>
      <c r="W901" s="42">
        <f t="shared" si="487"/>
        <v>75.275925518427584</v>
      </c>
    </row>
    <row r="902" spans="1:23" x14ac:dyDescent="0.3">
      <c r="A902" s="5" t="s">
        <v>188</v>
      </c>
      <c r="B902" s="5" t="s">
        <v>636</v>
      </c>
      <c r="C902" s="39">
        <v>12110201</v>
      </c>
      <c r="D902" s="39">
        <v>340223</v>
      </c>
      <c r="E902" s="39">
        <v>475</v>
      </c>
      <c r="F902" s="39">
        <f t="shared" si="483"/>
        <v>1.3961431178962033E-3</v>
      </c>
      <c r="H902" s="39">
        <f t="shared" ref="H902:H906" si="488">$H$900</f>
        <v>70609</v>
      </c>
      <c r="I902" s="39">
        <f t="shared" ref="I902:I906" si="489">$I$900</f>
        <v>46510</v>
      </c>
      <c r="J902" s="39">
        <f t="shared" si="484"/>
        <v>117119</v>
      </c>
      <c r="K902" s="39">
        <f t="shared" si="485"/>
        <v>163.51488582488543</v>
      </c>
      <c r="P902" s="38" t="s">
        <v>1100</v>
      </c>
      <c r="Q902" s="40" t="s">
        <v>1170</v>
      </c>
      <c r="R902" s="39">
        <v>588702.96455820242</v>
      </c>
      <c r="S902" s="41">
        <v>52597.37552151733</v>
      </c>
      <c r="T902" s="39">
        <f t="shared" si="486"/>
        <v>8.9344505952997047E-2</v>
      </c>
      <c r="V902" s="42">
        <f t="shared" ref="V902:V903" si="490">$V$900</f>
        <v>148</v>
      </c>
      <c r="W902" s="42">
        <f t="shared" si="487"/>
        <v>13.222986881043562</v>
      </c>
    </row>
    <row r="903" spans="1:23" x14ac:dyDescent="0.3">
      <c r="A903" s="5" t="s">
        <v>188</v>
      </c>
      <c r="B903" s="5" t="s">
        <v>636</v>
      </c>
      <c r="C903" s="39">
        <v>12110202</v>
      </c>
      <c r="D903" s="39">
        <v>340223</v>
      </c>
      <c r="E903" s="39">
        <v>283896</v>
      </c>
      <c r="F903" s="39">
        <f t="shared" si="483"/>
        <v>0.83444094020686432</v>
      </c>
      <c r="H903" s="39">
        <f t="shared" si="488"/>
        <v>70609</v>
      </c>
      <c r="I903" s="39">
        <f t="shared" si="489"/>
        <v>46510</v>
      </c>
      <c r="J903" s="39">
        <f t="shared" si="484"/>
        <v>117119</v>
      </c>
      <c r="K903" s="39">
        <f t="shared" si="485"/>
        <v>97728.888476087741</v>
      </c>
      <c r="P903" s="38" t="s">
        <v>1100</v>
      </c>
      <c r="Q903" s="40" t="s">
        <v>1269</v>
      </c>
      <c r="R903" s="39">
        <v>588702.96455820242</v>
      </c>
      <c r="S903" s="41">
        <v>7362.8715736800004</v>
      </c>
      <c r="T903" s="39">
        <f t="shared" si="486"/>
        <v>1.2506938162279402E-2</v>
      </c>
      <c r="V903" s="42">
        <f t="shared" si="490"/>
        <v>148</v>
      </c>
      <c r="W903" s="42">
        <f t="shared" si="487"/>
        <v>1.8510268480173515</v>
      </c>
    </row>
    <row r="904" spans="1:23" x14ac:dyDescent="0.3">
      <c r="A904" s="5" t="s">
        <v>188</v>
      </c>
      <c r="B904" s="5" t="s">
        <v>636</v>
      </c>
      <c r="C904" s="39">
        <v>12110203</v>
      </c>
      <c r="D904" s="39">
        <v>340223</v>
      </c>
      <c r="E904" s="39">
        <v>18363</v>
      </c>
      <c r="F904" s="39">
        <f t="shared" si="483"/>
        <v>5.3973423313532595E-2</v>
      </c>
      <c r="H904" s="39">
        <f t="shared" si="488"/>
        <v>70609</v>
      </c>
      <c r="I904" s="39">
        <f t="shared" si="489"/>
        <v>46510</v>
      </c>
      <c r="J904" s="39">
        <f t="shared" si="484"/>
        <v>117119</v>
      </c>
      <c r="K904" s="39">
        <f t="shared" si="485"/>
        <v>6321.3133650576237</v>
      </c>
      <c r="P904" s="38" t="s">
        <v>1101</v>
      </c>
      <c r="Q904" s="40" t="s">
        <v>1246</v>
      </c>
      <c r="R904" s="39">
        <v>930764.61455060006</v>
      </c>
      <c r="S904" s="41">
        <v>76305.742887700006</v>
      </c>
      <c r="T904" s="39">
        <f t="shared" si="486"/>
        <v>8.1981783250905618E-2</v>
      </c>
      <c r="V904" s="42">
        <f>Input!M220</f>
        <v>169</v>
      </c>
      <c r="W904" s="42">
        <f t="shared" si="487"/>
        <v>13.85492136940305</v>
      </c>
    </row>
    <row r="905" spans="1:23" x14ac:dyDescent="0.3">
      <c r="A905" s="5" t="s">
        <v>188</v>
      </c>
      <c r="B905" s="5" t="s">
        <v>636</v>
      </c>
      <c r="C905" s="39">
        <v>12110204</v>
      </c>
      <c r="D905" s="39">
        <v>340223</v>
      </c>
      <c r="E905" s="39">
        <v>3752</v>
      </c>
      <c r="F905" s="39">
        <f t="shared" si="483"/>
        <v>1.1028061007045379E-2</v>
      </c>
      <c r="H905" s="39">
        <f t="shared" si="488"/>
        <v>70609</v>
      </c>
      <c r="I905" s="39">
        <f t="shared" si="489"/>
        <v>46510</v>
      </c>
      <c r="J905" s="39">
        <f t="shared" si="484"/>
        <v>117119</v>
      </c>
      <c r="K905" s="39">
        <f t="shared" si="485"/>
        <v>1291.5954770841477</v>
      </c>
      <c r="P905" s="38" t="s">
        <v>1101</v>
      </c>
      <c r="Q905" s="40" t="s">
        <v>1253</v>
      </c>
      <c r="R905" s="39">
        <v>930764.61455060006</v>
      </c>
      <c r="S905" s="41">
        <v>325958.78215799999</v>
      </c>
      <c r="T905" s="39">
        <f t="shared" si="486"/>
        <v>0.35020538712183669</v>
      </c>
      <c r="V905" s="42">
        <f>$V$904</f>
        <v>169</v>
      </c>
      <c r="W905" s="42">
        <f t="shared" si="487"/>
        <v>59.184710423590403</v>
      </c>
    </row>
    <row r="906" spans="1:23" x14ac:dyDescent="0.3">
      <c r="A906" s="5" t="s">
        <v>188</v>
      </c>
      <c r="B906" s="5" t="s">
        <v>636</v>
      </c>
      <c r="C906" s="39">
        <v>12110205</v>
      </c>
      <c r="D906" s="39">
        <v>340223</v>
      </c>
      <c r="E906" s="39">
        <v>7974</v>
      </c>
      <c r="F906" s="39">
        <f t="shared" si="483"/>
        <v>2.3437568888640684E-2</v>
      </c>
      <c r="H906" s="39">
        <f t="shared" si="488"/>
        <v>70609</v>
      </c>
      <c r="I906" s="39">
        <f t="shared" si="489"/>
        <v>46510</v>
      </c>
      <c r="J906" s="39">
        <f t="shared" si="484"/>
        <v>117119</v>
      </c>
      <c r="K906" s="39">
        <f t="shared" si="485"/>
        <v>2744.9846306687082</v>
      </c>
      <c r="P906" s="38" t="s">
        <v>1101</v>
      </c>
      <c r="Q906" s="40" t="s">
        <v>1254</v>
      </c>
      <c r="R906" s="39">
        <v>930764.61455060006</v>
      </c>
      <c r="S906" s="41">
        <v>14234.955854899999</v>
      </c>
      <c r="T906" s="39">
        <f t="shared" si="486"/>
        <v>1.5293830075150682E-2</v>
      </c>
      <c r="V906" s="42">
        <f t="shared" ref="V906:V907" si="491">$V$904</f>
        <v>169</v>
      </c>
      <c r="W906" s="42">
        <f t="shared" si="487"/>
        <v>2.5846572827004652</v>
      </c>
    </row>
    <row r="907" spans="1:23" x14ac:dyDescent="0.3">
      <c r="A907" s="5" t="s">
        <v>188</v>
      </c>
      <c r="B907" s="5" t="s">
        <v>1085</v>
      </c>
      <c r="C907" s="39">
        <v>12100407</v>
      </c>
      <c r="D907" s="39">
        <v>1</v>
      </c>
      <c r="E907" s="39">
        <v>1</v>
      </c>
      <c r="F907" s="39">
        <f t="shared" si="483"/>
        <v>1</v>
      </c>
      <c r="H907" s="39">
        <f>Input!J209</f>
        <v>0</v>
      </c>
      <c r="I907" s="39">
        <f>Input!K209</f>
        <v>0</v>
      </c>
      <c r="J907" s="39">
        <f t="shared" si="484"/>
        <v>0</v>
      </c>
      <c r="K907" s="39">
        <f t="shared" si="485"/>
        <v>0</v>
      </c>
      <c r="P907" s="38" t="s">
        <v>1101</v>
      </c>
      <c r="Q907" s="40" t="s">
        <v>1250</v>
      </c>
      <c r="R907" s="39">
        <v>930764.61455060006</v>
      </c>
      <c r="S907" s="41">
        <v>514265.13364999997</v>
      </c>
      <c r="T907" s="39">
        <f t="shared" si="486"/>
        <v>0.55251899955210693</v>
      </c>
      <c r="V907" s="42">
        <f t="shared" si="491"/>
        <v>169</v>
      </c>
      <c r="W907" s="42">
        <f t="shared" si="487"/>
        <v>93.375710924306077</v>
      </c>
    </row>
    <row r="908" spans="1:23" x14ac:dyDescent="0.3">
      <c r="A908" s="5" t="s">
        <v>188</v>
      </c>
      <c r="B908" s="5" t="s">
        <v>754</v>
      </c>
      <c r="C908" s="39">
        <v>12100405</v>
      </c>
      <c r="D908" s="39">
        <v>64804</v>
      </c>
      <c r="E908" s="39">
        <v>12717</v>
      </c>
      <c r="F908" s="39">
        <f t="shared" si="483"/>
        <v>0.19623788655021296</v>
      </c>
      <c r="H908" s="39">
        <f>Input!J218</f>
        <v>10070</v>
      </c>
      <c r="I908" s="39">
        <f>Input!K218</f>
        <v>15096</v>
      </c>
      <c r="J908" s="39">
        <f t="shared" si="484"/>
        <v>25166</v>
      </c>
      <c r="K908" s="39">
        <f t="shared" si="485"/>
        <v>4938.5226529226593</v>
      </c>
      <c r="P908" s="38" t="s">
        <v>1102</v>
      </c>
      <c r="Q908" s="40" t="s">
        <v>1140</v>
      </c>
      <c r="R908" s="39">
        <v>576383.86004742992</v>
      </c>
      <c r="S908" s="41">
        <v>87575.079873800001</v>
      </c>
      <c r="T908" s="39">
        <f t="shared" si="486"/>
        <v>0.15193881360000877</v>
      </c>
      <c r="V908" s="42">
        <f>Input!M221</f>
        <v>0</v>
      </c>
      <c r="W908" s="42">
        <f t="shared" si="487"/>
        <v>0</v>
      </c>
    </row>
    <row r="909" spans="1:23" x14ac:dyDescent="0.3">
      <c r="A909" s="5" t="s">
        <v>188</v>
      </c>
      <c r="B909" s="5" t="s">
        <v>754</v>
      </c>
      <c r="C909" s="39">
        <v>12100407</v>
      </c>
      <c r="D909" s="39">
        <v>64804</v>
      </c>
      <c r="E909" s="39">
        <v>16354</v>
      </c>
      <c r="F909" s="39">
        <f t="shared" si="483"/>
        <v>0.25236096537250785</v>
      </c>
      <c r="H909" s="39">
        <f>$H$908</f>
        <v>10070</v>
      </c>
      <c r="I909" s="39">
        <f>$I$908</f>
        <v>15096</v>
      </c>
      <c r="J909" s="39">
        <f t="shared" si="484"/>
        <v>25166</v>
      </c>
      <c r="K909" s="39">
        <f t="shared" si="485"/>
        <v>6350.9160545645327</v>
      </c>
      <c r="P909" s="38" t="s">
        <v>1102</v>
      </c>
      <c r="Q909" s="40" t="s">
        <v>1166</v>
      </c>
      <c r="R909" s="39">
        <v>576383.86004742992</v>
      </c>
      <c r="S909" s="41">
        <v>434141.34770799999</v>
      </c>
      <c r="T909" s="39">
        <f t="shared" si="486"/>
        <v>0.7532156567886461</v>
      </c>
      <c r="V909" s="42">
        <f>$V$908</f>
        <v>0</v>
      </c>
      <c r="W909" s="42">
        <f t="shared" si="487"/>
        <v>0</v>
      </c>
    </row>
    <row r="910" spans="1:23" x14ac:dyDescent="0.3">
      <c r="A910" s="5" t="s">
        <v>188</v>
      </c>
      <c r="B910" s="5" t="s">
        <v>754</v>
      </c>
      <c r="C910" s="39">
        <v>12110111</v>
      </c>
      <c r="D910" s="39">
        <v>64804</v>
      </c>
      <c r="E910" s="39">
        <v>8492</v>
      </c>
      <c r="F910" s="39">
        <f t="shared" si="483"/>
        <v>0.13104129374729956</v>
      </c>
      <c r="H910" s="39">
        <f t="shared" ref="H910:H911" si="492">$H$908</f>
        <v>10070</v>
      </c>
      <c r="I910" s="39">
        <f t="shared" ref="I910:I911" si="493">$I$908</f>
        <v>15096</v>
      </c>
      <c r="J910" s="39">
        <f t="shared" si="484"/>
        <v>25166</v>
      </c>
      <c r="K910" s="39">
        <f t="shared" si="485"/>
        <v>3297.7851984445406</v>
      </c>
      <c r="P910" s="38" t="s">
        <v>1102</v>
      </c>
      <c r="Q910" s="40" t="s">
        <v>1147</v>
      </c>
      <c r="R910" s="39">
        <v>576383.86004742992</v>
      </c>
      <c r="S910" s="41">
        <v>7596.0962682299996</v>
      </c>
      <c r="T910" s="39">
        <f t="shared" si="486"/>
        <v>1.3178884411518613E-2</v>
      </c>
      <c r="V910" s="42">
        <f t="shared" ref="V910:V911" si="494">$V$908</f>
        <v>0</v>
      </c>
      <c r="W910" s="42">
        <f t="shared" si="487"/>
        <v>0</v>
      </c>
    </row>
    <row r="911" spans="1:23" x14ac:dyDescent="0.3">
      <c r="A911" s="5" t="s">
        <v>188</v>
      </c>
      <c r="B911" s="5" t="s">
        <v>754</v>
      </c>
      <c r="C911" s="39">
        <v>12110201</v>
      </c>
      <c r="D911" s="39">
        <v>64804</v>
      </c>
      <c r="E911" s="39">
        <v>27241</v>
      </c>
      <c r="F911" s="39">
        <f t="shared" si="483"/>
        <v>0.42035985432997963</v>
      </c>
      <c r="H911" s="39">
        <f t="shared" si="492"/>
        <v>10070</v>
      </c>
      <c r="I911" s="39">
        <f t="shared" si="493"/>
        <v>15096</v>
      </c>
      <c r="J911" s="39">
        <f t="shared" si="484"/>
        <v>25166</v>
      </c>
      <c r="K911" s="39">
        <f t="shared" si="485"/>
        <v>10578.776094068267</v>
      </c>
      <c r="P911" s="38" t="s">
        <v>1102</v>
      </c>
      <c r="Q911" s="40" t="s">
        <v>1343</v>
      </c>
      <c r="R911" s="39">
        <v>576383.86004742992</v>
      </c>
      <c r="S911" s="41">
        <v>47071.3361974</v>
      </c>
      <c r="T911" s="39">
        <f t="shared" si="486"/>
        <v>8.1666645199826651E-2</v>
      </c>
      <c r="V911" s="42">
        <f t="shared" si="494"/>
        <v>0</v>
      </c>
      <c r="W911" s="42">
        <f t="shared" si="487"/>
        <v>0</v>
      </c>
    </row>
    <row r="912" spans="1:23" x14ac:dyDescent="0.3">
      <c r="A912" s="5" t="s">
        <v>1138</v>
      </c>
      <c r="B912" s="5" t="s">
        <v>943</v>
      </c>
      <c r="C912" s="39">
        <v>12050001</v>
      </c>
      <c r="D912" s="39">
        <v>7165</v>
      </c>
      <c r="E912" s="39">
        <v>387</v>
      </c>
      <c r="F912" s="39">
        <f t="shared" si="483"/>
        <v>5.401256106071179E-2</v>
      </c>
      <c r="H912" s="39">
        <f>Input!J10</f>
        <v>1369</v>
      </c>
      <c r="I912" s="39">
        <f>Input!K10</f>
        <v>303</v>
      </c>
      <c r="J912" s="39">
        <f t="shared" si="484"/>
        <v>1672</v>
      </c>
      <c r="K912" s="39">
        <f t="shared" si="485"/>
        <v>90.309002093510117</v>
      </c>
      <c r="P912" s="38" t="s">
        <v>761</v>
      </c>
      <c r="Q912" s="40" t="s">
        <v>1169</v>
      </c>
      <c r="R912" s="39">
        <v>574514.27545081999</v>
      </c>
      <c r="S912" s="41">
        <v>42783.314744099996</v>
      </c>
      <c r="T912" s="39">
        <f t="shared" si="486"/>
        <v>7.4468671314612739E-2</v>
      </c>
      <c r="V912" s="43">
        <f>Input!M222</f>
        <v>4826</v>
      </c>
      <c r="W912" s="42">
        <f t="shared" si="487"/>
        <v>359.3858077643211</v>
      </c>
    </row>
    <row r="913" spans="1:23" x14ac:dyDescent="0.3">
      <c r="A913" s="5" t="s">
        <v>1138</v>
      </c>
      <c r="B913" s="5" t="s">
        <v>943</v>
      </c>
      <c r="C913" s="39">
        <v>12050002</v>
      </c>
      <c r="D913" s="39">
        <v>7165</v>
      </c>
      <c r="E913" s="39">
        <v>6778</v>
      </c>
      <c r="F913" s="39">
        <f t="shared" si="483"/>
        <v>0.94598743893928816</v>
      </c>
      <c r="H913" s="39">
        <f>$H$912</f>
        <v>1369</v>
      </c>
      <c r="I913" s="39">
        <f>$I$912</f>
        <v>303</v>
      </c>
      <c r="J913" s="39">
        <f t="shared" si="484"/>
        <v>1672</v>
      </c>
      <c r="K913" s="39">
        <f t="shared" si="485"/>
        <v>1581.6909979064899</v>
      </c>
      <c r="P913" s="38" t="s">
        <v>761</v>
      </c>
      <c r="Q913" s="40" t="s">
        <v>1185</v>
      </c>
      <c r="R913" s="39">
        <v>574514.27545081999</v>
      </c>
      <c r="S913" s="41">
        <v>487726.80129600002</v>
      </c>
      <c r="T913" s="39">
        <f t="shared" si="486"/>
        <v>0.84893765418323497</v>
      </c>
      <c r="V913" s="43">
        <f>$V$912</f>
        <v>4826</v>
      </c>
      <c r="W913" s="42">
        <f t="shared" si="487"/>
        <v>4096.9731190882922</v>
      </c>
    </row>
    <row r="914" spans="1:23" x14ac:dyDescent="0.3">
      <c r="A914" s="5" t="s">
        <v>1138</v>
      </c>
      <c r="B914" s="5" t="s">
        <v>952</v>
      </c>
      <c r="C914" s="39">
        <v>11120103</v>
      </c>
      <c r="D914" s="39">
        <v>1637</v>
      </c>
      <c r="E914" s="39">
        <v>42</v>
      </c>
      <c r="F914" s="39">
        <f t="shared" si="483"/>
        <v>2.5656689065363471E-2</v>
      </c>
      <c r="H914" s="39">
        <f>Input!J24</f>
        <v>311</v>
      </c>
      <c r="I914" s="39">
        <f>Input!K24</f>
        <v>0</v>
      </c>
      <c r="J914" s="39">
        <f t="shared" si="484"/>
        <v>311</v>
      </c>
      <c r="K914" s="39">
        <f t="shared" si="485"/>
        <v>7.97923029932804</v>
      </c>
      <c r="P914" s="38" t="s">
        <v>761</v>
      </c>
      <c r="Q914" s="40" t="s">
        <v>1179</v>
      </c>
      <c r="R914" s="39">
        <v>574514.27545081999</v>
      </c>
      <c r="S914" s="41">
        <v>1986.7737815200001</v>
      </c>
      <c r="T914" s="39">
        <f t="shared" si="486"/>
        <v>3.4581800077308493E-3</v>
      </c>
      <c r="V914" s="43">
        <f t="shared" ref="V914:V915" si="495">$V$912</f>
        <v>4826</v>
      </c>
      <c r="W914" s="42">
        <f t="shared" si="487"/>
        <v>16.689176717309078</v>
      </c>
    </row>
    <row r="915" spans="1:23" x14ac:dyDescent="0.3">
      <c r="A915" s="5" t="s">
        <v>1138</v>
      </c>
      <c r="B915" s="5" t="s">
        <v>952</v>
      </c>
      <c r="C915" s="39">
        <v>11120104</v>
      </c>
      <c r="D915" s="39">
        <v>1637</v>
      </c>
      <c r="E915" s="39">
        <v>133</v>
      </c>
      <c r="F915" s="39">
        <f t="shared" si="483"/>
        <v>8.1246182040317652E-2</v>
      </c>
      <c r="H915" s="39">
        <f>$H$914</f>
        <v>311</v>
      </c>
      <c r="I915" s="39">
        <f>$I$914</f>
        <v>0</v>
      </c>
      <c r="J915" s="39">
        <f t="shared" si="484"/>
        <v>311</v>
      </c>
      <c r="K915" s="39">
        <f t="shared" si="485"/>
        <v>25.267562614538789</v>
      </c>
      <c r="P915" s="38" t="s">
        <v>761</v>
      </c>
      <c r="Q915" s="40" t="s">
        <v>1180</v>
      </c>
      <c r="R915" s="39">
        <v>574514.27545081999</v>
      </c>
      <c r="S915" s="41">
        <v>42017.385629199998</v>
      </c>
      <c r="T915" s="39">
        <f t="shared" si="486"/>
        <v>7.3135494494421499E-2</v>
      </c>
      <c r="V915" s="43">
        <f t="shared" si="495"/>
        <v>4826</v>
      </c>
      <c r="W915" s="42">
        <f t="shared" si="487"/>
        <v>352.95189643007814</v>
      </c>
    </row>
    <row r="916" spans="1:23" x14ac:dyDescent="0.3">
      <c r="A916" s="5" t="s">
        <v>1138</v>
      </c>
      <c r="B916" s="5" t="s">
        <v>952</v>
      </c>
      <c r="C916" s="39">
        <v>11120105</v>
      </c>
      <c r="D916" s="39">
        <v>1637</v>
      </c>
      <c r="E916" s="39">
        <v>16</v>
      </c>
      <c r="F916" s="39">
        <f t="shared" si="483"/>
        <v>9.7739767868051317E-3</v>
      </c>
      <c r="H916" s="39">
        <f t="shared" ref="H916:H917" si="496">$H$914</f>
        <v>311</v>
      </c>
      <c r="I916" s="39">
        <f t="shared" ref="I916:I917" si="497">$I$914</f>
        <v>0</v>
      </c>
      <c r="J916" s="39">
        <f t="shared" si="484"/>
        <v>311</v>
      </c>
      <c r="K916" s="39">
        <f t="shared" si="485"/>
        <v>3.0397067806963958</v>
      </c>
      <c r="P916" s="38" t="s">
        <v>1103</v>
      </c>
      <c r="Q916" s="40" t="s">
        <v>1257</v>
      </c>
      <c r="R916" s="39">
        <v>588290.05648648005</v>
      </c>
      <c r="S916" s="41">
        <v>393069.89403000002</v>
      </c>
      <c r="T916" s="39">
        <f t="shared" si="486"/>
        <v>0.66815661712452123</v>
      </c>
      <c r="V916" s="42">
        <f>Input!M223</f>
        <v>343</v>
      </c>
      <c r="W916" s="42">
        <f t="shared" si="487"/>
        <v>229.17771967371078</v>
      </c>
    </row>
    <row r="917" spans="1:23" x14ac:dyDescent="0.3">
      <c r="A917" s="5" t="s">
        <v>1138</v>
      </c>
      <c r="B917" s="5" t="s">
        <v>952</v>
      </c>
      <c r="C917" s="39">
        <v>11130103</v>
      </c>
      <c r="D917" s="39">
        <v>1637</v>
      </c>
      <c r="E917" s="39">
        <v>1446</v>
      </c>
      <c r="F917" s="39">
        <f t="shared" si="483"/>
        <v>0.88332315210751378</v>
      </c>
      <c r="H917" s="39">
        <f t="shared" si="496"/>
        <v>311</v>
      </c>
      <c r="I917" s="39">
        <f t="shared" si="497"/>
        <v>0</v>
      </c>
      <c r="J917" s="39">
        <f t="shared" si="484"/>
        <v>311</v>
      </c>
      <c r="K917" s="39">
        <f t="shared" si="485"/>
        <v>274.71350030543681</v>
      </c>
      <c r="P917" s="38" t="s">
        <v>1103</v>
      </c>
      <c r="Q917" s="40" t="s">
        <v>1243</v>
      </c>
      <c r="R917" s="39">
        <v>588290.05648648005</v>
      </c>
      <c r="S917" s="41">
        <v>109356.40908899999</v>
      </c>
      <c r="T917" s="39">
        <f t="shared" si="486"/>
        <v>0.18588858996210689</v>
      </c>
      <c r="V917" s="42">
        <f>$V$916</f>
        <v>343</v>
      </c>
      <c r="W917" s="42">
        <f t="shared" si="487"/>
        <v>63.75978635700266</v>
      </c>
    </row>
    <row r="918" spans="1:23" x14ac:dyDescent="0.3">
      <c r="A918" s="5" t="s">
        <v>1138</v>
      </c>
      <c r="B918" s="5" t="s">
        <v>962</v>
      </c>
      <c r="C918" s="39">
        <v>11120101</v>
      </c>
      <c r="D918" s="39">
        <v>8062</v>
      </c>
      <c r="E918" s="39">
        <v>173</v>
      </c>
      <c r="F918" s="39">
        <f t="shared" si="483"/>
        <v>2.1458695112875216E-2</v>
      </c>
      <c r="H918" s="39">
        <f>Input!J37</f>
        <v>1764</v>
      </c>
      <c r="I918" s="39">
        <f>Input!K37</f>
        <v>2035</v>
      </c>
      <c r="J918" s="39">
        <f t="shared" si="484"/>
        <v>3799</v>
      </c>
      <c r="K918" s="39">
        <f t="shared" si="485"/>
        <v>81.521582733812949</v>
      </c>
      <c r="P918" s="38" t="s">
        <v>1103</v>
      </c>
      <c r="Q918" s="40" t="s">
        <v>1240</v>
      </c>
      <c r="R918" s="39">
        <v>588290.05648648005</v>
      </c>
      <c r="S918" s="41">
        <v>8557.0030172799998</v>
      </c>
      <c r="T918" s="39">
        <f t="shared" si="486"/>
        <v>1.4545550996367477E-2</v>
      </c>
      <c r="V918" s="42">
        <f t="shared" ref="V918:V919" si="498">$V$916</f>
        <v>343</v>
      </c>
      <c r="W918" s="42">
        <f t="shared" si="487"/>
        <v>4.9891239917540444</v>
      </c>
    </row>
    <row r="919" spans="1:23" x14ac:dyDescent="0.3">
      <c r="A919" s="5" t="s">
        <v>1138</v>
      </c>
      <c r="B919" s="5" t="s">
        <v>962</v>
      </c>
      <c r="C919" s="39">
        <v>11120104</v>
      </c>
      <c r="D919" s="39">
        <v>8062</v>
      </c>
      <c r="E919" s="39">
        <v>1218</v>
      </c>
      <c r="F919" s="39">
        <f t="shared" si="483"/>
        <v>0.15107913669064749</v>
      </c>
      <c r="H919" s="39">
        <f>$H$918</f>
        <v>1764</v>
      </c>
      <c r="I919" s="39">
        <f>$I$918</f>
        <v>2035</v>
      </c>
      <c r="J919" s="39">
        <f t="shared" si="484"/>
        <v>3799</v>
      </c>
      <c r="K919" s="39">
        <f t="shared" si="485"/>
        <v>573.94964028776985</v>
      </c>
      <c r="P919" s="38" t="s">
        <v>1103</v>
      </c>
      <c r="Q919" s="40" t="s">
        <v>1241</v>
      </c>
      <c r="R919" s="39">
        <v>588290.05648648005</v>
      </c>
      <c r="S919" s="41">
        <v>77306.750350200004</v>
      </c>
      <c r="T919" s="39">
        <f t="shared" si="486"/>
        <v>0.13140924191700434</v>
      </c>
      <c r="V919" s="42">
        <f t="shared" si="498"/>
        <v>343</v>
      </c>
      <c r="W919" s="42">
        <f t="shared" si="487"/>
        <v>45.073369977532487</v>
      </c>
    </row>
    <row r="920" spans="1:23" x14ac:dyDescent="0.3">
      <c r="A920" s="5" t="s">
        <v>1138</v>
      </c>
      <c r="B920" s="5" t="s">
        <v>962</v>
      </c>
      <c r="C920" s="39">
        <v>12050002</v>
      </c>
      <c r="D920" s="39">
        <v>8062</v>
      </c>
      <c r="E920" s="39">
        <v>50</v>
      </c>
      <c r="F920" s="39">
        <f t="shared" si="483"/>
        <v>6.201935003721161E-3</v>
      </c>
      <c r="H920" s="39">
        <f t="shared" ref="H920:H922" si="499">$H$918</f>
        <v>1764</v>
      </c>
      <c r="I920" s="39">
        <f t="shared" ref="I920:I922" si="500">$I$918</f>
        <v>2035</v>
      </c>
      <c r="J920" s="39">
        <f t="shared" si="484"/>
        <v>3799</v>
      </c>
      <c r="K920" s="39">
        <f t="shared" si="485"/>
        <v>23.561151079136689</v>
      </c>
      <c r="P920" s="38" t="s">
        <v>1104</v>
      </c>
      <c r="Q920" s="40" t="s">
        <v>1211</v>
      </c>
      <c r="R920" s="39">
        <v>1503734.9196474999</v>
      </c>
      <c r="S920" s="41">
        <v>258478.16575799999</v>
      </c>
      <c r="T920" s="39">
        <f t="shared" si="486"/>
        <v>0.17189077834183136</v>
      </c>
      <c r="V920" s="42">
        <f>Input!M224</f>
        <v>220</v>
      </c>
      <c r="W920" s="42">
        <f t="shared" si="487"/>
        <v>37.815971235202902</v>
      </c>
    </row>
    <row r="921" spans="1:23" x14ac:dyDescent="0.3">
      <c r="A921" s="5" t="s">
        <v>1138</v>
      </c>
      <c r="B921" s="5" t="s">
        <v>962</v>
      </c>
      <c r="C921" s="39">
        <v>12050005</v>
      </c>
      <c r="D921" s="39">
        <v>8062</v>
      </c>
      <c r="E921" s="39">
        <v>6616</v>
      </c>
      <c r="F921" s="39">
        <f t="shared" si="483"/>
        <v>0.82064003969238397</v>
      </c>
      <c r="H921" s="39">
        <f t="shared" si="499"/>
        <v>1764</v>
      </c>
      <c r="I921" s="39">
        <f t="shared" si="500"/>
        <v>2035</v>
      </c>
      <c r="J921" s="39">
        <f t="shared" si="484"/>
        <v>3799</v>
      </c>
      <c r="K921" s="39">
        <f t="shared" si="485"/>
        <v>3117.6115107913665</v>
      </c>
      <c r="P921" s="38" t="s">
        <v>1104</v>
      </c>
      <c r="Q921" s="40" t="s">
        <v>1212</v>
      </c>
      <c r="R921" s="39">
        <v>1503734.9196474999</v>
      </c>
      <c r="S921" s="41">
        <v>99099.857498700003</v>
      </c>
      <c r="T921" s="39">
        <f t="shared" si="486"/>
        <v>6.5902478025801667E-2</v>
      </c>
      <c r="V921" s="42">
        <f>$V$920</f>
        <v>220</v>
      </c>
      <c r="W921" s="42">
        <f t="shared" si="487"/>
        <v>14.498545165676367</v>
      </c>
    </row>
    <row r="922" spans="1:23" x14ac:dyDescent="0.3">
      <c r="A922" s="5" t="s">
        <v>1138</v>
      </c>
      <c r="B922" s="5" t="s">
        <v>962</v>
      </c>
      <c r="C922" s="39">
        <v>12050006</v>
      </c>
      <c r="D922" s="39">
        <v>8062</v>
      </c>
      <c r="E922" s="39">
        <v>5</v>
      </c>
      <c r="F922" s="39">
        <f t="shared" si="483"/>
        <v>6.2019350037211614E-4</v>
      </c>
      <c r="H922" s="39">
        <f t="shared" si="499"/>
        <v>1764</v>
      </c>
      <c r="I922" s="39">
        <f t="shared" si="500"/>
        <v>2035</v>
      </c>
      <c r="J922" s="39">
        <f t="shared" si="484"/>
        <v>3799</v>
      </c>
      <c r="K922" s="39">
        <f t="shared" si="485"/>
        <v>2.3561151079136691</v>
      </c>
      <c r="P922" s="38" t="s">
        <v>1104</v>
      </c>
      <c r="Q922" s="40" t="s">
        <v>1213</v>
      </c>
      <c r="R922" s="39">
        <v>1503734.9196474999</v>
      </c>
      <c r="S922" s="41">
        <v>429352.330258</v>
      </c>
      <c r="T922" s="39">
        <f t="shared" si="486"/>
        <v>0.28552394750442267</v>
      </c>
      <c r="V922" s="42">
        <f t="shared" ref="V922:V927" si="501">$V$920</f>
        <v>220</v>
      </c>
      <c r="W922" s="42">
        <f t="shared" si="487"/>
        <v>62.815268450972987</v>
      </c>
    </row>
    <row r="923" spans="1:23" x14ac:dyDescent="0.3">
      <c r="A923" s="5" t="s">
        <v>1138</v>
      </c>
      <c r="B923" s="5" t="s">
        <v>965</v>
      </c>
      <c r="C923" s="39">
        <v>12050001</v>
      </c>
      <c r="D923" s="39">
        <v>3127</v>
      </c>
      <c r="E923" s="39">
        <v>2375</v>
      </c>
      <c r="F923" s="39">
        <f t="shared" si="483"/>
        <v>0.75951391109689803</v>
      </c>
      <c r="H923" s="39">
        <f>Input!J42</f>
        <v>816</v>
      </c>
      <c r="I923" s="39">
        <f>Input!K42</f>
        <v>0</v>
      </c>
      <c r="J923" s="39">
        <f t="shared" si="484"/>
        <v>816</v>
      </c>
      <c r="K923" s="39">
        <f t="shared" si="485"/>
        <v>619.7633514550688</v>
      </c>
      <c r="P923" s="38" t="s">
        <v>1104</v>
      </c>
      <c r="Q923" s="40" t="s">
        <v>1214</v>
      </c>
      <c r="R923" s="39">
        <v>1503734.9196474999</v>
      </c>
      <c r="S923" s="41">
        <v>233154.878769</v>
      </c>
      <c r="T923" s="39">
        <f t="shared" si="486"/>
        <v>0.15505051836107878</v>
      </c>
      <c r="V923" s="42">
        <f t="shared" si="501"/>
        <v>220</v>
      </c>
      <c r="W923" s="42">
        <f t="shared" si="487"/>
        <v>34.111114039437332</v>
      </c>
    </row>
    <row r="924" spans="1:23" x14ac:dyDescent="0.3">
      <c r="A924" s="5" t="s">
        <v>1138</v>
      </c>
      <c r="B924" s="5" t="s">
        <v>965</v>
      </c>
      <c r="C924" s="39">
        <v>12050004</v>
      </c>
      <c r="D924" s="39">
        <v>3127</v>
      </c>
      <c r="E924" s="39">
        <v>521</v>
      </c>
      <c r="F924" s="39">
        <f t="shared" si="483"/>
        <v>0.16661336744483529</v>
      </c>
      <c r="H924" s="39">
        <f>$H$923</f>
        <v>816</v>
      </c>
      <c r="I924" s="39">
        <f>$I$923</f>
        <v>0</v>
      </c>
      <c r="J924" s="39">
        <f t="shared" si="484"/>
        <v>816</v>
      </c>
      <c r="K924" s="39">
        <f t="shared" si="485"/>
        <v>135.95650783498559</v>
      </c>
      <c r="P924" s="38" t="s">
        <v>1104</v>
      </c>
      <c r="Q924" s="40" t="s">
        <v>1228</v>
      </c>
      <c r="R924" s="39">
        <v>1503734.9196474999</v>
      </c>
      <c r="S924" s="41">
        <v>12540.196026400001</v>
      </c>
      <c r="T924" s="39">
        <f t="shared" si="486"/>
        <v>8.339366109380254E-3</v>
      </c>
      <c r="V924" s="42">
        <f t="shared" si="501"/>
        <v>220</v>
      </c>
      <c r="W924" s="42">
        <f t="shared" si="487"/>
        <v>1.8346605440636559</v>
      </c>
    </row>
    <row r="925" spans="1:23" x14ac:dyDescent="0.3">
      <c r="A925" s="5" t="s">
        <v>1138</v>
      </c>
      <c r="B925" s="5" t="s">
        <v>965</v>
      </c>
      <c r="C925" s="39">
        <v>12080001</v>
      </c>
      <c r="D925" s="39">
        <v>3127</v>
      </c>
      <c r="E925" s="39">
        <v>231</v>
      </c>
      <c r="F925" s="39">
        <f t="shared" si="483"/>
        <v>7.3872721458266705E-2</v>
      </c>
      <c r="H925" s="39">
        <f>$H$923</f>
        <v>816</v>
      </c>
      <c r="I925" s="39">
        <f>$I$923</f>
        <v>0</v>
      </c>
      <c r="J925" s="39">
        <f t="shared" si="484"/>
        <v>816</v>
      </c>
      <c r="K925" s="39">
        <f t="shared" si="485"/>
        <v>60.280140709945634</v>
      </c>
      <c r="P925" s="38" t="s">
        <v>1104</v>
      </c>
      <c r="Q925" s="40" t="s">
        <v>1229</v>
      </c>
      <c r="R925" s="39">
        <v>1503734.9196474999</v>
      </c>
      <c r="S925" s="41">
        <v>74470.879392400006</v>
      </c>
      <c r="T925" s="39">
        <f t="shared" si="486"/>
        <v>4.9523940968170907E-2</v>
      </c>
      <c r="V925" s="42">
        <f t="shared" si="501"/>
        <v>220</v>
      </c>
      <c r="W925" s="42">
        <f t="shared" si="487"/>
        <v>10.8952670129976</v>
      </c>
    </row>
    <row r="926" spans="1:23" x14ac:dyDescent="0.3">
      <c r="A926" s="5" t="s">
        <v>1138</v>
      </c>
      <c r="B926" s="5" t="s">
        <v>978</v>
      </c>
      <c r="C926" s="39">
        <v>11130104</v>
      </c>
      <c r="D926" s="39">
        <v>6059</v>
      </c>
      <c r="E926" s="39">
        <v>1</v>
      </c>
      <c r="F926" s="39">
        <f t="shared" si="483"/>
        <v>1.6504373659019642E-4</v>
      </c>
      <c r="H926" s="39">
        <f>Input!J56</f>
        <v>1159</v>
      </c>
      <c r="I926" s="39">
        <f>Input!K56</f>
        <v>6</v>
      </c>
      <c r="J926" s="39">
        <f t="shared" si="484"/>
        <v>1165</v>
      </c>
      <c r="K926" s="39">
        <f t="shared" si="485"/>
        <v>0.19227595312757884</v>
      </c>
      <c r="P926" s="38" t="s">
        <v>1104</v>
      </c>
      <c r="Q926" s="40" t="s">
        <v>1230</v>
      </c>
      <c r="R926" s="39">
        <v>1503734.9196474999</v>
      </c>
      <c r="S926" s="41">
        <v>288743.12405899999</v>
      </c>
      <c r="T926" s="39">
        <f t="shared" si="486"/>
        <v>0.19201730324031188</v>
      </c>
      <c r="V926" s="42">
        <f t="shared" si="501"/>
        <v>220</v>
      </c>
      <c r="W926" s="42">
        <f t="shared" si="487"/>
        <v>42.243806712868611</v>
      </c>
    </row>
    <row r="927" spans="1:23" x14ac:dyDescent="0.3">
      <c r="A927" s="5" t="s">
        <v>1138</v>
      </c>
      <c r="B927" s="5" t="s">
        <v>978</v>
      </c>
      <c r="C927" s="39">
        <v>12050003</v>
      </c>
      <c r="D927" s="39">
        <v>6059</v>
      </c>
      <c r="E927" s="39">
        <v>356</v>
      </c>
      <c r="F927" s="39">
        <f t="shared" si="483"/>
        <v>5.8755570226109922E-2</v>
      </c>
      <c r="H927" s="39">
        <f>$H$926</f>
        <v>1159</v>
      </c>
      <c r="I927" s="39">
        <f>$I$926</f>
        <v>6</v>
      </c>
      <c r="J927" s="39">
        <f t="shared" si="484"/>
        <v>1165</v>
      </c>
      <c r="K927" s="39">
        <f t="shared" si="485"/>
        <v>68.450239313418066</v>
      </c>
      <c r="P927" s="38" t="s">
        <v>1104</v>
      </c>
      <c r="Q927" s="40" t="s">
        <v>1231</v>
      </c>
      <c r="R927" s="39">
        <v>1503734.9196474999</v>
      </c>
      <c r="S927" s="41">
        <v>107895.487886</v>
      </c>
      <c r="T927" s="39">
        <f t="shared" si="486"/>
        <v>7.1751667449002562E-2</v>
      </c>
      <c r="V927" s="42">
        <f t="shared" si="501"/>
        <v>220</v>
      </c>
      <c r="W927" s="42">
        <f t="shared" si="487"/>
        <v>15.785366838780563</v>
      </c>
    </row>
    <row r="928" spans="1:23" x14ac:dyDescent="0.3">
      <c r="A928" s="5" t="s">
        <v>1138</v>
      </c>
      <c r="B928" s="5" t="s">
        <v>978</v>
      </c>
      <c r="C928" s="39">
        <v>12050006</v>
      </c>
      <c r="D928" s="39">
        <v>6059</v>
      </c>
      <c r="E928" s="39">
        <v>4454</v>
      </c>
      <c r="F928" s="39">
        <f t="shared" si="483"/>
        <v>0.73510480277273482</v>
      </c>
      <c r="H928" s="39">
        <f t="shared" ref="H928:H929" si="502">$H$926</f>
        <v>1159</v>
      </c>
      <c r="I928" s="39">
        <f t="shared" ref="I928:I929" si="503">$I$926</f>
        <v>6</v>
      </c>
      <c r="J928" s="39">
        <f t="shared" si="484"/>
        <v>1165</v>
      </c>
      <c r="K928" s="39">
        <f t="shared" si="485"/>
        <v>856.39709523023612</v>
      </c>
      <c r="P928" s="38" t="s">
        <v>1105</v>
      </c>
      <c r="Q928" s="40" t="s">
        <v>1235</v>
      </c>
      <c r="R928" s="39">
        <v>570171.54674440005</v>
      </c>
      <c r="S928" s="41">
        <v>16178.266735900001</v>
      </c>
      <c r="T928" s="39">
        <f t="shared" si="486"/>
        <v>2.8374384565970794E-2</v>
      </c>
      <c r="V928" s="42">
        <f>Input!M225</f>
        <v>123</v>
      </c>
      <c r="W928" s="42">
        <f t="shared" si="487"/>
        <v>3.4900493016144076</v>
      </c>
    </row>
    <row r="929" spans="1:23" x14ac:dyDescent="0.3">
      <c r="A929" s="5" t="s">
        <v>1138</v>
      </c>
      <c r="B929" s="5" t="s">
        <v>978</v>
      </c>
      <c r="C929" s="39">
        <v>12050007</v>
      </c>
      <c r="D929" s="39">
        <v>6059</v>
      </c>
      <c r="E929" s="39">
        <v>1248</v>
      </c>
      <c r="F929" s="39">
        <f t="shared" si="483"/>
        <v>0.20597458326456511</v>
      </c>
      <c r="H929" s="39">
        <f t="shared" si="502"/>
        <v>1159</v>
      </c>
      <c r="I929" s="39">
        <f t="shared" si="503"/>
        <v>6</v>
      </c>
      <c r="J929" s="39">
        <f t="shared" si="484"/>
        <v>1165</v>
      </c>
      <c r="K929" s="39">
        <f t="shared" si="485"/>
        <v>239.96038950321835</v>
      </c>
      <c r="P929" s="38" t="s">
        <v>1105</v>
      </c>
      <c r="Q929" s="40" t="s">
        <v>1344</v>
      </c>
      <c r="R929" s="39">
        <v>570171.54674440005</v>
      </c>
      <c r="S929" s="41">
        <v>341126.940519</v>
      </c>
      <c r="T929" s="39">
        <f t="shared" si="486"/>
        <v>0.59828825634458127</v>
      </c>
      <c r="V929" s="42">
        <f>$V$928</f>
        <v>123</v>
      </c>
      <c r="W929" s="42">
        <f t="shared" si="487"/>
        <v>73.589455530383503</v>
      </c>
    </row>
    <row r="930" spans="1:23" x14ac:dyDescent="0.3">
      <c r="A930" s="5" t="s">
        <v>1138</v>
      </c>
      <c r="B930" s="5" t="s">
        <v>981</v>
      </c>
      <c r="C930" s="39">
        <v>12080002</v>
      </c>
      <c r="D930" s="39">
        <v>13833</v>
      </c>
      <c r="E930" s="39">
        <v>3596</v>
      </c>
      <c r="F930" s="39">
        <f t="shared" si="483"/>
        <v>0.25995807127882598</v>
      </c>
      <c r="H930" s="39">
        <f>Input!J60</f>
        <v>3185</v>
      </c>
      <c r="I930" s="39">
        <f>Input!K60</f>
        <v>119</v>
      </c>
      <c r="J930" s="39">
        <f t="shared" si="484"/>
        <v>3304</v>
      </c>
      <c r="K930" s="39">
        <f t="shared" si="485"/>
        <v>858.90146750524104</v>
      </c>
      <c r="P930" s="38" t="s">
        <v>1105</v>
      </c>
      <c r="Q930" s="40" t="s">
        <v>1236</v>
      </c>
      <c r="R930" s="39">
        <v>570171.54674440005</v>
      </c>
      <c r="S930" s="41">
        <v>32622.4689382</v>
      </c>
      <c r="T930" s="39">
        <f t="shared" si="486"/>
        <v>5.7215182210458841E-2</v>
      </c>
      <c r="V930" s="42">
        <f t="shared" ref="V930:V932" si="504">$V$928</f>
        <v>123</v>
      </c>
      <c r="W930" s="42">
        <f t="shared" si="487"/>
        <v>7.0374674118864373</v>
      </c>
    </row>
    <row r="931" spans="1:23" x14ac:dyDescent="0.3">
      <c r="A931" s="5" t="s">
        <v>1138</v>
      </c>
      <c r="B931" s="5" t="s">
        <v>981</v>
      </c>
      <c r="C931" s="39">
        <v>12080004</v>
      </c>
      <c r="D931" s="39">
        <v>13833</v>
      </c>
      <c r="E931" s="39">
        <v>52</v>
      </c>
      <c r="F931" s="39">
        <f t="shared" si="483"/>
        <v>3.7591267259452035E-3</v>
      </c>
      <c r="H931" s="39">
        <f>$H$930</f>
        <v>3185</v>
      </c>
      <c r="I931" s="39">
        <f>$I$930</f>
        <v>119</v>
      </c>
      <c r="J931" s="39">
        <f t="shared" si="484"/>
        <v>3304</v>
      </c>
      <c r="K931" s="39">
        <f t="shared" si="485"/>
        <v>12.420154702522952</v>
      </c>
      <c r="P931" s="38" t="s">
        <v>1105</v>
      </c>
      <c r="Q931" s="40" t="s">
        <v>1233</v>
      </c>
      <c r="R931" s="39">
        <v>570171.54674440005</v>
      </c>
      <c r="S931" s="41">
        <v>48534.442999300001</v>
      </c>
      <c r="T931" s="39">
        <f t="shared" si="486"/>
        <v>8.5122527205057669E-2</v>
      </c>
      <c r="V931" s="42">
        <f t="shared" si="504"/>
        <v>123</v>
      </c>
      <c r="W931" s="42">
        <f t="shared" si="487"/>
        <v>10.470070846222093</v>
      </c>
    </row>
    <row r="932" spans="1:23" x14ac:dyDescent="0.3">
      <c r="A932" s="5" t="s">
        <v>1138</v>
      </c>
      <c r="B932" s="5" t="s">
        <v>981</v>
      </c>
      <c r="C932" s="39">
        <v>12080006</v>
      </c>
      <c r="D932" s="39">
        <v>13833</v>
      </c>
      <c r="E932" s="39">
        <v>10185</v>
      </c>
      <c r="F932" s="39">
        <f t="shared" si="483"/>
        <v>0.73628280199522878</v>
      </c>
      <c r="H932" s="39">
        <f>$H$930</f>
        <v>3185</v>
      </c>
      <c r="I932" s="39">
        <f>$I$930</f>
        <v>119</v>
      </c>
      <c r="J932" s="39">
        <f t="shared" si="484"/>
        <v>3304</v>
      </c>
      <c r="K932" s="39">
        <f t="shared" si="485"/>
        <v>2432.678377792236</v>
      </c>
      <c r="P932" s="38" t="s">
        <v>1105</v>
      </c>
      <c r="Q932" s="40" t="s">
        <v>1237</v>
      </c>
      <c r="R932" s="39">
        <v>570171.54674440005</v>
      </c>
      <c r="S932" s="41">
        <v>131709.42755200001</v>
      </c>
      <c r="T932" s="39">
        <f t="shared" si="486"/>
        <v>0.23099964967393138</v>
      </c>
      <c r="V932" s="42">
        <f t="shared" si="504"/>
        <v>123</v>
      </c>
      <c r="W932" s="42">
        <f t="shared" si="487"/>
        <v>28.412956909893559</v>
      </c>
    </row>
    <row r="933" spans="1:23" x14ac:dyDescent="0.3">
      <c r="A933" s="5" t="s">
        <v>1138</v>
      </c>
      <c r="B933" s="5" t="s">
        <v>982</v>
      </c>
      <c r="C933" s="39">
        <v>11090101</v>
      </c>
      <c r="D933" s="39">
        <v>19372</v>
      </c>
      <c r="E933" s="39">
        <v>13</v>
      </c>
      <c r="F933" s="39">
        <f t="shared" si="483"/>
        <v>6.7107164980384059E-4</v>
      </c>
      <c r="H933" s="39">
        <f>Input!J61</f>
        <v>4378</v>
      </c>
      <c r="I933" s="39">
        <f>Input!K61</f>
        <v>3694</v>
      </c>
      <c r="J933" s="39">
        <f t="shared" si="484"/>
        <v>8072</v>
      </c>
      <c r="K933" s="39">
        <f t="shared" si="485"/>
        <v>5.4168903572166016</v>
      </c>
      <c r="P933" s="38" t="s">
        <v>1106</v>
      </c>
      <c r="Q933" s="40" t="s">
        <v>1170</v>
      </c>
      <c r="R933" s="39">
        <v>585898.23206908454</v>
      </c>
      <c r="S933" s="41">
        <v>363330.83918448456</v>
      </c>
      <c r="T933" s="39">
        <f t="shared" si="486"/>
        <v>0.62012619137182079</v>
      </c>
      <c r="V933" s="42">
        <f>Input!M226</f>
        <v>57</v>
      </c>
      <c r="W933" s="42">
        <f t="shared" si="487"/>
        <v>35.347192908193783</v>
      </c>
    </row>
    <row r="934" spans="1:23" x14ac:dyDescent="0.3">
      <c r="A934" s="5" t="s">
        <v>1138</v>
      </c>
      <c r="B934" s="5" t="s">
        <v>982</v>
      </c>
      <c r="C934" s="39">
        <v>11120101</v>
      </c>
      <c r="D934" s="39">
        <v>19372</v>
      </c>
      <c r="E934" s="39">
        <v>18773</v>
      </c>
      <c r="F934" s="39">
        <f t="shared" si="483"/>
        <v>0.96907908321288461</v>
      </c>
      <c r="H934" s="39">
        <f>$H$933</f>
        <v>4378</v>
      </c>
      <c r="I934" s="39">
        <f>$I$933</f>
        <v>3694</v>
      </c>
      <c r="J934" s="39">
        <f t="shared" si="484"/>
        <v>8072</v>
      </c>
      <c r="K934" s="39">
        <f t="shared" si="485"/>
        <v>7822.4063596944043</v>
      </c>
      <c r="P934" s="38" t="s">
        <v>1106</v>
      </c>
      <c r="Q934" s="40" t="s">
        <v>1257</v>
      </c>
      <c r="R934" s="39">
        <v>585898.23206908454</v>
      </c>
      <c r="S934" s="41">
        <v>30002.296155299999</v>
      </c>
      <c r="T934" s="39">
        <f t="shared" si="486"/>
        <v>5.1207350548486318E-2</v>
      </c>
      <c r="V934" s="42">
        <f>$V$933</f>
        <v>57</v>
      </c>
      <c r="W934" s="42">
        <f t="shared" si="487"/>
        <v>2.91881898126372</v>
      </c>
    </row>
    <row r="935" spans="1:23" x14ac:dyDescent="0.3">
      <c r="A935" s="5" t="s">
        <v>1138</v>
      </c>
      <c r="B935" s="5" t="s">
        <v>982</v>
      </c>
      <c r="C935" s="39">
        <v>11120102</v>
      </c>
      <c r="D935" s="39">
        <v>19372</v>
      </c>
      <c r="E935" s="39">
        <v>574</v>
      </c>
      <c r="F935" s="39">
        <f t="shared" si="483"/>
        <v>2.9630394383646501E-2</v>
      </c>
      <c r="H935" s="39">
        <f t="shared" ref="H935:H936" si="505">$H$933</f>
        <v>4378</v>
      </c>
      <c r="I935" s="39">
        <f t="shared" ref="I935:I936" si="506">$I$933</f>
        <v>3694</v>
      </c>
      <c r="J935" s="39">
        <f t="shared" si="484"/>
        <v>8072</v>
      </c>
      <c r="K935" s="39">
        <f t="shared" si="485"/>
        <v>239.17654346479455</v>
      </c>
      <c r="P935" s="38" t="s">
        <v>1106</v>
      </c>
      <c r="Q935" s="40" t="s">
        <v>1269</v>
      </c>
      <c r="R935" s="39">
        <v>585898.23206908454</v>
      </c>
      <c r="S935" s="41">
        <v>39689.344755300001</v>
      </c>
      <c r="T935" s="39">
        <f t="shared" si="486"/>
        <v>6.7741021533958376E-2</v>
      </c>
      <c r="V935" s="42">
        <f t="shared" ref="V935:V936" si="507">$V$933</f>
        <v>57</v>
      </c>
      <c r="W935" s="42">
        <f t="shared" si="487"/>
        <v>3.8612382274356274</v>
      </c>
    </row>
    <row r="936" spans="1:23" x14ac:dyDescent="0.3">
      <c r="A936" s="5" t="s">
        <v>1138</v>
      </c>
      <c r="B936" s="5" t="s">
        <v>982</v>
      </c>
      <c r="C936" s="39">
        <v>11120104</v>
      </c>
      <c r="D936" s="39">
        <v>19372</v>
      </c>
      <c r="E936" s="39">
        <v>12</v>
      </c>
      <c r="F936" s="39">
        <f t="shared" si="483"/>
        <v>6.1945075366508359E-4</v>
      </c>
      <c r="H936" s="39">
        <f t="shared" si="505"/>
        <v>4378</v>
      </c>
      <c r="I936" s="39">
        <f t="shared" si="506"/>
        <v>3694</v>
      </c>
      <c r="J936" s="39">
        <f t="shared" si="484"/>
        <v>8072</v>
      </c>
      <c r="K936" s="39">
        <f t="shared" si="485"/>
        <v>5.000206483584555</v>
      </c>
      <c r="P936" s="38" t="s">
        <v>1106</v>
      </c>
      <c r="Q936" s="40" t="s">
        <v>1277</v>
      </c>
      <c r="R936" s="39">
        <v>585898.23206908454</v>
      </c>
      <c r="S936" s="41">
        <v>152875.75197400001</v>
      </c>
      <c r="T936" s="39">
        <f t="shared" si="486"/>
        <v>0.26092543654573463</v>
      </c>
      <c r="V936" s="42">
        <f t="shared" si="507"/>
        <v>57</v>
      </c>
      <c r="W936" s="42">
        <f t="shared" si="487"/>
        <v>14.872749883106874</v>
      </c>
    </row>
    <row r="937" spans="1:23" x14ac:dyDescent="0.3">
      <c r="A937" s="5" t="s">
        <v>1138</v>
      </c>
      <c r="B937" s="5" t="s">
        <v>985</v>
      </c>
      <c r="C937" s="39">
        <v>11130104</v>
      </c>
      <c r="D937" s="39">
        <v>2444</v>
      </c>
      <c r="E937" s="39">
        <v>195</v>
      </c>
      <c r="F937" s="39">
        <f t="shared" si="483"/>
        <v>7.9787234042553196E-2</v>
      </c>
      <c r="H937" s="39">
        <f>Input!J65</f>
        <v>538</v>
      </c>
      <c r="I937" s="39">
        <f>Input!K65</f>
        <v>0</v>
      </c>
      <c r="J937" s="39">
        <f t="shared" si="484"/>
        <v>538</v>
      </c>
      <c r="K937" s="39">
        <f t="shared" si="485"/>
        <v>42.925531914893618</v>
      </c>
      <c r="P937" s="38" t="s">
        <v>798</v>
      </c>
      <c r="Q937" s="40" t="s">
        <v>1196</v>
      </c>
      <c r="R937" s="39">
        <v>272420.0871765</v>
      </c>
      <c r="S937" s="41">
        <v>22869.9855565</v>
      </c>
      <c r="T937" s="39">
        <f t="shared" si="486"/>
        <v>8.3951171859374008E-2</v>
      </c>
      <c r="V937" s="42">
        <f>Input!M227</f>
        <v>812</v>
      </c>
      <c r="W937" s="42">
        <f t="shared" si="487"/>
        <v>68.168351549811689</v>
      </c>
    </row>
    <row r="938" spans="1:23" x14ac:dyDescent="0.3">
      <c r="A938" s="5" t="s">
        <v>1138</v>
      </c>
      <c r="B938" s="5" t="s">
        <v>985</v>
      </c>
      <c r="C938" s="39">
        <v>11130204</v>
      </c>
      <c r="D938" s="39">
        <v>2444</v>
      </c>
      <c r="E938" s="39">
        <v>17</v>
      </c>
      <c r="F938" s="39">
        <f t="shared" si="483"/>
        <v>6.9558101472995092E-3</v>
      </c>
      <c r="H938" s="39">
        <f>$H$937</f>
        <v>538</v>
      </c>
      <c r="I938" s="39">
        <f>$I$937</f>
        <v>0</v>
      </c>
      <c r="J938" s="39">
        <f t="shared" si="484"/>
        <v>538</v>
      </c>
      <c r="K938" s="39">
        <f t="shared" si="485"/>
        <v>3.742225859247136</v>
      </c>
      <c r="P938" s="38" t="s">
        <v>798</v>
      </c>
      <c r="Q938" s="40" t="s">
        <v>1199</v>
      </c>
      <c r="R938" s="39">
        <v>272420.0871765</v>
      </c>
      <c r="S938" s="41">
        <v>123138.01282800001</v>
      </c>
      <c r="T938" s="39">
        <f t="shared" si="486"/>
        <v>0.45201517297885352</v>
      </c>
      <c r="V938" s="42">
        <f>$V$937</f>
        <v>812</v>
      </c>
      <c r="W938" s="42">
        <f t="shared" si="487"/>
        <v>367.03632045882904</v>
      </c>
    </row>
    <row r="939" spans="1:23" x14ac:dyDescent="0.3">
      <c r="A939" s="5" t="s">
        <v>1138</v>
      </c>
      <c r="B939" s="5" t="s">
        <v>985</v>
      </c>
      <c r="C939" s="39">
        <v>11130205</v>
      </c>
      <c r="D939" s="39">
        <v>2444</v>
      </c>
      <c r="E939" s="39">
        <v>30</v>
      </c>
      <c r="F939" s="39">
        <f t="shared" si="483"/>
        <v>1.2274959083469721E-2</v>
      </c>
      <c r="H939" s="39">
        <f t="shared" ref="H939:H941" si="508">$H$937</f>
        <v>538</v>
      </c>
      <c r="I939" s="39">
        <f t="shared" ref="I939:I941" si="509">$I$937</f>
        <v>0</v>
      </c>
      <c r="J939" s="39">
        <f t="shared" si="484"/>
        <v>538</v>
      </c>
      <c r="K939" s="39">
        <f t="shared" si="485"/>
        <v>6.6039279869067098</v>
      </c>
      <c r="P939" s="38" t="s">
        <v>798</v>
      </c>
      <c r="Q939" s="40" t="s">
        <v>1197</v>
      </c>
      <c r="R939" s="39">
        <v>272420.0871765</v>
      </c>
      <c r="S939" s="41">
        <v>126412.088792</v>
      </c>
      <c r="T939" s="39">
        <f t="shared" si="486"/>
        <v>0.46403365516177247</v>
      </c>
      <c r="V939" s="42">
        <f>$V$937</f>
        <v>812</v>
      </c>
      <c r="W939" s="42">
        <f t="shared" si="487"/>
        <v>376.79532799135927</v>
      </c>
    </row>
    <row r="940" spans="1:23" x14ac:dyDescent="0.3">
      <c r="A940" s="5" t="s">
        <v>1138</v>
      </c>
      <c r="B940" s="5" t="s">
        <v>985</v>
      </c>
      <c r="C940" s="39">
        <v>12050006</v>
      </c>
      <c r="D940" s="39">
        <v>2444</v>
      </c>
      <c r="E940" s="39">
        <v>2</v>
      </c>
      <c r="F940" s="39">
        <f t="shared" si="483"/>
        <v>8.1833060556464816E-4</v>
      </c>
      <c r="H940" s="39">
        <f t="shared" si="508"/>
        <v>538</v>
      </c>
      <c r="I940" s="39">
        <f t="shared" si="509"/>
        <v>0</v>
      </c>
      <c r="J940" s="39">
        <f t="shared" si="484"/>
        <v>538</v>
      </c>
      <c r="K940" s="39">
        <f t="shared" si="485"/>
        <v>0.44026186579378068</v>
      </c>
      <c r="P940" s="38" t="s">
        <v>1107</v>
      </c>
      <c r="Q940" s="40" t="s">
        <v>1243</v>
      </c>
      <c r="R940" s="39">
        <v>986049.65622114995</v>
      </c>
      <c r="S940" s="41">
        <v>4668.6155735499997</v>
      </c>
      <c r="T940" s="39">
        <f t="shared" si="486"/>
        <v>4.734665788984291E-3</v>
      </c>
      <c r="V940" s="42">
        <f>Input!M228</f>
        <v>984</v>
      </c>
      <c r="W940" s="42">
        <f t="shared" si="487"/>
        <v>4.6589111363605422</v>
      </c>
    </row>
    <row r="941" spans="1:23" x14ac:dyDescent="0.3">
      <c r="A941" s="5" t="s">
        <v>1138</v>
      </c>
      <c r="B941" s="5" t="s">
        <v>985</v>
      </c>
      <c r="C941" s="39">
        <v>12050007</v>
      </c>
      <c r="D941" s="39">
        <v>2444</v>
      </c>
      <c r="E941" s="39">
        <v>2200</v>
      </c>
      <c r="F941" s="39">
        <f t="shared" si="483"/>
        <v>0.90016366612111298</v>
      </c>
      <c r="H941" s="39">
        <f t="shared" si="508"/>
        <v>538</v>
      </c>
      <c r="I941" s="39">
        <f t="shared" si="509"/>
        <v>0</v>
      </c>
      <c r="J941" s="39">
        <f t="shared" si="484"/>
        <v>538</v>
      </c>
      <c r="K941" s="39">
        <f t="shared" si="485"/>
        <v>484.28805237315879</v>
      </c>
      <c r="P941" s="38" t="s">
        <v>1107</v>
      </c>
      <c r="Q941" s="40" t="s">
        <v>1248</v>
      </c>
      <c r="R941" s="39">
        <v>986049.65622114995</v>
      </c>
      <c r="S941" s="41">
        <v>272723.03550400003</v>
      </c>
      <c r="T941" s="39">
        <f t="shared" si="486"/>
        <v>0.27658144169854471</v>
      </c>
      <c r="V941" s="42">
        <f>$V$940</f>
        <v>984</v>
      </c>
      <c r="W941" s="42">
        <f t="shared" si="487"/>
        <v>272.15613863136798</v>
      </c>
    </row>
    <row r="942" spans="1:23" x14ac:dyDescent="0.3">
      <c r="A942" s="5" t="s">
        <v>1138</v>
      </c>
      <c r="B942" s="5" t="s">
        <v>995</v>
      </c>
      <c r="C942" s="39">
        <v>11130103</v>
      </c>
      <c r="D942" s="39">
        <v>6446</v>
      </c>
      <c r="E942" s="39">
        <v>501</v>
      </c>
      <c r="F942" s="39">
        <f t="shared" si="483"/>
        <v>7.7722618678250074E-2</v>
      </c>
      <c r="H942" s="39">
        <f>Input!J80</f>
        <v>1211</v>
      </c>
      <c r="I942" s="39">
        <f>Input!K80</f>
        <v>0</v>
      </c>
      <c r="J942" s="39">
        <f t="shared" si="484"/>
        <v>1211</v>
      </c>
      <c r="K942" s="39">
        <f t="shared" si="485"/>
        <v>94.12209121936084</v>
      </c>
      <c r="P942" s="38" t="s">
        <v>1107</v>
      </c>
      <c r="Q942" s="40" t="s">
        <v>1249</v>
      </c>
      <c r="R942" s="39">
        <v>986049.65622114995</v>
      </c>
      <c r="S942" s="41">
        <v>90696.710520599998</v>
      </c>
      <c r="T942" s="39">
        <f t="shared" si="486"/>
        <v>9.1979861205142649E-2</v>
      </c>
      <c r="V942" s="42">
        <f t="shared" ref="V942:V944" si="510">$V$940</f>
        <v>984</v>
      </c>
      <c r="W942" s="42">
        <f t="shared" si="487"/>
        <v>90.508183425860366</v>
      </c>
    </row>
    <row r="943" spans="1:23" x14ac:dyDescent="0.3">
      <c r="A943" s="5" t="s">
        <v>1138</v>
      </c>
      <c r="B943" s="5" t="s">
        <v>995</v>
      </c>
      <c r="C943" s="39">
        <v>11130104</v>
      </c>
      <c r="D943" s="39">
        <v>6446</v>
      </c>
      <c r="E943" s="39">
        <v>202</v>
      </c>
      <c r="F943" s="39">
        <f t="shared" si="483"/>
        <v>3.1337263419174685E-2</v>
      </c>
      <c r="H943" s="39">
        <f>$H$942</f>
        <v>1211</v>
      </c>
      <c r="I943" s="39">
        <f>$I$942</f>
        <v>0</v>
      </c>
      <c r="J943" s="39">
        <f t="shared" si="484"/>
        <v>1211</v>
      </c>
      <c r="K943" s="39">
        <f t="shared" si="485"/>
        <v>37.949426000620541</v>
      </c>
      <c r="P943" s="38" t="s">
        <v>1107</v>
      </c>
      <c r="Q943" s="40" t="s">
        <v>1244</v>
      </c>
      <c r="R943" s="39">
        <v>986049.65622114995</v>
      </c>
      <c r="S943" s="41">
        <v>200748.29298999999</v>
      </c>
      <c r="T943" s="39">
        <f t="shared" si="486"/>
        <v>0.20358842145874287</v>
      </c>
      <c r="V943" s="42">
        <f t="shared" si="510"/>
        <v>984</v>
      </c>
      <c r="W943" s="42">
        <f t="shared" si="487"/>
        <v>200.33100671540299</v>
      </c>
    </row>
    <row r="944" spans="1:23" x14ac:dyDescent="0.3">
      <c r="A944" s="5" t="s">
        <v>1138</v>
      </c>
      <c r="B944" s="5" t="s">
        <v>995</v>
      </c>
      <c r="C944" s="39">
        <v>12050005</v>
      </c>
      <c r="D944" s="39">
        <v>6446</v>
      </c>
      <c r="E944" s="39">
        <v>190</v>
      </c>
      <c r="F944" s="39">
        <f t="shared" si="483"/>
        <v>2.9475643810114801E-2</v>
      </c>
      <c r="H944" s="39">
        <f t="shared" ref="H944:H946" si="511">$H$942</f>
        <v>1211</v>
      </c>
      <c r="I944" s="39">
        <f t="shared" ref="I944:I946" si="512">$I$942</f>
        <v>0</v>
      </c>
      <c r="J944" s="39">
        <f t="shared" si="484"/>
        <v>1211</v>
      </c>
      <c r="K944" s="39">
        <f t="shared" si="485"/>
        <v>35.695004654049022</v>
      </c>
      <c r="P944" s="38" t="s">
        <v>1107</v>
      </c>
      <c r="Q944" s="40" t="s">
        <v>1245</v>
      </c>
      <c r="R944" s="39">
        <v>986049.65622114995</v>
      </c>
      <c r="S944" s="41">
        <v>417213.00163299998</v>
      </c>
      <c r="T944" s="39">
        <f t="shared" si="486"/>
        <v>0.42311560984858554</v>
      </c>
      <c r="V944" s="42">
        <f t="shared" si="510"/>
        <v>984</v>
      </c>
      <c r="W944" s="42">
        <f t="shared" si="487"/>
        <v>416.34576009100817</v>
      </c>
    </row>
    <row r="945" spans="1:23" x14ac:dyDescent="0.3">
      <c r="A945" s="5" t="s">
        <v>1138</v>
      </c>
      <c r="B945" s="5" t="s">
        <v>995</v>
      </c>
      <c r="C945" s="39">
        <v>12050006</v>
      </c>
      <c r="D945" s="39">
        <v>6446</v>
      </c>
      <c r="E945" s="39">
        <v>5506</v>
      </c>
      <c r="F945" s="39">
        <f t="shared" si="483"/>
        <v>0.85417313062364253</v>
      </c>
      <c r="H945" s="39">
        <f t="shared" si="511"/>
        <v>1211</v>
      </c>
      <c r="I945" s="39">
        <f t="shared" si="512"/>
        <v>0</v>
      </c>
      <c r="J945" s="39">
        <f t="shared" si="484"/>
        <v>1211</v>
      </c>
      <c r="K945" s="39">
        <f t="shared" si="485"/>
        <v>1034.4036611852312</v>
      </c>
      <c r="P945" s="38" t="s">
        <v>708</v>
      </c>
      <c r="Q945" s="40" t="s">
        <v>1263</v>
      </c>
      <c r="R945" s="39">
        <v>654340.80403508001</v>
      </c>
      <c r="S945" s="41">
        <v>1024.5445498399999</v>
      </c>
      <c r="T945" s="39">
        <f t="shared" si="486"/>
        <v>1.5657659487563805E-3</v>
      </c>
      <c r="V945" s="43">
        <f>Input!M229</f>
        <v>2914</v>
      </c>
      <c r="W945" s="42">
        <f t="shared" si="487"/>
        <v>4.5626419746760929</v>
      </c>
    </row>
    <row r="946" spans="1:23" x14ac:dyDescent="0.3">
      <c r="A946" s="5" t="s">
        <v>1138</v>
      </c>
      <c r="B946" s="5" t="s">
        <v>995</v>
      </c>
      <c r="C946" s="39">
        <v>12050007</v>
      </c>
      <c r="D946" s="39">
        <v>6446</v>
      </c>
      <c r="E946" s="39">
        <v>47</v>
      </c>
      <c r="F946" s="39">
        <f t="shared" si="483"/>
        <v>7.2913434688178713E-3</v>
      </c>
      <c r="H946" s="39">
        <f t="shared" si="511"/>
        <v>1211</v>
      </c>
      <c r="I946" s="39">
        <f t="shared" si="512"/>
        <v>0</v>
      </c>
      <c r="J946" s="39">
        <f t="shared" si="484"/>
        <v>1211</v>
      </c>
      <c r="K946" s="39">
        <f t="shared" si="485"/>
        <v>8.8298169407384428</v>
      </c>
      <c r="P946" s="38" t="s">
        <v>708</v>
      </c>
      <c r="Q946" s="40" t="s">
        <v>1279</v>
      </c>
      <c r="R946" s="39">
        <v>654340.80403508001</v>
      </c>
      <c r="S946" s="41">
        <v>421552.32974900003</v>
      </c>
      <c r="T946" s="39">
        <f t="shared" si="486"/>
        <v>0.64423970987204415</v>
      </c>
      <c r="V946" s="43">
        <f>$V$945</f>
        <v>2914</v>
      </c>
      <c r="W946" s="42">
        <f t="shared" si="487"/>
        <v>1877.3145145671367</v>
      </c>
    </row>
    <row r="947" spans="1:23" x14ac:dyDescent="0.3">
      <c r="A947" s="5" t="s">
        <v>1138</v>
      </c>
      <c r="B947" s="5" t="s">
        <v>998</v>
      </c>
      <c r="C947" s="39">
        <v>12080003</v>
      </c>
      <c r="D947" s="39">
        <v>17526</v>
      </c>
      <c r="E947" s="39">
        <v>13981</v>
      </c>
      <c r="F947" s="39">
        <f t="shared" si="483"/>
        <v>0.79772908821179966</v>
      </c>
      <c r="H947" s="39">
        <f>Input!J88</f>
        <v>3417</v>
      </c>
      <c r="I947" s="39">
        <f>Input!K88</f>
        <v>0</v>
      </c>
      <c r="J947" s="39">
        <f t="shared" si="484"/>
        <v>3417</v>
      </c>
      <c r="K947" s="39">
        <f t="shared" si="485"/>
        <v>2725.8402944197196</v>
      </c>
      <c r="P947" s="38" t="s">
        <v>708</v>
      </c>
      <c r="Q947" s="40" t="s">
        <v>1256</v>
      </c>
      <c r="R947" s="39">
        <v>654340.80403508001</v>
      </c>
      <c r="S947" s="41">
        <v>27681.8207659</v>
      </c>
      <c r="T947" s="39">
        <f t="shared" si="486"/>
        <v>4.2304897685115084E-2</v>
      </c>
      <c r="V947" s="43">
        <f t="shared" ref="V947:V949" si="513">$V$945</f>
        <v>2914</v>
      </c>
      <c r="W947" s="42">
        <f t="shared" si="487"/>
        <v>123.27647185442535</v>
      </c>
    </row>
    <row r="948" spans="1:23" x14ac:dyDescent="0.3">
      <c r="A948" s="5" t="s">
        <v>1138</v>
      </c>
      <c r="B948" s="5" t="s">
        <v>998</v>
      </c>
      <c r="C948" s="39">
        <v>12080004</v>
      </c>
      <c r="D948" s="39">
        <v>17526</v>
      </c>
      <c r="E948" s="39">
        <v>3534</v>
      </c>
      <c r="F948" s="39">
        <f t="shared" si="483"/>
        <v>0.20164327285176309</v>
      </c>
      <c r="H948" s="39">
        <f>$H$947</f>
        <v>3417</v>
      </c>
      <c r="I948" s="39">
        <f>$I$947</f>
        <v>0</v>
      </c>
      <c r="J948" s="39">
        <f t="shared" si="484"/>
        <v>3417</v>
      </c>
      <c r="K948" s="39">
        <f t="shared" si="485"/>
        <v>689.01506333447446</v>
      </c>
      <c r="P948" s="38" t="s">
        <v>708</v>
      </c>
      <c r="Q948" s="40" t="s">
        <v>1276</v>
      </c>
      <c r="R948" s="39">
        <v>654340.80403508001</v>
      </c>
      <c r="S948" s="41">
        <v>200692.84176899999</v>
      </c>
      <c r="T948" s="39">
        <f t="shared" si="486"/>
        <v>0.30670995990376998</v>
      </c>
      <c r="V948" s="43">
        <f t="shared" si="513"/>
        <v>2914</v>
      </c>
      <c r="W948" s="42">
        <f t="shared" si="487"/>
        <v>893.75282315958577</v>
      </c>
    </row>
    <row r="949" spans="1:23" x14ac:dyDescent="0.3">
      <c r="A949" s="5" t="s">
        <v>1138</v>
      </c>
      <c r="B949" s="5" t="s">
        <v>998</v>
      </c>
      <c r="C949" s="39">
        <v>12080006</v>
      </c>
      <c r="D949" s="39">
        <v>17526</v>
      </c>
      <c r="E949" s="39">
        <v>11</v>
      </c>
      <c r="F949" s="39">
        <f t="shared" si="483"/>
        <v>6.2763893643729318E-4</v>
      </c>
      <c r="H949" s="39">
        <f>$H$947</f>
        <v>3417</v>
      </c>
      <c r="I949" s="39">
        <f>$I$947</f>
        <v>0</v>
      </c>
      <c r="J949" s="39">
        <f t="shared" si="484"/>
        <v>3417</v>
      </c>
      <c r="K949" s="39">
        <f t="shared" si="485"/>
        <v>2.1446422458062306</v>
      </c>
      <c r="P949" s="38" t="s">
        <v>708</v>
      </c>
      <c r="Q949" s="40" t="s">
        <v>1309</v>
      </c>
      <c r="R949" s="39">
        <v>654340.80403508001</v>
      </c>
      <c r="S949" s="41">
        <v>3389.2672013400002</v>
      </c>
      <c r="T949" s="39">
        <f t="shared" si="486"/>
        <v>5.1796665903144521E-3</v>
      </c>
      <c r="V949" s="43">
        <f t="shared" si="513"/>
        <v>2914</v>
      </c>
      <c r="W949" s="42">
        <f t="shared" si="487"/>
        <v>15.093548444176314</v>
      </c>
    </row>
    <row r="950" spans="1:23" x14ac:dyDescent="0.3">
      <c r="A950" s="5" t="s">
        <v>1138</v>
      </c>
      <c r="B950" s="5" t="s">
        <v>999</v>
      </c>
      <c r="C950" s="39">
        <v>12050003</v>
      </c>
      <c r="D950" s="39">
        <v>6461</v>
      </c>
      <c r="E950" s="39">
        <v>5884</v>
      </c>
      <c r="F950" s="39">
        <f t="shared" si="483"/>
        <v>0.91069493886395292</v>
      </c>
      <c r="H950" s="39">
        <f>Input!J90</f>
        <v>787</v>
      </c>
      <c r="I950" s="39">
        <f>Input!K90</f>
        <v>2</v>
      </c>
      <c r="J950" s="39">
        <f t="shared" si="484"/>
        <v>789</v>
      </c>
      <c r="K950" s="39">
        <f t="shared" si="485"/>
        <v>718.53830676365885</v>
      </c>
      <c r="P950" s="38" t="s">
        <v>660</v>
      </c>
      <c r="Q950" s="40" t="s">
        <v>1291</v>
      </c>
      <c r="R950" s="39">
        <v>456981.00709970499</v>
      </c>
      <c r="S950" s="41">
        <v>220286.027225525</v>
      </c>
      <c r="T950" s="39">
        <f t="shared" si="486"/>
        <v>0.48204635160573001</v>
      </c>
      <c r="V950" s="42">
        <f>Input!M230</f>
        <v>11</v>
      </c>
      <c r="W950" s="42">
        <f t="shared" si="487"/>
        <v>5.30250986766303</v>
      </c>
    </row>
    <row r="951" spans="1:23" x14ac:dyDescent="0.3">
      <c r="A951" s="5" t="s">
        <v>1138</v>
      </c>
      <c r="B951" s="5" t="s">
        <v>999</v>
      </c>
      <c r="C951" s="39">
        <v>12050004</v>
      </c>
      <c r="D951" s="39">
        <v>6461</v>
      </c>
      <c r="E951" s="39">
        <v>517</v>
      </c>
      <c r="F951" s="39">
        <f t="shared" si="483"/>
        <v>8.0018572976319452E-2</v>
      </c>
      <c r="H951" s="39">
        <f>$H$950</f>
        <v>787</v>
      </c>
      <c r="I951" s="39">
        <f>$I$950</f>
        <v>2</v>
      </c>
      <c r="J951" s="39">
        <f t="shared" si="484"/>
        <v>789</v>
      </c>
      <c r="K951" s="39">
        <f t="shared" si="485"/>
        <v>63.134654078316046</v>
      </c>
      <c r="P951" s="38" t="s">
        <v>660</v>
      </c>
      <c r="Q951" s="40" t="s">
        <v>1270</v>
      </c>
      <c r="R951" s="39">
        <v>456981.00709970499</v>
      </c>
      <c r="S951" s="41">
        <v>236694.97987417999</v>
      </c>
      <c r="T951" s="39">
        <f t="shared" si="486"/>
        <v>0.51795364839426994</v>
      </c>
      <c r="V951" s="42">
        <f>$V$950</f>
        <v>11</v>
      </c>
      <c r="W951" s="42">
        <f t="shared" si="487"/>
        <v>5.6974901323369691</v>
      </c>
    </row>
    <row r="952" spans="1:23" x14ac:dyDescent="0.3">
      <c r="A952" s="5" t="s">
        <v>1138</v>
      </c>
      <c r="B952" s="5" t="s">
        <v>999</v>
      </c>
      <c r="C952" s="39">
        <v>12050006</v>
      </c>
      <c r="D952" s="39">
        <v>6461</v>
      </c>
      <c r="E952" s="39">
        <v>7</v>
      </c>
      <c r="F952" s="39">
        <f t="shared" si="483"/>
        <v>1.0834236186348862E-3</v>
      </c>
      <c r="H952" s="39">
        <f t="shared" ref="H952:H953" si="514">$H$950</f>
        <v>787</v>
      </c>
      <c r="I952" s="39">
        <f t="shared" ref="I952:I953" si="515">$I$950</f>
        <v>2</v>
      </c>
      <c r="J952" s="39">
        <f t="shared" si="484"/>
        <v>789</v>
      </c>
      <c r="K952" s="39">
        <f t="shared" si="485"/>
        <v>0.85482123510292518</v>
      </c>
      <c r="P952" s="38" t="s">
        <v>1108</v>
      </c>
      <c r="Q952" s="40" t="s">
        <v>1291</v>
      </c>
      <c r="R952" s="39">
        <v>598828.18240359996</v>
      </c>
      <c r="S952" s="41">
        <v>61084.099785600003</v>
      </c>
      <c r="T952" s="39">
        <f t="shared" si="486"/>
        <v>0.10200605379061863</v>
      </c>
      <c r="V952" s="42">
        <f>Input!M231</f>
        <v>15</v>
      </c>
      <c r="W952" s="42">
        <f t="shared" si="487"/>
        <v>1.5300908068592793</v>
      </c>
    </row>
    <row r="953" spans="1:23" x14ac:dyDescent="0.3">
      <c r="A953" s="5" t="s">
        <v>1138</v>
      </c>
      <c r="B953" s="5" t="s">
        <v>999</v>
      </c>
      <c r="C953" s="39">
        <v>12050007</v>
      </c>
      <c r="D953" s="39">
        <v>6461</v>
      </c>
      <c r="E953" s="39">
        <v>53</v>
      </c>
      <c r="F953" s="39">
        <f t="shared" si="483"/>
        <v>8.2030645410927101E-3</v>
      </c>
      <c r="H953" s="39">
        <f t="shared" si="514"/>
        <v>787</v>
      </c>
      <c r="I953" s="39">
        <f t="shared" si="515"/>
        <v>2</v>
      </c>
      <c r="J953" s="39">
        <f t="shared" si="484"/>
        <v>789</v>
      </c>
      <c r="K953" s="39">
        <f t="shared" si="485"/>
        <v>6.4722179229221481</v>
      </c>
      <c r="P953" s="38" t="s">
        <v>1108</v>
      </c>
      <c r="Q953" s="40" t="s">
        <v>1293</v>
      </c>
      <c r="R953" s="39">
        <v>598828.18240359996</v>
      </c>
      <c r="S953" s="41">
        <v>222012.73595100001</v>
      </c>
      <c r="T953" s="39">
        <f t="shared" si="486"/>
        <v>0.37074530303479808</v>
      </c>
      <c r="V953" s="42">
        <f>$V$952</f>
        <v>15</v>
      </c>
      <c r="W953" s="42">
        <f t="shared" si="487"/>
        <v>5.5611795455219708</v>
      </c>
    </row>
    <row r="954" spans="1:23" x14ac:dyDescent="0.3">
      <c r="A954" s="5" t="s">
        <v>1138</v>
      </c>
      <c r="B954" s="5" t="s">
        <v>1005</v>
      </c>
      <c r="C954" s="39">
        <v>11120104</v>
      </c>
      <c r="D954" s="39">
        <v>36273</v>
      </c>
      <c r="E954" s="39">
        <v>6</v>
      </c>
      <c r="F954" s="39">
        <f t="shared" si="483"/>
        <v>1.654122901331569E-4</v>
      </c>
      <c r="H954" s="39">
        <f>Input!J101</f>
        <v>6677</v>
      </c>
      <c r="I954" s="39">
        <f>Input!K101</f>
        <v>3553</v>
      </c>
      <c r="J954" s="39">
        <f t="shared" si="484"/>
        <v>10230</v>
      </c>
      <c r="K954" s="39">
        <f t="shared" si="485"/>
        <v>1.6921677280621952</v>
      </c>
      <c r="P954" s="38" t="s">
        <v>1108</v>
      </c>
      <c r="Q954" s="40" t="s">
        <v>1292</v>
      </c>
      <c r="R954" s="39">
        <v>598828.18240359996</v>
      </c>
      <c r="S954" s="41">
        <v>315731.34666699998</v>
      </c>
      <c r="T954" s="39">
        <f t="shared" si="486"/>
        <v>0.52724864317458331</v>
      </c>
      <c r="V954" s="42">
        <f>$V$952</f>
        <v>15</v>
      </c>
      <c r="W954" s="42">
        <f t="shared" si="487"/>
        <v>7.9087296476187499</v>
      </c>
    </row>
    <row r="955" spans="1:23" x14ac:dyDescent="0.3">
      <c r="A955" s="5" t="s">
        <v>1138</v>
      </c>
      <c r="B955" s="5" t="s">
        <v>1005</v>
      </c>
      <c r="C955" s="39">
        <v>11130103</v>
      </c>
      <c r="D955" s="39">
        <v>36273</v>
      </c>
      <c r="E955" s="39">
        <v>3</v>
      </c>
      <c r="F955" s="39">
        <f t="shared" si="483"/>
        <v>8.270614506657845E-5</v>
      </c>
      <c r="H955" s="39">
        <f>$H$954</f>
        <v>6677</v>
      </c>
      <c r="I955" s="39">
        <f>$I$954</f>
        <v>3553</v>
      </c>
      <c r="J955" s="39">
        <f t="shared" si="484"/>
        <v>10230</v>
      </c>
      <c r="K955" s="39">
        <f t="shared" si="485"/>
        <v>0.84608386403109759</v>
      </c>
      <c r="P955" s="38" t="s">
        <v>1109</v>
      </c>
      <c r="Q955" s="40" t="s">
        <v>1197</v>
      </c>
      <c r="R955" s="39">
        <v>379371.41082679998</v>
      </c>
      <c r="S955" s="41">
        <v>54138.990759799999</v>
      </c>
      <c r="T955" s="39">
        <f t="shared" si="486"/>
        <v>0.14270709182278596</v>
      </c>
      <c r="V955" s="42">
        <f>Input!M232</f>
        <v>63</v>
      </c>
      <c r="W955" s="42">
        <f t="shared" si="487"/>
        <v>8.9905467848355158</v>
      </c>
    </row>
    <row r="956" spans="1:23" x14ac:dyDescent="0.3">
      <c r="A956" s="5" t="s">
        <v>1138</v>
      </c>
      <c r="B956" s="5" t="s">
        <v>1005</v>
      </c>
      <c r="C956" s="39">
        <v>12050001</v>
      </c>
      <c r="D956" s="39">
        <v>36273</v>
      </c>
      <c r="E956" s="39">
        <v>21</v>
      </c>
      <c r="F956" s="39">
        <f t="shared" si="483"/>
        <v>5.7894301546604918E-4</v>
      </c>
      <c r="H956" s="39">
        <f t="shared" ref="H956:H960" si="516">$H$954</f>
        <v>6677</v>
      </c>
      <c r="I956" s="39">
        <f t="shared" ref="I956:I960" si="517">$I$954</f>
        <v>3553</v>
      </c>
      <c r="J956" s="39">
        <f t="shared" si="484"/>
        <v>10230</v>
      </c>
      <c r="K956" s="39">
        <f t="shared" si="485"/>
        <v>5.9225870482176832</v>
      </c>
      <c r="P956" s="38" t="s">
        <v>1109</v>
      </c>
      <c r="Q956" s="40" t="s">
        <v>1198</v>
      </c>
      <c r="R956" s="39">
        <v>379371.41082679998</v>
      </c>
      <c r="S956" s="41">
        <v>220694.749561</v>
      </c>
      <c r="T956" s="39">
        <f t="shared" si="486"/>
        <v>0.58173795721722699</v>
      </c>
      <c r="V956" s="42">
        <f>$V$955</f>
        <v>63</v>
      </c>
      <c r="W956" s="42">
        <f t="shared" si="487"/>
        <v>36.649491304685299</v>
      </c>
    </row>
    <row r="957" spans="1:23" x14ac:dyDescent="0.3">
      <c r="A957" s="5" t="s">
        <v>1138</v>
      </c>
      <c r="B957" s="5" t="s">
        <v>1005</v>
      </c>
      <c r="C957" s="39">
        <v>12050002</v>
      </c>
      <c r="D957" s="39">
        <v>36273</v>
      </c>
      <c r="E957" s="39">
        <v>1719</v>
      </c>
      <c r="F957" s="39">
        <f t="shared" si="483"/>
        <v>4.739062112314945E-2</v>
      </c>
      <c r="H957" s="39">
        <f t="shared" si="516"/>
        <v>6677</v>
      </c>
      <c r="I957" s="39">
        <f t="shared" si="517"/>
        <v>3553</v>
      </c>
      <c r="J957" s="39">
        <f t="shared" si="484"/>
        <v>10230</v>
      </c>
      <c r="K957" s="39">
        <f t="shared" si="485"/>
        <v>484.80605408981887</v>
      </c>
      <c r="P957" s="38" t="s">
        <v>1109</v>
      </c>
      <c r="Q957" s="40" t="s">
        <v>1202</v>
      </c>
      <c r="R957" s="39">
        <v>379371.41082679998</v>
      </c>
      <c r="S957" s="41">
        <v>104537.67050599999</v>
      </c>
      <c r="T957" s="39">
        <f t="shared" si="486"/>
        <v>0.27555495095998711</v>
      </c>
      <c r="V957" s="42">
        <f>$V$955</f>
        <v>63</v>
      </c>
      <c r="W957" s="42">
        <f t="shared" si="487"/>
        <v>17.359961910479189</v>
      </c>
    </row>
    <row r="958" spans="1:23" x14ac:dyDescent="0.3">
      <c r="A958" s="5" t="s">
        <v>1138</v>
      </c>
      <c r="B958" s="5" t="s">
        <v>1005</v>
      </c>
      <c r="C958" s="39">
        <v>12050003</v>
      </c>
      <c r="D958" s="39">
        <v>36273</v>
      </c>
      <c r="E958" s="39">
        <v>879</v>
      </c>
      <c r="F958" s="39">
        <f t="shared" si="483"/>
        <v>2.4232900504507486E-2</v>
      </c>
      <c r="H958" s="39">
        <f t="shared" si="516"/>
        <v>6677</v>
      </c>
      <c r="I958" s="39">
        <f t="shared" si="517"/>
        <v>3553</v>
      </c>
      <c r="J958" s="39">
        <f t="shared" si="484"/>
        <v>10230</v>
      </c>
      <c r="K958" s="39">
        <f t="shared" si="485"/>
        <v>247.90257216111158</v>
      </c>
      <c r="P958" s="38" t="s">
        <v>1110</v>
      </c>
      <c r="Q958" s="40" t="s">
        <v>1234</v>
      </c>
      <c r="R958" s="39">
        <v>794782.89121640008</v>
      </c>
      <c r="S958" s="41">
        <v>643.33464040000001</v>
      </c>
      <c r="T958" s="39">
        <f t="shared" si="486"/>
        <v>8.0944701692733793E-4</v>
      </c>
      <c r="V958" s="43">
        <f>Input!M233</f>
        <v>1242</v>
      </c>
      <c r="W958" s="42">
        <f t="shared" si="487"/>
        <v>1.0053331950237536</v>
      </c>
    </row>
    <row r="959" spans="1:23" x14ac:dyDescent="0.3">
      <c r="A959" s="5" t="s">
        <v>1138</v>
      </c>
      <c r="B959" s="5" t="s">
        <v>1005</v>
      </c>
      <c r="C959" s="39">
        <v>12050005</v>
      </c>
      <c r="D959" s="39">
        <v>36273</v>
      </c>
      <c r="E959" s="39">
        <v>28697</v>
      </c>
      <c r="F959" s="39">
        <f t="shared" si="483"/>
        <v>0.79113941499186724</v>
      </c>
      <c r="H959" s="39">
        <f t="shared" si="516"/>
        <v>6677</v>
      </c>
      <c r="I959" s="39">
        <f t="shared" si="517"/>
        <v>3553</v>
      </c>
      <c r="J959" s="39">
        <f t="shared" si="484"/>
        <v>10230</v>
      </c>
      <c r="K959" s="39">
        <f t="shared" si="485"/>
        <v>8093.3562153668017</v>
      </c>
      <c r="P959" s="38" t="s">
        <v>1110</v>
      </c>
      <c r="Q959" s="40" t="s">
        <v>1249</v>
      </c>
      <c r="R959" s="39">
        <v>794782.89121640008</v>
      </c>
      <c r="S959" s="41">
        <v>306915.453927</v>
      </c>
      <c r="T959" s="39">
        <f t="shared" si="486"/>
        <v>0.3861626329893334</v>
      </c>
      <c r="V959" s="43">
        <f>$V$958</f>
        <v>1242</v>
      </c>
      <c r="W959" s="42">
        <f t="shared" si="487"/>
        <v>479.6139901727521</v>
      </c>
    </row>
    <row r="960" spans="1:23" x14ac:dyDescent="0.3">
      <c r="A960" s="5" t="s">
        <v>1138</v>
      </c>
      <c r="B960" s="5" t="s">
        <v>1005</v>
      </c>
      <c r="C960" s="39">
        <v>12050006</v>
      </c>
      <c r="D960" s="39">
        <v>36273</v>
      </c>
      <c r="E960" s="39">
        <v>4948</v>
      </c>
      <c r="F960" s="39">
        <f t="shared" si="483"/>
        <v>0.13641000192981007</v>
      </c>
      <c r="H960" s="39">
        <f t="shared" si="516"/>
        <v>6677</v>
      </c>
      <c r="I960" s="39">
        <f t="shared" si="517"/>
        <v>3553</v>
      </c>
      <c r="J960" s="39">
        <f t="shared" si="484"/>
        <v>10230</v>
      </c>
      <c r="K960" s="39">
        <f t="shared" si="485"/>
        <v>1395.4743197419571</v>
      </c>
      <c r="P960" s="38" t="s">
        <v>1110</v>
      </c>
      <c r="Q960" s="40" t="s">
        <v>1216</v>
      </c>
      <c r="R960" s="39">
        <v>794782.89121640008</v>
      </c>
      <c r="S960" s="41">
        <v>167700.00580099999</v>
      </c>
      <c r="T960" s="39">
        <f t="shared" si="486"/>
        <v>0.21100102638638626</v>
      </c>
      <c r="V960" s="43">
        <f t="shared" ref="V960:V961" si="518">$V$958</f>
        <v>1242</v>
      </c>
      <c r="W960" s="42">
        <f t="shared" si="487"/>
        <v>262.06327477189171</v>
      </c>
    </row>
    <row r="961" spans="1:31" x14ac:dyDescent="0.3">
      <c r="A961" s="5" t="s">
        <v>1138</v>
      </c>
      <c r="B961" s="5" t="s">
        <v>1016</v>
      </c>
      <c r="C961" s="39">
        <v>12050001</v>
      </c>
      <c r="D961" s="39">
        <v>22935</v>
      </c>
      <c r="E961" s="39">
        <v>2867</v>
      </c>
      <c r="F961" s="39">
        <f t="shared" si="483"/>
        <v>0.12500545018530629</v>
      </c>
      <c r="H961" s="39">
        <f>Input!J118</f>
        <v>3953</v>
      </c>
      <c r="I961" s="39">
        <f>Input!K118</f>
        <v>1181</v>
      </c>
      <c r="J961" s="39">
        <f t="shared" si="484"/>
        <v>5134</v>
      </c>
      <c r="K961" s="39">
        <f t="shared" si="485"/>
        <v>641.77798125136246</v>
      </c>
      <c r="P961" s="38" t="s">
        <v>1110</v>
      </c>
      <c r="Q961" s="40" t="s">
        <v>1229</v>
      </c>
      <c r="R961" s="39">
        <v>794782.89121640008</v>
      </c>
      <c r="S961" s="41">
        <v>319524.09684800002</v>
      </c>
      <c r="T961" s="39">
        <f t="shared" si="486"/>
        <v>0.40202689360735289</v>
      </c>
      <c r="V961" s="43">
        <f t="shared" si="518"/>
        <v>1242</v>
      </c>
      <c r="W961" s="42">
        <f t="shared" si="487"/>
        <v>499.31740186033227</v>
      </c>
    </row>
    <row r="962" spans="1:31" x14ac:dyDescent="0.3">
      <c r="A962" s="5" t="s">
        <v>1138</v>
      </c>
      <c r="B962" s="5" t="s">
        <v>1016</v>
      </c>
      <c r="C962" s="39">
        <v>12050003</v>
      </c>
      <c r="D962" s="39">
        <v>22935</v>
      </c>
      <c r="E962" s="39">
        <v>1711</v>
      </c>
      <c r="F962" s="39">
        <f t="shared" si="483"/>
        <v>7.4602136472640065E-2</v>
      </c>
      <c r="H962" s="39">
        <f>$H$961</f>
        <v>3953</v>
      </c>
      <c r="I962" s="39">
        <f>$I$961</f>
        <v>1181</v>
      </c>
      <c r="J962" s="39">
        <f t="shared" si="484"/>
        <v>5134</v>
      </c>
      <c r="K962" s="39">
        <f t="shared" si="485"/>
        <v>383.00736865053409</v>
      </c>
      <c r="P962" s="38" t="s">
        <v>1111</v>
      </c>
      <c r="Q962" s="40" t="s">
        <v>1302</v>
      </c>
      <c r="R962" s="39">
        <v>997406.12961850001</v>
      </c>
      <c r="S962" s="41">
        <v>137248.17822</v>
      </c>
      <c r="T962" s="39">
        <f t="shared" si="486"/>
        <v>0.13760510803407269</v>
      </c>
      <c r="V962" s="43">
        <f>Input!M234</f>
        <v>2218</v>
      </c>
      <c r="W962" s="42">
        <f t="shared" si="487"/>
        <v>305.20812961957324</v>
      </c>
    </row>
    <row r="963" spans="1:31" x14ac:dyDescent="0.3">
      <c r="A963" s="5" t="s">
        <v>1138</v>
      </c>
      <c r="B963" s="5" t="s">
        <v>1016</v>
      </c>
      <c r="C963" s="39">
        <v>12050004</v>
      </c>
      <c r="D963" s="39">
        <v>22935</v>
      </c>
      <c r="E963" s="39">
        <v>16784</v>
      </c>
      <c r="F963" s="39">
        <f t="shared" si="483"/>
        <v>0.73180728144756924</v>
      </c>
      <c r="H963" s="39">
        <f t="shared" ref="H963:H964" si="519">$H$961</f>
        <v>3953</v>
      </c>
      <c r="I963" s="39">
        <f t="shared" ref="I963:I964" si="520">$I$961</f>
        <v>1181</v>
      </c>
      <c r="J963" s="39">
        <f t="shared" si="484"/>
        <v>5134</v>
      </c>
      <c r="K963" s="39">
        <f t="shared" si="485"/>
        <v>3757.0985829518204</v>
      </c>
      <c r="P963" s="38" t="s">
        <v>1111</v>
      </c>
      <c r="Q963" s="40" t="s">
        <v>1303</v>
      </c>
      <c r="R963" s="39">
        <v>997406.12961850001</v>
      </c>
      <c r="S963" s="41">
        <v>49845.169962499996</v>
      </c>
      <c r="T963" s="39">
        <f t="shared" si="486"/>
        <v>4.997479811114193E-2</v>
      </c>
      <c r="V963" s="43">
        <f>$V$962</f>
        <v>2218</v>
      </c>
      <c r="W963" s="42">
        <f t="shared" si="487"/>
        <v>110.8441022105128</v>
      </c>
    </row>
    <row r="964" spans="1:31" x14ac:dyDescent="0.3">
      <c r="A964" s="5" t="s">
        <v>1138</v>
      </c>
      <c r="B964" s="5" t="s">
        <v>1016</v>
      </c>
      <c r="C964" s="39">
        <v>12080001</v>
      </c>
      <c r="D964" s="39">
        <v>22935</v>
      </c>
      <c r="E964" s="39">
        <v>1573</v>
      </c>
      <c r="F964" s="39">
        <f t="shared" ref="F964:F1009" si="521">E964/D964</f>
        <v>6.8585131894484411E-2</v>
      </c>
      <c r="H964" s="39">
        <f t="shared" si="519"/>
        <v>3953</v>
      </c>
      <c r="I964" s="39">
        <f t="shared" si="520"/>
        <v>1181</v>
      </c>
      <c r="J964" s="39">
        <f t="shared" ref="J964:J1009" si="522">SUM(H964:I964)</f>
        <v>5134</v>
      </c>
      <c r="K964" s="39">
        <f t="shared" ref="K964:K1009" si="523">J964*F964</f>
        <v>352.11606714628294</v>
      </c>
      <c r="P964" s="38" t="s">
        <v>1111</v>
      </c>
      <c r="Q964" s="40" t="s">
        <v>1324</v>
      </c>
      <c r="R964" s="39">
        <v>997406.12961850001</v>
      </c>
      <c r="S964" s="41">
        <v>102452.887645</v>
      </c>
      <c r="T964" s="39">
        <f t="shared" ref="T964:T1027" si="524">S964/R964</f>
        <v>0.10271932826820246</v>
      </c>
      <c r="V964" s="43">
        <f t="shared" ref="V964:V967" si="525">$V$962</f>
        <v>2218</v>
      </c>
      <c r="W964" s="42">
        <f t="shared" ref="W964:W1027" si="526">V964*T964</f>
        <v>227.83147009887304</v>
      </c>
    </row>
    <row r="965" spans="1:31" x14ac:dyDescent="0.3">
      <c r="A965" s="5" t="s">
        <v>1138</v>
      </c>
      <c r="B965" s="5" t="s">
        <v>1040</v>
      </c>
      <c r="C965" s="39">
        <v>12050001</v>
      </c>
      <c r="D965" s="39">
        <v>13977</v>
      </c>
      <c r="E965" s="39">
        <v>8316</v>
      </c>
      <c r="F965" s="39">
        <f t="shared" si="521"/>
        <v>0.59497746297488729</v>
      </c>
      <c r="H965" s="39">
        <f>Input!J150</f>
        <v>3467</v>
      </c>
      <c r="I965" s="39">
        <f>Input!K150</f>
        <v>490</v>
      </c>
      <c r="J965" s="39">
        <f t="shared" si="522"/>
        <v>3957</v>
      </c>
      <c r="K965" s="39">
        <f t="shared" si="523"/>
        <v>2354.3258209916289</v>
      </c>
      <c r="P965" s="38" t="s">
        <v>1111</v>
      </c>
      <c r="Q965" s="40" t="s">
        <v>1306</v>
      </c>
      <c r="R965" s="39">
        <v>997406.12961850001</v>
      </c>
      <c r="S965" s="41">
        <v>73897.376157999999</v>
      </c>
      <c r="T965" s="39">
        <f t="shared" si="524"/>
        <v>7.4089554859929685E-2</v>
      </c>
      <c r="V965" s="43">
        <f t="shared" si="525"/>
        <v>2218</v>
      </c>
      <c r="W965" s="42">
        <f t="shared" si="526"/>
        <v>164.33063267932405</v>
      </c>
    </row>
    <row r="966" spans="1:31" x14ac:dyDescent="0.3">
      <c r="A966" s="5" t="s">
        <v>1138</v>
      </c>
      <c r="B966" s="5" t="s">
        <v>1040</v>
      </c>
      <c r="C966" s="39">
        <v>12050002</v>
      </c>
      <c r="D966" s="39">
        <v>13977</v>
      </c>
      <c r="E966" s="39">
        <v>2590</v>
      </c>
      <c r="F966" s="39">
        <f t="shared" si="521"/>
        <v>0.18530442870429992</v>
      </c>
      <c r="H966" s="39">
        <f>$H$965</f>
        <v>3467</v>
      </c>
      <c r="I966" s="39">
        <f>$I$965</f>
        <v>490</v>
      </c>
      <c r="J966" s="39">
        <f t="shared" si="522"/>
        <v>3957</v>
      </c>
      <c r="K966" s="39">
        <f t="shared" si="523"/>
        <v>733.24962438291482</v>
      </c>
      <c r="P966" s="38" t="s">
        <v>1111</v>
      </c>
      <c r="Q966" s="40" t="s">
        <v>1300</v>
      </c>
      <c r="R966" s="39">
        <v>997406.12961850001</v>
      </c>
      <c r="S966" s="41">
        <v>615485.48755800002</v>
      </c>
      <c r="T966" s="39">
        <f t="shared" si="524"/>
        <v>0.61708612899082382</v>
      </c>
      <c r="V966" s="43">
        <f t="shared" si="525"/>
        <v>2218</v>
      </c>
      <c r="W966" s="42">
        <f t="shared" si="526"/>
        <v>1368.6970341016472</v>
      </c>
    </row>
    <row r="967" spans="1:31" x14ac:dyDescent="0.3">
      <c r="A967" s="5" t="s">
        <v>1138</v>
      </c>
      <c r="B967" s="5" t="s">
        <v>1040</v>
      </c>
      <c r="C967" s="39">
        <v>12050005</v>
      </c>
      <c r="D967" s="39">
        <v>13977</v>
      </c>
      <c r="E967" s="39">
        <v>67</v>
      </c>
      <c r="F967" s="39">
        <f t="shared" si="521"/>
        <v>4.7935894684123922E-3</v>
      </c>
      <c r="H967" s="39">
        <f t="shared" ref="H967:H968" si="527">$H$965</f>
        <v>3467</v>
      </c>
      <c r="I967" s="39">
        <f t="shared" ref="I967:I968" si="528">$I$965</f>
        <v>490</v>
      </c>
      <c r="J967" s="39">
        <f t="shared" si="522"/>
        <v>3957</v>
      </c>
      <c r="K967" s="39">
        <f t="shared" si="523"/>
        <v>18.968233526507834</v>
      </c>
      <c r="P967" s="38" t="s">
        <v>1111</v>
      </c>
      <c r="Q967" s="40" t="s">
        <v>1301</v>
      </c>
      <c r="R967" s="39">
        <v>997406.12961850001</v>
      </c>
      <c r="S967" s="41">
        <v>18477.030074999999</v>
      </c>
      <c r="T967" s="39">
        <f t="shared" si="524"/>
        <v>1.8525081735829434E-2</v>
      </c>
      <c r="V967" s="43">
        <f t="shared" si="525"/>
        <v>2218</v>
      </c>
      <c r="W967" s="42">
        <f t="shared" si="526"/>
        <v>41.088631290069685</v>
      </c>
    </row>
    <row r="968" spans="1:31" x14ac:dyDescent="0.3">
      <c r="A968" s="5" t="s">
        <v>1138</v>
      </c>
      <c r="B968" s="5" t="s">
        <v>1040</v>
      </c>
      <c r="C968" s="39">
        <v>12050006</v>
      </c>
      <c r="D968" s="39">
        <v>13977</v>
      </c>
      <c r="E968" s="39">
        <v>3004</v>
      </c>
      <c r="F968" s="39">
        <f t="shared" si="521"/>
        <v>0.21492451885240038</v>
      </c>
      <c r="H968" s="39">
        <f t="shared" si="527"/>
        <v>3467</v>
      </c>
      <c r="I968" s="39">
        <f t="shared" si="528"/>
        <v>490</v>
      </c>
      <c r="J968" s="39">
        <f t="shared" si="522"/>
        <v>3957</v>
      </c>
      <c r="K968" s="39">
        <f t="shared" si="523"/>
        <v>850.45632109894837</v>
      </c>
      <c r="P968" s="38" t="s">
        <v>1112</v>
      </c>
      <c r="Q968" s="40" t="s">
        <v>1213</v>
      </c>
      <c r="R968" s="39">
        <v>2056754.1056889</v>
      </c>
      <c r="S968" s="41">
        <v>16844.539703800001</v>
      </c>
      <c r="T968" s="39">
        <f t="shared" si="524"/>
        <v>8.1898656028976304E-3</v>
      </c>
      <c r="V968" s="42">
        <f>Input!M235</f>
        <v>138</v>
      </c>
      <c r="W968" s="42">
        <f t="shared" si="526"/>
        <v>1.130201453199873</v>
      </c>
    </row>
    <row r="969" spans="1:31" x14ac:dyDescent="0.3">
      <c r="A969" s="5" t="s">
        <v>1138</v>
      </c>
      <c r="B969" s="5" t="s">
        <v>1049</v>
      </c>
      <c r="C969" s="39">
        <v>12050001</v>
      </c>
      <c r="D969" s="39">
        <v>278831</v>
      </c>
      <c r="E969" s="39">
        <v>22721</v>
      </c>
      <c r="F969" s="39">
        <f t="shared" si="521"/>
        <v>8.1486635273696248E-2</v>
      </c>
      <c r="H969" s="39">
        <f>Input!J161</f>
        <v>56598</v>
      </c>
      <c r="I969" s="39">
        <f>Input!K161</f>
        <v>1881</v>
      </c>
      <c r="J969" s="39">
        <f t="shared" si="522"/>
        <v>58479</v>
      </c>
      <c r="K969" s="39">
        <f t="shared" si="523"/>
        <v>4765.2569441704827</v>
      </c>
      <c r="P969" s="38" t="s">
        <v>1112</v>
      </c>
      <c r="Q969" s="40" t="s">
        <v>1228</v>
      </c>
      <c r="R969" s="39">
        <v>2056754.1056889</v>
      </c>
      <c r="S969" s="41">
        <v>237248.893063</v>
      </c>
      <c r="T969" s="39">
        <f t="shared" si="524"/>
        <v>0.11535112165658452</v>
      </c>
      <c r="V969" s="42">
        <f>$V$968</f>
        <v>138</v>
      </c>
      <c r="W969" s="42">
        <f t="shared" si="526"/>
        <v>15.918454788608665</v>
      </c>
    </row>
    <row r="970" spans="1:31" x14ac:dyDescent="0.3">
      <c r="A970" s="5" t="s">
        <v>1138</v>
      </c>
      <c r="B970" s="5" t="s">
        <v>1049</v>
      </c>
      <c r="C970" s="39">
        <v>12050002</v>
      </c>
      <c r="D970" s="39">
        <v>278831</v>
      </c>
      <c r="E970" s="39">
        <v>6099</v>
      </c>
      <c r="F970" s="39">
        <f t="shared" si="521"/>
        <v>2.1873464571729829E-2</v>
      </c>
      <c r="H970" s="39">
        <f>$H$969</f>
        <v>56598</v>
      </c>
      <c r="I970" s="39">
        <f>$I$969</f>
        <v>1881</v>
      </c>
      <c r="J970" s="39">
        <f t="shared" si="522"/>
        <v>58479</v>
      </c>
      <c r="K970" s="39">
        <f t="shared" si="523"/>
        <v>1279.1383346901887</v>
      </c>
      <c r="P970" s="38" t="s">
        <v>1112</v>
      </c>
      <c r="Q970" s="40" t="s">
        <v>1250</v>
      </c>
      <c r="R970" s="39">
        <v>2056754.1056889</v>
      </c>
      <c r="S970" s="41">
        <v>269777.414253</v>
      </c>
      <c r="T970" s="39">
        <f t="shared" si="524"/>
        <v>0.13116658598458922</v>
      </c>
      <c r="V970" s="42">
        <f t="shared" ref="V970:V975" si="529">$V$968</f>
        <v>138</v>
      </c>
      <c r="W970" s="42">
        <f t="shared" si="526"/>
        <v>18.100988865873312</v>
      </c>
      <c r="AC970" s="5"/>
      <c r="AD970" s="5"/>
      <c r="AE970" s="5"/>
    </row>
    <row r="971" spans="1:31" x14ac:dyDescent="0.3">
      <c r="A971" s="5" t="s">
        <v>1138</v>
      </c>
      <c r="B971" s="5" t="s">
        <v>1049</v>
      </c>
      <c r="C971" s="39">
        <v>12050003</v>
      </c>
      <c r="D971" s="39">
        <v>278831</v>
      </c>
      <c r="E971" s="39">
        <v>249600</v>
      </c>
      <c r="F971" s="39">
        <f t="shared" si="521"/>
        <v>0.89516588901520988</v>
      </c>
      <c r="H971" s="39">
        <f t="shared" ref="H971:H974" si="530">$H$969</f>
        <v>56598</v>
      </c>
      <c r="I971" s="39">
        <f t="shared" ref="I971:I974" si="531">$I$969</f>
        <v>1881</v>
      </c>
      <c r="J971" s="39">
        <f t="shared" si="522"/>
        <v>58479</v>
      </c>
      <c r="K971" s="39">
        <f t="shared" si="523"/>
        <v>52348.406023720461</v>
      </c>
      <c r="P971" s="38" t="s">
        <v>1112</v>
      </c>
      <c r="Q971" s="40" t="s">
        <v>1307</v>
      </c>
      <c r="R971" s="39">
        <v>2056754.1056889</v>
      </c>
      <c r="S971" s="41">
        <v>558458.37886900001</v>
      </c>
      <c r="T971" s="39">
        <f t="shared" si="524"/>
        <v>0.2715241347151448</v>
      </c>
      <c r="V971" s="42">
        <f t="shared" si="529"/>
        <v>138</v>
      </c>
      <c r="W971" s="42">
        <f t="shared" si="526"/>
        <v>37.470330590689983</v>
      </c>
      <c r="AC971" s="5"/>
      <c r="AD971" s="5"/>
      <c r="AE971" s="5"/>
    </row>
    <row r="972" spans="1:31" x14ac:dyDescent="0.3">
      <c r="A972" s="5" t="s">
        <v>1138</v>
      </c>
      <c r="B972" s="5" t="s">
        <v>1049</v>
      </c>
      <c r="C972" s="39">
        <v>12050004</v>
      </c>
      <c r="D972" s="39">
        <v>278831</v>
      </c>
      <c r="E972" s="39">
        <v>218</v>
      </c>
      <c r="F972" s="39">
        <f t="shared" si="521"/>
        <v>7.8183559216873303E-4</v>
      </c>
      <c r="H972" s="39">
        <f t="shared" si="530"/>
        <v>56598</v>
      </c>
      <c r="I972" s="39">
        <f t="shared" si="531"/>
        <v>1881</v>
      </c>
      <c r="J972" s="39">
        <f t="shared" si="522"/>
        <v>58479</v>
      </c>
      <c r="K972" s="39">
        <f t="shared" si="523"/>
        <v>45.720963594435339</v>
      </c>
      <c r="P972" s="38" t="s">
        <v>1112</v>
      </c>
      <c r="Q972" s="40" t="s">
        <v>1304</v>
      </c>
      <c r="R972" s="39">
        <v>2056754.1056889</v>
      </c>
      <c r="S972" s="41">
        <v>204822.56397300001</v>
      </c>
      <c r="T972" s="39">
        <f t="shared" si="524"/>
        <v>9.9585343433358883E-2</v>
      </c>
      <c r="V972" s="42">
        <f t="shared" si="529"/>
        <v>138</v>
      </c>
      <c r="W972" s="42">
        <f t="shared" si="526"/>
        <v>13.742777393803525</v>
      </c>
      <c r="AC972" s="5"/>
      <c r="AD972" s="5"/>
      <c r="AE972" s="5"/>
    </row>
    <row r="973" spans="1:31" x14ac:dyDescent="0.3">
      <c r="A973" s="5" t="s">
        <v>1138</v>
      </c>
      <c r="B973" s="5" t="s">
        <v>1049</v>
      </c>
      <c r="C973" s="39">
        <v>12050006</v>
      </c>
      <c r="D973" s="39">
        <v>278831</v>
      </c>
      <c r="E973" s="39">
        <v>178</v>
      </c>
      <c r="F973" s="39">
        <f t="shared" si="521"/>
        <v>6.3837952021116734E-4</v>
      </c>
      <c r="H973" s="39">
        <f t="shared" si="530"/>
        <v>56598</v>
      </c>
      <c r="I973" s="39">
        <f t="shared" si="531"/>
        <v>1881</v>
      </c>
      <c r="J973" s="39">
        <f t="shared" si="522"/>
        <v>58479</v>
      </c>
      <c r="K973" s="39">
        <f t="shared" si="523"/>
        <v>37.331795962428856</v>
      </c>
      <c r="P973" s="38" t="s">
        <v>1112</v>
      </c>
      <c r="Q973" s="40" t="s">
        <v>1251</v>
      </c>
      <c r="R973" s="39">
        <v>2056754.1056889</v>
      </c>
      <c r="S973" s="41">
        <v>67490.620452100004</v>
      </c>
      <c r="T973" s="39">
        <f t="shared" si="524"/>
        <v>3.281414159593684E-2</v>
      </c>
      <c r="V973" s="42">
        <f t="shared" si="529"/>
        <v>138</v>
      </c>
      <c r="W973" s="42">
        <f t="shared" si="526"/>
        <v>4.5283515402392842</v>
      </c>
      <c r="AC973" s="5"/>
      <c r="AD973" s="5"/>
      <c r="AE973" s="5"/>
    </row>
    <row r="974" spans="1:31" x14ac:dyDescent="0.3">
      <c r="A974" s="5" t="s">
        <v>1138</v>
      </c>
      <c r="B974" s="5" t="s">
        <v>1049</v>
      </c>
      <c r="C974" s="39">
        <v>12050007</v>
      </c>
      <c r="D974" s="39">
        <v>278831</v>
      </c>
      <c r="E974" s="39">
        <v>15</v>
      </c>
      <c r="F974" s="39">
        <f t="shared" si="521"/>
        <v>5.3796026984087136E-5</v>
      </c>
      <c r="H974" s="39">
        <f t="shared" si="530"/>
        <v>56598</v>
      </c>
      <c r="I974" s="39">
        <f t="shared" si="531"/>
        <v>1881</v>
      </c>
      <c r="J974" s="39">
        <f t="shared" si="522"/>
        <v>58479</v>
      </c>
      <c r="K974" s="39">
        <f t="shared" si="523"/>
        <v>3.1459378620024316</v>
      </c>
      <c r="P974" s="38" t="s">
        <v>1112</v>
      </c>
      <c r="Q974" s="40" t="s">
        <v>1231</v>
      </c>
      <c r="R974" s="39">
        <v>2056754.1056889</v>
      </c>
      <c r="S974" s="41">
        <v>479430.68377900001</v>
      </c>
      <c r="T974" s="39">
        <f t="shared" si="524"/>
        <v>0.23310063291130126</v>
      </c>
      <c r="V974" s="42">
        <f t="shared" si="529"/>
        <v>138</v>
      </c>
      <c r="W974" s="42">
        <f t="shared" si="526"/>
        <v>32.167887341759574</v>
      </c>
      <c r="AC974" s="5"/>
      <c r="AD974" s="5"/>
      <c r="AE974" s="5"/>
    </row>
    <row r="975" spans="1:31" x14ac:dyDescent="0.3">
      <c r="A975" s="5" t="s">
        <v>1138</v>
      </c>
      <c r="B975" s="5" t="s">
        <v>1050</v>
      </c>
      <c r="C975" s="39">
        <v>12050003</v>
      </c>
      <c r="D975" s="39">
        <v>5915</v>
      </c>
      <c r="E975" s="39">
        <v>289</v>
      </c>
      <c r="F975" s="39">
        <f t="shared" si="521"/>
        <v>4.8858833474218093E-2</v>
      </c>
      <c r="H975" s="39">
        <f>Input!J162</f>
        <v>1009</v>
      </c>
      <c r="I975" s="39">
        <f>Input!K162</f>
        <v>0</v>
      </c>
      <c r="J975" s="39">
        <f t="shared" si="522"/>
        <v>1009</v>
      </c>
      <c r="K975" s="39">
        <f t="shared" si="523"/>
        <v>49.298562975486057</v>
      </c>
      <c r="P975" s="38" t="s">
        <v>1112</v>
      </c>
      <c r="Q975" s="40" t="s">
        <v>1305</v>
      </c>
      <c r="R975" s="39">
        <v>2056754.1056889</v>
      </c>
      <c r="S975" s="41">
        <v>222681.011596</v>
      </c>
      <c r="T975" s="39">
        <f t="shared" si="524"/>
        <v>0.10826817410018688</v>
      </c>
      <c r="V975" s="42">
        <f t="shared" si="529"/>
        <v>138</v>
      </c>
      <c r="W975" s="42">
        <f t="shared" si="526"/>
        <v>14.94100802582579</v>
      </c>
      <c r="AC975" s="5"/>
      <c r="AD975" s="5"/>
      <c r="AE975" s="5"/>
    </row>
    <row r="976" spans="1:31" x14ac:dyDescent="0.3">
      <c r="A976" s="5" t="s">
        <v>1138</v>
      </c>
      <c r="B976" s="5" t="s">
        <v>1050</v>
      </c>
      <c r="C976" s="39">
        <v>12050004</v>
      </c>
      <c r="D976" s="39">
        <v>5915</v>
      </c>
      <c r="E976" s="39">
        <v>4652</v>
      </c>
      <c r="F976" s="39">
        <f t="shared" si="521"/>
        <v>0.78647506339814033</v>
      </c>
      <c r="H976" s="39">
        <f>$H$975</f>
        <v>1009</v>
      </c>
      <c r="I976" s="39">
        <f>$I$975</f>
        <v>0</v>
      </c>
      <c r="J976" s="39">
        <f t="shared" si="522"/>
        <v>1009</v>
      </c>
      <c r="K976" s="39">
        <f t="shared" si="523"/>
        <v>793.55333896872355</v>
      </c>
      <c r="P976" s="38" t="s">
        <v>1113</v>
      </c>
      <c r="Q976" s="40" t="s">
        <v>1181</v>
      </c>
      <c r="R976" s="39">
        <v>549922.2451142153</v>
      </c>
      <c r="S976" s="41">
        <v>251807.45479850681</v>
      </c>
      <c r="T976" s="39">
        <f t="shared" si="524"/>
        <v>0.4578964699749653</v>
      </c>
      <c r="V976" s="42">
        <f>Input!M236</f>
        <v>235</v>
      </c>
      <c r="W976" s="42">
        <f t="shared" si="526"/>
        <v>107.60567044411684</v>
      </c>
      <c r="AC976" s="5"/>
      <c r="AD976" s="5"/>
      <c r="AE976" s="5"/>
    </row>
    <row r="977" spans="1:31" x14ac:dyDescent="0.3">
      <c r="A977" s="5" t="s">
        <v>1138</v>
      </c>
      <c r="B977" s="5" t="s">
        <v>1050</v>
      </c>
      <c r="C977" s="39">
        <v>12080001</v>
      </c>
      <c r="D977" s="39">
        <v>5915</v>
      </c>
      <c r="E977" s="39">
        <v>51</v>
      </c>
      <c r="F977" s="39">
        <f t="shared" si="521"/>
        <v>8.6221470836855447E-3</v>
      </c>
      <c r="H977" s="39">
        <f t="shared" ref="H977:H978" si="532">$H$975</f>
        <v>1009</v>
      </c>
      <c r="I977" s="39">
        <f t="shared" ref="I977:I978" si="533">$I$975</f>
        <v>0</v>
      </c>
      <c r="J977" s="39">
        <f t="shared" si="522"/>
        <v>1009</v>
      </c>
      <c r="K977" s="39">
        <f t="shared" si="523"/>
        <v>8.699746407438715</v>
      </c>
      <c r="P977" s="38" t="s">
        <v>1113</v>
      </c>
      <c r="Q977" s="40" t="s">
        <v>1192</v>
      </c>
      <c r="R977" s="39">
        <v>549922.2451142153</v>
      </c>
      <c r="S977" s="41">
        <v>156595.01287714508</v>
      </c>
      <c r="T977" s="39">
        <f t="shared" si="524"/>
        <v>0.28475846225246138</v>
      </c>
      <c r="V977" s="42">
        <f>$V$976</f>
        <v>235</v>
      </c>
      <c r="W977" s="42">
        <f t="shared" si="526"/>
        <v>66.918238629328428</v>
      </c>
      <c r="AC977" s="5"/>
      <c r="AD977" s="5"/>
      <c r="AE977" s="5"/>
    </row>
    <row r="978" spans="1:31" x14ac:dyDescent="0.3">
      <c r="A978" s="5" t="s">
        <v>1138</v>
      </c>
      <c r="B978" s="5" t="s">
        <v>1050</v>
      </c>
      <c r="C978" s="39">
        <v>12080002</v>
      </c>
      <c r="D978" s="39">
        <v>5915</v>
      </c>
      <c r="E978" s="39">
        <v>923</v>
      </c>
      <c r="F978" s="39">
        <f t="shared" si="521"/>
        <v>0.15604395604395604</v>
      </c>
      <c r="H978" s="39">
        <f t="shared" si="532"/>
        <v>1009</v>
      </c>
      <c r="I978" s="39">
        <f t="shared" si="533"/>
        <v>0</v>
      </c>
      <c r="J978" s="39">
        <f t="shared" si="522"/>
        <v>1009</v>
      </c>
      <c r="K978" s="39">
        <f t="shared" si="523"/>
        <v>157.44835164835166</v>
      </c>
      <c r="P978" s="38" t="s">
        <v>1113</v>
      </c>
      <c r="Q978" s="40" t="s">
        <v>1193</v>
      </c>
      <c r="R978" s="39">
        <v>549922.2451142153</v>
      </c>
      <c r="S978" s="41">
        <v>141519.77743856338</v>
      </c>
      <c r="T978" s="39">
        <f t="shared" si="524"/>
        <v>0.25734506777257327</v>
      </c>
      <c r="V978" s="42">
        <f>$V$976</f>
        <v>235</v>
      </c>
      <c r="W978" s="42">
        <f t="shared" si="526"/>
        <v>60.476090926554718</v>
      </c>
    </row>
    <row r="979" spans="1:31" x14ac:dyDescent="0.3">
      <c r="A979" s="5" t="s">
        <v>1138</v>
      </c>
      <c r="B979" s="5" t="s">
        <v>1065</v>
      </c>
      <c r="C979" s="39">
        <v>11130103</v>
      </c>
      <c r="D979" s="39">
        <v>1210</v>
      </c>
      <c r="E979" s="39">
        <v>166</v>
      </c>
      <c r="F979" s="39">
        <f t="shared" si="521"/>
        <v>0.13719008264462809</v>
      </c>
      <c r="H979" s="39">
        <f>Input!J182</f>
        <v>377</v>
      </c>
      <c r="I979" s="39">
        <f>Input!K182</f>
        <v>6</v>
      </c>
      <c r="J979" s="39">
        <f t="shared" si="522"/>
        <v>383</v>
      </c>
      <c r="K979" s="39">
        <f t="shared" si="523"/>
        <v>52.543801652892562</v>
      </c>
      <c r="P979" s="38" t="s">
        <v>852</v>
      </c>
      <c r="Q979" s="40" t="s">
        <v>1312</v>
      </c>
      <c r="R979" s="39">
        <v>568333.14952354005</v>
      </c>
      <c r="S979" s="41">
        <v>3477.9191393400001</v>
      </c>
      <c r="T979" s="39">
        <f t="shared" si="524"/>
        <v>6.119507796185566E-3</v>
      </c>
      <c r="V979" s="42">
        <f>Input!M237</f>
        <v>50</v>
      </c>
      <c r="W979" s="42">
        <f t="shared" si="526"/>
        <v>0.3059753898092783</v>
      </c>
    </row>
    <row r="980" spans="1:31" x14ac:dyDescent="0.3">
      <c r="A980" s="5" t="s">
        <v>1138</v>
      </c>
      <c r="B980" s="5" t="s">
        <v>1065</v>
      </c>
      <c r="C980" s="39">
        <v>11130104</v>
      </c>
      <c r="D980" s="39">
        <v>1210</v>
      </c>
      <c r="E980" s="39">
        <v>1044</v>
      </c>
      <c r="F980" s="39">
        <f t="shared" si="521"/>
        <v>0.86280991735537194</v>
      </c>
      <c r="H980" s="39">
        <f>$H$979</f>
        <v>377</v>
      </c>
      <c r="I980" s="39">
        <f>$I$979</f>
        <v>6</v>
      </c>
      <c r="J980" s="39">
        <f t="shared" si="522"/>
        <v>383</v>
      </c>
      <c r="K980" s="39">
        <f t="shared" si="523"/>
        <v>330.45619834710743</v>
      </c>
      <c r="P980" s="38" t="s">
        <v>852</v>
      </c>
      <c r="Q980" s="40" t="s">
        <v>1319</v>
      </c>
      <c r="R980" s="39">
        <v>568333.14952354005</v>
      </c>
      <c r="S980" s="41">
        <v>251534.18420399999</v>
      </c>
      <c r="T980" s="39">
        <f t="shared" si="524"/>
        <v>0.4425822854339444</v>
      </c>
      <c r="V980" s="42">
        <f>$V$979</f>
        <v>50</v>
      </c>
      <c r="W980" s="42">
        <f t="shared" si="526"/>
        <v>22.129114271697219</v>
      </c>
    </row>
    <row r="981" spans="1:31" x14ac:dyDescent="0.3">
      <c r="A981" s="5" t="s">
        <v>1138</v>
      </c>
      <c r="B981" s="5" t="s">
        <v>1075</v>
      </c>
      <c r="C981" s="39">
        <v>11120101</v>
      </c>
      <c r="D981" s="39">
        <v>10269</v>
      </c>
      <c r="E981" s="39">
        <v>4902</v>
      </c>
      <c r="F981" s="39">
        <f t="shared" si="521"/>
        <v>0.47735904177621968</v>
      </c>
      <c r="H981" s="39">
        <f>Input!J196</f>
        <v>1951</v>
      </c>
      <c r="I981" s="39">
        <f>Input!K196</f>
        <v>2427</v>
      </c>
      <c r="J981" s="39">
        <f t="shared" si="522"/>
        <v>4378</v>
      </c>
      <c r="K981" s="39">
        <f t="shared" si="523"/>
        <v>2089.8778848962897</v>
      </c>
      <c r="P981" s="38" t="s">
        <v>852</v>
      </c>
      <c r="Q981" s="40" t="s">
        <v>1318</v>
      </c>
      <c r="R981" s="39">
        <v>568333.14952354005</v>
      </c>
      <c r="S981" s="41">
        <v>27712.6271734</v>
      </c>
      <c r="T981" s="39">
        <f t="shared" si="524"/>
        <v>4.8761236603271828E-2</v>
      </c>
      <c r="V981" s="42">
        <f t="shared" ref="V981:V983" si="534">$V$979</f>
        <v>50</v>
      </c>
      <c r="W981" s="42">
        <f t="shared" si="526"/>
        <v>2.4380618301635915</v>
      </c>
      <c r="AC981" s="5"/>
      <c r="AD981" s="5"/>
      <c r="AE981" s="5"/>
    </row>
    <row r="982" spans="1:31" x14ac:dyDescent="0.3">
      <c r="A982" s="5" t="s">
        <v>1138</v>
      </c>
      <c r="B982" s="5" t="s">
        <v>1075</v>
      </c>
      <c r="C982" s="39">
        <v>11120104</v>
      </c>
      <c r="D982" s="39">
        <v>10269</v>
      </c>
      <c r="E982" s="39">
        <v>5</v>
      </c>
      <c r="F982" s="39">
        <f t="shared" si="521"/>
        <v>4.8690232739312492E-4</v>
      </c>
      <c r="H982" s="39">
        <f>$H$981</f>
        <v>1951</v>
      </c>
      <c r="I982" s="39">
        <f>$I$981</f>
        <v>2427</v>
      </c>
      <c r="J982" s="39">
        <f t="shared" si="522"/>
        <v>4378</v>
      </c>
      <c r="K982" s="39">
        <f t="shared" si="523"/>
        <v>2.1316583893271011</v>
      </c>
      <c r="P982" s="38" t="s">
        <v>852</v>
      </c>
      <c r="Q982" s="40" t="s">
        <v>1320</v>
      </c>
      <c r="R982" s="39">
        <v>568333.14952354005</v>
      </c>
      <c r="S982" s="41">
        <v>271732.25738600001</v>
      </c>
      <c r="T982" s="39">
        <f t="shared" si="524"/>
        <v>0.47812142862651197</v>
      </c>
      <c r="V982" s="42">
        <f t="shared" si="534"/>
        <v>50</v>
      </c>
      <c r="W982" s="42">
        <f t="shared" si="526"/>
        <v>23.9060714313256</v>
      </c>
      <c r="AC982" s="5"/>
      <c r="AD982" s="5"/>
      <c r="AE982" s="5"/>
    </row>
    <row r="983" spans="1:31" x14ac:dyDescent="0.3">
      <c r="A983" s="5" t="s">
        <v>1138</v>
      </c>
      <c r="B983" s="5" t="s">
        <v>1075</v>
      </c>
      <c r="C983" s="39">
        <v>12050002</v>
      </c>
      <c r="D983" s="39">
        <v>10269</v>
      </c>
      <c r="E983" s="39">
        <v>2727</v>
      </c>
      <c r="F983" s="39">
        <f t="shared" si="521"/>
        <v>0.26555652936021035</v>
      </c>
      <c r="H983" s="39">
        <f t="shared" ref="H983:H984" si="535">$H$981</f>
        <v>1951</v>
      </c>
      <c r="I983" s="39">
        <f t="shared" ref="I983:I984" si="536">$I$981</f>
        <v>2427</v>
      </c>
      <c r="J983" s="39">
        <f t="shared" si="522"/>
        <v>4378</v>
      </c>
      <c r="K983" s="39">
        <f t="shared" si="523"/>
        <v>1162.6064855390009</v>
      </c>
      <c r="P983" s="38" t="s">
        <v>852</v>
      </c>
      <c r="Q983" s="40" t="s">
        <v>1321</v>
      </c>
      <c r="R983" s="39">
        <v>568333.14952354005</v>
      </c>
      <c r="S983" s="41">
        <v>13876.1616208</v>
      </c>
      <c r="T983" s="39">
        <f t="shared" si="524"/>
        <v>2.4415541540086176E-2</v>
      </c>
      <c r="V983" s="42">
        <f t="shared" si="534"/>
        <v>50</v>
      </c>
      <c r="W983" s="42">
        <f t="shared" si="526"/>
        <v>1.2207770770043087</v>
      </c>
      <c r="AC983" s="5"/>
      <c r="AD983" s="5"/>
      <c r="AE983" s="5"/>
    </row>
    <row r="984" spans="1:31" x14ac:dyDescent="0.3">
      <c r="A984" s="5" t="s">
        <v>1138</v>
      </c>
      <c r="B984" s="5" t="s">
        <v>1075</v>
      </c>
      <c r="C984" s="39">
        <v>12050005</v>
      </c>
      <c r="D984" s="39">
        <v>10269</v>
      </c>
      <c r="E984" s="39">
        <v>2635</v>
      </c>
      <c r="F984" s="39">
        <f t="shared" si="521"/>
        <v>0.25659752653617685</v>
      </c>
      <c r="H984" s="39">
        <f t="shared" si="535"/>
        <v>1951</v>
      </c>
      <c r="I984" s="39">
        <f t="shared" si="536"/>
        <v>2427</v>
      </c>
      <c r="J984" s="39">
        <f t="shared" si="522"/>
        <v>4378</v>
      </c>
      <c r="K984" s="39">
        <f t="shared" si="523"/>
        <v>1123.3839711753822</v>
      </c>
      <c r="P984" s="38" t="s">
        <v>1114</v>
      </c>
      <c r="Q984" s="40" t="s">
        <v>1270</v>
      </c>
      <c r="R984" s="39">
        <v>512743.76868380001</v>
      </c>
      <c r="S984" s="41">
        <v>258995.63464400001</v>
      </c>
      <c r="T984" s="39">
        <f t="shared" si="524"/>
        <v>0.50511707886540502</v>
      </c>
      <c r="V984" s="42">
        <f>Input!M238</f>
        <v>13</v>
      </c>
      <c r="W984" s="42">
        <f t="shared" si="526"/>
        <v>6.566522025250265</v>
      </c>
      <c r="AC984" s="5"/>
      <c r="AD984" s="5"/>
      <c r="AE984" s="5"/>
    </row>
    <row r="985" spans="1:31" x14ac:dyDescent="0.3">
      <c r="A985" s="5" t="s">
        <v>1138</v>
      </c>
      <c r="B985" s="5" t="s">
        <v>1102</v>
      </c>
      <c r="C985" s="39">
        <v>11120103</v>
      </c>
      <c r="D985" s="39">
        <v>7854</v>
      </c>
      <c r="E985" s="39">
        <v>740</v>
      </c>
      <c r="F985" s="39">
        <f t="shared" si="521"/>
        <v>9.421950598421186E-2</v>
      </c>
      <c r="H985" s="39">
        <f>Input!J233</f>
        <v>1515</v>
      </c>
      <c r="I985" s="39">
        <f>Input!K233</f>
        <v>1</v>
      </c>
      <c r="J985" s="39">
        <f t="shared" si="522"/>
        <v>1516</v>
      </c>
      <c r="K985" s="39">
        <f t="shared" si="523"/>
        <v>142.83677107206518</v>
      </c>
      <c r="P985" s="38" t="s">
        <v>1114</v>
      </c>
      <c r="Q985" s="40" t="s">
        <v>1271</v>
      </c>
      <c r="R985" s="39">
        <v>512743.76868380001</v>
      </c>
      <c r="S985" s="41">
        <v>164604.538631</v>
      </c>
      <c r="T985" s="39">
        <f t="shared" si="524"/>
        <v>0.32102689234729387</v>
      </c>
      <c r="V985" s="42">
        <f>$V$984</f>
        <v>13</v>
      </c>
      <c r="W985" s="42">
        <f t="shared" si="526"/>
        <v>4.1733496005148201</v>
      </c>
      <c r="AC985" s="5"/>
      <c r="AD985" s="5"/>
      <c r="AE985" s="5"/>
    </row>
    <row r="986" spans="1:31" x14ac:dyDescent="0.3">
      <c r="A986" s="5" t="s">
        <v>1138</v>
      </c>
      <c r="B986" s="5" t="s">
        <v>1102</v>
      </c>
      <c r="C986" s="39">
        <v>11120104</v>
      </c>
      <c r="D986" s="39">
        <v>7854</v>
      </c>
      <c r="E986" s="39">
        <v>6980</v>
      </c>
      <c r="F986" s="39">
        <f t="shared" si="521"/>
        <v>0.88871912401324171</v>
      </c>
      <c r="H986" s="39">
        <f>$H$985</f>
        <v>1515</v>
      </c>
      <c r="I986" s="39">
        <f>$I$985</f>
        <v>1</v>
      </c>
      <c r="J986" s="39">
        <f t="shared" si="522"/>
        <v>1516</v>
      </c>
      <c r="K986" s="39">
        <f t="shared" si="523"/>
        <v>1347.2981920040745</v>
      </c>
      <c r="P986" s="38" t="s">
        <v>1114</v>
      </c>
      <c r="Q986" s="40" t="s">
        <v>1289</v>
      </c>
      <c r="R986" s="39">
        <v>512743.76868380001</v>
      </c>
      <c r="S986" s="41">
        <v>89143.5954088</v>
      </c>
      <c r="T986" s="39">
        <f t="shared" si="524"/>
        <v>0.17385602878730111</v>
      </c>
      <c r="V986" s="42">
        <f>$V$984</f>
        <v>13</v>
      </c>
      <c r="W986" s="42">
        <f t="shared" si="526"/>
        <v>2.2601283742349145</v>
      </c>
      <c r="AC986" s="5"/>
      <c r="AD986" s="5"/>
      <c r="AE986" s="5"/>
    </row>
    <row r="987" spans="1:31" x14ac:dyDescent="0.3">
      <c r="A987" s="5" t="s">
        <v>1138</v>
      </c>
      <c r="B987" s="5" t="s">
        <v>1102</v>
      </c>
      <c r="C987" s="39">
        <v>11130103</v>
      </c>
      <c r="D987" s="39">
        <v>7854</v>
      </c>
      <c r="E987" s="39">
        <v>15</v>
      </c>
      <c r="F987" s="39">
        <f t="shared" si="521"/>
        <v>1.9098548510313217E-3</v>
      </c>
      <c r="H987" s="39">
        <f t="shared" ref="H987:H988" si="537">$H$985</f>
        <v>1515</v>
      </c>
      <c r="I987" s="39">
        <f t="shared" ref="I987:I988" si="538">$I$985</f>
        <v>1</v>
      </c>
      <c r="J987" s="39">
        <f t="shared" si="522"/>
        <v>1516</v>
      </c>
      <c r="K987" s="39">
        <f t="shared" si="523"/>
        <v>2.8953399541634837</v>
      </c>
      <c r="P987" s="38" t="s">
        <v>1115</v>
      </c>
      <c r="Q987" s="40" t="s">
        <v>1272</v>
      </c>
      <c r="R987" s="39">
        <v>331217.54636474722</v>
      </c>
      <c r="S987" s="41">
        <v>93003.896008099997</v>
      </c>
      <c r="T987" s="39">
        <f t="shared" si="524"/>
        <v>0.28079398881145373</v>
      </c>
      <c r="V987" s="42">
        <f>Input!M239</f>
        <v>8</v>
      </c>
      <c r="W987" s="42">
        <f t="shared" si="526"/>
        <v>2.2463519104916299</v>
      </c>
      <c r="AC987" s="5"/>
      <c r="AD987" s="5"/>
      <c r="AE987" s="5"/>
    </row>
    <row r="988" spans="1:31" x14ac:dyDescent="0.3">
      <c r="A988" s="5" t="s">
        <v>1138</v>
      </c>
      <c r="B988" s="5" t="s">
        <v>1102</v>
      </c>
      <c r="C988" s="39">
        <v>12050005</v>
      </c>
      <c r="D988" s="39">
        <v>7854</v>
      </c>
      <c r="E988" s="39">
        <v>119</v>
      </c>
      <c r="F988" s="39">
        <f t="shared" si="521"/>
        <v>1.5151515151515152E-2</v>
      </c>
      <c r="H988" s="39">
        <f t="shared" si="537"/>
        <v>1515</v>
      </c>
      <c r="I988" s="39">
        <f t="shared" si="538"/>
        <v>1</v>
      </c>
      <c r="J988" s="39">
        <f t="shared" si="522"/>
        <v>1516</v>
      </c>
      <c r="K988" s="39">
        <f t="shared" si="523"/>
        <v>22.969696969696969</v>
      </c>
      <c r="P988" s="38" t="s">
        <v>1115</v>
      </c>
      <c r="Q988" s="40" t="s">
        <v>1288</v>
      </c>
      <c r="R988" s="39">
        <v>331217.54636474722</v>
      </c>
      <c r="S988" s="41">
        <v>31238.3177153</v>
      </c>
      <c r="T988" s="39">
        <f t="shared" si="524"/>
        <v>9.431359557533639E-2</v>
      </c>
      <c r="V988" s="42">
        <f>$V$987</f>
        <v>8</v>
      </c>
      <c r="W988" s="42">
        <f t="shared" si="526"/>
        <v>0.75450876460269112</v>
      </c>
      <c r="AC988" s="5"/>
      <c r="AD988" s="5"/>
      <c r="AE988" s="5"/>
    </row>
    <row r="989" spans="1:31" x14ac:dyDescent="0.3">
      <c r="A989" s="5" t="s">
        <v>1138</v>
      </c>
      <c r="B989" s="5" t="s">
        <v>1105</v>
      </c>
      <c r="C989" s="39">
        <v>12050004</v>
      </c>
      <c r="D989" s="39">
        <v>12651</v>
      </c>
      <c r="E989" s="39">
        <v>38</v>
      </c>
      <c r="F989" s="39">
        <f t="shared" si="521"/>
        <v>3.0037151213342817E-3</v>
      </c>
      <c r="H989" s="39">
        <f>Input!J238</f>
        <v>3210</v>
      </c>
      <c r="I989" s="39">
        <f>Input!K238</f>
        <v>1</v>
      </c>
      <c r="J989" s="39">
        <f t="shared" si="522"/>
        <v>3211</v>
      </c>
      <c r="K989" s="39">
        <f t="shared" si="523"/>
        <v>9.6449292546043779</v>
      </c>
      <c r="P989" s="38" t="s">
        <v>1115</v>
      </c>
      <c r="Q989" s="40" t="s">
        <v>1259</v>
      </c>
      <c r="R989" s="39">
        <v>331217.54636474722</v>
      </c>
      <c r="S989" s="41">
        <v>33884.921412700001</v>
      </c>
      <c r="T989" s="39">
        <f t="shared" si="524"/>
        <v>0.10230412544444387</v>
      </c>
      <c r="V989" s="42">
        <f t="shared" ref="V989:V990" si="539">$V$987</f>
        <v>8</v>
      </c>
      <c r="W989" s="42">
        <f t="shared" si="526"/>
        <v>0.81843300355555093</v>
      </c>
      <c r="AC989" s="5"/>
      <c r="AD989" s="5"/>
      <c r="AE989" s="5"/>
    </row>
    <row r="990" spans="1:31" x14ac:dyDescent="0.3">
      <c r="A990" s="5" t="s">
        <v>1138</v>
      </c>
      <c r="B990" s="5" t="s">
        <v>1105</v>
      </c>
      <c r="C990" s="39">
        <v>12080001</v>
      </c>
      <c r="D990" s="39">
        <v>12651</v>
      </c>
      <c r="E990" s="39">
        <v>12003</v>
      </c>
      <c r="F990" s="39">
        <f t="shared" si="521"/>
        <v>0.94877875266777334</v>
      </c>
      <c r="H990" s="39">
        <f>$H$989</f>
        <v>3210</v>
      </c>
      <c r="I990" s="39">
        <f>$I$989</f>
        <v>1</v>
      </c>
      <c r="J990" s="39">
        <f t="shared" si="522"/>
        <v>3211</v>
      </c>
      <c r="K990" s="39">
        <f t="shared" si="523"/>
        <v>3046.52857481622</v>
      </c>
      <c r="P990" s="38" t="s">
        <v>1115</v>
      </c>
      <c r="Q990" s="40" t="s">
        <v>1278</v>
      </c>
      <c r="R990" s="39">
        <v>331217.54636474722</v>
      </c>
      <c r="S990" s="41">
        <v>173088.97699900001</v>
      </c>
      <c r="T990" s="39">
        <f t="shared" si="524"/>
        <v>0.52258395999464646</v>
      </c>
      <c r="V990" s="42">
        <f t="shared" si="539"/>
        <v>8</v>
      </c>
      <c r="W990" s="42">
        <f t="shared" si="526"/>
        <v>4.1806716799571717</v>
      </c>
      <c r="AC990" s="5"/>
      <c r="AD990" s="5"/>
      <c r="AE990" s="5"/>
    </row>
    <row r="991" spans="1:31" x14ac:dyDescent="0.3">
      <c r="A991" s="5" t="s">
        <v>1138</v>
      </c>
      <c r="B991" s="5" t="s">
        <v>1105</v>
      </c>
      <c r="C991" s="39">
        <v>12080002</v>
      </c>
      <c r="D991" s="39">
        <v>12651</v>
      </c>
      <c r="E991" s="39">
        <v>105</v>
      </c>
      <c r="F991" s="39">
        <f t="shared" si="521"/>
        <v>8.2997391510552521E-3</v>
      </c>
      <c r="H991" s="39">
        <f t="shared" ref="H991:H993" si="540">$H$989</f>
        <v>3210</v>
      </c>
      <c r="I991" s="39">
        <f t="shared" ref="I991:I993" si="541">$I$989</f>
        <v>1</v>
      </c>
      <c r="J991" s="39">
        <f t="shared" si="522"/>
        <v>3211</v>
      </c>
      <c r="K991" s="39">
        <f t="shared" si="523"/>
        <v>26.650462414038415</v>
      </c>
      <c r="P991" s="38" t="s">
        <v>832</v>
      </c>
      <c r="Q991" s="40" t="s">
        <v>1220</v>
      </c>
      <c r="R991" s="39">
        <v>535078.53565653146</v>
      </c>
      <c r="S991" s="41">
        <v>148152.152585</v>
      </c>
      <c r="T991" s="39">
        <f t="shared" si="524"/>
        <v>0.27687926671029711</v>
      </c>
      <c r="V991" s="42">
        <f>Input!M240</f>
        <v>205</v>
      </c>
      <c r="W991" s="42">
        <f t="shared" si="526"/>
        <v>56.760249675610908</v>
      </c>
      <c r="AC991" s="5"/>
      <c r="AD991" s="5"/>
      <c r="AE991" s="5"/>
    </row>
    <row r="992" spans="1:31" x14ac:dyDescent="0.3">
      <c r="A992" s="5" t="s">
        <v>1138</v>
      </c>
      <c r="B992" s="5" t="s">
        <v>1105</v>
      </c>
      <c r="C992" s="39">
        <v>12080004</v>
      </c>
      <c r="D992" s="39">
        <v>12651</v>
      </c>
      <c r="E992" s="39">
        <v>95</v>
      </c>
      <c r="F992" s="39">
        <f t="shared" si="521"/>
        <v>7.5092878033357043E-3</v>
      </c>
      <c r="H992" s="39">
        <f t="shared" si="540"/>
        <v>3210</v>
      </c>
      <c r="I992" s="39">
        <f t="shared" si="541"/>
        <v>1</v>
      </c>
      <c r="J992" s="39">
        <f t="shared" si="522"/>
        <v>3211</v>
      </c>
      <c r="K992" s="39">
        <f t="shared" si="523"/>
        <v>24.112323136510945</v>
      </c>
      <c r="P992" s="38" t="s">
        <v>832</v>
      </c>
      <c r="Q992" s="40" t="s">
        <v>1216</v>
      </c>
      <c r="R992" s="39">
        <v>535078.53565653146</v>
      </c>
      <c r="S992" s="41">
        <v>386926.090654</v>
      </c>
      <c r="T992" s="39">
        <f t="shared" si="524"/>
        <v>0.72312018679510071</v>
      </c>
      <c r="V992" s="42">
        <f>$V$991</f>
        <v>205</v>
      </c>
      <c r="W992" s="42">
        <f t="shared" si="526"/>
        <v>148.23963829299564</v>
      </c>
      <c r="AC992" s="5"/>
      <c r="AD992" s="5"/>
      <c r="AE992" s="5"/>
    </row>
    <row r="993" spans="1:31" ht="15" customHeight="1" x14ac:dyDescent="0.3">
      <c r="A993" s="5" t="s">
        <v>1138</v>
      </c>
      <c r="B993" s="5" t="s">
        <v>1105</v>
      </c>
      <c r="C993" s="39">
        <v>12080006</v>
      </c>
      <c r="D993" s="39">
        <v>12651</v>
      </c>
      <c r="E993" s="39">
        <v>410</v>
      </c>
      <c r="F993" s="39">
        <f t="shared" si="521"/>
        <v>3.2408505256501463E-2</v>
      </c>
      <c r="H993" s="39">
        <f t="shared" si="540"/>
        <v>3210</v>
      </c>
      <c r="I993" s="39">
        <f t="shared" si="541"/>
        <v>1</v>
      </c>
      <c r="J993" s="39">
        <f t="shared" si="522"/>
        <v>3211</v>
      </c>
      <c r="K993" s="39">
        <f t="shared" si="523"/>
        <v>104.0637103786262</v>
      </c>
      <c r="P993" s="38" t="s">
        <v>1116</v>
      </c>
      <c r="Q993" s="40" t="s">
        <v>1259</v>
      </c>
      <c r="R993" s="39">
        <v>397343.64712144382</v>
      </c>
      <c r="S993" s="41">
        <v>187031.735801</v>
      </c>
      <c r="T993" s="39">
        <f t="shared" si="524"/>
        <v>0.47070523753418853</v>
      </c>
      <c r="V993" s="42">
        <f>Input!M241</f>
        <v>38</v>
      </c>
      <c r="W993" s="42">
        <f t="shared" si="526"/>
        <v>17.886799026299165</v>
      </c>
      <c r="AC993" s="5"/>
      <c r="AD993" s="5"/>
      <c r="AE993" s="5"/>
    </row>
    <row r="994" spans="1:31" ht="15" customHeight="1" x14ac:dyDescent="0.3">
      <c r="A994" s="5" t="s">
        <v>1138</v>
      </c>
      <c r="B994" s="5" t="s">
        <v>1123</v>
      </c>
      <c r="C994" s="39">
        <v>12080001</v>
      </c>
      <c r="D994" s="39">
        <v>7879</v>
      </c>
      <c r="E994" s="39">
        <v>43</v>
      </c>
      <c r="F994" s="39">
        <f t="shared" si="521"/>
        <v>5.4575453737783983E-3</v>
      </c>
      <c r="H994" s="39">
        <f>Input!J271</f>
        <v>1745</v>
      </c>
      <c r="I994" s="39">
        <f>Input!K271</f>
        <v>0</v>
      </c>
      <c r="J994" s="39">
        <f t="shared" si="522"/>
        <v>1745</v>
      </c>
      <c r="K994" s="39">
        <f t="shared" si="523"/>
        <v>9.5234166772433042</v>
      </c>
      <c r="P994" s="38" t="s">
        <v>1116</v>
      </c>
      <c r="Q994" s="40" t="s">
        <v>1267</v>
      </c>
      <c r="R994" s="39">
        <v>397343.64712144382</v>
      </c>
      <c r="S994" s="41">
        <v>100581.9330376695</v>
      </c>
      <c r="T994" s="39">
        <f t="shared" si="524"/>
        <v>0.25313587814058525</v>
      </c>
      <c r="V994" s="42">
        <f>$V$993</f>
        <v>38</v>
      </c>
      <c r="W994" s="42">
        <f t="shared" si="526"/>
        <v>9.6191633693422389</v>
      </c>
    </row>
    <row r="995" spans="1:31" ht="15" customHeight="1" x14ac:dyDescent="0.3">
      <c r="A995" s="5" t="s">
        <v>1138</v>
      </c>
      <c r="B995" s="5" t="s">
        <v>1123</v>
      </c>
      <c r="C995" s="39">
        <v>12080003</v>
      </c>
      <c r="D995" s="39">
        <v>7879</v>
      </c>
      <c r="E995" s="39">
        <v>23</v>
      </c>
      <c r="F995" s="39">
        <f t="shared" si="521"/>
        <v>2.9191521766721664E-3</v>
      </c>
      <c r="H995" s="39">
        <f>$H$994</f>
        <v>1745</v>
      </c>
      <c r="I995" s="39">
        <f>$I$994</f>
        <v>0</v>
      </c>
      <c r="J995" s="39">
        <f t="shared" si="522"/>
        <v>1745</v>
      </c>
      <c r="K995" s="39">
        <f t="shared" si="523"/>
        <v>5.0939205482929308</v>
      </c>
      <c r="P995" s="38" t="s">
        <v>1116</v>
      </c>
      <c r="Q995" s="40" t="s">
        <v>1278</v>
      </c>
      <c r="R995" s="39">
        <v>397343.64712144382</v>
      </c>
      <c r="S995" s="41">
        <v>109075.111031825</v>
      </c>
      <c r="T995" s="39">
        <f t="shared" si="524"/>
        <v>0.27451077127322832</v>
      </c>
      <c r="V995" s="42">
        <f t="shared" ref="V995:V996" si="542">$V$993</f>
        <v>38</v>
      </c>
      <c r="W995" s="42">
        <f t="shared" si="526"/>
        <v>10.431409308382676</v>
      </c>
    </row>
    <row r="996" spans="1:31" ht="15" customHeight="1" x14ac:dyDescent="0.3">
      <c r="A996" s="5" t="s">
        <v>1138</v>
      </c>
      <c r="B996" s="5" t="s">
        <v>1123</v>
      </c>
      <c r="C996" s="39">
        <v>12080004</v>
      </c>
      <c r="D996" s="39">
        <v>7879</v>
      </c>
      <c r="E996" s="39">
        <v>6006</v>
      </c>
      <c r="F996" s="39">
        <f t="shared" si="521"/>
        <v>0.76227947709100141</v>
      </c>
      <c r="H996" s="39">
        <f t="shared" ref="H996:H997" si="543">$H$994</f>
        <v>1745</v>
      </c>
      <c r="I996" s="39">
        <f t="shared" ref="I996:I997" si="544">$I$994</f>
        <v>0</v>
      </c>
      <c r="J996" s="39">
        <f t="shared" si="522"/>
        <v>1745</v>
      </c>
      <c r="K996" s="39">
        <f t="shared" si="523"/>
        <v>1330.1776875237974</v>
      </c>
      <c r="P996" s="38" t="s">
        <v>1116</v>
      </c>
      <c r="Q996" s="40" t="s">
        <v>1276</v>
      </c>
      <c r="R996" s="39">
        <v>397343.64712144382</v>
      </c>
      <c r="S996" s="41">
        <v>654.8672509493</v>
      </c>
      <c r="T996" s="39">
        <f t="shared" si="524"/>
        <v>1.6481130519979015E-3</v>
      </c>
      <c r="V996" s="42">
        <f t="shared" si="542"/>
        <v>38</v>
      </c>
      <c r="W996" s="42">
        <f t="shared" si="526"/>
        <v>6.2628295975920262E-2</v>
      </c>
    </row>
    <row r="997" spans="1:31" x14ac:dyDescent="0.3">
      <c r="A997" s="5" t="s">
        <v>1138</v>
      </c>
      <c r="B997" s="5" t="s">
        <v>1123</v>
      </c>
      <c r="C997" s="39">
        <v>12080006</v>
      </c>
      <c r="D997" s="39">
        <v>7879</v>
      </c>
      <c r="E997" s="39">
        <v>1807</v>
      </c>
      <c r="F997" s="39">
        <f t="shared" si="521"/>
        <v>0.22934382535854803</v>
      </c>
      <c r="H997" s="39">
        <f t="shared" si="543"/>
        <v>1745</v>
      </c>
      <c r="I997" s="39">
        <f t="shared" si="544"/>
        <v>0</v>
      </c>
      <c r="J997" s="39">
        <f t="shared" si="522"/>
        <v>1745</v>
      </c>
      <c r="K997" s="39">
        <f t="shared" si="523"/>
        <v>400.20497525066628</v>
      </c>
      <c r="P997" s="38" t="s">
        <v>788</v>
      </c>
      <c r="Q997" s="40" t="s">
        <v>1324</v>
      </c>
      <c r="R997" s="39">
        <v>2148191.1806926001</v>
      </c>
      <c r="S997" s="41">
        <v>99895.406845399993</v>
      </c>
      <c r="T997" s="39">
        <f t="shared" si="524"/>
        <v>4.6502102672813614E-2</v>
      </c>
      <c r="V997" s="43">
        <f>Input!M242</f>
        <v>1938</v>
      </c>
      <c r="W997" s="42">
        <f t="shared" si="526"/>
        <v>90.121074979912777</v>
      </c>
    </row>
    <row r="998" spans="1:31" x14ac:dyDescent="0.3">
      <c r="A998" s="5" t="s">
        <v>1139</v>
      </c>
      <c r="B998" s="5" t="s">
        <v>730</v>
      </c>
      <c r="C998" s="39">
        <v>12100102</v>
      </c>
      <c r="D998" s="39">
        <v>13</v>
      </c>
      <c r="E998" s="39">
        <v>13</v>
      </c>
      <c r="F998" s="39">
        <f t="shared" si="521"/>
        <v>1</v>
      </c>
      <c r="H998" s="39">
        <f>Input!J78</f>
        <v>0</v>
      </c>
      <c r="I998" s="39">
        <f>Input!K78</f>
        <v>0</v>
      </c>
      <c r="J998" s="39">
        <f t="shared" si="522"/>
        <v>0</v>
      </c>
      <c r="K998" s="39">
        <f t="shared" si="523"/>
        <v>0</v>
      </c>
      <c r="P998" s="38" t="s">
        <v>788</v>
      </c>
      <c r="Q998" s="40" t="s">
        <v>1325</v>
      </c>
      <c r="R998" s="39">
        <v>2148191.1806926001</v>
      </c>
      <c r="S998" s="41">
        <v>867261.37699699996</v>
      </c>
      <c r="T998" s="39">
        <f t="shared" si="524"/>
        <v>0.4037170363567853</v>
      </c>
      <c r="V998" s="43">
        <f>$V$997</f>
        <v>1938</v>
      </c>
      <c r="W998" s="42">
        <f t="shared" si="526"/>
        <v>782.40361645944995</v>
      </c>
    </row>
    <row r="999" spans="1:31" x14ac:dyDescent="0.3">
      <c r="A999" s="5" t="s">
        <v>1139</v>
      </c>
      <c r="B999" s="5" t="s">
        <v>1022</v>
      </c>
      <c r="C999" s="39">
        <v>12100101</v>
      </c>
      <c r="D999" s="39">
        <v>14075</v>
      </c>
      <c r="E999" s="39">
        <v>8041</v>
      </c>
      <c r="F999" s="39">
        <f t="shared" si="521"/>
        <v>0.57129662522202485</v>
      </c>
      <c r="H999" s="39">
        <f>Input!J128</f>
        <v>1878</v>
      </c>
      <c r="I999" s="39">
        <f>Input!K128</f>
        <v>643</v>
      </c>
      <c r="J999" s="39">
        <f t="shared" si="522"/>
        <v>2521</v>
      </c>
      <c r="K999" s="39">
        <f t="shared" si="523"/>
        <v>1440.2387921847246</v>
      </c>
      <c r="P999" s="38" t="s">
        <v>788</v>
      </c>
      <c r="Q999" s="40" t="s">
        <v>1336</v>
      </c>
      <c r="R999" s="39">
        <v>2148191.1806926001</v>
      </c>
      <c r="S999" s="41">
        <v>33800.660829699998</v>
      </c>
      <c r="T999" s="39">
        <f t="shared" si="524"/>
        <v>1.5734475187074503E-2</v>
      </c>
      <c r="V999" s="43">
        <f t="shared" ref="V999:V1002" si="545">$V$997</f>
        <v>1938</v>
      </c>
      <c r="W999" s="42">
        <f t="shared" si="526"/>
        <v>30.493412912550387</v>
      </c>
    </row>
    <row r="1000" spans="1:31" x14ac:dyDescent="0.3">
      <c r="A1000" s="5" t="s">
        <v>1139</v>
      </c>
      <c r="B1000" s="5" t="s">
        <v>1022</v>
      </c>
      <c r="C1000" s="39">
        <v>12100102</v>
      </c>
      <c r="D1000" s="39">
        <v>14075</v>
      </c>
      <c r="E1000" s="39">
        <v>3567</v>
      </c>
      <c r="F1000" s="39">
        <f t="shared" si="521"/>
        <v>0.25342806394316164</v>
      </c>
      <c r="H1000" s="39">
        <f>$H$999</f>
        <v>1878</v>
      </c>
      <c r="I1000" s="39">
        <f>$I$999</f>
        <v>643</v>
      </c>
      <c r="J1000" s="39">
        <f t="shared" si="522"/>
        <v>2521</v>
      </c>
      <c r="K1000" s="39">
        <f t="shared" si="523"/>
        <v>638.89214920071049</v>
      </c>
      <c r="P1000" s="38" t="s">
        <v>788</v>
      </c>
      <c r="Q1000" s="40" t="s">
        <v>1330</v>
      </c>
      <c r="R1000" s="39">
        <v>2148191.1806926001</v>
      </c>
      <c r="S1000" s="41">
        <v>98861.2862245</v>
      </c>
      <c r="T1000" s="39">
        <f t="shared" si="524"/>
        <v>4.6020711337538427E-2</v>
      </c>
      <c r="V1000" s="43">
        <f t="shared" si="545"/>
        <v>1938</v>
      </c>
      <c r="W1000" s="42">
        <f t="shared" si="526"/>
        <v>89.188138572149469</v>
      </c>
    </row>
    <row r="1001" spans="1:31" x14ac:dyDescent="0.3">
      <c r="A1001" s="5" t="s">
        <v>1139</v>
      </c>
      <c r="B1001" s="5" t="s">
        <v>1022</v>
      </c>
      <c r="C1001" s="39">
        <v>12100401</v>
      </c>
      <c r="D1001" s="39">
        <v>14075</v>
      </c>
      <c r="E1001" s="39">
        <v>1972</v>
      </c>
      <c r="F1001" s="39">
        <f t="shared" si="521"/>
        <v>0.14010657193605683</v>
      </c>
      <c r="H1001" s="39">
        <f t="shared" ref="H1001:H1002" si="546">$H$999</f>
        <v>1878</v>
      </c>
      <c r="I1001" s="39">
        <f t="shared" ref="I1001:I1002" si="547">$I$999</f>
        <v>643</v>
      </c>
      <c r="J1001" s="39">
        <f t="shared" si="522"/>
        <v>2521</v>
      </c>
      <c r="K1001" s="39">
        <f t="shared" si="523"/>
        <v>353.20866785079926</v>
      </c>
      <c r="P1001" s="38" t="s">
        <v>788</v>
      </c>
      <c r="Q1001" s="40" t="s">
        <v>1326</v>
      </c>
      <c r="R1001" s="39">
        <v>2148191.1806926001</v>
      </c>
      <c r="S1001" s="41">
        <v>703274.00945600006</v>
      </c>
      <c r="T1001" s="39">
        <f t="shared" si="524"/>
        <v>0.32737961861907322</v>
      </c>
      <c r="V1001" s="43">
        <f t="shared" si="545"/>
        <v>1938</v>
      </c>
      <c r="W1001" s="42">
        <f t="shared" si="526"/>
        <v>634.46170088376391</v>
      </c>
    </row>
    <row r="1002" spans="1:31" x14ac:dyDescent="0.3">
      <c r="A1002" s="5" t="s">
        <v>1139</v>
      </c>
      <c r="B1002" s="5" t="s">
        <v>1022</v>
      </c>
      <c r="C1002" s="39">
        <v>12100402</v>
      </c>
      <c r="D1002" s="39">
        <v>14075</v>
      </c>
      <c r="E1002" s="39">
        <v>495</v>
      </c>
      <c r="F1002" s="39">
        <f t="shared" si="521"/>
        <v>3.5168738898756657E-2</v>
      </c>
      <c r="H1002" s="39">
        <f t="shared" si="546"/>
        <v>1878</v>
      </c>
      <c r="I1002" s="39">
        <f t="shared" si="547"/>
        <v>643</v>
      </c>
      <c r="J1002" s="39">
        <f t="shared" si="522"/>
        <v>2521</v>
      </c>
      <c r="K1002" s="39">
        <f t="shared" si="523"/>
        <v>88.660390763765534</v>
      </c>
      <c r="P1002" s="38" t="s">
        <v>788</v>
      </c>
      <c r="Q1002" s="40" t="s">
        <v>1335</v>
      </c>
      <c r="R1002" s="39">
        <v>2148191.1806926001</v>
      </c>
      <c r="S1002" s="41">
        <v>345098.44033999997</v>
      </c>
      <c r="T1002" s="39">
        <f t="shared" si="524"/>
        <v>0.16064605582671487</v>
      </c>
      <c r="V1002" s="43">
        <f t="shared" si="545"/>
        <v>1938</v>
      </c>
      <c r="W1002" s="42">
        <f t="shared" si="526"/>
        <v>311.33205619217341</v>
      </c>
    </row>
    <row r="1003" spans="1:31" x14ac:dyDescent="0.3">
      <c r="A1003" s="5" t="s">
        <v>1139</v>
      </c>
      <c r="B1003" s="5" t="s">
        <v>1042</v>
      </c>
      <c r="C1003" s="39">
        <v>12100101</v>
      </c>
      <c r="D1003" s="39">
        <v>19263</v>
      </c>
      <c r="E1003" s="39">
        <v>16866</v>
      </c>
      <c r="F1003" s="39">
        <f t="shared" si="521"/>
        <v>0.87556455380781806</v>
      </c>
      <c r="H1003" s="39">
        <f>Input!J152</f>
        <v>2978</v>
      </c>
      <c r="I1003" s="39">
        <f>Input!K152</f>
        <v>386</v>
      </c>
      <c r="J1003" s="39">
        <f t="shared" si="522"/>
        <v>3364</v>
      </c>
      <c r="K1003" s="39">
        <f t="shared" si="523"/>
        <v>2945.3991590094997</v>
      </c>
      <c r="P1003" s="38" t="s">
        <v>805</v>
      </c>
      <c r="Q1003" s="40" t="s">
        <v>1310</v>
      </c>
      <c r="R1003" s="39">
        <v>700303.09907820006</v>
      </c>
      <c r="S1003" s="41">
        <v>183114.85207825</v>
      </c>
      <c r="T1003" s="39">
        <f t="shared" si="524"/>
        <v>0.26147942557912668</v>
      </c>
      <c r="V1003" s="42">
        <f>Input!M243</f>
        <v>62</v>
      </c>
      <c r="W1003" s="42">
        <f t="shared" si="526"/>
        <v>16.211724385905853</v>
      </c>
    </row>
    <row r="1004" spans="1:31" x14ac:dyDescent="0.3">
      <c r="A1004" s="5" t="s">
        <v>1139</v>
      </c>
      <c r="B1004" s="5" t="s">
        <v>1042</v>
      </c>
      <c r="C1004" s="39">
        <v>12100102</v>
      </c>
      <c r="D1004" s="39">
        <v>19263</v>
      </c>
      <c r="E1004" s="39">
        <v>2302</v>
      </c>
      <c r="F1004" s="39">
        <f t="shared" si="521"/>
        <v>0.1195037117790583</v>
      </c>
      <c r="H1004" s="39">
        <f>$H$1003</f>
        <v>2978</v>
      </c>
      <c r="I1004" s="39">
        <f>$I$1003</f>
        <v>386</v>
      </c>
      <c r="J1004" s="39">
        <f t="shared" si="522"/>
        <v>3364</v>
      </c>
      <c r="K1004" s="39">
        <f t="shared" si="523"/>
        <v>402.01048642475212</v>
      </c>
      <c r="P1004" s="38" t="s">
        <v>805</v>
      </c>
      <c r="Q1004" s="40" t="s">
        <v>1280</v>
      </c>
      <c r="R1004" s="39">
        <v>700303.09907820006</v>
      </c>
      <c r="S1004" s="41">
        <v>201335.396924</v>
      </c>
      <c r="T1004" s="39">
        <f t="shared" si="524"/>
        <v>0.28749750956266679</v>
      </c>
      <c r="V1004" s="42">
        <f>$V$1003</f>
        <v>62</v>
      </c>
      <c r="W1004" s="42">
        <f t="shared" si="526"/>
        <v>17.824845592885342</v>
      </c>
    </row>
    <row r="1005" spans="1:31" x14ac:dyDescent="0.3">
      <c r="A1005" s="5" t="s">
        <v>1139</v>
      </c>
      <c r="B1005" s="5" t="s">
        <v>1042</v>
      </c>
      <c r="C1005" s="39">
        <v>12100202</v>
      </c>
      <c r="D1005" s="39">
        <v>19263</v>
      </c>
      <c r="E1005" s="39">
        <v>91</v>
      </c>
      <c r="F1005" s="39">
        <f t="shared" si="521"/>
        <v>4.72408243783419E-3</v>
      </c>
      <c r="H1005" s="39">
        <f t="shared" ref="H1005:H1006" si="548">$H$1003</f>
        <v>2978</v>
      </c>
      <c r="I1005" s="39">
        <f t="shared" ref="I1005:I1006" si="549">$I$1003</f>
        <v>386</v>
      </c>
      <c r="J1005" s="39">
        <f t="shared" si="522"/>
        <v>3364</v>
      </c>
      <c r="K1005" s="39">
        <f t="shared" si="523"/>
        <v>15.891813320874215</v>
      </c>
      <c r="P1005" s="38" t="s">
        <v>805</v>
      </c>
      <c r="Q1005" s="40" t="s">
        <v>1283</v>
      </c>
      <c r="R1005" s="39">
        <v>700303.09907820006</v>
      </c>
      <c r="S1005" s="41">
        <v>42727.949230899998</v>
      </c>
      <c r="T1005" s="39">
        <f t="shared" si="524"/>
        <v>6.1013508703791609E-2</v>
      </c>
      <c r="V1005" s="42">
        <f t="shared" ref="V1005:V1007" si="550">$V$1003</f>
        <v>62</v>
      </c>
      <c r="W1005" s="42">
        <f t="shared" si="526"/>
        <v>3.78283753963508</v>
      </c>
    </row>
    <row r="1006" spans="1:31" x14ac:dyDescent="0.3">
      <c r="A1006" s="5" t="s">
        <v>1139</v>
      </c>
      <c r="B1006" s="5" t="s">
        <v>1042</v>
      </c>
      <c r="C1006" s="39">
        <v>12100402</v>
      </c>
      <c r="D1006" s="39">
        <v>19263</v>
      </c>
      <c r="E1006" s="39">
        <v>4</v>
      </c>
      <c r="F1006" s="39">
        <f t="shared" si="521"/>
        <v>2.0765197528941495E-4</v>
      </c>
      <c r="H1006" s="39">
        <f t="shared" si="548"/>
        <v>2978</v>
      </c>
      <c r="I1006" s="39">
        <f t="shared" si="549"/>
        <v>386</v>
      </c>
      <c r="J1006" s="39">
        <f t="shared" si="522"/>
        <v>3364</v>
      </c>
      <c r="K1006" s="39">
        <f t="shared" si="523"/>
        <v>0.69854124487359193</v>
      </c>
      <c r="P1006" s="38" t="s">
        <v>805</v>
      </c>
      <c r="Q1006" s="40" t="s">
        <v>1311</v>
      </c>
      <c r="R1006" s="39">
        <v>700303.09907820006</v>
      </c>
      <c r="S1006" s="41">
        <v>176424.20198485002</v>
      </c>
      <c r="T1006" s="39">
        <f t="shared" si="524"/>
        <v>0.2519254908582797</v>
      </c>
      <c r="V1006" s="42">
        <f t="shared" si="550"/>
        <v>62</v>
      </c>
      <c r="W1006" s="42">
        <f t="shared" si="526"/>
        <v>15.619380433213342</v>
      </c>
    </row>
    <row r="1007" spans="1:31" x14ac:dyDescent="0.3">
      <c r="A1007" s="5" t="s">
        <v>1139</v>
      </c>
      <c r="B1007" s="5" t="s">
        <v>805</v>
      </c>
      <c r="C1007" s="39">
        <v>12090302</v>
      </c>
      <c r="D1007" s="39">
        <v>15705</v>
      </c>
      <c r="E1007" s="39">
        <v>1275</v>
      </c>
      <c r="F1007" s="39">
        <f t="shared" si="521"/>
        <v>8.1184336198662846E-2</v>
      </c>
      <c r="H1007" s="39">
        <f>Input!J260</f>
        <v>2359</v>
      </c>
      <c r="I1007" s="39">
        <f>Input!K260</f>
        <v>60</v>
      </c>
      <c r="J1007" s="39">
        <f t="shared" si="522"/>
        <v>2419</v>
      </c>
      <c r="K1007" s="39">
        <f t="shared" si="523"/>
        <v>196.38490926456544</v>
      </c>
      <c r="P1007" s="38" t="s">
        <v>805</v>
      </c>
      <c r="Q1007" s="40" t="s">
        <v>1313</v>
      </c>
      <c r="R1007" s="39">
        <v>700303.09907820006</v>
      </c>
      <c r="S1007" s="41">
        <v>96700.698860200006</v>
      </c>
      <c r="T1007" s="39">
        <f t="shared" si="524"/>
        <v>0.13808406529613518</v>
      </c>
      <c r="V1007" s="42">
        <f t="shared" si="550"/>
        <v>62</v>
      </c>
      <c r="W1007" s="42">
        <f t="shared" si="526"/>
        <v>8.5612120483603817</v>
      </c>
    </row>
    <row r="1008" spans="1:31" x14ac:dyDescent="0.3">
      <c r="A1008" s="5" t="s">
        <v>1139</v>
      </c>
      <c r="B1008" s="5" t="s">
        <v>805</v>
      </c>
      <c r="C1008" s="39">
        <v>12100102</v>
      </c>
      <c r="D1008" s="39">
        <v>15705</v>
      </c>
      <c r="E1008" s="39">
        <v>3511</v>
      </c>
      <c r="F1008" s="39">
        <f t="shared" si="521"/>
        <v>0.22355937599490608</v>
      </c>
      <c r="H1008" s="39">
        <f>$H$1007</f>
        <v>2359</v>
      </c>
      <c r="I1008" s="39">
        <f>$I$1007</f>
        <v>60</v>
      </c>
      <c r="J1008" s="39">
        <f t="shared" si="522"/>
        <v>2419</v>
      </c>
      <c r="K1008" s="39">
        <f t="shared" si="523"/>
        <v>540.79013053167785</v>
      </c>
      <c r="P1008" s="38" t="s">
        <v>1117</v>
      </c>
      <c r="Q1008" s="40" t="s">
        <v>1149</v>
      </c>
      <c r="R1008" s="39">
        <v>585797.08438683604</v>
      </c>
      <c r="S1008" s="41">
        <v>1152.7690629399999</v>
      </c>
      <c r="T1008" s="39">
        <f t="shared" si="524"/>
        <v>1.9678641182494503E-3</v>
      </c>
      <c r="V1008" s="42">
        <f>Input!M244</f>
        <v>865</v>
      </c>
      <c r="W1008" s="42">
        <f t="shared" si="526"/>
        <v>1.7022024622857745</v>
      </c>
    </row>
    <row r="1009" spans="1:31" x14ac:dyDescent="0.3">
      <c r="A1009" s="5" t="s">
        <v>1139</v>
      </c>
      <c r="B1009" s="5" t="s">
        <v>805</v>
      </c>
      <c r="C1009" s="39">
        <v>12100401</v>
      </c>
      <c r="D1009" s="39">
        <v>15705</v>
      </c>
      <c r="E1009" s="39">
        <v>10919</v>
      </c>
      <c r="F1009" s="39">
        <f t="shared" si="521"/>
        <v>0.69525628780643112</v>
      </c>
      <c r="H1009" s="39">
        <f>$H$1007</f>
        <v>2359</v>
      </c>
      <c r="I1009" s="39">
        <f>$I$1007</f>
        <v>60</v>
      </c>
      <c r="J1009" s="39">
        <f t="shared" si="522"/>
        <v>2419</v>
      </c>
      <c r="K1009" s="39">
        <f t="shared" si="523"/>
        <v>1681.824960203757</v>
      </c>
      <c r="P1009" s="38" t="s">
        <v>1117</v>
      </c>
      <c r="Q1009" s="40" t="s">
        <v>1142</v>
      </c>
      <c r="R1009" s="39">
        <v>585797.08438683604</v>
      </c>
      <c r="S1009" s="41">
        <v>364.856478396</v>
      </c>
      <c r="T1009" s="39">
        <f t="shared" si="524"/>
        <v>6.2283764825818758E-4</v>
      </c>
      <c r="V1009" s="42">
        <f>$V$1008</f>
        <v>865</v>
      </c>
      <c r="W1009" s="42">
        <f t="shared" si="526"/>
        <v>0.53875456574333225</v>
      </c>
      <c r="AC1009" s="5"/>
      <c r="AD1009" s="5"/>
      <c r="AE1009" s="5"/>
    </row>
    <row r="1010" spans="1:31" x14ac:dyDescent="0.3">
      <c r="D1010" s="5"/>
      <c r="E1010" s="5"/>
      <c r="F1010" s="5"/>
      <c r="H1010" s="5"/>
      <c r="I1010" s="5"/>
      <c r="J1010" s="5"/>
      <c r="K1010" s="5"/>
      <c r="P1010" s="38" t="s">
        <v>1117</v>
      </c>
      <c r="Q1010" s="40" t="s">
        <v>1157</v>
      </c>
      <c r="R1010" s="39">
        <v>585797.08438683604</v>
      </c>
      <c r="S1010" s="41">
        <v>466205.61434700002</v>
      </c>
      <c r="T1010" s="39">
        <f t="shared" si="524"/>
        <v>0.79584830101192039</v>
      </c>
      <c r="V1010" s="42">
        <f t="shared" ref="V1010:V1012" si="551">$V$1008</f>
        <v>865</v>
      </c>
      <c r="W1010" s="42">
        <f t="shared" si="526"/>
        <v>688.40878037531115</v>
      </c>
      <c r="AC1010" s="5"/>
      <c r="AD1010" s="5"/>
      <c r="AE1010" s="5"/>
    </row>
    <row r="1011" spans="1:31" x14ac:dyDescent="0.3">
      <c r="D1011" s="5"/>
      <c r="E1011" s="5"/>
      <c r="F1011" s="5"/>
      <c r="H1011" s="5"/>
      <c r="I1011" s="5"/>
      <c r="J1011" s="5"/>
      <c r="K1011" s="5"/>
      <c r="P1011" s="38" t="s">
        <v>1117</v>
      </c>
      <c r="Q1011" s="40" t="s">
        <v>1150</v>
      </c>
      <c r="R1011" s="39">
        <v>585797.08438683604</v>
      </c>
      <c r="S1011" s="41">
        <v>85993.313166699998</v>
      </c>
      <c r="T1011" s="39">
        <f t="shared" si="524"/>
        <v>0.14679709998336829</v>
      </c>
      <c r="V1011" s="42">
        <f t="shared" si="551"/>
        <v>865</v>
      </c>
      <c r="W1011" s="42">
        <f t="shared" si="526"/>
        <v>126.97949148561356</v>
      </c>
      <c r="AC1011" s="5"/>
      <c r="AD1011" s="5"/>
      <c r="AE1011" s="5"/>
    </row>
    <row r="1012" spans="1:31" x14ac:dyDescent="0.3">
      <c r="P1012" s="38" t="s">
        <v>1117</v>
      </c>
      <c r="Q1012" s="40" t="s">
        <v>1158</v>
      </c>
      <c r="R1012" s="39">
        <v>585797.08438683604</v>
      </c>
      <c r="S1012" s="41">
        <v>32080.531331800001</v>
      </c>
      <c r="T1012" s="39">
        <f t="shared" si="524"/>
        <v>5.476389723820365E-2</v>
      </c>
      <c r="V1012" s="42">
        <f t="shared" si="551"/>
        <v>865</v>
      </c>
      <c r="W1012" s="42">
        <f t="shared" si="526"/>
        <v>47.37077111104616</v>
      </c>
      <c r="AC1012" s="5"/>
      <c r="AD1012" s="5"/>
      <c r="AE1012" s="5"/>
    </row>
    <row r="1013" spans="1:31" x14ac:dyDescent="0.3">
      <c r="P1013" s="38" t="s">
        <v>866</v>
      </c>
      <c r="Q1013" s="40" t="s">
        <v>1174</v>
      </c>
      <c r="R1013" s="39">
        <v>390075.03820746997</v>
      </c>
      <c r="S1013" s="41">
        <v>121585.559471</v>
      </c>
      <c r="T1013" s="39">
        <f t="shared" si="524"/>
        <v>0.31169787236252744</v>
      </c>
      <c r="V1013" s="42">
        <f>Input!M245</f>
        <v>22</v>
      </c>
      <c r="W1013" s="42">
        <f t="shared" si="526"/>
        <v>6.8573531919756032</v>
      </c>
      <c r="AC1013" s="5"/>
      <c r="AD1013" s="5"/>
      <c r="AE1013" s="5"/>
    </row>
    <row r="1014" spans="1:31" x14ac:dyDescent="0.3">
      <c r="P1014" s="38" t="s">
        <v>866</v>
      </c>
      <c r="Q1014" s="40" t="s">
        <v>1167</v>
      </c>
      <c r="R1014" s="39">
        <v>390075.03820746997</v>
      </c>
      <c r="S1014" s="41">
        <v>229964.006376</v>
      </c>
      <c r="T1014" s="39">
        <f t="shared" si="524"/>
        <v>0.58953786797731111</v>
      </c>
      <c r="V1014" s="42">
        <f>$V$1013</f>
        <v>22</v>
      </c>
      <c r="W1014" s="42">
        <f t="shared" si="526"/>
        <v>12.969833095500844</v>
      </c>
      <c r="AC1014" s="5"/>
      <c r="AD1014" s="5"/>
      <c r="AE1014" s="5"/>
    </row>
    <row r="1015" spans="1:31" x14ac:dyDescent="0.3">
      <c r="P1015" s="38" t="s">
        <v>866</v>
      </c>
      <c r="Q1015" s="40" t="s">
        <v>1173</v>
      </c>
      <c r="R1015" s="39">
        <v>390075.03820746997</v>
      </c>
      <c r="S1015" s="41">
        <v>33245.6711641</v>
      </c>
      <c r="T1015" s="39">
        <f t="shared" si="524"/>
        <v>8.5228912152070499E-2</v>
      </c>
      <c r="V1015" s="42">
        <f t="shared" ref="V1015:V1016" si="552">$V$1013</f>
        <v>22</v>
      </c>
      <c r="W1015" s="42">
        <f t="shared" si="526"/>
        <v>1.8750360673455511</v>
      </c>
      <c r="AC1015" s="5"/>
      <c r="AD1015" s="5"/>
      <c r="AE1015" s="5"/>
    </row>
    <row r="1016" spans="1:31" x14ac:dyDescent="0.3">
      <c r="P1016" s="38" t="s">
        <v>866</v>
      </c>
      <c r="Q1016" s="40" t="s">
        <v>1168</v>
      </c>
      <c r="R1016" s="39">
        <v>390075.03820746997</v>
      </c>
      <c r="S1016" s="41">
        <v>5279.8011963700001</v>
      </c>
      <c r="T1016" s="39">
        <f t="shared" si="524"/>
        <v>1.353534750809105E-2</v>
      </c>
      <c r="V1016" s="42">
        <f t="shared" si="552"/>
        <v>22</v>
      </c>
      <c r="W1016" s="42">
        <f t="shared" si="526"/>
        <v>0.29777764517800309</v>
      </c>
      <c r="AC1016" s="5"/>
      <c r="AD1016" s="5"/>
      <c r="AE1016" s="5"/>
    </row>
    <row r="1017" spans="1:31" x14ac:dyDescent="0.3">
      <c r="P1017" s="38" t="s">
        <v>814</v>
      </c>
      <c r="Q1017" s="40" t="s">
        <v>1146</v>
      </c>
      <c r="R1017" s="39">
        <v>617234.31386593822</v>
      </c>
      <c r="S1017" s="41">
        <v>58323.8529786</v>
      </c>
      <c r="T1017" s="39">
        <f t="shared" si="524"/>
        <v>9.449224009160935E-2</v>
      </c>
      <c r="V1017" s="42">
        <f>Input!M246</f>
        <v>17</v>
      </c>
      <c r="W1017" s="42">
        <f t="shared" si="526"/>
        <v>1.6063680815573589</v>
      </c>
    </row>
    <row r="1018" spans="1:31" x14ac:dyDescent="0.3">
      <c r="P1018" s="38" t="s">
        <v>814</v>
      </c>
      <c r="Q1018" s="40" t="s">
        <v>1174</v>
      </c>
      <c r="R1018" s="39">
        <v>617234.31386593822</v>
      </c>
      <c r="S1018" s="41">
        <v>92776.877578900006</v>
      </c>
      <c r="T1018" s="39">
        <f t="shared" si="524"/>
        <v>0.15031062838650108</v>
      </c>
      <c r="V1018" s="42">
        <f>$V$1017</f>
        <v>17</v>
      </c>
      <c r="W1018" s="42">
        <f t="shared" si="526"/>
        <v>2.5552806825705185</v>
      </c>
      <c r="AC1018" s="5"/>
      <c r="AD1018" s="5"/>
      <c r="AE1018" s="5"/>
    </row>
    <row r="1019" spans="1:31" x14ac:dyDescent="0.3">
      <c r="P1019" s="38" t="s">
        <v>814</v>
      </c>
      <c r="Q1019" s="40" t="s">
        <v>1148</v>
      </c>
      <c r="R1019" s="39">
        <v>617234.31386593822</v>
      </c>
      <c r="S1019" s="41">
        <v>189586.50991299999</v>
      </c>
      <c r="T1019" s="39">
        <f t="shared" si="524"/>
        <v>0.30715484485228683</v>
      </c>
      <c r="V1019" s="42">
        <f t="shared" ref="V1019:V1021" si="553">$V$1017</f>
        <v>17</v>
      </c>
      <c r="W1019" s="42">
        <f t="shared" si="526"/>
        <v>5.2216323624888759</v>
      </c>
      <c r="AC1019" s="5"/>
      <c r="AD1019" s="5"/>
      <c r="AE1019" s="5"/>
    </row>
    <row r="1020" spans="1:31" x14ac:dyDescent="0.3">
      <c r="P1020" s="38" t="s">
        <v>814</v>
      </c>
      <c r="Q1020" s="40" t="s">
        <v>1167</v>
      </c>
      <c r="R1020" s="39">
        <v>617234.31386593822</v>
      </c>
      <c r="S1020" s="41">
        <v>10840.723551578856</v>
      </c>
      <c r="T1020" s="39">
        <f t="shared" si="524"/>
        <v>1.756338445229964E-2</v>
      </c>
      <c r="V1020" s="42">
        <f t="shared" si="553"/>
        <v>17</v>
      </c>
      <c r="W1020" s="42">
        <f t="shared" si="526"/>
        <v>0.2985775356890939</v>
      </c>
      <c r="AC1020" s="5"/>
      <c r="AD1020" s="5"/>
      <c r="AE1020" s="5"/>
    </row>
    <row r="1021" spans="1:31" x14ac:dyDescent="0.3">
      <c r="P1021" s="38" t="s">
        <v>814</v>
      </c>
      <c r="Q1021" s="40" t="s">
        <v>1173</v>
      </c>
      <c r="R1021" s="39">
        <v>617234.31386593822</v>
      </c>
      <c r="S1021" s="41">
        <v>265706.34984385932</v>
      </c>
      <c r="T1021" s="39">
        <f t="shared" si="524"/>
        <v>0.43047890221730301</v>
      </c>
      <c r="V1021" s="42">
        <f t="shared" si="553"/>
        <v>17</v>
      </c>
      <c r="W1021" s="42">
        <f t="shared" si="526"/>
        <v>7.3181413376941506</v>
      </c>
      <c r="AC1021" s="5"/>
      <c r="AD1021" s="5"/>
      <c r="AE1021" s="5"/>
    </row>
    <row r="1022" spans="1:31" x14ac:dyDescent="0.3">
      <c r="P1022" s="38" t="s">
        <v>1118</v>
      </c>
      <c r="Q1022" s="40" t="s">
        <v>1331</v>
      </c>
      <c r="R1022" s="39">
        <v>369776.48130839999</v>
      </c>
      <c r="S1022" s="41">
        <v>32943.652972399999</v>
      </c>
      <c r="T1022" s="39">
        <f t="shared" si="524"/>
        <v>8.9090720036692717E-2</v>
      </c>
      <c r="V1022" s="42">
        <f>Input!M247</f>
        <v>34</v>
      </c>
      <c r="W1022" s="42">
        <f t="shared" si="526"/>
        <v>3.0290844812475521</v>
      </c>
      <c r="AC1022" s="5"/>
      <c r="AD1022" s="5"/>
      <c r="AE1022" s="5"/>
    </row>
    <row r="1023" spans="1:31" x14ac:dyDescent="0.3">
      <c r="P1023" s="38" t="s">
        <v>1118</v>
      </c>
      <c r="Q1023" s="40" t="s">
        <v>1332</v>
      </c>
      <c r="R1023" s="39">
        <v>369776.48130839999</v>
      </c>
      <c r="S1023" s="41">
        <v>336832.82833599998</v>
      </c>
      <c r="T1023" s="39">
        <f t="shared" si="524"/>
        <v>0.91090927996330728</v>
      </c>
      <c r="V1023" s="42">
        <f>$V$1022</f>
        <v>34</v>
      </c>
      <c r="W1023" s="42">
        <f t="shared" si="526"/>
        <v>30.970915518752449</v>
      </c>
      <c r="AC1023" s="5"/>
      <c r="AD1023" s="5"/>
      <c r="AE1023" s="5"/>
    </row>
    <row r="1024" spans="1:31" x14ac:dyDescent="0.3">
      <c r="P1024" s="38" t="s">
        <v>1119</v>
      </c>
      <c r="Q1024" s="40" t="s">
        <v>1267</v>
      </c>
      <c r="R1024" s="39">
        <v>726206.99374560628</v>
      </c>
      <c r="S1024" s="41">
        <v>21845.8448365</v>
      </c>
      <c r="T1024" s="39">
        <f t="shared" si="524"/>
        <v>3.0082118493274527E-2</v>
      </c>
      <c r="V1024" s="43">
        <f>Input!M248</f>
        <v>4040</v>
      </c>
      <c r="W1024" s="42">
        <f t="shared" si="526"/>
        <v>121.53175871282909</v>
      </c>
      <c r="AC1024" s="5"/>
      <c r="AD1024" s="5"/>
      <c r="AE1024" s="5"/>
    </row>
    <row r="1025" spans="16:31" x14ac:dyDescent="0.3">
      <c r="P1025" s="38" t="s">
        <v>1119</v>
      </c>
      <c r="Q1025" s="40" t="s">
        <v>1261</v>
      </c>
      <c r="R1025" s="39">
        <v>726206.99374560628</v>
      </c>
      <c r="S1025" s="41">
        <v>52681.007176764302</v>
      </c>
      <c r="T1025" s="39">
        <f t="shared" si="524"/>
        <v>7.2542687732939551E-2</v>
      </c>
      <c r="V1025" s="43">
        <f>$V$1024</f>
        <v>4040</v>
      </c>
      <c r="W1025" s="42">
        <f t="shared" si="526"/>
        <v>293.07245844107581</v>
      </c>
      <c r="AC1025" s="5"/>
      <c r="AD1025" s="5"/>
      <c r="AE1025" s="5"/>
    </row>
    <row r="1026" spans="16:31" x14ac:dyDescent="0.3">
      <c r="P1026" s="38" t="s">
        <v>1119</v>
      </c>
      <c r="Q1026" s="40" t="s">
        <v>1262</v>
      </c>
      <c r="R1026" s="39">
        <v>726206.99374560628</v>
      </c>
      <c r="S1026" s="41">
        <v>25999.692542199999</v>
      </c>
      <c r="T1026" s="39">
        <f t="shared" si="524"/>
        <v>3.5802040969200324E-2</v>
      </c>
      <c r="V1026" s="43">
        <f t="shared" ref="V1026:V1029" si="554">$V$1024</f>
        <v>4040</v>
      </c>
      <c r="W1026" s="42">
        <f t="shared" si="526"/>
        <v>144.64024551556932</v>
      </c>
    </row>
    <row r="1027" spans="16:31" x14ac:dyDescent="0.3">
      <c r="P1027" s="38" t="s">
        <v>1119</v>
      </c>
      <c r="Q1027" s="40" t="s">
        <v>1263</v>
      </c>
      <c r="R1027" s="39">
        <v>726206.99374560628</v>
      </c>
      <c r="S1027" s="41">
        <v>623621.12373220001</v>
      </c>
      <c r="T1027" s="39">
        <f t="shared" si="524"/>
        <v>0.85873742487070759</v>
      </c>
      <c r="V1027" s="43">
        <f t="shared" si="554"/>
        <v>4040</v>
      </c>
      <c r="W1027" s="42">
        <f t="shared" si="526"/>
        <v>3469.2991964776588</v>
      </c>
    </row>
    <row r="1028" spans="16:31" x14ac:dyDescent="0.3">
      <c r="P1028" s="38" t="s">
        <v>1119</v>
      </c>
      <c r="Q1028" s="40" t="s">
        <v>1279</v>
      </c>
      <c r="R1028" s="39">
        <v>726206.99374560628</v>
      </c>
      <c r="S1028" s="41">
        <v>990.02296600199998</v>
      </c>
      <c r="T1028" s="39">
        <f t="shared" ref="T1028:T1060" si="555">S1028/R1028</f>
        <v>1.3632793053888017E-3</v>
      </c>
      <c r="V1028" s="43">
        <f t="shared" si="554"/>
        <v>4040</v>
      </c>
      <c r="W1028" s="42">
        <f t="shared" ref="W1028:W1060" si="556">V1028*T1028</f>
        <v>5.5076483937707588</v>
      </c>
    </row>
    <row r="1029" spans="16:31" x14ac:dyDescent="0.3">
      <c r="P1029" s="38" t="s">
        <v>1119</v>
      </c>
      <c r="Q1029" s="40" t="s">
        <v>1276</v>
      </c>
      <c r="R1029" s="39">
        <v>726206.99374560628</v>
      </c>
      <c r="S1029" s="41">
        <v>1069.30249194</v>
      </c>
      <c r="T1029" s="39">
        <f t="shared" si="555"/>
        <v>1.4724486284892235E-3</v>
      </c>
      <c r="V1029" s="43">
        <f t="shared" si="554"/>
        <v>4040</v>
      </c>
      <c r="W1029" s="42">
        <f t="shared" si="556"/>
        <v>5.9486924590964625</v>
      </c>
    </row>
    <row r="1030" spans="16:31" x14ac:dyDescent="0.3">
      <c r="P1030" s="38" t="s">
        <v>1120</v>
      </c>
      <c r="Q1030" s="40" t="s">
        <v>1308</v>
      </c>
      <c r="R1030" s="39">
        <v>517373.13900369999</v>
      </c>
      <c r="S1030" s="41">
        <v>34031.916447000003</v>
      </c>
      <c r="T1030" s="39">
        <f t="shared" si="555"/>
        <v>6.5778282406649305E-2</v>
      </c>
      <c r="V1030" s="42">
        <f>Input!M249</f>
        <v>22</v>
      </c>
      <c r="W1030" s="42">
        <f t="shared" si="556"/>
        <v>1.4471222129462846</v>
      </c>
    </row>
    <row r="1031" spans="16:31" x14ac:dyDescent="0.3">
      <c r="P1031" s="38" t="s">
        <v>1120</v>
      </c>
      <c r="Q1031" s="40" t="s">
        <v>1317</v>
      </c>
      <c r="R1031" s="39">
        <v>517373.13900369999</v>
      </c>
      <c r="S1031" s="41">
        <v>12560.1165724</v>
      </c>
      <c r="T1031" s="39">
        <f t="shared" si="555"/>
        <v>2.4276707902901346E-2</v>
      </c>
      <c r="V1031" s="42">
        <f>$V$1030</f>
        <v>22</v>
      </c>
      <c r="W1031" s="42">
        <f t="shared" si="556"/>
        <v>0.53408757386382955</v>
      </c>
    </row>
    <row r="1032" spans="16:31" x14ac:dyDescent="0.3">
      <c r="P1032" s="38" t="s">
        <v>1120</v>
      </c>
      <c r="Q1032" s="40" t="s">
        <v>1318</v>
      </c>
      <c r="R1032" s="39">
        <v>517373.13900369999</v>
      </c>
      <c r="S1032" s="41">
        <v>253736.18519700001</v>
      </c>
      <c r="T1032" s="39">
        <f t="shared" si="555"/>
        <v>0.49043169439684697</v>
      </c>
      <c r="V1032" s="42">
        <f t="shared" ref="V1032:V1034" si="557">$V$1030</f>
        <v>22</v>
      </c>
      <c r="W1032" s="42">
        <f t="shared" si="556"/>
        <v>10.789497276730634</v>
      </c>
    </row>
    <row r="1033" spans="16:31" x14ac:dyDescent="0.3">
      <c r="P1033" s="38" t="s">
        <v>1120</v>
      </c>
      <c r="Q1033" s="40" t="s">
        <v>1299</v>
      </c>
      <c r="R1033" s="39">
        <v>517373.13900369999</v>
      </c>
      <c r="S1033" s="41">
        <v>156517.96599699999</v>
      </c>
      <c r="T1033" s="39">
        <f t="shared" si="555"/>
        <v>0.30252433726730577</v>
      </c>
      <c r="V1033" s="42">
        <f t="shared" si="557"/>
        <v>22</v>
      </c>
      <c r="W1033" s="42">
        <f t="shared" si="556"/>
        <v>6.6555354198807271</v>
      </c>
    </row>
    <row r="1034" spans="16:31" x14ac:dyDescent="0.3">
      <c r="P1034" s="38" t="s">
        <v>1120</v>
      </c>
      <c r="Q1034" s="40" t="s">
        <v>1316</v>
      </c>
      <c r="R1034" s="39">
        <v>517373.13900369999</v>
      </c>
      <c r="S1034" s="41">
        <v>60526.954790299998</v>
      </c>
      <c r="T1034" s="39">
        <f t="shared" si="555"/>
        <v>0.11698897802629668</v>
      </c>
      <c r="V1034" s="42">
        <f t="shared" si="557"/>
        <v>22</v>
      </c>
      <c r="W1034" s="42">
        <f t="shared" si="556"/>
        <v>2.5737575165785271</v>
      </c>
    </row>
    <row r="1035" spans="16:31" x14ac:dyDescent="0.3">
      <c r="P1035" s="38" t="s">
        <v>1121</v>
      </c>
      <c r="Q1035" s="40" t="s">
        <v>1234</v>
      </c>
      <c r="R1035" s="39">
        <v>536634.41236070998</v>
      </c>
      <c r="S1035" s="41">
        <v>6008.71975071</v>
      </c>
      <c r="T1035" s="39">
        <f t="shared" si="555"/>
        <v>1.1197045162044349E-2</v>
      </c>
      <c r="V1035" s="42">
        <f>Input!M250</f>
        <v>219</v>
      </c>
      <c r="W1035" s="42">
        <f t="shared" si="556"/>
        <v>2.4521528904877123</v>
      </c>
      <c r="AC1035" s="5"/>
      <c r="AD1035" s="5"/>
      <c r="AE1035" s="5"/>
    </row>
    <row r="1036" spans="16:31" x14ac:dyDescent="0.3">
      <c r="P1036" s="38" t="s">
        <v>1121</v>
      </c>
      <c r="Q1036" s="40" t="s">
        <v>1216</v>
      </c>
      <c r="R1036" s="39">
        <v>536634.41236070998</v>
      </c>
      <c r="S1036" s="41">
        <v>530625.69261000003</v>
      </c>
      <c r="T1036" s="39">
        <f t="shared" si="555"/>
        <v>0.98880295483795577</v>
      </c>
      <c r="V1036" s="42">
        <f>$V$1035</f>
        <v>219</v>
      </c>
      <c r="W1036" s="42">
        <f t="shared" si="556"/>
        <v>216.5478471095123</v>
      </c>
      <c r="AC1036" s="5"/>
      <c r="AD1036" s="5"/>
      <c r="AE1036" s="5"/>
    </row>
    <row r="1037" spans="16:31" x14ac:dyDescent="0.3">
      <c r="P1037" s="38" t="s">
        <v>900</v>
      </c>
      <c r="Q1037" s="40" t="s">
        <v>1169</v>
      </c>
      <c r="R1037" s="39">
        <v>590499.89564457827</v>
      </c>
      <c r="S1037" s="41">
        <v>409224.11461506534</v>
      </c>
      <c r="T1037" s="39">
        <f t="shared" si="555"/>
        <v>0.69301301767100942</v>
      </c>
      <c r="V1037" s="43">
        <f>Input!M251</f>
        <v>11037</v>
      </c>
      <c r="W1037" s="42">
        <f t="shared" si="556"/>
        <v>7648.7846760349312</v>
      </c>
      <c r="AC1037" s="5"/>
      <c r="AD1037" s="5"/>
      <c r="AE1037" s="5"/>
    </row>
    <row r="1038" spans="16:31" x14ac:dyDescent="0.3">
      <c r="P1038" s="38" t="s">
        <v>900</v>
      </c>
      <c r="Q1038" s="40" t="s">
        <v>1185</v>
      </c>
      <c r="R1038" s="39">
        <v>590499.89564457827</v>
      </c>
      <c r="S1038" s="41">
        <v>218.60555440300001</v>
      </c>
      <c r="T1038" s="39">
        <f t="shared" si="555"/>
        <v>3.7020422190654989E-4</v>
      </c>
      <c r="V1038" s="43">
        <f>$V$1037</f>
        <v>11037</v>
      </c>
      <c r="W1038" s="42">
        <f t="shared" si="556"/>
        <v>4.085943997182591</v>
      </c>
      <c r="AC1038" s="5"/>
      <c r="AD1038" s="5"/>
      <c r="AE1038" s="5"/>
    </row>
    <row r="1039" spans="16:31" x14ac:dyDescent="0.3">
      <c r="P1039" s="38" t="s">
        <v>900</v>
      </c>
      <c r="Q1039" s="40" t="s">
        <v>1179</v>
      </c>
      <c r="R1039" s="39">
        <v>590499.89564457827</v>
      </c>
      <c r="S1039" s="41">
        <v>8731.6357591100004</v>
      </c>
      <c r="T1039" s="39">
        <f t="shared" si="555"/>
        <v>1.4786854025738169E-2</v>
      </c>
      <c r="V1039" s="43">
        <f t="shared" ref="V1039:V1040" si="558">$V$1037</f>
        <v>11037</v>
      </c>
      <c r="W1039" s="42">
        <f t="shared" si="556"/>
        <v>163.20250788207218</v>
      </c>
      <c r="AC1039" s="5"/>
      <c r="AD1039" s="5"/>
      <c r="AE1039" s="5"/>
    </row>
    <row r="1040" spans="16:31" x14ac:dyDescent="0.3">
      <c r="P1040" s="38" t="s">
        <v>900</v>
      </c>
      <c r="Q1040" s="40" t="s">
        <v>1180</v>
      </c>
      <c r="R1040" s="39">
        <v>590499.89564457827</v>
      </c>
      <c r="S1040" s="41">
        <v>172325.539716</v>
      </c>
      <c r="T1040" s="39">
        <f t="shared" si="555"/>
        <v>0.291829924081346</v>
      </c>
      <c r="V1040" s="43">
        <f t="shared" si="558"/>
        <v>11037</v>
      </c>
      <c r="W1040" s="42">
        <f t="shared" si="556"/>
        <v>3220.9268720858158</v>
      </c>
    </row>
    <row r="1041" spans="16:31" x14ac:dyDescent="0.3">
      <c r="P1041" s="38" t="s">
        <v>1122</v>
      </c>
      <c r="Q1041" s="40" t="s">
        <v>1197</v>
      </c>
      <c r="R1041" s="39">
        <v>445308.26998320001</v>
      </c>
      <c r="S1041" s="41">
        <v>16709.466013099998</v>
      </c>
      <c r="T1041" s="39">
        <f t="shared" si="555"/>
        <v>3.752336783175033E-2</v>
      </c>
      <c r="V1041" s="42">
        <f>Input!M252</f>
        <v>15</v>
      </c>
      <c r="W1041" s="42">
        <f t="shared" si="556"/>
        <v>0.56285051747625492</v>
      </c>
    </row>
    <row r="1042" spans="16:31" x14ac:dyDescent="0.3">
      <c r="P1042" s="38" t="s">
        <v>1122</v>
      </c>
      <c r="Q1042" s="40" t="s">
        <v>1198</v>
      </c>
      <c r="R1042" s="39">
        <v>445308.26998320001</v>
      </c>
      <c r="S1042" s="41">
        <v>19825.389162399999</v>
      </c>
      <c r="T1042" s="39">
        <f t="shared" si="555"/>
        <v>4.4520595054630234E-2</v>
      </c>
      <c r="V1042" s="42">
        <f>$V$1041</f>
        <v>15</v>
      </c>
      <c r="W1042" s="42">
        <f t="shared" si="556"/>
        <v>0.6678089258194535</v>
      </c>
    </row>
    <row r="1043" spans="16:31" x14ac:dyDescent="0.3">
      <c r="P1043" s="38" t="s">
        <v>1122</v>
      </c>
      <c r="Q1043" s="40" t="s">
        <v>1181</v>
      </c>
      <c r="R1043" s="39">
        <v>445308.26998320001</v>
      </c>
      <c r="S1043" s="41">
        <v>33693.329223699999</v>
      </c>
      <c r="T1043" s="39">
        <f t="shared" si="555"/>
        <v>7.5662931714632509E-2</v>
      </c>
      <c r="V1043" s="42">
        <f t="shared" ref="V1043:V1045" si="559">$V$1041</f>
        <v>15</v>
      </c>
      <c r="W1043" s="42">
        <f t="shared" si="556"/>
        <v>1.1349439757194877</v>
      </c>
    </row>
    <row r="1044" spans="16:31" x14ac:dyDescent="0.3">
      <c r="P1044" s="38" t="s">
        <v>1122</v>
      </c>
      <c r="Q1044" s="40" t="s">
        <v>1202</v>
      </c>
      <c r="R1044" s="39">
        <v>445308.26998320001</v>
      </c>
      <c r="S1044" s="41">
        <v>175623.31530399999</v>
      </c>
      <c r="T1044" s="39">
        <f t="shared" si="555"/>
        <v>0.39438592800134986</v>
      </c>
      <c r="V1044" s="42">
        <f t="shared" si="559"/>
        <v>15</v>
      </c>
      <c r="W1044" s="42">
        <f t="shared" si="556"/>
        <v>5.9157889200202476</v>
      </c>
    </row>
    <row r="1045" spans="16:31" x14ac:dyDescent="0.3">
      <c r="P1045" s="38" t="s">
        <v>1122</v>
      </c>
      <c r="Q1045" s="40" t="s">
        <v>1203</v>
      </c>
      <c r="R1045" s="39">
        <v>445308.26998320001</v>
      </c>
      <c r="S1045" s="41">
        <v>199456.77028</v>
      </c>
      <c r="T1045" s="39">
        <f t="shared" si="555"/>
        <v>0.44790717739763702</v>
      </c>
      <c r="V1045" s="42">
        <f t="shared" si="559"/>
        <v>15</v>
      </c>
      <c r="W1045" s="42">
        <f t="shared" si="556"/>
        <v>6.7186076609645555</v>
      </c>
    </row>
    <row r="1046" spans="16:31" x14ac:dyDescent="0.3">
      <c r="P1046" s="38" t="s">
        <v>1123</v>
      </c>
      <c r="Q1046" s="40" t="s">
        <v>1344</v>
      </c>
      <c r="R1046" s="39">
        <v>495516.26286177</v>
      </c>
      <c r="S1046" s="41">
        <v>99786.675883100004</v>
      </c>
      <c r="T1046" s="39">
        <f t="shared" si="555"/>
        <v>0.2013792146937802</v>
      </c>
      <c r="V1046" s="42">
        <f>Input!M253</f>
        <v>313</v>
      </c>
      <c r="W1046" s="42">
        <f t="shared" si="556"/>
        <v>63.0316941991532</v>
      </c>
    </row>
    <row r="1047" spans="16:31" x14ac:dyDescent="0.3">
      <c r="P1047" s="38" t="s">
        <v>1123</v>
      </c>
      <c r="Q1047" s="40" t="s">
        <v>1232</v>
      </c>
      <c r="R1047" s="39">
        <v>495516.26286177</v>
      </c>
      <c r="S1047" s="41">
        <v>5887.9756466700001</v>
      </c>
      <c r="T1047" s="39">
        <f t="shared" si="555"/>
        <v>1.1882507372543127E-2</v>
      </c>
      <c r="V1047" s="42">
        <f>$V$1046</f>
        <v>313</v>
      </c>
      <c r="W1047" s="42">
        <f t="shared" si="556"/>
        <v>3.7192248076059986</v>
      </c>
    </row>
    <row r="1048" spans="16:31" x14ac:dyDescent="0.3">
      <c r="P1048" s="38" t="s">
        <v>1123</v>
      </c>
      <c r="Q1048" s="40" t="s">
        <v>1233</v>
      </c>
      <c r="R1048" s="39">
        <v>495516.26286177</v>
      </c>
      <c r="S1048" s="41">
        <v>201697.37895899999</v>
      </c>
      <c r="T1048" s="39">
        <f t="shared" si="555"/>
        <v>0.40704492279250543</v>
      </c>
      <c r="V1048" s="42">
        <f t="shared" ref="V1048:V1049" si="560">$V$1046</f>
        <v>313</v>
      </c>
      <c r="W1048" s="42">
        <f t="shared" si="556"/>
        <v>127.4050608340542</v>
      </c>
    </row>
    <row r="1049" spans="16:31" x14ac:dyDescent="0.3">
      <c r="P1049" s="38" t="s">
        <v>1123</v>
      </c>
      <c r="Q1049" s="40" t="s">
        <v>1237</v>
      </c>
      <c r="R1049" s="39">
        <v>495516.26286177</v>
      </c>
      <c r="S1049" s="41">
        <v>188144.23237300001</v>
      </c>
      <c r="T1049" s="39">
        <f t="shared" si="555"/>
        <v>0.37969335514117125</v>
      </c>
      <c r="V1049" s="42">
        <f t="shared" si="560"/>
        <v>313</v>
      </c>
      <c r="W1049" s="42">
        <f t="shared" si="556"/>
        <v>118.8440201591866</v>
      </c>
    </row>
    <row r="1050" spans="16:31" x14ac:dyDescent="0.3">
      <c r="P1050" s="38" t="s">
        <v>749</v>
      </c>
      <c r="Q1050" s="40" t="s">
        <v>1168</v>
      </c>
      <c r="R1050" s="39">
        <v>595609.31840878201</v>
      </c>
      <c r="S1050" s="41">
        <v>483.11192008199998</v>
      </c>
      <c r="T1050" s="39">
        <f t="shared" si="555"/>
        <v>8.1112216540310718E-4</v>
      </c>
      <c r="V1050" s="42">
        <f>Input!M254</f>
        <v>90</v>
      </c>
      <c r="W1050" s="42">
        <f t="shared" si="556"/>
        <v>7.3000994886279647E-2</v>
      </c>
    </row>
    <row r="1051" spans="16:31" x14ac:dyDescent="0.3">
      <c r="P1051" s="38" t="s">
        <v>749</v>
      </c>
      <c r="Q1051" s="40" t="s">
        <v>1169</v>
      </c>
      <c r="R1051" s="39">
        <v>595609.31840878201</v>
      </c>
      <c r="S1051" s="41">
        <v>71648.530797999993</v>
      </c>
      <c r="T1051" s="39">
        <f t="shared" si="555"/>
        <v>0.12029450947714314</v>
      </c>
      <c r="V1051" s="42">
        <f>$V$1050</f>
        <v>90</v>
      </c>
      <c r="W1051" s="42">
        <f t="shared" si="556"/>
        <v>10.826505852942882</v>
      </c>
      <c r="AC1051" s="5"/>
      <c r="AD1051" s="5"/>
      <c r="AE1051" s="5"/>
    </row>
    <row r="1052" spans="16:31" x14ac:dyDescent="0.3">
      <c r="P1052" s="38" t="s">
        <v>749</v>
      </c>
      <c r="Q1052" s="40" t="s">
        <v>1170</v>
      </c>
      <c r="R1052" s="39">
        <v>595609.31840878201</v>
      </c>
      <c r="S1052" s="41">
        <v>221607.5066506</v>
      </c>
      <c r="T1052" s="39">
        <f t="shared" si="555"/>
        <v>0.37206856877700001</v>
      </c>
      <c r="V1052" s="42">
        <f t="shared" ref="V1052:V1054" si="561">$V$1050</f>
        <v>90</v>
      </c>
      <c r="W1052" s="42">
        <f t="shared" si="556"/>
        <v>33.486171189929998</v>
      </c>
      <c r="AC1052" s="5"/>
      <c r="AD1052" s="5"/>
      <c r="AE1052" s="5"/>
    </row>
    <row r="1053" spans="16:31" x14ac:dyDescent="0.3">
      <c r="P1053" s="38" t="s">
        <v>749</v>
      </c>
      <c r="Q1053" s="40" t="s">
        <v>1277</v>
      </c>
      <c r="R1053" s="39">
        <v>595609.31840878201</v>
      </c>
      <c r="S1053" s="41">
        <v>40250.978988199997</v>
      </c>
      <c r="T1053" s="39">
        <f t="shared" si="555"/>
        <v>6.7579498413043157E-2</v>
      </c>
      <c r="V1053" s="42">
        <f t="shared" si="561"/>
        <v>90</v>
      </c>
      <c r="W1053" s="42">
        <f t="shared" si="556"/>
        <v>6.0821548571738839</v>
      </c>
      <c r="AC1053" s="5"/>
      <c r="AD1053" s="5"/>
      <c r="AE1053" s="5"/>
    </row>
    <row r="1054" spans="16:31" x14ac:dyDescent="0.3">
      <c r="P1054" s="38" t="s">
        <v>749</v>
      </c>
      <c r="Q1054" s="40" t="s">
        <v>1171</v>
      </c>
      <c r="R1054" s="39">
        <v>595609.31840878201</v>
      </c>
      <c r="S1054" s="41">
        <v>261619.19005189999</v>
      </c>
      <c r="T1054" s="39">
        <f t="shared" si="555"/>
        <v>0.43924630116741054</v>
      </c>
      <c r="V1054" s="42">
        <f t="shared" si="561"/>
        <v>90</v>
      </c>
      <c r="W1054" s="42">
        <f t="shared" si="556"/>
        <v>39.532167105066947</v>
      </c>
      <c r="AC1054" s="5"/>
      <c r="AD1054" s="5"/>
      <c r="AE1054" s="5"/>
    </row>
    <row r="1055" spans="16:31" x14ac:dyDescent="0.3">
      <c r="P1055" s="38" t="s">
        <v>1124</v>
      </c>
      <c r="Q1055" s="40" t="s">
        <v>1335</v>
      </c>
      <c r="R1055" s="39">
        <v>674337.57065595291</v>
      </c>
      <c r="S1055" s="41">
        <v>673730.05275599996</v>
      </c>
      <c r="T1055" s="39">
        <f t="shared" si="555"/>
        <v>0.99909908934873382</v>
      </c>
      <c r="V1055" s="42">
        <f>Input!M255</f>
        <v>59</v>
      </c>
      <c r="W1055" s="42">
        <f t="shared" si="556"/>
        <v>58.946846271575296</v>
      </c>
      <c r="AC1055" s="5"/>
      <c r="AD1055" s="5"/>
      <c r="AE1055" s="5"/>
    </row>
    <row r="1056" spans="16:31" x14ac:dyDescent="0.3">
      <c r="P1056" s="38" t="s">
        <v>1124</v>
      </c>
      <c r="Q1056" s="40" t="s">
        <v>1334</v>
      </c>
      <c r="R1056" s="39">
        <v>674337.57065595291</v>
      </c>
      <c r="S1056" s="41">
        <v>607.51789995299998</v>
      </c>
      <c r="T1056" s="39">
        <f t="shared" si="555"/>
        <v>9.0091065126631615E-4</v>
      </c>
      <c r="V1056" s="42">
        <f>$V$1055</f>
        <v>59</v>
      </c>
      <c r="W1056" s="42">
        <f t="shared" si="556"/>
        <v>5.3153728424712651E-2</v>
      </c>
      <c r="AC1056" s="5"/>
      <c r="AD1056" s="5"/>
      <c r="AE1056" s="5"/>
    </row>
    <row r="1057" spans="16:31" x14ac:dyDescent="0.3">
      <c r="P1057" s="38" t="s">
        <v>1125</v>
      </c>
      <c r="Q1057" s="40" t="s">
        <v>1324</v>
      </c>
      <c r="R1057" s="41">
        <v>833034.86953909998</v>
      </c>
      <c r="S1057" s="41">
        <v>300086.36792599998</v>
      </c>
      <c r="T1057" s="39">
        <f t="shared" si="555"/>
        <v>0.36023266119944203</v>
      </c>
      <c r="V1057" s="42">
        <f>Input!M256</f>
        <v>32</v>
      </c>
      <c r="W1057" s="42">
        <f t="shared" si="556"/>
        <v>11.527445158382145</v>
      </c>
      <c r="AC1057" s="5"/>
      <c r="AD1057" s="5"/>
      <c r="AE1057" s="5"/>
    </row>
    <row r="1058" spans="16:31" x14ac:dyDescent="0.3">
      <c r="P1058" s="38" t="s">
        <v>1125</v>
      </c>
      <c r="Q1058" s="40" t="s">
        <v>1306</v>
      </c>
      <c r="R1058" s="41">
        <v>833034.86953909998</v>
      </c>
      <c r="S1058" s="41">
        <v>273602.35461699998</v>
      </c>
      <c r="T1058" s="39">
        <f t="shared" si="555"/>
        <v>0.32844045864295957</v>
      </c>
      <c r="V1058" s="42">
        <f>$V$1057</f>
        <v>32</v>
      </c>
      <c r="W1058" s="42">
        <f t="shared" si="556"/>
        <v>10.510094676574706</v>
      </c>
      <c r="AC1058" s="5"/>
      <c r="AD1058" s="5"/>
      <c r="AE1058" s="5"/>
    </row>
    <row r="1059" spans="16:31" x14ac:dyDescent="0.3">
      <c r="P1059" s="38" t="s">
        <v>1125</v>
      </c>
      <c r="Q1059" s="40" t="s">
        <v>1300</v>
      </c>
      <c r="R1059" s="41">
        <v>833034.86953909998</v>
      </c>
      <c r="S1059" s="41">
        <v>220754.96110399999</v>
      </c>
      <c r="T1059" s="39">
        <f t="shared" si="555"/>
        <v>0.26500086512121501</v>
      </c>
      <c r="V1059" s="42">
        <f t="shared" ref="V1059:V1060" si="562">$V$1057</f>
        <v>32</v>
      </c>
      <c r="W1059" s="42">
        <f t="shared" si="556"/>
        <v>8.4800276838788804</v>
      </c>
    </row>
    <row r="1060" spans="16:31" x14ac:dyDescent="0.3">
      <c r="P1060" s="38" t="s">
        <v>1125</v>
      </c>
      <c r="Q1060" s="40" t="s">
        <v>1314</v>
      </c>
      <c r="R1060" s="41">
        <v>833034.86953909998</v>
      </c>
      <c r="S1060" s="41">
        <v>38591.185892100002</v>
      </c>
      <c r="T1060" s="39">
        <f t="shared" si="555"/>
        <v>4.6326015036383367E-2</v>
      </c>
      <c r="V1060" s="42">
        <f t="shared" si="562"/>
        <v>32</v>
      </c>
      <c r="W1060" s="42">
        <f t="shared" si="556"/>
        <v>1.4824324811642677</v>
      </c>
    </row>
    <row r="1061" spans="16:31" x14ac:dyDescent="0.3">
      <c r="P1061"/>
      <c r="Q1061" s="22"/>
    </row>
    <row r="1062" spans="16:31" x14ac:dyDescent="0.3">
      <c r="P1062"/>
      <c r="Q1062" s="22"/>
      <c r="AC1062" s="5"/>
      <c r="AD1062" s="5"/>
      <c r="AE1062" s="5"/>
    </row>
    <row r="1063" spans="16:31" x14ac:dyDescent="0.3">
      <c r="P1063"/>
      <c r="Q1063" s="22"/>
      <c r="AC1063" s="5"/>
      <c r="AD1063" s="5"/>
      <c r="AE1063" s="5"/>
    </row>
    <row r="1064" spans="16:31" x14ac:dyDescent="0.3">
      <c r="P1064"/>
      <c r="Q1064" s="22"/>
      <c r="AC1064" s="5"/>
      <c r="AD1064" s="5"/>
      <c r="AE1064" s="5"/>
    </row>
    <row r="1065" spans="16:31" x14ac:dyDescent="0.3">
      <c r="P1065"/>
      <c r="Q1065" s="22"/>
      <c r="AC1065" s="5"/>
      <c r="AD1065" s="5"/>
      <c r="AE1065" s="5"/>
    </row>
    <row r="1066" spans="16:31" x14ac:dyDescent="0.3">
      <c r="P1066"/>
      <c r="Q1066" s="22"/>
    </row>
    <row r="1067" spans="16:31" x14ac:dyDescent="0.3">
      <c r="P1067"/>
      <c r="Q1067" s="22"/>
    </row>
    <row r="1068" spans="16:31" x14ac:dyDescent="0.3">
      <c r="P1068"/>
      <c r="Q1068" s="22"/>
      <c r="AC1068" s="5"/>
      <c r="AD1068" s="5"/>
      <c r="AE1068" s="5"/>
    </row>
    <row r="1069" spans="16:31" x14ac:dyDescent="0.3">
      <c r="P1069"/>
      <c r="Q1069" s="22"/>
      <c r="AC1069" s="5"/>
      <c r="AD1069" s="5"/>
      <c r="AE1069" s="5"/>
    </row>
    <row r="1070" spans="16:31" x14ac:dyDescent="0.3">
      <c r="P1070"/>
      <c r="Q1070" s="22"/>
      <c r="AC1070" s="5"/>
      <c r="AD1070" s="5"/>
      <c r="AE1070" s="5"/>
    </row>
    <row r="1071" spans="16:31" x14ac:dyDescent="0.3">
      <c r="P1071"/>
      <c r="Q1071" s="22"/>
      <c r="AC1071" s="5"/>
      <c r="AD1071" s="5"/>
      <c r="AE1071" s="5"/>
    </row>
    <row r="1072" spans="16:31" x14ac:dyDescent="0.3">
      <c r="P1072"/>
      <c r="Q1072" s="22"/>
      <c r="AC1072" s="5"/>
      <c r="AD1072" s="5"/>
      <c r="AE1072" s="5"/>
    </row>
    <row r="1073" spans="16:31" x14ac:dyDescent="0.3">
      <c r="P1073"/>
      <c r="Q1073" s="22"/>
      <c r="AC1073" s="5"/>
      <c r="AD1073" s="5"/>
      <c r="AE1073" s="5"/>
    </row>
    <row r="1074" spans="16:31" x14ac:dyDescent="0.3">
      <c r="P1074"/>
      <c r="Q1074" s="22"/>
      <c r="AC1074" s="5"/>
      <c r="AD1074" s="5"/>
      <c r="AE1074" s="5"/>
    </row>
    <row r="1075" spans="16:31" x14ac:dyDescent="0.3">
      <c r="P1075"/>
      <c r="Q1075" s="22"/>
      <c r="AC1075" s="5"/>
      <c r="AD1075" s="5"/>
      <c r="AE1075" s="5"/>
    </row>
    <row r="1076" spans="16:31" x14ac:dyDescent="0.3">
      <c r="P1076"/>
      <c r="Q1076" s="22"/>
      <c r="AC1076" s="5"/>
      <c r="AD1076" s="5"/>
      <c r="AE1076" s="5"/>
    </row>
    <row r="1077" spans="16:31" x14ac:dyDescent="0.3">
      <c r="P1077"/>
      <c r="Q1077" s="22"/>
    </row>
    <row r="1078" spans="16:31" x14ac:dyDescent="0.3">
      <c r="P1078"/>
      <c r="Q1078" s="22"/>
    </row>
    <row r="1079" spans="16:31" x14ac:dyDescent="0.3">
      <c r="P1079"/>
      <c r="Q1079" s="22"/>
    </row>
    <row r="1080" spans="16:31" x14ac:dyDescent="0.3">
      <c r="P1080"/>
      <c r="Q1080" s="22"/>
    </row>
    <row r="1081" spans="16:31" x14ac:dyDescent="0.3">
      <c r="P1081"/>
      <c r="Q1081" s="22"/>
    </row>
    <row r="1082" spans="16:31" x14ac:dyDescent="0.3">
      <c r="P1082"/>
      <c r="Q1082" s="22"/>
    </row>
    <row r="1083" spans="16:31" x14ac:dyDescent="0.3">
      <c r="P1083"/>
      <c r="Q1083" s="22"/>
    </row>
    <row r="1084" spans="16:31" x14ac:dyDescent="0.3">
      <c r="P1084"/>
      <c r="Q1084" s="22"/>
    </row>
    <row r="1085" spans="16:31" x14ac:dyDescent="0.3">
      <c r="P1085"/>
      <c r="Q1085" s="22"/>
    </row>
    <row r="1086" spans="16:31" x14ac:dyDescent="0.3">
      <c r="P1086"/>
      <c r="Q1086" s="22"/>
    </row>
    <row r="1087" spans="16:31" x14ac:dyDescent="0.3">
      <c r="P1087"/>
      <c r="Q1087" s="22"/>
    </row>
    <row r="1088" spans="16:31" x14ac:dyDescent="0.3">
      <c r="P1088"/>
      <c r="Q1088" s="22"/>
    </row>
    <row r="1089" spans="16:17" x14ac:dyDescent="0.3">
      <c r="P1089"/>
      <c r="Q1089" s="22"/>
    </row>
    <row r="1090" spans="16:17" x14ac:dyDescent="0.3">
      <c r="P1090"/>
      <c r="Q1090" s="22"/>
    </row>
    <row r="1091" spans="16:17" x14ac:dyDescent="0.3">
      <c r="P1091"/>
      <c r="Q1091" s="22"/>
    </row>
    <row r="1092" spans="16:17" x14ac:dyDescent="0.3">
      <c r="P1092"/>
      <c r="Q1092" s="22"/>
    </row>
    <row r="1093" spans="16:17" x14ac:dyDescent="0.3">
      <c r="P1093"/>
      <c r="Q1093" s="22"/>
    </row>
    <row r="1094" spans="16:17" x14ac:dyDescent="0.3">
      <c r="P1094"/>
      <c r="Q1094" s="22"/>
    </row>
    <row r="1095" spans="16:17" x14ac:dyDescent="0.3">
      <c r="P1095"/>
      <c r="Q1095" s="22"/>
    </row>
    <row r="1096" spans="16:17" x14ac:dyDescent="0.3">
      <c r="P1096"/>
      <c r="Q1096" s="22"/>
    </row>
  </sheetData>
  <sortState ref="M3:M1009">
    <sortCondition ref="M3"/>
  </sortState>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R1096"/>
  <sheetViews>
    <sheetView workbookViewId="0">
      <pane ySplit="1" topLeftCell="A2" activePane="bottomLeft" state="frozen"/>
      <selection activeCell="C1" sqref="C1"/>
      <selection pane="bottomLeft" activeCell="I2" sqref="I2"/>
    </sheetView>
  </sheetViews>
  <sheetFormatPr defaultRowHeight="14.4" x14ac:dyDescent="0.3"/>
  <cols>
    <col min="1" max="1" width="8.88671875" customWidth="1"/>
    <col min="2" max="2" width="14.6640625" customWidth="1"/>
    <col min="3" max="3" width="12.88671875" customWidth="1"/>
    <col min="4" max="4" width="13.88671875" customWidth="1"/>
    <col min="5" max="5" width="13.109375" customWidth="1"/>
    <col min="6" max="6" width="11.5546875" customWidth="1"/>
    <col min="7" max="7" width="2.6640625" style="9" customWidth="1"/>
    <col min="8" max="8" width="16.33203125" customWidth="1"/>
    <col min="9" max="9" width="16.88671875" customWidth="1"/>
    <col min="10" max="10" width="17.88671875" customWidth="1"/>
    <col min="11" max="11" width="18.44140625" customWidth="1"/>
    <col min="12" max="12" width="2.6640625" style="9" customWidth="1"/>
    <col min="14" max="14" width="17.5546875" customWidth="1"/>
    <col min="17" max="17" width="17.109375" style="26" customWidth="1"/>
  </cols>
  <sheetData>
    <row r="1" spans="1:18" ht="43.2" x14ac:dyDescent="0.3">
      <c r="A1" s="16" t="s">
        <v>1126</v>
      </c>
      <c r="B1" s="17" t="s">
        <v>919</v>
      </c>
      <c r="C1" s="17" t="s">
        <v>7</v>
      </c>
      <c r="D1" s="17" t="s">
        <v>1685</v>
      </c>
      <c r="E1" s="17" t="s">
        <v>1686</v>
      </c>
      <c r="F1" s="17" t="s">
        <v>922</v>
      </c>
      <c r="H1" s="66" t="s">
        <v>1348</v>
      </c>
      <c r="I1" s="66" t="s">
        <v>1347</v>
      </c>
      <c r="J1" s="17" t="s">
        <v>1349</v>
      </c>
      <c r="K1" s="17" t="s">
        <v>1350</v>
      </c>
      <c r="M1" s="17" t="s">
        <v>7</v>
      </c>
      <c r="N1" s="17" t="s">
        <v>1351</v>
      </c>
      <c r="Q1" s="27"/>
      <c r="R1" s="28"/>
    </row>
    <row r="2" spans="1:18" x14ac:dyDescent="0.3">
      <c r="A2" s="21" t="s">
        <v>53</v>
      </c>
      <c r="B2" t="s">
        <v>941</v>
      </c>
      <c r="C2" s="22" t="s">
        <v>1140</v>
      </c>
      <c r="D2" s="5">
        <v>584095.20634846704</v>
      </c>
      <c r="E2" s="5">
        <v>499037.91046099999</v>
      </c>
      <c r="F2" s="5">
        <f>E2/D2</f>
        <v>0.85437768541328785</v>
      </c>
      <c r="H2" s="5">
        <v>5118</v>
      </c>
      <c r="I2" s="5">
        <v>566</v>
      </c>
      <c r="J2" s="5">
        <f>SUM(H2:I2)</f>
        <v>5684</v>
      </c>
      <c r="K2" s="5">
        <f>J2*F2</f>
        <v>4856.2827638891285</v>
      </c>
      <c r="M2" s="18">
        <v>11090101</v>
      </c>
      <c r="N2" s="18">
        <f>SUM(K43,K70,K1016)</f>
        <v>56255.190920121342</v>
      </c>
      <c r="Q2" s="29"/>
      <c r="R2" s="30"/>
    </row>
    <row r="3" spans="1:18" x14ac:dyDescent="0.3">
      <c r="A3" s="21" t="s">
        <v>53</v>
      </c>
      <c r="B3" t="s">
        <v>941</v>
      </c>
      <c r="C3" s="22" t="s">
        <v>1141</v>
      </c>
      <c r="D3" s="5">
        <v>584095.20634846704</v>
      </c>
      <c r="E3" s="5">
        <v>84838.973651799999</v>
      </c>
      <c r="F3" s="5">
        <f t="shared" ref="F3:F66" si="0">E3/D3</f>
        <v>0.14524853607715738</v>
      </c>
      <c r="H3" s="5">
        <v>5118</v>
      </c>
      <c r="I3" s="5">
        <v>566</v>
      </c>
      <c r="J3" s="5">
        <f t="shared" ref="J3:J66" si="1">SUM(H3:I3)</f>
        <v>5684</v>
      </c>
      <c r="K3" s="5">
        <f t="shared" ref="K3:K66" si="2">J3*F3</f>
        <v>825.59267906256252</v>
      </c>
      <c r="M3" s="18">
        <v>11090102</v>
      </c>
      <c r="N3" s="18">
        <f>SUM(K18,K44,K71)</f>
        <v>112928.7462792408</v>
      </c>
      <c r="Q3" s="27"/>
      <c r="R3" s="28"/>
    </row>
    <row r="4" spans="1:18" x14ac:dyDescent="0.3">
      <c r="A4" s="21" t="s">
        <v>53</v>
      </c>
      <c r="B4" t="s">
        <v>941</v>
      </c>
      <c r="C4" s="22" t="s">
        <v>1142</v>
      </c>
      <c r="D4" s="5">
        <v>584095.20634846704</v>
      </c>
      <c r="E4" s="5">
        <v>218.322235667</v>
      </c>
      <c r="F4" s="5">
        <f t="shared" si="0"/>
        <v>3.7377850955474287E-4</v>
      </c>
      <c r="H4" s="5">
        <v>5118</v>
      </c>
      <c r="I4" s="5">
        <v>566</v>
      </c>
      <c r="J4" s="5">
        <f t="shared" si="1"/>
        <v>5684</v>
      </c>
      <c r="K4" s="5">
        <f t="shared" si="2"/>
        <v>2.1245570483091583</v>
      </c>
      <c r="M4" s="18">
        <v>11090103</v>
      </c>
      <c r="N4" s="18">
        <f>SUM(K19,K45)</f>
        <v>133516.34200109137</v>
      </c>
      <c r="Q4" s="27"/>
      <c r="R4" s="28"/>
    </row>
    <row r="5" spans="1:18" x14ac:dyDescent="0.3">
      <c r="A5" s="21" t="s">
        <v>53</v>
      </c>
      <c r="B5" t="s">
        <v>960</v>
      </c>
      <c r="C5" s="22" t="s">
        <v>1143</v>
      </c>
      <c r="D5" s="5">
        <v>591416.18053839996</v>
      </c>
      <c r="E5" s="5">
        <v>16157.1086163</v>
      </c>
      <c r="F5" s="5">
        <f t="shared" si="0"/>
        <v>2.7319355046375737E-2</v>
      </c>
      <c r="H5" s="5">
        <v>58775</v>
      </c>
      <c r="I5" s="5">
        <v>607</v>
      </c>
      <c r="J5" s="5">
        <f t="shared" si="1"/>
        <v>59382</v>
      </c>
      <c r="K5" s="5">
        <f t="shared" si="2"/>
        <v>1622.2779413638839</v>
      </c>
      <c r="M5" s="18">
        <v>11090104</v>
      </c>
      <c r="N5" s="18">
        <f>SUM(K20,K46)</f>
        <v>56170.854908866895</v>
      </c>
      <c r="Q5" s="25"/>
      <c r="R5" s="31"/>
    </row>
    <row r="6" spans="1:18" x14ac:dyDescent="0.3">
      <c r="A6" s="21" t="s">
        <v>53</v>
      </c>
      <c r="B6" t="s">
        <v>960</v>
      </c>
      <c r="C6" s="22" t="s">
        <v>1144</v>
      </c>
      <c r="D6" s="5">
        <v>591416.18053839996</v>
      </c>
      <c r="E6" s="5">
        <v>268771.92654999997</v>
      </c>
      <c r="F6" s="5">
        <f t="shared" si="0"/>
        <v>0.45445480762011198</v>
      </c>
      <c r="H6" s="5">
        <v>58775</v>
      </c>
      <c r="I6" s="5">
        <v>607</v>
      </c>
      <c r="J6" s="5">
        <f t="shared" si="1"/>
        <v>59382</v>
      </c>
      <c r="K6" s="5">
        <f t="shared" si="2"/>
        <v>26986.435386097488</v>
      </c>
      <c r="M6" s="18">
        <v>11090105</v>
      </c>
      <c r="N6" s="18">
        <f>SUM(K5,K47,K55,K64,K72,K74,K78)</f>
        <v>123388.74284930517</v>
      </c>
      <c r="Q6" s="27"/>
      <c r="R6" s="28"/>
    </row>
    <row r="7" spans="1:18" x14ac:dyDescent="0.3">
      <c r="A7" s="21" t="s">
        <v>53</v>
      </c>
      <c r="B7" t="s">
        <v>960</v>
      </c>
      <c r="C7" s="22" t="s">
        <v>1140</v>
      </c>
      <c r="D7" s="5">
        <v>591416.18053839996</v>
      </c>
      <c r="E7" s="5">
        <v>13676.799862600001</v>
      </c>
      <c r="F7" s="5">
        <f t="shared" si="0"/>
        <v>2.3125508419720997E-2</v>
      </c>
      <c r="H7" s="5">
        <v>58775</v>
      </c>
      <c r="I7" s="5">
        <v>607</v>
      </c>
      <c r="J7" s="5">
        <f t="shared" si="1"/>
        <v>59382</v>
      </c>
      <c r="K7" s="5">
        <f t="shared" si="2"/>
        <v>1373.2389409798723</v>
      </c>
      <c r="M7" s="18">
        <v>11090106</v>
      </c>
      <c r="N7" s="18">
        <f>SUM(K6,K30,K39,K50,K56,K59,K66,K84)</f>
        <v>76893.210032796764</v>
      </c>
      <c r="Q7" s="27"/>
      <c r="R7" s="28"/>
    </row>
    <row r="8" spans="1:18" x14ac:dyDescent="0.3">
      <c r="A8" s="21" t="s">
        <v>53</v>
      </c>
      <c r="B8" t="s">
        <v>960</v>
      </c>
      <c r="C8" s="22" t="s">
        <v>1141</v>
      </c>
      <c r="D8" s="5">
        <v>591416.18053839996</v>
      </c>
      <c r="E8" s="5">
        <v>15419.090942500001</v>
      </c>
      <c r="F8" s="5">
        <f t="shared" si="0"/>
        <v>2.6071472932078253E-2</v>
      </c>
      <c r="H8" s="5">
        <v>58775</v>
      </c>
      <c r="I8" s="5">
        <v>607</v>
      </c>
      <c r="J8" s="5">
        <f t="shared" si="1"/>
        <v>59382</v>
      </c>
      <c r="K8" s="5">
        <f t="shared" si="2"/>
        <v>1548.1762056526709</v>
      </c>
      <c r="M8" s="18">
        <v>11090201</v>
      </c>
      <c r="N8" s="18">
        <f>SUM(K51,K60)</f>
        <v>449.82995630016342</v>
      </c>
      <c r="Q8" s="25"/>
      <c r="R8" s="31"/>
    </row>
    <row r="9" spans="1:18" x14ac:dyDescent="0.3">
      <c r="A9" s="21" t="s">
        <v>53</v>
      </c>
      <c r="B9" t="s">
        <v>960</v>
      </c>
      <c r="C9" s="22" t="s">
        <v>1142</v>
      </c>
      <c r="D9" s="5">
        <v>591416.18053839996</v>
      </c>
      <c r="E9" s="5">
        <v>277391.25456700003</v>
      </c>
      <c r="F9" s="5">
        <f t="shared" si="0"/>
        <v>0.46902885598171312</v>
      </c>
      <c r="H9" s="5">
        <v>58775</v>
      </c>
      <c r="I9" s="5">
        <v>607</v>
      </c>
      <c r="J9" s="5">
        <f t="shared" si="1"/>
        <v>59382</v>
      </c>
      <c r="K9" s="5">
        <f t="shared" si="2"/>
        <v>27851.871525906088</v>
      </c>
      <c r="M9" s="18">
        <v>11100101</v>
      </c>
      <c r="N9" s="18">
        <f>SUM(K21,K87)</f>
        <v>31851.726867921381</v>
      </c>
      <c r="Q9" s="27"/>
      <c r="R9" s="28"/>
    </row>
    <row r="10" spans="1:18" x14ac:dyDescent="0.3">
      <c r="A10" s="21" t="s">
        <v>53</v>
      </c>
      <c r="B10" t="s">
        <v>963</v>
      </c>
      <c r="C10" s="22" t="s">
        <v>1145</v>
      </c>
      <c r="D10" s="5">
        <v>456598.63606674003</v>
      </c>
      <c r="E10" s="5">
        <v>292359.43100099999</v>
      </c>
      <c r="F10" s="5">
        <f t="shared" si="0"/>
        <v>0.6402985202046606</v>
      </c>
      <c r="H10" s="5">
        <v>7418</v>
      </c>
      <c r="I10" s="5">
        <v>368</v>
      </c>
      <c r="J10" s="5">
        <f t="shared" si="1"/>
        <v>7786</v>
      </c>
      <c r="K10" s="5">
        <f t="shared" si="2"/>
        <v>4985.3642783134874</v>
      </c>
      <c r="M10" s="18">
        <v>11100103</v>
      </c>
      <c r="N10" s="18">
        <f>SUM(K22,K40,K48,K88)</f>
        <v>348350.28916739463</v>
      </c>
      <c r="Q10" s="27"/>
      <c r="R10" s="28"/>
    </row>
    <row r="11" spans="1:18" x14ac:dyDescent="0.3">
      <c r="A11" s="21" t="s">
        <v>53</v>
      </c>
      <c r="B11" t="s">
        <v>963</v>
      </c>
      <c r="C11" s="22" t="s">
        <v>1146</v>
      </c>
      <c r="D11" s="5">
        <v>456598.63606674003</v>
      </c>
      <c r="E11" s="5">
        <v>95145.518318500006</v>
      </c>
      <c r="F11" s="5">
        <f t="shared" si="0"/>
        <v>0.20837889297722911</v>
      </c>
      <c r="H11" s="5">
        <v>7418</v>
      </c>
      <c r="I11" s="5">
        <v>368</v>
      </c>
      <c r="J11" s="5">
        <f t="shared" si="1"/>
        <v>7786</v>
      </c>
      <c r="K11" s="5">
        <f t="shared" si="2"/>
        <v>1622.4380607207058</v>
      </c>
      <c r="M11" s="18">
        <v>11100104</v>
      </c>
      <c r="N11" s="18">
        <f>SUM(K23,K41,K49,K57,K65,K67,K89)</f>
        <v>277944.23189902911</v>
      </c>
      <c r="Q11" s="25"/>
      <c r="R11" s="31"/>
    </row>
    <row r="12" spans="1:18" x14ac:dyDescent="0.3">
      <c r="A12" s="21" t="s">
        <v>53</v>
      </c>
      <c r="B12" t="s">
        <v>963</v>
      </c>
      <c r="C12" s="22" t="s">
        <v>1147</v>
      </c>
      <c r="D12" s="5">
        <v>456598.63606674003</v>
      </c>
      <c r="E12" s="5">
        <v>67910.434494500005</v>
      </c>
      <c r="F12" s="5">
        <f t="shared" si="0"/>
        <v>0.14873113743724298</v>
      </c>
      <c r="H12" s="5">
        <v>7418</v>
      </c>
      <c r="I12" s="5">
        <v>368</v>
      </c>
      <c r="J12" s="5">
        <f t="shared" si="1"/>
        <v>7786</v>
      </c>
      <c r="K12" s="5">
        <f t="shared" si="2"/>
        <v>1158.0206360863738</v>
      </c>
      <c r="M12" s="18">
        <v>11100201</v>
      </c>
      <c r="N12" s="18">
        <f>SUM(K61,K68)</f>
        <v>22181.432519834008</v>
      </c>
      <c r="Q12" s="27"/>
      <c r="R12" s="28"/>
    </row>
    <row r="13" spans="1:18" x14ac:dyDescent="0.3">
      <c r="A13" s="21" t="s">
        <v>53</v>
      </c>
      <c r="B13" t="s">
        <v>963</v>
      </c>
      <c r="C13" s="22" t="s">
        <v>1148</v>
      </c>
      <c r="D13" s="5">
        <v>456598.63606674003</v>
      </c>
      <c r="E13" s="5">
        <v>1183.2522527399999</v>
      </c>
      <c r="F13" s="5">
        <f t="shared" si="0"/>
        <v>2.5914493808672843E-3</v>
      </c>
      <c r="H13" s="5">
        <v>7418</v>
      </c>
      <c r="I13" s="5">
        <v>368</v>
      </c>
      <c r="J13" s="5">
        <f t="shared" si="1"/>
        <v>7786</v>
      </c>
      <c r="K13" s="5">
        <f t="shared" si="2"/>
        <v>20.177024879432675</v>
      </c>
      <c r="M13" s="18">
        <v>11100202</v>
      </c>
      <c r="N13" s="18">
        <f>SUM(K42,K58,K62,K69)</f>
        <v>51152.917590981029</v>
      </c>
      <c r="Q13" s="27"/>
      <c r="R13" s="28"/>
    </row>
    <row r="14" spans="1:18" x14ac:dyDescent="0.3">
      <c r="A14" s="21" t="s">
        <v>53</v>
      </c>
      <c r="B14" t="s">
        <v>968</v>
      </c>
      <c r="C14" s="22" t="s">
        <v>1145</v>
      </c>
      <c r="D14" s="5">
        <v>588412.67858140008</v>
      </c>
      <c r="E14" s="5">
        <v>140189.360067</v>
      </c>
      <c r="F14" s="5">
        <f t="shared" si="0"/>
        <v>0.23825006695127904</v>
      </c>
      <c r="H14" s="5">
        <v>28693</v>
      </c>
      <c r="I14" s="5">
        <v>461</v>
      </c>
      <c r="J14" s="5">
        <f t="shared" si="1"/>
        <v>29154</v>
      </c>
      <c r="K14" s="5">
        <f t="shared" si="2"/>
        <v>6945.9424518975893</v>
      </c>
      <c r="M14" s="18">
        <v>11100203</v>
      </c>
      <c r="N14" s="18">
        <f>SUM(K52,K63)</f>
        <v>8527.4362109369486</v>
      </c>
      <c r="Q14" s="25"/>
      <c r="R14" s="31"/>
    </row>
    <row r="15" spans="1:18" x14ac:dyDescent="0.3">
      <c r="A15" s="21" t="s">
        <v>53</v>
      </c>
      <c r="B15" t="s">
        <v>968</v>
      </c>
      <c r="C15" s="22" t="s">
        <v>1149</v>
      </c>
      <c r="D15" s="5">
        <v>588412.67858140008</v>
      </c>
      <c r="E15" s="5">
        <v>295995.86451500002</v>
      </c>
      <c r="F15" s="5">
        <f t="shared" si="0"/>
        <v>0.50304127577368718</v>
      </c>
      <c r="H15" s="5">
        <v>28693</v>
      </c>
      <c r="I15" s="5">
        <v>461</v>
      </c>
      <c r="J15" s="5">
        <f t="shared" si="1"/>
        <v>29154</v>
      </c>
      <c r="K15" s="5">
        <f t="shared" si="2"/>
        <v>14665.665353906075</v>
      </c>
      <c r="M15" s="18">
        <v>11120101</v>
      </c>
      <c r="N15" s="18">
        <f>SUM(K79,K1000,K1017,K1068)</f>
        <v>365716.83200976555</v>
      </c>
      <c r="Q15" s="27"/>
      <c r="R15" s="28"/>
    </row>
    <row r="16" spans="1:18" x14ac:dyDescent="0.3">
      <c r="A16" s="21" t="s">
        <v>53</v>
      </c>
      <c r="B16" t="s">
        <v>968</v>
      </c>
      <c r="C16" s="22" t="s">
        <v>1150</v>
      </c>
      <c r="D16" s="5">
        <v>588412.67858140008</v>
      </c>
      <c r="E16" s="5">
        <v>131622.385125</v>
      </c>
      <c r="F16" s="5">
        <f t="shared" si="0"/>
        <v>0.22369060000938026</v>
      </c>
      <c r="H16" s="5">
        <v>28693</v>
      </c>
      <c r="I16" s="5">
        <v>461</v>
      </c>
      <c r="J16" s="5">
        <f t="shared" si="1"/>
        <v>29154</v>
      </c>
      <c r="K16" s="5">
        <f t="shared" si="2"/>
        <v>6521.475752673472</v>
      </c>
      <c r="M16" s="18">
        <v>11120102</v>
      </c>
      <c r="N16" s="18">
        <f>SUM(K73,K75,K80,K1018)</f>
        <v>178759.55823281157</v>
      </c>
      <c r="Q16" s="27"/>
      <c r="R16" s="28"/>
    </row>
    <row r="17" spans="1:18" x14ac:dyDescent="0.3">
      <c r="A17" s="21" t="s">
        <v>53</v>
      </c>
      <c r="B17" t="s">
        <v>968</v>
      </c>
      <c r="C17" s="22" t="s">
        <v>1146</v>
      </c>
      <c r="D17" s="5">
        <v>588412.67858140008</v>
      </c>
      <c r="E17" s="5">
        <v>20605.0688744</v>
      </c>
      <c r="F17" s="5">
        <f t="shared" si="0"/>
        <v>3.5018057265653442E-2</v>
      </c>
      <c r="H17" s="5">
        <v>28693</v>
      </c>
      <c r="I17" s="5">
        <v>461</v>
      </c>
      <c r="J17" s="5">
        <f t="shared" si="1"/>
        <v>29154</v>
      </c>
      <c r="K17" s="5">
        <f t="shared" si="2"/>
        <v>1020.9164415228604</v>
      </c>
      <c r="M17" s="18">
        <v>11120103</v>
      </c>
      <c r="N17" s="18">
        <f>SUM(K2,K7,K24,K36,K76,K81,K111,K996,K1072)</f>
        <v>67777.490996128603</v>
      </c>
      <c r="Q17" s="25"/>
      <c r="R17" s="31"/>
    </row>
    <row r="18" spans="1:18" x14ac:dyDescent="0.3">
      <c r="A18" s="21" t="s">
        <v>53</v>
      </c>
      <c r="B18" t="s">
        <v>980</v>
      </c>
      <c r="C18" s="22" t="s">
        <v>1151</v>
      </c>
      <c r="D18" s="5">
        <v>927001.57844111999</v>
      </c>
      <c r="E18" s="5">
        <v>2804.2301536599998</v>
      </c>
      <c r="F18" s="5">
        <f t="shared" si="0"/>
        <v>3.0250543460515963E-3</v>
      </c>
      <c r="H18" s="5">
        <v>292031</v>
      </c>
      <c r="I18" s="5">
        <v>3509</v>
      </c>
      <c r="J18" s="5">
        <f t="shared" si="1"/>
        <v>295540</v>
      </c>
      <c r="K18" s="5">
        <f t="shared" si="2"/>
        <v>894.02456143208883</v>
      </c>
      <c r="M18" s="18">
        <v>11120104</v>
      </c>
      <c r="N18" s="18">
        <f>SUM(K82,K997,K1001,K1019,K1040,K1069,K1073)</f>
        <v>364103.96621927829</v>
      </c>
      <c r="Q18" s="27"/>
      <c r="R18" s="28"/>
    </row>
    <row r="19" spans="1:18" x14ac:dyDescent="0.3">
      <c r="A19" s="21" t="s">
        <v>53</v>
      </c>
      <c r="B19" t="s">
        <v>980</v>
      </c>
      <c r="C19" s="22" t="s">
        <v>1152</v>
      </c>
      <c r="D19" s="5">
        <v>927001.57844111999</v>
      </c>
      <c r="E19" s="5">
        <v>218707.73603599999</v>
      </c>
      <c r="F19" s="5">
        <f t="shared" si="0"/>
        <v>0.23593027360728661</v>
      </c>
      <c r="H19" s="5">
        <v>292031</v>
      </c>
      <c r="I19" s="5">
        <v>3509</v>
      </c>
      <c r="J19" s="5">
        <f t="shared" si="1"/>
        <v>295540</v>
      </c>
      <c r="K19" s="5">
        <f t="shared" si="2"/>
        <v>69726.833061897487</v>
      </c>
      <c r="M19" s="18">
        <v>11120105</v>
      </c>
      <c r="N19" s="18">
        <f>SUM(K10,K14,K25,K37,K118,K998)</f>
        <v>28332.552130563949</v>
      </c>
      <c r="Q19" s="27"/>
      <c r="R19" s="28"/>
    </row>
    <row r="20" spans="1:18" x14ac:dyDescent="0.3">
      <c r="A20" s="21" t="s">
        <v>53</v>
      </c>
      <c r="B20" t="s">
        <v>980</v>
      </c>
      <c r="C20" s="22" t="s">
        <v>1153</v>
      </c>
      <c r="D20" s="5">
        <v>927001.57844111999</v>
      </c>
      <c r="E20" s="5">
        <v>155094.201226</v>
      </c>
      <c r="F20" s="5">
        <f t="shared" si="0"/>
        <v>0.16730737555680555</v>
      </c>
      <c r="H20" s="5">
        <v>292031</v>
      </c>
      <c r="I20" s="5">
        <v>3509</v>
      </c>
      <c r="J20" s="5">
        <f t="shared" si="1"/>
        <v>295540</v>
      </c>
      <c r="K20" s="5">
        <f t="shared" si="2"/>
        <v>49446.021772058317</v>
      </c>
      <c r="M20" s="18">
        <v>11120201</v>
      </c>
      <c r="N20" s="18">
        <f>SUM(K3,K8,K26,K31)</f>
        <v>22951.86537476681</v>
      </c>
      <c r="Q20" s="25"/>
      <c r="R20" s="31"/>
    </row>
    <row r="21" spans="1:18" x14ac:dyDescent="0.3">
      <c r="A21" s="21" t="s">
        <v>53</v>
      </c>
      <c r="B21" t="s">
        <v>980</v>
      </c>
      <c r="C21" s="22" t="s">
        <v>1154</v>
      </c>
      <c r="D21" s="5">
        <v>927001.57844111999</v>
      </c>
      <c r="E21" s="5">
        <v>31259.0228111</v>
      </c>
      <c r="F21" s="5">
        <f t="shared" si="0"/>
        <v>3.3720571289281215E-2</v>
      </c>
      <c r="H21" s="5">
        <v>292031</v>
      </c>
      <c r="I21" s="5">
        <v>3509</v>
      </c>
      <c r="J21" s="5">
        <f t="shared" si="1"/>
        <v>295540</v>
      </c>
      <c r="K21" s="5">
        <f t="shared" si="2"/>
        <v>9965.7776388341699</v>
      </c>
      <c r="M21" s="18">
        <v>11120202</v>
      </c>
      <c r="N21" s="18">
        <f>SUM(K15,K27,K90)</f>
        <v>17396.578600848647</v>
      </c>
      <c r="Q21" s="27"/>
      <c r="R21" s="28"/>
    </row>
    <row r="22" spans="1:18" x14ac:dyDescent="0.3">
      <c r="A22" s="21" t="s">
        <v>53</v>
      </c>
      <c r="B22" t="s">
        <v>980</v>
      </c>
      <c r="C22" s="22" t="s">
        <v>1155</v>
      </c>
      <c r="D22" s="5">
        <v>927001.57844111999</v>
      </c>
      <c r="E22" s="5">
        <v>511420.80518000002</v>
      </c>
      <c r="F22" s="5">
        <f t="shared" si="0"/>
        <v>0.55169356457841645</v>
      </c>
      <c r="H22" s="5">
        <v>292031</v>
      </c>
      <c r="I22" s="5">
        <v>3509</v>
      </c>
      <c r="J22" s="5">
        <f t="shared" si="1"/>
        <v>295540</v>
      </c>
      <c r="K22" s="5">
        <f t="shared" si="2"/>
        <v>163047.51607550521</v>
      </c>
      <c r="M22" s="18">
        <v>11120301</v>
      </c>
      <c r="N22" s="18">
        <f>SUM(K4,K9,K28,K32,K77,K83,K91)</f>
        <v>46118.839809853103</v>
      </c>
      <c r="Q22" s="27"/>
      <c r="R22" s="28"/>
    </row>
    <row r="23" spans="1:18" x14ac:dyDescent="0.3">
      <c r="A23" s="21" t="s">
        <v>53</v>
      </c>
      <c r="B23" t="s">
        <v>980</v>
      </c>
      <c r="C23" s="22" t="s">
        <v>1156</v>
      </c>
      <c r="D23" s="5">
        <v>927001.57844111999</v>
      </c>
      <c r="E23" s="5">
        <v>7715.5830343600001</v>
      </c>
      <c r="F23" s="5">
        <f t="shared" si="0"/>
        <v>8.3231606221586037E-3</v>
      </c>
      <c r="H23" s="5">
        <v>292031</v>
      </c>
      <c r="I23" s="5">
        <v>3509</v>
      </c>
      <c r="J23" s="5">
        <f t="shared" si="1"/>
        <v>295540</v>
      </c>
      <c r="K23" s="5">
        <f t="shared" si="2"/>
        <v>2459.8268902727536</v>
      </c>
      <c r="M23" s="18">
        <v>11120302</v>
      </c>
      <c r="N23" s="18">
        <f>SUM(K33,K53,K85,K92)</f>
        <v>11781.062068135954</v>
      </c>
      <c r="Q23" s="25"/>
      <c r="R23" s="31"/>
    </row>
    <row r="24" spans="1:18" x14ac:dyDescent="0.3">
      <c r="A24" s="21" t="s">
        <v>53</v>
      </c>
      <c r="B24" t="s">
        <v>987</v>
      </c>
      <c r="C24" s="22" t="s">
        <v>1140</v>
      </c>
      <c r="D24" s="5">
        <v>597060.49351553898</v>
      </c>
      <c r="E24" s="5">
        <v>124009.477193</v>
      </c>
      <c r="F24" s="5">
        <f t="shared" si="0"/>
        <v>0.20770002125383055</v>
      </c>
      <c r="H24" s="5">
        <v>32000</v>
      </c>
      <c r="I24" s="5">
        <v>1267</v>
      </c>
      <c r="J24" s="5">
        <f t="shared" si="1"/>
        <v>33267</v>
      </c>
      <c r="K24" s="5">
        <f t="shared" si="2"/>
        <v>6909.5566070511813</v>
      </c>
      <c r="M24" s="18">
        <v>11120304</v>
      </c>
      <c r="N24" s="18">
        <f>SUM(K16,K29,K34,K93)</f>
        <v>9071.8615926653038</v>
      </c>
      <c r="Q24" s="27"/>
      <c r="R24" s="28"/>
    </row>
    <row r="25" spans="1:18" x14ac:dyDescent="0.3">
      <c r="A25" s="21" t="s">
        <v>53</v>
      </c>
      <c r="B25" t="s">
        <v>987</v>
      </c>
      <c r="C25" s="22" t="s">
        <v>1145</v>
      </c>
      <c r="D25" s="5">
        <v>597060.49351553898</v>
      </c>
      <c r="E25" s="5">
        <v>62264.067787599997</v>
      </c>
      <c r="F25" s="5">
        <f t="shared" si="0"/>
        <v>0.10428435387004806</v>
      </c>
      <c r="H25" s="5">
        <v>32000</v>
      </c>
      <c r="I25" s="5">
        <v>1267</v>
      </c>
      <c r="J25" s="5">
        <f t="shared" si="1"/>
        <v>33267</v>
      </c>
      <c r="K25" s="5">
        <f t="shared" si="2"/>
        <v>3469.2276001948885</v>
      </c>
      <c r="M25" s="18">
        <v>11130101</v>
      </c>
      <c r="N25" s="18">
        <f>SUM(K11,K17,K110,K119,K134)</f>
        <v>8526.18228890918</v>
      </c>
      <c r="Q25" s="27"/>
      <c r="R25" s="28"/>
    </row>
    <row r="26" spans="1:18" x14ac:dyDescent="0.3">
      <c r="A26" s="21" t="s">
        <v>53</v>
      </c>
      <c r="B26" t="s">
        <v>987</v>
      </c>
      <c r="C26" s="22" t="s">
        <v>1141</v>
      </c>
      <c r="D26" s="5">
        <v>597060.49351553898</v>
      </c>
      <c r="E26" s="5">
        <v>357821.15036899998</v>
      </c>
      <c r="F26" s="5">
        <f t="shared" si="0"/>
        <v>0.5993046839560946</v>
      </c>
      <c r="H26" s="5">
        <v>32000</v>
      </c>
      <c r="I26" s="5">
        <v>1267</v>
      </c>
      <c r="J26" s="5">
        <f t="shared" si="1"/>
        <v>33267</v>
      </c>
      <c r="K26" s="5">
        <f t="shared" si="2"/>
        <v>19937.0689211674</v>
      </c>
      <c r="M26" s="18">
        <v>11130102</v>
      </c>
      <c r="N26" s="18">
        <f>SUM(K105,K130,K135)</f>
        <v>21777.84728311083</v>
      </c>
      <c r="Q26" s="25"/>
      <c r="R26" s="31"/>
    </row>
    <row r="27" spans="1:18" x14ac:dyDescent="0.3">
      <c r="A27" s="21" t="s">
        <v>53</v>
      </c>
      <c r="B27" t="s">
        <v>987</v>
      </c>
      <c r="C27" s="22" t="s">
        <v>1149</v>
      </c>
      <c r="D27" s="5">
        <v>597060.49351553898</v>
      </c>
      <c r="E27" s="5">
        <v>48558.778551299998</v>
      </c>
      <c r="F27" s="5">
        <f t="shared" si="0"/>
        <v>8.1329746447268855E-2</v>
      </c>
      <c r="H27" s="5">
        <v>32000</v>
      </c>
      <c r="I27" s="5">
        <v>1267</v>
      </c>
      <c r="J27" s="5">
        <f t="shared" si="1"/>
        <v>33267</v>
      </c>
      <c r="K27" s="5">
        <f t="shared" si="2"/>
        <v>2705.5966750612929</v>
      </c>
      <c r="M27" s="18">
        <v>11130103</v>
      </c>
      <c r="N27" s="18">
        <f>SUM(K38,K111,K999,K1026,K1041,K1065,K1074)</f>
        <v>99798.857735171376</v>
      </c>
      <c r="Q27" s="27"/>
      <c r="R27" s="28"/>
    </row>
    <row r="28" spans="1:18" x14ac:dyDescent="0.3">
      <c r="A28" s="21" t="s">
        <v>53</v>
      </c>
      <c r="B28" t="s">
        <v>987</v>
      </c>
      <c r="C28" s="22" t="s">
        <v>1142</v>
      </c>
      <c r="D28" s="5">
        <v>597060.49351553898</v>
      </c>
      <c r="E28" s="5">
        <v>3629.3865599699998</v>
      </c>
      <c r="F28" s="5">
        <f t="shared" si="0"/>
        <v>6.0787585167457444E-3</v>
      </c>
      <c r="H28" s="5">
        <v>32000</v>
      </c>
      <c r="I28" s="5">
        <v>1267</v>
      </c>
      <c r="J28" s="5">
        <f t="shared" si="1"/>
        <v>33267</v>
      </c>
      <c r="K28" s="5">
        <f t="shared" si="2"/>
        <v>202.22205957658068</v>
      </c>
      <c r="M28" s="18">
        <v>11130104</v>
      </c>
      <c r="N28" s="18">
        <f>SUM(K112,K1008,K1020,K1027,K1066)</f>
        <v>65896.476364979229</v>
      </c>
      <c r="Q28" s="27"/>
      <c r="R28" s="28"/>
    </row>
    <row r="29" spans="1:18" x14ac:dyDescent="0.3">
      <c r="A29" s="21" t="s">
        <v>53</v>
      </c>
      <c r="B29" t="s">
        <v>987</v>
      </c>
      <c r="C29" s="22" t="s">
        <v>1150</v>
      </c>
      <c r="D29" s="5">
        <v>597060.49351553898</v>
      </c>
      <c r="E29" s="5">
        <v>777.63305466899999</v>
      </c>
      <c r="F29" s="5">
        <f t="shared" si="0"/>
        <v>1.3024359560121549E-3</v>
      </c>
      <c r="H29" s="5">
        <v>32000</v>
      </c>
      <c r="I29" s="5">
        <v>1267</v>
      </c>
      <c r="J29" s="5">
        <f t="shared" si="1"/>
        <v>33267</v>
      </c>
      <c r="K29" s="5">
        <f t="shared" si="2"/>
        <v>43.328136948656358</v>
      </c>
      <c r="M29" s="18">
        <v>11130105</v>
      </c>
      <c r="N29" s="18">
        <f>SUM(K13,K113,K115,K120,K136)</f>
        <v>9850.9435686410779</v>
      </c>
      <c r="Q29" s="25"/>
      <c r="R29" s="31"/>
    </row>
    <row r="30" spans="1:18" x14ac:dyDescent="0.3">
      <c r="A30" s="21" t="s">
        <v>53</v>
      </c>
      <c r="B30" t="s">
        <v>820</v>
      </c>
      <c r="C30" s="22" t="s">
        <v>1144</v>
      </c>
      <c r="D30" s="5">
        <v>594784.94871090993</v>
      </c>
      <c r="E30" s="5">
        <v>86412.607567800005</v>
      </c>
      <c r="F30" s="5">
        <f t="shared" si="0"/>
        <v>0.14528378324818725</v>
      </c>
      <c r="H30" s="5">
        <v>22705</v>
      </c>
      <c r="I30" s="5">
        <v>1348</v>
      </c>
      <c r="J30" s="5">
        <f t="shared" si="1"/>
        <v>24053</v>
      </c>
      <c r="K30" s="5">
        <f t="shared" si="2"/>
        <v>3494.5108384686478</v>
      </c>
      <c r="M30" s="18">
        <v>11130201</v>
      </c>
      <c r="N30" s="18">
        <f>SUM(K106,K125,K147)</f>
        <v>2345.1822679875286</v>
      </c>
      <c r="Q30" s="27"/>
      <c r="R30" s="28"/>
    </row>
    <row r="31" spans="1:18" x14ac:dyDescent="0.3">
      <c r="A31" s="21" t="s">
        <v>53</v>
      </c>
      <c r="B31" t="s">
        <v>820</v>
      </c>
      <c r="C31" s="22" t="s">
        <v>1141</v>
      </c>
      <c r="D31" s="5">
        <v>594784.94871090993</v>
      </c>
      <c r="E31" s="5">
        <v>15851.3927444</v>
      </c>
      <c r="F31" s="5">
        <f t="shared" si="0"/>
        <v>2.6650628565425303E-2</v>
      </c>
      <c r="H31" s="5">
        <v>22705</v>
      </c>
      <c r="I31" s="5">
        <v>1348</v>
      </c>
      <c r="J31" s="5">
        <f t="shared" si="1"/>
        <v>24053</v>
      </c>
      <c r="K31" s="5">
        <f t="shared" si="2"/>
        <v>641.0275688841748</v>
      </c>
      <c r="M31" s="18">
        <v>11130204</v>
      </c>
      <c r="N31" s="18">
        <f>SUM(K100,K114,K116,K121,K524,K1021,K1067)</f>
        <v>12970.13947116571</v>
      </c>
      <c r="Q31" s="27"/>
      <c r="R31" s="28"/>
    </row>
    <row r="32" spans="1:18" x14ac:dyDescent="0.3">
      <c r="A32" s="21" t="s">
        <v>53</v>
      </c>
      <c r="B32" t="s">
        <v>820</v>
      </c>
      <c r="C32" s="22" t="s">
        <v>1142</v>
      </c>
      <c r="D32" s="5">
        <v>594784.94871090993</v>
      </c>
      <c r="E32" s="5">
        <v>435058.76840100001</v>
      </c>
      <c r="F32" s="5">
        <f t="shared" si="0"/>
        <v>0.73145557792595817</v>
      </c>
      <c r="H32" s="5">
        <v>22705</v>
      </c>
      <c r="I32" s="5">
        <v>1348</v>
      </c>
      <c r="J32" s="5">
        <f t="shared" si="1"/>
        <v>24053</v>
      </c>
      <c r="K32" s="5">
        <f t="shared" si="2"/>
        <v>17593.701015853072</v>
      </c>
      <c r="M32" s="18">
        <v>11130205</v>
      </c>
      <c r="N32" s="18">
        <f>SUM(K122,K525,K1022)</f>
        <v>13387.362591341378</v>
      </c>
      <c r="Q32" s="25"/>
      <c r="R32" s="31"/>
    </row>
    <row r="33" spans="1:18" x14ac:dyDescent="0.3">
      <c r="A33" s="21" t="s">
        <v>53</v>
      </c>
      <c r="B33" t="s">
        <v>820</v>
      </c>
      <c r="C33" s="22" t="s">
        <v>1157</v>
      </c>
      <c r="D33" s="5">
        <v>594784.94871090993</v>
      </c>
      <c r="E33" s="5">
        <v>38000.5831492</v>
      </c>
      <c r="F33" s="5">
        <f t="shared" si="0"/>
        <v>6.3889617972948828E-2</v>
      </c>
      <c r="H33" s="5">
        <v>22705</v>
      </c>
      <c r="I33" s="5">
        <v>1348</v>
      </c>
      <c r="J33" s="5">
        <f t="shared" si="1"/>
        <v>24053</v>
      </c>
      <c r="K33" s="5">
        <f t="shared" si="2"/>
        <v>1536.7369811033382</v>
      </c>
      <c r="M33" s="18">
        <v>11130206</v>
      </c>
      <c r="N33" s="18">
        <f>SUM(K95,K101,K107,K131,K137,K526)</f>
        <v>39011.12113261941</v>
      </c>
      <c r="Q33" s="27"/>
      <c r="R33" s="28"/>
    </row>
    <row r="34" spans="1:18" x14ac:dyDescent="0.3">
      <c r="A34" s="21" t="s">
        <v>53</v>
      </c>
      <c r="B34" t="s">
        <v>820</v>
      </c>
      <c r="C34" s="22" t="s">
        <v>1150</v>
      </c>
      <c r="D34" s="5">
        <v>594784.94871090993</v>
      </c>
      <c r="E34" s="5">
        <v>15294.650562299999</v>
      </c>
      <c r="F34" s="5">
        <f t="shared" si="0"/>
        <v>2.571458910560602E-2</v>
      </c>
      <c r="H34" s="5">
        <v>22705</v>
      </c>
      <c r="I34" s="5">
        <v>1348</v>
      </c>
      <c r="J34" s="5">
        <f t="shared" si="1"/>
        <v>24053</v>
      </c>
      <c r="K34" s="5">
        <f t="shared" si="2"/>
        <v>618.51301175714161</v>
      </c>
      <c r="M34" s="18">
        <v>11130207</v>
      </c>
      <c r="N34" s="18">
        <f>SUM(K102,K117,K132,K138)</f>
        <v>15241.904113535653</v>
      </c>
      <c r="Q34" s="27"/>
      <c r="R34" s="28"/>
    </row>
    <row r="35" spans="1:18" x14ac:dyDescent="0.3">
      <c r="A35" s="21" t="s">
        <v>53</v>
      </c>
      <c r="B35" t="s">
        <v>820</v>
      </c>
      <c r="C35" s="22" t="s">
        <v>1158</v>
      </c>
      <c r="D35" s="5">
        <v>594784.94871090993</v>
      </c>
      <c r="E35" s="5">
        <v>4166.9462862099999</v>
      </c>
      <c r="F35" s="5">
        <f t="shared" si="0"/>
        <v>7.0058031818745767E-3</v>
      </c>
      <c r="H35" s="5">
        <v>22705</v>
      </c>
      <c r="I35" s="5">
        <v>1348</v>
      </c>
      <c r="J35" s="5">
        <f t="shared" si="1"/>
        <v>24053</v>
      </c>
      <c r="K35" s="5">
        <f t="shared" si="2"/>
        <v>168.51058393362919</v>
      </c>
      <c r="M35" s="18">
        <v>11130209</v>
      </c>
      <c r="N35" s="18">
        <f>SUM(K96,K103,K108,K126,K133,K139)</f>
        <v>9194.9002989572145</v>
      </c>
      <c r="Q35" s="25"/>
      <c r="R35" s="31"/>
    </row>
    <row r="36" spans="1:18" x14ac:dyDescent="0.3">
      <c r="A36" s="21" t="s">
        <v>53</v>
      </c>
      <c r="B36" t="s">
        <v>1006</v>
      </c>
      <c r="C36" s="22" t="s">
        <v>1140</v>
      </c>
      <c r="D36" s="5">
        <v>578428.70547459996</v>
      </c>
      <c r="E36" s="5">
        <v>37314.5659486</v>
      </c>
      <c r="F36" s="5">
        <f t="shared" si="0"/>
        <v>6.4510225020702333E-2</v>
      </c>
      <c r="H36" s="5">
        <v>16719</v>
      </c>
      <c r="I36" s="5">
        <v>329</v>
      </c>
      <c r="J36" s="5">
        <f t="shared" si="1"/>
        <v>17048</v>
      </c>
      <c r="K36" s="5">
        <f t="shared" si="2"/>
        <v>1099.7703161529334</v>
      </c>
      <c r="M36" s="18">
        <v>11130210</v>
      </c>
      <c r="N36" s="18">
        <f>SUM(K148,K171)</f>
        <v>1826.1567720678506</v>
      </c>
      <c r="Q36" s="27"/>
      <c r="R36" s="28"/>
    </row>
    <row r="37" spans="1:18" x14ac:dyDescent="0.3">
      <c r="A37" s="21" t="s">
        <v>53</v>
      </c>
      <c r="B37" t="s">
        <v>1006</v>
      </c>
      <c r="C37" s="22" t="s">
        <v>1145</v>
      </c>
      <c r="D37" s="5">
        <v>578428.70547459996</v>
      </c>
      <c r="E37" s="5">
        <v>360385.421455</v>
      </c>
      <c r="F37" s="5">
        <f t="shared" si="0"/>
        <v>0.62304207596216077</v>
      </c>
      <c r="H37" s="5">
        <v>16719</v>
      </c>
      <c r="I37" s="5">
        <v>329</v>
      </c>
      <c r="J37" s="5">
        <f t="shared" si="1"/>
        <v>17048</v>
      </c>
      <c r="K37" s="5">
        <f t="shared" si="2"/>
        <v>10621.621311002917</v>
      </c>
      <c r="M37" s="18">
        <v>11130301</v>
      </c>
      <c r="N37" s="18">
        <f>SUM(K35,K54,K86,K94)</f>
        <v>2293.4901559732225</v>
      </c>
      <c r="Q37" s="27"/>
      <c r="R37" s="28"/>
    </row>
    <row r="38" spans="1:18" x14ac:dyDescent="0.3">
      <c r="A38" s="21" t="s">
        <v>53</v>
      </c>
      <c r="B38" t="s">
        <v>1006</v>
      </c>
      <c r="C38" s="22" t="s">
        <v>1147</v>
      </c>
      <c r="D38" s="5">
        <v>578428.70547459996</v>
      </c>
      <c r="E38" s="5">
        <v>180728.71807100001</v>
      </c>
      <c r="F38" s="5">
        <f t="shared" si="0"/>
        <v>0.31244769901713704</v>
      </c>
      <c r="H38" s="5">
        <v>16719</v>
      </c>
      <c r="I38" s="5">
        <v>329</v>
      </c>
      <c r="J38" s="5">
        <f t="shared" si="1"/>
        <v>17048</v>
      </c>
      <c r="K38" s="5">
        <f t="shared" si="2"/>
        <v>5326.6083728441527</v>
      </c>
      <c r="M38" s="18">
        <v>11140101</v>
      </c>
      <c r="N38" s="18">
        <f>SUM(K164,K172,K239,K252)</f>
        <v>9895.4939232147044</v>
      </c>
      <c r="Q38" s="25"/>
      <c r="R38" s="31"/>
    </row>
    <row r="39" spans="1:18" x14ac:dyDescent="0.3">
      <c r="A39" s="21" t="s">
        <v>53</v>
      </c>
      <c r="B39" t="s">
        <v>1008</v>
      </c>
      <c r="C39" s="22" t="s">
        <v>1144</v>
      </c>
      <c r="D39" s="5">
        <v>576615.05498444301</v>
      </c>
      <c r="E39" s="5">
        <v>373.55015264299999</v>
      </c>
      <c r="F39" s="5">
        <f t="shared" si="0"/>
        <v>6.4783281222700352E-4</v>
      </c>
      <c r="H39" s="5">
        <v>130694</v>
      </c>
      <c r="I39" s="5">
        <v>3683</v>
      </c>
      <c r="J39" s="5">
        <f t="shared" si="1"/>
        <v>134377</v>
      </c>
      <c r="K39" s="5">
        <f t="shared" si="2"/>
        <v>87.053829808628052</v>
      </c>
      <c r="M39" s="18">
        <v>11140106</v>
      </c>
      <c r="N39" s="18">
        <f>SUM(K204,K240,K253)</f>
        <v>3939.1094091862315</v>
      </c>
      <c r="Q39" s="27"/>
      <c r="R39" s="28"/>
    </row>
    <row r="40" spans="1:18" x14ac:dyDescent="0.3">
      <c r="A40" s="21" t="s">
        <v>53</v>
      </c>
      <c r="B40" t="s">
        <v>1008</v>
      </c>
      <c r="C40" s="22" t="s">
        <v>1155</v>
      </c>
      <c r="D40" s="5">
        <v>576615.05498444301</v>
      </c>
      <c r="E40" s="5">
        <v>82875.672330000001</v>
      </c>
      <c r="F40" s="5">
        <f t="shared" si="0"/>
        <v>0.14372790237368321</v>
      </c>
      <c r="H40" s="5">
        <v>130694</v>
      </c>
      <c r="I40" s="5">
        <v>3683</v>
      </c>
      <c r="J40" s="5">
        <f t="shared" si="1"/>
        <v>134377</v>
      </c>
      <c r="K40" s="5">
        <f t="shared" si="2"/>
        <v>19313.724337268428</v>
      </c>
      <c r="M40" s="18">
        <v>11140201</v>
      </c>
      <c r="N40" s="18">
        <f>K205</f>
        <v>108.27197124925111</v>
      </c>
      <c r="Q40" s="27"/>
      <c r="R40" s="28"/>
    </row>
    <row r="41" spans="1:18" x14ac:dyDescent="0.3">
      <c r="A41" s="21" t="s">
        <v>53</v>
      </c>
      <c r="B41" t="s">
        <v>1008</v>
      </c>
      <c r="C41" s="22" t="s">
        <v>1156</v>
      </c>
      <c r="D41" s="5">
        <v>576615.05498444301</v>
      </c>
      <c r="E41" s="5">
        <v>446632.32693600003</v>
      </c>
      <c r="F41" s="5">
        <f t="shared" si="0"/>
        <v>0.77457624991780716</v>
      </c>
      <c r="H41" s="5">
        <v>130694</v>
      </c>
      <c r="I41" s="5">
        <v>3683</v>
      </c>
      <c r="J41" s="5">
        <f t="shared" si="1"/>
        <v>134377</v>
      </c>
      <c r="K41" s="5">
        <f t="shared" si="2"/>
        <v>104085.23273520517</v>
      </c>
      <c r="M41" s="18">
        <v>11140301</v>
      </c>
      <c r="N41" s="18">
        <f>SUM(K165,K214,K216,K228,K234,K241)</f>
        <v>6550.8235290677585</v>
      </c>
      <c r="Q41" s="25"/>
      <c r="R41" s="31"/>
    </row>
    <row r="42" spans="1:18" x14ac:dyDescent="0.3">
      <c r="A42" s="21" t="s">
        <v>53</v>
      </c>
      <c r="B42" t="s">
        <v>1008</v>
      </c>
      <c r="C42" s="22" t="s">
        <v>1159</v>
      </c>
      <c r="D42" s="5">
        <v>576615.05498444301</v>
      </c>
      <c r="E42" s="5">
        <v>46733.505565799998</v>
      </c>
      <c r="F42" s="5">
        <f t="shared" si="0"/>
        <v>8.1048014896282689E-2</v>
      </c>
      <c r="H42" s="5">
        <v>130694</v>
      </c>
      <c r="I42" s="5">
        <v>3683</v>
      </c>
      <c r="J42" s="5">
        <f t="shared" si="1"/>
        <v>134377</v>
      </c>
      <c r="K42" s="5">
        <f t="shared" si="2"/>
        <v>10890.989097717778</v>
      </c>
      <c r="M42" s="18">
        <v>11140302</v>
      </c>
      <c r="N42" s="18">
        <f>SUM(K206,K209,K215,K217,K229,K242,K246,K254,K259)</f>
        <v>7123.1361661718265</v>
      </c>
      <c r="Q42" s="27"/>
      <c r="R42" s="28"/>
    </row>
    <row r="43" spans="1:18" x14ac:dyDescent="0.3">
      <c r="A43" s="21" t="s">
        <v>53</v>
      </c>
      <c r="B43" t="s">
        <v>1012</v>
      </c>
      <c r="C43" s="22" t="s">
        <v>1160</v>
      </c>
      <c r="D43" s="5">
        <v>916943.02240560006</v>
      </c>
      <c r="E43" s="5">
        <v>111168.165681</v>
      </c>
      <c r="F43" s="5">
        <f t="shared" si="0"/>
        <v>0.12123781190825828</v>
      </c>
      <c r="H43" s="5">
        <v>294932</v>
      </c>
      <c r="I43" s="5">
        <v>5106</v>
      </c>
      <c r="J43" s="5">
        <f t="shared" si="1"/>
        <v>300038</v>
      </c>
      <c r="K43" s="5">
        <f t="shared" si="2"/>
        <v>36375.950609329993</v>
      </c>
      <c r="M43" s="18">
        <v>11140303</v>
      </c>
      <c r="N43" s="18">
        <f>SUM(K210,K218,K230,K247,K260)</f>
        <v>3599.2799816131464</v>
      </c>
      <c r="Q43" s="27"/>
      <c r="R43" s="28"/>
    </row>
    <row r="44" spans="1:18" x14ac:dyDescent="0.3">
      <c r="A44" s="21" t="s">
        <v>53</v>
      </c>
      <c r="B44" t="s">
        <v>1012</v>
      </c>
      <c r="C44" s="22" t="s">
        <v>1151</v>
      </c>
      <c r="D44" s="5">
        <v>916943.02240560006</v>
      </c>
      <c r="E44" s="5">
        <v>342166.32427400001</v>
      </c>
      <c r="F44" s="5">
        <f t="shared" si="0"/>
        <v>0.37315985389836615</v>
      </c>
      <c r="H44" s="5">
        <v>294932</v>
      </c>
      <c r="I44" s="5">
        <v>5106</v>
      </c>
      <c r="J44" s="5">
        <f t="shared" si="1"/>
        <v>300038</v>
      </c>
      <c r="K44" s="5">
        <f t="shared" si="2"/>
        <v>111962.13624395798</v>
      </c>
      <c r="M44" s="18">
        <v>11140304</v>
      </c>
      <c r="N44" s="18">
        <f>SUM(K211,K223,K689)</f>
        <v>224.06002272756959</v>
      </c>
      <c r="Q44" s="25"/>
      <c r="R44" s="31"/>
    </row>
    <row r="45" spans="1:18" x14ac:dyDescent="0.3">
      <c r="A45" s="21" t="s">
        <v>53</v>
      </c>
      <c r="B45" t="s">
        <v>1012</v>
      </c>
      <c r="C45" s="22" t="s">
        <v>1152</v>
      </c>
      <c r="D45" s="5">
        <v>916943.02240560006</v>
      </c>
      <c r="E45" s="5">
        <v>194946.45719700001</v>
      </c>
      <c r="F45" s="5">
        <f t="shared" si="0"/>
        <v>0.21260476652688623</v>
      </c>
      <c r="H45" s="5">
        <v>294932</v>
      </c>
      <c r="I45" s="5">
        <v>5106</v>
      </c>
      <c r="J45" s="5">
        <f t="shared" si="1"/>
        <v>300038</v>
      </c>
      <c r="K45" s="5">
        <f t="shared" si="2"/>
        <v>63789.508939193889</v>
      </c>
      <c r="M45" s="18">
        <v>11140305</v>
      </c>
      <c r="N45" s="18">
        <f>SUM(K207,K212,K219,K224,K231,K243,K248,K261,K262,K268)</f>
        <v>2851.9594914424401</v>
      </c>
      <c r="Q45" s="27"/>
      <c r="R45" s="28"/>
    </row>
    <row r="46" spans="1:18" x14ac:dyDescent="0.3">
      <c r="A46" s="21" t="s">
        <v>53</v>
      </c>
      <c r="B46" t="s">
        <v>1012</v>
      </c>
      <c r="C46" s="22" t="s">
        <v>1153</v>
      </c>
      <c r="D46" s="5">
        <v>916943.02240560006</v>
      </c>
      <c r="E46" s="5">
        <v>20551.6928577</v>
      </c>
      <c r="F46" s="5">
        <f t="shared" si="0"/>
        <v>2.2413271441645996E-2</v>
      </c>
      <c r="H46" s="5">
        <v>294932</v>
      </c>
      <c r="I46" s="5">
        <v>5106</v>
      </c>
      <c r="J46" s="5">
        <f t="shared" si="1"/>
        <v>300038</v>
      </c>
      <c r="K46" s="5">
        <f t="shared" si="2"/>
        <v>6724.833136808581</v>
      </c>
      <c r="M46" s="18">
        <v>11140306</v>
      </c>
      <c r="N46" s="18">
        <f>SUM(K213,K225,K244,K249)</f>
        <v>2220.1027099022654</v>
      </c>
      <c r="Q46" s="27"/>
      <c r="R46" s="28"/>
    </row>
    <row r="47" spans="1:18" x14ac:dyDescent="0.3">
      <c r="A47" s="21" t="s">
        <v>53</v>
      </c>
      <c r="B47" t="s">
        <v>1012</v>
      </c>
      <c r="C47" s="22" t="s">
        <v>1143</v>
      </c>
      <c r="D47" s="5">
        <v>916943.02240560006</v>
      </c>
      <c r="E47" s="5">
        <v>93500.449985200001</v>
      </c>
      <c r="F47" s="5">
        <f t="shared" si="0"/>
        <v>0.10196974915617064</v>
      </c>
      <c r="H47" s="5">
        <v>294932</v>
      </c>
      <c r="I47" s="5">
        <v>5106</v>
      </c>
      <c r="J47" s="5">
        <f t="shared" si="1"/>
        <v>300038</v>
      </c>
      <c r="K47" s="5">
        <f t="shared" si="2"/>
        <v>30594.799597319128</v>
      </c>
      <c r="M47" s="18">
        <v>11140307</v>
      </c>
      <c r="N47" s="18">
        <f>SUM(K208,K221,K226,K245,K263,K269)</f>
        <v>1758.3014490524984</v>
      </c>
      <c r="Q47" s="25"/>
      <c r="R47" s="31"/>
    </row>
    <row r="48" spans="1:18" x14ac:dyDescent="0.3">
      <c r="A48" s="21" t="s">
        <v>53</v>
      </c>
      <c r="B48" t="s">
        <v>1012</v>
      </c>
      <c r="C48" s="22" t="s">
        <v>1155</v>
      </c>
      <c r="D48" s="5">
        <v>916943.02240560006</v>
      </c>
      <c r="E48" s="5">
        <v>6861.5121987000002</v>
      </c>
      <c r="F48" s="5">
        <f t="shared" si="0"/>
        <v>7.4830300586167528E-3</v>
      </c>
      <c r="H48" s="5">
        <v>294932</v>
      </c>
      <c r="I48" s="5">
        <v>5106</v>
      </c>
      <c r="J48" s="5">
        <f t="shared" si="1"/>
        <v>300038</v>
      </c>
      <c r="K48" s="5">
        <f t="shared" si="2"/>
        <v>2245.1933727272531</v>
      </c>
      <c r="M48" s="18">
        <v>12010001</v>
      </c>
      <c r="N48" s="18">
        <f>SUM(K143,K181,K193,K235,K250,K255,K265,K270,K706)</f>
        <v>4577.8994772790365</v>
      </c>
      <c r="Q48" s="27"/>
      <c r="R48" s="28"/>
    </row>
    <row r="49" spans="1:18" x14ac:dyDescent="0.3">
      <c r="A49" s="21" t="s">
        <v>53</v>
      </c>
      <c r="B49" t="s">
        <v>1012</v>
      </c>
      <c r="C49" s="22" t="s">
        <v>1156</v>
      </c>
      <c r="D49" s="5">
        <v>916943.02240560006</v>
      </c>
      <c r="E49" s="5">
        <v>147748.420212</v>
      </c>
      <c r="F49" s="5">
        <f t="shared" si="0"/>
        <v>0.16113151701005587</v>
      </c>
      <c r="H49" s="5">
        <v>294932</v>
      </c>
      <c r="I49" s="5">
        <v>5106</v>
      </c>
      <c r="J49" s="5">
        <f t="shared" si="1"/>
        <v>300038</v>
      </c>
      <c r="K49" s="5">
        <f t="shared" si="2"/>
        <v>48345.578100663144</v>
      </c>
      <c r="M49" s="18">
        <v>12010002</v>
      </c>
      <c r="N49" s="18">
        <f>SUM(K220,K222,K227,K232,K256,K264,K271,K690,K696,K703,K707)</f>
        <v>6730.2667197569372</v>
      </c>
      <c r="Q49" s="27"/>
      <c r="R49" s="28"/>
    </row>
    <row r="50" spans="1:18" x14ac:dyDescent="0.3">
      <c r="A50" s="21" t="s">
        <v>53</v>
      </c>
      <c r="B50" t="s">
        <v>1014</v>
      </c>
      <c r="C50" s="22" t="s">
        <v>1144</v>
      </c>
      <c r="D50" s="5">
        <v>583804.70479745697</v>
      </c>
      <c r="E50" s="5">
        <v>335295.47079400002</v>
      </c>
      <c r="F50" s="5">
        <f t="shared" si="0"/>
        <v>0.57432814096680873</v>
      </c>
      <c r="H50" s="5">
        <v>1825</v>
      </c>
      <c r="I50" s="5">
        <v>1276</v>
      </c>
      <c r="J50" s="5">
        <f t="shared" si="1"/>
        <v>3101</v>
      </c>
      <c r="K50" s="5">
        <f t="shared" si="2"/>
        <v>1780.9915651380738</v>
      </c>
      <c r="M50" s="18">
        <v>12010003</v>
      </c>
      <c r="N50" s="18">
        <f>SUM(K233,K236,K251,K272)</f>
        <v>2935.72955778186</v>
      </c>
      <c r="Q50" s="25"/>
      <c r="R50" s="31"/>
    </row>
    <row r="51" spans="1:18" x14ac:dyDescent="0.3">
      <c r="A51" s="21" t="s">
        <v>53</v>
      </c>
      <c r="B51" t="s">
        <v>1014</v>
      </c>
      <c r="C51" s="22" t="s">
        <v>1161</v>
      </c>
      <c r="D51" s="5">
        <v>583804.70479745697</v>
      </c>
      <c r="E51" s="5">
        <v>15132.0461196</v>
      </c>
      <c r="F51" s="5">
        <f t="shared" si="0"/>
        <v>2.5919705674262862E-2</v>
      </c>
      <c r="H51" s="5">
        <v>1825</v>
      </c>
      <c r="I51" s="5">
        <v>1276</v>
      </c>
      <c r="J51" s="5">
        <f t="shared" si="1"/>
        <v>3101</v>
      </c>
      <c r="K51" s="5">
        <f t="shared" si="2"/>
        <v>80.377007295889129</v>
      </c>
      <c r="M51" s="18">
        <v>12010004</v>
      </c>
      <c r="N51" s="18">
        <f>SUM(K682,K691,K699,K701,K704)</f>
        <v>3983.1449695340366</v>
      </c>
      <c r="Q51" s="27"/>
      <c r="R51" s="28"/>
    </row>
    <row r="52" spans="1:18" x14ac:dyDescent="0.3">
      <c r="A52" s="21" t="s">
        <v>53</v>
      </c>
      <c r="B52" t="s">
        <v>1014</v>
      </c>
      <c r="C52" s="22" t="s">
        <v>1162</v>
      </c>
      <c r="D52" s="5">
        <v>583804.70479745697</v>
      </c>
      <c r="E52" s="5">
        <v>236.60894430499999</v>
      </c>
      <c r="F52" s="5">
        <f t="shared" si="0"/>
        <v>4.0528783403191005E-4</v>
      </c>
      <c r="H52" s="5">
        <v>1825</v>
      </c>
      <c r="I52" s="5">
        <v>1276</v>
      </c>
      <c r="J52" s="5">
        <f t="shared" si="1"/>
        <v>3101</v>
      </c>
      <c r="K52" s="5">
        <f t="shared" si="2"/>
        <v>1.2567975733329531</v>
      </c>
      <c r="M52" s="18">
        <v>12010005</v>
      </c>
      <c r="N52" s="18">
        <f>SUM(K672,K683,K685)</f>
        <v>2106.9897093019154</v>
      </c>
      <c r="Q52" s="27"/>
      <c r="R52" s="28"/>
    </row>
    <row r="53" spans="1:18" x14ac:dyDescent="0.3">
      <c r="A53" s="21" t="s">
        <v>53</v>
      </c>
      <c r="B53" t="s">
        <v>1014</v>
      </c>
      <c r="C53" s="22" t="s">
        <v>1157</v>
      </c>
      <c r="D53" s="5">
        <v>583804.70479745697</v>
      </c>
      <c r="E53" s="5">
        <v>113.206798552</v>
      </c>
      <c r="F53" s="5">
        <f t="shared" si="0"/>
        <v>1.9391210386232762E-4</v>
      </c>
      <c r="H53" s="5">
        <v>1825</v>
      </c>
      <c r="I53" s="5">
        <v>1276</v>
      </c>
      <c r="J53" s="5">
        <f t="shared" si="1"/>
        <v>3101</v>
      </c>
      <c r="K53" s="5">
        <f t="shared" si="2"/>
        <v>0.60132143407707794</v>
      </c>
      <c r="M53" s="18">
        <v>12020001</v>
      </c>
      <c r="N53" s="18">
        <f>SUM(K175,K257,K266,K650,K657,K664,K668,K708)</f>
        <v>6212.8589457746275</v>
      </c>
      <c r="Q53" s="25"/>
      <c r="R53" s="31"/>
    </row>
    <row r="54" spans="1:18" x14ac:dyDescent="0.3">
      <c r="A54" s="21" t="s">
        <v>53</v>
      </c>
      <c r="B54" t="s">
        <v>1014</v>
      </c>
      <c r="C54" s="22" t="s">
        <v>1158</v>
      </c>
      <c r="D54" s="5">
        <v>583804.70479745697</v>
      </c>
      <c r="E54" s="5">
        <v>233027.372141</v>
      </c>
      <c r="F54" s="5">
        <f t="shared" si="0"/>
        <v>0.39915295342103424</v>
      </c>
      <c r="H54" s="5">
        <v>1825</v>
      </c>
      <c r="I54" s="5">
        <v>1276</v>
      </c>
      <c r="J54" s="5">
        <f t="shared" si="1"/>
        <v>3101</v>
      </c>
      <c r="K54" s="5">
        <f t="shared" si="2"/>
        <v>1237.7733085586271</v>
      </c>
      <c r="M54" s="18">
        <v>12020002</v>
      </c>
      <c r="N54" s="18">
        <f>SUM(K633,K640,K653,K658,K669,K673,K692,K710,K712)</f>
        <v>2080.2636923377768</v>
      </c>
      <c r="Q54" s="27"/>
      <c r="R54" s="28"/>
    </row>
    <row r="55" spans="1:18" x14ac:dyDescent="0.3">
      <c r="A55" s="21" t="s">
        <v>53</v>
      </c>
      <c r="B55" t="s">
        <v>1020</v>
      </c>
      <c r="C55" s="22" t="s">
        <v>1143</v>
      </c>
      <c r="D55" s="5">
        <v>572766.11044389999</v>
      </c>
      <c r="E55" s="5">
        <v>25909.775982700001</v>
      </c>
      <c r="F55" s="5">
        <f t="shared" si="0"/>
        <v>4.5236223844702758E-2</v>
      </c>
      <c r="H55" s="5">
        <v>43104</v>
      </c>
      <c r="I55" s="5">
        <v>685</v>
      </c>
      <c r="J55" s="5">
        <f t="shared" si="1"/>
        <v>43789</v>
      </c>
      <c r="K55" s="5">
        <f t="shared" si="2"/>
        <v>1980.8490059356891</v>
      </c>
      <c r="M55" s="18">
        <v>12020003</v>
      </c>
      <c r="N55" s="18">
        <f>SUM(K654,K660,K674,K676,K686,K713)</f>
        <v>7559.7599730569164</v>
      </c>
      <c r="Q55" s="27"/>
      <c r="R55" s="28"/>
    </row>
    <row r="56" spans="1:18" x14ac:dyDescent="0.3">
      <c r="A56" s="21" t="s">
        <v>53</v>
      </c>
      <c r="B56" t="s">
        <v>1020</v>
      </c>
      <c r="C56" s="22" t="s">
        <v>1144</v>
      </c>
      <c r="D56" s="5">
        <v>572766.11044389999</v>
      </c>
      <c r="E56" s="5">
        <v>417356.30904099997</v>
      </c>
      <c r="F56" s="5">
        <f t="shared" si="0"/>
        <v>0.72866795264395845</v>
      </c>
      <c r="H56" s="5">
        <v>43104</v>
      </c>
      <c r="I56" s="5">
        <v>685</v>
      </c>
      <c r="J56" s="5">
        <f t="shared" si="1"/>
        <v>43789</v>
      </c>
      <c r="K56" s="5">
        <f t="shared" si="2"/>
        <v>31907.640978326297</v>
      </c>
      <c r="M56" s="18">
        <v>12020004</v>
      </c>
      <c r="N56" s="18">
        <f>SUM(K258,K655,K659,K680,K697,K709)</f>
        <v>3025.1952491644201</v>
      </c>
      <c r="Q56" s="25"/>
      <c r="R56" s="31"/>
    </row>
    <row r="57" spans="1:18" x14ac:dyDescent="0.3">
      <c r="A57" s="21" t="s">
        <v>53</v>
      </c>
      <c r="B57" t="s">
        <v>1020</v>
      </c>
      <c r="C57" s="22" t="s">
        <v>1156</v>
      </c>
      <c r="D57" s="5">
        <v>572766.11044389999</v>
      </c>
      <c r="E57" s="5">
        <v>109781.02852000001</v>
      </c>
      <c r="F57" s="5">
        <f t="shared" si="0"/>
        <v>0.19166816352824806</v>
      </c>
      <c r="H57" s="5">
        <v>43104</v>
      </c>
      <c r="I57" s="5">
        <v>685</v>
      </c>
      <c r="J57" s="5">
        <f t="shared" si="1"/>
        <v>43789</v>
      </c>
      <c r="K57" s="5">
        <f t="shared" si="2"/>
        <v>8392.9572127384545</v>
      </c>
      <c r="M57" s="18">
        <v>12020005</v>
      </c>
      <c r="N57" s="18">
        <f>SUM(K656,K675,K681,K684,K698,K700,K702,K705)</f>
        <v>3687.225887223025</v>
      </c>
      <c r="Q57" s="27"/>
      <c r="R57" s="28"/>
    </row>
    <row r="58" spans="1:18" x14ac:dyDescent="0.3">
      <c r="A58" s="21" t="s">
        <v>53</v>
      </c>
      <c r="B58" t="s">
        <v>1020</v>
      </c>
      <c r="C58" s="22" t="s">
        <v>1159</v>
      </c>
      <c r="D58" s="5">
        <v>572766.11044389999</v>
      </c>
      <c r="E58" s="5">
        <v>19718.9969002</v>
      </c>
      <c r="F58" s="5">
        <f t="shared" si="0"/>
        <v>3.4427659983090761E-2</v>
      </c>
      <c r="H58" s="5">
        <v>43104</v>
      </c>
      <c r="I58" s="5">
        <v>685</v>
      </c>
      <c r="J58" s="5">
        <f t="shared" si="1"/>
        <v>43789</v>
      </c>
      <c r="K58" s="5">
        <f t="shared" si="2"/>
        <v>1507.5528029995614</v>
      </c>
      <c r="M58" s="18">
        <v>12020006</v>
      </c>
      <c r="N58" s="18">
        <f>SUM(K634,K661,K693,K714)</f>
        <v>1843.7436956506051</v>
      </c>
      <c r="Q58" s="27"/>
      <c r="R58" s="28"/>
    </row>
    <row r="59" spans="1:18" x14ac:dyDescent="0.3">
      <c r="A59" s="21" t="s">
        <v>53</v>
      </c>
      <c r="B59" t="s">
        <v>1046</v>
      </c>
      <c r="C59" s="22" t="s">
        <v>1144</v>
      </c>
      <c r="D59" s="5">
        <v>585943.64879270003</v>
      </c>
      <c r="E59" s="5">
        <v>31818.417769700001</v>
      </c>
      <c r="F59" s="5">
        <f t="shared" si="0"/>
        <v>5.4302863142658593E-2</v>
      </c>
      <c r="H59" s="5">
        <v>16956</v>
      </c>
      <c r="I59" s="5">
        <v>1005</v>
      </c>
      <c r="J59" s="5">
        <f t="shared" si="1"/>
        <v>17961</v>
      </c>
      <c r="K59" s="5">
        <f t="shared" si="2"/>
        <v>975.33372490529098</v>
      </c>
      <c r="M59" s="18">
        <v>12020007</v>
      </c>
      <c r="N59" s="18">
        <f>SUM(K621,K635,K662,K677,K687,K694)</f>
        <v>25613.031103105786</v>
      </c>
      <c r="Q59" s="25"/>
      <c r="R59" s="31"/>
    </row>
    <row r="60" spans="1:18" x14ac:dyDescent="0.3">
      <c r="A60" s="21" t="s">
        <v>53</v>
      </c>
      <c r="B60" t="s">
        <v>1046</v>
      </c>
      <c r="C60" s="22" t="s">
        <v>1161</v>
      </c>
      <c r="D60" s="5">
        <v>585943.64879270003</v>
      </c>
      <c r="E60" s="5">
        <v>12052.7035798</v>
      </c>
      <c r="F60" s="5">
        <f t="shared" si="0"/>
        <v>2.0569731585339028E-2</v>
      </c>
      <c r="H60" s="5">
        <v>16956</v>
      </c>
      <c r="I60" s="5">
        <v>1005</v>
      </c>
      <c r="J60" s="5">
        <f t="shared" si="1"/>
        <v>17961</v>
      </c>
      <c r="K60" s="5">
        <f t="shared" si="2"/>
        <v>369.45294900427427</v>
      </c>
      <c r="M60" s="18">
        <v>12030101</v>
      </c>
      <c r="N60" s="18">
        <f>SUM(K97,K109,K127,K140,K179,K190,K196,K200,K588)</f>
        <v>5122.3089646482395</v>
      </c>
      <c r="Q60" s="27"/>
      <c r="R60" s="28"/>
    </row>
    <row r="61" spans="1:18" x14ac:dyDescent="0.3">
      <c r="A61" s="21" t="s">
        <v>53</v>
      </c>
      <c r="B61" t="s">
        <v>1046</v>
      </c>
      <c r="C61" s="22" t="s">
        <v>1163</v>
      </c>
      <c r="D61" s="5">
        <v>585943.64879270003</v>
      </c>
      <c r="E61" s="5">
        <v>98709.386222200003</v>
      </c>
      <c r="F61" s="5">
        <f t="shared" si="0"/>
        <v>0.16846225131987433</v>
      </c>
      <c r="H61" s="5">
        <v>16956</v>
      </c>
      <c r="I61" s="5">
        <v>1005</v>
      </c>
      <c r="J61" s="5">
        <f t="shared" si="1"/>
        <v>17961</v>
      </c>
      <c r="K61" s="5">
        <f t="shared" si="2"/>
        <v>3025.750495956263</v>
      </c>
      <c r="M61" s="18">
        <v>12030102</v>
      </c>
      <c r="N61" s="18">
        <f>SUM(K151,K160,K191,K197,K201,K510,K513)</f>
        <v>11431.681806008413</v>
      </c>
      <c r="Q61" s="27"/>
      <c r="R61" s="28"/>
    </row>
    <row r="62" spans="1:18" x14ac:dyDescent="0.3">
      <c r="A62" s="21" t="s">
        <v>53</v>
      </c>
      <c r="B62" t="s">
        <v>1046</v>
      </c>
      <c r="C62" s="22" t="s">
        <v>1159</v>
      </c>
      <c r="D62" s="5">
        <v>585943.64879270003</v>
      </c>
      <c r="E62" s="5">
        <v>165212.66654100001</v>
      </c>
      <c r="F62" s="5">
        <f t="shared" si="0"/>
        <v>0.28195999202553063</v>
      </c>
      <c r="H62" s="5">
        <v>16956</v>
      </c>
      <c r="I62" s="5">
        <v>1005</v>
      </c>
      <c r="J62" s="5">
        <f t="shared" si="1"/>
        <v>17961</v>
      </c>
      <c r="K62" s="5">
        <f t="shared" si="2"/>
        <v>5064.283416770556</v>
      </c>
      <c r="M62" s="18">
        <v>12030103</v>
      </c>
      <c r="N62" s="18">
        <f>SUM(K128,K144,K149,K152,K157,K173,K198,K202)</f>
        <v>7560.9629921596643</v>
      </c>
      <c r="Q62" s="25"/>
      <c r="R62" s="31"/>
    </row>
    <row r="63" spans="1:18" x14ac:dyDescent="0.3">
      <c r="A63" s="21" t="s">
        <v>53</v>
      </c>
      <c r="B63" t="s">
        <v>1046</v>
      </c>
      <c r="C63" s="22" t="s">
        <v>1162</v>
      </c>
      <c r="D63" s="5">
        <v>585943.64879270003</v>
      </c>
      <c r="E63" s="5">
        <v>278150.47467999998</v>
      </c>
      <c r="F63" s="5">
        <f t="shared" si="0"/>
        <v>0.4747051619265974</v>
      </c>
      <c r="H63" s="5">
        <v>16956</v>
      </c>
      <c r="I63" s="5">
        <v>1005</v>
      </c>
      <c r="J63" s="5">
        <f t="shared" si="1"/>
        <v>17961</v>
      </c>
      <c r="K63" s="5">
        <f t="shared" si="2"/>
        <v>8526.1794133636158</v>
      </c>
      <c r="M63" s="18">
        <v>12030104</v>
      </c>
      <c r="N63" s="18">
        <f>SUM(K129,K150,K153,K158,K199,K203)</f>
        <v>2581.1583379420022</v>
      </c>
      <c r="Q63" s="27"/>
      <c r="R63" s="28"/>
    </row>
    <row r="64" spans="1:18" x14ac:dyDescent="0.3">
      <c r="A64" s="21" t="s">
        <v>53</v>
      </c>
      <c r="B64" t="s">
        <v>1063</v>
      </c>
      <c r="C64" s="22" t="s">
        <v>1143</v>
      </c>
      <c r="D64" s="5">
        <v>582149.370016</v>
      </c>
      <c r="E64" s="5">
        <v>314897.70316799998</v>
      </c>
      <c r="F64" s="5">
        <f t="shared" si="0"/>
        <v>0.54092251814915682</v>
      </c>
      <c r="H64" s="5">
        <v>147471</v>
      </c>
      <c r="I64" s="5">
        <v>2831</v>
      </c>
      <c r="J64" s="5">
        <f t="shared" si="1"/>
        <v>150302</v>
      </c>
      <c r="K64" s="5">
        <f t="shared" si="2"/>
        <v>81301.736322854573</v>
      </c>
      <c r="M64" s="18">
        <v>12030105</v>
      </c>
      <c r="N64" s="18">
        <f>SUM(K145,K154,K159,K161,K167,K176,K182,K185,K651,K665)</f>
        <v>9112.7302633157069</v>
      </c>
      <c r="Q64" s="27"/>
      <c r="R64" s="28"/>
    </row>
    <row r="65" spans="1:18" x14ac:dyDescent="0.3">
      <c r="A65" s="21" t="s">
        <v>53</v>
      </c>
      <c r="B65" t="s">
        <v>1063</v>
      </c>
      <c r="C65" s="22" t="s">
        <v>1156</v>
      </c>
      <c r="D65" s="5">
        <v>582149.370016</v>
      </c>
      <c r="E65" s="5">
        <v>267251.66684800002</v>
      </c>
      <c r="F65" s="5">
        <f t="shared" si="0"/>
        <v>0.45907748185084318</v>
      </c>
      <c r="H65" s="5">
        <v>147471</v>
      </c>
      <c r="I65" s="5">
        <v>2831</v>
      </c>
      <c r="J65" s="5">
        <f t="shared" si="1"/>
        <v>150302</v>
      </c>
      <c r="K65" s="5">
        <f t="shared" si="2"/>
        <v>69000.263677145427</v>
      </c>
      <c r="M65" s="18">
        <v>12030106</v>
      </c>
      <c r="N65" s="18">
        <f>SUM(K146,K155,K166,K174,K183,K194,K237)</f>
        <v>8235.1143435034155</v>
      </c>
      <c r="Q65" s="25"/>
      <c r="R65" s="31"/>
    </row>
    <row r="66" spans="1:18" x14ac:dyDescent="0.3">
      <c r="A66" s="21" t="s">
        <v>53</v>
      </c>
      <c r="B66" t="s">
        <v>1070</v>
      </c>
      <c r="C66" s="22" t="s">
        <v>1144</v>
      </c>
      <c r="D66" s="5">
        <v>574088.12095210003</v>
      </c>
      <c r="E66" s="5">
        <v>48101.128110400001</v>
      </c>
      <c r="F66" s="5">
        <f t="shared" si="0"/>
        <v>8.3787011705844711E-2</v>
      </c>
      <c r="H66" s="5">
        <v>60844</v>
      </c>
      <c r="I66" s="5">
        <v>3367</v>
      </c>
      <c r="J66" s="5">
        <f t="shared" si="1"/>
        <v>64211</v>
      </c>
      <c r="K66" s="5">
        <f t="shared" si="2"/>
        <v>5380.0478086439944</v>
      </c>
      <c r="M66" s="18">
        <v>12030107</v>
      </c>
      <c r="N66" s="18">
        <f>SUM(K177,K184,K186,K195,K238,K267,K666)</f>
        <v>4292.3694249847013</v>
      </c>
      <c r="Q66" s="25"/>
      <c r="R66" s="24"/>
    </row>
    <row r="67" spans="1:18" x14ac:dyDescent="0.3">
      <c r="A67" s="21" t="s">
        <v>53</v>
      </c>
      <c r="B67" t="s">
        <v>1070</v>
      </c>
      <c r="C67" s="22" t="s">
        <v>1156</v>
      </c>
      <c r="D67" s="5">
        <v>574088.12095210003</v>
      </c>
      <c r="E67" s="5">
        <v>53511.384820699997</v>
      </c>
      <c r="F67" s="5">
        <f t="shared" ref="F67:F130" si="3">E67/D67</f>
        <v>9.32110992506755E-2</v>
      </c>
      <c r="H67" s="5">
        <v>60844</v>
      </c>
      <c r="I67" s="5">
        <v>3367</v>
      </c>
      <c r="J67" s="5">
        <f t="shared" ref="J67:J130" si="4">SUM(H67:I67)</f>
        <v>64211</v>
      </c>
      <c r="K67" s="5">
        <f t="shared" ref="K67:K130" si="5">J67*F67</f>
        <v>5985.1778939851247</v>
      </c>
      <c r="M67" s="18">
        <v>12030108</v>
      </c>
      <c r="N67" s="18">
        <f>SUM(K162,K168,K187,K506,K533)</f>
        <v>1334.6592248594197</v>
      </c>
    </row>
    <row r="68" spans="1:18" x14ac:dyDescent="0.3">
      <c r="A68" s="21" t="s">
        <v>53</v>
      </c>
      <c r="B68" t="s">
        <v>1070</v>
      </c>
      <c r="C68" s="22" t="s">
        <v>1163</v>
      </c>
      <c r="D68" s="5">
        <v>574088.12095210003</v>
      </c>
      <c r="E68" s="5">
        <v>171264.261554</v>
      </c>
      <c r="F68" s="5">
        <f t="shared" si="3"/>
        <v>0.2983239947030531</v>
      </c>
      <c r="H68" s="23">
        <v>60844</v>
      </c>
      <c r="I68" s="5">
        <v>3367</v>
      </c>
      <c r="J68" s="5">
        <f t="shared" si="4"/>
        <v>64211</v>
      </c>
      <c r="K68" s="5">
        <f t="shared" si="5"/>
        <v>19155.682023877744</v>
      </c>
      <c r="M68" s="18">
        <v>12030109</v>
      </c>
      <c r="N68" s="18">
        <f>SUM(K156,K163,K188,K507,K514)</f>
        <v>2065.3162217668569</v>
      </c>
    </row>
    <row r="69" spans="1:18" x14ac:dyDescent="0.3">
      <c r="A69" s="21" t="s">
        <v>53</v>
      </c>
      <c r="B69" t="s">
        <v>1070</v>
      </c>
      <c r="C69" s="22" t="s">
        <v>1159</v>
      </c>
      <c r="D69" s="5">
        <v>574088.12095210003</v>
      </c>
      <c r="E69" s="5">
        <v>301211.34646700002</v>
      </c>
      <c r="F69" s="5">
        <f t="shared" si="3"/>
        <v>0.52467789434042666</v>
      </c>
      <c r="H69" s="5">
        <v>60844</v>
      </c>
      <c r="I69" s="5">
        <v>3367</v>
      </c>
      <c r="J69" s="5">
        <f t="shared" si="4"/>
        <v>64211</v>
      </c>
      <c r="K69" s="5">
        <f t="shared" si="5"/>
        <v>33690.092273493137</v>
      </c>
      <c r="M69" s="18">
        <v>12030201</v>
      </c>
      <c r="N69" s="18">
        <f>SUM(K169,K178,K189,K534,K618,K652,K667,K670)</f>
        <v>4317.7120469774509</v>
      </c>
    </row>
    <row r="70" spans="1:18" x14ac:dyDescent="0.3">
      <c r="A70" s="21" t="s">
        <v>53</v>
      </c>
      <c r="B70" t="s">
        <v>1071</v>
      </c>
      <c r="C70" s="22" t="s">
        <v>1160</v>
      </c>
      <c r="D70" s="5">
        <v>940366.01055200002</v>
      </c>
      <c r="E70" s="5">
        <v>550556.607969</v>
      </c>
      <c r="F70" s="5">
        <f t="shared" si="3"/>
        <v>0.58547055273278137</v>
      </c>
      <c r="H70" s="5">
        <v>4235</v>
      </c>
      <c r="I70" s="5">
        <v>1154</v>
      </c>
      <c r="J70" s="5">
        <f t="shared" si="4"/>
        <v>5389</v>
      </c>
      <c r="K70" s="5">
        <f t="shared" si="5"/>
        <v>3155.1008086769589</v>
      </c>
      <c r="M70" s="18">
        <v>12030202</v>
      </c>
      <c r="N70" s="18">
        <f>SUM(K492,K619,K622,K628,K636,K637,K641,K642,K663,K671,K695,K711)</f>
        <v>7482.9499637874806</v>
      </c>
    </row>
    <row r="71" spans="1:18" x14ac:dyDescent="0.3">
      <c r="A71" s="21" t="s">
        <v>53</v>
      </c>
      <c r="B71" t="s">
        <v>1071</v>
      </c>
      <c r="C71" s="22" t="s">
        <v>1151</v>
      </c>
      <c r="D71" s="5">
        <v>940366.01055200002</v>
      </c>
      <c r="E71" s="5">
        <v>12665.970025799999</v>
      </c>
      <c r="F71" s="5">
        <f t="shared" si="3"/>
        <v>1.3469191659070073E-2</v>
      </c>
      <c r="H71" s="5">
        <v>4235</v>
      </c>
      <c r="I71" s="5">
        <v>1154</v>
      </c>
      <c r="J71" s="5">
        <f t="shared" si="4"/>
        <v>5389</v>
      </c>
      <c r="K71" s="5">
        <f t="shared" si="5"/>
        <v>72.585473850728619</v>
      </c>
      <c r="M71" s="18">
        <v>12030203</v>
      </c>
      <c r="N71" s="18">
        <f>SUM(K600,K623,K638)</f>
        <v>69933.918502987974</v>
      </c>
    </row>
    <row r="72" spans="1:18" x14ac:dyDescent="0.3">
      <c r="A72" s="21" t="s">
        <v>53</v>
      </c>
      <c r="B72" t="s">
        <v>1071</v>
      </c>
      <c r="C72" s="22" t="s">
        <v>1143</v>
      </c>
      <c r="D72" s="5">
        <v>940366.01055200002</v>
      </c>
      <c r="E72" s="5">
        <v>311765.25224499998</v>
      </c>
      <c r="F72" s="5">
        <f t="shared" si="3"/>
        <v>0.33153607079225678</v>
      </c>
      <c r="H72" s="5">
        <v>4235</v>
      </c>
      <c r="I72" s="5">
        <v>1154</v>
      </c>
      <c r="J72" s="5">
        <f t="shared" si="4"/>
        <v>5389</v>
      </c>
      <c r="K72" s="5">
        <f t="shared" si="5"/>
        <v>1786.6478854994718</v>
      </c>
      <c r="M72" s="18">
        <v>12040101</v>
      </c>
      <c r="N72" s="18">
        <f>SUM(K493,K611,K630,K643)</f>
        <v>1594.2445746874919</v>
      </c>
    </row>
    <row r="73" spans="1:18" x14ac:dyDescent="0.3">
      <c r="A73" s="21" t="s">
        <v>53</v>
      </c>
      <c r="B73" t="s">
        <v>1071</v>
      </c>
      <c r="C73" s="22" t="s">
        <v>1164</v>
      </c>
      <c r="D73" s="5">
        <v>940366.01055200002</v>
      </c>
      <c r="E73" s="5">
        <v>65378.180312199998</v>
      </c>
      <c r="F73" s="5">
        <f t="shared" si="3"/>
        <v>6.9524184815891676E-2</v>
      </c>
      <c r="H73" s="5">
        <v>4235</v>
      </c>
      <c r="I73" s="5">
        <v>1154</v>
      </c>
      <c r="J73" s="5">
        <f t="shared" si="4"/>
        <v>5389</v>
      </c>
      <c r="K73" s="5">
        <f t="shared" si="5"/>
        <v>374.66583197284024</v>
      </c>
      <c r="M73" s="18">
        <v>12040102</v>
      </c>
      <c r="N73" s="18">
        <f>SUM(K494,K612,K631,K645)</f>
        <v>10416.819196986651</v>
      </c>
    </row>
    <row r="74" spans="1:18" x14ac:dyDescent="0.3">
      <c r="A74" s="21" t="s">
        <v>53</v>
      </c>
      <c r="B74" t="s">
        <v>1077</v>
      </c>
      <c r="C74" s="22" t="s">
        <v>1143</v>
      </c>
      <c r="D74" s="5">
        <v>590028.99691231991</v>
      </c>
      <c r="E74" s="5">
        <v>531020.34770399996</v>
      </c>
      <c r="F74" s="5">
        <f t="shared" si="3"/>
        <v>0.89999025553469736</v>
      </c>
      <c r="H74" s="5">
        <v>6226</v>
      </c>
      <c r="I74" s="5">
        <v>502</v>
      </c>
      <c r="J74" s="5">
        <f t="shared" si="4"/>
        <v>6728</v>
      </c>
      <c r="K74" s="5">
        <f t="shared" si="5"/>
        <v>6055.134439237444</v>
      </c>
      <c r="M74" s="18">
        <v>12040103</v>
      </c>
      <c r="N74" s="18">
        <f>SUM(K613,K624,K632,K639,K644)</f>
        <v>15711.228816740837</v>
      </c>
    </row>
    <row r="75" spans="1:18" x14ac:dyDescent="0.3">
      <c r="A75" s="21" t="s">
        <v>53</v>
      </c>
      <c r="B75" t="s">
        <v>1077</v>
      </c>
      <c r="C75" s="22" t="s">
        <v>1164</v>
      </c>
      <c r="D75" s="5">
        <v>590028.99691231991</v>
      </c>
      <c r="E75" s="5">
        <v>8331.3658350200003</v>
      </c>
      <c r="F75" s="5">
        <f t="shared" si="3"/>
        <v>1.4120265069376017E-2</v>
      </c>
      <c r="H75" s="5">
        <v>6226</v>
      </c>
      <c r="I75" s="5">
        <v>502</v>
      </c>
      <c r="J75" s="5">
        <f t="shared" si="4"/>
        <v>6728</v>
      </c>
      <c r="K75" s="5">
        <f t="shared" si="5"/>
        <v>95.001143386761839</v>
      </c>
      <c r="M75" s="18">
        <v>12040104</v>
      </c>
      <c r="N75" s="18">
        <f>SUM(K604,K614,K646)</f>
        <v>16641.748586901158</v>
      </c>
    </row>
    <row r="76" spans="1:18" x14ac:dyDescent="0.3">
      <c r="A76" s="21" t="s">
        <v>53</v>
      </c>
      <c r="B76" t="s">
        <v>1077</v>
      </c>
      <c r="C76" s="22" t="s">
        <v>1140</v>
      </c>
      <c r="D76" s="5">
        <v>590028.99691231991</v>
      </c>
      <c r="E76" s="5">
        <v>14131.6160289</v>
      </c>
      <c r="F76" s="5">
        <f t="shared" si="3"/>
        <v>2.395071446124198E-2</v>
      </c>
      <c r="H76" s="5">
        <v>6226</v>
      </c>
      <c r="I76" s="5">
        <v>502</v>
      </c>
      <c r="J76" s="5">
        <f t="shared" si="4"/>
        <v>6728</v>
      </c>
      <c r="K76" s="5">
        <f t="shared" si="5"/>
        <v>161.14040689523605</v>
      </c>
      <c r="M76" s="18">
        <v>12040201</v>
      </c>
      <c r="N76" s="18">
        <f>SUM(K601,K625,K678,K688)</f>
        <v>112926.95254994913</v>
      </c>
    </row>
    <row r="77" spans="1:18" x14ac:dyDescent="0.3">
      <c r="A77" s="21" t="s">
        <v>53</v>
      </c>
      <c r="B77" t="s">
        <v>1077</v>
      </c>
      <c r="C77" s="22" t="s">
        <v>1142</v>
      </c>
      <c r="D77" s="5">
        <v>590028.99691231991</v>
      </c>
      <c r="E77" s="5">
        <v>36545.667344399997</v>
      </c>
      <c r="F77" s="5">
        <f t="shared" si="3"/>
        <v>6.1938764934684719E-2</v>
      </c>
      <c r="H77" s="5">
        <v>6226</v>
      </c>
      <c r="I77" s="5">
        <v>502</v>
      </c>
      <c r="J77" s="5">
        <f t="shared" si="4"/>
        <v>6728</v>
      </c>
      <c r="K77" s="5">
        <f t="shared" si="5"/>
        <v>416.72401048055877</v>
      </c>
      <c r="M77" s="18">
        <v>12040202</v>
      </c>
      <c r="N77" s="18">
        <f>SUM(K602,K609,K626,K679)</f>
        <v>98372.40525946884</v>
      </c>
    </row>
    <row r="78" spans="1:18" x14ac:dyDescent="0.3">
      <c r="A78" s="21" t="s">
        <v>53</v>
      </c>
      <c r="B78" t="s">
        <v>1080</v>
      </c>
      <c r="C78" s="22" t="s">
        <v>1143</v>
      </c>
      <c r="D78" s="5">
        <v>590008.67640393006</v>
      </c>
      <c r="E78" s="5">
        <v>1106.9867134599999</v>
      </c>
      <c r="F78" s="5">
        <f t="shared" si="3"/>
        <v>1.8762210756069252E-3</v>
      </c>
      <c r="H78" s="5">
        <v>22477</v>
      </c>
      <c r="I78" s="5">
        <v>2732</v>
      </c>
      <c r="J78" s="5">
        <f t="shared" si="4"/>
        <v>25209</v>
      </c>
      <c r="K78" s="5">
        <f t="shared" si="5"/>
        <v>47.29765709497498</v>
      </c>
      <c r="M78" s="18">
        <v>12040203</v>
      </c>
      <c r="N78" s="18">
        <f>SUM(K603,K615,K627)</f>
        <v>17773.950516860681</v>
      </c>
    </row>
    <row r="79" spans="1:18" x14ac:dyDescent="0.3">
      <c r="A79" s="21" t="s">
        <v>53</v>
      </c>
      <c r="B79" t="s">
        <v>1080</v>
      </c>
      <c r="C79" s="22" t="s">
        <v>1165</v>
      </c>
      <c r="D79" s="5">
        <v>590008.67640393006</v>
      </c>
      <c r="E79" s="5">
        <v>123564.66039800001</v>
      </c>
      <c r="F79" s="5">
        <f t="shared" si="3"/>
        <v>0.20942854798529356</v>
      </c>
      <c r="H79" s="5">
        <v>22477</v>
      </c>
      <c r="I79" s="5">
        <v>2732</v>
      </c>
      <c r="J79" s="5">
        <f t="shared" si="4"/>
        <v>25209</v>
      </c>
      <c r="K79" s="5">
        <f t="shared" si="5"/>
        <v>5279.4842661612656</v>
      </c>
      <c r="M79" s="18">
        <v>12040204</v>
      </c>
      <c r="N79" s="18">
        <f>SUM(K595,K605,K610,K616)</f>
        <v>47449.686617926702</v>
      </c>
    </row>
    <row r="80" spans="1:18" x14ac:dyDescent="0.3">
      <c r="A80" s="21" t="s">
        <v>53</v>
      </c>
      <c r="B80" t="s">
        <v>1080</v>
      </c>
      <c r="C80" s="22" t="s">
        <v>1164</v>
      </c>
      <c r="D80" s="5">
        <v>590008.67640393006</v>
      </c>
      <c r="E80" s="5">
        <v>99872.620501700003</v>
      </c>
      <c r="F80" s="5">
        <f t="shared" si="3"/>
        <v>0.16927313867724464</v>
      </c>
      <c r="H80" s="5">
        <v>22477</v>
      </c>
      <c r="I80" s="5">
        <v>2732</v>
      </c>
      <c r="J80" s="5">
        <f t="shared" si="4"/>
        <v>25209</v>
      </c>
      <c r="K80" s="5">
        <f t="shared" si="5"/>
        <v>4267.2065529146603</v>
      </c>
      <c r="M80" s="18">
        <v>12040205</v>
      </c>
      <c r="N80" s="18">
        <f>SUM(K596,K606,K647)</f>
        <v>51652.55154072844</v>
      </c>
    </row>
    <row r="81" spans="1:14" x14ac:dyDescent="0.3">
      <c r="A81" s="21" t="s">
        <v>53</v>
      </c>
      <c r="B81" t="s">
        <v>1080</v>
      </c>
      <c r="C81" s="22" t="s">
        <v>1140</v>
      </c>
      <c r="D81" s="5">
        <v>590008.67640393006</v>
      </c>
      <c r="E81" s="5">
        <v>351136.72445799998</v>
      </c>
      <c r="F81" s="5">
        <f t="shared" si="3"/>
        <v>0.59513823864109716</v>
      </c>
      <c r="H81" s="5">
        <v>22477</v>
      </c>
      <c r="I81" s="5">
        <v>2732</v>
      </c>
      <c r="J81" s="5">
        <f t="shared" si="4"/>
        <v>25209</v>
      </c>
      <c r="K81" s="5">
        <f t="shared" si="5"/>
        <v>15002.839857903418</v>
      </c>
      <c r="M81" s="18">
        <v>12050001</v>
      </c>
      <c r="N81" s="18">
        <f>SUM(K994,K1005,K1042,K1047,K1051,K1055)</f>
        <v>426343.30054872687</v>
      </c>
    </row>
    <row r="82" spans="1:14" x14ac:dyDescent="0.3">
      <c r="A82" s="21" t="s">
        <v>53</v>
      </c>
      <c r="B82" t="s">
        <v>1080</v>
      </c>
      <c r="C82" s="22" t="s">
        <v>1166</v>
      </c>
      <c r="D82" s="5">
        <v>590008.67640393006</v>
      </c>
      <c r="E82" s="5">
        <v>13293.575649500001</v>
      </c>
      <c r="F82" s="5">
        <f t="shared" si="3"/>
        <v>2.2531152813757928E-2</v>
      </c>
      <c r="H82" s="5">
        <v>22477</v>
      </c>
      <c r="I82" s="5">
        <v>2732</v>
      </c>
      <c r="J82" s="5">
        <f t="shared" si="4"/>
        <v>25209</v>
      </c>
      <c r="K82" s="5">
        <f t="shared" si="5"/>
        <v>567.98783128202365</v>
      </c>
      <c r="M82" s="18">
        <v>12050002</v>
      </c>
      <c r="N82" s="18">
        <f>SUM(K995,K1002,K1043,K1052,K1056,K1070)</f>
        <v>387679.0942198392</v>
      </c>
    </row>
    <row r="83" spans="1:14" x14ac:dyDescent="0.3">
      <c r="A83" s="21" t="s">
        <v>53</v>
      </c>
      <c r="B83" t="s">
        <v>1080</v>
      </c>
      <c r="C83" s="22" t="s">
        <v>1142</v>
      </c>
      <c r="D83" s="5">
        <v>590008.67640393006</v>
      </c>
      <c r="E83" s="5">
        <v>1034.10868327</v>
      </c>
      <c r="F83" s="5">
        <f t="shared" si="3"/>
        <v>1.7527008069997119E-3</v>
      </c>
      <c r="H83" s="5">
        <v>22477</v>
      </c>
      <c r="I83" s="5">
        <v>2732</v>
      </c>
      <c r="J83" s="5">
        <f t="shared" si="4"/>
        <v>25209</v>
      </c>
      <c r="K83" s="5">
        <f t="shared" si="5"/>
        <v>44.183834643655736</v>
      </c>
      <c r="M83" s="18">
        <v>12050003</v>
      </c>
      <c r="N83" s="18">
        <f>SUM(K520,K1009,K1035,K1044,K1048,K1057,K1061)</f>
        <v>217537.3294971624</v>
      </c>
    </row>
    <row r="84" spans="1:14" x14ac:dyDescent="0.3">
      <c r="A84" s="21" t="s">
        <v>53</v>
      </c>
      <c r="B84" t="s">
        <v>1086</v>
      </c>
      <c r="C84" s="22" t="s">
        <v>1144</v>
      </c>
      <c r="D84" s="5">
        <v>591470.567872282</v>
      </c>
      <c r="E84" s="5">
        <v>574299.35178899998</v>
      </c>
      <c r="F84" s="5">
        <f t="shared" si="3"/>
        <v>0.97096860432962429</v>
      </c>
      <c r="H84" s="5">
        <v>6084</v>
      </c>
      <c r="I84" s="5">
        <v>385</v>
      </c>
      <c r="J84" s="5">
        <f t="shared" si="4"/>
        <v>6469</v>
      </c>
      <c r="K84" s="5">
        <f t="shared" si="5"/>
        <v>6281.1959014083395</v>
      </c>
      <c r="M84" s="18">
        <v>12050004</v>
      </c>
      <c r="N84" s="18">
        <f>SUM(K323,K425,K489,K502,K517,K521,K566,K1006,K1012,K1036,K1049,K1058,K1062,K1076)</f>
        <v>162744.432138473</v>
      </c>
    </row>
    <row r="85" spans="1:14" x14ac:dyDescent="0.3">
      <c r="A85" s="21" t="s">
        <v>53</v>
      </c>
      <c r="B85" t="s">
        <v>1086</v>
      </c>
      <c r="C85" s="22" t="s">
        <v>1157</v>
      </c>
      <c r="D85" s="5">
        <v>591470.567872282</v>
      </c>
      <c r="E85" s="5">
        <v>469.53501808200002</v>
      </c>
      <c r="F85" s="5">
        <f t="shared" si="3"/>
        <v>7.9384341941320081E-4</v>
      </c>
      <c r="H85" s="5">
        <v>6084</v>
      </c>
      <c r="I85" s="5">
        <v>385</v>
      </c>
      <c r="J85" s="5">
        <f t="shared" si="4"/>
        <v>6469</v>
      </c>
      <c r="K85" s="5">
        <f t="shared" si="5"/>
        <v>5.1353730801839959</v>
      </c>
      <c r="M85" s="18">
        <v>12050005</v>
      </c>
      <c r="N85" s="18">
        <f>SUM(K1003,K1028,K1045,K1053,K1071,K1075)</f>
        <v>531218.48886043997</v>
      </c>
    </row>
    <row r="86" spans="1:14" x14ac:dyDescent="0.3">
      <c r="A86" s="21" t="s">
        <v>53</v>
      </c>
      <c r="B86" t="s">
        <v>1086</v>
      </c>
      <c r="C86" s="22" t="s">
        <v>1158</v>
      </c>
      <c r="D86" s="5">
        <v>591470.567872282</v>
      </c>
      <c r="E86" s="5">
        <v>16701.681065199999</v>
      </c>
      <c r="F86" s="5">
        <f t="shared" si="3"/>
        <v>2.8237552250962455E-2</v>
      </c>
      <c r="H86" s="5">
        <v>6084</v>
      </c>
      <c r="I86" s="5">
        <v>385</v>
      </c>
      <c r="J86" s="5">
        <f t="shared" si="4"/>
        <v>6469</v>
      </c>
      <c r="K86" s="5">
        <f t="shared" si="5"/>
        <v>182.66872551147611</v>
      </c>
      <c r="M86" s="18">
        <v>12050006</v>
      </c>
      <c r="N86" s="18">
        <f>SUM(K522,K1004,K1010,K1023,K1029,K1037,K1046,K1054,K1059)</f>
        <v>393269.05007129512</v>
      </c>
    </row>
    <row r="87" spans="1:14" x14ac:dyDescent="0.3">
      <c r="A87" s="21" t="s">
        <v>53</v>
      </c>
      <c r="B87" t="s">
        <v>1095</v>
      </c>
      <c r="C87" s="22" t="s">
        <v>1154</v>
      </c>
      <c r="D87" s="5">
        <v>580554.18997790001</v>
      </c>
      <c r="E87" s="5">
        <v>56394.574139900004</v>
      </c>
      <c r="F87" s="5">
        <f t="shared" si="3"/>
        <v>9.713920786971976E-2</v>
      </c>
      <c r="H87" s="5">
        <v>220372</v>
      </c>
      <c r="I87" s="5">
        <v>4933</v>
      </c>
      <c r="J87" s="5">
        <f t="shared" si="4"/>
        <v>225305</v>
      </c>
      <c r="K87" s="5">
        <f t="shared" si="5"/>
        <v>21885.949229087211</v>
      </c>
      <c r="M87" s="18">
        <v>12050007</v>
      </c>
      <c r="N87" s="18">
        <f>SUM(K523,K567,K1011,K1024,K1030,K1038,K1060)</f>
        <v>57291.938781276112</v>
      </c>
    </row>
    <row r="88" spans="1:14" x14ac:dyDescent="0.3">
      <c r="A88" s="21" t="s">
        <v>53</v>
      </c>
      <c r="B88" t="s">
        <v>1095</v>
      </c>
      <c r="C88" s="22" t="s">
        <v>1155</v>
      </c>
      <c r="D88" s="5">
        <v>580554.18997790001</v>
      </c>
      <c r="E88" s="5">
        <v>421926.638668</v>
      </c>
      <c r="F88" s="5">
        <f t="shared" si="3"/>
        <v>0.72676529762718878</v>
      </c>
      <c r="H88" s="5">
        <v>220372</v>
      </c>
      <c r="I88" s="5">
        <v>4933</v>
      </c>
      <c r="J88" s="5">
        <f t="shared" si="4"/>
        <v>225305</v>
      </c>
      <c r="K88" s="5">
        <f t="shared" si="5"/>
        <v>163743.85538189378</v>
      </c>
      <c r="M88" s="18">
        <v>12060101</v>
      </c>
      <c r="N88" s="18">
        <f>SUM(K98,K104,K124,K141,K503,K527,K568,K574,K589,K1025)</f>
        <v>47291.363710400597</v>
      </c>
    </row>
    <row r="89" spans="1:14" x14ac:dyDescent="0.3">
      <c r="A89" s="21" t="s">
        <v>53</v>
      </c>
      <c r="B89" t="s">
        <v>1095</v>
      </c>
      <c r="C89" s="22" t="s">
        <v>1156</v>
      </c>
      <c r="D89" s="5">
        <v>580554.18997790001</v>
      </c>
      <c r="E89" s="5">
        <v>102232.97717</v>
      </c>
      <c r="F89" s="5">
        <f t="shared" si="3"/>
        <v>0.17609549450309145</v>
      </c>
      <c r="H89" s="5">
        <v>220372</v>
      </c>
      <c r="I89" s="5">
        <v>4933</v>
      </c>
      <c r="J89" s="5">
        <f t="shared" si="4"/>
        <v>225305</v>
      </c>
      <c r="K89" s="5">
        <f t="shared" si="5"/>
        <v>39675.19538901902</v>
      </c>
      <c r="M89" s="18">
        <v>12060102</v>
      </c>
      <c r="N89" s="18">
        <f>SUM(K391,K426,K465,K490,K504,K518,K548,K555,K570,K575)</f>
        <v>10388.390462741843</v>
      </c>
    </row>
    <row r="90" spans="1:14" x14ac:dyDescent="0.3">
      <c r="A90" s="21" t="s">
        <v>53</v>
      </c>
      <c r="B90" t="s">
        <v>1117</v>
      </c>
      <c r="C90" s="22" t="s">
        <v>1149</v>
      </c>
      <c r="D90" s="5">
        <v>585797.08438683604</v>
      </c>
      <c r="E90" s="5">
        <v>1152.7690629399999</v>
      </c>
      <c r="F90" s="5">
        <f t="shared" si="3"/>
        <v>1.9678641182494503E-3</v>
      </c>
      <c r="H90" s="5">
        <v>11311</v>
      </c>
      <c r="I90" s="5">
        <v>1554</v>
      </c>
      <c r="J90" s="5">
        <f t="shared" si="4"/>
        <v>12865</v>
      </c>
      <c r="K90" s="5">
        <f t="shared" si="5"/>
        <v>25.316571881279177</v>
      </c>
      <c r="M90" s="18">
        <v>12060103</v>
      </c>
      <c r="N90" s="18">
        <f>SUM(K491,K505,K519,K556,K569,K576)</f>
        <v>28465.715213702824</v>
      </c>
    </row>
    <row r="91" spans="1:14" x14ac:dyDescent="0.3">
      <c r="A91" s="21" t="s">
        <v>53</v>
      </c>
      <c r="B91" t="s">
        <v>1117</v>
      </c>
      <c r="C91" s="22" t="s">
        <v>1142</v>
      </c>
      <c r="D91" s="5">
        <v>585797.08438683604</v>
      </c>
      <c r="E91" s="5">
        <v>364.856478396</v>
      </c>
      <c r="F91" s="5">
        <f t="shared" si="3"/>
        <v>6.2283764825818758E-4</v>
      </c>
      <c r="H91" s="5">
        <v>11311</v>
      </c>
      <c r="I91" s="5">
        <v>1554</v>
      </c>
      <c r="J91" s="5">
        <f t="shared" si="4"/>
        <v>12865</v>
      </c>
      <c r="K91" s="5">
        <f t="shared" si="5"/>
        <v>8.012806344841584</v>
      </c>
      <c r="M91" s="18">
        <v>12060104</v>
      </c>
      <c r="N91" s="18">
        <f>SUM(K557,K562,K577,K590)</f>
        <v>1719.5716749322544</v>
      </c>
    </row>
    <row r="92" spans="1:14" x14ac:dyDescent="0.3">
      <c r="A92" s="21" t="s">
        <v>53</v>
      </c>
      <c r="B92" t="s">
        <v>1117</v>
      </c>
      <c r="C92" s="22" t="s">
        <v>1157</v>
      </c>
      <c r="D92" s="5">
        <v>585797.08438683604</v>
      </c>
      <c r="E92" s="5">
        <v>466205.61434700002</v>
      </c>
      <c r="F92" s="5">
        <f t="shared" si="3"/>
        <v>0.79584830101192039</v>
      </c>
      <c r="H92" s="5">
        <v>11311</v>
      </c>
      <c r="I92" s="5">
        <v>1554</v>
      </c>
      <c r="J92" s="5">
        <f t="shared" si="4"/>
        <v>12865</v>
      </c>
      <c r="K92" s="5">
        <f t="shared" si="5"/>
        <v>10238.588392518355</v>
      </c>
      <c r="M92" s="18">
        <v>12060105</v>
      </c>
      <c r="N92" s="18">
        <f>SUM(K466,K478,K558,K563)</f>
        <v>4066.9739584495992</v>
      </c>
    </row>
    <row r="93" spans="1:14" x14ac:dyDescent="0.3">
      <c r="A93" s="21" t="s">
        <v>53</v>
      </c>
      <c r="B93" t="s">
        <v>1117</v>
      </c>
      <c r="C93" s="22" t="s">
        <v>1150</v>
      </c>
      <c r="D93" s="5">
        <v>585797.08438683604</v>
      </c>
      <c r="E93" s="5">
        <v>85993.313166699998</v>
      </c>
      <c r="F93" s="5">
        <f t="shared" si="3"/>
        <v>0.14679709998336829</v>
      </c>
      <c r="H93" s="5">
        <v>11311</v>
      </c>
      <c r="I93" s="5">
        <v>1554</v>
      </c>
      <c r="J93" s="5">
        <f t="shared" si="4"/>
        <v>12865</v>
      </c>
      <c r="K93" s="5">
        <f t="shared" si="5"/>
        <v>1888.544691286033</v>
      </c>
      <c r="M93" s="18">
        <v>12060201</v>
      </c>
      <c r="N93" s="18">
        <f>SUM(K99,K142,K180,K192,K479,K482,K511,K515,K552,K559,K564,K591)</f>
        <v>13334.020557742275</v>
      </c>
    </row>
    <row r="94" spans="1:14" x14ac:dyDescent="0.3">
      <c r="A94" s="21" t="s">
        <v>53</v>
      </c>
      <c r="B94" t="s">
        <v>1117</v>
      </c>
      <c r="C94" s="22" t="s">
        <v>1158</v>
      </c>
      <c r="D94" s="5">
        <v>585797.08438683604</v>
      </c>
      <c r="E94" s="5">
        <v>32080.531331800001</v>
      </c>
      <c r="F94" s="5">
        <f t="shared" si="3"/>
        <v>5.476389723820365E-2</v>
      </c>
      <c r="H94" s="5">
        <v>11311</v>
      </c>
      <c r="I94" s="5">
        <v>1554</v>
      </c>
      <c r="J94" s="5">
        <f t="shared" si="4"/>
        <v>12865</v>
      </c>
      <c r="K94" s="5">
        <f t="shared" si="5"/>
        <v>704.5375379694899</v>
      </c>
      <c r="M94" s="18">
        <v>12060202</v>
      </c>
      <c r="N94" s="18">
        <f>SUM(K457,K483,K486,K508,K512,K516,K535,K538,K560)</f>
        <v>12149.949110431553</v>
      </c>
    </row>
    <row r="95" spans="1:14" x14ac:dyDescent="0.3">
      <c r="A95" s="21" t="s">
        <v>1127</v>
      </c>
      <c r="B95" t="s">
        <v>940</v>
      </c>
      <c r="C95" s="22" t="s">
        <v>1167</v>
      </c>
      <c r="D95" s="5">
        <v>592473.74079557345</v>
      </c>
      <c r="E95" s="5">
        <v>113395.76250253826</v>
      </c>
      <c r="F95" s="5">
        <f t="shared" si="3"/>
        <v>0.19139373561142217</v>
      </c>
      <c r="H95" s="5">
        <v>3500</v>
      </c>
      <c r="I95" s="5">
        <v>2711</v>
      </c>
      <c r="J95" s="5">
        <f t="shared" si="4"/>
        <v>6211</v>
      </c>
      <c r="K95" s="5">
        <f t="shared" si="5"/>
        <v>1188.7464918825431</v>
      </c>
      <c r="M95" s="18">
        <v>12060203</v>
      </c>
      <c r="N95" s="18">
        <f>SUM(K458,K473,K497,K539)</f>
        <v>1314.512977744814</v>
      </c>
    </row>
    <row r="96" spans="1:14" x14ac:dyDescent="0.3">
      <c r="A96" s="21" t="s">
        <v>1127</v>
      </c>
      <c r="B96" t="s">
        <v>940</v>
      </c>
      <c r="C96" s="22" t="s">
        <v>1168</v>
      </c>
      <c r="D96" s="5">
        <v>592473.74079557345</v>
      </c>
      <c r="E96" s="5">
        <v>392257.52793545515</v>
      </c>
      <c r="F96" s="5">
        <f t="shared" si="3"/>
        <v>0.66206736421555479</v>
      </c>
      <c r="H96" s="5">
        <v>3500</v>
      </c>
      <c r="I96" s="5">
        <v>2711</v>
      </c>
      <c r="J96" s="5">
        <f t="shared" si="4"/>
        <v>6211</v>
      </c>
      <c r="K96" s="5">
        <f t="shared" si="5"/>
        <v>4112.1003991428106</v>
      </c>
      <c r="M96" s="18">
        <v>12060204</v>
      </c>
      <c r="N96" s="18">
        <f>SUM(K459,K474,K484,K498,K540,K561)</f>
        <v>10760.519701089772</v>
      </c>
    </row>
    <row r="97" spans="1:14" x14ac:dyDescent="0.3">
      <c r="A97" s="21" t="s">
        <v>1127</v>
      </c>
      <c r="B97" t="s">
        <v>940</v>
      </c>
      <c r="C97" s="22" t="s">
        <v>1169</v>
      </c>
      <c r="D97" s="5">
        <v>592473.74079557345</v>
      </c>
      <c r="E97" s="5">
        <v>68981.738911799999</v>
      </c>
      <c r="F97" s="5">
        <f t="shared" si="3"/>
        <v>0.1164300359019648</v>
      </c>
      <c r="H97" s="5">
        <v>3500</v>
      </c>
      <c r="I97" s="5">
        <v>2711</v>
      </c>
      <c r="J97" s="5">
        <f t="shared" si="4"/>
        <v>6211</v>
      </c>
      <c r="K97" s="5">
        <f t="shared" si="5"/>
        <v>723.1469529871033</v>
      </c>
      <c r="M97" s="18">
        <v>12070101</v>
      </c>
      <c r="N97" s="18">
        <f>SUM(K451,K460,K463,K487,K495,K536,K541,K544,K553,K578,K648)</f>
        <v>29237.40930941547</v>
      </c>
    </row>
    <row r="98" spans="1:14" x14ac:dyDescent="0.3">
      <c r="A98" s="21" t="s">
        <v>1127</v>
      </c>
      <c r="B98" t="s">
        <v>940</v>
      </c>
      <c r="C98" s="22" t="s">
        <v>1170</v>
      </c>
      <c r="D98" s="5">
        <v>592473.74079557345</v>
      </c>
      <c r="E98" s="5">
        <v>14046.7576895</v>
      </c>
      <c r="F98" s="5">
        <f t="shared" si="3"/>
        <v>2.3708658666691321E-2</v>
      </c>
      <c r="H98" s="5">
        <v>3500</v>
      </c>
      <c r="I98" s="5">
        <v>2711</v>
      </c>
      <c r="J98" s="5">
        <f t="shared" si="4"/>
        <v>6211</v>
      </c>
      <c r="K98" s="5">
        <f t="shared" si="5"/>
        <v>147.2544789788198</v>
      </c>
      <c r="M98" s="18">
        <v>12070102</v>
      </c>
      <c r="N98" s="18">
        <f>SUM(K461,K464,K531,K545,K579,K582,K751,K769,K807)</f>
        <v>15125.435404635746</v>
      </c>
    </row>
    <row r="99" spans="1:14" x14ac:dyDescent="0.3">
      <c r="A99" s="21" t="s">
        <v>1127</v>
      </c>
      <c r="B99" t="s">
        <v>940</v>
      </c>
      <c r="C99" s="22" t="s">
        <v>1171</v>
      </c>
      <c r="D99" s="5">
        <v>592473.74079557345</v>
      </c>
      <c r="E99" s="5">
        <v>3791.9537562800001</v>
      </c>
      <c r="F99" s="5">
        <f t="shared" si="3"/>
        <v>6.4002056043668135E-3</v>
      </c>
      <c r="H99" s="5">
        <v>3500</v>
      </c>
      <c r="I99" s="5">
        <v>2711</v>
      </c>
      <c r="J99" s="5">
        <f t="shared" si="4"/>
        <v>6211</v>
      </c>
      <c r="K99" s="5">
        <f t="shared" si="5"/>
        <v>39.751677008722275</v>
      </c>
      <c r="M99" s="18">
        <v>12070103</v>
      </c>
      <c r="N99" s="18">
        <f>SUM(K170,K462,K496,K509,K537,K554,K620,K629)</f>
        <v>15602.527342067471</v>
      </c>
    </row>
    <row r="100" spans="1:14" x14ac:dyDescent="0.3">
      <c r="A100" s="21" t="s">
        <v>1127</v>
      </c>
      <c r="B100" t="s">
        <v>945</v>
      </c>
      <c r="C100" s="22" t="s">
        <v>1172</v>
      </c>
      <c r="D100" s="5">
        <v>576568.30660725315</v>
      </c>
      <c r="E100" s="5">
        <v>4400.1310697168874</v>
      </c>
      <c r="F100" s="5">
        <f t="shared" si="3"/>
        <v>7.6315867856298408E-3</v>
      </c>
      <c r="H100" s="5">
        <v>685</v>
      </c>
      <c r="I100" s="5">
        <v>953</v>
      </c>
      <c r="J100" s="5">
        <f t="shared" si="4"/>
        <v>1638</v>
      </c>
      <c r="K100" s="5">
        <f t="shared" si="5"/>
        <v>12.500539154861679</v>
      </c>
      <c r="M100" s="18">
        <v>12070104</v>
      </c>
      <c r="N100" s="18">
        <f>SUM(K580,K592,K597,K607,K617,K649,K770,K808)</f>
        <v>72356.022797512138</v>
      </c>
    </row>
    <row r="101" spans="1:14" x14ac:dyDescent="0.3">
      <c r="A101" s="21" t="s">
        <v>1127</v>
      </c>
      <c r="B101" t="s">
        <v>945</v>
      </c>
      <c r="C101" s="22" t="s">
        <v>1167</v>
      </c>
      <c r="D101" s="5">
        <v>576568.30660725315</v>
      </c>
      <c r="E101" s="5">
        <v>216992.70558732792</v>
      </c>
      <c r="F101" s="5">
        <f t="shared" si="3"/>
        <v>0.37635212185733097</v>
      </c>
      <c r="H101" s="5">
        <v>685</v>
      </c>
      <c r="I101" s="5">
        <v>953</v>
      </c>
      <c r="J101" s="5">
        <f t="shared" si="4"/>
        <v>1638</v>
      </c>
      <c r="K101" s="5">
        <f t="shared" si="5"/>
        <v>616.46477560230812</v>
      </c>
      <c r="M101" s="18">
        <v>12070201</v>
      </c>
      <c r="N101" s="18">
        <f>SUM(K326,K452,K467,K470,K475,K480,K485,K487,K499,K542,K565,K791)</f>
        <v>60404.808426914402</v>
      </c>
    </row>
    <row r="102" spans="1:14" x14ac:dyDescent="0.3">
      <c r="A102" s="21" t="s">
        <v>1127</v>
      </c>
      <c r="B102" t="s">
        <v>945</v>
      </c>
      <c r="C102" s="22" t="s">
        <v>1173</v>
      </c>
      <c r="D102" s="5">
        <v>576568.30660725315</v>
      </c>
      <c r="E102" s="5">
        <v>14835.460277092974</v>
      </c>
      <c r="F102" s="5">
        <f t="shared" si="3"/>
        <v>2.5730620478240394E-2</v>
      </c>
      <c r="H102" s="5">
        <v>685</v>
      </c>
      <c r="I102" s="5">
        <v>953</v>
      </c>
      <c r="J102" s="5">
        <f t="shared" si="4"/>
        <v>1638</v>
      </c>
      <c r="K102" s="5">
        <f t="shared" si="5"/>
        <v>42.146756343357765</v>
      </c>
      <c r="M102" s="18">
        <v>12070202</v>
      </c>
      <c r="N102" s="18">
        <f>SUM(K453,K471,K476,K500,K528,K792)</f>
        <v>1509.7943071659383</v>
      </c>
    </row>
    <row r="103" spans="1:14" x14ac:dyDescent="0.3">
      <c r="A103" s="21" t="s">
        <v>1127</v>
      </c>
      <c r="B103" t="s">
        <v>945</v>
      </c>
      <c r="C103" s="22" t="s">
        <v>1168</v>
      </c>
      <c r="D103" s="5">
        <v>576568.30660725315</v>
      </c>
      <c r="E103" s="5">
        <v>88492.340598955125</v>
      </c>
      <c r="F103" s="5">
        <f t="shared" si="3"/>
        <v>0.15348110464079731</v>
      </c>
      <c r="H103" s="5">
        <v>685</v>
      </c>
      <c r="I103" s="5">
        <v>953</v>
      </c>
      <c r="J103" s="5">
        <f t="shared" si="4"/>
        <v>1638</v>
      </c>
      <c r="K103" s="5">
        <f t="shared" si="5"/>
        <v>251.40204940162599</v>
      </c>
      <c r="M103" s="18">
        <v>12070203</v>
      </c>
      <c r="N103" s="18">
        <f>SUM(K454,K477,K501,K529,K583,K760,K793,K815)</f>
        <v>3099.7903508298705</v>
      </c>
    </row>
    <row r="104" spans="1:14" x14ac:dyDescent="0.3">
      <c r="A104" s="21" t="s">
        <v>1127</v>
      </c>
      <c r="B104" t="s">
        <v>945</v>
      </c>
      <c r="C104" s="22" t="s">
        <v>1170</v>
      </c>
      <c r="D104" s="5">
        <v>576568.30660725315</v>
      </c>
      <c r="E104" s="5">
        <v>251847.66907416025</v>
      </c>
      <c r="F104" s="5">
        <f t="shared" si="3"/>
        <v>0.43680456623800146</v>
      </c>
      <c r="H104" s="5">
        <v>685</v>
      </c>
      <c r="I104" s="5">
        <v>953</v>
      </c>
      <c r="J104" s="5">
        <f t="shared" si="4"/>
        <v>1638</v>
      </c>
      <c r="K104" s="5">
        <f t="shared" si="5"/>
        <v>715.48587949784644</v>
      </c>
      <c r="M104" s="18">
        <v>12070204</v>
      </c>
      <c r="N104" s="18">
        <f>SUM(K455,K488,K543,K546,K584)</f>
        <v>3286.3582549456432</v>
      </c>
    </row>
    <row r="105" spans="1:14" x14ac:dyDescent="0.3">
      <c r="A105" s="21" t="s">
        <v>1127</v>
      </c>
      <c r="B105" t="s">
        <v>964</v>
      </c>
      <c r="C105" s="22" t="s">
        <v>1174</v>
      </c>
      <c r="D105" s="5">
        <v>700987.65826751117</v>
      </c>
      <c r="E105" s="5">
        <v>12234.988000400001</v>
      </c>
      <c r="F105" s="5">
        <f t="shared" si="3"/>
        <v>1.7453927834676485E-2</v>
      </c>
      <c r="H105" s="5">
        <v>3900</v>
      </c>
      <c r="I105" s="5">
        <v>2191</v>
      </c>
      <c r="J105" s="5">
        <f t="shared" si="4"/>
        <v>6091</v>
      </c>
      <c r="K105" s="5">
        <f t="shared" si="5"/>
        <v>106.31187444101447</v>
      </c>
      <c r="M105" s="18">
        <v>12070205</v>
      </c>
      <c r="N105" s="18">
        <f>SUM(K456,K547,K585,K752,K761,K802,K816)</f>
        <v>2112.7239885151284</v>
      </c>
    </row>
    <row r="106" spans="1:14" x14ac:dyDescent="0.3">
      <c r="A106" s="21" t="s">
        <v>1127</v>
      </c>
      <c r="B106" t="s">
        <v>964</v>
      </c>
      <c r="C106" s="22" t="s">
        <v>1175</v>
      </c>
      <c r="D106" s="5">
        <v>700987.65826751117</v>
      </c>
      <c r="E106" s="5">
        <v>77759.814048053755</v>
      </c>
      <c r="F106" s="5">
        <f t="shared" si="3"/>
        <v>0.11092893452680308</v>
      </c>
      <c r="H106" s="5">
        <v>3900</v>
      </c>
      <c r="I106" s="5">
        <v>2191</v>
      </c>
      <c r="J106" s="5">
        <f t="shared" si="4"/>
        <v>6091</v>
      </c>
      <c r="K106" s="5">
        <f t="shared" si="5"/>
        <v>675.66814020275751</v>
      </c>
      <c r="M106" s="18">
        <v>12080001</v>
      </c>
      <c r="N106" s="18">
        <f>SUM(K1007,K1050,K1063,K1077,K1081)</f>
        <v>229522.568991293</v>
      </c>
    </row>
    <row r="107" spans="1:14" x14ac:dyDescent="0.3">
      <c r="A107" s="21" t="s">
        <v>1127</v>
      </c>
      <c r="B107" t="s">
        <v>964</v>
      </c>
      <c r="C107" s="22" t="s">
        <v>1167</v>
      </c>
      <c r="D107" s="5">
        <v>700987.65826751117</v>
      </c>
      <c r="E107" s="5">
        <v>69791.830390999996</v>
      </c>
      <c r="F107" s="5">
        <f t="shared" si="3"/>
        <v>9.9562138602397487E-2</v>
      </c>
      <c r="H107" s="5">
        <v>3900</v>
      </c>
      <c r="I107" s="5">
        <v>2191</v>
      </c>
      <c r="J107" s="5">
        <f t="shared" si="4"/>
        <v>6091</v>
      </c>
      <c r="K107" s="5">
        <f t="shared" si="5"/>
        <v>606.43298622720306</v>
      </c>
      <c r="M107" s="18">
        <v>12080002</v>
      </c>
      <c r="N107" s="18">
        <f>SUM(K324,K359,K373,K392,K427,K549,K1013,K1031,K1039,K1064,K1078)</f>
        <v>108215.56362901167</v>
      </c>
    </row>
    <row r="108" spans="1:14" x14ac:dyDescent="0.3">
      <c r="A108" s="21" t="s">
        <v>1127</v>
      </c>
      <c r="B108" t="s">
        <v>964</v>
      </c>
      <c r="C108" s="22" t="s">
        <v>1168</v>
      </c>
      <c r="D108" s="5">
        <v>700987.65826751117</v>
      </c>
      <c r="E108" s="5">
        <v>462513.58477037406</v>
      </c>
      <c r="F108" s="5">
        <f t="shared" si="3"/>
        <v>0.65980275018461088</v>
      </c>
      <c r="H108" s="5">
        <v>3900</v>
      </c>
      <c r="I108" s="5">
        <v>2191</v>
      </c>
      <c r="J108" s="5">
        <f t="shared" si="4"/>
        <v>6091</v>
      </c>
      <c r="K108" s="5">
        <f t="shared" si="5"/>
        <v>4018.8585513744647</v>
      </c>
      <c r="M108" s="18">
        <v>12080003</v>
      </c>
      <c r="N108" s="18">
        <f>SUM(K319,K1032,K1082)</f>
        <v>250143.70426041816</v>
      </c>
    </row>
    <row r="109" spans="1:14" x14ac:dyDescent="0.3">
      <c r="A109" s="21" t="s">
        <v>1127</v>
      </c>
      <c r="B109" t="s">
        <v>964</v>
      </c>
      <c r="C109" s="22" t="s">
        <v>1169</v>
      </c>
      <c r="D109" s="5">
        <v>700987.65826751117</v>
      </c>
      <c r="E109" s="5">
        <v>78687.441057683289</v>
      </c>
      <c r="F109" s="5">
        <f t="shared" si="3"/>
        <v>0.11225224885151196</v>
      </c>
      <c r="H109" s="5">
        <v>3900</v>
      </c>
      <c r="I109" s="5">
        <v>2191</v>
      </c>
      <c r="J109" s="5">
        <f t="shared" si="4"/>
        <v>6091</v>
      </c>
      <c r="K109" s="5">
        <f t="shared" si="5"/>
        <v>683.72844775455928</v>
      </c>
      <c r="M109" s="18">
        <v>12080004</v>
      </c>
      <c r="N109" s="18">
        <f>SUM(K320,K353,K360,K374,K387,K1014,K1033,K1079,K1083)</f>
        <v>260739.72089402215</v>
      </c>
    </row>
    <row r="110" spans="1:14" x14ac:dyDescent="0.3">
      <c r="A110" s="21" t="s">
        <v>1127</v>
      </c>
      <c r="B110" t="s">
        <v>975</v>
      </c>
      <c r="C110" s="22" t="s">
        <v>1146</v>
      </c>
      <c r="D110" s="5">
        <v>576796.43410546007</v>
      </c>
      <c r="E110" s="5">
        <v>13356.0268368</v>
      </c>
      <c r="F110" s="5">
        <f t="shared" si="3"/>
        <v>2.3155529485048822E-2</v>
      </c>
      <c r="H110" s="5">
        <v>4301</v>
      </c>
      <c r="I110" s="5">
        <v>387</v>
      </c>
      <c r="J110" s="5">
        <f t="shared" si="4"/>
        <v>4688</v>
      </c>
      <c r="K110" s="5">
        <f t="shared" si="5"/>
        <v>108.55312222590888</v>
      </c>
      <c r="M110" s="18">
        <v>12080005</v>
      </c>
      <c r="N110" s="18">
        <f>SUM(K321,K351,K354,K375,K388,K441,K449)</f>
        <v>56852.31320186799</v>
      </c>
    </row>
    <row r="111" spans="1:14" x14ac:dyDescent="0.3">
      <c r="A111" s="21" t="s">
        <v>1127</v>
      </c>
      <c r="B111" t="s">
        <v>975</v>
      </c>
      <c r="C111" s="22" t="s">
        <v>1147</v>
      </c>
      <c r="D111" s="5">
        <v>576796.43410546007</v>
      </c>
      <c r="E111" s="5">
        <v>89659.528772000005</v>
      </c>
      <c r="F111" s="5">
        <f t="shared" si="3"/>
        <v>0.15544397203330643</v>
      </c>
      <c r="H111" s="5">
        <v>4301</v>
      </c>
      <c r="I111" s="5">
        <v>387</v>
      </c>
      <c r="J111" s="5">
        <f t="shared" si="4"/>
        <v>4688</v>
      </c>
      <c r="K111" s="5">
        <f t="shared" si="5"/>
        <v>728.72134089214057</v>
      </c>
      <c r="M111" s="18">
        <v>12080006</v>
      </c>
      <c r="N111" s="18">
        <f>SUM(K325,K355,K361,K376,K1015,K1034,K1080,K1084)</f>
        <v>166364.56848071306</v>
      </c>
    </row>
    <row r="112" spans="1:14" x14ac:dyDescent="0.3">
      <c r="A112" s="21" t="s">
        <v>1127</v>
      </c>
      <c r="B112" t="s">
        <v>975</v>
      </c>
      <c r="C112" s="22" t="s">
        <v>1176</v>
      </c>
      <c r="D112" s="5">
        <v>576796.43410546007</v>
      </c>
      <c r="E112" s="5">
        <v>187422.05469700001</v>
      </c>
      <c r="F112" s="5">
        <f t="shared" si="3"/>
        <v>0.3249362229287503</v>
      </c>
      <c r="H112" s="5">
        <v>4301</v>
      </c>
      <c r="I112" s="5">
        <v>387</v>
      </c>
      <c r="J112" s="5">
        <f t="shared" si="4"/>
        <v>4688</v>
      </c>
      <c r="K112" s="5">
        <f t="shared" si="5"/>
        <v>1523.3010130899813</v>
      </c>
      <c r="M112" s="18">
        <v>12080007</v>
      </c>
      <c r="N112" s="18">
        <f>SUM(K356,K362,K393,K428)</f>
        <v>3186.5961262062378</v>
      </c>
    </row>
    <row r="113" spans="1:14" x14ac:dyDescent="0.3">
      <c r="A113" s="21" t="s">
        <v>1127</v>
      </c>
      <c r="B113" t="s">
        <v>975</v>
      </c>
      <c r="C113" s="22" t="s">
        <v>1148</v>
      </c>
      <c r="D113" s="5">
        <v>576796.43410546007</v>
      </c>
      <c r="E113" s="5">
        <v>43126.364585199997</v>
      </c>
      <c r="F113" s="5">
        <f t="shared" si="3"/>
        <v>7.476877809080712E-2</v>
      </c>
      <c r="H113" s="5">
        <v>4301</v>
      </c>
      <c r="I113" s="5">
        <v>387</v>
      </c>
      <c r="J113" s="5">
        <f t="shared" si="4"/>
        <v>4688</v>
      </c>
      <c r="K113" s="5">
        <f t="shared" si="5"/>
        <v>350.51603168970377</v>
      </c>
      <c r="M113" s="18">
        <v>12080008</v>
      </c>
      <c r="N113" s="18">
        <f>SUM(K330,K394,K416,K429,K550)</f>
        <v>4834.1778063794363</v>
      </c>
    </row>
    <row r="114" spans="1:14" x14ac:dyDescent="0.3">
      <c r="A114" s="21" t="s">
        <v>1127</v>
      </c>
      <c r="B114" t="s">
        <v>975</v>
      </c>
      <c r="C114" s="22" t="s">
        <v>1172</v>
      </c>
      <c r="D114" s="5">
        <v>576796.43410546007</v>
      </c>
      <c r="E114" s="5">
        <v>243232.45921446008</v>
      </c>
      <c r="F114" s="5">
        <f t="shared" si="3"/>
        <v>0.42169549746208734</v>
      </c>
      <c r="H114" s="5">
        <v>4301</v>
      </c>
      <c r="I114" s="5">
        <v>387</v>
      </c>
      <c r="J114" s="5">
        <f t="shared" si="4"/>
        <v>4688</v>
      </c>
      <c r="K114" s="5">
        <f t="shared" si="5"/>
        <v>1976.9084921022654</v>
      </c>
      <c r="M114" s="18">
        <v>12090101</v>
      </c>
      <c r="N114" s="18">
        <f>SUM(K331,K334,K338,K417,K436,K551,K571)</f>
        <v>5986.6957634637447</v>
      </c>
    </row>
    <row r="115" spans="1:14" x14ac:dyDescent="0.3">
      <c r="A115" s="21" t="s">
        <v>1127</v>
      </c>
      <c r="B115" t="s">
        <v>996</v>
      </c>
      <c r="C115" s="22" t="s">
        <v>1148</v>
      </c>
      <c r="D115" s="5">
        <v>452807.45144975971</v>
      </c>
      <c r="E115" s="5">
        <v>166608.817668</v>
      </c>
      <c r="F115" s="5">
        <f t="shared" si="3"/>
        <v>0.36794628077467872</v>
      </c>
      <c r="H115" s="5">
        <v>4829</v>
      </c>
      <c r="I115" s="5">
        <v>289</v>
      </c>
      <c r="J115" s="5">
        <f t="shared" si="4"/>
        <v>5118</v>
      </c>
      <c r="K115" s="5">
        <f t="shared" si="5"/>
        <v>1883.1490650048056</v>
      </c>
      <c r="M115" s="18">
        <v>12090102</v>
      </c>
      <c r="N115" s="18">
        <f>SUM(K345,K364,K421,K437)</f>
        <v>31762.074389899521</v>
      </c>
    </row>
    <row r="116" spans="1:14" x14ac:dyDescent="0.3">
      <c r="A116" s="21" t="s">
        <v>1127</v>
      </c>
      <c r="B116" t="s">
        <v>996</v>
      </c>
      <c r="C116" s="22" t="s">
        <v>1172</v>
      </c>
      <c r="D116" s="5">
        <v>452807.45144975971</v>
      </c>
      <c r="E116" s="5">
        <v>164885.3114906261</v>
      </c>
      <c r="F116" s="5">
        <f t="shared" si="3"/>
        <v>0.3641400135150395</v>
      </c>
      <c r="H116" s="5">
        <v>4829</v>
      </c>
      <c r="I116" s="5">
        <v>289</v>
      </c>
      <c r="J116" s="5">
        <f t="shared" si="4"/>
        <v>5118</v>
      </c>
      <c r="K116" s="5">
        <f t="shared" si="5"/>
        <v>1863.6685891699722</v>
      </c>
      <c r="M116" s="18">
        <v>12090103</v>
      </c>
      <c r="N116" s="18">
        <f>SUM(K346,K357,K365,K389,K407,K430,K438,K442)</f>
        <v>67347.944655652595</v>
      </c>
    </row>
    <row r="117" spans="1:14" x14ac:dyDescent="0.3">
      <c r="A117" s="21" t="s">
        <v>1127</v>
      </c>
      <c r="B117" t="s">
        <v>996</v>
      </c>
      <c r="C117" s="22" t="s">
        <v>1173</v>
      </c>
      <c r="D117" s="5">
        <v>452807.45144975971</v>
      </c>
      <c r="E117" s="5">
        <v>121313.32229113363</v>
      </c>
      <c r="F117" s="5">
        <f t="shared" si="3"/>
        <v>0.26791370571028178</v>
      </c>
      <c r="H117" s="5">
        <v>4829</v>
      </c>
      <c r="I117" s="5">
        <v>289</v>
      </c>
      <c r="J117" s="5">
        <f t="shared" si="4"/>
        <v>5118</v>
      </c>
      <c r="K117" s="5">
        <f t="shared" si="5"/>
        <v>1371.1823458252222</v>
      </c>
      <c r="M117" s="18">
        <v>12090104</v>
      </c>
      <c r="N117" s="18">
        <f>SUM(K332,K358,K363,K431,K439)</f>
        <v>42203.843570095167</v>
      </c>
    </row>
    <row r="118" spans="1:14" x14ac:dyDescent="0.3">
      <c r="A118" s="21" t="s">
        <v>1127</v>
      </c>
      <c r="B118" t="s">
        <v>1009</v>
      </c>
      <c r="C118" s="22" t="s">
        <v>1145</v>
      </c>
      <c r="D118" s="5">
        <v>441946.22197819001</v>
      </c>
      <c r="E118" s="5">
        <v>9077.1992611900005</v>
      </c>
      <c r="F118" s="5">
        <f t="shared" si="3"/>
        <v>2.0539148904949706E-2</v>
      </c>
      <c r="H118" s="5">
        <v>4849</v>
      </c>
      <c r="I118" s="5">
        <v>480</v>
      </c>
      <c r="J118" s="5">
        <f t="shared" si="4"/>
        <v>5329</v>
      </c>
      <c r="K118" s="5">
        <f t="shared" si="5"/>
        <v>109.45312451447698</v>
      </c>
      <c r="M118" s="18">
        <v>12090105</v>
      </c>
      <c r="N118" s="18">
        <f>SUM(K333,K339,K382,K418,K422,K440)</f>
        <v>48024.146038258885</v>
      </c>
    </row>
    <row r="119" spans="1:14" x14ac:dyDescent="0.3">
      <c r="A119" s="21" t="s">
        <v>1127</v>
      </c>
      <c r="B119" t="s">
        <v>1009</v>
      </c>
      <c r="C119" s="22" t="s">
        <v>1146</v>
      </c>
      <c r="D119" s="5">
        <v>441946.22197819001</v>
      </c>
      <c r="E119" s="5">
        <v>319825.107472</v>
      </c>
      <c r="F119" s="5">
        <f t="shared" si="3"/>
        <v>0.72367426525434431</v>
      </c>
      <c r="H119" s="5">
        <v>4849</v>
      </c>
      <c r="I119" s="5">
        <v>480</v>
      </c>
      <c r="J119" s="5">
        <f t="shared" si="4"/>
        <v>5329</v>
      </c>
      <c r="K119" s="5">
        <f t="shared" si="5"/>
        <v>3856.460159540401</v>
      </c>
      <c r="M119" s="18">
        <v>12090106</v>
      </c>
      <c r="N119" s="18">
        <f>SUM(K327,K335,K340,K379,K419,K794,K797)</f>
        <v>9469.727466074939</v>
      </c>
    </row>
    <row r="120" spans="1:14" x14ac:dyDescent="0.3">
      <c r="A120" s="21" t="s">
        <v>1127</v>
      </c>
      <c r="B120" t="s">
        <v>1009</v>
      </c>
      <c r="C120" s="22" t="s">
        <v>1148</v>
      </c>
      <c r="D120" s="5">
        <v>441946.22197819001</v>
      </c>
      <c r="E120" s="5">
        <v>113043.915245</v>
      </c>
      <c r="F120" s="5">
        <f t="shared" si="3"/>
        <v>0.25578658584070596</v>
      </c>
      <c r="H120" s="5">
        <v>4849</v>
      </c>
      <c r="I120" s="5">
        <v>480</v>
      </c>
      <c r="J120" s="5">
        <f t="shared" si="4"/>
        <v>5329</v>
      </c>
      <c r="K120" s="5">
        <f t="shared" si="5"/>
        <v>1363.086715945122</v>
      </c>
      <c r="M120" s="18">
        <v>12090107</v>
      </c>
      <c r="N120" s="18">
        <f>SUM(K328,K336,K468,K472,K481,K572,K795)</f>
        <v>12720.289411953339</v>
      </c>
    </row>
    <row r="121" spans="1:14" x14ac:dyDescent="0.3">
      <c r="A121" s="21" t="s">
        <v>1127</v>
      </c>
      <c r="B121" t="s">
        <v>1035</v>
      </c>
      <c r="C121" s="22" t="s">
        <v>1172</v>
      </c>
      <c r="D121" s="5">
        <v>583716.86493347283</v>
      </c>
      <c r="E121" s="5">
        <v>135941.45798689386</v>
      </c>
      <c r="F121" s="5">
        <f t="shared" si="3"/>
        <v>0.23288937865858533</v>
      </c>
      <c r="H121" s="5">
        <v>20</v>
      </c>
      <c r="I121" s="5">
        <v>771</v>
      </c>
      <c r="J121" s="5">
        <f t="shared" si="4"/>
        <v>791</v>
      </c>
      <c r="K121" s="5">
        <f t="shared" si="5"/>
        <v>184.21549851894099</v>
      </c>
      <c r="M121" s="18">
        <v>12090108</v>
      </c>
      <c r="N121" s="18">
        <f>SUM(K329,K337,K420,K469,K573)</f>
        <v>3063.7233489914006</v>
      </c>
    </row>
    <row r="122" spans="1:14" x14ac:dyDescent="0.3">
      <c r="A122" s="21" t="s">
        <v>1127</v>
      </c>
      <c r="B122" t="s">
        <v>1035</v>
      </c>
      <c r="C122" s="22" t="s">
        <v>1177</v>
      </c>
      <c r="D122" s="5">
        <v>583716.86493347283</v>
      </c>
      <c r="E122" s="5">
        <v>232695.26513801719</v>
      </c>
      <c r="F122" s="5">
        <f t="shared" si="3"/>
        <v>0.39864406721319906</v>
      </c>
      <c r="H122" s="5">
        <v>20</v>
      </c>
      <c r="I122" s="5">
        <v>771</v>
      </c>
      <c r="J122" s="5">
        <f t="shared" si="4"/>
        <v>791</v>
      </c>
      <c r="K122" s="5">
        <f t="shared" si="5"/>
        <v>315.32745716564045</v>
      </c>
      <c r="M122" s="18">
        <v>12090109</v>
      </c>
      <c r="N122" s="18">
        <f>SUM(K341,K366,K377,K380,K383,K423,K432,K798)</f>
        <v>11614.297585113365</v>
      </c>
    </row>
    <row r="123" spans="1:14" x14ac:dyDescent="0.3">
      <c r="A123" s="21" t="s">
        <v>1127</v>
      </c>
      <c r="B123" t="s">
        <v>1035</v>
      </c>
      <c r="C123" s="22" t="s">
        <v>1178</v>
      </c>
      <c r="D123" s="5">
        <v>583716.86493347283</v>
      </c>
      <c r="E123" s="5">
        <v>32290.500890620908</v>
      </c>
      <c r="F123" s="5">
        <f t="shared" si="3"/>
        <v>5.5318773245143615E-2</v>
      </c>
      <c r="H123" s="5">
        <v>20</v>
      </c>
      <c r="I123" s="5">
        <v>771</v>
      </c>
      <c r="J123" s="5">
        <f t="shared" si="4"/>
        <v>791</v>
      </c>
      <c r="K123" s="5">
        <f t="shared" si="5"/>
        <v>43.757149636908601</v>
      </c>
      <c r="M123" s="18">
        <v>12090110</v>
      </c>
      <c r="N123" s="18">
        <f>SUM(K342,K381,K384,K799)</f>
        <v>3579.7980401273558</v>
      </c>
    </row>
    <row r="124" spans="1:14" x14ac:dyDescent="0.3">
      <c r="A124" s="21" t="s">
        <v>1127</v>
      </c>
      <c r="B124" t="s">
        <v>1035</v>
      </c>
      <c r="C124" s="22" t="s">
        <v>1170</v>
      </c>
      <c r="D124" s="5">
        <v>583716.86493347283</v>
      </c>
      <c r="E124" s="5">
        <v>182789.64091794088</v>
      </c>
      <c r="F124" s="5">
        <f t="shared" si="3"/>
        <v>0.31314778088307199</v>
      </c>
      <c r="H124" s="5">
        <v>20</v>
      </c>
      <c r="I124" s="5">
        <v>771</v>
      </c>
      <c r="J124" s="5">
        <f t="shared" si="4"/>
        <v>791</v>
      </c>
      <c r="K124" s="5">
        <f t="shared" si="5"/>
        <v>247.69989467850993</v>
      </c>
      <c r="M124" s="18">
        <v>12090201</v>
      </c>
      <c r="N124" s="18">
        <f>SUM(K530,K755,K762,K775,K784,K796,K800)</f>
        <v>2861.5148562162876</v>
      </c>
    </row>
    <row r="125" spans="1:14" x14ac:dyDescent="0.3">
      <c r="A125" s="21" t="s">
        <v>1127</v>
      </c>
      <c r="B125" t="s">
        <v>1061</v>
      </c>
      <c r="C125" s="22" t="s">
        <v>1175</v>
      </c>
      <c r="D125" s="5">
        <v>597318.57376422791</v>
      </c>
      <c r="E125" s="5">
        <v>338041.60252012161</v>
      </c>
      <c r="F125" s="5">
        <f t="shared" si="3"/>
        <v>0.56593184502839944</v>
      </c>
      <c r="H125" s="5">
        <v>297</v>
      </c>
      <c r="I125" s="5">
        <v>1850</v>
      </c>
      <c r="J125" s="5">
        <f t="shared" si="4"/>
        <v>2147</v>
      </c>
      <c r="K125" s="5">
        <f t="shared" si="5"/>
        <v>1215.0556712759735</v>
      </c>
      <c r="M125" s="18">
        <v>12090202</v>
      </c>
      <c r="N125" s="18">
        <f>SUM(K367,K385,K433,K720)</f>
        <v>1510.5794995800316</v>
      </c>
    </row>
    <row r="126" spans="1:14" x14ac:dyDescent="0.3">
      <c r="A126" s="21" t="s">
        <v>1127</v>
      </c>
      <c r="B126" t="s">
        <v>1061</v>
      </c>
      <c r="C126" s="22" t="s">
        <v>1168</v>
      </c>
      <c r="D126" s="5">
        <v>597318.57376422791</v>
      </c>
      <c r="E126" s="5">
        <v>118.22958856005249</v>
      </c>
      <c r="F126" s="5">
        <f t="shared" si="3"/>
        <v>1.9793388947372624E-4</v>
      </c>
      <c r="H126" s="5">
        <v>297</v>
      </c>
      <c r="I126" s="5">
        <v>1850</v>
      </c>
      <c r="J126" s="5">
        <f t="shared" si="4"/>
        <v>2147</v>
      </c>
      <c r="K126" s="5">
        <f t="shared" si="5"/>
        <v>0.42496406070009024</v>
      </c>
      <c r="M126" s="18">
        <v>12090203</v>
      </c>
      <c r="N126" s="18">
        <f>SUM(K368,K434,K721,K728,K738)</f>
        <v>603.89288837129664</v>
      </c>
    </row>
    <row r="127" spans="1:14" x14ac:dyDescent="0.3">
      <c r="A127" s="21" t="s">
        <v>1127</v>
      </c>
      <c r="B127" t="s">
        <v>1061</v>
      </c>
      <c r="C127" s="22" t="s">
        <v>1169</v>
      </c>
      <c r="D127" s="5">
        <v>597318.57376422791</v>
      </c>
      <c r="E127" s="5">
        <v>93722.175091930971</v>
      </c>
      <c r="F127" s="5">
        <f t="shared" si="3"/>
        <v>0.15690483974289532</v>
      </c>
      <c r="H127" s="5">
        <v>297</v>
      </c>
      <c r="I127" s="5">
        <v>1850</v>
      </c>
      <c r="J127" s="5">
        <f t="shared" si="4"/>
        <v>2147</v>
      </c>
      <c r="K127" s="5">
        <f t="shared" si="5"/>
        <v>336.87469092799626</v>
      </c>
      <c r="M127" s="18">
        <v>12090204</v>
      </c>
      <c r="N127" s="18">
        <f>SUM(K369,K378,K386,K722,K729,K739,K776,K785,K801)</f>
        <v>13080.439522688705</v>
      </c>
    </row>
    <row r="128" spans="1:14" x14ac:dyDescent="0.3">
      <c r="A128" s="21" t="s">
        <v>1127</v>
      </c>
      <c r="B128" t="s">
        <v>1061</v>
      </c>
      <c r="C128" s="22" t="s">
        <v>1179</v>
      </c>
      <c r="D128" s="5">
        <v>597318.57376422791</v>
      </c>
      <c r="E128" s="5">
        <v>64629.930841768699</v>
      </c>
      <c r="F128" s="5">
        <f t="shared" si="3"/>
        <v>0.10820010239172516</v>
      </c>
      <c r="H128" s="5">
        <v>297</v>
      </c>
      <c r="I128" s="5">
        <v>1850</v>
      </c>
      <c r="J128" s="5">
        <f t="shared" si="4"/>
        <v>2147</v>
      </c>
      <c r="K128" s="5">
        <f t="shared" si="5"/>
        <v>232.30561983503392</v>
      </c>
      <c r="M128" s="18">
        <v>12090205</v>
      </c>
      <c r="N128" s="18">
        <f>SUM(K586,K756,K763,K780,K786,K803,K817,K870)</f>
        <v>1677.9358263128825</v>
      </c>
    </row>
    <row r="129" spans="1:18" x14ac:dyDescent="0.3">
      <c r="A129" s="21" t="s">
        <v>1127</v>
      </c>
      <c r="B129" t="s">
        <v>1061</v>
      </c>
      <c r="C129" s="22" t="s">
        <v>1180</v>
      </c>
      <c r="D129" s="5">
        <v>597318.57376422791</v>
      </c>
      <c r="E129" s="5">
        <v>100806.63572184663</v>
      </c>
      <c r="F129" s="5">
        <f t="shared" si="3"/>
        <v>0.16876527894750645</v>
      </c>
      <c r="H129" s="5">
        <v>297</v>
      </c>
      <c r="I129" s="5">
        <v>1850</v>
      </c>
      <c r="J129" s="5">
        <f t="shared" si="4"/>
        <v>2147</v>
      </c>
      <c r="K129" s="5">
        <f t="shared" si="5"/>
        <v>362.33905390029634</v>
      </c>
      <c r="M129" s="18">
        <v>12090206</v>
      </c>
      <c r="N129" s="18">
        <f>SUM(K370,K730,K757,K764,K777,K781,K804,K880)</f>
        <v>2520.8323242859151</v>
      </c>
    </row>
    <row r="130" spans="1:18" x14ac:dyDescent="0.3">
      <c r="A130" s="21" t="s">
        <v>1127</v>
      </c>
      <c r="B130" t="s">
        <v>866</v>
      </c>
      <c r="C130" s="22" t="s">
        <v>1174</v>
      </c>
      <c r="D130" s="5">
        <v>390075.03820746997</v>
      </c>
      <c r="E130" s="5">
        <v>121585.559471</v>
      </c>
      <c r="F130" s="5">
        <f t="shared" si="3"/>
        <v>0.31169787236252744</v>
      </c>
      <c r="H130" s="5">
        <v>59000</v>
      </c>
      <c r="I130" s="5">
        <v>740</v>
      </c>
      <c r="J130" s="5">
        <f t="shared" si="4"/>
        <v>59740</v>
      </c>
      <c r="K130" s="5">
        <f t="shared" si="5"/>
        <v>18620.83089493739</v>
      </c>
      <c r="M130" s="18">
        <v>12090301</v>
      </c>
      <c r="N130" s="18">
        <f>SUM(K532,K581,K587,K593,K753,K765,K771,K782,K805,K809,K818,K828,K871)</f>
        <v>49354.507649890955</v>
      </c>
    </row>
    <row r="131" spans="1:18" x14ac:dyDescent="0.3">
      <c r="A131" s="21" t="s">
        <v>1127</v>
      </c>
      <c r="B131" t="s">
        <v>866</v>
      </c>
      <c r="C131" s="22" t="s">
        <v>1167</v>
      </c>
      <c r="D131" s="5">
        <v>390075.03820746997</v>
      </c>
      <c r="E131" s="5">
        <v>229964.006376</v>
      </c>
      <c r="F131" s="5">
        <f t="shared" ref="F131:F194" si="6">E131/D131</f>
        <v>0.58953786797731111</v>
      </c>
      <c r="H131" s="5">
        <v>59000</v>
      </c>
      <c r="I131" s="5">
        <v>740</v>
      </c>
      <c r="J131" s="5">
        <f t="shared" ref="J131:J194" si="7">SUM(H131:I131)</f>
        <v>59740</v>
      </c>
      <c r="K131" s="5">
        <f t="shared" ref="K131:K194" si="8">J131*F131</f>
        <v>35218.992232964563</v>
      </c>
      <c r="M131" s="18">
        <v>12090302</v>
      </c>
      <c r="N131" s="18">
        <f>SUM(K766,K787,K810,K1093)</f>
        <v>152678.00142272082</v>
      </c>
    </row>
    <row r="132" spans="1:18" x14ac:dyDescent="0.3">
      <c r="A132" s="21" t="s">
        <v>1127</v>
      </c>
      <c r="B132" t="s">
        <v>866</v>
      </c>
      <c r="C132" s="22" t="s">
        <v>1173</v>
      </c>
      <c r="D132" s="5">
        <v>390075.03820746997</v>
      </c>
      <c r="E132" s="5">
        <v>33245.6711641</v>
      </c>
      <c r="F132" s="5">
        <f t="shared" si="6"/>
        <v>8.5228912152070499E-2</v>
      </c>
      <c r="H132" s="5">
        <v>59000</v>
      </c>
      <c r="I132" s="5">
        <v>740</v>
      </c>
      <c r="J132" s="5">
        <f t="shared" si="7"/>
        <v>59740</v>
      </c>
      <c r="K132" s="5">
        <f t="shared" si="8"/>
        <v>5091.5752119646913</v>
      </c>
      <c r="M132" s="18">
        <v>12090401</v>
      </c>
      <c r="N132" s="18">
        <f>SUM(K594,K598,K608,K767,K788,K811)</f>
        <v>150717.66742044734</v>
      </c>
    </row>
    <row r="133" spans="1:18" x14ac:dyDescent="0.3">
      <c r="A133" s="21" t="s">
        <v>1127</v>
      </c>
      <c r="B133" t="s">
        <v>866</v>
      </c>
      <c r="C133" s="22" t="s">
        <v>1168</v>
      </c>
      <c r="D133" s="5">
        <v>390075.03820746997</v>
      </c>
      <c r="E133" s="5">
        <v>5279.8011963700001</v>
      </c>
      <c r="F133" s="5">
        <f t="shared" si="6"/>
        <v>1.353534750809105E-2</v>
      </c>
      <c r="H133" s="5">
        <v>59000</v>
      </c>
      <c r="I133" s="5">
        <v>740</v>
      </c>
      <c r="J133" s="5">
        <f t="shared" si="7"/>
        <v>59740</v>
      </c>
      <c r="K133" s="5">
        <f t="shared" si="8"/>
        <v>808.60166013335936</v>
      </c>
      <c r="M133" s="18">
        <v>12090402</v>
      </c>
      <c r="N133" s="18">
        <f>SUM(K599,K789,K812)</f>
        <v>121911.15367440204</v>
      </c>
    </row>
    <row r="134" spans="1:18" x14ac:dyDescent="0.3">
      <c r="A134" s="21" t="s">
        <v>1127</v>
      </c>
      <c r="B134" t="s">
        <v>814</v>
      </c>
      <c r="C134" s="22" t="s">
        <v>1146</v>
      </c>
      <c r="D134" s="5">
        <v>617234.31386593822</v>
      </c>
      <c r="E134" s="5">
        <v>58323.8529786</v>
      </c>
      <c r="F134" s="5">
        <f t="shared" si="6"/>
        <v>9.449224009160935E-2</v>
      </c>
      <c r="H134" s="5">
        <v>18499</v>
      </c>
      <c r="I134" s="5">
        <v>1797</v>
      </c>
      <c r="J134" s="5">
        <f t="shared" si="7"/>
        <v>20296</v>
      </c>
      <c r="K134" s="5">
        <f t="shared" si="8"/>
        <v>1917.8145048993033</v>
      </c>
      <c r="M134" s="18">
        <v>12100101</v>
      </c>
      <c r="N134" s="18">
        <f>SUM(K772,K831,K843,K862,K904,K1085,K1089)</f>
        <v>18160.689377814819</v>
      </c>
    </row>
    <row r="135" spans="1:18" x14ac:dyDescent="0.3">
      <c r="A135" s="21" t="s">
        <v>1127</v>
      </c>
      <c r="B135" t="s">
        <v>814</v>
      </c>
      <c r="C135" s="22" t="s">
        <v>1174</v>
      </c>
      <c r="D135" s="5">
        <v>617234.31386593822</v>
      </c>
      <c r="E135" s="5">
        <v>92776.877578900006</v>
      </c>
      <c r="F135" s="5">
        <f t="shared" si="6"/>
        <v>0.15031062838650108</v>
      </c>
      <c r="H135" s="5">
        <v>18499</v>
      </c>
      <c r="I135" s="5">
        <v>1797</v>
      </c>
      <c r="J135" s="5">
        <f t="shared" si="7"/>
        <v>20296</v>
      </c>
      <c r="K135" s="5">
        <f t="shared" si="8"/>
        <v>3050.7045137324258</v>
      </c>
      <c r="M135" s="18">
        <v>12100102</v>
      </c>
      <c r="N135" s="18">
        <f>SUM(K768,K773,K813,K1086,K1090,K1094)</f>
        <v>208011.42499004013</v>
      </c>
    </row>
    <row r="136" spans="1:18" x14ac:dyDescent="0.3">
      <c r="A136" s="21" t="s">
        <v>1127</v>
      </c>
      <c r="B136" t="s">
        <v>814</v>
      </c>
      <c r="C136" s="22" t="s">
        <v>1148</v>
      </c>
      <c r="D136" s="5">
        <v>617234.31386593822</v>
      </c>
      <c r="E136" s="5">
        <v>189586.50991299999</v>
      </c>
      <c r="F136" s="5">
        <f t="shared" si="6"/>
        <v>0.30715484485228683</v>
      </c>
      <c r="H136" s="5">
        <v>18499</v>
      </c>
      <c r="I136" s="5">
        <v>1797</v>
      </c>
      <c r="J136" s="5">
        <f t="shared" si="7"/>
        <v>20296</v>
      </c>
      <c r="K136" s="5">
        <f t="shared" si="8"/>
        <v>6234.0147311220135</v>
      </c>
      <c r="M136" s="18">
        <v>12100201</v>
      </c>
      <c r="N136" s="18">
        <f>SUM(K715,K731,K740,K758,K778,K839,K881)</f>
        <v>2641.1226439393226</v>
      </c>
      <c r="Q136" s="29"/>
      <c r="R136" s="30"/>
    </row>
    <row r="137" spans="1:18" x14ac:dyDescent="0.3">
      <c r="A137" s="21" t="s">
        <v>1127</v>
      </c>
      <c r="B137" t="s">
        <v>814</v>
      </c>
      <c r="C137" s="22" t="s">
        <v>1167</v>
      </c>
      <c r="D137" s="5">
        <v>617234.31386593822</v>
      </c>
      <c r="E137" s="5">
        <v>10840.723551578856</v>
      </c>
      <c r="F137" s="5">
        <f t="shared" si="6"/>
        <v>1.756338445229964E-2</v>
      </c>
      <c r="H137" s="5">
        <v>18499</v>
      </c>
      <c r="I137" s="5">
        <v>1797</v>
      </c>
      <c r="J137" s="5">
        <f t="shared" si="7"/>
        <v>20296</v>
      </c>
      <c r="K137" s="5">
        <f t="shared" si="8"/>
        <v>356.46645084387347</v>
      </c>
      <c r="M137" s="18">
        <v>12100202</v>
      </c>
      <c r="N137" s="18">
        <f>SUM(K754,K774,K829,K840,K844,K863,K866,K873,K909,K1091)</f>
        <v>9656.8079674147175</v>
      </c>
      <c r="Q137" s="27"/>
      <c r="R137" s="28"/>
    </row>
    <row r="138" spans="1:18" x14ac:dyDescent="0.3">
      <c r="A138" s="21" t="s">
        <v>1127</v>
      </c>
      <c r="B138" t="s">
        <v>814</v>
      </c>
      <c r="C138" s="22" t="s">
        <v>1173</v>
      </c>
      <c r="D138" s="5">
        <v>617234.31386593822</v>
      </c>
      <c r="E138" s="5">
        <v>265706.34984385932</v>
      </c>
      <c r="F138" s="5">
        <f t="shared" si="6"/>
        <v>0.43047890221730301</v>
      </c>
      <c r="H138" s="5">
        <v>18499</v>
      </c>
      <c r="I138" s="5">
        <v>1797</v>
      </c>
      <c r="J138" s="5">
        <f t="shared" si="7"/>
        <v>20296</v>
      </c>
      <c r="K138" s="5">
        <f t="shared" si="8"/>
        <v>8736.9997994023815</v>
      </c>
      <c r="M138" s="18">
        <v>12100203</v>
      </c>
      <c r="N138" s="18">
        <f>SUM(K759,K779,K783,K806,K830,K841,K864,K867,K872,K882)</f>
        <v>3563.8745552942028</v>
      </c>
      <c r="Q138" s="27"/>
      <c r="R138" s="28"/>
    </row>
    <row r="139" spans="1:18" x14ac:dyDescent="0.3">
      <c r="A139" s="21" t="s">
        <v>1127</v>
      </c>
      <c r="B139" t="s">
        <v>749</v>
      </c>
      <c r="C139" s="22" t="s">
        <v>1168</v>
      </c>
      <c r="D139" s="5">
        <v>46073.861203581997</v>
      </c>
      <c r="E139" s="5">
        <v>483.11192008199998</v>
      </c>
      <c r="F139" s="5">
        <f t="shared" si="6"/>
        <v>1.0485596550011758E-2</v>
      </c>
      <c r="H139" s="5">
        <v>15</v>
      </c>
      <c r="I139" s="5">
        <v>320</v>
      </c>
      <c r="J139" s="5">
        <f t="shared" si="7"/>
        <v>335</v>
      </c>
      <c r="K139" s="5">
        <f t="shared" si="8"/>
        <v>3.5126748442539388</v>
      </c>
      <c r="M139" s="18">
        <v>12100204</v>
      </c>
      <c r="N139" s="18">
        <f>SUM(K832,K845,K858,K865,K874,K905)</f>
        <v>6041.1002341106341</v>
      </c>
      <c r="Q139" s="25"/>
      <c r="R139" s="31"/>
    </row>
    <row r="140" spans="1:18" x14ac:dyDescent="0.3">
      <c r="A140" s="21" t="s">
        <v>1127</v>
      </c>
      <c r="B140" t="s">
        <v>749</v>
      </c>
      <c r="C140" s="22" t="s">
        <v>1169</v>
      </c>
      <c r="D140" s="5">
        <v>46073.861203581997</v>
      </c>
      <c r="E140" s="5">
        <v>4800.8073990000003</v>
      </c>
      <c r="F140" s="5">
        <f t="shared" si="6"/>
        <v>0.10419806965574578</v>
      </c>
      <c r="H140" s="5">
        <v>15</v>
      </c>
      <c r="I140" s="5">
        <v>320</v>
      </c>
      <c r="J140" s="5">
        <f t="shared" si="7"/>
        <v>335</v>
      </c>
      <c r="K140" s="5">
        <f t="shared" si="8"/>
        <v>34.90635333467484</v>
      </c>
      <c r="M140" s="18">
        <v>12100301</v>
      </c>
      <c r="N140" s="18">
        <f>SUM(K823,K910)</f>
        <v>6754.2767351396406</v>
      </c>
      <c r="Q140" s="27"/>
      <c r="R140" s="28"/>
    </row>
    <row r="141" spans="1:18" x14ac:dyDescent="0.3">
      <c r="A141" s="21" t="s">
        <v>1127</v>
      </c>
      <c r="B141" t="s">
        <v>749</v>
      </c>
      <c r="C141" s="22" t="s">
        <v>1170</v>
      </c>
      <c r="D141" s="5">
        <v>46073.861203581997</v>
      </c>
      <c r="E141" s="5">
        <v>10179.474747599999</v>
      </c>
      <c r="F141" s="5">
        <f t="shared" si="6"/>
        <v>0.22093817365601212</v>
      </c>
      <c r="H141" s="5">
        <v>15</v>
      </c>
      <c r="I141" s="5">
        <v>320</v>
      </c>
      <c r="J141" s="5">
        <f t="shared" si="7"/>
        <v>335</v>
      </c>
      <c r="K141" s="5">
        <f t="shared" si="8"/>
        <v>74.014288174764062</v>
      </c>
      <c r="M141" s="18">
        <v>12100302</v>
      </c>
      <c r="N141" s="18">
        <f>SUM(K716,K732,K819,K824,K883)</f>
        <v>8217.2596359170693</v>
      </c>
      <c r="Q141" s="27"/>
      <c r="R141" s="28"/>
    </row>
    <row r="142" spans="1:18" x14ac:dyDescent="0.3">
      <c r="A142" s="21" t="s">
        <v>1127</v>
      </c>
      <c r="B142" t="s">
        <v>749</v>
      </c>
      <c r="C142" s="22" t="s">
        <v>1171</v>
      </c>
      <c r="D142" s="5">
        <v>46073.861203581997</v>
      </c>
      <c r="E142" s="5">
        <v>30610.467136899999</v>
      </c>
      <c r="F142" s="5">
        <f t="shared" si="6"/>
        <v>0.66437816013823037</v>
      </c>
      <c r="H142" s="5">
        <v>15</v>
      </c>
      <c r="I142" s="5">
        <v>320</v>
      </c>
      <c r="J142" s="5">
        <f t="shared" si="7"/>
        <v>335</v>
      </c>
      <c r="K142" s="5">
        <f t="shared" si="8"/>
        <v>222.56668364630718</v>
      </c>
      <c r="M142" s="18">
        <v>12100303</v>
      </c>
      <c r="N142" s="18">
        <f>SUM(K825,K833,K846,K859,K868,K875,K893,K906,K911)</f>
        <v>9701.8478535107206</v>
      </c>
      <c r="Q142" s="25"/>
      <c r="R142" s="31"/>
    </row>
    <row r="143" spans="1:18" x14ac:dyDescent="0.3">
      <c r="A143" s="21" t="s">
        <v>1128</v>
      </c>
      <c r="B143" t="s">
        <v>841</v>
      </c>
      <c r="C143" s="22" t="s">
        <v>1181</v>
      </c>
      <c r="D143" s="5">
        <v>567141.00778829562</v>
      </c>
      <c r="E143" s="5">
        <v>33891.877378644</v>
      </c>
      <c r="F143" s="5">
        <f t="shared" si="6"/>
        <v>5.9759172610024489E-2</v>
      </c>
      <c r="H143" s="5">
        <v>2995</v>
      </c>
      <c r="I143" s="5">
        <v>884</v>
      </c>
      <c r="J143" s="5">
        <f t="shared" si="7"/>
        <v>3879</v>
      </c>
      <c r="K143" s="5">
        <f t="shared" si="8"/>
        <v>231.805830554285</v>
      </c>
      <c r="M143" s="18">
        <v>12100304</v>
      </c>
      <c r="N143" s="18">
        <f>SUM(K717,K826,K842,K869,K876,K884,K912)</f>
        <v>7525.7954235390289</v>
      </c>
      <c r="Q143" s="27"/>
      <c r="R143" s="28"/>
    </row>
    <row r="144" spans="1:18" x14ac:dyDescent="0.3">
      <c r="A144" s="21" t="s">
        <v>1128</v>
      </c>
      <c r="B144" t="s">
        <v>841</v>
      </c>
      <c r="C144" s="22" t="s">
        <v>1179</v>
      </c>
      <c r="D144" s="5">
        <v>567141.00778829562</v>
      </c>
      <c r="E144" s="5">
        <v>57149.70055502934</v>
      </c>
      <c r="F144" s="5">
        <f t="shared" si="6"/>
        <v>0.10076806256330945</v>
      </c>
      <c r="H144" s="5">
        <v>2995</v>
      </c>
      <c r="I144" s="5">
        <v>884</v>
      </c>
      <c r="J144" s="5">
        <f t="shared" si="7"/>
        <v>3879</v>
      </c>
      <c r="K144" s="5">
        <f t="shared" si="8"/>
        <v>390.87931468307733</v>
      </c>
      <c r="M144" s="18">
        <v>12100401</v>
      </c>
      <c r="N144" s="18">
        <f>SUM(K790,K814,K834,K1087,K1095)</f>
        <v>151562.3416176388</v>
      </c>
      <c r="Q144" s="27"/>
      <c r="R144" s="28"/>
    </row>
    <row r="145" spans="1:18" x14ac:dyDescent="0.3">
      <c r="A145" s="21" t="s">
        <v>1128</v>
      </c>
      <c r="B145" t="s">
        <v>841</v>
      </c>
      <c r="C145" s="22" t="s">
        <v>1182</v>
      </c>
      <c r="D145" s="5">
        <v>567141.00778829562</v>
      </c>
      <c r="E145" s="5">
        <v>21743.936814369696</v>
      </c>
      <c r="F145" s="5">
        <f t="shared" si="6"/>
        <v>3.8339560207725887E-2</v>
      </c>
      <c r="H145" s="5">
        <v>2995</v>
      </c>
      <c r="I145" s="5">
        <v>884</v>
      </c>
      <c r="J145" s="5">
        <f t="shared" si="7"/>
        <v>3879</v>
      </c>
      <c r="K145" s="5">
        <f t="shared" si="8"/>
        <v>148.7191540457687</v>
      </c>
      <c r="M145" s="18">
        <v>12100402</v>
      </c>
      <c r="N145" s="18">
        <f>SUM(K835,K847,K907,K1088,K1092)</f>
        <v>22937.660287601942</v>
      </c>
      <c r="Q145" s="25"/>
      <c r="R145" s="31"/>
    </row>
    <row r="146" spans="1:18" x14ac:dyDescent="0.3">
      <c r="A146" s="21" t="s">
        <v>1128</v>
      </c>
      <c r="B146" t="s">
        <v>841</v>
      </c>
      <c r="C146" s="22" t="s">
        <v>1183</v>
      </c>
      <c r="D146" s="5">
        <v>567141.00778829562</v>
      </c>
      <c r="E146" s="5">
        <v>454355.49304025254</v>
      </c>
      <c r="F146" s="5">
        <f t="shared" si="6"/>
        <v>0.80113320461894011</v>
      </c>
      <c r="H146" s="5">
        <v>2995</v>
      </c>
      <c r="I146" s="5">
        <v>884</v>
      </c>
      <c r="J146" s="5">
        <f t="shared" si="7"/>
        <v>3879</v>
      </c>
      <c r="K146" s="5">
        <f t="shared" si="8"/>
        <v>3107.5957007168686</v>
      </c>
      <c r="M146" s="18">
        <v>12100403</v>
      </c>
      <c r="N146" s="18">
        <f>SUM(K836,K908)</f>
        <v>6093.4901821803778</v>
      </c>
      <c r="Q146" s="27"/>
      <c r="R146" s="28"/>
    </row>
    <row r="147" spans="1:18" x14ac:dyDescent="0.3">
      <c r="A147" s="21" t="s">
        <v>1128</v>
      </c>
      <c r="B147" t="s">
        <v>973</v>
      </c>
      <c r="C147" s="22" t="s">
        <v>1175</v>
      </c>
      <c r="D147" s="5">
        <v>566567.22248738597</v>
      </c>
      <c r="E147" s="5">
        <v>109940.762357</v>
      </c>
      <c r="F147" s="5">
        <f t="shared" si="6"/>
        <v>0.19404716332570354</v>
      </c>
      <c r="H147" s="5">
        <v>444</v>
      </c>
      <c r="I147" s="5">
        <v>1898</v>
      </c>
      <c r="J147" s="5">
        <f t="shared" si="7"/>
        <v>2342</v>
      </c>
      <c r="K147" s="5">
        <f t="shared" si="8"/>
        <v>454.45845650879772</v>
      </c>
      <c r="M147" s="18">
        <v>12100404</v>
      </c>
      <c r="N147" s="18">
        <f>SUM(K837,K894,K947)</f>
        <v>116.36460128928854</v>
      </c>
      <c r="Q147" s="27"/>
      <c r="R147" s="28"/>
    </row>
    <row r="148" spans="1:18" x14ac:dyDescent="0.3">
      <c r="A148" s="21" t="s">
        <v>1128</v>
      </c>
      <c r="B148" t="s">
        <v>973</v>
      </c>
      <c r="C148" s="22" t="s">
        <v>1184</v>
      </c>
      <c r="D148" s="5">
        <v>566567.22248738597</v>
      </c>
      <c r="E148" s="5">
        <v>68582.053641299994</v>
      </c>
      <c r="F148" s="5">
        <f t="shared" si="6"/>
        <v>0.12104839623479437</v>
      </c>
      <c r="H148" s="5">
        <v>444</v>
      </c>
      <c r="I148" s="5">
        <v>1898</v>
      </c>
      <c r="J148" s="5">
        <f t="shared" si="7"/>
        <v>2342</v>
      </c>
      <c r="K148" s="5">
        <f t="shared" si="8"/>
        <v>283.49534398188842</v>
      </c>
      <c r="M148" s="18">
        <v>12100405</v>
      </c>
      <c r="N148" s="18">
        <f>SUM(K838,K860,K895,K948,K983,K990)</f>
        <v>1093.3505678451791</v>
      </c>
      <c r="Q148" s="25"/>
      <c r="R148" s="31"/>
    </row>
    <row r="149" spans="1:18" x14ac:dyDescent="0.3">
      <c r="A149" s="21" t="s">
        <v>1128</v>
      </c>
      <c r="B149" t="s">
        <v>973</v>
      </c>
      <c r="C149" s="22" t="s">
        <v>1179</v>
      </c>
      <c r="D149" s="5">
        <v>566567.22248738597</v>
      </c>
      <c r="E149" s="5">
        <v>387258.15418340429</v>
      </c>
      <c r="F149" s="5">
        <f t="shared" si="6"/>
        <v>0.68351669283520222</v>
      </c>
      <c r="H149" s="5">
        <v>444</v>
      </c>
      <c r="I149" s="5">
        <v>1898</v>
      </c>
      <c r="J149" s="5">
        <f t="shared" si="7"/>
        <v>2342</v>
      </c>
      <c r="K149" s="5">
        <f t="shared" si="8"/>
        <v>1600.7960946200435</v>
      </c>
      <c r="M149" s="18">
        <v>12100406</v>
      </c>
      <c r="N149" s="18">
        <f>SUM(K861,K877,K896,K950)</f>
        <v>2859.4081625756207</v>
      </c>
      <c r="Q149" s="27"/>
      <c r="R149" s="28"/>
    </row>
    <row r="150" spans="1:18" x14ac:dyDescent="0.3">
      <c r="A150" s="21" t="s">
        <v>1128</v>
      </c>
      <c r="B150" t="s">
        <v>973</v>
      </c>
      <c r="C150" s="22" t="s">
        <v>1180</v>
      </c>
      <c r="D150" s="5">
        <v>566567.22248738597</v>
      </c>
      <c r="E150" s="5">
        <v>786.25230568168809</v>
      </c>
      <c r="F150" s="5">
        <f t="shared" si="6"/>
        <v>1.3877476042998466E-3</v>
      </c>
      <c r="H150" s="5">
        <v>444</v>
      </c>
      <c r="I150" s="5">
        <v>1898</v>
      </c>
      <c r="J150" s="5">
        <f t="shared" si="7"/>
        <v>2342</v>
      </c>
      <c r="K150" s="5">
        <f t="shared" si="8"/>
        <v>3.2501048892702409</v>
      </c>
      <c r="M150" s="18">
        <v>12100407</v>
      </c>
      <c r="N150" s="18">
        <f>SUM(K897,K949,K951,K973,K991)</f>
        <v>7487.4231090929934</v>
      </c>
      <c r="Q150" s="27"/>
      <c r="R150" s="28"/>
    </row>
    <row r="151" spans="1:18" x14ac:dyDescent="0.3">
      <c r="A151" s="21" t="s">
        <v>1128</v>
      </c>
      <c r="B151" t="s">
        <v>780</v>
      </c>
      <c r="C151" s="22" t="s">
        <v>1185</v>
      </c>
      <c r="D151" s="5">
        <v>581409.27618010878</v>
      </c>
      <c r="E151" s="5">
        <v>82113.310365199999</v>
      </c>
      <c r="F151" s="5">
        <f t="shared" si="6"/>
        <v>0.14123151062310016</v>
      </c>
      <c r="H151" s="5">
        <v>13087</v>
      </c>
      <c r="I151" s="5">
        <v>482</v>
      </c>
      <c r="J151" s="5">
        <f t="shared" si="7"/>
        <v>13569</v>
      </c>
      <c r="K151" s="5">
        <f t="shared" si="8"/>
        <v>1916.3703676448461</v>
      </c>
      <c r="M151" s="18">
        <v>12110101</v>
      </c>
      <c r="N151" s="18">
        <f>SUM(K723,K734,K741,K898)</f>
        <v>8183.2971749159233</v>
      </c>
      <c r="Q151" s="25"/>
      <c r="R151" s="31"/>
    </row>
    <row r="152" spans="1:18" x14ac:dyDescent="0.3">
      <c r="A152" s="21" t="s">
        <v>1128</v>
      </c>
      <c r="B152" t="s">
        <v>780</v>
      </c>
      <c r="C152" s="22" t="s">
        <v>1179</v>
      </c>
      <c r="D152" s="5">
        <v>581409.27618010878</v>
      </c>
      <c r="E152" s="5">
        <v>75139.35772765617</v>
      </c>
      <c r="F152" s="5">
        <f t="shared" si="6"/>
        <v>0.12923659942497981</v>
      </c>
      <c r="H152" s="5">
        <v>13087</v>
      </c>
      <c r="I152" s="5">
        <v>482</v>
      </c>
      <c r="J152" s="5">
        <f t="shared" si="7"/>
        <v>13569</v>
      </c>
      <c r="K152" s="5">
        <f t="shared" si="8"/>
        <v>1753.6114175975511</v>
      </c>
      <c r="M152" s="18">
        <v>12110102</v>
      </c>
      <c r="N152" s="18">
        <f>SUM(K724,K735,K899)</f>
        <v>5920.8346631670265</v>
      </c>
      <c r="Q152" s="27"/>
      <c r="R152" s="28"/>
    </row>
    <row r="153" spans="1:18" x14ac:dyDescent="0.3">
      <c r="A153" s="21" t="s">
        <v>1128</v>
      </c>
      <c r="B153" t="s">
        <v>780</v>
      </c>
      <c r="C153" s="22" t="s">
        <v>1180</v>
      </c>
      <c r="D153" s="5">
        <v>581409.27618010878</v>
      </c>
      <c r="E153" s="5">
        <v>5962.6848909999999</v>
      </c>
      <c r="F153" s="5">
        <f t="shared" si="6"/>
        <v>1.0255572339979112E-2</v>
      </c>
      <c r="H153" s="5">
        <v>13087</v>
      </c>
      <c r="I153" s="5">
        <v>482</v>
      </c>
      <c r="J153" s="5">
        <f t="shared" si="7"/>
        <v>13569</v>
      </c>
      <c r="K153" s="5">
        <f t="shared" si="8"/>
        <v>139.15786108117658</v>
      </c>
      <c r="M153" s="18">
        <v>12110103</v>
      </c>
      <c r="N153" s="18">
        <f>SUM(K848,K885,K900,K914,K937)</f>
        <v>41607.226449983224</v>
      </c>
      <c r="Q153" s="27"/>
      <c r="R153" s="28"/>
    </row>
    <row r="154" spans="1:18" x14ac:dyDescent="0.3">
      <c r="A154" s="21" t="s">
        <v>1128</v>
      </c>
      <c r="B154" t="s">
        <v>780</v>
      </c>
      <c r="C154" s="22" t="s">
        <v>1182</v>
      </c>
      <c r="D154" s="5">
        <v>581409.27618010878</v>
      </c>
      <c r="E154" s="5">
        <v>300432.25011837092</v>
      </c>
      <c r="F154" s="5">
        <f t="shared" si="6"/>
        <v>0.51673109189489974</v>
      </c>
      <c r="H154" s="5">
        <v>13087</v>
      </c>
      <c r="I154" s="5">
        <v>482</v>
      </c>
      <c r="J154" s="5">
        <f t="shared" si="7"/>
        <v>13569</v>
      </c>
      <c r="K154" s="5">
        <f t="shared" si="8"/>
        <v>7011.524185921895</v>
      </c>
      <c r="M154" s="18">
        <v>12110104</v>
      </c>
      <c r="N154" s="18">
        <f>SUM(K736,K849,K901,K915,K930)</f>
        <v>71548.992835985744</v>
      </c>
      <c r="Q154" s="25"/>
      <c r="R154" s="31"/>
    </row>
    <row r="155" spans="1:18" x14ac:dyDescent="0.3">
      <c r="A155" s="21" t="s">
        <v>1128</v>
      </c>
      <c r="B155" t="s">
        <v>780</v>
      </c>
      <c r="C155" s="22" t="s">
        <v>1183</v>
      </c>
      <c r="D155" s="5">
        <v>581409.27618010878</v>
      </c>
      <c r="E155" s="5">
        <v>117606.2969769957</v>
      </c>
      <c r="F155" s="5">
        <f t="shared" si="6"/>
        <v>0.20227798522527127</v>
      </c>
      <c r="H155" s="5">
        <v>13087</v>
      </c>
      <c r="I155" s="5">
        <v>482</v>
      </c>
      <c r="J155" s="5">
        <f t="shared" si="7"/>
        <v>13569</v>
      </c>
      <c r="K155" s="5">
        <f t="shared" si="8"/>
        <v>2744.7099815217057</v>
      </c>
      <c r="M155" s="18">
        <v>12110105</v>
      </c>
      <c r="N155" s="18">
        <f>SUM(K850,K886,K938,K956,K974,K978)</f>
        <v>14742.002425230457</v>
      </c>
      <c r="Q155" s="27"/>
      <c r="R155" s="28"/>
    </row>
    <row r="156" spans="1:18" x14ac:dyDescent="0.3">
      <c r="A156" s="21" t="s">
        <v>1128</v>
      </c>
      <c r="B156" t="s">
        <v>780</v>
      </c>
      <c r="C156" s="22" t="s">
        <v>1186</v>
      </c>
      <c r="D156" s="5">
        <v>581409.27618010878</v>
      </c>
      <c r="E156" s="5">
        <v>155.37610088599999</v>
      </c>
      <c r="F156" s="5">
        <f t="shared" si="6"/>
        <v>2.6724049176997931E-4</v>
      </c>
      <c r="H156" s="5">
        <v>13087</v>
      </c>
      <c r="I156" s="5">
        <v>482</v>
      </c>
      <c r="J156" s="5">
        <f t="shared" si="7"/>
        <v>13569</v>
      </c>
      <c r="K156" s="5">
        <f t="shared" si="8"/>
        <v>3.626186232826849</v>
      </c>
      <c r="M156" s="18">
        <v>12110106</v>
      </c>
      <c r="N156" s="18">
        <f>SUM(K718,K733,K742,K853,K889,K902,K916)</f>
        <v>89371.510173373244</v>
      </c>
      <c r="Q156" s="27"/>
      <c r="R156" s="28"/>
    </row>
    <row r="157" spans="1:18" x14ac:dyDescent="0.3">
      <c r="A157" s="21" t="s">
        <v>1128</v>
      </c>
      <c r="B157" t="s">
        <v>716</v>
      </c>
      <c r="C157" s="22" t="s">
        <v>1179</v>
      </c>
      <c r="D157" s="5">
        <v>612920.11746050022</v>
      </c>
      <c r="E157" s="5">
        <v>474360.44360267313</v>
      </c>
      <c r="F157" s="5">
        <f t="shared" si="6"/>
        <v>0.77393518354085256</v>
      </c>
      <c r="H157" s="5">
        <v>2108</v>
      </c>
      <c r="I157" s="5">
        <v>1235</v>
      </c>
      <c r="J157" s="5">
        <f t="shared" si="7"/>
        <v>3343</v>
      </c>
      <c r="K157" s="5">
        <f t="shared" si="8"/>
        <v>2587.26531857707</v>
      </c>
      <c r="M157" s="18">
        <v>12110107</v>
      </c>
      <c r="N157" s="18">
        <f>SUM(K719,K854,K890,K903)</f>
        <v>44335.188826047342</v>
      </c>
      <c r="Q157" s="25"/>
      <c r="R157" s="31"/>
    </row>
    <row r="158" spans="1:18" x14ac:dyDescent="0.3">
      <c r="A158" s="21" t="s">
        <v>1128</v>
      </c>
      <c r="B158" t="s">
        <v>716</v>
      </c>
      <c r="C158" s="22" t="s">
        <v>1180</v>
      </c>
      <c r="D158" s="5">
        <v>612920.11746050022</v>
      </c>
      <c r="E158" s="5">
        <v>138499.58562</v>
      </c>
      <c r="F158" s="5">
        <f t="shared" si="6"/>
        <v>0.22596678045720311</v>
      </c>
      <c r="H158" s="5">
        <v>2108</v>
      </c>
      <c r="I158" s="5">
        <v>1235</v>
      </c>
      <c r="J158" s="5">
        <f t="shared" si="7"/>
        <v>3343</v>
      </c>
      <c r="K158" s="5">
        <f t="shared" si="8"/>
        <v>755.40694706842999</v>
      </c>
      <c r="M158" s="18">
        <v>12110108</v>
      </c>
      <c r="N158" s="18">
        <f>SUM(K820,K851,K855,K887,K917,K975,K979)</f>
        <v>22695.024924864792</v>
      </c>
      <c r="Q158" s="27"/>
      <c r="R158" s="28"/>
    </row>
    <row r="159" spans="1:18" x14ac:dyDescent="0.3">
      <c r="A159" s="21" t="s">
        <v>1128</v>
      </c>
      <c r="B159" t="s">
        <v>716</v>
      </c>
      <c r="C159" s="22" t="s">
        <v>1182</v>
      </c>
      <c r="D159" s="5">
        <v>612920.11746050022</v>
      </c>
      <c r="E159" s="5">
        <v>60.088237827094602</v>
      </c>
      <c r="F159" s="5">
        <f t="shared" si="6"/>
        <v>9.8036001944359422E-5</v>
      </c>
      <c r="H159" s="5">
        <v>2108</v>
      </c>
      <c r="I159" s="5">
        <v>1235</v>
      </c>
      <c r="J159" s="5">
        <f t="shared" si="7"/>
        <v>3343</v>
      </c>
      <c r="K159" s="5">
        <f t="shared" si="8"/>
        <v>0.32773435449999355</v>
      </c>
      <c r="M159" s="18">
        <v>12110109</v>
      </c>
      <c r="N159" s="18">
        <f>SUM(K821,K856,K891,K980)</f>
        <v>41309.146557505075</v>
      </c>
      <c r="Q159" s="27"/>
      <c r="R159" s="28"/>
    </row>
    <row r="160" spans="1:18" x14ac:dyDescent="0.3">
      <c r="A160" s="21" t="s">
        <v>1128</v>
      </c>
      <c r="B160" t="s">
        <v>724</v>
      </c>
      <c r="C160" s="22" t="s">
        <v>1185</v>
      </c>
      <c r="D160" s="5">
        <v>608942.92806754401</v>
      </c>
      <c r="E160" s="5">
        <v>30246.687451099999</v>
      </c>
      <c r="F160" s="5">
        <f t="shared" si="6"/>
        <v>4.9670808308894643E-2</v>
      </c>
      <c r="H160" s="5">
        <v>583</v>
      </c>
      <c r="I160" s="5">
        <v>1183</v>
      </c>
      <c r="J160" s="5">
        <f t="shared" si="7"/>
        <v>1766</v>
      </c>
      <c r="K160" s="5">
        <f t="shared" si="8"/>
        <v>87.718647473507943</v>
      </c>
      <c r="M160" s="18">
        <v>12110110</v>
      </c>
      <c r="N160" s="18">
        <f>SUM(K822,K827,K857,K878,K892,K913,K976,K981)</f>
        <v>40028.783123304776</v>
      </c>
      <c r="Q160" s="25"/>
      <c r="R160" s="31"/>
    </row>
    <row r="161" spans="1:18" x14ac:dyDescent="0.3">
      <c r="A161" s="21" t="s">
        <v>1128</v>
      </c>
      <c r="B161" t="s">
        <v>724</v>
      </c>
      <c r="C161" s="22" t="s">
        <v>1182</v>
      </c>
      <c r="D161" s="5">
        <v>608942.92806754401</v>
      </c>
      <c r="E161" s="5">
        <v>212112.63827637397</v>
      </c>
      <c r="F161" s="5">
        <f t="shared" si="6"/>
        <v>0.34832925796429715</v>
      </c>
      <c r="H161" s="5">
        <v>583</v>
      </c>
      <c r="I161" s="5">
        <v>1183</v>
      </c>
      <c r="J161" s="5">
        <f t="shared" si="7"/>
        <v>1766</v>
      </c>
      <c r="K161" s="5">
        <f t="shared" si="8"/>
        <v>615.14946956494873</v>
      </c>
      <c r="M161" s="18">
        <v>12110111</v>
      </c>
      <c r="N161" s="18">
        <f>SUM(K879,K952,K957,K961,K977,K982,K984,K992)</f>
        <v>6277.8074978607665</v>
      </c>
      <c r="Q161" s="27"/>
      <c r="R161" s="28"/>
    </row>
    <row r="162" spans="1:18" x14ac:dyDescent="0.3">
      <c r="A162" s="21" t="s">
        <v>1128</v>
      </c>
      <c r="B162" t="s">
        <v>724</v>
      </c>
      <c r="C162" s="22" t="s">
        <v>1187</v>
      </c>
      <c r="D162" s="5">
        <v>608942.92806754401</v>
      </c>
      <c r="E162" s="5">
        <v>8441.1420450700007</v>
      </c>
      <c r="F162" s="5">
        <f t="shared" si="6"/>
        <v>1.3861959234599581E-2</v>
      </c>
      <c r="H162" s="5">
        <v>583</v>
      </c>
      <c r="I162" s="5">
        <v>1183</v>
      </c>
      <c r="J162" s="5">
        <f t="shared" si="7"/>
        <v>1766</v>
      </c>
      <c r="K162" s="5">
        <f t="shared" si="8"/>
        <v>24.480220008302862</v>
      </c>
      <c r="M162" s="18">
        <v>12110201</v>
      </c>
      <c r="N162" s="18">
        <f>SUM(K985,K993)</f>
        <v>1376.9092342472604</v>
      </c>
      <c r="Q162" s="27"/>
      <c r="R162" s="28"/>
    </row>
    <row r="163" spans="1:18" x14ac:dyDescent="0.3">
      <c r="A163" s="21" t="s">
        <v>1128</v>
      </c>
      <c r="B163" t="s">
        <v>724</v>
      </c>
      <c r="C163" s="22" t="s">
        <v>1186</v>
      </c>
      <c r="D163" s="5">
        <v>608942.92806754401</v>
      </c>
      <c r="E163" s="5">
        <v>358142.460295</v>
      </c>
      <c r="F163" s="5">
        <f t="shared" si="6"/>
        <v>0.58813797449220862</v>
      </c>
      <c r="H163" s="5">
        <v>583</v>
      </c>
      <c r="I163" s="5">
        <v>1183</v>
      </c>
      <c r="J163" s="5">
        <f t="shared" si="7"/>
        <v>1766</v>
      </c>
      <c r="K163" s="5">
        <f t="shared" si="8"/>
        <v>1038.6516629532405</v>
      </c>
      <c r="M163" s="18">
        <v>12110202</v>
      </c>
      <c r="N163" s="18">
        <f>K986</f>
        <v>581.21612753068484</v>
      </c>
      <c r="Q163" s="25"/>
      <c r="R163" s="31"/>
    </row>
    <row r="164" spans="1:18" x14ac:dyDescent="0.3">
      <c r="A164" s="21" t="s">
        <v>1128</v>
      </c>
      <c r="B164" t="s">
        <v>892</v>
      </c>
      <c r="C164" s="22" t="s">
        <v>1188</v>
      </c>
      <c r="D164" s="5">
        <v>571977.76509840298</v>
      </c>
      <c r="E164" s="5">
        <v>411726.364099</v>
      </c>
      <c r="F164" s="5">
        <f t="shared" si="6"/>
        <v>0.7198293171906196</v>
      </c>
      <c r="H164" s="5">
        <v>4608</v>
      </c>
      <c r="I164" s="5">
        <v>1270</v>
      </c>
      <c r="J164" s="5">
        <f t="shared" si="7"/>
        <v>5878</v>
      </c>
      <c r="K164" s="5">
        <f t="shared" si="8"/>
        <v>4231.156726446462</v>
      </c>
      <c r="M164" s="18">
        <v>12110203</v>
      </c>
      <c r="N164" s="18">
        <f>SUM(K965,K970,K987)</f>
        <v>413.06559279369139</v>
      </c>
      <c r="Q164" s="27"/>
      <c r="R164" s="28"/>
    </row>
    <row r="165" spans="1:18" x14ac:dyDescent="0.3">
      <c r="A165" s="21" t="s">
        <v>1128</v>
      </c>
      <c r="B165" t="s">
        <v>892</v>
      </c>
      <c r="C165" s="22" t="s">
        <v>1189</v>
      </c>
      <c r="D165" s="5">
        <v>571977.76509840298</v>
      </c>
      <c r="E165" s="5">
        <v>132119.35847899999</v>
      </c>
      <c r="F165" s="5">
        <f t="shared" si="6"/>
        <v>0.23098687840823706</v>
      </c>
      <c r="H165" s="5">
        <v>4608</v>
      </c>
      <c r="I165" s="5">
        <v>1270</v>
      </c>
      <c r="J165" s="5">
        <f t="shared" si="7"/>
        <v>5878</v>
      </c>
      <c r="K165" s="5">
        <f t="shared" si="8"/>
        <v>1357.7408712836175</v>
      </c>
      <c r="M165" s="18">
        <v>12110204</v>
      </c>
      <c r="N165" s="18">
        <f>SUM(K962,K971,K988)</f>
        <v>2567.916533586153</v>
      </c>
      <c r="Q165" s="27"/>
      <c r="R165" s="28"/>
    </row>
    <row r="166" spans="1:18" x14ac:dyDescent="0.3">
      <c r="A166" s="21" t="s">
        <v>1128</v>
      </c>
      <c r="B166" t="s">
        <v>892</v>
      </c>
      <c r="C166" s="22" t="s">
        <v>1183</v>
      </c>
      <c r="D166" s="5">
        <v>571977.76509840298</v>
      </c>
      <c r="E166" s="5">
        <v>28132.042520402931</v>
      </c>
      <c r="F166" s="5">
        <f t="shared" si="6"/>
        <v>4.9183804401143283E-2</v>
      </c>
      <c r="H166" s="5">
        <v>4608</v>
      </c>
      <c r="I166" s="5">
        <v>1270</v>
      </c>
      <c r="J166" s="5">
        <f t="shared" si="7"/>
        <v>5878</v>
      </c>
      <c r="K166" s="5">
        <f t="shared" si="8"/>
        <v>289.10240226992022</v>
      </c>
      <c r="M166" s="18">
        <v>12110205</v>
      </c>
      <c r="N166" s="18">
        <f>SUM(K939,K953,K959,K963,K966,K972,K989)</f>
        <v>6389.7158259434791</v>
      </c>
      <c r="Q166" s="25"/>
      <c r="R166" s="31"/>
    </row>
    <row r="167" spans="1:18" x14ac:dyDescent="0.3">
      <c r="A167" s="21" t="s">
        <v>1128</v>
      </c>
      <c r="B167" t="s">
        <v>658</v>
      </c>
      <c r="C167" s="22" t="s">
        <v>1182</v>
      </c>
      <c r="D167" s="5">
        <v>570535.98168373655</v>
      </c>
      <c r="E167" s="5">
        <v>2613.5757931365151</v>
      </c>
      <c r="F167" s="5">
        <f t="shared" si="6"/>
        <v>4.5809131711964319E-3</v>
      </c>
      <c r="H167" s="5">
        <v>8</v>
      </c>
      <c r="I167" s="5">
        <v>1528</v>
      </c>
      <c r="J167" s="5">
        <f t="shared" si="7"/>
        <v>1536</v>
      </c>
      <c r="K167" s="5">
        <f t="shared" si="8"/>
        <v>7.0362826309577198</v>
      </c>
      <c r="M167" s="18">
        <v>12110206</v>
      </c>
      <c r="N167" s="18">
        <f>SUM(K918,K926,K940,K954,K960,K964,K967)</f>
        <v>2293.881995907102</v>
      </c>
      <c r="Q167" s="27"/>
      <c r="R167" s="28"/>
    </row>
    <row r="168" spans="1:18" x14ac:dyDescent="0.3">
      <c r="A168" s="21" t="s">
        <v>1128</v>
      </c>
      <c r="B168" t="s">
        <v>658</v>
      </c>
      <c r="C168" s="22">
        <v>12030108</v>
      </c>
      <c r="D168" s="5">
        <v>570535.98168373655</v>
      </c>
      <c r="E168" s="5">
        <v>10114.872697700001</v>
      </c>
      <c r="F168" s="5">
        <f t="shared" si="6"/>
        <v>1.7728720049959876E-2</v>
      </c>
      <c r="H168" s="5">
        <v>8</v>
      </c>
      <c r="I168" s="5">
        <v>1528</v>
      </c>
      <c r="J168" s="5">
        <f t="shared" si="7"/>
        <v>1536</v>
      </c>
      <c r="K168" s="5">
        <f t="shared" si="8"/>
        <v>27.231313996738372</v>
      </c>
      <c r="M168" s="18">
        <v>12110207</v>
      </c>
      <c r="N168" s="18">
        <f>SUM(K919,K922,K927,K933,K943,K955,K968)</f>
        <v>162375.28245269376</v>
      </c>
      <c r="Q168" s="27"/>
      <c r="R168" s="28"/>
    </row>
    <row r="169" spans="1:18" x14ac:dyDescent="0.3">
      <c r="A169" s="21" t="s">
        <v>1128</v>
      </c>
      <c r="B169" t="s">
        <v>658</v>
      </c>
      <c r="C169" s="22" t="s">
        <v>1190</v>
      </c>
      <c r="D169" s="5">
        <v>570535.98168373655</v>
      </c>
      <c r="E169" s="5">
        <v>491592.596334</v>
      </c>
      <c r="F169" s="5">
        <f t="shared" si="6"/>
        <v>0.8616329418580001</v>
      </c>
      <c r="H169" s="5">
        <v>8</v>
      </c>
      <c r="I169" s="5">
        <v>1528</v>
      </c>
      <c r="J169" s="5">
        <f t="shared" si="7"/>
        <v>1536</v>
      </c>
      <c r="K169" s="5">
        <f t="shared" si="8"/>
        <v>1323.4681986938881</v>
      </c>
      <c r="M169" s="18">
        <v>12110208</v>
      </c>
      <c r="N169" s="18">
        <f>SUM(K920,K923,K934,K944,K969)</f>
        <v>801758.98655782593</v>
      </c>
      <c r="Q169" s="25"/>
      <c r="R169" s="31"/>
    </row>
    <row r="170" spans="1:18" x14ac:dyDescent="0.3">
      <c r="A170" s="21" t="s">
        <v>1128</v>
      </c>
      <c r="B170" t="s">
        <v>658</v>
      </c>
      <c r="C170" s="22" t="s">
        <v>1191</v>
      </c>
      <c r="D170" s="5">
        <v>570535.98168373655</v>
      </c>
      <c r="E170" s="5">
        <v>66214.936858899993</v>
      </c>
      <c r="F170" s="5">
        <f t="shared" si="6"/>
        <v>0.11605742492084349</v>
      </c>
      <c r="H170" s="5">
        <v>8</v>
      </c>
      <c r="I170" s="5">
        <v>1528</v>
      </c>
      <c r="J170" s="5">
        <f t="shared" si="7"/>
        <v>1536</v>
      </c>
      <c r="K170" s="5">
        <f t="shared" si="8"/>
        <v>178.26420467841561</v>
      </c>
      <c r="M170" s="18">
        <v>13030102</v>
      </c>
      <c r="N170" s="18">
        <f>K291</f>
        <v>24815.252119202858</v>
      </c>
      <c r="Q170" s="25"/>
      <c r="R170" s="24"/>
    </row>
    <row r="171" spans="1:18" x14ac:dyDescent="0.3">
      <c r="A171" s="21" t="s">
        <v>1128</v>
      </c>
      <c r="B171" t="s">
        <v>1003</v>
      </c>
      <c r="C171" s="22" t="s">
        <v>1184</v>
      </c>
      <c r="D171" s="5">
        <v>625047.56972100004</v>
      </c>
      <c r="E171" s="5">
        <v>198484.30970099999</v>
      </c>
      <c r="F171" s="5">
        <f t="shared" si="6"/>
        <v>0.31755072624247882</v>
      </c>
      <c r="H171" s="5">
        <v>3561</v>
      </c>
      <c r="I171" s="5">
        <v>1297</v>
      </c>
      <c r="J171" s="5">
        <f t="shared" si="7"/>
        <v>4858</v>
      </c>
      <c r="K171" s="5">
        <f t="shared" si="8"/>
        <v>1542.6614280859621</v>
      </c>
      <c r="M171" s="18">
        <v>13040100</v>
      </c>
      <c r="N171" s="18">
        <f>SUM(K292,K294)</f>
        <v>240556.70716858524</v>
      </c>
      <c r="Q171" s="29"/>
      <c r="R171" s="30"/>
    </row>
    <row r="172" spans="1:18" x14ac:dyDescent="0.3">
      <c r="A172" s="21" t="s">
        <v>1128</v>
      </c>
      <c r="B172" t="s">
        <v>1003</v>
      </c>
      <c r="C172" s="22" t="s">
        <v>1188</v>
      </c>
      <c r="D172" s="5">
        <v>625047.56972100004</v>
      </c>
      <c r="E172" s="5">
        <v>206651.94707200001</v>
      </c>
      <c r="F172" s="5">
        <f t="shared" si="6"/>
        <v>0.33061795146926565</v>
      </c>
      <c r="H172" s="5">
        <v>3561</v>
      </c>
      <c r="I172" s="5">
        <v>1297</v>
      </c>
      <c r="J172" s="5">
        <f t="shared" si="7"/>
        <v>4858</v>
      </c>
      <c r="K172" s="5">
        <f t="shared" si="8"/>
        <v>1606.1420082376926</v>
      </c>
      <c r="M172" s="18">
        <v>13040201</v>
      </c>
      <c r="N172" s="18">
        <f>SUM(K285,K295,K298,K305)</f>
        <v>41905.993528062412</v>
      </c>
      <c r="Q172" s="27"/>
      <c r="R172" s="28"/>
    </row>
    <row r="173" spans="1:18" x14ac:dyDescent="0.3">
      <c r="A173" s="21" t="s">
        <v>1128</v>
      </c>
      <c r="B173" t="s">
        <v>1003</v>
      </c>
      <c r="C173" s="22" t="s">
        <v>1179</v>
      </c>
      <c r="D173" s="5">
        <v>625047.56972100004</v>
      </c>
      <c r="E173" s="5">
        <v>119844.07588</v>
      </c>
      <c r="F173" s="5">
        <f t="shared" si="6"/>
        <v>0.19173592808863224</v>
      </c>
      <c r="H173" s="5">
        <v>3561</v>
      </c>
      <c r="I173" s="5">
        <v>1297</v>
      </c>
      <c r="J173" s="5">
        <f t="shared" si="7"/>
        <v>4858</v>
      </c>
      <c r="K173" s="5">
        <f t="shared" si="8"/>
        <v>931.45313865457547</v>
      </c>
      <c r="M173" s="18">
        <v>13040202</v>
      </c>
      <c r="N173" s="18">
        <f>SUM(K273,K299,K306)</f>
        <v>7696.0653060538962</v>
      </c>
      <c r="Q173" s="27"/>
      <c r="R173" s="28"/>
    </row>
    <row r="174" spans="1:18" x14ac:dyDescent="0.3">
      <c r="A174" s="21" t="s">
        <v>1128</v>
      </c>
      <c r="B174" t="s">
        <v>1003</v>
      </c>
      <c r="C174" s="22" t="s">
        <v>1183</v>
      </c>
      <c r="D174" s="5">
        <v>625047.56972100004</v>
      </c>
      <c r="E174" s="5">
        <v>100067.237068</v>
      </c>
      <c r="F174" s="5">
        <f t="shared" si="6"/>
        <v>0.16009539419962326</v>
      </c>
      <c r="H174" s="5">
        <v>3561</v>
      </c>
      <c r="I174" s="5">
        <v>1297</v>
      </c>
      <c r="J174" s="5">
        <f t="shared" si="7"/>
        <v>4858</v>
      </c>
      <c r="K174" s="5">
        <f t="shared" si="8"/>
        <v>777.74342502176978</v>
      </c>
      <c r="M174" s="18">
        <v>13040203</v>
      </c>
      <c r="N174" s="18">
        <f>SUM(K274,K307)</f>
        <v>2863.2892070549692</v>
      </c>
      <c r="Q174" s="25"/>
      <c r="R174" s="31"/>
    </row>
    <row r="175" spans="1:18" x14ac:dyDescent="0.3">
      <c r="A175" s="21" t="s">
        <v>1128</v>
      </c>
      <c r="B175" t="s">
        <v>888</v>
      </c>
      <c r="C175" s="22" t="s">
        <v>1192</v>
      </c>
      <c r="D175" s="5">
        <v>372274.69863591559</v>
      </c>
      <c r="E175" s="5">
        <v>5904.8778483385186</v>
      </c>
      <c r="F175" s="5">
        <f t="shared" si="6"/>
        <v>1.5861614743024707E-2</v>
      </c>
      <c r="H175" s="5">
        <v>0</v>
      </c>
      <c r="I175" s="5">
        <v>854</v>
      </c>
      <c r="J175" s="5">
        <f t="shared" si="7"/>
        <v>854</v>
      </c>
      <c r="K175" s="5">
        <f t="shared" si="8"/>
        <v>13.545818990543101</v>
      </c>
      <c r="M175" s="18">
        <v>13040204</v>
      </c>
      <c r="N175" s="18">
        <f>SUM(K275,K308)</f>
        <v>1415.9284633542052</v>
      </c>
      <c r="Q175" s="27"/>
      <c r="R175" s="28"/>
    </row>
    <row r="176" spans="1:18" x14ac:dyDescent="0.3">
      <c r="A176" s="21" t="s">
        <v>1128</v>
      </c>
      <c r="B176" t="s">
        <v>888</v>
      </c>
      <c r="C176" s="22" t="s">
        <v>1182</v>
      </c>
      <c r="D176" s="5">
        <v>372274.69863591559</v>
      </c>
      <c r="E176" s="5">
        <v>110342.92687767826</v>
      </c>
      <c r="F176" s="5">
        <f t="shared" si="6"/>
        <v>0.29640189699164476</v>
      </c>
      <c r="H176" s="5">
        <v>0</v>
      </c>
      <c r="I176" s="5">
        <v>854</v>
      </c>
      <c r="J176" s="5">
        <f t="shared" si="7"/>
        <v>854</v>
      </c>
      <c r="K176" s="5">
        <f t="shared" si="8"/>
        <v>253.12722003086463</v>
      </c>
      <c r="M176" s="18">
        <v>13040205</v>
      </c>
      <c r="N176" s="18">
        <f>K276</f>
        <v>385.93351237730087</v>
      </c>
      <c r="Q176" s="27"/>
      <c r="R176" s="28"/>
    </row>
    <row r="177" spans="1:18" x14ac:dyDescent="0.3">
      <c r="A177" s="21" t="s">
        <v>1128</v>
      </c>
      <c r="B177" t="s">
        <v>888</v>
      </c>
      <c r="C177" s="22" t="s">
        <v>1193</v>
      </c>
      <c r="D177" s="5">
        <v>372274.69863591559</v>
      </c>
      <c r="E177" s="5">
        <v>178039.3166321613</v>
      </c>
      <c r="F177" s="5">
        <f t="shared" si="6"/>
        <v>0.4782471580382196</v>
      </c>
      <c r="H177" s="5">
        <v>0</v>
      </c>
      <c r="I177" s="5">
        <v>854</v>
      </c>
      <c r="J177" s="5">
        <f t="shared" si="7"/>
        <v>854</v>
      </c>
      <c r="K177" s="5">
        <f t="shared" si="8"/>
        <v>408.42307296463952</v>
      </c>
      <c r="M177" s="18">
        <v>13040206</v>
      </c>
      <c r="N177" s="18">
        <f>K277</f>
        <v>498.89238834555289</v>
      </c>
      <c r="Q177" s="25"/>
      <c r="R177" s="31"/>
    </row>
    <row r="178" spans="1:18" x14ac:dyDescent="0.3">
      <c r="A178" s="21" t="s">
        <v>1128</v>
      </c>
      <c r="B178" t="s">
        <v>888</v>
      </c>
      <c r="C178" s="22" t="s">
        <v>1190</v>
      </c>
      <c r="D178" s="5">
        <v>372274.69863591559</v>
      </c>
      <c r="E178" s="5">
        <v>77987.57727773748</v>
      </c>
      <c r="F178" s="5">
        <f t="shared" si="6"/>
        <v>0.2094893302271108</v>
      </c>
      <c r="H178" s="5">
        <v>0</v>
      </c>
      <c r="I178" s="5">
        <v>854</v>
      </c>
      <c r="J178" s="5">
        <f t="shared" si="7"/>
        <v>854</v>
      </c>
      <c r="K178" s="5">
        <f t="shared" si="8"/>
        <v>178.90388801395264</v>
      </c>
      <c r="M178" s="18">
        <v>13040207</v>
      </c>
      <c r="N178" s="18">
        <f>K278</f>
        <v>332.00244373943355</v>
      </c>
      <c r="Q178" s="27"/>
      <c r="R178" s="28"/>
    </row>
    <row r="179" spans="1:18" x14ac:dyDescent="0.3">
      <c r="A179" s="21" t="s">
        <v>1128</v>
      </c>
      <c r="B179" t="s">
        <v>773</v>
      </c>
      <c r="C179" s="22" t="s">
        <v>1169</v>
      </c>
      <c r="D179" s="5">
        <v>588788.33264328772</v>
      </c>
      <c r="E179" s="5">
        <v>421877.89045472047</v>
      </c>
      <c r="F179" s="5">
        <f t="shared" si="6"/>
        <v>0.71651876755226318</v>
      </c>
      <c r="H179" s="5">
        <v>0</v>
      </c>
      <c r="I179" s="5">
        <v>1025</v>
      </c>
      <c r="J179" s="5">
        <f t="shared" si="7"/>
        <v>1025</v>
      </c>
      <c r="K179" s="5">
        <f t="shared" si="8"/>
        <v>734.43173674106981</v>
      </c>
      <c r="M179" s="18">
        <v>13040208</v>
      </c>
      <c r="N179" s="18">
        <f>SUM(K279,K311,K395)</f>
        <v>1149.5022331426749</v>
      </c>
      <c r="Q179" s="27"/>
      <c r="R179" s="28"/>
    </row>
    <row r="180" spans="1:18" x14ac:dyDescent="0.3">
      <c r="A180" s="21" t="s">
        <v>1128</v>
      </c>
      <c r="B180" t="s">
        <v>773</v>
      </c>
      <c r="C180" s="22" t="s">
        <v>1171</v>
      </c>
      <c r="D180" s="5">
        <v>588788.33264328772</v>
      </c>
      <c r="E180" s="5">
        <v>166910.44218856728</v>
      </c>
      <c r="F180" s="5">
        <f t="shared" si="6"/>
        <v>0.28348123244773688</v>
      </c>
      <c r="H180" s="5">
        <v>0</v>
      </c>
      <c r="I180" s="5">
        <v>1025</v>
      </c>
      <c r="J180" s="5">
        <f t="shared" si="7"/>
        <v>1025</v>
      </c>
      <c r="K180" s="5">
        <f t="shared" si="8"/>
        <v>290.5682632589303</v>
      </c>
      <c r="M180" s="18">
        <v>13040209</v>
      </c>
      <c r="N180" s="18">
        <f>SUM(K280,K312,K396)</f>
        <v>543.77526381225653</v>
      </c>
      <c r="Q180" s="25"/>
      <c r="R180" s="31"/>
    </row>
    <row r="181" spans="1:18" x14ac:dyDescent="0.3">
      <c r="A181" s="21" t="s">
        <v>1128</v>
      </c>
      <c r="B181" t="s">
        <v>737</v>
      </c>
      <c r="C181" s="22" t="s">
        <v>1181</v>
      </c>
      <c r="D181" s="5">
        <v>516367.98602922505</v>
      </c>
      <c r="E181" s="5">
        <v>26226.558105600001</v>
      </c>
      <c r="F181" s="5">
        <f t="shared" si="6"/>
        <v>5.0790441729893859E-2</v>
      </c>
      <c r="H181" s="5">
        <v>2916</v>
      </c>
      <c r="I181" s="5">
        <v>1545</v>
      </c>
      <c r="J181" s="5">
        <f t="shared" si="7"/>
        <v>4461</v>
      </c>
      <c r="K181" s="5">
        <f t="shared" si="8"/>
        <v>226.57616055705651</v>
      </c>
      <c r="M181" s="18">
        <v>13040210</v>
      </c>
      <c r="N181" s="18">
        <f>SUM(K281,K313,K397,K743)</f>
        <v>3193.2187925541443</v>
      </c>
      <c r="Q181" s="27"/>
      <c r="R181" s="28"/>
    </row>
    <row r="182" spans="1:18" x14ac:dyDescent="0.3">
      <c r="A182" s="21" t="s">
        <v>1128</v>
      </c>
      <c r="B182" t="s">
        <v>737</v>
      </c>
      <c r="C182" s="22" t="s">
        <v>1182</v>
      </c>
      <c r="D182" s="5">
        <v>516367.98602922505</v>
      </c>
      <c r="E182" s="5">
        <v>87696.741327455355</v>
      </c>
      <c r="F182" s="5">
        <f t="shared" si="6"/>
        <v>0.16983380786602822</v>
      </c>
      <c r="H182" s="5">
        <v>2916</v>
      </c>
      <c r="I182" s="5">
        <v>1545</v>
      </c>
      <c r="J182" s="5">
        <f t="shared" si="7"/>
        <v>4461</v>
      </c>
      <c r="K182" s="5">
        <f t="shared" si="8"/>
        <v>757.62861689035196</v>
      </c>
      <c r="M182" s="18">
        <v>13040211</v>
      </c>
      <c r="N182" s="18">
        <f>SUM(K282,K314,K398)</f>
        <v>5943.0954645185147</v>
      </c>
      <c r="Q182" s="27"/>
      <c r="R182" s="28"/>
    </row>
    <row r="183" spans="1:18" x14ac:dyDescent="0.3">
      <c r="A183" s="21" t="s">
        <v>1128</v>
      </c>
      <c r="B183" t="s">
        <v>737</v>
      </c>
      <c r="C183" s="22" t="s">
        <v>1183</v>
      </c>
      <c r="D183" s="5">
        <v>516367.98602922505</v>
      </c>
      <c r="E183" s="5">
        <v>66807.680980100005</v>
      </c>
      <c r="F183" s="5">
        <f t="shared" si="6"/>
        <v>0.1293799824691666</v>
      </c>
      <c r="H183" s="5">
        <v>2916</v>
      </c>
      <c r="I183" s="5">
        <v>1545</v>
      </c>
      <c r="J183" s="5">
        <f t="shared" si="7"/>
        <v>4461</v>
      </c>
      <c r="K183" s="5">
        <f t="shared" si="8"/>
        <v>577.16410179495222</v>
      </c>
      <c r="M183" s="18">
        <v>13040212</v>
      </c>
      <c r="N183" s="18">
        <f>SUM(K315,K744)</f>
        <v>447.65852769493154</v>
      </c>
      <c r="Q183" s="25"/>
      <c r="R183" s="31"/>
    </row>
    <row r="184" spans="1:18" x14ac:dyDescent="0.3">
      <c r="A184" s="21" t="s">
        <v>1128</v>
      </c>
      <c r="B184" t="s">
        <v>737</v>
      </c>
      <c r="C184" s="22" t="s">
        <v>1193</v>
      </c>
      <c r="D184" s="5">
        <v>516367.98602922505</v>
      </c>
      <c r="E184" s="5">
        <v>335637.00561606965</v>
      </c>
      <c r="F184" s="5">
        <f t="shared" si="6"/>
        <v>0.64999576793491121</v>
      </c>
      <c r="H184" s="5">
        <v>2916</v>
      </c>
      <c r="I184" s="5">
        <v>1545</v>
      </c>
      <c r="J184" s="5">
        <f t="shared" si="7"/>
        <v>4461</v>
      </c>
      <c r="K184" s="5">
        <f t="shared" si="8"/>
        <v>2899.6311207576391</v>
      </c>
      <c r="M184" s="18">
        <v>13040301</v>
      </c>
      <c r="N184" s="18">
        <f>SUM(K347,K424,K435,K725,K745)</f>
        <v>3258.8475509001637</v>
      </c>
      <c r="Q184" s="27"/>
      <c r="R184" s="28"/>
    </row>
    <row r="185" spans="1:18" x14ac:dyDescent="0.3">
      <c r="A185" s="21" t="s">
        <v>1128</v>
      </c>
      <c r="B185" t="s">
        <v>1067</v>
      </c>
      <c r="C185" s="22" t="s">
        <v>1182</v>
      </c>
      <c r="D185" s="5">
        <v>695471.14727982483</v>
      </c>
      <c r="E185" s="5">
        <v>132884.3236215924</v>
      </c>
      <c r="F185" s="5">
        <f t="shared" si="6"/>
        <v>0.19107093679060422</v>
      </c>
      <c r="H185" s="5">
        <v>0</v>
      </c>
      <c r="I185" s="5">
        <v>1543</v>
      </c>
      <c r="J185" s="5">
        <f t="shared" si="7"/>
        <v>1543</v>
      </c>
      <c r="K185" s="5">
        <f t="shared" si="8"/>
        <v>294.82245546790233</v>
      </c>
      <c r="M185" s="18">
        <v>13040302</v>
      </c>
      <c r="N185" s="18">
        <f>K746</f>
        <v>1046.182491057453</v>
      </c>
      <c r="Q185" s="27"/>
      <c r="R185" s="28"/>
    </row>
    <row r="186" spans="1:18" x14ac:dyDescent="0.3">
      <c r="A186" s="21" t="s">
        <v>1128</v>
      </c>
      <c r="B186" t="s">
        <v>1067</v>
      </c>
      <c r="C186" s="22" t="s">
        <v>1193</v>
      </c>
      <c r="D186" s="5">
        <v>695471.14727982483</v>
      </c>
      <c r="E186" s="5">
        <v>68.829473932520898</v>
      </c>
      <c r="F186" s="5">
        <f t="shared" si="6"/>
        <v>9.8968122835478556E-5</v>
      </c>
      <c r="H186" s="23">
        <v>0</v>
      </c>
      <c r="I186" s="5">
        <v>1543</v>
      </c>
      <c r="J186" s="5">
        <f t="shared" si="7"/>
        <v>1543</v>
      </c>
      <c r="K186" s="5">
        <f t="shared" si="8"/>
        <v>0.1527078135351434</v>
      </c>
      <c r="M186" s="18">
        <v>13040303</v>
      </c>
      <c r="N186" s="18">
        <f>SUM(K726,K747)</f>
        <v>521.71472936912164</v>
      </c>
      <c r="Q186" s="25"/>
      <c r="R186" s="31"/>
    </row>
    <row r="187" spans="1:18" x14ac:dyDescent="0.3">
      <c r="A187" s="21" t="s">
        <v>1128</v>
      </c>
      <c r="B187" t="s">
        <v>1067</v>
      </c>
      <c r="C187" s="22" t="s">
        <v>1187</v>
      </c>
      <c r="D187" s="5">
        <v>695471.14727982483</v>
      </c>
      <c r="E187" s="5">
        <v>359590.874595</v>
      </c>
      <c r="F187" s="5">
        <f t="shared" si="6"/>
        <v>0.51704643104384251</v>
      </c>
      <c r="H187" s="5">
        <v>0</v>
      </c>
      <c r="I187" s="5">
        <v>1543</v>
      </c>
      <c r="J187" s="5">
        <f t="shared" si="7"/>
        <v>1543</v>
      </c>
      <c r="K187" s="5">
        <f t="shared" si="8"/>
        <v>797.80264310064899</v>
      </c>
      <c r="M187" s="18">
        <v>13050003</v>
      </c>
      <c r="N187" s="18">
        <f>SUM(K293,K296)</f>
        <v>23386.245361017427</v>
      </c>
      <c r="Q187" s="27"/>
      <c r="R187" s="28"/>
    </row>
    <row r="188" spans="1:18" x14ac:dyDescent="0.3">
      <c r="A188" s="21" t="s">
        <v>1128</v>
      </c>
      <c r="B188" t="s">
        <v>1067</v>
      </c>
      <c r="C188" s="22" t="s">
        <v>1186</v>
      </c>
      <c r="D188" s="5">
        <v>695471.14727982483</v>
      </c>
      <c r="E188" s="5">
        <v>189138.617807</v>
      </c>
      <c r="F188" s="5">
        <f t="shared" si="6"/>
        <v>0.27195753346026236</v>
      </c>
      <c r="H188" s="5">
        <v>0</v>
      </c>
      <c r="I188" s="5">
        <v>1543</v>
      </c>
      <c r="J188" s="5">
        <f t="shared" si="7"/>
        <v>1543</v>
      </c>
      <c r="K188" s="5">
        <f t="shared" si="8"/>
        <v>419.63047412918479</v>
      </c>
      <c r="M188" s="18">
        <v>13050004</v>
      </c>
      <c r="N188" s="18">
        <f>SUM(K286,K297,K300,K309)</f>
        <v>130827.84180870649</v>
      </c>
      <c r="Q188" s="27"/>
      <c r="R188" s="28"/>
    </row>
    <row r="189" spans="1:18" x14ac:dyDescent="0.3">
      <c r="A189" s="21" t="s">
        <v>1128</v>
      </c>
      <c r="B189" t="s">
        <v>1067</v>
      </c>
      <c r="C189" s="22" t="s">
        <v>1190</v>
      </c>
      <c r="D189" s="5">
        <v>695471.14727982483</v>
      </c>
      <c r="E189" s="5">
        <v>13788.5017823</v>
      </c>
      <c r="F189" s="5">
        <f t="shared" si="6"/>
        <v>1.9826130582455574E-2</v>
      </c>
      <c r="H189" s="5">
        <v>0</v>
      </c>
      <c r="I189" s="5">
        <v>1543</v>
      </c>
      <c r="J189" s="5">
        <f t="shared" si="7"/>
        <v>1543</v>
      </c>
      <c r="K189" s="5">
        <f t="shared" si="8"/>
        <v>30.591719488728952</v>
      </c>
      <c r="M189" s="18">
        <v>13060011</v>
      </c>
      <c r="N189" s="18">
        <f>K287</f>
        <v>876.54141530221784</v>
      </c>
      <c r="Q189" s="25"/>
      <c r="R189" s="31"/>
    </row>
    <row r="190" spans="1:18" x14ac:dyDescent="0.3">
      <c r="A190" s="21" t="s">
        <v>1128</v>
      </c>
      <c r="B190" t="s">
        <v>808</v>
      </c>
      <c r="C190" s="22" t="s">
        <v>1169</v>
      </c>
      <c r="D190" s="5">
        <v>579963.52070890716</v>
      </c>
      <c r="E190" s="5">
        <v>64993.572419907214</v>
      </c>
      <c r="F190" s="5">
        <f t="shared" si="6"/>
        <v>0.11206493184340902</v>
      </c>
      <c r="H190" s="5">
        <v>422</v>
      </c>
      <c r="I190" s="5">
        <v>1856</v>
      </c>
      <c r="J190" s="5">
        <f t="shared" si="7"/>
        <v>2278</v>
      </c>
      <c r="K190" s="5">
        <f t="shared" si="8"/>
        <v>255.28391473928573</v>
      </c>
      <c r="M190" s="18">
        <v>13070001</v>
      </c>
      <c r="N190" s="18">
        <f>SUM(K288,K371,K399,K410,K445)</f>
        <v>49511.368057958935</v>
      </c>
      <c r="Q190" s="27"/>
      <c r="R190" s="28"/>
    </row>
    <row r="191" spans="1:18" x14ac:dyDescent="0.3">
      <c r="A191" s="21" t="s">
        <v>1128</v>
      </c>
      <c r="B191" t="s">
        <v>808</v>
      </c>
      <c r="C191" s="22" t="s">
        <v>1185</v>
      </c>
      <c r="D191" s="5">
        <v>579963.52070890716</v>
      </c>
      <c r="E191" s="5">
        <v>239277.50343800001</v>
      </c>
      <c r="F191" s="5">
        <f t="shared" si="6"/>
        <v>0.41257336865864219</v>
      </c>
      <c r="H191" s="5">
        <v>422</v>
      </c>
      <c r="I191" s="5">
        <v>1856</v>
      </c>
      <c r="J191" s="5">
        <f t="shared" si="7"/>
        <v>2278</v>
      </c>
      <c r="K191" s="5">
        <f t="shared" si="8"/>
        <v>939.84213380438689</v>
      </c>
      <c r="M191" s="18">
        <v>13070002</v>
      </c>
      <c r="N191" s="18">
        <f>K289</f>
        <v>9173.9649067763439</v>
      </c>
      <c r="Q191" s="27"/>
      <c r="R191" s="28"/>
    </row>
    <row r="192" spans="1:18" x14ac:dyDescent="0.3">
      <c r="A192" s="21" t="s">
        <v>1128</v>
      </c>
      <c r="B192" t="s">
        <v>808</v>
      </c>
      <c r="C192" s="22" t="s">
        <v>1171</v>
      </c>
      <c r="D192" s="5">
        <v>579963.52070890716</v>
      </c>
      <c r="E192" s="5">
        <v>275692.44485099998</v>
      </c>
      <c r="F192" s="5">
        <f t="shared" si="6"/>
        <v>0.47536169949794888</v>
      </c>
      <c r="H192" s="5">
        <v>422</v>
      </c>
      <c r="I192" s="5">
        <v>1856</v>
      </c>
      <c r="J192" s="5">
        <f t="shared" si="7"/>
        <v>2278</v>
      </c>
      <c r="K192" s="5">
        <f t="shared" si="8"/>
        <v>1082.8739514563276</v>
      </c>
      <c r="M192" s="18">
        <v>13070003</v>
      </c>
      <c r="N192" s="18">
        <f>SUM(K301,K400,K411,K446)</f>
        <v>28505.684827772948</v>
      </c>
      <c r="Q192" s="25"/>
      <c r="R192" s="31"/>
    </row>
    <row r="193" spans="1:18" x14ac:dyDescent="0.3">
      <c r="A193" s="21" t="s">
        <v>1128</v>
      </c>
      <c r="B193" t="s">
        <v>1087</v>
      </c>
      <c r="C193" s="22" t="s">
        <v>1181</v>
      </c>
      <c r="D193" s="5">
        <v>95160.763037949262</v>
      </c>
      <c r="E193" s="5">
        <v>20782.915896376369</v>
      </c>
      <c r="F193" s="5">
        <f t="shared" si="6"/>
        <v>0.21839795345155363</v>
      </c>
      <c r="H193" s="5">
        <v>1125</v>
      </c>
      <c r="I193" s="5">
        <v>131</v>
      </c>
      <c r="J193" s="5">
        <f t="shared" si="7"/>
        <v>1256</v>
      </c>
      <c r="K193" s="5">
        <f t="shared" si="8"/>
        <v>274.30782953515137</v>
      </c>
      <c r="M193" s="18">
        <v>13070004</v>
      </c>
      <c r="N193" s="18">
        <f>SUM(K290,K302,K412)</f>
        <v>41453.268593372457</v>
      </c>
      <c r="Q193" s="27"/>
      <c r="R193" s="28"/>
    </row>
    <row r="194" spans="1:18" x14ac:dyDescent="0.3">
      <c r="A194" s="21" t="s">
        <v>1128</v>
      </c>
      <c r="B194" t="s">
        <v>1087</v>
      </c>
      <c r="C194" s="22" t="s">
        <v>1183</v>
      </c>
      <c r="D194" s="5">
        <v>95160.763037949262</v>
      </c>
      <c r="E194" s="5">
        <v>48275.197922372899</v>
      </c>
      <c r="F194" s="5">
        <f t="shared" si="6"/>
        <v>0.50730150096759086</v>
      </c>
      <c r="H194" s="5">
        <v>1125</v>
      </c>
      <c r="I194" s="5">
        <v>131</v>
      </c>
      <c r="J194" s="5">
        <f t="shared" si="7"/>
        <v>1256</v>
      </c>
      <c r="K194" s="5">
        <f t="shared" si="8"/>
        <v>637.17068521529416</v>
      </c>
      <c r="M194" s="18">
        <v>13070005</v>
      </c>
      <c r="N194" s="18">
        <f>SUM(K303,K401,K413)</f>
        <v>7768.5375373702063</v>
      </c>
      <c r="Q194" s="27"/>
      <c r="R194" s="28"/>
    </row>
    <row r="195" spans="1:18" x14ac:dyDescent="0.3">
      <c r="A195" s="21" t="s">
        <v>1128</v>
      </c>
      <c r="B195" t="s">
        <v>1087</v>
      </c>
      <c r="C195" s="22" t="s">
        <v>1193</v>
      </c>
      <c r="D195" s="5">
        <v>95160.763037949262</v>
      </c>
      <c r="E195" s="5">
        <v>26102.649219200001</v>
      </c>
      <c r="F195" s="5">
        <f t="shared" ref="F195:F258" si="9">E195/D195</f>
        <v>0.27430054558085559</v>
      </c>
      <c r="H195" s="5">
        <v>1125</v>
      </c>
      <c r="I195" s="5">
        <v>131</v>
      </c>
      <c r="J195" s="5">
        <f t="shared" ref="J195:J258" si="10">SUM(H195:I195)</f>
        <v>1256</v>
      </c>
      <c r="K195" s="5">
        <f t="shared" ref="K195:K258" si="11">J195*F195</f>
        <v>344.52148524955464</v>
      </c>
      <c r="M195" s="18">
        <v>13070006</v>
      </c>
      <c r="N195" s="18">
        <f>SUM(K283,K304,K310,K402,K414,K447)</f>
        <v>12699.268865848453</v>
      </c>
      <c r="Q195" s="25"/>
      <c r="R195" s="31"/>
    </row>
    <row r="196" spans="1:18" x14ac:dyDescent="0.3">
      <c r="A196" s="21" t="s">
        <v>1128</v>
      </c>
      <c r="B196" t="s">
        <v>761</v>
      </c>
      <c r="C196" s="22" t="s">
        <v>1169</v>
      </c>
      <c r="D196" s="5">
        <v>574514.27545081999</v>
      </c>
      <c r="E196" s="5">
        <v>42783.314744099996</v>
      </c>
      <c r="F196" s="5">
        <f t="shared" si="9"/>
        <v>7.4468671314612739E-2</v>
      </c>
      <c r="H196" s="5">
        <v>8417</v>
      </c>
      <c r="I196" s="5">
        <v>803</v>
      </c>
      <c r="J196" s="5">
        <f t="shared" si="10"/>
        <v>9220</v>
      </c>
      <c r="K196" s="5">
        <f t="shared" si="11"/>
        <v>686.60114952072945</v>
      </c>
      <c r="M196" s="18">
        <v>13070007</v>
      </c>
      <c r="N196" s="18">
        <f>SUM(K284,K322,K343,K352,K372,K390,K403,K415,K443,K448,K450)</f>
        <v>59346.54259557632</v>
      </c>
      <c r="Q196" s="27"/>
      <c r="R196" s="28"/>
    </row>
    <row r="197" spans="1:18" x14ac:dyDescent="0.3">
      <c r="A197" s="21" t="s">
        <v>1128</v>
      </c>
      <c r="B197" t="s">
        <v>761</v>
      </c>
      <c r="C197" s="22" t="s">
        <v>1185</v>
      </c>
      <c r="D197" s="5">
        <v>574514.27545081999</v>
      </c>
      <c r="E197" s="5">
        <v>487726.80129600002</v>
      </c>
      <c r="F197" s="5">
        <f t="shared" si="9"/>
        <v>0.84893765418323497</v>
      </c>
      <c r="H197" s="5">
        <v>8417</v>
      </c>
      <c r="I197" s="5">
        <v>803</v>
      </c>
      <c r="J197" s="5">
        <f t="shared" si="10"/>
        <v>9220</v>
      </c>
      <c r="K197" s="5">
        <f t="shared" si="11"/>
        <v>7827.2051715694261</v>
      </c>
      <c r="M197" s="18">
        <v>13070008</v>
      </c>
      <c r="N197" s="18">
        <f>SUM(K316,K344,K348,K404,K408,K444)</f>
        <v>18670.959535941089</v>
      </c>
      <c r="Q197" s="27"/>
      <c r="R197" s="28"/>
    </row>
    <row r="198" spans="1:18" x14ac:dyDescent="0.3">
      <c r="A198" s="21" t="s">
        <v>1128</v>
      </c>
      <c r="B198" t="s">
        <v>761</v>
      </c>
      <c r="C198" s="22" t="s">
        <v>1179</v>
      </c>
      <c r="D198" s="5">
        <v>574514.27545081999</v>
      </c>
      <c r="E198" s="5">
        <v>1986.7737815200001</v>
      </c>
      <c r="F198" s="5">
        <f t="shared" si="9"/>
        <v>3.4581800077308493E-3</v>
      </c>
      <c r="H198" s="5">
        <v>8417</v>
      </c>
      <c r="I198" s="5">
        <v>803</v>
      </c>
      <c r="J198" s="5">
        <f t="shared" si="10"/>
        <v>9220</v>
      </c>
      <c r="K198" s="5">
        <f t="shared" si="11"/>
        <v>31.88441967127843</v>
      </c>
      <c r="M198" s="18">
        <v>13070009</v>
      </c>
      <c r="N198" s="18">
        <f>K405</f>
        <v>16430.233374272007</v>
      </c>
      <c r="Q198" s="25"/>
      <c r="R198" s="31"/>
    </row>
    <row r="199" spans="1:18" x14ac:dyDescent="0.3">
      <c r="A199" s="21" t="s">
        <v>1128</v>
      </c>
      <c r="B199" t="s">
        <v>761</v>
      </c>
      <c r="C199" s="22" t="s">
        <v>1180</v>
      </c>
      <c r="D199" s="5">
        <v>574514.27545081999</v>
      </c>
      <c r="E199" s="5">
        <v>42017.385629199998</v>
      </c>
      <c r="F199" s="5">
        <f t="shared" si="9"/>
        <v>7.3135494494421499E-2</v>
      </c>
      <c r="H199" s="5">
        <v>8417</v>
      </c>
      <c r="I199" s="5">
        <v>803</v>
      </c>
      <c r="J199" s="5">
        <f t="shared" si="10"/>
        <v>9220</v>
      </c>
      <c r="K199" s="5">
        <f t="shared" si="11"/>
        <v>674.30925923856626</v>
      </c>
      <c r="M199" s="18">
        <v>13070010</v>
      </c>
      <c r="N199" s="18">
        <f>SUM(K317,K406)</f>
        <v>5506.0078651337526</v>
      </c>
      <c r="Q199" s="27"/>
      <c r="R199" s="28"/>
    </row>
    <row r="200" spans="1:18" x14ac:dyDescent="0.3">
      <c r="A200" s="21" t="s">
        <v>1128</v>
      </c>
      <c r="B200" t="s">
        <v>900</v>
      </c>
      <c r="C200" s="22" t="s">
        <v>1169</v>
      </c>
      <c r="D200" s="5">
        <v>590499.89564457827</v>
      </c>
      <c r="E200" s="5">
        <v>409224.11461506534</v>
      </c>
      <c r="F200" s="5">
        <f t="shared" si="9"/>
        <v>0.69301301767100942</v>
      </c>
      <c r="H200" s="5">
        <v>502</v>
      </c>
      <c r="I200" s="5">
        <v>1714</v>
      </c>
      <c r="J200" s="5">
        <f t="shared" si="10"/>
        <v>2216</v>
      </c>
      <c r="K200" s="5">
        <f t="shared" si="11"/>
        <v>1535.7168471589569</v>
      </c>
      <c r="M200" s="18">
        <v>13070011</v>
      </c>
      <c r="N200" s="18">
        <f>SUM(K349,K409,K748)</f>
        <v>1786.7785687066428</v>
      </c>
      <c r="Q200" s="27"/>
      <c r="R200" s="28"/>
    </row>
    <row r="201" spans="1:18" x14ac:dyDescent="0.3">
      <c r="A201" s="21" t="s">
        <v>1128</v>
      </c>
      <c r="B201" t="s">
        <v>900</v>
      </c>
      <c r="C201" s="22" t="s">
        <v>1185</v>
      </c>
      <c r="D201" s="5">
        <v>590499.89564457827</v>
      </c>
      <c r="E201" s="5">
        <v>218.60555440300001</v>
      </c>
      <c r="F201" s="5">
        <f t="shared" si="9"/>
        <v>3.7020422190654989E-4</v>
      </c>
      <c r="H201" s="5">
        <v>502</v>
      </c>
      <c r="I201" s="5">
        <v>1714</v>
      </c>
      <c r="J201" s="5">
        <f t="shared" si="10"/>
        <v>2216</v>
      </c>
      <c r="K201" s="5">
        <f t="shared" si="11"/>
        <v>0.82037255574491452</v>
      </c>
      <c r="M201" s="18">
        <v>13070012</v>
      </c>
      <c r="N201" s="18">
        <f>SUM(K318,K350,K749)</f>
        <v>966.83425550590073</v>
      </c>
      <c r="Q201" s="25"/>
      <c r="R201" s="31"/>
    </row>
    <row r="202" spans="1:18" x14ac:dyDescent="0.3">
      <c r="A202" s="21" t="s">
        <v>1128</v>
      </c>
      <c r="B202" t="s">
        <v>900</v>
      </c>
      <c r="C202" s="22" t="s">
        <v>1179</v>
      </c>
      <c r="D202" s="5">
        <v>590499.89564457827</v>
      </c>
      <c r="E202" s="5">
        <v>8731.6357591100004</v>
      </c>
      <c r="F202" s="5">
        <f t="shared" si="9"/>
        <v>1.4786854025738169E-2</v>
      </c>
      <c r="H202" s="5">
        <v>502</v>
      </c>
      <c r="I202" s="5">
        <v>1714</v>
      </c>
      <c r="J202" s="5">
        <f t="shared" si="10"/>
        <v>2216</v>
      </c>
      <c r="K202" s="5">
        <f t="shared" si="11"/>
        <v>32.76766852103578</v>
      </c>
      <c r="M202" s="18">
        <v>13080001</v>
      </c>
      <c r="N202" s="18">
        <f>SUM(K727,K737,K750,K931)</f>
        <v>32208.542060153315</v>
      </c>
      <c r="Q202" s="27"/>
      <c r="R202" s="28"/>
    </row>
    <row r="203" spans="1:18" x14ac:dyDescent="0.3">
      <c r="A203" s="21" t="s">
        <v>1128</v>
      </c>
      <c r="B203" t="s">
        <v>900</v>
      </c>
      <c r="C203" s="22" t="s">
        <v>1180</v>
      </c>
      <c r="D203" s="5">
        <v>590499.89564457827</v>
      </c>
      <c r="E203" s="5">
        <v>172325.539716</v>
      </c>
      <c r="F203" s="5">
        <f t="shared" si="9"/>
        <v>0.291829924081346</v>
      </c>
      <c r="H203" s="5">
        <v>502</v>
      </c>
      <c r="I203" s="5">
        <v>1714</v>
      </c>
      <c r="J203" s="5">
        <f t="shared" si="10"/>
        <v>2216</v>
      </c>
      <c r="K203" s="5">
        <f t="shared" si="11"/>
        <v>646.69511176426272</v>
      </c>
      <c r="M203" s="18">
        <v>13080002</v>
      </c>
      <c r="N203" s="18">
        <f>SUM(K852,K932,K941)</f>
        <v>41173.037825578031</v>
      </c>
      <c r="Q203" s="27"/>
      <c r="R203" s="28"/>
    </row>
    <row r="204" spans="1:18" x14ac:dyDescent="0.3">
      <c r="A204" s="21" t="s">
        <v>1129</v>
      </c>
      <c r="B204" t="s">
        <v>950</v>
      </c>
      <c r="C204" s="22" t="s">
        <v>1194</v>
      </c>
      <c r="D204" s="5">
        <v>586232.46356369101</v>
      </c>
      <c r="E204" s="5">
        <v>203206.59844120848</v>
      </c>
      <c r="F204" s="5">
        <f t="shared" si="9"/>
        <v>0.3466314321897514</v>
      </c>
      <c r="H204" s="5">
        <v>2314</v>
      </c>
      <c r="I204" s="5">
        <v>1510</v>
      </c>
      <c r="J204" s="5">
        <f t="shared" si="10"/>
        <v>3824</v>
      </c>
      <c r="K204" s="5">
        <f t="shared" si="11"/>
        <v>1325.5185966936094</v>
      </c>
      <c r="M204" s="18">
        <v>13080003</v>
      </c>
      <c r="N204" s="18">
        <f>SUM(K928,K935,K942,K945)</f>
        <v>11029.191869020935</v>
      </c>
      <c r="Q204" s="25"/>
      <c r="R204" s="31"/>
    </row>
    <row r="205" spans="1:18" x14ac:dyDescent="0.3">
      <c r="A205" s="21" t="s">
        <v>1129</v>
      </c>
      <c r="B205" t="s">
        <v>950</v>
      </c>
      <c r="C205" s="22" t="s">
        <v>1195</v>
      </c>
      <c r="D205" s="5">
        <v>586232.46356369101</v>
      </c>
      <c r="E205" s="5">
        <v>16598.468734400001</v>
      </c>
      <c r="F205" s="5">
        <f t="shared" si="9"/>
        <v>2.8313800012879475E-2</v>
      </c>
      <c r="H205" s="5">
        <v>2314</v>
      </c>
      <c r="I205" s="5">
        <v>1510</v>
      </c>
      <c r="J205" s="5">
        <f t="shared" si="10"/>
        <v>3824</v>
      </c>
      <c r="K205" s="5">
        <f t="shared" si="11"/>
        <v>108.27197124925111</v>
      </c>
      <c r="M205" s="18">
        <v>13090001</v>
      </c>
      <c r="N205" s="18">
        <f>SUM(K924,K929,K936,K946)</f>
        <v>59975.251201950799</v>
      </c>
      <c r="Q205" s="27"/>
      <c r="R205" s="28"/>
    </row>
    <row r="206" spans="1:18" x14ac:dyDescent="0.3">
      <c r="A206" s="21" t="s">
        <v>1129</v>
      </c>
      <c r="B206" t="s">
        <v>950</v>
      </c>
      <c r="C206" s="22" t="s">
        <v>1196</v>
      </c>
      <c r="D206" s="5">
        <v>586232.46356369101</v>
      </c>
      <c r="E206" s="5">
        <v>366427.39638808253</v>
      </c>
      <c r="F206" s="5">
        <f t="shared" si="9"/>
        <v>0.62505476779736913</v>
      </c>
      <c r="H206" s="5">
        <v>2314</v>
      </c>
      <c r="I206" s="5">
        <v>1510</v>
      </c>
      <c r="J206" s="5">
        <f t="shared" si="10"/>
        <v>3824</v>
      </c>
      <c r="K206" s="5">
        <f t="shared" si="11"/>
        <v>2390.2094320571396</v>
      </c>
      <c r="M206" s="18">
        <v>13090002</v>
      </c>
      <c r="N206" s="18">
        <f>SUM(K921,K925)</f>
        <v>21654.737505315585</v>
      </c>
      <c r="Q206" s="27"/>
      <c r="R206" s="28"/>
    </row>
    <row r="207" spans="1:18" x14ac:dyDescent="0.3">
      <c r="A207" s="21" t="s">
        <v>1129</v>
      </c>
      <c r="B207" t="s">
        <v>959</v>
      </c>
      <c r="C207" s="22" t="s">
        <v>1197</v>
      </c>
      <c r="D207" s="5">
        <v>130068.62764409999</v>
      </c>
      <c r="E207" s="5">
        <v>93242.124557200004</v>
      </c>
      <c r="F207" s="5">
        <f t="shared" si="9"/>
        <v>0.71686867345393668</v>
      </c>
      <c r="H207" s="5">
        <v>0</v>
      </c>
      <c r="I207" s="5">
        <v>930</v>
      </c>
      <c r="J207" s="5">
        <f t="shared" si="10"/>
        <v>930</v>
      </c>
      <c r="K207" s="5">
        <f t="shared" si="11"/>
        <v>666.68786631216108</v>
      </c>
      <c r="Q207" s="25"/>
      <c r="R207" s="31"/>
    </row>
    <row r="208" spans="1:18" x14ac:dyDescent="0.3">
      <c r="A208" s="21" t="s">
        <v>1129</v>
      </c>
      <c r="B208" t="s">
        <v>959</v>
      </c>
      <c r="C208" s="22" t="s">
        <v>1198</v>
      </c>
      <c r="D208" s="5">
        <v>130068.62764409999</v>
      </c>
      <c r="E208" s="5">
        <v>36826.503086899997</v>
      </c>
      <c r="F208" s="5">
        <f t="shared" si="9"/>
        <v>0.28313132654606332</v>
      </c>
      <c r="H208" s="5">
        <v>0</v>
      </c>
      <c r="I208" s="5">
        <v>930</v>
      </c>
      <c r="J208" s="5">
        <f t="shared" si="10"/>
        <v>930</v>
      </c>
      <c r="K208" s="5">
        <f t="shared" si="11"/>
        <v>263.31213368783887</v>
      </c>
      <c r="Q208" s="27"/>
      <c r="R208" s="28"/>
    </row>
    <row r="209" spans="1:18" x14ac:dyDescent="0.3">
      <c r="A209" s="21" t="s">
        <v>1129</v>
      </c>
      <c r="B209" t="s">
        <v>961</v>
      </c>
      <c r="C209" s="22" t="s">
        <v>1196</v>
      </c>
      <c r="D209" s="5">
        <v>614572.43977402872</v>
      </c>
      <c r="E209" s="5">
        <v>151355.21820318338</v>
      </c>
      <c r="F209" s="5">
        <f t="shared" si="9"/>
        <v>0.24627726270776959</v>
      </c>
      <c r="H209" s="5">
        <v>6</v>
      </c>
      <c r="I209" s="5">
        <v>834</v>
      </c>
      <c r="J209" s="5">
        <f t="shared" si="10"/>
        <v>840</v>
      </c>
      <c r="K209" s="5">
        <f t="shared" si="11"/>
        <v>206.87290067452645</v>
      </c>
      <c r="Q209" s="27"/>
      <c r="R209" s="28"/>
    </row>
    <row r="210" spans="1:18" x14ac:dyDescent="0.3">
      <c r="A210" s="21" t="s">
        <v>1129</v>
      </c>
      <c r="B210" t="s">
        <v>961</v>
      </c>
      <c r="C210" s="22" t="s">
        <v>1199</v>
      </c>
      <c r="D210" s="5">
        <v>614572.43977402872</v>
      </c>
      <c r="E210" s="5">
        <v>10.4507037453</v>
      </c>
      <c r="F210" s="5">
        <f t="shared" si="9"/>
        <v>1.7004836320259666E-5</v>
      </c>
      <c r="H210" s="5">
        <v>6</v>
      </c>
      <c r="I210" s="5">
        <v>834</v>
      </c>
      <c r="J210" s="5">
        <f t="shared" si="10"/>
        <v>840</v>
      </c>
      <c r="K210" s="5">
        <f t="shared" si="11"/>
        <v>1.4284062509018119E-2</v>
      </c>
      <c r="Q210" s="25"/>
      <c r="R210" s="31"/>
    </row>
    <row r="211" spans="1:18" x14ac:dyDescent="0.3">
      <c r="A211" s="21" t="s">
        <v>1129</v>
      </c>
      <c r="B211" t="s">
        <v>961</v>
      </c>
      <c r="C211" s="22" t="s">
        <v>1200</v>
      </c>
      <c r="D211" s="5">
        <v>614572.43977402872</v>
      </c>
      <c r="E211" s="5">
        <v>87500.449192700005</v>
      </c>
      <c r="F211" s="5">
        <f t="shared" si="9"/>
        <v>0.14237613587890943</v>
      </c>
      <c r="H211" s="5">
        <v>6</v>
      </c>
      <c r="I211" s="5">
        <v>834</v>
      </c>
      <c r="J211" s="5">
        <f t="shared" si="10"/>
        <v>840</v>
      </c>
      <c r="K211" s="5">
        <f t="shared" si="11"/>
        <v>119.59595413828393</v>
      </c>
      <c r="Q211" s="27"/>
      <c r="R211" s="28"/>
    </row>
    <row r="212" spans="1:18" x14ac:dyDescent="0.3">
      <c r="A212" s="21" t="s">
        <v>1129</v>
      </c>
      <c r="B212" t="s">
        <v>961</v>
      </c>
      <c r="C212" s="22" t="s">
        <v>1197</v>
      </c>
      <c r="D212" s="5">
        <v>614572.43977402872</v>
      </c>
      <c r="E212" s="5">
        <v>9522.1862834000003</v>
      </c>
      <c r="F212" s="5">
        <f t="shared" si="9"/>
        <v>1.5494001466940495E-2</v>
      </c>
      <c r="H212" s="5">
        <v>6</v>
      </c>
      <c r="I212" s="5">
        <v>834</v>
      </c>
      <c r="J212" s="5">
        <f t="shared" si="10"/>
        <v>840</v>
      </c>
      <c r="K212" s="5">
        <f t="shared" si="11"/>
        <v>13.014961232230016</v>
      </c>
      <c r="Q212" s="32"/>
      <c r="R212" s="33"/>
    </row>
    <row r="213" spans="1:18" x14ac:dyDescent="0.3">
      <c r="A213" s="21" t="s">
        <v>1129</v>
      </c>
      <c r="B213" t="s">
        <v>961</v>
      </c>
      <c r="C213" s="22" t="s">
        <v>1201</v>
      </c>
      <c r="D213" s="5">
        <v>614572.43977402872</v>
      </c>
      <c r="E213" s="5">
        <v>366184.13539100002</v>
      </c>
      <c r="F213" s="5">
        <f t="shared" si="9"/>
        <v>0.59583559511006012</v>
      </c>
      <c r="H213" s="5">
        <v>6</v>
      </c>
      <c r="I213" s="5">
        <v>834</v>
      </c>
      <c r="J213" s="5">
        <f t="shared" si="10"/>
        <v>840</v>
      </c>
      <c r="K213" s="5">
        <f t="shared" si="11"/>
        <v>500.50189989245052</v>
      </c>
      <c r="Q213" s="32"/>
      <c r="R213" s="33"/>
    </row>
    <row r="214" spans="1:18" x14ac:dyDescent="0.3">
      <c r="A214" s="21" t="s">
        <v>1129</v>
      </c>
      <c r="B214" t="s">
        <v>983</v>
      </c>
      <c r="C214" s="22" t="s">
        <v>1189</v>
      </c>
      <c r="D214" s="5">
        <v>177864.6237650465</v>
      </c>
      <c r="E214" s="5">
        <v>177855.00290600001</v>
      </c>
      <c r="F214" s="5">
        <f t="shared" si="9"/>
        <v>0.99994590909174152</v>
      </c>
      <c r="H214" s="5">
        <v>578</v>
      </c>
      <c r="I214" s="5">
        <v>344</v>
      </c>
      <c r="J214" s="5">
        <f t="shared" si="10"/>
        <v>922</v>
      </c>
      <c r="K214" s="5">
        <f t="shared" si="11"/>
        <v>921.95012818258567</v>
      </c>
    </row>
    <row r="215" spans="1:18" x14ac:dyDescent="0.3">
      <c r="A215" s="21" t="s">
        <v>1129</v>
      </c>
      <c r="B215" t="s">
        <v>983</v>
      </c>
      <c r="C215" s="22" t="s">
        <v>1196</v>
      </c>
      <c r="D215" s="5">
        <v>177864.6237650465</v>
      </c>
      <c r="E215" s="5">
        <v>9.6208590464999997</v>
      </c>
      <c r="F215" s="5">
        <f t="shared" si="9"/>
        <v>5.4090908258456426E-5</v>
      </c>
      <c r="H215" s="5">
        <v>578</v>
      </c>
      <c r="I215" s="5">
        <v>344</v>
      </c>
      <c r="J215" s="5">
        <f t="shared" si="10"/>
        <v>922</v>
      </c>
      <c r="K215" s="5">
        <f t="shared" si="11"/>
        <v>4.9871817414296825E-2</v>
      </c>
    </row>
    <row r="216" spans="1:18" x14ac:dyDescent="0.3">
      <c r="A216" s="21" t="s">
        <v>1129</v>
      </c>
      <c r="B216" t="s">
        <v>997</v>
      </c>
      <c r="C216" s="22" t="s">
        <v>1189</v>
      </c>
      <c r="D216" s="5">
        <v>188695.64855061899</v>
      </c>
      <c r="E216" s="5">
        <v>69.651250365999999</v>
      </c>
      <c r="F216" s="5">
        <f t="shared" si="9"/>
        <v>3.6911953667715628E-4</v>
      </c>
      <c r="H216" s="5">
        <v>0</v>
      </c>
      <c r="I216" s="5">
        <v>1122</v>
      </c>
      <c r="J216" s="5">
        <f t="shared" si="10"/>
        <v>1122</v>
      </c>
      <c r="K216" s="5">
        <f t="shared" si="11"/>
        <v>0.41415212015176933</v>
      </c>
    </row>
    <row r="217" spans="1:18" x14ac:dyDescent="0.3">
      <c r="A217" s="21" t="s">
        <v>1129</v>
      </c>
      <c r="B217" t="s">
        <v>997</v>
      </c>
      <c r="C217" s="22" t="s">
        <v>1196</v>
      </c>
      <c r="D217" s="5">
        <v>188695.64855061899</v>
      </c>
      <c r="E217" s="5">
        <v>14707.957696699999</v>
      </c>
      <c r="F217" s="5">
        <f t="shared" si="9"/>
        <v>7.7945399428511364E-2</v>
      </c>
      <c r="H217" s="5">
        <v>0</v>
      </c>
      <c r="I217" s="5">
        <v>1122</v>
      </c>
      <c r="J217" s="5">
        <f t="shared" si="10"/>
        <v>1122</v>
      </c>
      <c r="K217" s="5">
        <f t="shared" si="11"/>
        <v>87.454738158789752</v>
      </c>
    </row>
    <row r="218" spans="1:18" x14ac:dyDescent="0.3">
      <c r="A218" s="21" t="s">
        <v>1129</v>
      </c>
      <c r="B218" t="s">
        <v>997</v>
      </c>
      <c r="C218" s="22" t="s">
        <v>1199</v>
      </c>
      <c r="D218" s="5">
        <v>188695.64855061899</v>
      </c>
      <c r="E218" s="5">
        <v>98801.640961700003</v>
      </c>
      <c r="F218" s="5">
        <f t="shared" si="9"/>
        <v>0.52360317644100696</v>
      </c>
      <c r="H218" s="5">
        <v>0</v>
      </c>
      <c r="I218" s="5">
        <v>1122</v>
      </c>
      <c r="J218" s="5">
        <f t="shared" si="10"/>
        <v>1122</v>
      </c>
      <c r="K218" s="5">
        <f t="shared" si="11"/>
        <v>587.48276396680978</v>
      </c>
    </row>
    <row r="219" spans="1:18" x14ac:dyDescent="0.3">
      <c r="A219" s="21" t="s">
        <v>1129</v>
      </c>
      <c r="B219" t="s">
        <v>997</v>
      </c>
      <c r="C219" s="22" t="s">
        <v>1197</v>
      </c>
      <c r="D219" s="5">
        <v>188695.64855061899</v>
      </c>
      <c r="E219" s="5">
        <v>74794.271639600003</v>
      </c>
      <c r="F219" s="5">
        <f t="shared" si="9"/>
        <v>0.39637517989470694</v>
      </c>
      <c r="H219" s="5">
        <v>0</v>
      </c>
      <c r="I219" s="5">
        <v>1122</v>
      </c>
      <c r="J219" s="5">
        <f t="shared" si="10"/>
        <v>1122</v>
      </c>
      <c r="K219" s="5">
        <f t="shared" si="11"/>
        <v>444.73295184186117</v>
      </c>
    </row>
    <row r="220" spans="1:18" x14ac:dyDescent="0.3">
      <c r="A220" s="21" t="s">
        <v>1129</v>
      </c>
      <c r="B220" t="s">
        <v>997</v>
      </c>
      <c r="C220" s="22" t="s">
        <v>1202</v>
      </c>
      <c r="D220" s="5">
        <v>188695.64855061899</v>
      </c>
      <c r="E220" s="5">
        <v>322.127002253</v>
      </c>
      <c r="F220" s="5">
        <f t="shared" si="9"/>
        <v>1.7071246990975897E-3</v>
      </c>
      <c r="H220" s="5">
        <v>0</v>
      </c>
      <c r="I220" s="5">
        <v>1122</v>
      </c>
      <c r="J220" s="5">
        <f t="shared" si="10"/>
        <v>1122</v>
      </c>
      <c r="K220" s="5">
        <f t="shared" si="11"/>
        <v>1.9153939123874957</v>
      </c>
    </row>
    <row r="221" spans="1:18" x14ac:dyDescent="0.3">
      <c r="A221" s="21" t="s">
        <v>1129</v>
      </c>
      <c r="B221" t="s">
        <v>1004</v>
      </c>
      <c r="C221" s="22" t="s">
        <v>1198</v>
      </c>
      <c r="D221" s="5">
        <v>176570.60560450002</v>
      </c>
      <c r="E221" s="5">
        <v>18392.139124500001</v>
      </c>
      <c r="F221" s="5">
        <f t="shared" si="9"/>
        <v>0.10416308570463025</v>
      </c>
      <c r="H221" s="5">
        <v>0</v>
      </c>
      <c r="I221" s="5">
        <v>239</v>
      </c>
      <c r="J221" s="5">
        <f t="shared" si="10"/>
        <v>239</v>
      </c>
      <c r="K221" s="5">
        <f t="shared" si="11"/>
        <v>24.894977483406628</v>
      </c>
    </row>
    <row r="222" spans="1:18" x14ac:dyDescent="0.3">
      <c r="A222" s="21" t="s">
        <v>1129</v>
      </c>
      <c r="B222" t="s">
        <v>1004</v>
      </c>
      <c r="C222" s="22" t="s">
        <v>1202</v>
      </c>
      <c r="D222" s="5">
        <v>176570.60560450002</v>
      </c>
      <c r="E222" s="5">
        <v>158178.46648</v>
      </c>
      <c r="F222" s="5">
        <f t="shared" si="9"/>
        <v>0.89583691429536971</v>
      </c>
      <c r="H222" s="5">
        <v>0</v>
      </c>
      <c r="I222" s="5">
        <v>239</v>
      </c>
      <c r="J222" s="5">
        <f t="shared" si="10"/>
        <v>239</v>
      </c>
      <c r="K222" s="5">
        <f t="shared" si="11"/>
        <v>214.10502251659335</v>
      </c>
    </row>
    <row r="223" spans="1:18" x14ac:dyDescent="0.3">
      <c r="A223" s="21" t="s">
        <v>1129</v>
      </c>
      <c r="B223" t="s">
        <v>1011</v>
      </c>
      <c r="C223" s="22" t="s">
        <v>1200</v>
      </c>
      <c r="D223" s="5">
        <v>585506.28302880004</v>
      </c>
      <c r="E223" s="5">
        <v>58850.1015214</v>
      </c>
      <c r="F223" s="5">
        <f t="shared" si="9"/>
        <v>0.10051147737812621</v>
      </c>
      <c r="H223" s="5">
        <v>106</v>
      </c>
      <c r="I223" s="5">
        <v>918</v>
      </c>
      <c r="J223" s="5">
        <f t="shared" si="10"/>
        <v>1024</v>
      </c>
      <c r="K223" s="5">
        <f t="shared" si="11"/>
        <v>102.92375283520124</v>
      </c>
    </row>
    <row r="224" spans="1:18" x14ac:dyDescent="0.3">
      <c r="A224" s="21" t="s">
        <v>1129</v>
      </c>
      <c r="B224" t="s">
        <v>1011</v>
      </c>
      <c r="C224" s="22" t="s">
        <v>1197</v>
      </c>
      <c r="D224" s="5">
        <v>585506.28302880004</v>
      </c>
      <c r="E224" s="5">
        <v>18371.792485400001</v>
      </c>
      <c r="F224" s="5">
        <f t="shared" si="9"/>
        <v>3.1377617999867519E-2</v>
      </c>
      <c r="H224" s="5">
        <v>106</v>
      </c>
      <c r="I224" s="5">
        <v>918</v>
      </c>
      <c r="J224" s="5">
        <f t="shared" si="10"/>
        <v>1024</v>
      </c>
      <c r="K224" s="5">
        <f t="shared" si="11"/>
        <v>32.130680831864339</v>
      </c>
    </row>
    <row r="225" spans="1:18" x14ac:dyDescent="0.3">
      <c r="A225" s="21" t="s">
        <v>1129</v>
      </c>
      <c r="B225" t="s">
        <v>1011</v>
      </c>
      <c r="C225" s="22" t="s">
        <v>1201</v>
      </c>
      <c r="D225" s="5">
        <v>585506.28302880004</v>
      </c>
      <c r="E225" s="5">
        <v>115065.461024</v>
      </c>
      <c r="F225" s="5">
        <f t="shared" si="9"/>
        <v>0.19652301667673161</v>
      </c>
      <c r="H225" s="5">
        <v>106</v>
      </c>
      <c r="I225" s="5">
        <v>918</v>
      </c>
      <c r="J225" s="5">
        <f t="shared" si="10"/>
        <v>1024</v>
      </c>
      <c r="K225" s="5">
        <f t="shared" si="11"/>
        <v>201.23956907697317</v>
      </c>
    </row>
    <row r="226" spans="1:18" x14ac:dyDescent="0.3">
      <c r="A226" s="21" t="s">
        <v>1129</v>
      </c>
      <c r="B226" t="s">
        <v>1011</v>
      </c>
      <c r="C226" s="22" t="s">
        <v>1198</v>
      </c>
      <c r="D226" s="5">
        <v>585506.28302880004</v>
      </c>
      <c r="E226" s="5">
        <v>149285.49242</v>
      </c>
      <c r="F226" s="5">
        <f t="shared" si="9"/>
        <v>0.25496821596474123</v>
      </c>
      <c r="H226" s="5">
        <v>106</v>
      </c>
      <c r="I226" s="5">
        <v>918</v>
      </c>
      <c r="J226" s="5">
        <f t="shared" si="10"/>
        <v>1024</v>
      </c>
      <c r="K226" s="5">
        <f t="shared" si="11"/>
        <v>261.08745314789502</v>
      </c>
    </row>
    <row r="227" spans="1:18" x14ac:dyDescent="0.3">
      <c r="A227" s="21" t="s">
        <v>1129</v>
      </c>
      <c r="B227" t="s">
        <v>1011</v>
      </c>
      <c r="C227" s="22" t="s">
        <v>1202</v>
      </c>
      <c r="D227" s="5">
        <v>585506.28302880004</v>
      </c>
      <c r="E227" s="5">
        <v>243933.435578</v>
      </c>
      <c r="F227" s="5">
        <f t="shared" si="9"/>
        <v>0.41661967198053335</v>
      </c>
      <c r="H227" s="5">
        <v>106</v>
      </c>
      <c r="I227" s="5">
        <v>918</v>
      </c>
      <c r="J227" s="5">
        <f t="shared" si="10"/>
        <v>1024</v>
      </c>
      <c r="K227" s="5">
        <f t="shared" si="11"/>
        <v>426.61854410806615</v>
      </c>
    </row>
    <row r="228" spans="1:18" x14ac:dyDescent="0.3">
      <c r="A228" s="21" t="s">
        <v>1129</v>
      </c>
      <c r="B228" t="s">
        <v>1017</v>
      </c>
      <c r="C228" s="22" t="s">
        <v>1189</v>
      </c>
      <c r="D228" s="5">
        <v>507330.88770741364</v>
      </c>
      <c r="E228" s="5">
        <v>84810.790540700007</v>
      </c>
      <c r="F228" s="5">
        <f t="shared" si="9"/>
        <v>0.16717056381871989</v>
      </c>
      <c r="H228" s="5">
        <v>50</v>
      </c>
      <c r="I228" s="5">
        <v>4857</v>
      </c>
      <c r="J228" s="5">
        <f t="shared" si="10"/>
        <v>4907</v>
      </c>
      <c r="K228" s="5">
        <f t="shared" si="11"/>
        <v>820.30595665845851</v>
      </c>
    </row>
    <row r="229" spans="1:18" x14ac:dyDescent="0.3">
      <c r="A229" s="21" t="s">
        <v>1129</v>
      </c>
      <c r="B229" t="s">
        <v>1017</v>
      </c>
      <c r="C229" s="22" t="s">
        <v>1196</v>
      </c>
      <c r="D229" s="5">
        <v>507330.88770741364</v>
      </c>
      <c r="E229" s="5">
        <v>273.91247052400001</v>
      </c>
      <c r="F229" s="5">
        <f t="shared" si="9"/>
        <v>5.3990891775146561E-4</v>
      </c>
      <c r="H229" s="5">
        <v>50</v>
      </c>
      <c r="I229" s="5">
        <v>4857</v>
      </c>
      <c r="J229" s="5">
        <f t="shared" si="10"/>
        <v>4907</v>
      </c>
      <c r="K229" s="5">
        <f t="shared" si="11"/>
        <v>2.6493330594064419</v>
      </c>
    </row>
    <row r="230" spans="1:18" x14ac:dyDescent="0.3">
      <c r="A230" s="21" t="s">
        <v>1129</v>
      </c>
      <c r="B230" t="s">
        <v>1017</v>
      </c>
      <c r="C230" s="22" t="s">
        <v>1199</v>
      </c>
      <c r="D230" s="5">
        <v>507330.88770741364</v>
      </c>
      <c r="E230" s="5">
        <v>253750.09799000001</v>
      </c>
      <c r="F230" s="5">
        <f t="shared" si="9"/>
        <v>0.5001668617826045</v>
      </c>
      <c r="H230" s="5">
        <v>50</v>
      </c>
      <c r="I230" s="5">
        <v>4857</v>
      </c>
      <c r="J230" s="5">
        <f t="shared" si="10"/>
        <v>4907</v>
      </c>
      <c r="K230" s="5">
        <f t="shared" si="11"/>
        <v>2454.3187907672404</v>
      </c>
    </row>
    <row r="231" spans="1:18" x14ac:dyDescent="0.3">
      <c r="A231" s="21" t="s">
        <v>1129</v>
      </c>
      <c r="B231" t="s">
        <v>1017</v>
      </c>
      <c r="C231" s="22" t="s">
        <v>1197</v>
      </c>
      <c r="D231" s="5">
        <v>507330.88770741364</v>
      </c>
      <c r="E231" s="5">
        <v>10131.529211999999</v>
      </c>
      <c r="F231" s="5">
        <f t="shared" si="9"/>
        <v>1.9970258971976934E-2</v>
      </c>
      <c r="H231" s="5">
        <v>50</v>
      </c>
      <c r="I231" s="5">
        <v>4857</v>
      </c>
      <c r="J231" s="5">
        <f t="shared" si="10"/>
        <v>4907</v>
      </c>
      <c r="K231" s="5">
        <f t="shared" si="11"/>
        <v>97.994060775490809</v>
      </c>
    </row>
    <row r="232" spans="1:18" x14ac:dyDescent="0.3">
      <c r="A232" s="21" t="s">
        <v>1129</v>
      </c>
      <c r="B232" t="s">
        <v>1017</v>
      </c>
      <c r="C232" s="22" t="s">
        <v>1202</v>
      </c>
      <c r="D232" s="5">
        <v>507330.88770741364</v>
      </c>
      <c r="E232" s="5">
        <v>6069.3862127599996</v>
      </c>
      <c r="F232" s="5">
        <f t="shared" si="9"/>
        <v>1.1963368207654484E-2</v>
      </c>
      <c r="H232" s="5">
        <v>50</v>
      </c>
      <c r="I232" s="5">
        <v>4857</v>
      </c>
      <c r="J232" s="5">
        <f t="shared" si="10"/>
        <v>4907</v>
      </c>
      <c r="K232" s="5">
        <f t="shared" si="11"/>
        <v>58.704247794960551</v>
      </c>
    </row>
    <row r="233" spans="1:18" x14ac:dyDescent="0.3">
      <c r="A233" s="21" t="s">
        <v>1129</v>
      </c>
      <c r="B233" t="s">
        <v>1017</v>
      </c>
      <c r="C233" s="22" t="s">
        <v>1203</v>
      </c>
      <c r="D233" s="5">
        <v>507330.88770741364</v>
      </c>
      <c r="E233" s="5">
        <v>152295.17128142962</v>
      </c>
      <c r="F233" s="5">
        <f t="shared" si="9"/>
        <v>0.30018903830129268</v>
      </c>
      <c r="H233" s="5">
        <v>50</v>
      </c>
      <c r="I233" s="5">
        <v>4857</v>
      </c>
      <c r="J233" s="5">
        <f t="shared" si="10"/>
        <v>4907</v>
      </c>
      <c r="K233" s="5">
        <f t="shared" si="11"/>
        <v>1473.0276109444433</v>
      </c>
    </row>
    <row r="234" spans="1:18" x14ac:dyDescent="0.3">
      <c r="A234" s="21" t="s">
        <v>1129</v>
      </c>
      <c r="B234" t="s">
        <v>838</v>
      </c>
      <c r="C234" s="22" t="s">
        <v>1189</v>
      </c>
      <c r="D234" s="5">
        <v>564403.68832681514</v>
      </c>
      <c r="E234" s="5">
        <v>150793.89854200001</v>
      </c>
      <c r="F234" s="5">
        <f t="shared" si="9"/>
        <v>0.26717383614028323</v>
      </c>
      <c r="H234" s="5">
        <v>1938</v>
      </c>
      <c r="I234" s="5">
        <v>1121</v>
      </c>
      <c r="J234" s="5">
        <f t="shared" si="10"/>
        <v>3059</v>
      </c>
      <c r="K234" s="5">
        <f t="shared" si="11"/>
        <v>817.28476475312641</v>
      </c>
    </row>
    <row r="235" spans="1:18" x14ac:dyDescent="0.3">
      <c r="A235" s="21" t="s">
        <v>1129</v>
      </c>
      <c r="B235" t="s">
        <v>838</v>
      </c>
      <c r="C235" s="22" t="s">
        <v>1181</v>
      </c>
      <c r="D235" s="5">
        <v>564403.68832681514</v>
      </c>
      <c r="E235" s="5">
        <v>369612.07597891864</v>
      </c>
      <c r="F235" s="5">
        <f t="shared" si="9"/>
        <v>0.65487182954923673</v>
      </c>
      <c r="H235" s="5">
        <v>1938</v>
      </c>
      <c r="I235" s="5">
        <v>1121</v>
      </c>
      <c r="J235" s="5">
        <f t="shared" si="10"/>
        <v>3059</v>
      </c>
      <c r="K235" s="5">
        <f t="shared" si="11"/>
        <v>2003.2529265911151</v>
      </c>
      <c r="Q235" s="29"/>
      <c r="R235" s="30"/>
    </row>
    <row r="236" spans="1:18" x14ac:dyDescent="0.3">
      <c r="A236" s="21" t="s">
        <v>1129</v>
      </c>
      <c r="B236" t="s">
        <v>838</v>
      </c>
      <c r="C236" s="22" t="s">
        <v>1203</v>
      </c>
      <c r="D236" s="5">
        <v>564403.68832681514</v>
      </c>
      <c r="E236" s="5">
        <v>25116.301148562561</v>
      </c>
      <c r="F236" s="5">
        <f t="shared" si="9"/>
        <v>4.4500597122283672E-2</v>
      </c>
      <c r="H236" s="5">
        <v>1938</v>
      </c>
      <c r="I236" s="5">
        <v>1121</v>
      </c>
      <c r="J236" s="5">
        <f t="shared" si="10"/>
        <v>3059</v>
      </c>
      <c r="K236" s="5">
        <f t="shared" si="11"/>
        <v>136.12732659706575</v>
      </c>
      <c r="Q236" s="27"/>
      <c r="R236" s="28"/>
    </row>
    <row r="237" spans="1:18" x14ac:dyDescent="0.3">
      <c r="A237" s="21" t="s">
        <v>1129</v>
      </c>
      <c r="B237" t="s">
        <v>838</v>
      </c>
      <c r="C237" s="22" t="s">
        <v>1183</v>
      </c>
      <c r="D237" s="5">
        <v>564403.68832681514</v>
      </c>
      <c r="E237" s="5">
        <v>18750.978928837885</v>
      </c>
      <c r="F237" s="5">
        <f t="shared" si="9"/>
        <v>3.3222637124192968E-2</v>
      </c>
      <c r="H237" s="5">
        <v>1938</v>
      </c>
      <c r="I237" s="5">
        <v>1121</v>
      </c>
      <c r="J237" s="5">
        <f t="shared" si="10"/>
        <v>3059</v>
      </c>
      <c r="K237" s="5">
        <f t="shared" si="11"/>
        <v>101.62804696290628</v>
      </c>
      <c r="Q237" s="27"/>
      <c r="R237" s="28"/>
    </row>
    <row r="238" spans="1:18" x14ac:dyDescent="0.3">
      <c r="A238" s="21" t="s">
        <v>1129</v>
      </c>
      <c r="B238" t="s">
        <v>838</v>
      </c>
      <c r="C238" s="22" t="s">
        <v>1193</v>
      </c>
      <c r="D238" s="5">
        <v>564403.68832681514</v>
      </c>
      <c r="E238" s="5">
        <v>130.43372849599999</v>
      </c>
      <c r="F238" s="5">
        <f t="shared" si="9"/>
        <v>2.3110006400325469E-4</v>
      </c>
      <c r="H238" s="5">
        <v>1938</v>
      </c>
      <c r="I238" s="5">
        <v>1121</v>
      </c>
      <c r="J238" s="5">
        <f t="shared" si="10"/>
        <v>3059</v>
      </c>
      <c r="K238" s="5">
        <f t="shared" si="11"/>
        <v>0.70693509578595615</v>
      </c>
      <c r="Q238" s="25"/>
      <c r="R238" s="31"/>
    </row>
    <row r="239" spans="1:18" x14ac:dyDescent="0.3">
      <c r="A239" s="21" t="s">
        <v>1129</v>
      </c>
      <c r="B239" t="s">
        <v>782</v>
      </c>
      <c r="C239" s="22" t="s">
        <v>1188</v>
      </c>
      <c r="D239" s="5">
        <v>595677.04315579997</v>
      </c>
      <c r="E239" s="5">
        <v>287756.07747000002</v>
      </c>
      <c r="F239" s="5">
        <f t="shared" si="9"/>
        <v>0.48307397569917282</v>
      </c>
      <c r="H239" s="5">
        <v>5703</v>
      </c>
      <c r="I239" s="5">
        <v>2593</v>
      </c>
      <c r="J239" s="5">
        <f t="shared" si="10"/>
        <v>8296</v>
      </c>
      <c r="K239" s="5">
        <f t="shared" si="11"/>
        <v>4007.5817024003377</v>
      </c>
      <c r="Q239" s="27"/>
      <c r="R239" s="28"/>
    </row>
    <row r="240" spans="1:18" x14ac:dyDescent="0.3">
      <c r="A240" s="21" t="s">
        <v>1129</v>
      </c>
      <c r="B240" t="s">
        <v>782</v>
      </c>
      <c r="C240" s="22" t="s">
        <v>1194</v>
      </c>
      <c r="D240" s="5">
        <v>595677.04315579997</v>
      </c>
      <c r="E240" s="5">
        <v>31472.311144700001</v>
      </c>
      <c r="F240" s="5">
        <f t="shared" si="9"/>
        <v>5.2834520830221728E-2</v>
      </c>
      <c r="H240" s="5">
        <v>5703</v>
      </c>
      <c r="I240" s="5">
        <v>2593</v>
      </c>
      <c r="J240" s="5">
        <f t="shared" si="10"/>
        <v>8296</v>
      </c>
      <c r="K240" s="5">
        <f t="shared" si="11"/>
        <v>438.31518480751947</v>
      </c>
      <c r="Q240" s="27"/>
      <c r="R240" s="28"/>
    </row>
    <row r="241" spans="1:18" x14ac:dyDescent="0.3">
      <c r="A241" s="21" t="s">
        <v>1129</v>
      </c>
      <c r="B241" t="s">
        <v>782</v>
      </c>
      <c r="C241" s="22" t="s">
        <v>1189</v>
      </c>
      <c r="D241" s="5">
        <v>595677.04315579997</v>
      </c>
      <c r="E241" s="5">
        <v>189066.26041700001</v>
      </c>
      <c r="F241" s="5">
        <f t="shared" si="9"/>
        <v>0.31739725844621736</v>
      </c>
      <c r="H241" s="5">
        <v>5703</v>
      </c>
      <c r="I241" s="5">
        <v>2593</v>
      </c>
      <c r="J241" s="5">
        <f t="shared" si="10"/>
        <v>8296</v>
      </c>
      <c r="K241" s="5">
        <f t="shared" si="11"/>
        <v>2633.1276560698193</v>
      </c>
      <c r="Q241" s="25"/>
      <c r="R241" s="31"/>
    </row>
    <row r="242" spans="1:18" x14ac:dyDescent="0.3">
      <c r="A242" s="21" t="s">
        <v>1129</v>
      </c>
      <c r="B242" t="s">
        <v>782</v>
      </c>
      <c r="C242" s="22" t="s">
        <v>1196</v>
      </c>
      <c r="D242" s="5">
        <v>595677.04315579997</v>
      </c>
      <c r="E242" s="5">
        <v>87382.394124099999</v>
      </c>
      <c r="F242" s="5">
        <f t="shared" si="9"/>
        <v>0.14669424502438821</v>
      </c>
      <c r="H242" s="5">
        <v>5703</v>
      </c>
      <c r="I242" s="5">
        <v>2593</v>
      </c>
      <c r="J242" s="5">
        <f t="shared" si="10"/>
        <v>8296</v>
      </c>
      <c r="K242" s="5">
        <f t="shared" si="11"/>
        <v>1216.9754567223247</v>
      </c>
      <c r="Q242" s="27"/>
      <c r="R242" s="28"/>
    </row>
    <row r="243" spans="1:18" x14ac:dyDescent="0.3">
      <c r="A243" s="21" t="s">
        <v>1129</v>
      </c>
      <c r="B243" t="s">
        <v>1052</v>
      </c>
      <c r="C243" s="22" t="s">
        <v>1197</v>
      </c>
      <c r="D243" s="5">
        <v>268972.34626309999</v>
      </c>
      <c r="E243" s="5">
        <v>66927.712597100006</v>
      </c>
      <c r="F243" s="5">
        <f t="shared" si="9"/>
        <v>0.24882748552757725</v>
      </c>
      <c r="H243" s="5">
        <v>68</v>
      </c>
      <c r="I243" s="5">
        <v>1963</v>
      </c>
      <c r="J243" s="5">
        <f t="shared" si="10"/>
        <v>2031</v>
      </c>
      <c r="K243" s="5">
        <f t="shared" si="11"/>
        <v>505.3686231065094</v>
      </c>
      <c r="Q243" s="27"/>
      <c r="R243" s="28"/>
    </row>
    <row r="244" spans="1:18" x14ac:dyDescent="0.3">
      <c r="A244" s="21" t="s">
        <v>1129</v>
      </c>
      <c r="B244" t="s">
        <v>1052</v>
      </c>
      <c r="C244" s="22" t="s">
        <v>1201</v>
      </c>
      <c r="D244" s="5">
        <v>268972.34626309999</v>
      </c>
      <c r="E244" s="5">
        <v>192652.048946</v>
      </c>
      <c r="F244" s="5">
        <f t="shared" si="9"/>
        <v>0.71625225277826154</v>
      </c>
      <c r="H244" s="5">
        <v>68</v>
      </c>
      <c r="I244" s="5">
        <v>1963</v>
      </c>
      <c r="J244" s="5">
        <f t="shared" si="10"/>
        <v>2031</v>
      </c>
      <c r="K244" s="5">
        <f t="shared" si="11"/>
        <v>1454.7083253926492</v>
      </c>
      <c r="Q244" s="25"/>
      <c r="R244" s="31"/>
    </row>
    <row r="245" spans="1:18" x14ac:dyDescent="0.3">
      <c r="A245" s="21" t="s">
        <v>1129</v>
      </c>
      <c r="B245" t="s">
        <v>1052</v>
      </c>
      <c r="C245" s="22" t="s">
        <v>1198</v>
      </c>
      <c r="D245" s="5">
        <v>268972.34626309999</v>
      </c>
      <c r="E245" s="5">
        <v>9392.5847200000007</v>
      </c>
      <c r="F245" s="5">
        <f t="shared" si="9"/>
        <v>3.492026169416123E-2</v>
      </c>
      <c r="H245" s="5">
        <v>68</v>
      </c>
      <c r="I245" s="5">
        <v>1963</v>
      </c>
      <c r="J245" s="5">
        <f t="shared" si="10"/>
        <v>2031</v>
      </c>
      <c r="K245" s="5">
        <f t="shared" si="11"/>
        <v>70.923051500841453</v>
      </c>
      <c r="Q245" s="27"/>
      <c r="R245" s="28"/>
    </row>
    <row r="246" spans="1:18" x14ac:dyDescent="0.3">
      <c r="A246" s="21" t="s">
        <v>1129</v>
      </c>
      <c r="B246" t="s">
        <v>1064</v>
      </c>
      <c r="C246" s="22" t="s">
        <v>1196</v>
      </c>
      <c r="D246" s="5">
        <v>165542.0807943026</v>
      </c>
      <c r="E246" s="5">
        <v>13064.074981502601</v>
      </c>
      <c r="F246" s="5">
        <f t="shared" si="9"/>
        <v>7.8916943165258449E-2</v>
      </c>
      <c r="H246" s="5">
        <v>0</v>
      </c>
      <c r="I246" s="5">
        <v>485</v>
      </c>
      <c r="J246" s="5">
        <f t="shared" si="10"/>
        <v>485</v>
      </c>
      <c r="K246" s="5">
        <f t="shared" si="11"/>
        <v>38.27471743515035</v>
      </c>
      <c r="Q246" s="27"/>
      <c r="R246" s="28"/>
    </row>
    <row r="247" spans="1:18" x14ac:dyDescent="0.3">
      <c r="A247" s="21" t="s">
        <v>1129</v>
      </c>
      <c r="B247" t="s">
        <v>1064</v>
      </c>
      <c r="C247" s="22" t="s">
        <v>1199</v>
      </c>
      <c r="D247" s="5">
        <v>165542.0807943026</v>
      </c>
      <c r="E247" s="5">
        <v>34912.2663063</v>
      </c>
      <c r="F247" s="5">
        <f t="shared" si="9"/>
        <v>0.21089662603480797</v>
      </c>
      <c r="H247" s="5">
        <v>0</v>
      </c>
      <c r="I247" s="5">
        <v>485</v>
      </c>
      <c r="J247" s="5">
        <f t="shared" si="10"/>
        <v>485</v>
      </c>
      <c r="K247" s="5">
        <f t="shared" si="11"/>
        <v>102.28486362688186</v>
      </c>
      <c r="Q247" s="25"/>
      <c r="R247" s="31"/>
    </row>
    <row r="248" spans="1:18" x14ac:dyDescent="0.3">
      <c r="A248" s="21" t="s">
        <v>1129</v>
      </c>
      <c r="B248" t="s">
        <v>1064</v>
      </c>
      <c r="C248" s="22" t="s">
        <v>1197</v>
      </c>
      <c r="D248" s="5">
        <v>165542.0807943026</v>
      </c>
      <c r="E248" s="5">
        <v>95839.479533000005</v>
      </c>
      <c r="F248" s="5">
        <f t="shared" si="9"/>
        <v>0.57894330597479404</v>
      </c>
      <c r="H248" s="5">
        <v>0</v>
      </c>
      <c r="I248" s="5">
        <v>485</v>
      </c>
      <c r="J248" s="5">
        <f t="shared" si="10"/>
        <v>485</v>
      </c>
      <c r="K248" s="5">
        <f t="shared" si="11"/>
        <v>280.78750339777508</v>
      </c>
      <c r="Q248" s="27"/>
      <c r="R248" s="28"/>
    </row>
    <row r="249" spans="1:18" x14ac:dyDescent="0.3">
      <c r="A249" s="21" t="s">
        <v>1129</v>
      </c>
      <c r="B249" t="s">
        <v>1064</v>
      </c>
      <c r="C249" s="22" t="s">
        <v>1201</v>
      </c>
      <c r="D249" s="5">
        <v>165542.0807943026</v>
      </c>
      <c r="E249" s="5">
        <v>21726.2599735</v>
      </c>
      <c r="F249" s="5">
        <f t="shared" si="9"/>
        <v>0.13124312482513958</v>
      </c>
      <c r="H249" s="5">
        <v>0</v>
      </c>
      <c r="I249" s="5">
        <v>485</v>
      </c>
      <c r="J249" s="5">
        <f t="shared" si="10"/>
        <v>485</v>
      </c>
      <c r="K249" s="5">
        <f t="shared" si="11"/>
        <v>63.652915540192701</v>
      </c>
      <c r="Q249" s="27"/>
      <c r="R249" s="28"/>
    </row>
    <row r="250" spans="1:18" x14ac:dyDescent="0.3">
      <c r="A250" s="21" t="s">
        <v>1129</v>
      </c>
      <c r="B250" t="s">
        <v>1079</v>
      </c>
      <c r="C250" s="22" t="s">
        <v>1181</v>
      </c>
      <c r="D250" s="5">
        <v>165653.95555064335</v>
      </c>
      <c r="E250" s="5">
        <v>107755.8996174512</v>
      </c>
      <c r="F250" s="5">
        <f t="shared" si="9"/>
        <v>0.6504879358857707</v>
      </c>
      <c r="H250" s="5">
        <v>0</v>
      </c>
      <c r="I250" s="5">
        <v>675</v>
      </c>
      <c r="J250" s="5">
        <f t="shared" si="10"/>
        <v>675</v>
      </c>
      <c r="K250" s="5">
        <f t="shared" si="11"/>
        <v>439.07935672289523</v>
      </c>
      <c r="Q250" s="25"/>
      <c r="R250" s="31"/>
    </row>
    <row r="251" spans="1:18" x14ac:dyDescent="0.3">
      <c r="A251" s="21" t="s">
        <v>1129</v>
      </c>
      <c r="B251" t="s">
        <v>1079</v>
      </c>
      <c r="C251" s="22" t="s">
        <v>1203</v>
      </c>
      <c r="D251" s="5">
        <v>165653.95555064335</v>
      </c>
      <c r="E251" s="5">
        <v>57898.055933192154</v>
      </c>
      <c r="F251" s="5">
        <f t="shared" si="9"/>
        <v>0.3495120641142293</v>
      </c>
      <c r="H251" s="5">
        <v>0</v>
      </c>
      <c r="I251" s="5">
        <v>675</v>
      </c>
      <c r="J251" s="5">
        <f t="shared" si="10"/>
        <v>675</v>
      </c>
      <c r="K251" s="5">
        <f t="shared" si="11"/>
        <v>235.92064327710477</v>
      </c>
      <c r="Q251" s="27"/>
      <c r="R251" s="28"/>
    </row>
    <row r="252" spans="1:18" x14ac:dyDescent="0.3">
      <c r="A252" s="21" t="s">
        <v>1129</v>
      </c>
      <c r="B252" t="s">
        <v>1083</v>
      </c>
      <c r="C252" s="22" t="s">
        <v>1188</v>
      </c>
      <c r="D252" s="5">
        <v>672575.61062189506</v>
      </c>
      <c r="E252" s="5">
        <v>6396.3540660899998</v>
      </c>
      <c r="F252" s="5">
        <f t="shared" si="9"/>
        <v>9.5102379049630276E-3</v>
      </c>
      <c r="H252" s="5">
        <v>3713</v>
      </c>
      <c r="I252" s="5">
        <v>1609</v>
      </c>
      <c r="J252" s="5">
        <f t="shared" si="10"/>
        <v>5322</v>
      </c>
      <c r="K252" s="5">
        <f t="shared" si="11"/>
        <v>50.613486130213232</v>
      </c>
      <c r="Q252" s="27"/>
      <c r="R252" s="28"/>
    </row>
    <row r="253" spans="1:18" x14ac:dyDescent="0.3">
      <c r="A253" s="21" t="s">
        <v>1129</v>
      </c>
      <c r="B253" t="s">
        <v>1083</v>
      </c>
      <c r="C253" s="22" t="s">
        <v>1194</v>
      </c>
      <c r="D253" s="5">
        <v>672575.61062189506</v>
      </c>
      <c r="E253" s="5">
        <v>274903.67034220853</v>
      </c>
      <c r="F253" s="5">
        <f t="shared" si="9"/>
        <v>0.40873273725762915</v>
      </c>
      <c r="H253" s="5">
        <v>3713</v>
      </c>
      <c r="I253" s="5">
        <v>1609</v>
      </c>
      <c r="J253" s="5">
        <f t="shared" si="10"/>
        <v>5322</v>
      </c>
      <c r="K253" s="5">
        <f t="shared" si="11"/>
        <v>2175.2756276851023</v>
      </c>
      <c r="Q253" s="25"/>
      <c r="R253" s="31"/>
    </row>
    <row r="254" spans="1:18" x14ac:dyDescent="0.3">
      <c r="A254" s="21" t="s">
        <v>1129</v>
      </c>
      <c r="B254" t="s">
        <v>1083</v>
      </c>
      <c r="C254" s="22" t="s">
        <v>1196</v>
      </c>
      <c r="D254" s="5">
        <v>672575.61062189506</v>
      </c>
      <c r="E254" s="5">
        <v>391275.58621359651</v>
      </c>
      <c r="F254" s="5">
        <f t="shared" si="9"/>
        <v>0.58175702483740777</v>
      </c>
      <c r="H254" s="5">
        <v>3713</v>
      </c>
      <c r="I254" s="5">
        <v>1609</v>
      </c>
      <c r="J254" s="5">
        <f t="shared" si="10"/>
        <v>5322</v>
      </c>
      <c r="K254" s="5">
        <f t="shared" si="11"/>
        <v>3096.1108861846842</v>
      </c>
      <c r="Q254" s="27"/>
      <c r="R254" s="28"/>
    </row>
    <row r="255" spans="1:18" x14ac:dyDescent="0.3">
      <c r="A255" s="21" t="s">
        <v>1129</v>
      </c>
      <c r="B255" t="s">
        <v>1096</v>
      </c>
      <c r="C255" s="22" t="s">
        <v>1181</v>
      </c>
      <c r="D255" s="5">
        <v>285754.91744330002</v>
      </c>
      <c r="E255" s="5">
        <v>30423.376052899999</v>
      </c>
      <c r="F255" s="5">
        <f t="shared" si="9"/>
        <v>0.1064666754472796</v>
      </c>
      <c r="H255" s="5">
        <v>382</v>
      </c>
      <c r="I255" s="5">
        <v>458</v>
      </c>
      <c r="J255" s="5">
        <f t="shared" si="10"/>
        <v>840</v>
      </c>
      <c r="K255" s="5">
        <f t="shared" si="11"/>
        <v>89.432007375714861</v>
      </c>
      <c r="Q255" s="27"/>
      <c r="R255" s="28"/>
    </row>
    <row r="256" spans="1:18" x14ac:dyDescent="0.3">
      <c r="A256" s="21" t="s">
        <v>1129</v>
      </c>
      <c r="B256" t="s">
        <v>1096</v>
      </c>
      <c r="C256" s="22" t="s">
        <v>1202</v>
      </c>
      <c r="D256" s="5">
        <v>285754.91744330002</v>
      </c>
      <c r="E256" s="5">
        <v>246681.46885400001</v>
      </c>
      <c r="F256" s="5">
        <f t="shared" si="9"/>
        <v>0.86326237553881102</v>
      </c>
      <c r="H256" s="5">
        <v>382</v>
      </c>
      <c r="I256" s="5">
        <v>458</v>
      </c>
      <c r="J256" s="5">
        <f t="shared" si="10"/>
        <v>840</v>
      </c>
      <c r="K256" s="5">
        <f t="shared" si="11"/>
        <v>725.1403954526013</v>
      </c>
      <c r="Q256" s="25"/>
      <c r="R256" s="31"/>
    </row>
    <row r="257" spans="1:18" x14ac:dyDescent="0.3">
      <c r="A257" s="21" t="s">
        <v>1129</v>
      </c>
      <c r="B257" t="s">
        <v>1096</v>
      </c>
      <c r="C257" s="22" t="s">
        <v>1192</v>
      </c>
      <c r="D257" s="5">
        <v>285754.91744330002</v>
      </c>
      <c r="E257" s="5">
        <v>5463.8076108300002</v>
      </c>
      <c r="F257" s="5">
        <f t="shared" si="9"/>
        <v>1.9120607476209531E-2</v>
      </c>
      <c r="H257" s="5">
        <v>382</v>
      </c>
      <c r="I257" s="5">
        <v>458</v>
      </c>
      <c r="J257" s="5">
        <f t="shared" si="10"/>
        <v>840</v>
      </c>
      <c r="K257" s="5">
        <f t="shared" si="11"/>
        <v>16.061310280016006</v>
      </c>
      <c r="Q257" s="27"/>
      <c r="R257" s="28"/>
    </row>
    <row r="258" spans="1:18" x14ac:dyDescent="0.3">
      <c r="A258" s="21" t="s">
        <v>1129</v>
      </c>
      <c r="B258" t="s">
        <v>1096</v>
      </c>
      <c r="C258" s="22" t="s">
        <v>1204</v>
      </c>
      <c r="D258" s="5">
        <v>285754.91744330002</v>
      </c>
      <c r="E258" s="5">
        <v>3186.2649255699998</v>
      </c>
      <c r="F258" s="5">
        <f t="shared" si="9"/>
        <v>1.1150341537699782E-2</v>
      </c>
      <c r="H258" s="5">
        <v>382</v>
      </c>
      <c r="I258" s="5">
        <v>458</v>
      </c>
      <c r="J258" s="5">
        <f t="shared" si="10"/>
        <v>840</v>
      </c>
      <c r="K258" s="5">
        <f t="shared" si="11"/>
        <v>9.3662868916678157</v>
      </c>
      <c r="Q258" s="27"/>
      <c r="R258" s="28"/>
    </row>
    <row r="259" spans="1:18" x14ac:dyDescent="0.3">
      <c r="A259" s="21" t="s">
        <v>1129</v>
      </c>
      <c r="B259" t="s">
        <v>798</v>
      </c>
      <c r="C259" s="22" t="s">
        <v>1196</v>
      </c>
      <c r="D259" s="5">
        <v>272420.0871765</v>
      </c>
      <c r="E259" s="5">
        <v>22869.9855565</v>
      </c>
      <c r="F259" s="5">
        <f t="shared" ref="F259:F322" si="12">E259/D259</f>
        <v>8.3951171859374008E-2</v>
      </c>
      <c r="H259" s="5">
        <v>0</v>
      </c>
      <c r="I259" s="5">
        <v>1007</v>
      </c>
      <c r="J259" s="5">
        <f t="shared" ref="J259:J322" si="13">SUM(H259:I259)</f>
        <v>1007</v>
      </c>
      <c r="K259" s="5">
        <f t="shared" ref="K259:K322" si="14">J259*F259</f>
        <v>84.538830062389621</v>
      </c>
      <c r="Q259" s="25"/>
      <c r="R259" s="31"/>
    </row>
    <row r="260" spans="1:18" x14ac:dyDescent="0.3">
      <c r="A260" s="21" t="s">
        <v>1129</v>
      </c>
      <c r="B260" t="s">
        <v>798</v>
      </c>
      <c r="C260" s="22" t="s">
        <v>1199</v>
      </c>
      <c r="D260" s="5">
        <v>272420.0871765</v>
      </c>
      <c r="E260" s="5">
        <v>123138.01282800001</v>
      </c>
      <c r="F260" s="5">
        <f t="shared" si="12"/>
        <v>0.45201517297885352</v>
      </c>
      <c r="H260" s="5">
        <v>0</v>
      </c>
      <c r="I260" s="5">
        <v>1007</v>
      </c>
      <c r="J260" s="5">
        <f t="shared" si="13"/>
        <v>1007</v>
      </c>
      <c r="K260" s="5">
        <f t="shared" si="14"/>
        <v>455.17927918970548</v>
      </c>
      <c r="Q260" s="27"/>
      <c r="R260" s="28"/>
    </row>
    <row r="261" spans="1:18" x14ac:dyDescent="0.3">
      <c r="A261" s="21" t="s">
        <v>1129</v>
      </c>
      <c r="B261" t="s">
        <v>798</v>
      </c>
      <c r="C261" s="22" t="s">
        <v>1197</v>
      </c>
      <c r="D261" s="5">
        <v>272420.0871765</v>
      </c>
      <c r="E261" s="5">
        <v>126412.088792</v>
      </c>
      <c r="F261" s="5">
        <f t="shared" si="12"/>
        <v>0.46403365516177247</v>
      </c>
      <c r="H261" s="5">
        <v>0</v>
      </c>
      <c r="I261" s="5">
        <v>1007</v>
      </c>
      <c r="J261" s="5">
        <f t="shared" si="13"/>
        <v>1007</v>
      </c>
      <c r="K261" s="5">
        <f t="shared" si="14"/>
        <v>467.28189074790487</v>
      </c>
      <c r="Q261" s="27"/>
      <c r="R261" s="28"/>
    </row>
    <row r="262" spans="1:18" x14ac:dyDescent="0.3">
      <c r="A262" s="21" t="s">
        <v>1129</v>
      </c>
      <c r="B262" t="s">
        <v>1109</v>
      </c>
      <c r="C262" s="22" t="s">
        <v>1197</v>
      </c>
      <c r="D262" s="5">
        <v>379371.41082679998</v>
      </c>
      <c r="E262" s="5">
        <v>54138.990759799999</v>
      </c>
      <c r="F262" s="5">
        <f t="shared" si="12"/>
        <v>0.14270709182278596</v>
      </c>
      <c r="H262" s="5">
        <v>240</v>
      </c>
      <c r="I262" s="5">
        <v>1530</v>
      </c>
      <c r="J262" s="5">
        <f t="shared" si="13"/>
        <v>1770</v>
      </c>
      <c r="K262" s="5">
        <f t="shared" si="14"/>
        <v>252.59155252633116</v>
      </c>
      <c r="Q262" s="25"/>
      <c r="R262" s="31"/>
    </row>
    <row r="263" spans="1:18" x14ac:dyDescent="0.3">
      <c r="A263" s="21" t="s">
        <v>1129</v>
      </c>
      <c r="B263" t="s">
        <v>1109</v>
      </c>
      <c r="C263" s="22" t="s">
        <v>1198</v>
      </c>
      <c r="D263" s="5">
        <v>379371.41082679998</v>
      </c>
      <c r="E263" s="5">
        <v>220694.749561</v>
      </c>
      <c r="F263" s="5">
        <f t="shared" si="12"/>
        <v>0.58173795721722699</v>
      </c>
      <c r="H263" s="5">
        <v>240</v>
      </c>
      <c r="I263" s="5">
        <v>1530</v>
      </c>
      <c r="J263" s="5">
        <f t="shared" si="13"/>
        <v>1770</v>
      </c>
      <c r="K263" s="5">
        <f t="shared" si="14"/>
        <v>1029.6761842744918</v>
      </c>
      <c r="Q263" s="27"/>
      <c r="R263" s="28"/>
    </row>
    <row r="264" spans="1:18" x14ac:dyDescent="0.3">
      <c r="A264" s="21" t="s">
        <v>1129</v>
      </c>
      <c r="B264" t="s">
        <v>1109</v>
      </c>
      <c r="C264" s="22" t="s">
        <v>1202</v>
      </c>
      <c r="D264" s="5">
        <v>379371.41082679998</v>
      </c>
      <c r="E264" s="5">
        <v>104537.67050599999</v>
      </c>
      <c r="F264" s="5">
        <f t="shared" si="12"/>
        <v>0.27555495095998711</v>
      </c>
      <c r="H264" s="5">
        <v>240</v>
      </c>
      <c r="I264" s="5">
        <v>1530</v>
      </c>
      <c r="J264" s="5">
        <f t="shared" si="13"/>
        <v>1770</v>
      </c>
      <c r="K264" s="5">
        <f t="shared" si="14"/>
        <v>487.73226319917717</v>
      </c>
      <c r="Q264" s="27"/>
      <c r="R264" s="28"/>
    </row>
    <row r="265" spans="1:18" x14ac:dyDescent="0.3">
      <c r="A265" s="21" t="s">
        <v>1129</v>
      </c>
      <c r="B265" t="s">
        <v>1113</v>
      </c>
      <c r="C265" s="22" t="s">
        <v>1181</v>
      </c>
      <c r="D265" s="5">
        <v>549922.2451142153</v>
      </c>
      <c r="E265" s="5">
        <v>251807.45479850681</v>
      </c>
      <c r="F265" s="5">
        <f t="shared" si="12"/>
        <v>0.4578964699749653</v>
      </c>
      <c r="H265" s="5">
        <v>33</v>
      </c>
      <c r="I265" s="5">
        <v>2433</v>
      </c>
      <c r="J265" s="5">
        <f t="shared" si="13"/>
        <v>2466</v>
      </c>
      <c r="K265" s="5">
        <f t="shared" si="14"/>
        <v>1129.1726949582644</v>
      </c>
      <c r="Q265" s="25"/>
      <c r="R265" s="31"/>
    </row>
    <row r="266" spans="1:18" x14ac:dyDescent="0.3">
      <c r="A266" s="21" t="s">
        <v>1129</v>
      </c>
      <c r="B266" t="s">
        <v>1113</v>
      </c>
      <c r="C266" s="22" t="s">
        <v>1192</v>
      </c>
      <c r="D266" s="5">
        <v>549922.2451142153</v>
      </c>
      <c r="E266" s="5">
        <v>156595.01287714508</v>
      </c>
      <c r="F266" s="5">
        <f t="shared" si="12"/>
        <v>0.28475846225246138</v>
      </c>
      <c r="H266" s="5">
        <v>33</v>
      </c>
      <c r="I266" s="5">
        <v>2433</v>
      </c>
      <c r="J266" s="5">
        <f t="shared" si="13"/>
        <v>2466</v>
      </c>
      <c r="K266" s="5">
        <f t="shared" si="14"/>
        <v>702.21436791456972</v>
      </c>
      <c r="Q266" s="27"/>
      <c r="R266" s="28"/>
    </row>
    <row r="267" spans="1:18" x14ac:dyDescent="0.3">
      <c r="A267" s="21" t="s">
        <v>1129</v>
      </c>
      <c r="B267" t="s">
        <v>1113</v>
      </c>
      <c r="C267" s="22" t="s">
        <v>1193</v>
      </c>
      <c r="D267" s="5">
        <v>549922.2451142153</v>
      </c>
      <c r="E267" s="5">
        <v>141519.77743856338</v>
      </c>
      <c r="F267" s="5">
        <f t="shared" si="12"/>
        <v>0.25734506777257327</v>
      </c>
      <c r="H267" s="5">
        <v>33</v>
      </c>
      <c r="I267" s="5">
        <v>2433</v>
      </c>
      <c r="J267" s="5">
        <f t="shared" si="13"/>
        <v>2466</v>
      </c>
      <c r="K267" s="5">
        <f t="shared" si="14"/>
        <v>634.61293712716565</v>
      </c>
      <c r="Q267" s="27"/>
      <c r="R267" s="28"/>
    </row>
    <row r="268" spans="1:18" x14ac:dyDescent="0.3">
      <c r="A268" s="21" t="s">
        <v>1129</v>
      </c>
      <c r="B268" t="s">
        <v>1122</v>
      </c>
      <c r="C268" s="22" t="s">
        <v>1197</v>
      </c>
      <c r="D268" s="5">
        <v>445308.26998320001</v>
      </c>
      <c r="E268" s="5">
        <v>16709.466013099998</v>
      </c>
      <c r="F268" s="5">
        <f t="shared" si="12"/>
        <v>3.752336783175033E-2</v>
      </c>
      <c r="H268" s="5">
        <v>373</v>
      </c>
      <c r="I268" s="5">
        <v>2062</v>
      </c>
      <c r="J268" s="5">
        <f t="shared" si="13"/>
        <v>2435</v>
      </c>
      <c r="K268" s="5">
        <f t="shared" si="14"/>
        <v>91.369400670312061</v>
      </c>
      <c r="Q268" s="25"/>
      <c r="R268" s="31"/>
    </row>
    <row r="269" spans="1:18" x14ac:dyDescent="0.3">
      <c r="A269" s="21" t="s">
        <v>1129</v>
      </c>
      <c r="B269" t="s">
        <v>1122</v>
      </c>
      <c r="C269" s="22" t="s">
        <v>1198</v>
      </c>
      <c r="D269" s="5">
        <v>445308.26998320001</v>
      </c>
      <c r="E269" s="5">
        <v>19825.389162399999</v>
      </c>
      <c r="F269" s="5">
        <f t="shared" si="12"/>
        <v>4.4520595054630234E-2</v>
      </c>
      <c r="H269" s="5">
        <v>373</v>
      </c>
      <c r="I269" s="5">
        <v>2062</v>
      </c>
      <c r="J269" s="5">
        <f t="shared" si="13"/>
        <v>2435</v>
      </c>
      <c r="K269" s="5">
        <f t="shared" si="14"/>
        <v>108.40764895802462</v>
      </c>
      <c r="Q269" s="27"/>
      <c r="R269" s="28"/>
    </row>
    <row r="270" spans="1:18" x14ac:dyDescent="0.3">
      <c r="A270" s="21" t="s">
        <v>1129</v>
      </c>
      <c r="B270" t="s">
        <v>1122</v>
      </c>
      <c r="C270" s="22" t="s">
        <v>1181</v>
      </c>
      <c r="D270" s="5">
        <v>445308.26998320001</v>
      </c>
      <c r="E270" s="5">
        <v>33693.329223699999</v>
      </c>
      <c r="F270" s="5">
        <f t="shared" si="12"/>
        <v>7.5662931714632509E-2</v>
      </c>
      <c r="H270" s="5">
        <v>373</v>
      </c>
      <c r="I270" s="5">
        <v>2062</v>
      </c>
      <c r="J270" s="5">
        <f t="shared" si="13"/>
        <v>2435</v>
      </c>
      <c r="K270" s="5">
        <f t="shared" si="14"/>
        <v>184.23923872513015</v>
      </c>
      <c r="Q270" s="27"/>
      <c r="R270" s="28"/>
    </row>
    <row r="271" spans="1:18" x14ac:dyDescent="0.3">
      <c r="A271" s="21" t="s">
        <v>1129</v>
      </c>
      <c r="B271" t="s">
        <v>1122</v>
      </c>
      <c r="C271" s="22" t="s">
        <v>1202</v>
      </c>
      <c r="D271" s="5">
        <v>445308.26998320001</v>
      </c>
      <c r="E271" s="5">
        <v>175623.31530399999</v>
      </c>
      <c r="F271" s="5">
        <f t="shared" si="12"/>
        <v>0.39438592800134986</v>
      </c>
      <c r="H271" s="5">
        <v>373</v>
      </c>
      <c r="I271" s="5">
        <v>2062</v>
      </c>
      <c r="J271" s="5">
        <f t="shared" si="13"/>
        <v>2435</v>
      </c>
      <c r="K271" s="5">
        <f t="shared" si="14"/>
        <v>960.32973468328692</v>
      </c>
      <c r="Q271" s="25"/>
      <c r="R271" s="31"/>
    </row>
    <row r="272" spans="1:18" x14ac:dyDescent="0.3">
      <c r="A272" s="21" t="s">
        <v>1129</v>
      </c>
      <c r="B272" t="s">
        <v>1122</v>
      </c>
      <c r="C272" s="22" t="s">
        <v>1203</v>
      </c>
      <c r="D272" s="5">
        <v>445308.26998320001</v>
      </c>
      <c r="E272" s="5">
        <v>199456.77028</v>
      </c>
      <c r="F272" s="5">
        <f t="shared" si="12"/>
        <v>0.44790717739763702</v>
      </c>
      <c r="H272" s="5">
        <v>373</v>
      </c>
      <c r="I272" s="5">
        <v>2062</v>
      </c>
      <c r="J272" s="5">
        <f t="shared" si="13"/>
        <v>2435</v>
      </c>
      <c r="K272" s="5">
        <f t="shared" si="14"/>
        <v>1090.6539769632461</v>
      </c>
      <c r="Q272" s="27"/>
      <c r="R272" s="28"/>
    </row>
    <row r="273" spans="1:18" x14ac:dyDescent="0.3">
      <c r="A273" s="21" t="s">
        <v>1130</v>
      </c>
      <c r="B273" t="s">
        <v>951</v>
      </c>
      <c r="C273" s="22" t="s">
        <v>1205</v>
      </c>
      <c r="D273" s="5">
        <v>3921633.06316549</v>
      </c>
      <c r="E273" s="5">
        <v>56138.586402000001</v>
      </c>
      <c r="F273" s="5">
        <f t="shared" si="12"/>
        <v>1.4315104319496348E-2</v>
      </c>
      <c r="H273" s="5">
        <v>1622</v>
      </c>
      <c r="I273" s="5">
        <v>707</v>
      </c>
      <c r="J273" s="5">
        <f t="shared" si="13"/>
        <v>2329</v>
      </c>
      <c r="K273" s="5">
        <f t="shared" si="14"/>
        <v>33.339877960106996</v>
      </c>
      <c r="Q273" s="27"/>
      <c r="R273" s="28"/>
    </row>
    <row r="274" spans="1:18" x14ac:dyDescent="0.3">
      <c r="A274" s="21" t="s">
        <v>1130</v>
      </c>
      <c r="B274" t="s">
        <v>951</v>
      </c>
      <c r="C274" s="22" t="s">
        <v>1206</v>
      </c>
      <c r="D274" s="5">
        <v>3921633.06316549</v>
      </c>
      <c r="E274" s="5">
        <v>47311.427666600001</v>
      </c>
      <c r="F274" s="5">
        <f t="shared" si="12"/>
        <v>1.206421582655947E-2</v>
      </c>
      <c r="H274" s="5">
        <v>1622</v>
      </c>
      <c r="I274" s="5">
        <v>707</v>
      </c>
      <c r="J274" s="5">
        <f t="shared" si="13"/>
        <v>2329</v>
      </c>
      <c r="K274" s="5">
        <f t="shared" si="14"/>
        <v>28.097558660057004</v>
      </c>
      <c r="Q274" s="25"/>
      <c r="R274" s="31"/>
    </row>
    <row r="275" spans="1:18" x14ac:dyDescent="0.3">
      <c r="A275" s="21" t="s">
        <v>1130</v>
      </c>
      <c r="B275" t="s">
        <v>951</v>
      </c>
      <c r="C275" s="22" t="s">
        <v>1207</v>
      </c>
      <c r="D275" s="5">
        <v>3921633.06316549</v>
      </c>
      <c r="E275" s="5">
        <v>579489.85288599995</v>
      </c>
      <c r="F275" s="5">
        <f t="shared" si="12"/>
        <v>0.14776748450255145</v>
      </c>
      <c r="H275" s="5">
        <v>1622</v>
      </c>
      <c r="I275" s="5">
        <v>707</v>
      </c>
      <c r="J275" s="5">
        <f t="shared" si="13"/>
        <v>2329</v>
      </c>
      <c r="K275" s="5">
        <f t="shared" si="14"/>
        <v>344.15047140644231</v>
      </c>
      <c r="Q275" s="27"/>
      <c r="R275" s="28"/>
    </row>
    <row r="276" spans="1:18" x14ac:dyDescent="0.3">
      <c r="A276" s="21" t="s">
        <v>1130</v>
      </c>
      <c r="B276" t="s">
        <v>951</v>
      </c>
      <c r="C276" s="22" t="s">
        <v>1208</v>
      </c>
      <c r="D276" s="5">
        <v>3921633.06316549</v>
      </c>
      <c r="E276" s="5">
        <v>649845.265059</v>
      </c>
      <c r="F276" s="5">
        <f t="shared" si="12"/>
        <v>0.16570781982709354</v>
      </c>
      <c r="H276" s="5">
        <v>1622</v>
      </c>
      <c r="I276" s="5">
        <v>707</v>
      </c>
      <c r="J276" s="5">
        <f t="shared" si="13"/>
        <v>2329</v>
      </c>
      <c r="K276" s="5">
        <f t="shared" si="14"/>
        <v>385.93351237730087</v>
      </c>
      <c r="Q276" s="27"/>
      <c r="R276" s="28"/>
    </row>
    <row r="277" spans="1:18" x14ac:dyDescent="0.3">
      <c r="A277" s="21" t="s">
        <v>1130</v>
      </c>
      <c r="B277" t="s">
        <v>951</v>
      </c>
      <c r="C277" s="22" t="s">
        <v>1209</v>
      </c>
      <c r="D277" s="5">
        <v>3921633.06316549</v>
      </c>
      <c r="E277" s="5">
        <v>840048.46934199997</v>
      </c>
      <c r="F277" s="5">
        <f t="shared" si="12"/>
        <v>0.21420883999379686</v>
      </c>
      <c r="H277" s="5">
        <v>1622</v>
      </c>
      <c r="I277" s="5">
        <v>707</v>
      </c>
      <c r="J277" s="5">
        <f t="shared" si="13"/>
        <v>2329</v>
      </c>
      <c r="K277" s="5">
        <f t="shared" si="14"/>
        <v>498.89238834555289</v>
      </c>
      <c r="Q277" s="25"/>
      <c r="R277" s="31"/>
    </row>
    <row r="278" spans="1:18" x14ac:dyDescent="0.3">
      <c r="A278" s="21" t="s">
        <v>1130</v>
      </c>
      <c r="B278" t="s">
        <v>951</v>
      </c>
      <c r="C278" s="22" t="s">
        <v>1210</v>
      </c>
      <c r="D278" s="5">
        <v>3921633.06316549</v>
      </c>
      <c r="E278" s="5">
        <v>559034.67600700003</v>
      </c>
      <c r="F278" s="5">
        <f t="shared" si="12"/>
        <v>0.14255150010280529</v>
      </c>
      <c r="H278" s="5">
        <v>1622</v>
      </c>
      <c r="I278" s="5">
        <v>707</v>
      </c>
      <c r="J278" s="5">
        <f t="shared" si="13"/>
        <v>2329</v>
      </c>
      <c r="K278" s="5">
        <f t="shared" si="14"/>
        <v>332.00244373943355</v>
      </c>
      <c r="Q278" s="27"/>
      <c r="R278" s="28"/>
    </row>
    <row r="279" spans="1:18" x14ac:dyDescent="0.3">
      <c r="A279" s="21" t="s">
        <v>1130</v>
      </c>
      <c r="B279" t="s">
        <v>951</v>
      </c>
      <c r="C279" s="22" t="s">
        <v>1211</v>
      </c>
      <c r="D279" s="5">
        <v>3921633.06316549</v>
      </c>
      <c r="E279" s="5">
        <v>150872.40815199999</v>
      </c>
      <c r="F279" s="5">
        <f t="shared" si="12"/>
        <v>3.8471831943965147E-2</v>
      </c>
      <c r="H279" s="5">
        <v>1622</v>
      </c>
      <c r="I279" s="5">
        <v>707</v>
      </c>
      <c r="J279" s="5">
        <f t="shared" si="13"/>
        <v>2329</v>
      </c>
      <c r="K279" s="5">
        <f t="shared" si="14"/>
        <v>89.600896597494824</v>
      </c>
      <c r="Q279" s="27"/>
      <c r="R279" s="28"/>
    </row>
    <row r="280" spans="1:18" x14ac:dyDescent="0.3">
      <c r="A280" s="21" t="s">
        <v>1130</v>
      </c>
      <c r="B280" t="s">
        <v>951</v>
      </c>
      <c r="C280" s="22" t="s">
        <v>1212</v>
      </c>
      <c r="D280" s="5">
        <v>3921633.06316549</v>
      </c>
      <c r="E280" s="5">
        <v>548821.15991799999</v>
      </c>
      <c r="F280" s="5">
        <f t="shared" si="12"/>
        <v>0.13994709629334848</v>
      </c>
      <c r="H280" s="5">
        <v>1622</v>
      </c>
      <c r="I280" s="5">
        <v>707</v>
      </c>
      <c r="J280" s="5">
        <f t="shared" si="13"/>
        <v>2329</v>
      </c>
      <c r="K280" s="5">
        <f t="shared" si="14"/>
        <v>325.93678726720862</v>
      </c>
      <c r="Q280" s="25"/>
      <c r="R280" s="31"/>
    </row>
    <row r="281" spans="1:18" x14ac:dyDescent="0.3">
      <c r="A281" s="21" t="s">
        <v>1130</v>
      </c>
      <c r="B281" t="s">
        <v>951</v>
      </c>
      <c r="C281" s="22" t="s">
        <v>1213</v>
      </c>
      <c r="D281" s="5">
        <v>3921633.06316549</v>
      </c>
      <c r="E281" s="5">
        <v>4530.5569370900002</v>
      </c>
      <c r="F281" s="5">
        <f t="shared" si="12"/>
        <v>1.1552730365428413E-3</v>
      </c>
      <c r="H281" s="5">
        <v>1622</v>
      </c>
      <c r="I281" s="5">
        <v>707</v>
      </c>
      <c r="J281" s="5">
        <f t="shared" si="13"/>
        <v>2329</v>
      </c>
      <c r="K281" s="5">
        <f t="shared" si="14"/>
        <v>2.6906309021082775</v>
      </c>
      <c r="Q281" s="27"/>
      <c r="R281" s="28"/>
    </row>
    <row r="282" spans="1:18" x14ac:dyDescent="0.3">
      <c r="A282" s="21" t="s">
        <v>1130</v>
      </c>
      <c r="B282" t="s">
        <v>951</v>
      </c>
      <c r="C282" s="22" t="s">
        <v>1214</v>
      </c>
      <c r="D282" s="5">
        <v>3921633.06316549</v>
      </c>
      <c r="E282" s="5">
        <v>61385.313706000001</v>
      </c>
      <c r="F282" s="5">
        <f t="shared" si="12"/>
        <v>1.5652997798945165E-2</v>
      </c>
      <c r="H282" s="5">
        <v>1622</v>
      </c>
      <c r="I282" s="5">
        <v>707</v>
      </c>
      <c r="J282" s="5">
        <f t="shared" si="13"/>
        <v>2329</v>
      </c>
      <c r="K282" s="5">
        <f t="shared" si="14"/>
        <v>36.455831873743293</v>
      </c>
      <c r="Q282" s="27"/>
      <c r="R282" s="28"/>
    </row>
    <row r="283" spans="1:18" x14ac:dyDescent="0.3">
      <c r="A283" s="21" t="s">
        <v>1130</v>
      </c>
      <c r="B283" t="s">
        <v>951</v>
      </c>
      <c r="C283" s="22" t="s">
        <v>1215</v>
      </c>
      <c r="D283" s="5">
        <v>3921633.06316549</v>
      </c>
      <c r="E283" s="5">
        <v>409939.04848200001</v>
      </c>
      <c r="F283" s="5">
        <f t="shared" si="12"/>
        <v>0.10453273977425687</v>
      </c>
      <c r="H283" s="5">
        <v>1622</v>
      </c>
      <c r="I283" s="5">
        <v>707</v>
      </c>
      <c r="J283" s="5">
        <f t="shared" si="13"/>
        <v>2329</v>
      </c>
      <c r="K283" s="5">
        <f t="shared" si="14"/>
        <v>243.45675093424424</v>
      </c>
      <c r="Q283" s="25"/>
      <c r="R283" s="31"/>
    </row>
    <row r="284" spans="1:18" x14ac:dyDescent="0.3">
      <c r="A284" s="21" t="s">
        <v>1130</v>
      </c>
      <c r="B284" t="s">
        <v>951</v>
      </c>
      <c r="C284" s="22" t="s">
        <v>1216</v>
      </c>
      <c r="D284" s="5">
        <v>3921633.06316549</v>
      </c>
      <c r="E284" s="5">
        <v>14216.298607799999</v>
      </c>
      <c r="F284" s="5">
        <f t="shared" si="12"/>
        <v>3.625096580638473E-3</v>
      </c>
      <c r="H284" s="5">
        <v>1622</v>
      </c>
      <c r="I284" s="5">
        <v>707</v>
      </c>
      <c r="J284" s="5">
        <f t="shared" si="13"/>
        <v>2329</v>
      </c>
      <c r="K284" s="5">
        <f t="shared" si="14"/>
        <v>8.4428499363070042</v>
      </c>
      <c r="Q284" s="27"/>
      <c r="R284" s="28"/>
    </row>
    <row r="285" spans="1:18" x14ac:dyDescent="0.3">
      <c r="A285" s="21" t="s">
        <v>1130</v>
      </c>
      <c r="B285" t="s">
        <v>979</v>
      </c>
      <c r="C285" s="22" t="s">
        <v>1217</v>
      </c>
      <c r="D285" s="5">
        <v>2439374.3872456001</v>
      </c>
      <c r="E285" s="5">
        <v>35893.532546399998</v>
      </c>
      <c r="F285" s="5">
        <f t="shared" si="12"/>
        <v>1.4714236869121549E-2</v>
      </c>
      <c r="H285" s="5">
        <v>46759</v>
      </c>
      <c r="I285" s="5">
        <v>344</v>
      </c>
      <c r="J285" s="5">
        <f t="shared" si="13"/>
        <v>47103</v>
      </c>
      <c r="K285" s="5">
        <f t="shared" si="14"/>
        <v>693.08469924623239</v>
      </c>
      <c r="Q285" s="27"/>
      <c r="R285" s="28"/>
    </row>
    <row r="286" spans="1:18" x14ac:dyDescent="0.3">
      <c r="A286" s="21" t="s">
        <v>1130</v>
      </c>
      <c r="B286" t="s">
        <v>979</v>
      </c>
      <c r="C286" s="22" t="s">
        <v>1218</v>
      </c>
      <c r="D286" s="5">
        <v>2439374.3872456001</v>
      </c>
      <c r="E286" s="5">
        <v>983661.52731499996</v>
      </c>
      <c r="F286" s="5">
        <f t="shared" si="12"/>
        <v>0.40324336127251603</v>
      </c>
      <c r="H286" s="5">
        <v>46759</v>
      </c>
      <c r="I286" s="5">
        <v>344</v>
      </c>
      <c r="J286" s="5">
        <f t="shared" si="13"/>
        <v>47103</v>
      </c>
      <c r="K286" s="5">
        <f t="shared" si="14"/>
        <v>18993.972046019324</v>
      </c>
      <c r="Q286" s="25"/>
      <c r="R286" s="31"/>
    </row>
    <row r="287" spans="1:18" x14ac:dyDescent="0.3">
      <c r="A287" s="21" t="s">
        <v>1130</v>
      </c>
      <c r="B287" t="s">
        <v>979</v>
      </c>
      <c r="C287" s="22" t="s">
        <v>1219</v>
      </c>
      <c r="D287" s="5">
        <v>2439374.3872456001</v>
      </c>
      <c r="E287" s="5">
        <v>45394.4054062</v>
      </c>
      <c r="F287" s="5">
        <f t="shared" si="12"/>
        <v>1.8609035842774724E-2</v>
      </c>
      <c r="H287" s="5">
        <v>46759</v>
      </c>
      <c r="I287" s="5">
        <v>344</v>
      </c>
      <c r="J287" s="5">
        <f t="shared" si="13"/>
        <v>47103</v>
      </c>
      <c r="K287" s="5">
        <f t="shared" si="14"/>
        <v>876.54141530221784</v>
      </c>
      <c r="Q287" s="27"/>
      <c r="R287" s="28"/>
    </row>
    <row r="288" spans="1:18" x14ac:dyDescent="0.3">
      <c r="A288" s="21" t="s">
        <v>1130</v>
      </c>
      <c r="B288" t="s">
        <v>979</v>
      </c>
      <c r="C288" s="22" t="s">
        <v>1220</v>
      </c>
      <c r="D288" s="5">
        <v>2439374.3872456001</v>
      </c>
      <c r="E288" s="5">
        <v>296964.45237100002</v>
      </c>
      <c r="F288" s="5">
        <f t="shared" si="12"/>
        <v>0.12173795622504467</v>
      </c>
      <c r="H288" s="5">
        <v>46759</v>
      </c>
      <c r="I288" s="5">
        <v>344</v>
      </c>
      <c r="J288" s="5">
        <f t="shared" si="13"/>
        <v>47103</v>
      </c>
      <c r="K288" s="5">
        <f t="shared" si="14"/>
        <v>5734.2229520682795</v>
      </c>
      <c r="Q288" s="27"/>
      <c r="R288" s="28"/>
    </row>
    <row r="289" spans="1:18" x14ac:dyDescent="0.3">
      <c r="A289" s="21" t="s">
        <v>1130</v>
      </c>
      <c r="B289" t="s">
        <v>979</v>
      </c>
      <c r="C289" s="22" t="s">
        <v>1221</v>
      </c>
      <c r="D289" s="5">
        <v>2439374.3872456001</v>
      </c>
      <c r="E289" s="5">
        <v>475102.11712800001</v>
      </c>
      <c r="F289" s="5">
        <f t="shared" si="12"/>
        <v>0.19476391963943579</v>
      </c>
      <c r="H289" s="5">
        <v>46759</v>
      </c>
      <c r="I289" s="5">
        <v>344</v>
      </c>
      <c r="J289" s="5">
        <f t="shared" si="13"/>
        <v>47103</v>
      </c>
      <c r="K289" s="5">
        <f t="shared" si="14"/>
        <v>9173.9649067763439</v>
      </c>
      <c r="Q289" s="25"/>
      <c r="R289" s="31"/>
    </row>
    <row r="290" spans="1:18" x14ac:dyDescent="0.3">
      <c r="A290" s="21" t="s">
        <v>1130</v>
      </c>
      <c r="B290" t="s">
        <v>979</v>
      </c>
      <c r="C290" s="22" t="s">
        <v>1222</v>
      </c>
      <c r="D290" s="5">
        <v>2439374.3872456001</v>
      </c>
      <c r="E290" s="5">
        <v>602358.35247899999</v>
      </c>
      <c r="F290" s="5">
        <f t="shared" si="12"/>
        <v>0.24693149015110716</v>
      </c>
      <c r="H290" s="5">
        <v>46759</v>
      </c>
      <c r="I290" s="5">
        <v>344</v>
      </c>
      <c r="J290" s="5">
        <f t="shared" si="13"/>
        <v>47103</v>
      </c>
      <c r="K290" s="5">
        <f t="shared" si="14"/>
        <v>11631.213980587601</v>
      </c>
      <c r="Q290" s="27"/>
      <c r="R290" s="28"/>
    </row>
    <row r="291" spans="1:18" x14ac:dyDescent="0.3">
      <c r="A291" s="21" t="s">
        <v>1130</v>
      </c>
      <c r="B291" t="s">
        <v>991</v>
      </c>
      <c r="C291" s="22" t="s">
        <v>1223</v>
      </c>
      <c r="D291" s="5">
        <v>636689.08596399997</v>
      </c>
      <c r="E291" s="5">
        <v>63489.691463399999</v>
      </c>
      <c r="F291" s="5">
        <f t="shared" si="12"/>
        <v>9.9718517032958642E-2</v>
      </c>
      <c r="H291" s="5">
        <v>247111</v>
      </c>
      <c r="I291" s="5">
        <v>1742</v>
      </c>
      <c r="J291" s="5">
        <f t="shared" si="13"/>
        <v>248853</v>
      </c>
      <c r="K291" s="5">
        <f t="shared" si="14"/>
        <v>24815.252119202858</v>
      </c>
      <c r="Q291" s="27"/>
      <c r="R291" s="28"/>
    </row>
    <row r="292" spans="1:18" x14ac:dyDescent="0.3">
      <c r="A292" s="21" t="s">
        <v>1130</v>
      </c>
      <c r="B292" t="s">
        <v>991</v>
      </c>
      <c r="C292" s="22" t="s">
        <v>1224</v>
      </c>
      <c r="D292" s="5">
        <v>636689.08596399997</v>
      </c>
      <c r="E292" s="5">
        <v>516333.06387000001</v>
      </c>
      <c r="F292" s="5">
        <f t="shared" si="12"/>
        <v>0.81096578416799625</v>
      </c>
      <c r="H292" s="5">
        <v>247111</v>
      </c>
      <c r="I292" s="5">
        <v>1742</v>
      </c>
      <c r="J292" s="5">
        <f t="shared" si="13"/>
        <v>248853</v>
      </c>
      <c r="K292" s="5">
        <f t="shared" si="14"/>
        <v>201811.26828755837</v>
      </c>
      <c r="Q292" s="25"/>
      <c r="R292" s="31"/>
    </row>
    <row r="293" spans="1:18" x14ac:dyDescent="0.3">
      <c r="A293" s="21" t="s">
        <v>1130</v>
      </c>
      <c r="B293" t="s">
        <v>991</v>
      </c>
      <c r="C293" s="22" t="s">
        <v>1225</v>
      </c>
      <c r="D293" s="5">
        <v>636689.08596399997</v>
      </c>
      <c r="E293" s="5">
        <v>56866.330630600001</v>
      </c>
      <c r="F293" s="5">
        <f t="shared" si="12"/>
        <v>8.9315698799045176E-2</v>
      </c>
      <c r="H293" s="5">
        <v>247111</v>
      </c>
      <c r="I293" s="5">
        <v>1742</v>
      </c>
      <c r="J293" s="5">
        <f t="shared" si="13"/>
        <v>248853</v>
      </c>
      <c r="K293" s="5">
        <f t="shared" si="14"/>
        <v>22226.47959323879</v>
      </c>
      <c r="Q293" s="25"/>
      <c r="R293" s="24"/>
    </row>
    <row r="294" spans="1:18" x14ac:dyDescent="0.3">
      <c r="A294" s="21" t="s">
        <v>1130</v>
      </c>
      <c r="B294" t="s">
        <v>1019</v>
      </c>
      <c r="C294" s="22" t="s">
        <v>1224</v>
      </c>
      <c r="D294" s="5">
        <v>2915394.7485816004</v>
      </c>
      <c r="E294" s="5">
        <v>616449.73283800005</v>
      </c>
      <c r="F294" s="5">
        <f t="shared" si="12"/>
        <v>0.21144640297438813</v>
      </c>
      <c r="H294" s="5">
        <v>182627</v>
      </c>
      <c r="I294" s="5">
        <v>613</v>
      </c>
      <c r="J294" s="5">
        <f t="shared" si="13"/>
        <v>183240</v>
      </c>
      <c r="K294" s="5">
        <f t="shared" si="14"/>
        <v>38745.438881026879</v>
      </c>
      <c r="Q294" s="29"/>
      <c r="R294" s="30"/>
    </row>
    <row r="295" spans="1:18" x14ac:dyDescent="0.3">
      <c r="A295" s="21" t="s">
        <v>1130</v>
      </c>
      <c r="B295" t="s">
        <v>1019</v>
      </c>
      <c r="C295" s="22" t="s">
        <v>1217</v>
      </c>
      <c r="D295" s="5">
        <v>2915394.7485816004</v>
      </c>
      <c r="E295" s="5">
        <v>556402.83830800001</v>
      </c>
      <c r="F295" s="5">
        <f t="shared" si="12"/>
        <v>0.19084991443395494</v>
      </c>
      <c r="H295" s="5">
        <v>182627</v>
      </c>
      <c r="I295" s="5">
        <v>613</v>
      </c>
      <c r="J295" s="5">
        <f t="shared" si="13"/>
        <v>183240</v>
      </c>
      <c r="K295" s="5">
        <f t="shared" si="14"/>
        <v>34971.338320877905</v>
      </c>
      <c r="Q295" s="27"/>
      <c r="R295" s="28"/>
    </row>
    <row r="296" spans="1:18" x14ac:dyDescent="0.3">
      <c r="A296" s="21" t="s">
        <v>1130</v>
      </c>
      <c r="B296" t="s">
        <v>1019</v>
      </c>
      <c r="C296" s="22" t="s">
        <v>1225</v>
      </c>
      <c r="D296" s="5">
        <v>2915394.7485816004</v>
      </c>
      <c r="E296" s="5">
        <v>18452.1667156</v>
      </c>
      <c r="F296" s="5">
        <f t="shared" si="12"/>
        <v>6.3292172439349285E-3</v>
      </c>
      <c r="H296" s="5">
        <v>182627</v>
      </c>
      <c r="I296" s="5">
        <v>613</v>
      </c>
      <c r="J296" s="5">
        <f t="shared" si="13"/>
        <v>183240</v>
      </c>
      <c r="K296" s="5">
        <f t="shared" si="14"/>
        <v>1159.7657677786362</v>
      </c>
      <c r="Q296" s="27"/>
      <c r="R296" s="28"/>
    </row>
    <row r="297" spans="1:18" x14ac:dyDescent="0.3">
      <c r="A297" s="21" t="s">
        <v>1130</v>
      </c>
      <c r="B297" t="s">
        <v>1019</v>
      </c>
      <c r="C297" s="22" t="s">
        <v>1218</v>
      </c>
      <c r="D297" s="5">
        <v>2915394.7485816004</v>
      </c>
      <c r="E297" s="5">
        <v>1724090.0107199999</v>
      </c>
      <c r="F297" s="5">
        <f t="shared" si="12"/>
        <v>0.59137446534772187</v>
      </c>
      <c r="H297" s="5">
        <v>182627</v>
      </c>
      <c r="I297" s="5">
        <v>613</v>
      </c>
      <c r="J297" s="5">
        <f t="shared" si="13"/>
        <v>183240</v>
      </c>
      <c r="K297" s="5">
        <f t="shared" si="14"/>
        <v>108363.45703031655</v>
      </c>
      <c r="Q297" s="25"/>
      <c r="R297" s="31"/>
    </row>
    <row r="298" spans="1:18" x14ac:dyDescent="0.3">
      <c r="A298" s="21" t="s">
        <v>1130</v>
      </c>
      <c r="B298" t="s">
        <v>1024</v>
      </c>
      <c r="C298" s="22" t="s">
        <v>1217</v>
      </c>
      <c r="D298" s="5">
        <v>1449135.0973586002</v>
      </c>
      <c r="E298" s="5">
        <v>58142.337370900001</v>
      </c>
      <c r="F298" s="5">
        <f t="shared" si="12"/>
        <v>4.0122095915610972E-2</v>
      </c>
      <c r="H298" s="5">
        <v>591</v>
      </c>
      <c r="I298" s="5">
        <v>508</v>
      </c>
      <c r="J298" s="5">
        <f t="shared" si="13"/>
        <v>1099</v>
      </c>
      <c r="K298" s="5">
        <f t="shared" si="14"/>
        <v>44.094183411256459</v>
      </c>
      <c r="Q298" s="27"/>
      <c r="R298" s="28"/>
    </row>
    <row r="299" spans="1:18" x14ac:dyDescent="0.3">
      <c r="A299" s="21" t="s">
        <v>1130</v>
      </c>
      <c r="B299" t="s">
        <v>1024</v>
      </c>
      <c r="C299" s="22" t="s">
        <v>1205</v>
      </c>
      <c r="D299" s="5">
        <v>1449135.0973586002</v>
      </c>
      <c r="E299" s="5">
        <v>54789.495314699998</v>
      </c>
      <c r="F299" s="5">
        <f t="shared" si="12"/>
        <v>3.7808410971873582E-2</v>
      </c>
      <c r="H299" s="5">
        <v>591</v>
      </c>
      <c r="I299" s="5">
        <v>508</v>
      </c>
      <c r="J299" s="5">
        <f t="shared" si="13"/>
        <v>1099</v>
      </c>
      <c r="K299" s="5">
        <f t="shared" si="14"/>
        <v>41.55144365808907</v>
      </c>
      <c r="Q299" s="27"/>
      <c r="R299" s="28"/>
    </row>
    <row r="300" spans="1:18" x14ac:dyDescent="0.3">
      <c r="A300" s="21" t="s">
        <v>1130</v>
      </c>
      <c r="B300" t="s">
        <v>1024</v>
      </c>
      <c r="C300" s="22" t="s">
        <v>1218</v>
      </c>
      <c r="D300" s="5">
        <v>1449135.0973586002</v>
      </c>
      <c r="E300" s="5">
        <v>488086.03780500003</v>
      </c>
      <c r="F300" s="5">
        <f t="shared" si="12"/>
        <v>0.33681196369797067</v>
      </c>
      <c r="H300" s="23">
        <v>591</v>
      </c>
      <c r="I300" s="5">
        <v>508</v>
      </c>
      <c r="J300" s="5">
        <f t="shared" si="13"/>
        <v>1099</v>
      </c>
      <c r="K300" s="5">
        <f t="shared" si="14"/>
        <v>370.15634810406976</v>
      </c>
      <c r="Q300" s="25"/>
      <c r="R300" s="31"/>
    </row>
    <row r="301" spans="1:18" x14ac:dyDescent="0.3">
      <c r="A301" s="21" t="s">
        <v>1130</v>
      </c>
      <c r="B301" t="s">
        <v>1024</v>
      </c>
      <c r="C301" s="22" t="s">
        <v>1226</v>
      </c>
      <c r="D301" s="5">
        <v>1449135.0973586002</v>
      </c>
      <c r="E301" s="5">
        <v>263918.27515</v>
      </c>
      <c r="F301" s="5">
        <f t="shared" si="12"/>
        <v>0.18212123606077515</v>
      </c>
      <c r="H301" s="5">
        <v>591</v>
      </c>
      <c r="I301" s="5">
        <v>508</v>
      </c>
      <c r="J301" s="5">
        <f t="shared" si="13"/>
        <v>1099</v>
      </c>
      <c r="K301" s="5">
        <f t="shared" si="14"/>
        <v>200.15123843079189</v>
      </c>
      <c r="Q301" s="27"/>
      <c r="R301" s="28"/>
    </row>
    <row r="302" spans="1:18" x14ac:dyDescent="0.3">
      <c r="A302" s="21" t="s">
        <v>1130</v>
      </c>
      <c r="B302" t="s">
        <v>1024</v>
      </c>
      <c r="C302" s="22" t="s">
        <v>1222</v>
      </c>
      <c r="D302" s="5">
        <v>1449135.0973586002</v>
      </c>
      <c r="E302" s="5">
        <v>174640.67611500001</v>
      </c>
      <c r="F302" s="5">
        <f t="shared" si="12"/>
        <v>0.1205137301783146</v>
      </c>
      <c r="H302" s="5">
        <v>591</v>
      </c>
      <c r="I302" s="5">
        <v>508</v>
      </c>
      <c r="J302" s="5">
        <f t="shared" si="13"/>
        <v>1099</v>
      </c>
      <c r="K302" s="5">
        <f t="shared" si="14"/>
        <v>132.44458946596774</v>
      </c>
      <c r="Q302" s="27"/>
      <c r="R302" s="28"/>
    </row>
    <row r="303" spans="1:18" x14ac:dyDescent="0.3">
      <c r="A303" s="21" t="s">
        <v>1130</v>
      </c>
      <c r="B303" t="s">
        <v>1024</v>
      </c>
      <c r="C303" s="22" t="s">
        <v>1227</v>
      </c>
      <c r="D303" s="5">
        <v>1449135.0973586002</v>
      </c>
      <c r="E303" s="5">
        <v>296791.73164999997</v>
      </c>
      <c r="F303" s="5">
        <f t="shared" si="12"/>
        <v>0.20480611655253869</v>
      </c>
      <c r="H303" s="5">
        <v>591</v>
      </c>
      <c r="I303" s="5">
        <v>508</v>
      </c>
      <c r="J303" s="5">
        <f t="shared" si="13"/>
        <v>1099</v>
      </c>
      <c r="K303" s="5">
        <f t="shared" si="14"/>
        <v>225.08192209124002</v>
      </c>
      <c r="Q303" s="25"/>
      <c r="R303" s="31"/>
    </row>
    <row r="304" spans="1:18" x14ac:dyDescent="0.3">
      <c r="A304" s="21" t="s">
        <v>1130</v>
      </c>
      <c r="B304" t="s">
        <v>1024</v>
      </c>
      <c r="C304" s="22" t="s">
        <v>1215</v>
      </c>
      <c r="D304" s="5">
        <v>1449135.0973586002</v>
      </c>
      <c r="E304" s="5">
        <v>112766.543953</v>
      </c>
      <c r="F304" s="5">
        <f t="shared" si="12"/>
        <v>7.7816446622916216E-2</v>
      </c>
      <c r="H304" s="5">
        <v>591</v>
      </c>
      <c r="I304" s="5">
        <v>508</v>
      </c>
      <c r="J304" s="5">
        <f t="shared" si="13"/>
        <v>1099</v>
      </c>
      <c r="K304" s="5">
        <f t="shared" si="14"/>
        <v>85.520274838584925</v>
      </c>
      <c r="Q304" s="27"/>
      <c r="R304" s="28"/>
    </row>
    <row r="305" spans="1:18" x14ac:dyDescent="0.3">
      <c r="A305" s="21" t="s">
        <v>1130</v>
      </c>
      <c r="B305" t="s">
        <v>1078</v>
      </c>
      <c r="C305" s="22" t="s">
        <v>1217</v>
      </c>
      <c r="D305" s="5">
        <v>2439885.4264911003</v>
      </c>
      <c r="E305" s="5">
        <v>722600.21816100006</v>
      </c>
      <c r="F305" s="5">
        <f t="shared" si="12"/>
        <v>0.29616153706045173</v>
      </c>
      <c r="H305" s="5">
        <v>20304</v>
      </c>
      <c r="I305" s="5">
        <v>622</v>
      </c>
      <c r="J305" s="5">
        <f t="shared" si="13"/>
        <v>20926</v>
      </c>
      <c r="K305" s="5">
        <f t="shared" si="14"/>
        <v>6197.4763245270133</v>
      </c>
      <c r="Q305" s="27"/>
      <c r="R305" s="28"/>
    </row>
    <row r="306" spans="1:18" x14ac:dyDescent="0.3">
      <c r="A306" s="21" t="s">
        <v>1130</v>
      </c>
      <c r="B306" t="s">
        <v>1078</v>
      </c>
      <c r="C306" s="22" t="s">
        <v>1205</v>
      </c>
      <c r="D306" s="5">
        <v>2439885.4264911003</v>
      </c>
      <c r="E306" s="5">
        <v>888597.50250299997</v>
      </c>
      <c r="F306" s="5">
        <f t="shared" si="12"/>
        <v>0.36419640564062411</v>
      </c>
      <c r="H306" s="5">
        <v>20304</v>
      </c>
      <c r="I306" s="5">
        <v>622</v>
      </c>
      <c r="J306" s="5">
        <f t="shared" si="13"/>
        <v>20926</v>
      </c>
      <c r="K306" s="5">
        <f t="shared" si="14"/>
        <v>7621.1739844356998</v>
      </c>
      <c r="Q306" s="25"/>
      <c r="R306" s="31"/>
    </row>
    <row r="307" spans="1:18" x14ac:dyDescent="0.3">
      <c r="A307" s="21" t="s">
        <v>1130</v>
      </c>
      <c r="B307" t="s">
        <v>1078</v>
      </c>
      <c r="C307" s="22" t="s">
        <v>1206</v>
      </c>
      <c r="D307" s="5">
        <v>2439885.4264911003</v>
      </c>
      <c r="E307" s="5">
        <v>330571.670851</v>
      </c>
      <c r="F307" s="5">
        <f t="shared" si="12"/>
        <v>0.13548655492664208</v>
      </c>
      <c r="H307" s="5">
        <v>20304</v>
      </c>
      <c r="I307" s="5">
        <v>622</v>
      </c>
      <c r="J307" s="5">
        <f t="shared" si="13"/>
        <v>20926</v>
      </c>
      <c r="K307" s="5">
        <f t="shared" si="14"/>
        <v>2835.1916483949121</v>
      </c>
      <c r="Q307" s="27"/>
      <c r="R307" s="28"/>
    </row>
    <row r="308" spans="1:18" x14ac:dyDescent="0.3">
      <c r="A308" s="21" t="s">
        <v>1130</v>
      </c>
      <c r="B308" t="s">
        <v>1078</v>
      </c>
      <c r="C308" s="22" t="s">
        <v>1207</v>
      </c>
      <c r="D308" s="5">
        <v>2439885.4264911003</v>
      </c>
      <c r="E308" s="5">
        <v>124964.900267</v>
      </c>
      <c r="F308" s="5">
        <f t="shared" si="12"/>
        <v>5.121752804873185E-2</v>
      </c>
      <c r="H308" s="5">
        <v>20304</v>
      </c>
      <c r="I308" s="5">
        <v>622</v>
      </c>
      <c r="J308" s="5">
        <f t="shared" si="13"/>
        <v>20926</v>
      </c>
      <c r="K308" s="5">
        <f t="shared" si="14"/>
        <v>1071.7779919477628</v>
      </c>
      <c r="Q308" s="27"/>
      <c r="R308" s="28"/>
    </row>
    <row r="309" spans="1:18" x14ac:dyDescent="0.3">
      <c r="A309" s="21" t="s">
        <v>1130</v>
      </c>
      <c r="B309" t="s">
        <v>1078</v>
      </c>
      <c r="C309" s="22" t="s">
        <v>1218</v>
      </c>
      <c r="D309" s="5">
        <v>2439885.4264911003</v>
      </c>
      <c r="E309" s="5">
        <v>361477.12751399999</v>
      </c>
      <c r="F309" s="5">
        <f t="shared" si="12"/>
        <v>0.14815332047532048</v>
      </c>
      <c r="H309" s="5">
        <v>20304</v>
      </c>
      <c r="I309" s="5">
        <v>622</v>
      </c>
      <c r="J309" s="5">
        <f t="shared" si="13"/>
        <v>20926</v>
      </c>
      <c r="K309" s="5">
        <f t="shared" si="14"/>
        <v>3100.2563842665563</v>
      </c>
      <c r="Q309" s="25"/>
      <c r="R309" s="31"/>
    </row>
    <row r="310" spans="1:18" x14ac:dyDescent="0.3">
      <c r="A310" s="21" t="s">
        <v>1130</v>
      </c>
      <c r="B310" t="s">
        <v>1078</v>
      </c>
      <c r="C310" s="22" t="s">
        <v>1215</v>
      </c>
      <c r="D310" s="5">
        <v>2439885.4264911003</v>
      </c>
      <c r="E310" s="5">
        <v>11674.007195100001</v>
      </c>
      <c r="F310" s="5">
        <f t="shared" si="12"/>
        <v>4.7846538482296157E-3</v>
      </c>
      <c r="H310" s="5">
        <v>20304</v>
      </c>
      <c r="I310" s="5">
        <v>622</v>
      </c>
      <c r="J310" s="5">
        <f t="shared" si="13"/>
        <v>20926</v>
      </c>
      <c r="K310" s="5">
        <f t="shared" si="14"/>
        <v>100.12366642805294</v>
      </c>
      <c r="Q310" s="27"/>
      <c r="R310" s="28"/>
    </row>
    <row r="311" spans="1:18" x14ac:dyDescent="0.3">
      <c r="A311" s="21" t="s">
        <v>1130</v>
      </c>
      <c r="B311" t="s">
        <v>1104</v>
      </c>
      <c r="C311" s="22" t="s">
        <v>1211</v>
      </c>
      <c r="D311" s="5">
        <v>1503734.9196474999</v>
      </c>
      <c r="E311" s="5">
        <v>258478.16575799999</v>
      </c>
      <c r="F311" s="5">
        <f t="shared" si="12"/>
        <v>0.17189077834183136</v>
      </c>
      <c r="H311" s="5">
        <v>78</v>
      </c>
      <c r="I311" s="5">
        <v>307</v>
      </c>
      <c r="J311" s="5">
        <f t="shared" si="13"/>
        <v>385</v>
      </c>
      <c r="K311" s="5">
        <f t="shared" si="14"/>
        <v>66.177949661605069</v>
      </c>
      <c r="Q311" s="27"/>
      <c r="R311" s="28"/>
    </row>
    <row r="312" spans="1:18" x14ac:dyDescent="0.3">
      <c r="A312" s="21" t="s">
        <v>1130</v>
      </c>
      <c r="B312" t="s">
        <v>1104</v>
      </c>
      <c r="C312" s="22" t="s">
        <v>1212</v>
      </c>
      <c r="D312" s="5">
        <v>1503734.9196474999</v>
      </c>
      <c r="E312" s="5">
        <v>99099.857498700003</v>
      </c>
      <c r="F312" s="5">
        <f t="shared" si="12"/>
        <v>6.5902478025801667E-2</v>
      </c>
      <c r="H312" s="5">
        <v>78</v>
      </c>
      <c r="I312" s="5">
        <v>307</v>
      </c>
      <c r="J312" s="5">
        <f t="shared" si="13"/>
        <v>385</v>
      </c>
      <c r="K312" s="5">
        <f t="shared" si="14"/>
        <v>25.372454039933643</v>
      </c>
      <c r="Q312" s="25"/>
      <c r="R312" s="31"/>
    </row>
    <row r="313" spans="1:18" x14ac:dyDescent="0.3">
      <c r="A313" s="21" t="s">
        <v>1130</v>
      </c>
      <c r="B313" t="s">
        <v>1104</v>
      </c>
      <c r="C313" s="22" t="s">
        <v>1213</v>
      </c>
      <c r="D313" s="5">
        <v>1503734.9196474999</v>
      </c>
      <c r="E313" s="5">
        <v>429352.330258</v>
      </c>
      <c r="F313" s="5">
        <f t="shared" si="12"/>
        <v>0.28552394750442267</v>
      </c>
      <c r="H313" s="5">
        <v>78</v>
      </c>
      <c r="I313" s="5">
        <v>307</v>
      </c>
      <c r="J313" s="5">
        <f t="shared" si="13"/>
        <v>385</v>
      </c>
      <c r="K313" s="5">
        <f t="shared" si="14"/>
        <v>109.92671978920272</v>
      </c>
      <c r="Q313" s="27"/>
      <c r="R313" s="28"/>
    </row>
    <row r="314" spans="1:18" x14ac:dyDescent="0.3">
      <c r="A314" s="21" t="s">
        <v>1130</v>
      </c>
      <c r="B314" t="s">
        <v>1104</v>
      </c>
      <c r="C314" s="22" t="s">
        <v>1214</v>
      </c>
      <c r="D314" s="5">
        <v>1503734.9196474999</v>
      </c>
      <c r="E314" s="5">
        <v>233154.878769</v>
      </c>
      <c r="F314" s="5">
        <f t="shared" si="12"/>
        <v>0.15505051836107878</v>
      </c>
      <c r="H314" s="5">
        <v>78</v>
      </c>
      <c r="I314" s="5">
        <v>307</v>
      </c>
      <c r="J314" s="5">
        <f t="shared" si="13"/>
        <v>385</v>
      </c>
      <c r="K314" s="5">
        <f t="shared" si="14"/>
        <v>59.694449569015326</v>
      </c>
      <c r="Q314" s="27"/>
      <c r="R314" s="28"/>
    </row>
    <row r="315" spans="1:18" x14ac:dyDescent="0.3">
      <c r="A315" s="21" t="s">
        <v>1130</v>
      </c>
      <c r="B315" t="s">
        <v>1104</v>
      </c>
      <c r="C315" s="22" t="s">
        <v>1228</v>
      </c>
      <c r="D315" s="5">
        <v>1503734.9196474999</v>
      </c>
      <c r="E315" s="5">
        <v>12540.196026400001</v>
      </c>
      <c r="F315" s="5">
        <f t="shared" si="12"/>
        <v>8.339366109380254E-3</v>
      </c>
      <c r="H315" s="5">
        <v>78</v>
      </c>
      <c r="I315" s="5">
        <v>307</v>
      </c>
      <c r="J315" s="5">
        <f t="shared" si="13"/>
        <v>385</v>
      </c>
      <c r="K315" s="5">
        <f t="shared" si="14"/>
        <v>3.2106559521113978</v>
      </c>
      <c r="Q315" s="25"/>
      <c r="R315" s="31"/>
    </row>
    <row r="316" spans="1:18" x14ac:dyDescent="0.3">
      <c r="A316" s="21" t="s">
        <v>1130</v>
      </c>
      <c r="B316" t="s">
        <v>1104</v>
      </c>
      <c r="C316" s="22" t="s">
        <v>1229</v>
      </c>
      <c r="D316" s="5">
        <v>1503734.9196474999</v>
      </c>
      <c r="E316" s="5">
        <v>74470.879392400006</v>
      </c>
      <c r="F316" s="5">
        <f t="shared" si="12"/>
        <v>4.9523940968170907E-2</v>
      </c>
      <c r="H316" s="5">
        <v>78</v>
      </c>
      <c r="I316" s="5">
        <v>307</v>
      </c>
      <c r="J316" s="5">
        <f t="shared" si="13"/>
        <v>385</v>
      </c>
      <c r="K316" s="5">
        <f t="shared" si="14"/>
        <v>19.066717272745798</v>
      </c>
      <c r="Q316" s="25"/>
      <c r="R316" s="24"/>
    </row>
    <row r="317" spans="1:18" x14ac:dyDescent="0.3">
      <c r="A317" s="21" t="s">
        <v>1130</v>
      </c>
      <c r="B317" t="s">
        <v>1104</v>
      </c>
      <c r="C317" s="22" t="s">
        <v>1230</v>
      </c>
      <c r="D317" s="5">
        <v>1503734.9196474999</v>
      </c>
      <c r="E317" s="5">
        <v>288743.12405899999</v>
      </c>
      <c r="F317" s="5">
        <f t="shared" si="12"/>
        <v>0.19201730324031188</v>
      </c>
      <c r="H317" s="5">
        <v>78</v>
      </c>
      <c r="I317" s="5">
        <v>307</v>
      </c>
      <c r="J317" s="5">
        <f t="shared" si="13"/>
        <v>385</v>
      </c>
      <c r="K317" s="5">
        <f t="shared" si="14"/>
        <v>73.926661747520072</v>
      </c>
      <c r="Q317" s="29"/>
      <c r="R317" s="30"/>
    </row>
    <row r="318" spans="1:18" x14ac:dyDescent="0.3">
      <c r="A318" s="21" t="s">
        <v>1130</v>
      </c>
      <c r="B318" t="s">
        <v>1104</v>
      </c>
      <c r="C318" s="22" t="s">
        <v>1231</v>
      </c>
      <c r="D318" s="5">
        <v>1503734.9196474999</v>
      </c>
      <c r="E318" s="5">
        <v>107895.487886</v>
      </c>
      <c r="F318" s="5">
        <f t="shared" si="12"/>
        <v>7.1751667449002562E-2</v>
      </c>
      <c r="H318" s="5">
        <v>78</v>
      </c>
      <c r="I318" s="5">
        <v>307</v>
      </c>
      <c r="J318" s="5">
        <f t="shared" si="13"/>
        <v>385</v>
      </c>
      <c r="K318" s="5">
        <f t="shared" si="14"/>
        <v>27.624391967865986</v>
      </c>
      <c r="Q318" s="27"/>
      <c r="R318" s="28"/>
    </row>
    <row r="319" spans="1:18" x14ac:dyDescent="0.3">
      <c r="A319" s="21" t="s">
        <v>1131</v>
      </c>
      <c r="B319" t="s">
        <v>938</v>
      </c>
      <c r="C319" s="22" t="s">
        <v>1232</v>
      </c>
      <c r="D319" s="5">
        <v>952946.06269399996</v>
      </c>
      <c r="E319" s="5">
        <v>123853.921088</v>
      </c>
      <c r="F319" s="5">
        <f t="shared" si="12"/>
        <v>0.1299694976837012</v>
      </c>
      <c r="H319" s="5">
        <v>32608</v>
      </c>
      <c r="I319" s="5">
        <v>438</v>
      </c>
      <c r="J319" s="5">
        <f t="shared" si="13"/>
        <v>33046</v>
      </c>
      <c r="K319" s="5">
        <f t="shared" si="14"/>
        <v>4294.9720204555897</v>
      </c>
      <c r="Q319" s="27"/>
      <c r="R319" s="28"/>
    </row>
    <row r="320" spans="1:18" x14ac:dyDescent="0.3">
      <c r="A320" s="21" t="s">
        <v>1131</v>
      </c>
      <c r="B320" t="s">
        <v>938</v>
      </c>
      <c r="C320" s="22" t="s">
        <v>1233</v>
      </c>
      <c r="D320" s="5">
        <v>952946.06269399996</v>
      </c>
      <c r="E320" s="5">
        <v>384620.27315399999</v>
      </c>
      <c r="F320" s="5">
        <f t="shared" si="12"/>
        <v>0.40361179736308456</v>
      </c>
      <c r="H320" s="5">
        <v>32608</v>
      </c>
      <c r="I320" s="5">
        <v>438</v>
      </c>
      <c r="J320" s="5">
        <f t="shared" si="13"/>
        <v>33046</v>
      </c>
      <c r="K320" s="5">
        <f t="shared" si="14"/>
        <v>13337.755455660492</v>
      </c>
      <c r="Q320" s="25"/>
      <c r="R320" s="31"/>
    </row>
    <row r="321" spans="1:18" x14ac:dyDescent="0.3">
      <c r="A321" s="21" t="s">
        <v>1131</v>
      </c>
      <c r="B321" t="s">
        <v>938</v>
      </c>
      <c r="C321" s="22" t="s">
        <v>1234</v>
      </c>
      <c r="D321" s="5">
        <v>952946.06269399996</v>
      </c>
      <c r="E321" s="5">
        <v>278804.11974599998</v>
      </c>
      <c r="F321" s="5">
        <f t="shared" si="12"/>
        <v>0.29257072426304431</v>
      </c>
      <c r="H321" s="5">
        <v>32608</v>
      </c>
      <c r="I321" s="5">
        <v>438</v>
      </c>
      <c r="J321" s="5">
        <f t="shared" si="13"/>
        <v>33046</v>
      </c>
      <c r="K321" s="5">
        <f t="shared" si="14"/>
        <v>9668.2921539965628</v>
      </c>
      <c r="Q321" s="27"/>
      <c r="R321" s="28"/>
    </row>
    <row r="322" spans="1:18" x14ac:dyDescent="0.3">
      <c r="A322" s="21" t="s">
        <v>1131</v>
      </c>
      <c r="B322" t="s">
        <v>938</v>
      </c>
      <c r="C322" s="22" t="s">
        <v>1216</v>
      </c>
      <c r="D322" s="5">
        <v>952946.06269399996</v>
      </c>
      <c r="E322" s="5">
        <v>165667.74870600001</v>
      </c>
      <c r="F322" s="5">
        <f t="shared" si="12"/>
        <v>0.17384798069016999</v>
      </c>
      <c r="H322" s="5">
        <v>32608</v>
      </c>
      <c r="I322" s="5">
        <v>438</v>
      </c>
      <c r="J322" s="5">
        <f t="shared" si="13"/>
        <v>33046</v>
      </c>
      <c r="K322" s="5">
        <f t="shared" si="14"/>
        <v>5744.9803698873575</v>
      </c>
      <c r="Q322" s="27"/>
      <c r="R322" s="28"/>
    </row>
    <row r="323" spans="1:18" x14ac:dyDescent="0.3">
      <c r="A323" s="21" t="s">
        <v>1131</v>
      </c>
      <c r="B323" t="s">
        <v>949</v>
      </c>
      <c r="C323" s="22" t="s">
        <v>1235</v>
      </c>
      <c r="D323" s="5">
        <v>579829.5610619646</v>
      </c>
      <c r="E323" s="5">
        <v>34988.141918200003</v>
      </c>
      <c r="F323" s="5">
        <f t="shared" ref="F323:F386" si="15">E323/D323</f>
        <v>6.034211476579223E-2</v>
      </c>
      <c r="H323" s="5">
        <v>2690</v>
      </c>
      <c r="I323" s="5">
        <v>281</v>
      </c>
      <c r="J323" s="5">
        <f t="shared" ref="J323:J386" si="16">SUM(H323:I323)</f>
        <v>2971</v>
      </c>
      <c r="K323" s="5">
        <f t="shared" ref="K323:K386" si="17">J323*F323</f>
        <v>179.27642296916872</v>
      </c>
      <c r="Q323" s="25"/>
      <c r="R323" s="31"/>
    </row>
    <row r="324" spans="1:18" x14ac:dyDescent="0.3">
      <c r="A324" s="21" t="s">
        <v>1131</v>
      </c>
      <c r="B324" t="s">
        <v>949</v>
      </c>
      <c r="C324" s="22" t="s">
        <v>1236</v>
      </c>
      <c r="D324" s="5">
        <v>579829.5610619646</v>
      </c>
      <c r="E324" s="5">
        <v>544835.78996199998</v>
      </c>
      <c r="F324" s="5">
        <f t="shared" si="15"/>
        <v>0.93964817689551194</v>
      </c>
      <c r="H324" s="5">
        <v>2690</v>
      </c>
      <c r="I324" s="5">
        <v>281</v>
      </c>
      <c r="J324" s="5">
        <f t="shared" si="16"/>
        <v>2971</v>
      </c>
      <c r="K324" s="5">
        <f t="shared" si="17"/>
        <v>2791.694733556566</v>
      </c>
      <c r="Q324" s="27"/>
      <c r="R324" s="28"/>
    </row>
    <row r="325" spans="1:18" x14ac:dyDescent="0.3">
      <c r="A325" s="21" t="s">
        <v>1131</v>
      </c>
      <c r="B325" t="s">
        <v>949</v>
      </c>
      <c r="C325" s="22" t="s">
        <v>1237</v>
      </c>
      <c r="D325" s="5">
        <v>579829.5610619646</v>
      </c>
      <c r="E325" s="5">
        <v>5.6291817647200002</v>
      </c>
      <c r="F325" s="5">
        <f t="shared" si="15"/>
        <v>9.7083386959610827E-6</v>
      </c>
      <c r="H325" s="5">
        <v>2690</v>
      </c>
      <c r="I325" s="5">
        <v>281</v>
      </c>
      <c r="J325" s="5">
        <f t="shared" si="16"/>
        <v>2971</v>
      </c>
      <c r="K325" s="5">
        <f t="shared" si="17"/>
        <v>2.8843474265700376E-2</v>
      </c>
      <c r="Q325" s="27"/>
      <c r="R325" s="28"/>
    </row>
    <row r="326" spans="1:18" x14ac:dyDescent="0.3">
      <c r="A326" s="21" t="s">
        <v>1131</v>
      </c>
      <c r="B326" t="s">
        <v>954</v>
      </c>
      <c r="C326" s="22" t="s">
        <v>1238</v>
      </c>
      <c r="D326" s="5">
        <v>612239.32691860001</v>
      </c>
      <c r="E326" s="5">
        <v>12333.4977982</v>
      </c>
      <c r="F326" s="5">
        <f t="shared" si="15"/>
        <v>2.0144896376184267E-2</v>
      </c>
      <c r="H326" s="5">
        <v>12313</v>
      </c>
      <c r="I326" s="5">
        <v>1636</v>
      </c>
      <c r="J326" s="5">
        <f t="shared" si="16"/>
        <v>13949</v>
      </c>
      <c r="K326" s="5">
        <f t="shared" si="17"/>
        <v>281.00115955139432</v>
      </c>
      <c r="Q326" s="25"/>
      <c r="R326" s="31"/>
    </row>
    <row r="327" spans="1:18" x14ac:dyDescent="0.3">
      <c r="A327" s="21" t="s">
        <v>1131</v>
      </c>
      <c r="B327" t="s">
        <v>954</v>
      </c>
      <c r="C327" s="22" t="s">
        <v>1239</v>
      </c>
      <c r="D327" s="5">
        <v>612239.32691860001</v>
      </c>
      <c r="E327" s="5">
        <v>150994.351715</v>
      </c>
      <c r="F327" s="5">
        <f t="shared" si="15"/>
        <v>0.24662635194467894</v>
      </c>
      <c r="H327" s="5">
        <v>12313</v>
      </c>
      <c r="I327" s="5">
        <v>1636</v>
      </c>
      <c r="J327" s="5">
        <f t="shared" si="16"/>
        <v>13949</v>
      </c>
      <c r="K327" s="5">
        <f t="shared" si="17"/>
        <v>3440.1909832763267</v>
      </c>
      <c r="Q327" s="27"/>
      <c r="R327" s="28"/>
    </row>
    <row r="328" spans="1:18" x14ac:dyDescent="0.3">
      <c r="A328" s="21" t="s">
        <v>1131</v>
      </c>
      <c r="B328" t="s">
        <v>954</v>
      </c>
      <c r="C328" s="22" t="s">
        <v>1240</v>
      </c>
      <c r="D328" s="5">
        <v>612239.32691860001</v>
      </c>
      <c r="E328" s="5">
        <v>375161.446047</v>
      </c>
      <c r="F328" s="5">
        <f t="shared" si="15"/>
        <v>0.61276927102214629</v>
      </c>
      <c r="H328" s="5">
        <v>12313</v>
      </c>
      <c r="I328" s="5">
        <v>1636</v>
      </c>
      <c r="J328" s="5">
        <f t="shared" si="16"/>
        <v>13949</v>
      </c>
      <c r="K328" s="5">
        <f t="shared" si="17"/>
        <v>8547.5185614879192</v>
      </c>
      <c r="Q328" s="27"/>
      <c r="R328" s="28"/>
    </row>
    <row r="329" spans="1:18" x14ac:dyDescent="0.3">
      <c r="A329" s="21" t="s">
        <v>1131</v>
      </c>
      <c r="B329" t="s">
        <v>954</v>
      </c>
      <c r="C329" s="22" t="s">
        <v>1241</v>
      </c>
      <c r="D329" s="5">
        <v>612239.32691860001</v>
      </c>
      <c r="E329" s="5">
        <v>73750.031358399996</v>
      </c>
      <c r="F329" s="5">
        <f t="shared" si="15"/>
        <v>0.12045948065699053</v>
      </c>
      <c r="H329" s="5">
        <v>12313</v>
      </c>
      <c r="I329" s="5">
        <v>1636</v>
      </c>
      <c r="J329" s="5">
        <f t="shared" si="16"/>
        <v>13949</v>
      </c>
      <c r="K329" s="5">
        <f t="shared" si="17"/>
        <v>1680.2892956843609</v>
      </c>
      <c r="Q329" s="25"/>
      <c r="R329" s="31"/>
    </row>
    <row r="330" spans="1:18" x14ac:dyDescent="0.3">
      <c r="A330" s="21" t="s">
        <v>1131</v>
      </c>
      <c r="B330" t="s">
        <v>966</v>
      </c>
      <c r="C330" s="22" t="s">
        <v>1242</v>
      </c>
      <c r="D330" s="5">
        <v>593830.96171586006</v>
      </c>
      <c r="E330" s="5">
        <v>449228.90868699999</v>
      </c>
      <c r="F330" s="5">
        <f t="shared" si="15"/>
        <v>0.75649290395530078</v>
      </c>
      <c r="H330" s="5">
        <v>936</v>
      </c>
      <c r="I330" s="5">
        <v>593</v>
      </c>
      <c r="J330" s="5">
        <f t="shared" si="16"/>
        <v>1529</v>
      </c>
      <c r="K330" s="5">
        <f t="shared" si="17"/>
        <v>1156.677650147655</v>
      </c>
      <c r="Q330" s="27"/>
      <c r="R330" s="28"/>
    </row>
    <row r="331" spans="1:18" x14ac:dyDescent="0.3">
      <c r="A331" s="21" t="s">
        <v>1131</v>
      </c>
      <c r="B331" t="s">
        <v>966</v>
      </c>
      <c r="C331" s="22" t="s">
        <v>1243</v>
      </c>
      <c r="D331" s="5">
        <v>593830.96171586006</v>
      </c>
      <c r="E331" s="5">
        <v>32407.364557199999</v>
      </c>
      <c r="F331" s="5">
        <f t="shared" si="15"/>
        <v>5.4573383077837018E-2</v>
      </c>
      <c r="H331" s="5">
        <v>936</v>
      </c>
      <c r="I331" s="5">
        <v>593</v>
      </c>
      <c r="J331" s="5">
        <f t="shared" si="16"/>
        <v>1529</v>
      </c>
      <c r="K331" s="5">
        <f t="shared" si="17"/>
        <v>83.442702726012797</v>
      </c>
      <c r="Q331" s="27"/>
      <c r="R331" s="28"/>
    </row>
    <row r="332" spans="1:18" x14ac:dyDescent="0.3">
      <c r="A332" s="21" t="s">
        <v>1131</v>
      </c>
      <c r="B332" t="s">
        <v>966</v>
      </c>
      <c r="C332" s="22" t="s">
        <v>1244</v>
      </c>
      <c r="D332" s="5">
        <v>593830.96171586006</v>
      </c>
      <c r="E332" s="5">
        <v>108212.870091</v>
      </c>
      <c r="F332" s="5">
        <f t="shared" si="15"/>
        <v>0.18222840684884728</v>
      </c>
      <c r="H332" s="5">
        <v>936</v>
      </c>
      <c r="I332" s="5">
        <v>593</v>
      </c>
      <c r="J332" s="5">
        <f t="shared" si="16"/>
        <v>1529</v>
      </c>
      <c r="K332" s="5">
        <f t="shared" si="17"/>
        <v>278.62723407188747</v>
      </c>
      <c r="Q332" s="25"/>
      <c r="R332" s="31"/>
    </row>
    <row r="333" spans="1:18" x14ac:dyDescent="0.3">
      <c r="A333" s="21" t="s">
        <v>1131</v>
      </c>
      <c r="B333" t="s">
        <v>966</v>
      </c>
      <c r="C333" s="22" t="s">
        <v>1245</v>
      </c>
      <c r="D333" s="5">
        <v>593830.96171586006</v>
      </c>
      <c r="E333" s="5">
        <v>3981.81838066</v>
      </c>
      <c r="F333" s="5">
        <f t="shared" si="15"/>
        <v>6.7053061180148525E-3</v>
      </c>
      <c r="H333" s="5">
        <v>936</v>
      </c>
      <c r="I333" s="5">
        <v>593</v>
      </c>
      <c r="J333" s="5">
        <f t="shared" si="16"/>
        <v>1529</v>
      </c>
      <c r="K333" s="5">
        <f t="shared" si="17"/>
        <v>10.252413054444709</v>
      </c>
      <c r="Q333" s="27"/>
      <c r="R333" s="28"/>
    </row>
    <row r="334" spans="1:18" x14ac:dyDescent="0.3">
      <c r="A334" s="21" t="s">
        <v>1131</v>
      </c>
      <c r="B334" t="s">
        <v>967</v>
      </c>
      <c r="C334" s="22" t="s">
        <v>1243</v>
      </c>
      <c r="D334" s="5">
        <v>820130.4876624</v>
      </c>
      <c r="E334" s="5">
        <v>11249.7603795</v>
      </c>
      <c r="F334" s="5">
        <f t="shared" si="15"/>
        <v>1.3717037165103989E-2</v>
      </c>
      <c r="H334" s="5">
        <v>1379</v>
      </c>
      <c r="I334" s="5">
        <v>1259</v>
      </c>
      <c r="J334" s="5">
        <f t="shared" si="16"/>
        <v>2638</v>
      </c>
      <c r="K334" s="5">
        <f t="shared" si="17"/>
        <v>36.185544041544325</v>
      </c>
      <c r="Q334" s="27"/>
      <c r="R334" s="28"/>
    </row>
    <row r="335" spans="1:18" x14ac:dyDescent="0.3">
      <c r="A335" s="21" t="s">
        <v>1131</v>
      </c>
      <c r="B335" t="s">
        <v>967</v>
      </c>
      <c r="C335" s="22" t="s">
        <v>1239</v>
      </c>
      <c r="D335" s="5">
        <v>820130.4876624</v>
      </c>
      <c r="E335" s="5">
        <v>434836.33501500002</v>
      </c>
      <c r="F335" s="5">
        <f t="shared" si="15"/>
        <v>0.53020384140870624</v>
      </c>
      <c r="H335" s="5">
        <v>1379</v>
      </c>
      <c r="I335" s="5">
        <v>1259</v>
      </c>
      <c r="J335" s="5">
        <f t="shared" si="16"/>
        <v>2638</v>
      </c>
      <c r="K335" s="5">
        <f t="shared" si="17"/>
        <v>1398.677733636167</v>
      </c>
      <c r="Q335" s="25"/>
      <c r="R335" s="31"/>
    </row>
    <row r="336" spans="1:18" x14ac:dyDescent="0.3">
      <c r="A336" s="21" t="s">
        <v>1131</v>
      </c>
      <c r="B336" t="s">
        <v>967</v>
      </c>
      <c r="C336" s="22" t="s">
        <v>1240</v>
      </c>
      <c r="D336" s="5">
        <v>820130.4876624</v>
      </c>
      <c r="E336" s="5">
        <v>57673.688222899997</v>
      </c>
      <c r="F336" s="5">
        <f t="shared" si="15"/>
        <v>7.0322575602921489E-2</v>
      </c>
      <c r="H336" s="5">
        <v>1379</v>
      </c>
      <c r="I336" s="5">
        <v>1259</v>
      </c>
      <c r="J336" s="5">
        <f t="shared" si="16"/>
        <v>2638</v>
      </c>
      <c r="K336" s="5">
        <f t="shared" si="17"/>
        <v>185.51095444050688</v>
      </c>
      <c r="Q336" s="27"/>
      <c r="R336" s="28"/>
    </row>
    <row r="337" spans="1:18" x14ac:dyDescent="0.3">
      <c r="A337" s="21" t="s">
        <v>1131</v>
      </c>
      <c r="B337" t="s">
        <v>967</v>
      </c>
      <c r="C337" s="22" t="s">
        <v>1241</v>
      </c>
      <c r="D337" s="5">
        <v>820130.4876624</v>
      </c>
      <c r="E337" s="5">
        <v>316370.70404500002</v>
      </c>
      <c r="F337" s="5">
        <f t="shared" si="15"/>
        <v>0.38575654582326835</v>
      </c>
      <c r="H337" s="5">
        <v>1379</v>
      </c>
      <c r="I337" s="5">
        <v>1259</v>
      </c>
      <c r="J337" s="5">
        <f t="shared" si="16"/>
        <v>2638</v>
      </c>
      <c r="K337" s="5">
        <f t="shared" si="17"/>
        <v>1017.6257678817819</v>
      </c>
      <c r="Q337" s="27"/>
      <c r="R337" s="28"/>
    </row>
    <row r="338" spans="1:18" x14ac:dyDescent="0.3">
      <c r="A338" s="21" t="s">
        <v>1131</v>
      </c>
      <c r="B338" t="s">
        <v>972</v>
      </c>
      <c r="C338" s="22" t="s">
        <v>1243</v>
      </c>
      <c r="D338" s="5">
        <v>635940.24423886393</v>
      </c>
      <c r="E338" s="5">
        <v>4173.4264663499998</v>
      </c>
      <c r="F338" s="5">
        <f t="shared" si="15"/>
        <v>6.5626078930498214E-3</v>
      </c>
      <c r="H338" s="5">
        <v>4297</v>
      </c>
      <c r="I338" s="5">
        <v>775</v>
      </c>
      <c r="J338" s="5">
        <f t="shared" si="16"/>
        <v>5072</v>
      </c>
      <c r="K338" s="5">
        <f t="shared" si="17"/>
        <v>33.285547233548691</v>
      </c>
      <c r="Q338" s="25"/>
      <c r="R338" s="31"/>
    </row>
    <row r="339" spans="1:18" x14ac:dyDescent="0.3">
      <c r="A339" s="21" t="s">
        <v>1131</v>
      </c>
      <c r="B339" t="s">
        <v>972</v>
      </c>
      <c r="C339" s="22" t="s">
        <v>1245</v>
      </c>
      <c r="D339" s="5">
        <v>635940.24423886393</v>
      </c>
      <c r="E339" s="5">
        <v>300541.50786499999</v>
      </c>
      <c r="F339" s="5">
        <f t="shared" si="15"/>
        <v>0.47259394351541362</v>
      </c>
      <c r="H339" s="5">
        <v>4297</v>
      </c>
      <c r="I339" s="5">
        <v>775</v>
      </c>
      <c r="J339" s="5">
        <f t="shared" si="16"/>
        <v>5072</v>
      </c>
      <c r="K339" s="5">
        <f t="shared" si="17"/>
        <v>2396.996481510178</v>
      </c>
      <c r="Q339" s="27"/>
      <c r="R339" s="28"/>
    </row>
    <row r="340" spans="1:18" x14ac:dyDescent="0.3">
      <c r="A340" s="21" t="s">
        <v>1131</v>
      </c>
      <c r="B340" t="s">
        <v>972</v>
      </c>
      <c r="C340" s="22" t="s">
        <v>1239</v>
      </c>
      <c r="D340" s="5">
        <v>635940.24423886393</v>
      </c>
      <c r="E340" s="5">
        <v>131742.87169</v>
      </c>
      <c r="F340" s="5">
        <f t="shared" si="15"/>
        <v>0.2071623440779074</v>
      </c>
      <c r="H340" s="5">
        <v>4297</v>
      </c>
      <c r="I340" s="5">
        <v>775</v>
      </c>
      <c r="J340" s="5">
        <f t="shared" si="16"/>
        <v>5072</v>
      </c>
      <c r="K340" s="5">
        <f t="shared" si="17"/>
        <v>1050.7274091631464</v>
      </c>
      <c r="Q340" s="27"/>
      <c r="R340" s="28"/>
    </row>
    <row r="341" spans="1:18" x14ac:dyDescent="0.3">
      <c r="A341" s="21" t="s">
        <v>1131</v>
      </c>
      <c r="B341" t="s">
        <v>972</v>
      </c>
      <c r="C341" s="22" t="s">
        <v>1246</v>
      </c>
      <c r="D341" s="5">
        <v>635940.24423886393</v>
      </c>
      <c r="E341" s="5">
        <v>635.87091451399999</v>
      </c>
      <c r="F341" s="5">
        <f t="shared" si="15"/>
        <v>9.998909807556731E-4</v>
      </c>
      <c r="H341" s="5">
        <v>4297</v>
      </c>
      <c r="I341" s="5">
        <v>775</v>
      </c>
      <c r="J341" s="5">
        <f t="shared" si="16"/>
        <v>5072</v>
      </c>
      <c r="K341" s="5">
        <f t="shared" si="17"/>
        <v>5.0714470543927739</v>
      </c>
      <c r="Q341" s="25"/>
      <c r="R341" s="31"/>
    </row>
    <row r="342" spans="1:18" x14ac:dyDescent="0.3">
      <c r="A342" s="21" t="s">
        <v>1131</v>
      </c>
      <c r="B342" t="s">
        <v>972</v>
      </c>
      <c r="C342" s="22" t="s">
        <v>1247</v>
      </c>
      <c r="D342" s="5">
        <v>635940.24423886393</v>
      </c>
      <c r="E342" s="5">
        <v>198846.56730299999</v>
      </c>
      <c r="F342" s="5">
        <f t="shared" si="15"/>
        <v>0.31268121353287359</v>
      </c>
      <c r="H342" s="5">
        <v>4297</v>
      </c>
      <c r="I342" s="5">
        <v>775</v>
      </c>
      <c r="J342" s="5">
        <f t="shared" si="16"/>
        <v>5072</v>
      </c>
      <c r="K342" s="5">
        <f t="shared" si="17"/>
        <v>1585.9191150387348</v>
      </c>
      <c r="Q342" s="27"/>
      <c r="R342" s="28"/>
    </row>
    <row r="343" spans="1:18" x14ac:dyDescent="0.3">
      <c r="A343" s="21" t="s">
        <v>1131</v>
      </c>
      <c r="B343" t="s">
        <v>976</v>
      </c>
      <c r="C343" s="22" t="s">
        <v>1216</v>
      </c>
      <c r="D343" s="5">
        <v>502777.9484157</v>
      </c>
      <c r="E343" s="5">
        <v>497329.82673999999</v>
      </c>
      <c r="F343" s="5">
        <f t="shared" si="15"/>
        <v>0.98916396056575762</v>
      </c>
      <c r="H343" s="5">
        <v>337</v>
      </c>
      <c r="I343" s="5">
        <v>155</v>
      </c>
      <c r="J343" s="5">
        <f t="shared" si="16"/>
        <v>492</v>
      </c>
      <c r="K343" s="5">
        <f t="shared" si="17"/>
        <v>486.66866859835272</v>
      </c>
      <c r="Q343" s="27"/>
      <c r="R343" s="28"/>
    </row>
    <row r="344" spans="1:18" x14ac:dyDescent="0.3">
      <c r="A344" s="21" t="s">
        <v>1131</v>
      </c>
      <c r="B344" t="s">
        <v>976</v>
      </c>
      <c r="C344" s="22" t="s">
        <v>1229</v>
      </c>
      <c r="D344" s="5">
        <v>502777.9484157</v>
      </c>
      <c r="E344" s="5">
        <v>5448.1216757000002</v>
      </c>
      <c r="F344" s="5">
        <f t="shared" si="15"/>
        <v>1.0836039434242368E-2</v>
      </c>
      <c r="H344" s="5">
        <v>337</v>
      </c>
      <c r="I344" s="5">
        <v>155</v>
      </c>
      <c r="J344" s="5">
        <f t="shared" si="16"/>
        <v>492</v>
      </c>
      <c r="K344" s="5">
        <f t="shared" si="17"/>
        <v>5.3313314016472448</v>
      </c>
      <c r="Q344" s="25"/>
      <c r="R344" s="31"/>
    </row>
    <row r="345" spans="1:18" x14ac:dyDescent="0.3">
      <c r="A345" s="21" t="s">
        <v>1131</v>
      </c>
      <c r="B345" t="s">
        <v>977</v>
      </c>
      <c r="C345" s="22" t="s">
        <v>1248</v>
      </c>
      <c r="D345" s="5">
        <v>1796579.6445493801</v>
      </c>
      <c r="E345" s="5">
        <v>43878.039301500001</v>
      </c>
      <c r="F345" s="5">
        <f t="shared" si="15"/>
        <v>2.4423097208421025E-2</v>
      </c>
      <c r="H345" s="5">
        <v>525</v>
      </c>
      <c r="I345" s="5">
        <v>997</v>
      </c>
      <c r="J345" s="5">
        <f t="shared" si="16"/>
        <v>1522</v>
      </c>
      <c r="K345" s="5">
        <f t="shared" si="17"/>
        <v>37.1719539512168</v>
      </c>
      <c r="Q345" s="27"/>
      <c r="R345" s="28"/>
    </row>
    <row r="346" spans="1:18" x14ac:dyDescent="0.3">
      <c r="A346" s="21" t="s">
        <v>1131</v>
      </c>
      <c r="B346" t="s">
        <v>977</v>
      </c>
      <c r="C346" s="22" t="s">
        <v>1249</v>
      </c>
      <c r="D346" s="5">
        <v>1796579.6445493801</v>
      </c>
      <c r="E346" s="5">
        <v>4941.5767494800002</v>
      </c>
      <c r="F346" s="5">
        <f t="shared" si="15"/>
        <v>2.7505469988331364E-3</v>
      </c>
      <c r="H346" s="5">
        <v>525</v>
      </c>
      <c r="I346" s="5">
        <v>997</v>
      </c>
      <c r="J346" s="5">
        <f t="shared" si="16"/>
        <v>1522</v>
      </c>
      <c r="K346" s="5">
        <f t="shared" si="17"/>
        <v>4.1863325322240339</v>
      </c>
      <c r="Q346" s="27"/>
      <c r="R346" s="28"/>
    </row>
    <row r="347" spans="1:18" x14ac:dyDescent="0.3">
      <c r="A347" s="21" t="s">
        <v>1131</v>
      </c>
      <c r="B347" t="s">
        <v>977</v>
      </c>
      <c r="C347" s="22" t="s">
        <v>1250</v>
      </c>
      <c r="D347" s="5">
        <v>1796579.6445493801</v>
      </c>
      <c r="E347" s="5">
        <v>671301.73947999999</v>
      </c>
      <c r="F347" s="5">
        <f t="shared" si="15"/>
        <v>0.37365542992577799</v>
      </c>
      <c r="H347" s="5">
        <v>525</v>
      </c>
      <c r="I347" s="5">
        <v>997</v>
      </c>
      <c r="J347" s="5">
        <f t="shared" si="16"/>
        <v>1522</v>
      </c>
      <c r="K347" s="5">
        <f t="shared" si="17"/>
        <v>568.7035643470341</v>
      </c>
      <c r="Q347" s="25"/>
      <c r="R347" s="31"/>
    </row>
    <row r="348" spans="1:18" x14ac:dyDescent="0.3">
      <c r="A348" s="21" t="s">
        <v>1131</v>
      </c>
      <c r="B348" t="s">
        <v>977</v>
      </c>
      <c r="C348" s="22" t="s">
        <v>1229</v>
      </c>
      <c r="D348" s="5">
        <v>1796579.6445493801</v>
      </c>
      <c r="E348" s="5">
        <v>419849.32581299997</v>
      </c>
      <c r="F348" s="5">
        <f t="shared" si="15"/>
        <v>0.23369368961001838</v>
      </c>
      <c r="H348" s="5">
        <v>525</v>
      </c>
      <c r="I348" s="5">
        <v>997</v>
      </c>
      <c r="J348" s="5">
        <f t="shared" si="16"/>
        <v>1522</v>
      </c>
      <c r="K348" s="5">
        <f t="shared" si="17"/>
        <v>355.68179558644795</v>
      </c>
      <c r="Q348" s="27"/>
      <c r="R348" s="28"/>
    </row>
    <row r="349" spans="1:18" x14ac:dyDescent="0.3">
      <c r="A349" s="21" t="s">
        <v>1131</v>
      </c>
      <c r="B349" t="s">
        <v>977</v>
      </c>
      <c r="C349" s="22" t="s">
        <v>1251</v>
      </c>
      <c r="D349" s="5">
        <v>1796579.6445493801</v>
      </c>
      <c r="E349" s="5">
        <v>608125.95388299995</v>
      </c>
      <c r="F349" s="5">
        <f t="shared" si="15"/>
        <v>0.33849095180833505</v>
      </c>
      <c r="H349" s="5">
        <v>525</v>
      </c>
      <c r="I349" s="5">
        <v>997</v>
      </c>
      <c r="J349" s="5">
        <f t="shared" si="16"/>
        <v>1522</v>
      </c>
      <c r="K349" s="5">
        <f t="shared" si="17"/>
        <v>515.18322865228595</v>
      </c>
      <c r="Q349" s="27"/>
      <c r="R349" s="28"/>
    </row>
    <row r="350" spans="1:18" x14ac:dyDescent="0.3">
      <c r="A350" s="21" t="s">
        <v>1131</v>
      </c>
      <c r="B350" t="s">
        <v>977</v>
      </c>
      <c r="C350" s="22" t="s">
        <v>1231</v>
      </c>
      <c r="D350" s="5">
        <v>1796579.6445493801</v>
      </c>
      <c r="E350" s="5">
        <v>48483.009322400001</v>
      </c>
      <c r="F350" s="5">
        <f t="shared" si="15"/>
        <v>2.6986284448614332E-2</v>
      </c>
      <c r="H350" s="5">
        <v>525</v>
      </c>
      <c r="I350" s="5">
        <v>997</v>
      </c>
      <c r="J350" s="5">
        <f t="shared" si="16"/>
        <v>1522</v>
      </c>
      <c r="K350" s="5">
        <f t="shared" si="17"/>
        <v>41.07312493079101</v>
      </c>
      <c r="Q350" s="25"/>
      <c r="R350" s="31"/>
    </row>
    <row r="351" spans="1:18" x14ac:dyDescent="0.3">
      <c r="A351" s="21" t="s">
        <v>1131</v>
      </c>
      <c r="B351" t="s">
        <v>812</v>
      </c>
      <c r="C351" s="22" t="s">
        <v>1234</v>
      </c>
      <c r="D351" s="5">
        <v>577161.39099099999</v>
      </c>
      <c r="E351" s="5">
        <v>396791.865621</v>
      </c>
      <c r="F351" s="5">
        <f t="shared" si="15"/>
        <v>0.68748858086244957</v>
      </c>
      <c r="H351" s="5">
        <v>5533</v>
      </c>
      <c r="I351" s="5">
        <v>293</v>
      </c>
      <c r="J351" s="5">
        <f t="shared" si="16"/>
        <v>5826</v>
      </c>
      <c r="K351" s="5">
        <f t="shared" si="17"/>
        <v>4005.3084721046312</v>
      </c>
      <c r="Q351" s="27"/>
      <c r="R351" s="28"/>
    </row>
    <row r="352" spans="1:18" x14ac:dyDescent="0.3">
      <c r="A352" s="21" t="s">
        <v>1131</v>
      </c>
      <c r="B352" t="s">
        <v>812</v>
      </c>
      <c r="C352" s="22" t="s">
        <v>1216</v>
      </c>
      <c r="D352" s="5">
        <v>577161.39099099999</v>
      </c>
      <c r="E352" s="5">
        <v>180369.52536999999</v>
      </c>
      <c r="F352" s="5">
        <f t="shared" si="15"/>
        <v>0.31251141913755037</v>
      </c>
      <c r="H352" s="5">
        <v>5533</v>
      </c>
      <c r="I352" s="5">
        <v>293</v>
      </c>
      <c r="J352" s="5">
        <f t="shared" si="16"/>
        <v>5826</v>
      </c>
      <c r="K352" s="5">
        <f t="shared" si="17"/>
        <v>1820.6915278953684</v>
      </c>
      <c r="Q352" s="27"/>
      <c r="R352" s="28"/>
    </row>
    <row r="353" spans="1:18" x14ac:dyDescent="0.3">
      <c r="A353" s="21" t="s">
        <v>1131</v>
      </c>
      <c r="B353" t="s">
        <v>1001</v>
      </c>
      <c r="C353" s="22" t="s">
        <v>1233</v>
      </c>
      <c r="D353" s="5">
        <v>576598.60739843664</v>
      </c>
      <c r="E353" s="5">
        <v>165900.38641499999</v>
      </c>
      <c r="F353" s="5">
        <f t="shared" si="15"/>
        <v>0.28772248889661434</v>
      </c>
      <c r="H353" s="5">
        <v>52272</v>
      </c>
      <c r="I353" s="5">
        <v>232</v>
      </c>
      <c r="J353" s="5">
        <f t="shared" si="16"/>
        <v>52504</v>
      </c>
      <c r="K353" s="5">
        <f t="shared" si="17"/>
        <v>15106.581557027839</v>
      </c>
      <c r="Q353" s="25"/>
      <c r="R353" s="31"/>
    </row>
    <row r="354" spans="1:18" x14ac:dyDescent="0.3">
      <c r="A354" s="21" t="s">
        <v>1131</v>
      </c>
      <c r="B354" t="s">
        <v>1001</v>
      </c>
      <c r="C354" s="22" t="s">
        <v>1234</v>
      </c>
      <c r="D354" s="5">
        <v>576598.60739843664</v>
      </c>
      <c r="E354" s="5">
        <v>71513.955839699993</v>
      </c>
      <c r="F354" s="5">
        <f t="shared" si="15"/>
        <v>0.12402727811356468</v>
      </c>
      <c r="H354" s="5">
        <v>52272</v>
      </c>
      <c r="I354" s="5">
        <v>232</v>
      </c>
      <c r="J354" s="5">
        <f t="shared" si="16"/>
        <v>52504</v>
      </c>
      <c r="K354" s="5">
        <f t="shared" si="17"/>
        <v>6511.9282100745995</v>
      </c>
      <c r="Q354" s="27"/>
      <c r="R354" s="28"/>
    </row>
    <row r="355" spans="1:18" x14ac:dyDescent="0.3">
      <c r="A355" s="21" t="s">
        <v>1131</v>
      </c>
      <c r="B355" t="s">
        <v>1001</v>
      </c>
      <c r="C355" s="22" t="s">
        <v>1237</v>
      </c>
      <c r="D355" s="5">
        <v>576598.60739843664</v>
      </c>
      <c r="E355" s="5">
        <v>90.244357764</v>
      </c>
      <c r="F355" s="5">
        <f t="shared" si="15"/>
        <v>1.5651157773546279E-4</v>
      </c>
      <c r="H355" s="5">
        <v>52272</v>
      </c>
      <c r="I355" s="5">
        <v>232</v>
      </c>
      <c r="J355" s="5">
        <f t="shared" si="16"/>
        <v>52504</v>
      </c>
      <c r="K355" s="5">
        <f t="shared" si="17"/>
        <v>8.2174838774227386</v>
      </c>
      <c r="Q355" s="27"/>
      <c r="R355" s="28"/>
    </row>
    <row r="356" spans="1:18" x14ac:dyDescent="0.3">
      <c r="A356" s="21" t="s">
        <v>1131</v>
      </c>
      <c r="B356" t="s">
        <v>1001</v>
      </c>
      <c r="C356" s="22" t="s">
        <v>1252</v>
      </c>
      <c r="D356" s="5">
        <v>576598.60739843664</v>
      </c>
      <c r="E356" s="5">
        <v>76.132488972700003</v>
      </c>
      <c r="F356" s="5">
        <f t="shared" si="15"/>
        <v>1.3203724045780002E-4</v>
      </c>
      <c r="H356" s="5">
        <v>52272</v>
      </c>
      <c r="I356" s="5">
        <v>232</v>
      </c>
      <c r="J356" s="5">
        <f t="shared" si="16"/>
        <v>52504</v>
      </c>
      <c r="K356" s="5">
        <f t="shared" si="17"/>
        <v>6.9324832729963317</v>
      </c>
      <c r="Q356" s="25"/>
      <c r="R356" s="31"/>
    </row>
    <row r="357" spans="1:18" x14ac:dyDescent="0.3">
      <c r="A357" s="21" t="s">
        <v>1131</v>
      </c>
      <c r="B357" t="s">
        <v>1001</v>
      </c>
      <c r="C357" s="22" t="s">
        <v>1249</v>
      </c>
      <c r="D357" s="5">
        <v>576598.60739843664</v>
      </c>
      <c r="E357" s="5">
        <v>127389.907989</v>
      </c>
      <c r="F357" s="5">
        <f t="shared" si="15"/>
        <v>0.2209334298668745</v>
      </c>
      <c r="H357" s="5">
        <v>52272</v>
      </c>
      <c r="I357" s="5">
        <v>232</v>
      </c>
      <c r="J357" s="5">
        <f t="shared" si="16"/>
        <v>52504</v>
      </c>
      <c r="K357" s="5">
        <f t="shared" si="17"/>
        <v>11599.88880173038</v>
      </c>
      <c r="Q357" s="27"/>
      <c r="R357" s="28"/>
    </row>
    <row r="358" spans="1:18" x14ac:dyDescent="0.3">
      <c r="A358" s="21" t="s">
        <v>1131</v>
      </c>
      <c r="B358" t="s">
        <v>1001</v>
      </c>
      <c r="C358" s="22" t="s">
        <v>1244</v>
      </c>
      <c r="D358" s="5">
        <v>576598.60739843664</v>
      </c>
      <c r="E358" s="5">
        <v>211627.980308</v>
      </c>
      <c r="F358" s="5">
        <f t="shared" si="15"/>
        <v>0.36702825430475328</v>
      </c>
      <c r="H358" s="5">
        <v>52272</v>
      </c>
      <c r="I358" s="5">
        <v>232</v>
      </c>
      <c r="J358" s="5">
        <f t="shared" si="16"/>
        <v>52504</v>
      </c>
      <c r="K358" s="5">
        <f t="shared" si="17"/>
        <v>19270.451464016765</v>
      </c>
      <c r="Q358" s="27"/>
      <c r="R358" s="28"/>
    </row>
    <row r="359" spans="1:18" x14ac:dyDescent="0.3">
      <c r="A359" s="21" t="s">
        <v>1131</v>
      </c>
      <c r="B359" t="s">
        <v>663</v>
      </c>
      <c r="C359" s="22" t="s">
        <v>1236</v>
      </c>
      <c r="D359" s="5">
        <v>578689.57307749998</v>
      </c>
      <c r="E359" s="5">
        <v>169218.50498999999</v>
      </c>
      <c r="F359" s="5">
        <f t="shared" si="15"/>
        <v>0.2924167167728417</v>
      </c>
      <c r="H359" s="5">
        <v>4799</v>
      </c>
      <c r="I359" s="5">
        <v>366</v>
      </c>
      <c r="J359" s="5">
        <f t="shared" si="16"/>
        <v>5165</v>
      </c>
      <c r="K359" s="5">
        <f t="shared" si="17"/>
        <v>1510.3323421317273</v>
      </c>
      <c r="Q359" s="25"/>
      <c r="R359" s="31"/>
    </row>
    <row r="360" spans="1:18" x14ac:dyDescent="0.3">
      <c r="A360" s="21" t="s">
        <v>1131</v>
      </c>
      <c r="B360" t="s">
        <v>663</v>
      </c>
      <c r="C360" s="22" t="s">
        <v>1233</v>
      </c>
      <c r="D360" s="5">
        <v>578689.57307749998</v>
      </c>
      <c r="E360" s="5">
        <v>67356.680646399996</v>
      </c>
      <c r="F360" s="5">
        <f t="shared" si="15"/>
        <v>0.1163951862622888</v>
      </c>
      <c r="H360" s="5">
        <v>4799</v>
      </c>
      <c r="I360" s="5">
        <v>366</v>
      </c>
      <c r="J360" s="5">
        <f t="shared" si="16"/>
        <v>5165</v>
      </c>
      <c r="K360" s="5">
        <f t="shared" si="17"/>
        <v>601.18113704472159</v>
      </c>
      <c r="Q360" s="27"/>
      <c r="R360" s="28"/>
    </row>
    <row r="361" spans="1:18" x14ac:dyDescent="0.3">
      <c r="A361" s="21" t="s">
        <v>1131</v>
      </c>
      <c r="B361" t="s">
        <v>663</v>
      </c>
      <c r="C361" s="22" t="s">
        <v>1237</v>
      </c>
      <c r="D361" s="5">
        <v>578689.57307749998</v>
      </c>
      <c r="E361" s="5">
        <v>112352.584854</v>
      </c>
      <c r="F361" s="5">
        <f t="shared" si="15"/>
        <v>0.1941500073286328</v>
      </c>
      <c r="H361" s="5">
        <v>4799</v>
      </c>
      <c r="I361" s="5">
        <v>366</v>
      </c>
      <c r="J361" s="5">
        <f t="shared" si="16"/>
        <v>5165</v>
      </c>
      <c r="K361" s="5">
        <f t="shared" si="17"/>
        <v>1002.7847878523884</v>
      </c>
      <c r="Q361" s="27"/>
      <c r="R361" s="28"/>
    </row>
    <row r="362" spans="1:18" x14ac:dyDescent="0.3">
      <c r="A362" s="21" t="s">
        <v>1131</v>
      </c>
      <c r="B362" t="s">
        <v>663</v>
      </c>
      <c r="C362" s="22" t="s">
        <v>1252</v>
      </c>
      <c r="D362" s="5">
        <v>578689.57307749998</v>
      </c>
      <c r="E362" s="5">
        <v>213203.18667900001</v>
      </c>
      <c r="F362" s="5">
        <f t="shared" si="15"/>
        <v>0.36842410265865833</v>
      </c>
      <c r="H362" s="5">
        <v>4799</v>
      </c>
      <c r="I362" s="5">
        <v>366</v>
      </c>
      <c r="J362" s="5">
        <f t="shared" si="16"/>
        <v>5165</v>
      </c>
      <c r="K362" s="5">
        <f t="shared" si="17"/>
        <v>1902.9104902319702</v>
      </c>
      <c r="Q362" s="25"/>
      <c r="R362" s="31"/>
    </row>
    <row r="363" spans="1:18" x14ac:dyDescent="0.3">
      <c r="A363" s="21" t="s">
        <v>1131</v>
      </c>
      <c r="B363" t="s">
        <v>663</v>
      </c>
      <c r="C363" s="22" t="s">
        <v>1244</v>
      </c>
      <c r="D363" s="5">
        <v>578689.57307749998</v>
      </c>
      <c r="E363" s="5">
        <v>16558.615908100001</v>
      </c>
      <c r="F363" s="5">
        <f t="shared" si="15"/>
        <v>2.8613986977578422E-2</v>
      </c>
      <c r="H363" s="5">
        <v>4799</v>
      </c>
      <c r="I363" s="5">
        <v>366</v>
      </c>
      <c r="J363" s="5">
        <f t="shared" si="16"/>
        <v>5165</v>
      </c>
      <c r="K363" s="5">
        <f t="shared" si="17"/>
        <v>147.79124273919254</v>
      </c>
      <c r="Q363" s="27"/>
      <c r="R363" s="28"/>
    </row>
    <row r="364" spans="1:18" x14ac:dyDescent="0.3">
      <c r="A364" s="21" t="s">
        <v>1131</v>
      </c>
      <c r="B364" t="s">
        <v>1021</v>
      </c>
      <c r="C364" s="22" t="s">
        <v>1248</v>
      </c>
      <c r="D364" s="5">
        <v>672982.77474000002</v>
      </c>
      <c r="E364" s="5">
        <v>273487.113212</v>
      </c>
      <c r="F364" s="5">
        <f t="shared" si="15"/>
        <v>0.40638055456569289</v>
      </c>
      <c r="H364" s="5">
        <v>2803</v>
      </c>
      <c r="I364" s="5">
        <v>460</v>
      </c>
      <c r="J364" s="5">
        <f t="shared" si="16"/>
        <v>3263</v>
      </c>
      <c r="K364" s="5">
        <f t="shared" si="17"/>
        <v>1326.0197495478558</v>
      </c>
      <c r="Q364" s="27"/>
      <c r="R364" s="28"/>
    </row>
    <row r="365" spans="1:18" x14ac:dyDescent="0.3">
      <c r="A365" s="21" t="s">
        <v>1131</v>
      </c>
      <c r="B365" t="s">
        <v>1021</v>
      </c>
      <c r="C365" s="22" t="s">
        <v>1249</v>
      </c>
      <c r="D365" s="5">
        <v>672982.77474000002</v>
      </c>
      <c r="E365" s="5">
        <v>399495.66152800003</v>
      </c>
      <c r="F365" s="5">
        <f t="shared" si="15"/>
        <v>0.59361944543430711</v>
      </c>
      <c r="H365" s="5">
        <v>2803</v>
      </c>
      <c r="I365" s="5">
        <v>460</v>
      </c>
      <c r="J365" s="5">
        <f t="shared" si="16"/>
        <v>3263</v>
      </c>
      <c r="K365" s="5">
        <f t="shared" si="17"/>
        <v>1936.9802504521442</v>
      </c>
      <c r="Q365" s="25"/>
      <c r="R365" s="31"/>
    </row>
    <row r="366" spans="1:18" x14ac:dyDescent="0.3">
      <c r="A366" s="21" t="s">
        <v>1131</v>
      </c>
      <c r="B366" t="s">
        <v>1034</v>
      </c>
      <c r="C366" s="22" t="s">
        <v>1246</v>
      </c>
      <c r="D366" s="5">
        <v>800468.00711645</v>
      </c>
      <c r="E366" s="5">
        <v>5798.8985399100002</v>
      </c>
      <c r="F366" s="5">
        <f t="shared" si="15"/>
        <v>7.2443851451347158E-3</v>
      </c>
      <c r="H366" s="5">
        <v>985</v>
      </c>
      <c r="I366" s="5">
        <v>668</v>
      </c>
      <c r="J366" s="5">
        <f t="shared" si="16"/>
        <v>1653</v>
      </c>
      <c r="K366" s="5">
        <f t="shared" si="17"/>
        <v>11.974968644907685</v>
      </c>
      <c r="Q366" s="27"/>
      <c r="R366" s="28"/>
    </row>
    <row r="367" spans="1:18" x14ac:dyDescent="0.3">
      <c r="A367" s="21" t="s">
        <v>1131</v>
      </c>
      <c r="B367" t="s">
        <v>1034</v>
      </c>
      <c r="C367" s="22" t="s">
        <v>1253</v>
      </c>
      <c r="D367" s="5">
        <v>800468.00711645</v>
      </c>
      <c r="E367" s="5">
        <v>254773.554481</v>
      </c>
      <c r="F367" s="5">
        <f t="shared" si="15"/>
        <v>0.31828074603353412</v>
      </c>
      <c r="H367" s="5">
        <v>985</v>
      </c>
      <c r="I367" s="5">
        <v>668</v>
      </c>
      <c r="J367" s="5">
        <f t="shared" si="16"/>
        <v>1653</v>
      </c>
      <c r="K367" s="5">
        <f t="shared" si="17"/>
        <v>526.11807319343188</v>
      </c>
      <c r="Q367" s="27"/>
      <c r="R367" s="28"/>
    </row>
    <row r="368" spans="1:18" x14ac:dyDescent="0.3">
      <c r="A368" s="21" t="s">
        <v>1131</v>
      </c>
      <c r="B368" t="s">
        <v>1034</v>
      </c>
      <c r="C368" s="22" t="s">
        <v>1254</v>
      </c>
      <c r="D368" s="5">
        <v>800468.00711645</v>
      </c>
      <c r="E368" s="5">
        <v>133766.48433000001</v>
      </c>
      <c r="F368" s="5">
        <f t="shared" si="15"/>
        <v>0.16711034437450042</v>
      </c>
      <c r="H368" s="5">
        <v>985</v>
      </c>
      <c r="I368" s="5">
        <v>668</v>
      </c>
      <c r="J368" s="5">
        <f t="shared" si="16"/>
        <v>1653</v>
      </c>
      <c r="K368" s="5">
        <f t="shared" si="17"/>
        <v>276.23339925104921</v>
      </c>
      <c r="Q368" s="25"/>
      <c r="R368" s="31"/>
    </row>
    <row r="369" spans="1:18" x14ac:dyDescent="0.3">
      <c r="A369" s="21" t="s">
        <v>1131</v>
      </c>
      <c r="B369" t="s">
        <v>1034</v>
      </c>
      <c r="C369" s="22" t="s">
        <v>1255</v>
      </c>
      <c r="D369" s="5">
        <v>800468.00711645</v>
      </c>
      <c r="E369" s="5">
        <v>402442.52870899998</v>
      </c>
      <c r="F369" s="5">
        <f t="shared" si="15"/>
        <v>0.5027590423741366</v>
      </c>
      <c r="H369" s="5">
        <v>985</v>
      </c>
      <c r="I369" s="5">
        <v>668</v>
      </c>
      <c r="J369" s="5">
        <f t="shared" si="16"/>
        <v>1653</v>
      </c>
      <c r="K369" s="5">
        <f t="shared" si="17"/>
        <v>831.06069704444781</v>
      </c>
      <c r="Q369" s="27"/>
      <c r="R369" s="28"/>
    </row>
    <row r="370" spans="1:18" x14ac:dyDescent="0.3">
      <c r="A370" s="21" t="s">
        <v>1131</v>
      </c>
      <c r="B370" t="s">
        <v>1034</v>
      </c>
      <c r="C370" s="22" t="s">
        <v>1256</v>
      </c>
      <c r="D370" s="5">
        <v>800468.00711645</v>
      </c>
      <c r="E370" s="5">
        <v>3686.5410565400002</v>
      </c>
      <c r="F370" s="5">
        <f t="shared" si="15"/>
        <v>4.6054820726941208E-3</v>
      </c>
      <c r="H370" s="5">
        <v>985</v>
      </c>
      <c r="I370" s="5">
        <v>668</v>
      </c>
      <c r="J370" s="5">
        <f t="shared" si="16"/>
        <v>1653</v>
      </c>
      <c r="K370" s="5">
        <f t="shared" si="17"/>
        <v>7.6128618661633816</v>
      </c>
      <c r="Q370" s="27"/>
      <c r="R370" s="28"/>
    </row>
    <row r="371" spans="1:18" x14ac:dyDescent="0.3">
      <c r="A371" s="21" t="s">
        <v>1131</v>
      </c>
      <c r="B371" t="s">
        <v>1048</v>
      </c>
      <c r="C371" s="22" t="s">
        <v>1220</v>
      </c>
      <c r="D371" s="5">
        <v>433057.08714899997</v>
      </c>
      <c r="E371" s="5">
        <v>322198.32676099997</v>
      </c>
      <c r="F371" s="5">
        <f t="shared" si="15"/>
        <v>0.74400889933973691</v>
      </c>
      <c r="H371" s="5">
        <v>581</v>
      </c>
      <c r="I371" s="5">
        <v>70</v>
      </c>
      <c r="J371" s="5">
        <f t="shared" si="16"/>
        <v>651</v>
      </c>
      <c r="K371" s="5">
        <f t="shared" si="17"/>
        <v>484.34979347016872</v>
      </c>
      <c r="Q371" s="25"/>
      <c r="R371" s="31"/>
    </row>
    <row r="372" spans="1:18" x14ac:dyDescent="0.3">
      <c r="A372" s="21" t="s">
        <v>1131</v>
      </c>
      <c r="B372" t="s">
        <v>1048</v>
      </c>
      <c r="C372" s="22" t="s">
        <v>1216</v>
      </c>
      <c r="D372" s="5">
        <v>433057.08714899997</v>
      </c>
      <c r="E372" s="5">
        <v>110858.760388</v>
      </c>
      <c r="F372" s="5">
        <f t="shared" si="15"/>
        <v>0.25599110066026315</v>
      </c>
      <c r="H372" s="5">
        <v>581</v>
      </c>
      <c r="I372" s="5">
        <v>70</v>
      </c>
      <c r="J372" s="5">
        <f t="shared" si="16"/>
        <v>651</v>
      </c>
      <c r="K372" s="5">
        <f t="shared" si="17"/>
        <v>166.65020652983131</v>
      </c>
      <c r="Q372" s="27"/>
      <c r="R372" s="28"/>
    </row>
    <row r="373" spans="1:18" x14ac:dyDescent="0.3">
      <c r="A373" s="21" t="s">
        <v>1131</v>
      </c>
      <c r="B373" t="s">
        <v>1053</v>
      </c>
      <c r="C373" s="22" t="s">
        <v>1236</v>
      </c>
      <c r="D373" s="5">
        <v>585971.9565912307</v>
      </c>
      <c r="E373" s="5">
        <v>47.907065630699996</v>
      </c>
      <c r="F373" s="5">
        <f t="shared" si="15"/>
        <v>8.1756584238927292E-5</v>
      </c>
      <c r="H373" s="5">
        <v>14324</v>
      </c>
      <c r="I373" s="5">
        <v>273</v>
      </c>
      <c r="J373" s="5">
        <f t="shared" si="16"/>
        <v>14597</v>
      </c>
      <c r="K373" s="5">
        <f t="shared" si="17"/>
        <v>1.1934008601356216</v>
      </c>
      <c r="Q373" s="27"/>
      <c r="R373" s="28"/>
    </row>
    <row r="374" spans="1:18" x14ac:dyDescent="0.3">
      <c r="A374" s="21" t="s">
        <v>1131</v>
      </c>
      <c r="B374" t="s">
        <v>1053</v>
      </c>
      <c r="C374" s="22" t="s">
        <v>1233</v>
      </c>
      <c r="D374" s="5">
        <v>585971.9565912307</v>
      </c>
      <c r="E374" s="5">
        <v>320063.769371</v>
      </c>
      <c r="F374" s="5">
        <f t="shared" si="15"/>
        <v>0.54621004601125289</v>
      </c>
      <c r="H374" s="5">
        <v>14324</v>
      </c>
      <c r="I374" s="5">
        <v>273</v>
      </c>
      <c r="J374" s="5">
        <f t="shared" si="16"/>
        <v>14597</v>
      </c>
      <c r="K374" s="5">
        <f t="shared" si="17"/>
        <v>7973.0280416262585</v>
      </c>
      <c r="Q374" s="25"/>
      <c r="R374" s="31"/>
    </row>
    <row r="375" spans="1:18" x14ac:dyDescent="0.3">
      <c r="A375" s="21" t="s">
        <v>1131</v>
      </c>
      <c r="B375" t="s">
        <v>1053</v>
      </c>
      <c r="C375" s="22" t="s">
        <v>1234</v>
      </c>
      <c r="D375" s="5">
        <v>585971.9565912307</v>
      </c>
      <c r="E375" s="5">
        <v>23013.919328600001</v>
      </c>
      <c r="F375" s="5">
        <f t="shared" si="15"/>
        <v>3.9274779398110901E-2</v>
      </c>
      <c r="H375" s="5">
        <v>14324</v>
      </c>
      <c r="I375" s="5">
        <v>273</v>
      </c>
      <c r="J375" s="5">
        <f t="shared" si="16"/>
        <v>14597</v>
      </c>
      <c r="K375" s="5">
        <f t="shared" si="17"/>
        <v>573.29395487422482</v>
      </c>
      <c r="Q375" s="27"/>
      <c r="R375" s="28"/>
    </row>
    <row r="376" spans="1:18" x14ac:dyDescent="0.3">
      <c r="A376" s="21" t="s">
        <v>1131</v>
      </c>
      <c r="B376" t="s">
        <v>1053</v>
      </c>
      <c r="C376" s="22" t="s">
        <v>1237</v>
      </c>
      <c r="D376" s="5">
        <v>585971.9565912307</v>
      </c>
      <c r="E376" s="5">
        <v>242846.36082599999</v>
      </c>
      <c r="F376" s="5">
        <f t="shared" si="15"/>
        <v>0.41443341800639727</v>
      </c>
      <c r="H376" s="5">
        <v>14324</v>
      </c>
      <c r="I376" s="5">
        <v>273</v>
      </c>
      <c r="J376" s="5">
        <f t="shared" si="16"/>
        <v>14597</v>
      </c>
      <c r="K376" s="5">
        <f t="shared" si="17"/>
        <v>6049.4846026393807</v>
      </c>
      <c r="Q376" s="27"/>
      <c r="R376" s="28"/>
    </row>
    <row r="377" spans="1:18" x14ac:dyDescent="0.3">
      <c r="A377" s="21" t="s">
        <v>1131</v>
      </c>
      <c r="B377" t="s">
        <v>1054</v>
      </c>
      <c r="C377" s="22" t="s">
        <v>1246</v>
      </c>
      <c r="D377" s="5">
        <v>596560.13423600001</v>
      </c>
      <c r="E377" s="5">
        <v>102409.75404</v>
      </c>
      <c r="F377" s="5">
        <f t="shared" si="15"/>
        <v>0.17166710975609134</v>
      </c>
      <c r="H377" s="5">
        <v>10079</v>
      </c>
      <c r="I377" s="5">
        <v>1036</v>
      </c>
      <c r="J377" s="5">
        <f t="shared" si="16"/>
        <v>11115</v>
      </c>
      <c r="K377" s="5">
        <f t="shared" si="17"/>
        <v>1908.0799249389552</v>
      </c>
      <c r="Q377" s="25"/>
      <c r="R377" s="31"/>
    </row>
    <row r="378" spans="1:18" x14ac:dyDescent="0.3">
      <c r="A378" s="21" t="s">
        <v>1131</v>
      </c>
      <c r="B378" t="s">
        <v>1054</v>
      </c>
      <c r="C378" s="22" t="s">
        <v>1255</v>
      </c>
      <c r="D378" s="5">
        <v>596560.13423600001</v>
      </c>
      <c r="E378" s="5">
        <v>494150.38019599998</v>
      </c>
      <c r="F378" s="5">
        <f t="shared" si="15"/>
        <v>0.82833289024390866</v>
      </c>
      <c r="H378" s="5">
        <v>10079</v>
      </c>
      <c r="I378" s="5">
        <v>1036</v>
      </c>
      <c r="J378" s="5">
        <f t="shared" si="16"/>
        <v>11115</v>
      </c>
      <c r="K378" s="5">
        <f t="shared" si="17"/>
        <v>9206.9200750610453</v>
      </c>
      <c r="Q378" s="27"/>
      <c r="R378" s="28"/>
    </row>
    <row r="379" spans="1:18" x14ac:dyDescent="0.3">
      <c r="A379" s="21" t="s">
        <v>1131</v>
      </c>
      <c r="B379" t="s">
        <v>1056</v>
      </c>
      <c r="C379" s="22" t="s">
        <v>1239</v>
      </c>
      <c r="D379" s="5">
        <v>686972.04417899996</v>
      </c>
      <c r="E379" s="5">
        <v>274846.39611199999</v>
      </c>
      <c r="F379" s="5">
        <f t="shared" si="15"/>
        <v>0.40008381482316185</v>
      </c>
      <c r="H379" s="5">
        <v>2824</v>
      </c>
      <c r="I379" s="5">
        <v>1027</v>
      </c>
      <c r="J379" s="5">
        <f t="shared" si="16"/>
        <v>3851</v>
      </c>
      <c r="K379" s="5">
        <f t="shared" si="17"/>
        <v>1540.7227708839962</v>
      </c>
      <c r="Q379" s="27"/>
      <c r="R379" s="28"/>
    </row>
    <row r="380" spans="1:18" x14ac:dyDescent="0.3">
      <c r="A380" s="21" t="s">
        <v>1131</v>
      </c>
      <c r="B380" t="s">
        <v>1056</v>
      </c>
      <c r="C380" s="22" t="s">
        <v>1246</v>
      </c>
      <c r="D380" s="5">
        <v>686972.04417899996</v>
      </c>
      <c r="E380" s="5">
        <v>161728.57132300001</v>
      </c>
      <c r="F380" s="5">
        <f t="shared" si="15"/>
        <v>0.23542234752257171</v>
      </c>
      <c r="H380" s="5">
        <v>2824</v>
      </c>
      <c r="I380" s="5">
        <v>1027</v>
      </c>
      <c r="J380" s="5">
        <f t="shared" si="16"/>
        <v>3851</v>
      </c>
      <c r="K380" s="5">
        <f t="shared" si="17"/>
        <v>906.61146030942371</v>
      </c>
      <c r="Q380" s="25"/>
      <c r="R380" s="31"/>
    </row>
    <row r="381" spans="1:18" x14ac:dyDescent="0.3">
      <c r="A381" s="21" t="s">
        <v>1131</v>
      </c>
      <c r="B381" t="s">
        <v>1056</v>
      </c>
      <c r="C381" s="22" t="s">
        <v>1247</v>
      </c>
      <c r="D381" s="5">
        <v>686972.04417899996</v>
      </c>
      <c r="E381" s="5">
        <v>250397.07674399999</v>
      </c>
      <c r="F381" s="5">
        <f t="shared" si="15"/>
        <v>0.36449383765426646</v>
      </c>
      <c r="H381" s="5">
        <v>2824</v>
      </c>
      <c r="I381" s="5">
        <v>1027</v>
      </c>
      <c r="J381" s="5">
        <f t="shared" si="16"/>
        <v>3851</v>
      </c>
      <c r="K381" s="5">
        <f t="shared" si="17"/>
        <v>1403.6657688065802</v>
      </c>
      <c r="Q381" s="27"/>
      <c r="R381" s="28"/>
    </row>
    <row r="382" spans="1:18" x14ac:dyDescent="0.3">
      <c r="A382" s="21" t="s">
        <v>1131</v>
      </c>
      <c r="B382" t="s">
        <v>1058</v>
      </c>
      <c r="C382" s="22" t="s">
        <v>1245</v>
      </c>
      <c r="D382" s="5">
        <v>577476.80814697803</v>
      </c>
      <c r="E382" s="5">
        <v>664.03672337800003</v>
      </c>
      <c r="F382" s="5">
        <f t="shared" si="15"/>
        <v>1.1498933186750435E-3</v>
      </c>
      <c r="H382" s="5">
        <v>6061</v>
      </c>
      <c r="I382" s="5">
        <v>642</v>
      </c>
      <c r="J382" s="5">
        <f t="shared" si="16"/>
        <v>6703</v>
      </c>
      <c r="K382" s="5">
        <f t="shared" si="17"/>
        <v>7.7077349150788166</v>
      </c>
      <c r="Q382" s="27"/>
      <c r="R382" s="28"/>
    </row>
    <row r="383" spans="1:18" x14ac:dyDescent="0.3">
      <c r="A383" s="21" t="s">
        <v>1131</v>
      </c>
      <c r="B383" t="s">
        <v>1058</v>
      </c>
      <c r="C383" s="22" t="s">
        <v>1246</v>
      </c>
      <c r="D383" s="5">
        <v>577476.80814697803</v>
      </c>
      <c r="E383" s="5">
        <v>480505.262147</v>
      </c>
      <c r="F383" s="5">
        <f t="shared" si="15"/>
        <v>0.83207715940811067</v>
      </c>
      <c r="H383" s="5">
        <v>6061</v>
      </c>
      <c r="I383" s="5">
        <v>642</v>
      </c>
      <c r="J383" s="5">
        <f t="shared" si="16"/>
        <v>6703</v>
      </c>
      <c r="K383" s="5">
        <f t="shared" si="17"/>
        <v>5577.4131995125654</v>
      </c>
      <c r="Q383" s="25"/>
      <c r="R383" s="31"/>
    </row>
    <row r="384" spans="1:18" x14ac:dyDescent="0.3">
      <c r="A384" s="21" t="s">
        <v>1131</v>
      </c>
      <c r="B384" t="s">
        <v>1058</v>
      </c>
      <c r="C384" s="22" t="s">
        <v>1247</v>
      </c>
      <c r="D384" s="5">
        <v>577476.80814697803</v>
      </c>
      <c r="E384" s="5">
        <v>35196.862214100001</v>
      </c>
      <c r="F384" s="5">
        <f t="shared" si="15"/>
        <v>6.0949395226867327E-2</v>
      </c>
      <c r="H384" s="5">
        <v>6061</v>
      </c>
      <c r="I384" s="5">
        <v>642</v>
      </c>
      <c r="J384" s="5">
        <f t="shared" si="16"/>
        <v>6703</v>
      </c>
      <c r="K384" s="5">
        <f t="shared" si="17"/>
        <v>408.54379620569171</v>
      </c>
      <c r="Q384" s="27"/>
      <c r="R384" s="28"/>
    </row>
    <row r="385" spans="1:18" x14ac:dyDescent="0.3">
      <c r="A385" s="21" t="s">
        <v>1131</v>
      </c>
      <c r="B385" t="s">
        <v>1058</v>
      </c>
      <c r="C385" s="22" t="s">
        <v>1253</v>
      </c>
      <c r="D385" s="5">
        <v>577476.80814697803</v>
      </c>
      <c r="E385" s="5">
        <v>6099.5091794</v>
      </c>
      <c r="F385" s="5">
        <f t="shared" si="15"/>
        <v>1.0562344830733995E-2</v>
      </c>
      <c r="H385" s="5">
        <v>6061</v>
      </c>
      <c r="I385" s="5">
        <v>642</v>
      </c>
      <c r="J385" s="5">
        <f t="shared" si="16"/>
        <v>6703</v>
      </c>
      <c r="K385" s="5">
        <f t="shared" si="17"/>
        <v>70.799397400409973</v>
      </c>
      <c r="Q385" s="27"/>
      <c r="R385" s="28"/>
    </row>
    <row r="386" spans="1:18" x14ac:dyDescent="0.3">
      <c r="A386" s="21" t="s">
        <v>1131</v>
      </c>
      <c r="B386" t="s">
        <v>1058</v>
      </c>
      <c r="C386" s="22" t="s">
        <v>1255</v>
      </c>
      <c r="D386" s="5">
        <v>577476.80814697803</v>
      </c>
      <c r="E386" s="5">
        <v>55011.137883099997</v>
      </c>
      <c r="F386" s="5">
        <f t="shared" si="15"/>
        <v>9.5261207215612875E-2</v>
      </c>
      <c r="H386" s="5">
        <v>6061</v>
      </c>
      <c r="I386" s="5">
        <v>642</v>
      </c>
      <c r="J386" s="5">
        <f t="shared" si="16"/>
        <v>6703</v>
      </c>
      <c r="K386" s="5">
        <f t="shared" si="17"/>
        <v>638.53587196625313</v>
      </c>
      <c r="Q386" s="25"/>
      <c r="R386" s="31"/>
    </row>
    <row r="387" spans="1:18" x14ac:dyDescent="0.3">
      <c r="A387" s="21" t="s">
        <v>1131</v>
      </c>
      <c r="B387" t="s">
        <v>1059</v>
      </c>
      <c r="C387" s="22" t="s">
        <v>1233</v>
      </c>
      <c r="D387" s="5">
        <v>577270.92632751993</v>
      </c>
      <c r="E387" s="5">
        <v>40629.383538499998</v>
      </c>
      <c r="F387" s="5">
        <f t="shared" ref="F387:F450" si="18">E387/D387</f>
        <v>7.0381828852833214E-2</v>
      </c>
      <c r="H387" s="5">
        <v>41493</v>
      </c>
      <c r="I387" s="5">
        <v>904</v>
      </c>
      <c r="J387" s="5">
        <f t="shared" ref="J387:J450" si="19">SUM(H387:I387)</f>
        <v>42397</v>
      </c>
      <c r="K387" s="5">
        <f t="shared" ref="K387:K450" si="20">J387*F387</f>
        <v>2983.97839787357</v>
      </c>
      <c r="Q387" s="27"/>
      <c r="R387" s="28"/>
    </row>
    <row r="388" spans="1:18" x14ac:dyDescent="0.3">
      <c r="A388" s="21" t="s">
        <v>1131</v>
      </c>
      <c r="B388" t="s">
        <v>1059</v>
      </c>
      <c r="C388" s="22" t="s">
        <v>1234</v>
      </c>
      <c r="D388" s="5">
        <v>577270.92632751993</v>
      </c>
      <c r="E388" s="5">
        <v>489708.68909200002</v>
      </c>
      <c r="F388" s="5">
        <f t="shared" si="18"/>
        <v>0.84831691110346918</v>
      </c>
      <c r="H388" s="5">
        <v>41493</v>
      </c>
      <c r="I388" s="5">
        <v>904</v>
      </c>
      <c r="J388" s="5">
        <f t="shared" si="19"/>
        <v>42397</v>
      </c>
      <c r="K388" s="5">
        <f t="shared" si="20"/>
        <v>35966.092080053786</v>
      </c>
      <c r="Q388" s="27"/>
      <c r="R388" s="28"/>
    </row>
    <row r="389" spans="1:18" x14ac:dyDescent="0.3">
      <c r="A389" s="21" t="s">
        <v>1131</v>
      </c>
      <c r="B389" t="s">
        <v>1059</v>
      </c>
      <c r="C389" s="22" t="s">
        <v>1249</v>
      </c>
      <c r="D389" s="5">
        <v>577270.92632751993</v>
      </c>
      <c r="E389" s="5">
        <v>42292.952968600002</v>
      </c>
      <c r="F389" s="5">
        <f t="shared" si="18"/>
        <v>7.3263611659189487E-2</v>
      </c>
      <c r="H389" s="5">
        <v>41493</v>
      </c>
      <c r="I389" s="5">
        <v>904</v>
      </c>
      <c r="J389" s="5">
        <f t="shared" si="19"/>
        <v>42397</v>
      </c>
      <c r="K389" s="5">
        <f t="shared" si="20"/>
        <v>3106.1573435146565</v>
      </c>
      <c r="Q389" s="25"/>
      <c r="R389" s="31"/>
    </row>
    <row r="390" spans="1:18" x14ac:dyDescent="0.3">
      <c r="A390" s="21" t="s">
        <v>1131</v>
      </c>
      <c r="B390" t="s">
        <v>1059</v>
      </c>
      <c r="C390" s="22" t="s">
        <v>1216</v>
      </c>
      <c r="D390" s="5">
        <v>577270.92632751993</v>
      </c>
      <c r="E390" s="5">
        <v>4639.9007284199997</v>
      </c>
      <c r="F390" s="5">
        <f t="shared" si="18"/>
        <v>8.0376483845082981E-3</v>
      </c>
      <c r="H390" s="5">
        <v>41493</v>
      </c>
      <c r="I390" s="5">
        <v>904</v>
      </c>
      <c r="J390" s="5">
        <f t="shared" si="19"/>
        <v>42397</v>
      </c>
      <c r="K390" s="5">
        <f t="shared" si="20"/>
        <v>340.7721785579983</v>
      </c>
      <c r="Q390" s="27"/>
      <c r="R390" s="28"/>
    </row>
    <row r="391" spans="1:18" x14ac:dyDescent="0.3">
      <c r="A391" s="21" t="s">
        <v>1131</v>
      </c>
      <c r="B391" t="s">
        <v>801</v>
      </c>
      <c r="C391" s="22" t="s">
        <v>1257</v>
      </c>
      <c r="D391" s="5">
        <v>586035.84400132997</v>
      </c>
      <c r="E391" s="5">
        <v>5139.0686453300004</v>
      </c>
      <c r="F391" s="5">
        <f t="shared" si="18"/>
        <v>8.7692053275129321E-3</v>
      </c>
      <c r="H391" s="5">
        <v>5534</v>
      </c>
      <c r="I391" s="5">
        <v>449</v>
      </c>
      <c r="J391" s="5">
        <f t="shared" si="19"/>
        <v>5983</v>
      </c>
      <c r="K391" s="5">
        <f t="shared" si="20"/>
        <v>52.466155474509875</v>
      </c>
      <c r="Q391" s="27"/>
      <c r="R391" s="28"/>
    </row>
    <row r="392" spans="1:18" x14ac:dyDescent="0.3">
      <c r="A392" s="21" t="s">
        <v>1131</v>
      </c>
      <c r="B392" t="s">
        <v>801</v>
      </c>
      <c r="C392" s="22" t="s">
        <v>1236</v>
      </c>
      <c r="D392" s="5">
        <v>586035.84400132997</v>
      </c>
      <c r="E392" s="5">
        <v>366471.89777799998</v>
      </c>
      <c r="F392" s="5">
        <f t="shared" si="18"/>
        <v>0.62534041480433455</v>
      </c>
      <c r="H392" s="5">
        <v>5534</v>
      </c>
      <c r="I392" s="5">
        <v>449</v>
      </c>
      <c r="J392" s="5">
        <f t="shared" si="19"/>
        <v>5983</v>
      </c>
      <c r="K392" s="5">
        <f t="shared" si="20"/>
        <v>3741.4117017743338</v>
      </c>
      <c r="Q392" s="25"/>
      <c r="R392" s="31"/>
    </row>
    <row r="393" spans="1:18" x14ac:dyDescent="0.3">
      <c r="A393" s="21" t="s">
        <v>1131</v>
      </c>
      <c r="B393" t="s">
        <v>801</v>
      </c>
      <c r="C393" s="22" t="s">
        <v>1252</v>
      </c>
      <c r="D393" s="5">
        <v>586035.84400132997</v>
      </c>
      <c r="E393" s="5">
        <v>113017.93994</v>
      </c>
      <c r="F393" s="5">
        <f t="shared" si="18"/>
        <v>0.19285158253859896</v>
      </c>
      <c r="H393" s="5">
        <v>5534</v>
      </c>
      <c r="I393" s="5">
        <v>449</v>
      </c>
      <c r="J393" s="5">
        <f t="shared" si="19"/>
        <v>5983</v>
      </c>
      <c r="K393" s="5">
        <f t="shared" si="20"/>
        <v>1153.8310183284375</v>
      </c>
      <c r="Q393" s="27"/>
      <c r="R393" s="28"/>
    </row>
    <row r="394" spans="1:18" x14ac:dyDescent="0.3">
      <c r="A394" s="21" t="s">
        <v>1131</v>
      </c>
      <c r="B394" t="s">
        <v>801</v>
      </c>
      <c r="C394" s="22" t="s">
        <v>1242</v>
      </c>
      <c r="D394" s="5">
        <v>586035.84400132997</v>
      </c>
      <c r="E394" s="5">
        <v>101406.937638</v>
      </c>
      <c r="F394" s="5">
        <f t="shared" si="18"/>
        <v>0.17303879732955357</v>
      </c>
      <c r="H394" s="5">
        <v>5534</v>
      </c>
      <c r="I394" s="5">
        <v>449</v>
      </c>
      <c r="J394" s="5">
        <f t="shared" si="19"/>
        <v>5983</v>
      </c>
      <c r="K394" s="5">
        <f t="shared" si="20"/>
        <v>1035.2911244227191</v>
      </c>
      <c r="Q394" s="27"/>
      <c r="R394" s="28"/>
    </row>
    <row r="395" spans="1:18" x14ac:dyDescent="0.3">
      <c r="A395" s="21" t="s">
        <v>1131</v>
      </c>
      <c r="B395" t="s">
        <v>903</v>
      </c>
      <c r="C395" s="22" t="s">
        <v>1211</v>
      </c>
      <c r="D395" s="5">
        <v>3049018.4002335598</v>
      </c>
      <c r="E395" s="5">
        <v>37442.917589600002</v>
      </c>
      <c r="F395" s="5">
        <f t="shared" si="18"/>
        <v>1.2280318671324454E-2</v>
      </c>
      <c r="H395" s="5">
        <v>79681</v>
      </c>
      <c r="I395" s="5">
        <v>1239</v>
      </c>
      <c r="J395" s="5">
        <f t="shared" si="19"/>
        <v>80920</v>
      </c>
      <c r="K395" s="5">
        <f t="shared" si="20"/>
        <v>993.7233868835749</v>
      </c>
      <c r="Q395" s="25"/>
      <c r="R395" s="31"/>
    </row>
    <row r="396" spans="1:18" x14ac:dyDescent="0.3">
      <c r="A396" s="21" t="s">
        <v>1131</v>
      </c>
      <c r="B396" t="s">
        <v>903</v>
      </c>
      <c r="C396" s="22" t="s">
        <v>1212</v>
      </c>
      <c r="D396" s="5">
        <v>3049018.4002335598</v>
      </c>
      <c r="E396" s="5">
        <v>7252.00746463</v>
      </c>
      <c r="F396" s="5">
        <f t="shared" si="18"/>
        <v>2.3784728436123852E-3</v>
      </c>
      <c r="H396" s="5">
        <v>79681</v>
      </c>
      <c r="I396" s="5">
        <v>1239</v>
      </c>
      <c r="J396" s="5">
        <f t="shared" si="19"/>
        <v>80920</v>
      </c>
      <c r="K396" s="5">
        <f t="shared" si="20"/>
        <v>192.46602250511421</v>
      </c>
      <c r="Q396" s="27"/>
      <c r="R396" s="28"/>
    </row>
    <row r="397" spans="1:18" x14ac:dyDescent="0.3">
      <c r="A397" s="21" t="s">
        <v>1131</v>
      </c>
      <c r="B397" t="s">
        <v>903</v>
      </c>
      <c r="C397" s="22" t="s">
        <v>1213</v>
      </c>
      <c r="D397" s="5">
        <v>3049018.4002335598</v>
      </c>
      <c r="E397" s="5">
        <v>114886.27064800001</v>
      </c>
      <c r="F397" s="5">
        <f t="shared" si="18"/>
        <v>3.7679756422329076E-2</v>
      </c>
      <c r="H397" s="5">
        <v>79681</v>
      </c>
      <c r="I397" s="5">
        <v>1239</v>
      </c>
      <c r="J397" s="5">
        <f t="shared" si="19"/>
        <v>80920</v>
      </c>
      <c r="K397" s="5">
        <f t="shared" si="20"/>
        <v>3049.0458896948689</v>
      </c>
      <c r="Q397" s="27"/>
      <c r="R397" s="28"/>
    </row>
    <row r="398" spans="1:18" x14ac:dyDescent="0.3">
      <c r="A398" s="21" t="s">
        <v>1131</v>
      </c>
      <c r="B398" t="s">
        <v>903</v>
      </c>
      <c r="C398" s="22" t="s">
        <v>1214</v>
      </c>
      <c r="D398" s="5">
        <v>3049018.4002335598</v>
      </c>
      <c r="E398" s="5">
        <v>220309.484038</v>
      </c>
      <c r="F398" s="5">
        <f t="shared" si="18"/>
        <v>7.2255872257485865E-2</v>
      </c>
      <c r="H398" s="5">
        <v>79681</v>
      </c>
      <c r="I398" s="5">
        <v>1239</v>
      </c>
      <c r="J398" s="5">
        <f t="shared" si="19"/>
        <v>80920</v>
      </c>
      <c r="K398" s="5">
        <f t="shared" si="20"/>
        <v>5846.9451830757562</v>
      </c>
      <c r="Q398" s="25"/>
      <c r="R398" s="31"/>
    </row>
    <row r="399" spans="1:18" x14ac:dyDescent="0.3">
      <c r="A399" s="21" t="s">
        <v>1131</v>
      </c>
      <c r="B399" t="s">
        <v>903</v>
      </c>
      <c r="C399" s="22" t="s">
        <v>1220</v>
      </c>
      <c r="D399" s="5">
        <v>3049018.4002335598</v>
      </c>
      <c r="E399" s="5">
        <v>45437.858862599998</v>
      </c>
      <c r="F399" s="5">
        <f t="shared" si="18"/>
        <v>1.4902454789751149E-2</v>
      </c>
      <c r="H399" s="5">
        <v>79681</v>
      </c>
      <c r="I399" s="5">
        <v>1239</v>
      </c>
      <c r="J399" s="5">
        <f t="shared" si="19"/>
        <v>80920</v>
      </c>
      <c r="K399" s="5">
        <f t="shared" si="20"/>
        <v>1205.906641586663</v>
      </c>
      <c r="Q399" s="27"/>
      <c r="R399" s="28"/>
    </row>
    <row r="400" spans="1:18" x14ac:dyDescent="0.3">
      <c r="A400" s="21" t="s">
        <v>1131</v>
      </c>
      <c r="B400" t="s">
        <v>903</v>
      </c>
      <c r="C400" s="22" t="s">
        <v>1226</v>
      </c>
      <c r="D400" s="5">
        <v>3049018.4002335598</v>
      </c>
      <c r="E400" s="5">
        <v>2796.2304947299999</v>
      </c>
      <c r="F400" s="5">
        <f t="shared" si="18"/>
        <v>9.1709203674067831E-4</v>
      </c>
      <c r="H400" s="5">
        <v>79681</v>
      </c>
      <c r="I400" s="5">
        <v>1239</v>
      </c>
      <c r="J400" s="5">
        <f t="shared" si="19"/>
        <v>80920</v>
      </c>
      <c r="K400" s="5">
        <f t="shared" si="20"/>
        <v>74.211087613055682</v>
      </c>
      <c r="Q400" s="27"/>
      <c r="R400" s="28"/>
    </row>
    <row r="401" spans="1:18" x14ac:dyDescent="0.3">
      <c r="A401" s="21" t="s">
        <v>1131</v>
      </c>
      <c r="B401" t="s">
        <v>903</v>
      </c>
      <c r="C401" s="22" t="s">
        <v>1227</v>
      </c>
      <c r="D401" s="5">
        <v>3049018.4002335598</v>
      </c>
      <c r="E401" s="5">
        <v>60439.707996999998</v>
      </c>
      <c r="F401" s="5">
        <f t="shared" si="18"/>
        <v>1.9822677354905505E-2</v>
      </c>
      <c r="H401" s="5">
        <v>79681</v>
      </c>
      <c r="I401" s="5">
        <v>1239</v>
      </c>
      <c r="J401" s="5">
        <f t="shared" si="19"/>
        <v>80920</v>
      </c>
      <c r="K401" s="5">
        <f t="shared" si="20"/>
        <v>1604.0510515589535</v>
      </c>
      <c r="Q401" s="25"/>
      <c r="R401" s="31"/>
    </row>
    <row r="402" spans="1:18" x14ac:dyDescent="0.3">
      <c r="A402" s="21" t="s">
        <v>1131</v>
      </c>
      <c r="B402" t="s">
        <v>903</v>
      </c>
      <c r="C402" s="22" t="s">
        <v>1215</v>
      </c>
      <c r="D402" s="5">
        <v>3049018.4002335598</v>
      </c>
      <c r="E402" s="5">
        <v>375912.27345199999</v>
      </c>
      <c r="F402" s="5">
        <f t="shared" si="18"/>
        <v>0.12328960475384619</v>
      </c>
      <c r="H402" s="5">
        <v>79681</v>
      </c>
      <c r="I402" s="5">
        <v>1239</v>
      </c>
      <c r="J402" s="5">
        <f t="shared" si="19"/>
        <v>80920</v>
      </c>
      <c r="K402" s="5">
        <f t="shared" si="20"/>
        <v>9976.5948166812341</v>
      </c>
      <c r="Q402" s="27"/>
      <c r="R402" s="28"/>
    </row>
    <row r="403" spans="1:18" x14ac:dyDescent="0.3">
      <c r="A403" s="21" t="s">
        <v>1131</v>
      </c>
      <c r="B403" t="s">
        <v>903</v>
      </c>
      <c r="C403" s="22" t="s">
        <v>1216</v>
      </c>
      <c r="D403" s="5">
        <v>3049018.4002335598</v>
      </c>
      <c r="E403" s="5">
        <v>984559.34162800002</v>
      </c>
      <c r="F403" s="5">
        <f t="shared" si="18"/>
        <v>0.32291026566208364</v>
      </c>
      <c r="H403" s="5">
        <v>79681</v>
      </c>
      <c r="I403" s="5">
        <v>1239</v>
      </c>
      <c r="J403" s="5">
        <f t="shared" si="19"/>
        <v>80920</v>
      </c>
      <c r="K403" s="5">
        <f t="shared" si="20"/>
        <v>26129.898697375807</v>
      </c>
      <c r="Q403" s="27"/>
      <c r="R403" s="28"/>
    </row>
    <row r="404" spans="1:18" x14ac:dyDescent="0.3">
      <c r="A404" s="21" t="s">
        <v>1131</v>
      </c>
      <c r="B404" t="s">
        <v>903</v>
      </c>
      <c r="C404" s="22" t="s">
        <v>1229</v>
      </c>
      <c r="D404" s="5">
        <v>3049018.4002335598</v>
      </c>
      <c r="E404" s="5">
        <v>376223.04682599998</v>
      </c>
      <c r="F404" s="5">
        <f t="shared" si="18"/>
        <v>0.12339153046671698</v>
      </c>
      <c r="H404" s="5">
        <v>79681</v>
      </c>
      <c r="I404" s="5">
        <v>1239</v>
      </c>
      <c r="J404" s="5">
        <f t="shared" si="19"/>
        <v>80920</v>
      </c>
      <c r="K404" s="5">
        <f t="shared" si="20"/>
        <v>9984.842645366738</v>
      </c>
      <c r="Q404" s="25"/>
      <c r="R404" s="31"/>
    </row>
    <row r="405" spans="1:18" x14ac:dyDescent="0.3">
      <c r="A405" s="21" t="s">
        <v>1131</v>
      </c>
      <c r="B405" t="s">
        <v>903</v>
      </c>
      <c r="C405" s="22" t="s">
        <v>1258</v>
      </c>
      <c r="D405" s="5">
        <v>3049018.4002335598</v>
      </c>
      <c r="E405" s="5">
        <v>619081.60996399994</v>
      </c>
      <c r="F405" s="5">
        <f t="shared" si="18"/>
        <v>0.20304292355748896</v>
      </c>
      <c r="H405" s="5">
        <v>79681</v>
      </c>
      <c r="I405" s="5">
        <v>1239</v>
      </c>
      <c r="J405" s="5">
        <f t="shared" si="19"/>
        <v>80920</v>
      </c>
      <c r="K405" s="5">
        <f t="shared" si="20"/>
        <v>16430.233374272007</v>
      </c>
      <c r="Q405" s="27"/>
      <c r="R405" s="28"/>
    </row>
    <row r="406" spans="1:18" x14ac:dyDescent="0.3">
      <c r="A406" s="21" t="s">
        <v>1131</v>
      </c>
      <c r="B406" t="s">
        <v>903</v>
      </c>
      <c r="C406" s="22" t="s">
        <v>1230</v>
      </c>
      <c r="D406" s="5">
        <v>3049018.4002335598</v>
      </c>
      <c r="E406" s="5">
        <v>204677.65126899999</v>
      </c>
      <c r="F406" s="5">
        <f t="shared" si="18"/>
        <v>6.7129031183715174E-2</v>
      </c>
      <c r="H406" s="5">
        <v>79681</v>
      </c>
      <c r="I406" s="5">
        <v>1239</v>
      </c>
      <c r="J406" s="5">
        <f t="shared" si="19"/>
        <v>80920</v>
      </c>
      <c r="K406" s="5">
        <f t="shared" si="20"/>
        <v>5432.0812033862321</v>
      </c>
      <c r="Q406" s="27"/>
      <c r="R406" s="28"/>
    </row>
    <row r="407" spans="1:18" x14ac:dyDescent="0.3">
      <c r="A407" s="21" t="s">
        <v>1131</v>
      </c>
      <c r="B407" t="s">
        <v>1081</v>
      </c>
      <c r="C407" s="22" t="s">
        <v>1249</v>
      </c>
      <c r="D407" s="5">
        <v>752626.60087229998</v>
      </c>
      <c r="E407" s="5">
        <v>698971.64478099998</v>
      </c>
      <c r="F407" s="5">
        <f t="shared" si="18"/>
        <v>0.92870972667041862</v>
      </c>
      <c r="H407" s="5">
        <v>36597</v>
      </c>
      <c r="I407" s="5">
        <v>272</v>
      </c>
      <c r="J407" s="5">
        <f t="shared" si="19"/>
        <v>36869</v>
      </c>
      <c r="K407" s="5">
        <f t="shared" si="20"/>
        <v>34240.598912611662</v>
      </c>
      <c r="Q407" s="25"/>
      <c r="R407" s="31"/>
    </row>
    <row r="408" spans="1:18" x14ac:dyDescent="0.3">
      <c r="A408" s="21" t="s">
        <v>1131</v>
      </c>
      <c r="B408" t="s">
        <v>1081</v>
      </c>
      <c r="C408" s="22" t="s">
        <v>1229</v>
      </c>
      <c r="D408" s="5">
        <v>752626.60087229998</v>
      </c>
      <c r="E408" s="5">
        <v>30278.142940400001</v>
      </c>
      <c r="F408" s="5">
        <f t="shared" si="18"/>
        <v>4.0229966500396612E-2</v>
      </c>
      <c r="H408" s="5">
        <v>36597</v>
      </c>
      <c r="I408" s="5">
        <v>272</v>
      </c>
      <c r="J408" s="5">
        <f t="shared" si="19"/>
        <v>36869</v>
      </c>
      <c r="K408" s="5">
        <f t="shared" si="20"/>
        <v>1483.2386349031226</v>
      </c>
      <c r="Q408" s="27"/>
      <c r="R408" s="28"/>
    </row>
    <row r="409" spans="1:18" x14ac:dyDescent="0.3">
      <c r="A409" s="21" t="s">
        <v>1131</v>
      </c>
      <c r="B409" t="s">
        <v>1081</v>
      </c>
      <c r="C409" s="22" t="s">
        <v>1251</v>
      </c>
      <c r="D409" s="5">
        <v>752626.60087229998</v>
      </c>
      <c r="E409" s="5">
        <v>23376.813150900001</v>
      </c>
      <c r="F409" s="5">
        <f t="shared" si="18"/>
        <v>3.1060306829184745E-2</v>
      </c>
      <c r="H409" s="5">
        <v>36597</v>
      </c>
      <c r="I409" s="5">
        <v>272</v>
      </c>
      <c r="J409" s="5">
        <f t="shared" si="19"/>
        <v>36869</v>
      </c>
      <c r="K409" s="5">
        <f t="shared" si="20"/>
        <v>1145.1624524852123</v>
      </c>
      <c r="Q409" s="27"/>
      <c r="R409" s="28"/>
    </row>
    <row r="410" spans="1:18" x14ac:dyDescent="0.3">
      <c r="A410" s="21" t="s">
        <v>1131</v>
      </c>
      <c r="B410" t="s">
        <v>1084</v>
      </c>
      <c r="C410" s="22" t="s">
        <v>1220</v>
      </c>
      <c r="D410" s="5">
        <v>1690566.0363391999</v>
      </c>
      <c r="E410" s="5">
        <v>613518.69615199999</v>
      </c>
      <c r="F410" s="5">
        <f t="shared" si="18"/>
        <v>0.36290726476472396</v>
      </c>
      <c r="H410" s="5">
        <v>103069</v>
      </c>
      <c r="I410" s="5">
        <v>2283</v>
      </c>
      <c r="J410" s="5">
        <f t="shared" si="19"/>
        <v>105352</v>
      </c>
      <c r="K410" s="5">
        <f t="shared" si="20"/>
        <v>38233.006157493197</v>
      </c>
      <c r="Q410" s="25"/>
      <c r="R410" s="31"/>
    </row>
    <row r="411" spans="1:18" x14ac:dyDescent="0.3">
      <c r="A411" s="21" t="s">
        <v>1131</v>
      </c>
      <c r="B411" t="s">
        <v>1084</v>
      </c>
      <c r="C411" s="22" t="s">
        <v>1226</v>
      </c>
      <c r="D411" s="5">
        <v>1690566.0363391999</v>
      </c>
      <c r="E411" s="5">
        <v>453023.29624200001</v>
      </c>
      <c r="F411" s="5">
        <f t="shared" si="18"/>
        <v>0.26797136965024426</v>
      </c>
      <c r="H411" s="5">
        <v>103069</v>
      </c>
      <c r="I411" s="5">
        <v>2283</v>
      </c>
      <c r="J411" s="5">
        <f t="shared" si="19"/>
        <v>105352</v>
      </c>
      <c r="K411" s="5">
        <f t="shared" si="20"/>
        <v>28231.319735392535</v>
      </c>
      <c r="Q411" s="27"/>
      <c r="R411" s="28"/>
    </row>
    <row r="412" spans="1:18" x14ac:dyDescent="0.3">
      <c r="A412" s="21" t="s">
        <v>1131</v>
      </c>
      <c r="B412" t="s">
        <v>1084</v>
      </c>
      <c r="C412" s="22" t="s">
        <v>1222</v>
      </c>
      <c r="D412" s="5">
        <v>1690566.0363391999</v>
      </c>
      <c r="E412" s="5">
        <v>476424.23814999999</v>
      </c>
      <c r="F412" s="5">
        <f t="shared" si="18"/>
        <v>0.28181344467422442</v>
      </c>
      <c r="H412" s="5">
        <v>103069</v>
      </c>
      <c r="I412" s="5">
        <v>2283</v>
      </c>
      <c r="J412" s="5">
        <f t="shared" si="19"/>
        <v>105352</v>
      </c>
      <c r="K412" s="5">
        <f t="shared" si="20"/>
        <v>29689.610023318892</v>
      </c>
      <c r="Q412" s="27"/>
      <c r="R412" s="28"/>
    </row>
    <row r="413" spans="1:18" x14ac:dyDescent="0.3">
      <c r="A413" s="21" t="s">
        <v>1131</v>
      </c>
      <c r="B413" t="s">
        <v>1084</v>
      </c>
      <c r="C413" s="22" t="s">
        <v>1227</v>
      </c>
      <c r="D413" s="5">
        <v>1690566.0363391999</v>
      </c>
      <c r="E413" s="5">
        <v>95308.638008800001</v>
      </c>
      <c r="F413" s="5">
        <f t="shared" si="18"/>
        <v>5.6376761368744907E-2</v>
      </c>
      <c r="H413" s="5">
        <v>103069</v>
      </c>
      <c r="I413" s="5">
        <v>2283</v>
      </c>
      <c r="J413" s="5">
        <f t="shared" si="19"/>
        <v>105352</v>
      </c>
      <c r="K413" s="5">
        <f t="shared" si="20"/>
        <v>5939.4045637200134</v>
      </c>
      <c r="Q413" s="25"/>
      <c r="R413" s="31"/>
    </row>
    <row r="414" spans="1:18" x14ac:dyDescent="0.3">
      <c r="A414" s="21" t="s">
        <v>1131</v>
      </c>
      <c r="B414" t="s">
        <v>1084</v>
      </c>
      <c r="C414" s="22" t="s">
        <v>1215</v>
      </c>
      <c r="D414" s="5">
        <v>1690566.0363391999</v>
      </c>
      <c r="E414" s="5">
        <v>36804.512835599999</v>
      </c>
      <c r="F414" s="5">
        <f t="shared" si="18"/>
        <v>2.1770526583686459E-2</v>
      </c>
      <c r="H414" s="5">
        <v>103069</v>
      </c>
      <c r="I414" s="5">
        <v>2283</v>
      </c>
      <c r="J414" s="5">
        <f t="shared" si="19"/>
        <v>105352</v>
      </c>
      <c r="K414" s="5">
        <f t="shared" si="20"/>
        <v>2293.568516644536</v>
      </c>
      <c r="Q414" s="25"/>
      <c r="R414" s="24"/>
    </row>
    <row r="415" spans="1:18" x14ac:dyDescent="0.3">
      <c r="A415" s="21" t="s">
        <v>1131</v>
      </c>
      <c r="B415" t="s">
        <v>1084</v>
      </c>
      <c r="C415" s="22" t="s">
        <v>1216</v>
      </c>
      <c r="D415" s="5">
        <v>1690566.0363391999</v>
      </c>
      <c r="E415" s="5">
        <v>15486.654950800001</v>
      </c>
      <c r="F415" s="5">
        <f t="shared" si="18"/>
        <v>9.160632958376028E-3</v>
      </c>
      <c r="H415" s="5">
        <v>103069</v>
      </c>
      <c r="I415" s="5">
        <v>2283</v>
      </c>
      <c r="J415" s="5">
        <f t="shared" si="19"/>
        <v>105352</v>
      </c>
      <c r="K415" s="5">
        <f t="shared" si="20"/>
        <v>965.09100343083128</v>
      </c>
    </row>
    <row r="416" spans="1:18" x14ac:dyDescent="0.3">
      <c r="A416" s="21" t="s">
        <v>1131</v>
      </c>
      <c r="B416" t="s">
        <v>1088</v>
      </c>
      <c r="C416" s="22" t="s">
        <v>1242</v>
      </c>
      <c r="D416" s="5">
        <v>676378.39754029992</v>
      </c>
      <c r="E416" s="5">
        <v>62736.764814399998</v>
      </c>
      <c r="F416" s="5">
        <f t="shared" si="18"/>
        <v>9.2753945191843629E-2</v>
      </c>
      <c r="H416" s="5">
        <v>4331</v>
      </c>
      <c r="I416" s="5">
        <v>1530</v>
      </c>
      <c r="J416" s="5">
        <f t="shared" si="19"/>
        <v>5861</v>
      </c>
      <c r="K416" s="5">
        <f t="shared" si="20"/>
        <v>543.63087276939552</v>
      </c>
    </row>
    <row r="417" spans="1:11" x14ac:dyDescent="0.3">
      <c r="A417" s="21" t="s">
        <v>1131</v>
      </c>
      <c r="B417" t="s">
        <v>1088</v>
      </c>
      <c r="C417" s="22" t="s">
        <v>1243</v>
      </c>
      <c r="D417" s="5">
        <v>676378.39754029992</v>
      </c>
      <c r="E417" s="5">
        <v>536064.65150499996</v>
      </c>
      <c r="F417" s="5">
        <f t="shared" si="18"/>
        <v>0.79255140828630644</v>
      </c>
      <c r="H417" s="5">
        <v>4331</v>
      </c>
      <c r="I417" s="5">
        <v>1530</v>
      </c>
      <c r="J417" s="5">
        <f t="shared" si="19"/>
        <v>5861</v>
      </c>
      <c r="K417" s="5">
        <f t="shared" si="20"/>
        <v>4645.1438039660425</v>
      </c>
    </row>
    <row r="418" spans="1:11" x14ac:dyDescent="0.3">
      <c r="A418" s="21" t="s">
        <v>1131</v>
      </c>
      <c r="B418" t="s">
        <v>1088</v>
      </c>
      <c r="C418" s="22" t="s">
        <v>1245</v>
      </c>
      <c r="D418" s="5">
        <v>676378.39754029992</v>
      </c>
      <c r="E418" s="5">
        <v>52824.9789877</v>
      </c>
      <c r="F418" s="5">
        <f t="shared" si="18"/>
        <v>7.8099742954242685E-2</v>
      </c>
      <c r="H418" s="5">
        <v>4331</v>
      </c>
      <c r="I418" s="5">
        <v>1530</v>
      </c>
      <c r="J418" s="5">
        <f t="shared" si="19"/>
        <v>5861</v>
      </c>
      <c r="K418" s="5">
        <f t="shared" si="20"/>
        <v>457.74259345481636</v>
      </c>
    </row>
    <row r="419" spans="1:11" x14ac:dyDescent="0.3">
      <c r="A419" s="21" t="s">
        <v>1131</v>
      </c>
      <c r="B419" t="s">
        <v>1088</v>
      </c>
      <c r="C419" s="22" t="s">
        <v>1239</v>
      </c>
      <c r="D419" s="5">
        <v>676378.39754029992</v>
      </c>
      <c r="E419" s="5">
        <v>12651.9230386</v>
      </c>
      <c r="F419" s="5">
        <f t="shared" si="18"/>
        <v>1.8705391959012371E-2</v>
      </c>
      <c r="H419" s="5">
        <v>4331</v>
      </c>
      <c r="I419" s="5">
        <v>1530</v>
      </c>
      <c r="J419" s="5">
        <f t="shared" si="19"/>
        <v>5861</v>
      </c>
      <c r="K419" s="5">
        <f t="shared" si="20"/>
        <v>109.63230227177151</v>
      </c>
    </row>
    <row r="420" spans="1:11" x14ac:dyDescent="0.3">
      <c r="A420" s="21" t="s">
        <v>1131</v>
      </c>
      <c r="B420" t="s">
        <v>1088</v>
      </c>
      <c r="C420" s="22" t="s">
        <v>1241</v>
      </c>
      <c r="D420" s="5">
        <v>676378.39754029992</v>
      </c>
      <c r="E420" s="5">
        <v>12100.079194600001</v>
      </c>
      <c r="F420" s="5">
        <f t="shared" si="18"/>
        <v>1.7889511608594883E-2</v>
      </c>
      <c r="H420" s="5">
        <v>4331</v>
      </c>
      <c r="I420" s="5">
        <v>1530</v>
      </c>
      <c r="J420" s="5">
        <f t="shared" si="19"/>
        <v>5861</v>
      </c>
      <c r="K420" s="5">
        <f t="shared" si="20"/>
        <v>104.85042753797461</v>
      </c>
    </row>
    <row r="421" spans="1:11" x14ac:dyDescent="0.3">
      <c r="A421" s="21" t="s">
        <v>1131</v>
      </c>
      <c r="B421" t="s">
        <v>1091</v>
      </c>
      <c r="C421" s="22" t="s">
        <v>1248</v>
      </c>
      <c r="D421" s="5">
        <v>838843.3896774</v>
      </c>
      <c r="E421" s="5">
        <v>265294.02523299999</v>
      </c>
      <c r="F421" s="5">
        <f t="shared" si="18"/>
        <v>0.31626168662427678</v>
      </c>
      <c r="H421" s="5">
        <v>2108</v>
      </c>
      <c r="I421" s="5">
        <v>787</v>
      </c>
      <c r="J421" s="5">
        <f t="shared" si="19"/>
        <v>2895</v>
      </c>
      <c r="K421" s="5">
        <f t="shared" si="20"/>
        <v>915.57758277728124</v>
      </c>
    </row>
    <row r="422" spans="1:11" x14ac:dyDescent="0.3">
      <c r="A422" s="21" t="s">
        <v>1131</v>
      </c>
      <c r="B422" t="s">
        <v>1091</v>
      </c>
      <c r="C422" s="22" t="s">
        <v>1245</v>
      </c>
      <c r="D422" s="5">
        <v>838843.3896774</v>
      </c>
      <c r="E422" s="5">
        <v>13834.6633084</v>
      </c>
      <c r="F422" s="5">
        <f t="shared" si="18"/>
        <v>1.6492546139894475E-2</v>
      </c>
      <c r="H422" s="5">
        <v>2108</v>
      </c>
      <c r="I422" s="5">
        <v>787</v>
      </c>
      <c r="J422" s="5">
        <f t="shared" si="19"/>
        <v>2895</v>
      </c>
      <c r="K422" s="5">
        <f t="shared" si="20"/>
        <v>47.745921074994506</v>
      </c>
    </row>
    <row r="423" spans="1:11" x14ac:dyDescent="0.3">
      <c r="A423" s="21" t="s">
        <v>1131</v>
      </c>
      <c r="B423" t="s">
        <v>1091</v>
      </c>
      <c r="C423" s="22" t="s">
        <v>1246</v>
      </c>
      <c r="D423" s="5">
        <v>838843.3896774</v>
      </c>
      <c r="E423" s="5">
        <v>347653.09935899999</v>
      </c>
      <c r="F423" s="5">
        <f t="shared" si="18"/>
        <v>0.41444339150446119</v>
      </c>
      <c r="H423" s="5">
        <v>2108</v>
      </c>
      <c r="I423" s="5">
        <v>787</v>
      </c>
      <c r="J423" s="5">
        <f t="shared" si="19"/>
        <v>2895</v>
      </c>
      <c r="K423" s="5">
        <f t="shared" si="20"/>
        <v>1199.8136184054151</v>
      </c>
    </row>
    <row r="424" spans="1:11" x14ac:dyDescent="0.3">
      <c r="A424" s="21" t="s">
        <v>1131</v>
      </c>
      <c r="B424" t="s">
        <v>1091</v>
      </c>
      <c r="C424" s="22" t="s">
        <v>1250</v>
      </c>
      <c r="D424" s="5">
        <v>838843.3896774</v>
      </c>
      <c r="E424" s="5">
        <v>212061.601777</v>
      </c>
      <c r="F424" s="5">
        <f t="shared" si="18"/>
        <v>0.25280237573136749</v>
      </c>
      <c r="H424" s="5">
        <v>2108</v>
      </c>
      <c r="I424" s="5">
        <v>787</v>
      </c>
      <c r="J424" s="5">
        <f t="shared" si="19"/>
        <v>2895</v>
      </c>
      <c r="K424" s="5">
        <f t="shared" si="20"/>
        <v>731.86287774230891</v>
      </c>
    </row>
    <row r="425" spans="1:11" x14ac:dyDescent="0.3">
      <c r="A425" s="21" t="s">
        <v>1131</v>
      </c>
      <c r="B425" t="s">
        <v>1092</v>
      </c>
      <c r="C425" s="22" t="s">
        <v>1235</v>
      </c>
      <c r="D425" s="5">
        <v>580671.23739839997</v>
      </c>
      <c r="E425" s="5">
        <v>183399.42684500001</v>
      </c>
      <c r="F425" s="5">
        <f t="shared" si="18"/>
        <v>0.31584038442594531</v>
      </c>
      <c r="H425" s="5">
        <v>2815</v>
      </c>
      <c r="I425" s="5">
        <v>629</v>
      </c>
      <c r="J425" s="5">
        <f t="shared" si="19"/>
        <v>3444</v>
      </c>
      <c r="K425" s="5">
        <f t="shared" si="20"/>
        <v>1087.7542839629557</v>
      </c>
    </row>
    <row r="426" spans="1:11" x14ac:dyDescent="0.3">
      <c r="A426" s="21" t="s">
        <v>1131</v>
      </c>
      <c r="B426" t="s">
        <v>1092</v>
      </c>
      <c r="C426" s="22" t="s">
        <v>1257</v>
      </c>
      <c r="D426" s="5">
        <v>580671.23739839997</v>
      </c>
      <c r="E426" s="5">
        <v>67076.434295400002</v>
      </c>
      <c r="F426" s="5">
        <f t="shared" si="18"/>
        <v>0.11551533806965317</v>
      </c>
      <c r="H426" s="5">
        <v>2815</v>
      </c>
      <c r="I426" s="5">
        <v>629</v>
      </c>
      <c r="J426" s="5">
        <f t="shared" si="19"/>
        <v>3444</v>
      </c>
      <c r="K426" s="5">
        <f t="shared" si="20"/>
        <v>397.83482431188548</v>
      </c>
    </row>
    <row r="427" spans="1:11" x14ac:dyDescent="0.3">
      <c r="A427" s="21" t="s">
        <v>1131</v>
      </c>
      <c r="B427" t="s">
        <v>1092</v>
      </c>
      <c r="C427" s="22" t="s">
        <v>1236</v>
      </c>
      <c r="D427" s="5">
        <v>580671.23739839997</v>
      </c>
      <c r="E427" s="5">
        <v>330195.37625799997</v>
      </c>
      <c r="F427" s="5">
        <f t="shared" si="18"/>
        <v>0.5686442775044015</v>
      </c>
      <c r="H427" s="5">
        <v>2815</v>
      </c>
      <c r="I427" s="5">
        <v>629</v>
      </c>
      <c r="J427" s="5">
        <f t="shared" si="19"/>
        <v>3444</v>
      </c>
      <c r="K427" s="5">
        <f t="shared" si="20"/>
        <v>1958.4108917251588</v>
      </c>
    </row>
    <row r="428" spans="1:11" x14ac:dyDescent="0.3">
      <c r="A428" s="21" t="s">
        <v>1131</v>
      </c>
      <c r="B428" t="s">
        <v>1099</v>
      </c>
      <c r="C428" s="22" t="s">
        <v>1252</v>
      </c>
      <c r="D428" s="5">
        <v>591001.39165290003</v>
      </c>
      <c r="E428" s="5">
        <v>63116.552979400003</v>
      </c>
      <c r="F428" s="5">
        <f t="shared" si="18"/>
        <v>0.10679594645771812</v>
      </c>
      <c r="H428" s="5">
        <v>648</v>
      </c>
      <c r="I428" s="5">
        <v>503</v>
      </c>
      <c r="J428" s="5">
        <f t="shared" si="19"/>
        <v>1151</v>
      </c>
      <c r="K428" s="5">
        <f t="shared" si="20"/>
        <v>122.92213437283355</v>
      </c>
    </row>
    <row r="429" spans="1:11" x14ac:dyDescent="0.3">
      <c r="A429" s="21" t="s">
        <v>1131</v>
      </c>
      <c r="B429" t="s">
        <v>1099</v>
      </c>
      <c r="C429" s="22" t="s">
        <v>1242</v>
      </c>
      <c r="D429" s="5">
        <v>591001.39165290003</v>
      </c>
      <c r="E429" s="5">
        <v>62550.9658414</v>
      </c>
      <c r="F429" s="5">
        <f t="shared" si="18"/>
        <v>0.10583894847769952</v>
      </c>
      <c r="H429" s="5">
        <v>648</v>
      </c>
      <c r="I429" s="5">
        <v>503</v>
      </c>
      <c r="J429" s="5">
        <f t="shared" si="19"/>
        <v>1151</v>
      </c>
      <c r="K429" s="5">
        <f t="shared" si="20"/>
        <v>121.82062969783215</v>
      </c>
    </row>
    <row r="430" spans="1:11" x14ac:dyDescent="0.3">
      <c r="A430" s="21" t="s">
        <v>1131</v>
      </c>
      <c r="B430" t="s">
        <v>1099</v>
      </c>
      <c r="C430" s="22" t="s">
        <v>1249</v>
      </c>
      <c r="D430" s="5">
        <v>591001.39165290003</v>
      </c>
      <c r="E430" s="5">
        <v>52171.274660100004</v>
      </c>
      <c r="F430" s="5">
        <f t="shared" si="18"/>
        <v>8.8276060593002165E-2</v>
      </c>
      <c r="H430" s="5">
        <v>648</v>
      </c>
      <c r="I430" s="5">
        <v>503</v>
      </c>
      <c r="J430" s="5">
        <f t="shared" si="19"/>
        <v>1151</v>
      </c>
      <c r="K430" s="5">
        <f t="shared" si="20"/>
        <v>101.60574574254549</v>
      </c>
    </row>
    <row r="431" spans="1:11" x14ac:dyDescent="0.3">
      <c r="A431" s="21" t="s">
        <v>1131</v>
      </c>
      <c r="B431" t="s">
        <v>1099</v>
      </c>
      <c r="C431" s="22" t="s">
        <v>1244</v>
      </c>
      <c r="D431" s="5">
        <v>591001.39165290003</v>
      </c>
      <c r="E431" s="5">
        <v>413162.59817200003</v>
      </c>
      <c r="F431" s="5">
        <f t="shared" si="18"/>
        <v>0.69908904447158027</v>
      </c>
      <c r="H431" s="5">
        <v>648</v>
      </c>
      <c r="I431" s="5">
        <v>503</v>
      </c>
      <c r="J431" s="5">
        <f t="shared" si="19"/>
        <v>1151</v>
      </c>
      <c r="K431" s="5">
        <f t="shared" si="20"/>
        <v>804.65149018678892</v>
      </c>
    </row>
    <row r="432" spans="1:11" x14ac:dyDescent="0.3">
      <c r="A432" s="21" t="s">
        <v>1131</v>
      </c>
      <c r="B432" t="s">
        <v>1101</v>
      </c>
      <c r="C432" s="22" t="s">
        <v>1246</v>
      </c>
      <c r="D432" s="5">
        <v>930764.61455060006</v>
      </c>
      <c r="E432" s="5">
        <v>76305.742887700006</v>
      </c>
      <c r="F432" s="5">
        <f t="shared" si="18"/>
        <v>8.1981783250905618E-2</v>
      </c>
      <c r="H432" s="5">
        <v>1811</v>
      </c>
      <c r="I432" s="5">
        <v>796</v>
      </c>
      <c r="J432" s="5">
        <f t="shared" si="19"/>
        <v>2607</v>
      </c>
      <c r="K432" s="5">
        <f t="shared" si="20"/>
        <v>213.72650893511096</v>
      </c>
    </row>
    <row r="433" spans="1:11" x14ac:dyDescent="0.3">
      <c r="A433" s="21" t="s">
        <v>1131</v>
      </c>
      <c r="B433" t="s">
        <v>1101</v>
      </c>
      <c r="C433" s="22" t="s">
        <v>1253</v>
      </c>
      <c r="D433" s="5">
        <v>930764.61455060006</v>
      </c>
      <c r="E433" s="5">
        <v>325958.78215799999</v>
      </c>
      <c r="F433" s="5">
        <f t="shared" si="18"/>
        <v>0.35020538712183669</v>
      </c>
      <c r="H433" s="5">
        <v>1811</v>
      </c>
      <c r="I433" s="5">
        <v>796</v>
      </c>
      <c r="J433" s="5">
        <f t="shared" si="19"/>
        <v>2607</v>
      </c>
      <c r="K433" s="5">
        <f t="shared" si="20"/>
        <v>912.98544422662826</v>
      </c>
    </row>
    <row r="434" spans="1:11" x14ac:dyDescent="0.3">
      <c r="A434" s="21" t="s">
        <v>1131</v>
      </c>
      <c r="B434" t="s">
        <v>1101</v>
      </c>
      <c r="C434" s="22" t="s">
        <v>1254</v>
      </c>
      <c r="D434" s="5">
        <v>930764.61455060006</v>
      </c>
      <c r="E434" s="5">
        <v>14234.955854899999</v>
      </c>
      <c r="F434" s="5">
        <f t="shared" si="18"/>
        <v>1.5293830075150682E-2</v>
      </c>
      <c r="H434" s="5">
        <v>1811</v>
      </c>
      <c r="I434" s="5">
        <v>796</v>
      </c>
      <c r="J434" s="5">
        <f t="shared" si="19"/>
        <v>2607</v>
      </c>
      <c r="K434" s="5">
        <f t="shared" si="20"/>
        <v>39.871015005917826</v>
      </c>
    </row>
    <row r="435" spans="1:11" x14ac:dyDescent="0.3">
      <c r="A435" s="21" t="s">
        <v>1131</v>
      </c>
      <c r="B435" t="s">
        <v>1101</v>
      </c>
      <c r="C435" s="22" t="s">
        <v>1250</v>
      </c>
      <c r="D435" s="5">
        <v>930764.61455060006</v>
      </c>
      <c r="E435" s="5">
        <v>514265.13364999997</v>
      </c>
      <c r="F435" s="5">
        <f t="shared" si="18"/>
        <v>0.55251899955210693</v>
      </c>
      <c r="H435" s="5">
        <v>1811</v>
      </c>
      <c r="I435" s="5">
        <v>796</v>
      </c>
      <c r="J435" s="5">
        <f t="shared" si="19"/>
        <v>2607</v>
      </c>
      <c r="K435" s="5">
        <f t="shared" si="20"/>
        <v>1440.4170318323427</v>
      </c>
    </row>
    <row r="436" spans="1:11" x14ac:dyDescent="0.3">
      <c r="A436" s="21" t="s">
        <v>1131</v>
      </c>
      <c r="B436" t="s">
        <v>1107</v>
      </c>
      <c r="C436" s="22" t="s">
        <v>1243</v>
      </c>
      <c r="D436" s="5">
        <v>986049.65622114995</v>
      </c>
      <c r="E436" s="5">
        <v>4668.6155735499997</v>
      </c>
      <c r="F436" s="5">
        <f t="shared" si="18"/>
        <v>4.734665788984291E-3</v>
      </c>
      <c r="H436" s="5">
        <v>104621</v>
      </c>
      <c r="I436" s="5">
        <v>1978</v>
      </c>
      <c r="J436" s="5">
        <f t="shared" si="19"/>
        <v>106599</v>
      </c>
      <c r="K436" s="5">
        <f t="shared" si="20"/>
        <v>504.71063843993642</v>
      </c>
    </row>
    <row r="437" spans="1:11" x14ac:dyDescent="0.3">
      <c r="A437" s="21" t="s">
        <v>1131</v>
      </c>
      <c r="B437" t="s">
        <v>1107</v>
      </c>
      <c r="C437" s="22" t="s">
        <v>1248</v>
      </c>
      <c r="D437" s="5">
        <v>986049.65622114995</v>
      </c>
      <c r="E437" s="5">
        <v>272723.03550400003</v>
      </c>
      <c r="F437" s="5">
        <f t="shared" si="18"/>
        <v>0.27658144169854471</v>
      </c>
      <c r="H437" s="5">
        <v>104621</v>
      </c>
      <c r="I437" s="5">
        <v>1978</v>
      </c>
      <c r="J437" s="5">
        <f t="shared" si="19"/>
        <v>106599</v>
      </c>
      <c r="K437" s="5">
        <f t="shared" si="20"/>
        <v>29483.305103623166</v>
      </c>
    </row>
    <row r="438" spans="1:11" x14ac:dyDescent="0.3">
      <c r="A438" s="21" t="s">
        <v>1131</v>
      </c>
      <c r="B438" t="s">
        <v>1107</v>
      </c>
      <c r="C438" s="22" t="s">
        <v>1249</v>
      </c>
      <c r="D438" s="5">
        <v>986049.65622114995</v>
      </c>
      <c r="E438" s="5">
        <v>90696.710520599998</v>
      </c>
      <c r="F438" s="5">
        <f t="shared" si="18"/>
        <v>9.1979861205142649E-2</v>
      </c>
      <c r="H438" s="5">
        <v>104621</v>
      </c>
      <c r="I438" s="5">
        <v>1978</v>
      </c>
      <c r="J438" s="5">
        <f t="shared" si="19"/>
        <v>106599</v>
      </c>
      <c r="K438" s="5">
        <f t="shared" si="20"/>
        <v>9804.961224607001</v>
      </c>
    </row>
    <row r="439" spans="1:11" x14ac:dyDescent="0.3">
      <c r="A439" s="21" t="s">
        <v>1131</v>
      </c>
      <c r="B439" t="s">
        <v>1107</v>
      </c>
      <c r="C439" s="22" t="s">
        <v>1244</v>
      </c>
      <c r="D439" s="5">
        <v>986049.65622114995</v>
      </c>
      <c r="E439" s="5">
        <v>200748.29298999999</v>
      </c>
      <c r="F439" s="5">
        <f t="shared" si="18"/>
        <v>0.20358842145874287</v>
      </c>
      <c r="H439" s="5">
        <v>104621</v>
      </c>
      <c r="I439" s="5">
        <v>1978</v>
      </c>
      <c r="J439" s="5">
        <f t="shared" si="19"/>
        <v>106599</v>
      </c>
      <c r="K439" s="5">
        <f t="shared" si="20"/>
        <v>21702.32213908053</v>
      </c>
    </row>
    <row r="440" spans="1:11" x14ac:dyDescent="0.3">
      <c r="A440" s="21" t="s">
        <v>1131</v>
      </c>
      <c r="B440" t="s">
        <v>1107</v>
      </c>
      <c r="C440" s="22" t="s">
        <v>1245</v>
      </c>
      <c r="D440" s="5">
        <v>986049.65622114995</v>
      </c>
      <c r="E440" s="5">
        <v>417213.00163299998</v>
      </c>
      <c r="F440" s="5">
        <f t="shared" si="18"/>
        <v>0.42311560984858554</v>
      </c>
      <c r="H440" s="5">
        <v>104621</v>
      </c>
      <c r="I440" s="5">
        <v>1978</v>
      </c>
      <c r="J440" s="5">
        <f t="shared" si="19"/>
        <v>106599</v>
      </c>
      <c r="K440" s="5">
        <f t="shared" si="20"/>
        <v>45103.70089424937</v>
      </c>
    </row>
    <row r="441" spans="1:11" x14ac:dyDescent="0.3">
      <c r="A441" s="21" t="s">
        <v>1131</v>
      </c>
      <c r="B441" t="s">
        <v>1110</v>
      </c>
      <c r="C441" s="22" t="s">
        <v>1234</v>
      </c>
      <c r="D441" s="5">
        <v>794782.89121640008</v>
      </c>
      <c r="E441" s="5">
        <v>643.33464040000001</v>
      </c>
      <c r="F441" s="5">
        <f t="shared" si="18"/>
        <v>8.0944701692733793E-4</v>
      </c>
      <c r="H441" s="5">
        <v>16759</v>
      </c>
      <c r="I441" s="5">
        <v>212</v>
      </c>
      <c r="J441" s="5">
        <f t="shared" si="19"/>
        <v>16971</v>
      </c>
      <c r="K441" s="5">
        <f t="shared" si="20"/>
        <v>13.737125324273851</v>
      </c>
    </row>
    <row r="442" spans="1:11" x14ac:dyDescent="0.3">
      <c r="A442" s="21" t="s">
        <v>1131</v>
      </c>
      <c r="B442" t="s">
        <v>1110</v>
      </c>
      <c r="C442" s="22" t="s">
        <v>1249</v>
      </c>
      <c r="D442" s="5">
        <v>794782.89121640008</v>
      </c>
      <c r="E442" s="5">
        <v>306915.453927</v>
      </c>
      <c r="F442" s="5">
        <f t="shared" si="18"/>
        <v>0.3861626329893334</v>
      </c>
      <c r="H442" s="5">
        <v>16759</v>
      </c>
      <c r="I442" s="5">
        <v>212</v>
      </c>
      <c r="J442" s="5">
        <f t="shared" si="19"/>
        <v>16971</v>
      </c>
      <c r="K442" s="5">
        <f t="shared" si="20"/>
        <v>6553.5660444619771</v>
      </c>
    </row>
    <row r="443" spans="1:11" x14ac:dyDescent="0.3">
      <c r="A443" s="21" t="s">
        <v>1131</v>
      </c>
      <c r="B443" t="s">
        <v>1110</v>
      </c>
      <c r="C443" s="22" t="s">
        <v>1216</v>
      </c>
      <c r="D443" s="5">
        <v>794782.89121640008</v>
      </c>
      <c r="E443" s="5">
        <v>167700.00580099999</v>
      </c>
      <c r="F443" s="5">
        <f t="shared" si="18"/>
        <v>0.21100102638638626</v>
      </c>
      <c r="H443" s="5">
        <v>16759</v>
      </c>
      <c r="I443" s="5">
        <v>212</v>
      </c>
      <c r="J443" s="5">
        <f t="shared" si="19"/>
        <v>16971</v>
      </c>
      <c r="K443" s="5">
        <f t="shared" si="20"/>
        <v>3580.8984188033614</v>
      </c>
    </row>
    <row r="444" spans="1:11" x14ac:dyDescent="0.3">
      <c r="A444" s="21" t="s">
        <v>1131</v>
      </c>
      <c r="B444" t="s">
        <v>1110</v>
      </c>
      <c r="C444" s="22" t="s">
        <v>1229</v>
      </c>
      <c r="D444" s="5">
        <v>794782.89121640008</v>
      </c>
      <c r="E444" s="5">
        <v>319524.09684800002</v>
      </c>
      <c r="F444" s="5">
        <f t="shared" si="18"/>
        <v>0.40202689360735289</v>
      </c>
      <c r="H444" s="5">
        <v>16759</v>
      </c>
      <c r="I444" s="5">
        <v>212</v>
      </c>
      <c r="J444" s="5">
        <f t="shared" si="19"/>
        <v>16971</v>
      </c>
      <c r="K444" s="5">
        <f t="shared" si="20"/>
        <v>6822.7984114103856</v>
      </c>
    </row>
    <row r="445" spans="1:11" x14ac:dyDescent="0.3">
      <c r="A445" s="21" t="s">
        <v>1131</v>
      </c>
      <c r="B445" t="s">
        <v>832</v>
      </c>
      <c r="C445" s="22" t="s">
        <v>1220</v>
      </c>
      <c r="D445" s="5">
        <v>535078.53565653146</v>
      </c>
      <c r="E445" s="5">
        <v>148152.152585</v>
      </c>
      <c r="F445" s="5">
        <f t="shared" si="18"/>
        <v>0.27687926671029711</v>
      </c>
      <c r="H445" s="5">
        <v>13793</v>
      </c>
      <c r="I445" s="5">
        <v>126</v>
      </c>
      <c r="J445" s="5">
        <f t="shared" si="19"/>
        <v>13919</v>
      </c>
      <c r="K445" s="5">
        <f t="shared" si="20"/>
        <v>3853.8825133406253</v>
      </c>
    </row>
    <row r="446" spans="1:11" x14ac:dyDescent="0.3">
      <c r="A446" s="21" t="s">
        <v>1131</v>
      </c>
      <c r="B446" t="s">
        <v>832</v>
      </c>
      <c r="C446" s="22" t="s">
        <v>1226</v>
      </c>
      <c r="D446" s="5">
        <v>535078.53565653146</v>
      </c>
      <c r="E446" s="5">
        <v>0.106344372341</v>
      </c>
      <c r="F446" s="5">
        <f t="shared" si="18"/>
        <v>1.9874535279296416E-7</v>
      </c>
      <c r="H446" s="5">
        <v>13793</v>
      </c>
      <c r="I446" s="5">
        <v>126</v>
      </c>
      <c r="J446" s="5">
        <f t="shared" si="19"/>
        <v>13919</v>
      </c>
      <c r="K446" s="5">
        <f t="shared" si="20"/>
        <v>2.766336565525268E-3</v>
      </c>
    </row>
    <row r="447" spans="1:11" x14ac:dyDescent="0.3">
      <c r="A447" s="21" t="s">
        <v>1131</v>
      </c>
      <c r="B447" t="s">
        <v>832</v>
      </c>
      <c r="C447" s="22" t="s">
        <v>1215</v>
      </c>
      <c r="D447" s="5">
        <v>535078.53565653146</v>
      </c>
      <c r="E447" s="5">
        <v>0.18607315910399999</v>
      </c>
      <c r="F447" s="5">
        <f t="shared" si="18"/>
        <v>3.4774924932410467E-7</v>
      </c>
      <c r="H447" s="5">
        <v>13793</v>
      </c>
      <c r="I447" s="5">
        <v>126</v>
      </c>
      <c r="J447" s="5">
        <f t="shared" si="19"/>
        <v>13919</v>
      </c>
      <c r="K447" s="5">
        <f t="shared" si="20"/>
        <v>4.8403218013422129E-3</v>
      </c>
    </row>
    <row r="448" spans="1:11" x14ac:dyDescent="0.3">
      <c r="A448" s="21" t="s">
        <v>1131</v>
      </c>
      <c r="B448" t="s">
        <v>832</v>
      </c>
      <c r="C448" s="22" t="s">
        <v>1216</v>
      </c>
      <c r="D448" s="5">
        <v>535078.53565653146</v>
      </c>
      <c r="E448" s="5">
        <v>386926.090654</v>
      </c>
      <c r="F448" s="5">
        <f t="shared" si="18"/>
        <v>0.72312018679510071</v>
      </c>
      <c r="H448" s="5">
        <v>13793</v>
      </c>
      <c r="I448" s="5">
        <v>126</v>
      </c>
      <c r="J448" s="5">
        <f t="shared" si="19"/>
        <v>13919</v>
      </c>
      <c r="K448" s="5">
        <f t="shared" si="20"/>
        <v>10065.109880001006</v>
      </c>
    </row>
    <row r="449" spans="1:11" x14ac:dyDescent="0.3">
      <c r="A449" s="21" t="s">
        <v>1131</v>
      </c>
      <c r="B449" t="s">
        <v>1121</v>
      </c>
      <c r="C449" s="22" t="s">
        <v>1234</v>
      </c>
      <c r="D449" s="5">
        <v>536634.41236070998</v>
      </c>
      <c r="E449" s="5">
        <v>6008.71975071</v>
      </c>
      <c r="F449" s="5">
        <f t="shared" si="18"/>
        <v>1.1197045162044349E-2</v>
      </c>
      <c r="H449" s="5">
        <v>10000</v>
      </c>
      <c r="I449" s="5">
        <v>151</v>
      </c>
      <c r="J449" s="5">
        <f t="shared" si="19"/>
        <v>10151</v>
      </c>
      <c r="K449" s="5">
        <f t="shared" si="20"/>
        <v>113.66120543991219</v>
      </c>
    </row>
    <row r="450" spans="1:11" x14ac:dyDescent="0.3">
      <c r="A450" s="21" t="s">
        <v>1131</v>
      </c>
      <c r="B450" t="s">
        <v>1121</v>
      </c>
      <c r="C450" s="22" t="s">
        <v>1216</v>
      </c>
      <c r="D450" s="5">
        <v>536634.41236070998</v>
      </c>
      <c r="E450" s="5">
        <v>530625.69261000003</v>
      </c>
      <c r="F450" s="5">
        <f t="shared" si="18"/>
        <v>0.98880295483795577</v>
      </c>
      <c r="H450" s="5">
        <v>10000</v>
      </c>
      <c r="I450" s="5">
        <v>151</v>
      </c>
      <c r="J450" s="5">
        <f t="shared" si="19"/>
        <v>10151</v>
      </c>
      <c r="K450" s="5">
        <f t="shared" si="20"/>
        <v>10037.33879456009</v>
      </c>
    </row>
    <row r="451" spans="1:11" x14ac:dyDescent="0.3">
      <c r="A451" s="21" t="s">
        <v>1132</v>
      </c>
      <c r="B451" t="s">
        <v>947</v>
      </c>
      <c r="C451" s="22" t="s">
        <v>1259</v>
      </c>
      <c r="D451" s="5">
        <v>696213.72797690996</v>
      </c>
      <c r="E451" s="5">
        <v>10449.863747199999</v>
      </c>
      <c r="F451" s="5">
        <f t="shared" ref="F451:F514" si="21">E451/D451</f>
        <v>1.5009562907594046E-2</v>
      </c>
      <c r="H451" s="5">
        <v>1656</v>
      </c>
      <c r="I451" s="5">
        <v>953</v>
      </c>
      <c r="J451" s="5">
        <f t="shared" ref="J451:J514" si="22">SUM(H451:I451)</f>
        <v>2609</v>
      </c>
      <c r="K451" s="5">
        <f t="shared" ref="K451:K514" si="23">J451*F451</f>
        <v>39.159949625912866</v>
      </c>
    </row>
    <row r="452" spans="1:11" x14ac:dyDescent="0.3">
      <c r="A452" s="21" t="s">
        <v>1132</v>
      </c>
      <c r="B452" t="s">
        <v>947</v>
      </c>
      <c r="C452" s="22" t="s">
        <v>1238</v>
      </c>
      <c r="D452" s="5">
        <v>696213.72797690996</v>
      </c>
      <c r="E452" s="5">
        <v>192027.46569899999</v>
      </c>
      <c r="F452" s="5">
        <f t="shared" si="21"/>
        <v>0.2758168332259151</v>
      </c>
      <c r="H452" s="5">
        <v>1656</v>
      </c>
      <c r="I452" s="5">
        <v>953</v>
      </c>
      <c r="J452" s="5">
        <f t="shared" si="22"/>
        <v>2609</v>
      </c>
      <c r="K452" s="5">
        <f t="shared" si="23"/>
        <v>719.60611788641245</v>
      </c>
    </row>
    <row r="453" spans="1:11" x14ac:dyDescent="0.3">
      <c r="A453" s="21" t="s">
        <v>1132</v>
      </c>
      <c r="B453" t="s">
        <v>947</v>
      </c>
      <c r="C453" s="22" t="s">
        <v>1260</v>
      </c>
      <c r="D453" s="5">
        <v>696213.72797690996</v>
      </c>
      <c r="E453" s="5">
        <v>28409.2509106</v>
      </c>
      <c r="F453" s="5">
        <f t="shared" si="21"/>
        <v>4.0805358712407057E-2</v>
      </c>
      <c r="H453" s="5">
        <v>1656</v>
      </c>
      <c r="I453" s="5">
        <v>953</v>
      </c>
      <c r="J453" s="5">
        <f t="shared" si="22"/>
        <v>2609</v>
      </c>
      <c r="K453" s="5">
        <f t="shared" si="23"/>
        <v>106.46118088067001</v>
      </c>
    </row>
    <row r="454" spans="1:11" x14ac:dyDescent="0.3">
      <c r="A454" s="21" t="s">
        <v>1132</v>
      </c>
      <c r="B454" t="s">
        <v>947</v>
      </c>
      <c r="C454" s="22" t="s">
        <v>1261</v>
      </c>
      <c r="D454" s="5">
        <v>696213.72797690996</v>
      </c>
      <c r="E454" s="5">
        <v>198379.14373499999</v>
      </c>
      <c r="F454" s="5">
        <f t="shared" si="21"/>
        <v>0.28494000586782348</v>
      </c>
      <c r="H454" s="5">
        <v>1656</v>
      </c>
      <c r="I454" s="5">
        <v>953</v>
      </c>
      <c r="J454" s="5">
        <f t="shared" si="22"/>
        <v>2609</v>
      </c>
      <c r="K454" s="5">
        <f t="shared" si="23"/>
        <v>743.40847530915141</v>
      </c>
    </row>
    <row r="455" spans="1:11" x14ac:dyDescent="0.3">
      <c r="A455" s="21" t="s">
        <v>1132</v>
      </c>
      <c r="B455" t="s">
        <v>947</v>
      </c>
      <c r="C455" s="22" t="s">
        <v>1262</v>
      </c>
      <c r="D455" s="5">
        <v>696213.72797690996</v>
      </c>
      <c r="E455" s="5">
        <v>261880.63713300001</v>
      </c>
      <c r="F455" s="5">
        <f t="shared" si="21"/>
        <v>0.37614977500369734</v>
      </c>
      <c r="H455" s="5">
        <v>1656</v>
      </c>
      <c r="I455" s="5">
        <v>953</v>
      </c>
      <c r="J455" s="5">
        <f t="shared" si="22"/>
        <v>2609</v>
      </c>
      <c r="K455" s="5">
        <f t="shared" si="23"/>
        <v>981.3747629846464</v>
      </c>
    </row>
    <row r="456" spans="1:11" x14ac:dyDescent="0.3">
      <c r="A456" s="21" t="s">
        <v>1132</v>
      </c>
      <c r="B456" t="s">
        <v>947</v>
      </c>
      <c r="C456" s="22" t="s">
        <v>1263</v>
      </c>
      <c r="D456" s="5">
        <v>696213.72797690996</v>
      </c>
      <c r="E456" s="5">
        <v>5067.3667521099997</v>
      </c>
      <c r="F456" s="5">
        <f t="shared" si="21"/>
        <v>7.2784642825630399E-3</v>
      </c>
      <c r="H456" s="5">
        <v>1656</v>
      </c>
      <c r="I456" s="5">
        <v>953</v>
      </c>
      <c r="J456" s="5">
        <f t="shared" si="22"/>
        <v>2609</v>
      </c>
      <c r="K456" s="5">
        <f t="shared" si="23"/>
        <v>18.98951331320697</v>
      </c>
    </row>
    <row r="457" spans="1:11" x14ac:dyDescent="0.3">
      <c r="A457" s="21" t="s">
        <v>1132</v>
      </c>
      <c r="B457" t="s">
        <v>668</v>
      </c>
      <c r="C457" s="22" t="s">
        <v>1264</v>
      </c>
      <c r="D457" s="5">
        <v>641649.8938414217</v>
      </c>
      <c r="E457" s="5">
        <v>285642.20203816937</v>
      </c>
      <c r="F457" s="5">
        <f t="shared" si="21"/>
        <v>0.44516831496392861</v>
      </c>
      <c r="H457" s="5">
        <v>2504</v>
      </c>
      <c r="I457" s="5">
        <v>1048</v>
      </c>
      <c r="J457" s="5">
        <f t="shared" si="22"/>
        <v>3552</v>
      </c>
      <c r="K457" s="5">
        <f t="shared" si="23"/>
        <v>1581.2378547518745</v>
      </c>
    </row>
    <row r="458" spans="1:11" x14ac:dyDescent="0.3">
      <c r="A458" s="21" t="s">
        <v>1132</v>
      </c>
      <c r="B458" t="s">
        <v>668</v>
      </c>
      <c r="C458" s="22" t="s">
        <v>1265</v>
      </c>
      <c r="D458" s="5">
        <v>641649.8938414217</v>
      </c>
      <c r="E458" s="5">
        <v>18454.684164765291</v>
      </c>
      <c r="F458" s="5">
        <f t="shared" si="21"/>
        <v>2.8761298555324329E-2</v>
      </c>
      <c r="H458" s="5">
        <v>2504</v>
      </c>
      <c r="I458" s="5">
        <v>1048</v>
      </c>
      <c r="J458" s="5">
        <f t="shared" si="22"/>
        <v>3552</v>
      </c>
      <c r="K458" s="5">
        <f t="shared" si="23"/>
        <v>102.16013246851202</v>
      </c>
    </row>
    <row r="459" spans="1:11" x14ac:dyDescent="0.3">
      <c r="A459" s="21" t="s">
        <v>1132</v>
      </c>
      <c r="B459" t="s">
        <v>668</v>
      </c>
      <c r="C459" s="22" t="s">
        <v>1266</v>
      </c>
      <c r="D459" s="5">
        <v>641649.8938414217</v>
      </c>
      <c r="E459" s="5">
        <v>337553.00763848703</v>
      </c>
      <c r="F459" s="5">
        <f t="shared" si="21"/>
        <v>0.52607038648074711</v>
      </c>
      <c r="H459" s="5">
        <v>2504</v>
      </c>
      <c r="I459" s="5">
        <v>1048</v>
      </c>
      <c r="J459" s="5">
        <f t="shared" si="22"/>
        <v>3552</v>
      </c>
      <c r="K459" s="5">
        <f t="shared" si="23"/>
        <v>1868.6020127796137</v>
      </c>
    </row>
    <row r="460" spans="1:11" x14ac:dyDescent="0.3">
      <c r="A460" s="21" t="s">
        <v>1132</v>
      </c>
      <c r="B460" t="s">
        <v>677</v>
      </c>
      <c r="C460" s="22" t="s">
        <v>1259</v>
      </c>
      <c r="D460" s="5">
        <v>378215.66191293579</v>
      </c>
      <c r="E460" s="5">
        <v>111704.264457</v>
      </c>
      <c r="F460" s="5">
        <f t="shared" si="21"/>
        <v>0.29534542248203888</v>
      </c>
      <c r="H460" s="5">
        <v>6584</v>
      </c>
      <c r="I460" s="5">
        <v>1032</v>
      </c>
      <c r="J460" s="5">
        <f t="shared" si="22"/>
        <v>7616</v>
      </c>
      <c r="K460" s="5">
        <f t="shared" si="23"/>
        <v>2249.3507376232083</v>
      </c>
    </row>
    <row r="461" spans="1:11" x14ac:dyDescent="0.3">
      <c r="A461" s="21" t="s">
        <v>1132</v>
      </c>
      <c r="B461" t="s">
        <v>677</v>
      </c>
      <c r="C461" s="22" t="s">
        <v>1267</v>
      </c>
      <c r="D461" s="5">
        <v>378215.66191293579</v>
      </c>
      <c r="E461" s="5">
        <v>0.433061935753</v>
      </c>
      <c r="F461" s="5">
        <f t="shared" si="21"/>
        <v>1.1450132275397142E-6</v>
      </c>
      <c r="H461" s="5">
        <v>6584</v>
      </c>
      <c r="I461" s="5">
        <v>1032</v>
      </c>
      <c r="J461" s="5">
        <f t="shared" si="22"/>
        <v>7616</v>
      </c>
      <c r="K461" s="5">
        <f t="shared" si="23"/>
        <v>8.7204207409424632E-3</v>
      </c>
    </row>
    <row r="462" spans="1:11" x14ac:dyDescent="0.3">
      <c r="A462" s="21" t="s">
        <v>1132</v>
      </c>
      <c r="B462" t="s">
        <v>677</v>
      </c>
      <c r="C462" s="22" t="s">
        <v>1191</v>
      </c>
      <c r="D462" s="5">
        <v>378215.66191293579</v>
      </c>
      <c r="E462" s="5">
        <v>266510.96439400001</v>
      </c>
      <c r="F462" s="5">
        <f t="shared" si="21"/>
        <v>0.70465343250473356</v>
      </c>
      <c r="H462" s="5">
        <v>6584</v>
      </c>
      <c r="I462" s="5">
        <v>1032</v>
      </c>
      <c r="J462" s="5">
        <f t="shared" si="22"/>
        <v>7616</v>
      </c>
      <c r="K462" s="5">
        <f t="shared" si="23"/>
        <v>5366.6405419560506</v>
      </c>
    </row>
    <row r="463" spans="1:11" x14ac:dyDescent="0.3">
      <c r="A463" s="21" t="s">
        <v>1132</v>
      </c>
      <c r="B463" t="s">
        <v>955</v>
      </c>
      <c r="C463" s="22" t="s">
        <v>1259</v>
      </c>
      <c r="D463" s="5">
        <v>433325.40522199997</v>
      </c>
      <c r="E463" s="5">
        <v>171253.15348899999</v>
      </c>
      <c r="F463" s="5">
        <f t="shared" si="21"/>
        <v>0.395206815536846</v>
      </c>
      <c r="H463" s="5">
        <v>17480</v>
      </c>
      <c r="I463" s="5">
        <v>1422</v>
      </c>
      <c r="J463" s="5">
        <f t="shared" si="22"/>
        <v>18902</v>
      </c>
      <c r="K463" s="5">
        <f t="shared" si="23"/>
        <v>7470.1992272774633</v>
      </c>
    </row>
    <row r="464" spans="1:11" x14ac:dyDescent="0.3">
      <c r="A464" s="21" t="s">
        <v>1132</v>
      </c>
      <c r="B464" t="s">
        <v>955</v>
      </c>
      <c r="C464" s="22" t="s">
        <v>1267</v>
      </c>
      <c r="D464" s="5">
        <v>433325.40522199997</v>
      </c>
      <c r="E464" s="5">
        <v>262072.25173300001</v>
      </c>
      <c r="F464" s="5">
        <f t="shared" si="21"/>
        <v>0.60479318446315411</v>
      </c>
      <c r="H464" s="5">
        <v>17480</v>
      </c>
      <c r="I464" s="5">
        <v>1422</v>
      </c>
      <c r="J464" s="5">
        <f t="shared" si="22"/>
        <v>18902</v>
      </c>
      <c r="K464" s="5">
        <f t="shared" si="23"/>
        <v>11431.800772722539</v>
      </c>
    </row>
    <row r="465" spans="1:11" x14ac:dyDescent="0.3">
      <c r="A465" s="21" t="s">
        <v>1132</v>
      </c>
      <c r="B465" t="s">
        <v>958</v>
      </c>
      <c r="C465" s="22" t="s">
        <v>1257</v>
      </c>
      <c r="D465" s="5">
        <v>576476.40610340005</v>
      </c>
      <c r="E465" s="5">
        <v>57309.126789800001</v>
      </c>
      <c r="F465" s="5">
        <f t="shared" si="21"/>
        <v>9.9412788074314903E-2</v>
      </c>
      <c r="H465" s="5">
        <v>806</v>
      </c>
      <c r="I465" s="5">
        <v>976</v>
      </c>
      <c r="J465" s="5">
        <f t="shared" si="22"/>
        <v>1782</v>
      </c>
      <c r="K465" s="5">
        <f t="shared" si="23"/>
        <v>177.15358834842917</v>
      </c>
    </row>
    <row r="466" spans="1:11" x14ac:dyDescent="0.3">
      <c r="A466" s="21" t="s">
        <v>1132</v>
      </c>
      <c r="B466" t="s">
        <v>958</v>
      </c>
      <c r="C466" s="22" t="s">
        <v>1268</v>
      </c>
      <c r="D466" s="5">
        <v>576476.40610340005</v>
      </c>
      <c r="E466" s="5">
        <v>220962.554145</v>
      </c>
      <c r="F466" s="5">
        <f t="shared" si="21"/>
        <v>0.38329852151029215</v>
      </c>
      <c r="H466" s="5">
        <v>806</v>
      </c>
      <c r="I466" s="5">
        <v>976</v>
      </c>
      <c r="J466" s="5">
        <f t="shared" si="22"/>
        <v>1782</v>
      </c>
      <c r="K466" s="5">
        <f t="shared" si="23"/>
        <v>683.03796533134062</v>
      </c>
    </row>
    <row r="467" spans="1:11" x14ac:dyDescent="0.3">
      <c r="A467" s="21" t="s">
        <v>1132</v>
      </c>
      <c r="B467" t="s">
        <v>958</v>
      </c>
      <c r="C467" s="22" t="s">
        <v>1238</v>
      </c>
      <c r="D467" s="5">
        <v>576476.40610340005</v>
      </c>
      <c r="E467" s="5">
        <v>10465.9861528</v>
      </c>
      <c r="F467" s="5">
        <f t="shared" si="21"/>
        <v>1.8155098876540599E-2</v>
      </c>
      <c r="H467" s="5">
        <v>806</v>
      </c>
      <c r="I467" s="5">
        <v>976</v>
      </c>
      <c r="J467" s="5">
        <f t="shared" si="22"/>
        <v>1782</v>
      </c>
      <c r="K467" s="5">
        <f t="shared" si="23"/>
        <v>32.352386197995344</v>
      </c>
    </row>
    <row r="468" spans="1:11" x14ac:dyDescent="0.3">
      <c r="A468" s="21" t="s">
        <v>1132</v>
      </c>
      <c r="B468" t="s">
        <v>958</v>
      </c>
      <c r="C468" s="22" t="s">
        <v>1240</v>
      </c>
      <c r="D468" s="5">
        <v>576476.40610340005</v>
      </c>
      <c r="E468" s="5">
        <v>266022.45675800001</v>
      </c>
      <c r="F468" s="5">
        <f t="shared" si="21"/>
        <v>0.46146286984429458</v>
      </c>
      <c r="H468" s="5">
        <v>806</v>
      </c>
      <c r="I468" s="5">
        <v>976</v>
      </c>
      <c r="J468" s="5">
        <f t="shared" si="22"/>
        <v>1782</v>
      </c>
      <c r="K468" s="5">
        <f t="shared" si="23"/>
        <v>822.32683406253295</v>
      </c>
    </row>
    <row r="469" spans="1:11" x14ac:dyDescent="0.3">
      <c r="A469" s="21" t="s">
        <v>1132</v>
      </c>
      <c r="B469" t="s">
        <v>958</v>
      </c>
      <c r="C469" s="22" t="s">
        <v>1241</v>
      </c>
      <c r="D469" s="5">
        <v>576476.40610340005</v>
      </c>
      <c r="E469" s="5">
        <v>21716.282257800001</v>
      </c>
      <c r="F469" s="5">
        <f t="shared" si="21"/>
        <v>3.7670721694557693E-2</v>
      </c>
      <c r="H469" s="5">
        <v>806</v>
      </c>
      <c r="I469" s="5">
        <v>976</v>
      </c>
      <c r="J469" s="5">
        <f t="shared" si="22"/>
        <v>1782</v>
      </c>
      <c r="K469" s="5">
        <f t="shared" si="23"/>
        <v>67.129226059701807</v>
      </c>
    </row>
    <row r="470" spans="1:11" x14ac:dyDescent="0.3">
      <c r="A470" s="21" t="s">
        <v>1132</v>
      </c>
      <c r="B470" t="s">
        <v>971</v>
      </c>
      <c r="C470" s="22" t="s">
        <v>1238</v>
      </c>
      <c r="D470" s="5">
        <v>606428.17080294096</v>
      </c>
      <c r="E470" s="5">
        <v>586399.22209199995</v>
      </c>
      <c r="F470" s="5">
        <f t="shared" si="21"/>
        <v>0.96697226534772995</v>
      </c>
      <c r="H470" s="5">
        <v>35598</v>
      </c>
      <c r="I470" s="5">
        <v>4253</v>
      </c>
      <c r="J470" s="5">
        <f t="shared" si="22"/>
        <v>39851</v>
      </c>
      <c r="K470" s="5">
        <f t="shared" si="23"/>
        <v>38534.811746372383</v>
      </c>
    </row>
    <row r="471" spans="1:11" x14ac:dyDescent="0.3">
      <c r="A471" s="21" t="s">
        <v>1132</v>
      </c>
      <c r="B471" t="s">
        <v>971</v>
      </c>
      <c r="C471" s="22" t="s">
        <v>1260</v>
      </c>
      <c r="D471" s="5">
        <v>606428.17080294096</v>
      </c>
      <c r="E471" s="5">
        <v>967.94966304100001</v>
      </c>
      <c r="F471" s="5">
        <f t="shared" si="21"/>
        <v>1.5961489087147561E-3</v>
      </c>
      <c r="H471" s="5">
        <v>35598</v>
      </c>
      <c r="I471" s="5">
        <v>4253</v>
      </c>
      <c r="J471" s="5">
        <f t="shared" si="22"/>
        <v>39851</v>
      </c>
      <c r="K471" s="5">
        <f t="shared" si="23"/>
        <v>63.608130161191745</v>
      </c>
    </row>
    <row r="472" spans="1:11" x14ac:dyDescent="0.3">
      <c r="A472" s="21" t="s">
        <v>1132</v>
      </c>
      <c r="B472" t="s">
        <v>971</v>
      </c>
      <c r="C472" s="22" t="s">
        <v>1240</v>
      </c>
      <c r="D472" s="5">
        <v>606428.17080294096</v>
      </c>
      <c r="E472" s="5">
        <v>19060.999047900001</v>
      </c>
      <c r="F472" s="5">
        <f t="shared" si="21"/>
        <v>3.1431585743555236E-2</v>
      </c>
      <c r="H472" s="5">
        <v>35598</v>
      </c>
      <c r="I472" s="5">
        <v>4253</v>
      </c>
      <c r="J472" s="5">
        <f t="shared" si="22"/>
        <v>39851</v>
      </c>
      <c r="K472" s="5">
        <f t="shared" si="23"/>
        <v>1252.5801234664198</v>
      </c>
    </row>
    <row r="473" spans="1:11" x14ac:dyDescent="0.3">
      <c r="A473" s="21" t="s">
        <v>1132</v>
      </c>
      <c r="B473" t="s">
        <v>974</v>
      </c>
      <c r="C473" s="22" t="s">
        <v>1265</v>
      </c>
      <c r="D473" s="5">
        <v>676311.07048504695</v>
      </c>
      <c r="E473" s="5">
        <v>66038.326716427488</v>
      </c>
      <c r="F473" s="5">
        <f t="shared" si="21"/>
        <v>9.7644899807813476E-2</v>
      </c>
      <c r="H473" s="5">
        <v>0</v>
      </c>
      <c r="I473" s="5">
        <v>1339</v>
      </c>
      <c r="J473" s="5">
        <f t="shared" si="22"/>
        <v>1339</v>
      </c>
      <c r="K473" s="5">
        <f t="shared" si="23"/>
        <v>130.74652084266225</v>
      </c>
    </row>
    <row r="474" spans="1:11" x14ac:dyDescent="0.3">
      <c r="A474" s="21" t="s">
        <v>1132</v>
      </c>
      <c r="B474" t="s">
        <v>974</v>
      </c>
      <c r="C474" s="22" t="s">
        <v>1266</v>
      </c>
      <c r="D474" s="5">
        <v>676311.07048504695</v>
      </c>
      <c r="E474" s="5">
        <v>3889.8593253294798</v>
      </c>
      <c r="F474" s="5">
        <f t="shared" si="21"/>
        <v>5.751583102934707E-3</v>
      </c>
      <c r="H474" s="5">
        <v>0</v>
      </c>
      <c r="I474" s="5">
        <v>1339</v>
      </c>
      <c r="J474" s="5">
        <f t="shared" si="22"/>
        <v>1339</v>
      </c>
      <c r="K474" s="5">
        <f t="shared" si="23"/>
        <v>7.7013697748295726</v>
      </c>
    </row>
    <row r="475" spans="1:11" x14ac:dyDescent="0.3">
      <c r="A475" s="21" t="s">
        <v>1132</v>
      </c>
      <c r="B475" t="s">
        <v>974</v>
      </c>
      <c r="C475" s="22" t="s">
        <v>1238</v>
      </c>
      <c r="D475" s="5">
        <v>676311.07048504695</v>
      </c>
      <c r="E475" s="5">
        <v>323115.95446699997</v>
      </c>
      <c r="F475" s="5">
        <f t="shared" si="21"/>
        <v>0.4777623324060965</v>
      </c>
      <c r="H475" s="5">
        <v>0</v>
      </c>
      <c r="I475" s="5">
        <v>1339</v>
      </c>
      <c r="J475" s="5">
        <f t="shared" si="22"/>
        <v>1339</v>
      </c>
      <c r="K475" s="5">
        <f t="shared" si="23"/>
        <v>639.7237630917632</v>
      </c>
    </row>
    <row r="476" spans="1:11" x14ac:dyDescent="0.3">
      <c r="A476" s="21" t="s">
        <v>1132</v>
      </c>
      <c r="B476" t="s">
        <v>974</v>
      </c>
      <c r="C476" s="22" t="s">
        <v>1260</v>
      </c>
      <c r="D476" s="5">
        <v>676311.07048504695</v>
      </c>
      <c r="E476" s="5">
        <v>275979.827223</v>
      </c>
      <c r="F476" s="5">
        <f t="shared" si="21"/>
        <v>0.40806640504208902</v>
      </c>
      <c r="H476" s="5">
        <v>0</v>
      </c>
      <c r="I476" s="5">
        <v>1339</v>
      </c>
      <c r="J476" s="5">
        <f t="shared" si="22"/>
        <v>1339</v>
      </c>
      <c r="K476" s="5">
        <f t="shared" si="23"/>
        <v>546.40091635135718</v>
      </c>
    </row>
    <row r="477" spans="1:11" x14ac:dyDescent="0.3">
      <c r="A477" s="21" t="s">
        <v>1132</v>
      </c>
      <c r="B477" t="s">
        <v>974</v>
      </c>
      <c r="C477" s="22" t="s">
        <v>1261</v>
      </c>
      <c r="D477" s="5">
        <v>676311.07048504695</v>
      </c>
      <c r="E477" s="5">
        <v>7287.1027532899998</v>
      </c>
      <c r="F477" s="5">
        <f t="shared" si="21"/>
        <v>1.0774779641066242E-2</v>
      </c>
      <c r="H477" s="5">
        <v>0</v>
      </c>
      <c r="I477" s="5">
        <v>1339</v>
      </c>
      <c r="J477" s="5">
        <f t="shared" si="22"/>
        <v>1339</v>
      </c>
      <c r="K477" s="5">
        <f t="shared" si="23"/>
        <v>14.427429939387698</v>
      </c>
    </row>
    <row r="478" spans="1:11" x14ac:dyDescent="0.3">
      <c r="A478" s="21" t="s">
        <v>1132</v>
      </c>
      <c r="B478" t="s">
        <v>989</v>
      </c>
      <c r="C478" s="22" t="s">
        <v>1268</v>
      </c>
      <c r="D478" s="5">
        <v>596361.51283659996</v>
      </c>
      <c r="E478" s="5">
        <v>80441.1058949</v>
      </c>
      <c r="F478" s="5">
        <f t="shared" si="21"/>
        <v>0.13488648104114065</v>
      </c>
      <c r="H478" s="5">
        <v>16302</v>
      </c>
      <c r="I478" s="5">
        <v>1121</v>
      </c>
      <c r="J478" s="5">
        <f t="shared" si="22"/>
        <v>17423</v>
      </c>
      <c r="K478" s="5">
        <f t="shared" si="23"/>
        <v>2350.1271591797936</v>
      </c>
    </row>
    <row r="479" spans="1:11" x14ac:dyDescent="0.3">
      <c r="A479" s="21" t="s">
        <v>1132</v>
      </c>
      <c r="B479" t="s">
        <v>989</v>
      </c>
      <c r="C479" s="22" t="s">
        <v>1171</v>
      </c>
      <c r="D479" s="5">
        <v>596361.51283659996</v>
      </c>
      <c r="E479" s="5">
        <v>79011.119423900003</v>
      </c>
      <c r="F479" s="5">
        <f t="shared" si="21"/>
        <v>0.13248862933505343</v>
      </c>
      <c r="H479" s="5">
        <v>16302</v>
      </c>
      <c r="I479" s="5">
        <v>1121</v>
      </c>
      <c r="J479" s="5">
        <f t="shared" si="22"/>
        <v>17423</v>
      </c>
      <c r="K479" s="5">
        <f t="shared" si="23"/>
        <v>2308.3493889046358</v>
      </c>
    </row>
    <row r="480" spans="1:11" x14ac:dyDescent="0.3">
      <c r="A480" s="21" t="s">
        <v>1132</v>
      </c>
      <c r="B480" t="s">
        <v>989</v>
      </c>
      <c r="C480" s="22" t="s">
        <v>1238</v>
      </c>
      <c r="D480" s="5">
        <v>596361.51283659996</v>
      </c>
      <c r="E480" s="5">
        <v>416832.07977499999</v>
      </c>
      <c r="F480" s="5">
        <f t="shared" si="21"/>
        <v>0.69895872017685001</v>
      </c>
      <c r="H480" s="5">
        <v>16302</v>
      </c>
      <c r="I480" s="5">
        <v>1121</v>
      </c>
      <c r="J480" s="5">
        <f t="shared" si="22"/>
        <v>17423</v>
      </c>
      <c r="K480" s="5">
        <f t="shared" si="23"/>
        <v>12177.957781641258</v>
      </c>
    </row>
    <row r="481" spans="1:18" x14ac:dyDescent="0.3">
      <c r="A481" s="21" t="s">
        <v>1132</v>
      </c>
      <c r="B481" t="s">
        <v>989</v>
      </c>
      <c r="C481" s="22" t="s">
        <v>1240</v>
      </c>
      <c r="D481" s="5">
        <v>596361.51283659996</v>
      </c>
      <c r="E481" s="5">
        <v>20077.207742800001</v>
      </c>
      <c r="F481" s="5">
        <f t="shared" si="21"/>
        <v>3.3666169446956003E-2</v>
      </c>
      <c r="H481" s="5">
        <v>16302</v>
      </c>
      <c r="I481" s="5">
        <v>1121</v>
      </c>
      <c r="J481" s="5">
        <f t="shared" si="22"/>
        <v>17423</v>
      </c>
      <c r="K481" s="5">
        <f t="shared" si="23"/>
        <v>586.56567027431447</v>
      </c>
    </row>
    <row r="482" spans="1:18" x14ac:dyDescent="0.3">
      <c r="A482" s="21" t="s">
        <v>1132</v>
      </c>
      <c r="B482" t="s">
        <v>992</v>
      </c>
      <c r="C482" s="22" t="s">
        <v>1171</v>
      </c>
      <c r="D482" s="5">
        <v>697476.20092877699</v>
      </c>
      <c r="E482" s="5">
        <v>125646.365361</v>
      </c>
      <c r="F482" s="5">
        <f t="shared" si="21"/>
        <v>0.18014430484321345</v>
      </c>
      <c r="H482" s="5">
        <v>10658</v>
      </c>
      <c r="I482" s="5">
        <v>9321</v>
      </c>
      <c r="J482" s="5">
        <f t="shared" si="22"/>
        <v>19979</v>
      </c>
      <c r="K482" s="5">
        <f t="shared" si="23"/>
        <v>3599.1030664625614</v>
      </c>
    </row>
    <row r="483" spans="1:18" x14ac:dyDescent="0.3">
      <c r="A483" s="21" t="s">
        <v>1132</v>
      </c>
      <c r="B483" t="s">
        <v>992</v>
      </c>
      <c r="C483" s="22" t="s">
        <v>1264</v>
      </c>
      <c r="D483" s="5">
        <v>697476.20092877699</v>
      </c>
      <c r="E483" s="5">
        <v>177264.38196200001</v>
      </c>
      <c r="F483" s="5">
        <f t="shared" si="21"/>
        <v>0.25415115487230999</v>
      </c>
      <c r="H483" s="5">
        <v>10658</v>
      </c>
      <c r="I483" s="5">
        <v>9321</v>
      </c>
      <c r="J483" s="5">
        <f t="shared" si="22"/>
        <v>19979</v>
      </c>
      <c r="K483" s="5">
        <f t="shared" si="23"/>
        <v>5077.6859231938815</v>
      </c>
      <c r="Q483" s="29"/>
      <c r="R483" s="30"/>
    </row>
    <row r="484" spans="1:18" x14ac:dyDescent="0.3">
      <c r="A484" s="21" t="s">
        <v>1132</v>
      </c>
      <c r="B484" t="s">
        <v>992</v>
      </c>
      <c r="C484" s="22" t="s">
        <v>1266</v>
      </c>
      <c r="D484" s="5">
        <v>697476.20092877699</v>
      </c>
      <c r="E484" s="5">
        <v>280161.14620277705</v>
      </c>
      <c r="F484" s="5">
        <f t="shared" si="21"/>
        <v>0.40167843122060276</v>
      </c>
      <c r="H484" s="5">
        <v>10658</v>
      </c>
      <c r="I484" s="5">
        <v>9321</v>
      </c>
      <c r="J484" s="5">
        <f t="shared" si="22"/>
        <v>19979</v>
      </c>
      <c r="K484" s="5">
        <f t="shared" si="23"/>
        <v>8025.1333773564229</v>
      </c>
      <c r="Q484" s="27"/>
      <c r="R484" s="28"/>
    </row>
    <row r="485" spans="1:18" x14ac:dyDescent="0.3">
      <c r="A485" s="21" t="s">
        <v>1132</v>
      </c>
      <c r="B485" t="s">
        <v>992</v>
      </c>
      <c r="C485" s="22" t="s">
        <v>1238</v>
      </c>
      <c r="D485" s="5">
        <v>697476.20092877699</v>
      </c>
      <c r="E485" s="5">
        <v>114404.307403</v>
      </c>
      <c r="F485" s="5">
        <f t="shared" si="21"/>
        <v>0.16402610906387391</v>
      </c>
      <c r="H485" s="5">
        <v>10658</v>
      </c>
      <c r="I485" s="5">
        <v>9321</v>
      </c>
      <c r="J485" s="5">
        <f t="shared" si="22"/>
        <v>19979</v>
      </c>
      <c r="K485" s="5">
        <f t="shared" si="23"/>
        <v>3277.0776329871369</v>
      </c>
      <c r="Q485" s="27"/>
      <c r="R485" s="28"/>
    </row>
    <row r="486" spans="1:18" x14ac:dyDescent="0.3">
      <c r="A486" s="21" t="s">
        <v>1132</v>
      </c>
      <c r="B486" t="s">
        <v>993</v>
      </c>
      <c r="C486" s="22" t="s">
        <v>1264</v>
      </c>
      <c r="D486" s="5">
        <v>495252.80762927484</v>
      </c>
      <c r="E486" s="5">
        <v>0.12894867482899999</v>
      </c>
      <c r="F486" s="5">
        <f t="shared" si="21"/>
        <v>2.60369396886944E-7</v>
      </c>
      <c r="H486" s="5">
        <v>1866</v>
      </c>
      <c r="I486" s="5">
        <v>1626</v>
      </c>
      <c r="J486" s="5">
        <f t="shared" si="22"/>
        <v>3492</v>
      </c>
      <c r="K486" s="5">
        <f t="shared" si="23"/>
        <v>9.0920993392920851E-4</v>
      </c>
      <c r="Q486" s="25"/>
      <c r="R486" s="31"/>
    </row>
    <row r="487" spans="1:18" x14ac:dyDescent="0.3">
      <c r="A487" s="21" t="s">
        <v>1132</v>
      </c>
      <c r="B487" t="s">
        <v>993</v>
      </c>
      <c r="C487" s="22" t="s">
        <v>1259</v>
      </c>
      <c r="D487" s="5">
        <v>495252.80762927484</v>
      </c>
      <c r="E487" s="5">
        <v>482538.76272300002</v>
      </c>
      <c r="F487" s="5">
        <f t="shared" si="21"/>
        <v>0.97432817197516619</v>
      </c>
      <c r="H487" s="5">
        <v>1866</v>
      </c>
      <c r="I487" s="5">
        <v>1626</v>
      </c>
      <c r="J487" s="5">
        <f t="shared" si="22"/>
        <v>3492</v>
      </c>
      <c r="K487" s="5">
        <f t="shared" si="23"/>
        <v>3402.3539765372802</v>
      </c>
      <c r="Q487" s="27"/>
      <c r="R487" s="28"/>
    </row>
    <row r="488" spans="1:18" x14ac:dyDescent="0.3">
      <c r="A488" s="21" t="s">
        <v>1132</v>
      </c>
      <c r="B488" t="s">
        <v>993</v>
      </c>
      <c r="C488" s="22" t="s">
        <v>1262</v>
      </c>
      <c r="D488" s="5">
        <v>495252.80762927484</v>
      </c>
      <c r="E488" s="5">
        <v>12713.9159576</v>
      </c>
      <c r="F488" s="5">
        <f t="shared" si="21"/>
        <v>2.5671567655436888E-2</v>
      </c>
      <c r="H488" s="5">
        <v>1866</v>
      </c>
      <c r="I488" s="5">
        <v>1626</v>
      </c>
      <c r="J488" s="5">
        <f t="shared" si="22"/>
        <v>3492</v>
      </c>
      <c r="K488" s="5">
        <f t="shared" si="23"/>
        <v>89.645114252785618</v>
      </c>
      <c r="Q488" s="27"/>
      <c r="R488" s="28"/>
    </row>
    <row r="489" spans="1:18" x14ac:dyDescent="0.3">
      <c r="A489" s="21" t="s">
        <v>1132</v>
      </c>
      <c r="B489" t="s">
        <v>994</v>
      </c>
      <c r="C489" s="22" t="s">
        <v>1235</v>
      </c>
      <c r="D489" s="5">
        <v>577050.18725800002</v>
      </c>
      <c r="E489" s="5">
        <v>121579.253568</v>
      </c>
      <c r="F489" s="5">
        <f t="shared" si="21"/>
        <v>0.21069095245547806</v>
      </c>
      <c r="H489" s="5">
        <v>2386</v>
      </c>
      <c r="I489" s="5">
        <v>585</v>
      </c>
      <c r="J489" s="5">
        <f t="shared" si="22"/>
        <v>2971</v>
      </c>
      <c r="K489" s="5">
        <f t="shared" si="23"/>
        <v>625.96281974522526</v>
      </c>
      <c r="Q489" s="25"/>
      <c r="R489" s="31"/>
    </row>
    <row r="490" spans="1:18" x14ac:dyDescent="0.3">
      <c r="A490" s="21" t="s">
        <v>1132</v>
      </c>
      <c r="B490" t="s">
        <v>994</v>
      </c>
      <c r="C490" s="22" t="s">
        <v>1257</v>
      </c>
      <c r="D490" s="5">
        <v>577050.18725800002</v>
      </c>
      <c r="E490" s="5">
        <v>396130.07905100001</v>
      </c>
      <c r="F490" s="5">
        <f t="shared" si="21"/>
        <v>0.68647422320979101</v>
      </c>
      <c r="H490" s="5">
        <v>2386</v>
      </c>
      <c r="I490" s="5">
        <v>585</v>
      </c>
      <c r="J490" s="5">
        <f t="shared" si="22"/>
        <v>2971</v>
      </c>
      <c r="K490" s="5">
        <f t="shared" si="23"/>
        <v>2039.5149171562891</v>
      </c>
      <c r="Q490" s="27"/>
      <c r="R490" s="28"/>
    </row>
    <row r="491" spans="1:18" x14ac:dyDescent="0.3">
      <c r="A491" s="21" t="s">
        <v>1132</v>
      </c>
      <c r="B491" t="s">
        <v>994</v>
      </c>
      <c r="C491" s="22" t="s">
        <v>1269</v>
      </c>
      <c r="D491" s="5">
        <v>577050.18725800002</v>
      </c>
      <c r="E491" s="5">
        <v>59340.854638999997</v>
      </c>
      <c r="F491" s="5">
        <f t="shared" si="21"/>
        <v>0.10283482433473089</v>
      </c>
      <c r="H491" s="5">
        <v>2386</v>
      </c>
      <c r="I491" s="5">
        <v>585</v>
      </c>
      <c r="J491" s="5">
        <f t="shared" si="22"/>
        <v>2971</v>
      </c>
      <c r="K491" s="5">
        <f t="shared" si="23"/>
        <v>305.52226309848544</v>
      </c>
      <c r="Q491" s="27"/>
      <c r="R491" s="28"/>
    </row>
    <row r="492" spans="1:18" x14ac:dyDescent="0.3">
      <c r="A492" s="21" t="s">
        <v>1132</v>
      </c>
      <c r="B492" t="s">
        <v>747</v>
      </c>
      <c r="C492" s="22" t="s">
        <v>1270</v>
      </c>
      <c r="D492" s="5">
        <v>512588.93102730002</v>
      </c>
      <c r="E492" s="5">
        <v>88832.969857599994</v>
      </c>
      <c r="F492" s="5">
        <f t="shared" si="21"/>
        <v>0.17330255196803857</v>
      </c>
      <c r="H492" s="5">
        <v>241</v>
      </c>
      <c r="I492" s="5">
        <v>1554</v>
      </c>
      <c r="J492" s="5">
        <f t="shared" si="22"/>
        <v>1795</v>
      </c>
      <c r="K492" s="5">
        <f t="shared" si="23"/>
        <v>311.07808078262923</v>
      </c>
      <c r="Q492" s="25"/>
      <c r="R492" s="31"/>
    </row>
    <row r="493" spans="1:18" x14ac:dyDescent="0.3">
      <c r="A493" s="21" t="s">
        <v>1132</v>
      </c>
      <c r="B493" t="s">
        <v>747</v>
      </c>
      <c r="C493" s="22" t="s">
        <v>1271</v>
      </c>
      <c r="D493" s="5">
        <v>512588.93102730002</v>
      </c>
      <c r="E493" s="5">
        <v>103727.43051599999</v>
      </c>
      <c r="F493" s="5">
        <f t="shared" si="21"/>
        <v>0.20235987208720191</v>
      </c>
      <c r="H493" s="5">
        <v>241</v>
      </c>
      <c r="I493" s="5">
        <v>1554</v>
      </c>
      <c r="J493" s="5">
        <f t="shared" si="22"/>
        <v>1795</v>
      </c>
      <c r="K493" s="5">
        <f t="shared" si="23"/>
        <v>363.23597039652742</v>
      </c>
      <c r="Q493" s="27"/>
      <c r="R493" s="28"/>
    </row>
    <row r="494" spans="1:18" x14ac:dyDescent="0.3">
      <c r="A494" s="21" t="s">
        <v>1132</v>
      </c>
      <c r="B494" t="s">
        <v>747</v>
      </c>
      <c r="C494" s="22" t="s">
        <v>1272</v>
      </c>
      <c r="D494" s="5">
        <v>512588.93102730002</v>
      </c>
      <c r="E494" s="5">
        <v>27942.236618899999</v>
      </c>
      <c r="F494" s="5">
        <f t="shared" si="21"/>
        <v>5.4511978171085052E-2</v>
      </c>
      <c r="H494" s="5">
        <v>241</v>
      </c>
      <c r="I494" s="5">
        <v>1554</v>
      </c>
      <c r="J494" s="5">
        <f t="shared" si="22"/>
        <v>1795</v>
      </c>
      <c r="K494" s="5">
        <f t="shared" si="23"/>
        <v>97.849000817097661</v>
      </c>
      <c r="Q494" s="27"/>
      <c r="R494" s="28"/>
    </row>
    <row r="495" spans="1:18" x14ac:dyDescent="0.3">
      <c r="A495" s="21" t="s">
        <v>1132</v>
      </c>
      <c r="B495" t="s">
        <v>747</v>
      </c>
      <c r="C495" s="22" t="s">
        <v>1259</v>
      </c>
      <c r="D495" s="5">
        <v>512588.93102730002</v>
      </c>
      <c r="E495" s="5">
        <v>85412.578732800001</v>
      </c>
      <c r="F495" s="5">
        <f t="shared" si="21"/>
        <v>0.16662977595247955</v>
      </c>
      <c r="H495" s="5">
        <v>241</v>
      </c>
      <c r="I495" s="5">
        <v>1554</v>
      </c>
      <c r="J495" s="5">
        <f t="shared" si="22"/>
        <v>1795</v>
      </c>
      <c r="K495" s="5">
        <f t="shared" si="23"/>
        <v>299.10044783470079</v>
      </c>
      <c r="Q495" s="25"/>
      <c r="R495" s="31"/>
    </row>
    <row r="496" spans="1:18" x14ac:dyDescent="0.3">
      <c r="A496" s="21" t="s">
        <v>1132</v>
      </c>
      <c r="B496" t="s">
        <v>747</v>
      </c>
      <c r="C496" s="22" t="s">
        <v>1191</v>
      </c>
      <c r="D496" s="5">
        <v>512588.93102730002</v>
      </c>
      <c r="E496" s="5">
        <v>206673.715302</v>
      </c>
      <c r="F496" s="5">
        <f t="shared" si="21"/>
        <v>0.40319582182119484</v>
      </c>
      <c r="H496" s="5">
        <v>241</v>
      </c>
      <c r="I496" s="5">
        <v>1554</v>
      </c>
      <c r="J496" s="5">
        <f t="shared" si="22"/>
        <v>1795</v>
      </c>
      <c r="K496" s="5">
        <f t="shared" si="23"/>
        <v>723.73650016904469</v>
      </c>
      <c r="Q496" s="27"/>
      <c r="R496" s="28"/>
    </row>
    <row r="497" spans="1:18" x14ac:dyDescent="0.3">
      <c r="A497" s="21" t="s">
        <v>1132</v>
      </c>
      <c r="B497" t="s">
        <v>1007</v>
      </c>
      <c r="C497" s="22" t="s">
        <v>1265</v>
      </c>
      <c r="D497" s="5">
        <v>535209.24099870014</v>
      </c>
      <c r="E497" s="5">
        <v>1365.8996187642811</v>
      </c>
      <c r="F497" s="5">
        <f t="shared" si="21"/>
        <v>2.5520852670920125E-3</v>
      </c>
      <c r="H497" s="5">
        <v>475</v>
      </c>
      <c r="I497" s="5">
        <v>1961</v>
      </c>
      <c r="J497" s="5">
        <f t="shared" si="22"/>
        <v>2436</v>
      </c>
      <c r="K497" s="5">
        <f t="shared" si="23"/>
        <v>6.2168797106361424</v>
      </c>
      <c r="Q497" s="27"/>
      <c r="R497" s="28"/>
    </row>
    <row r="498" spans="1:18" x14ac:dyDescent="0.3">
      <c r="A498" s="21" t="s">
        <v>1132</v>
      </c>
      <c r="B498" t="s">
        <v>1007</v>
      </c>
      <c r="C498" s="22" t="s">
        <v>1266</v>
      </c>
      <c r="D498" s="5">
        <v>535209.24099870014</v>
      </c>
      <c r="E498" s="5">
        <v>117862.33153143589</v>
      </c>
      <c r="F498" s="5">
        <f t="shared" si="21"/>
        <v>0.22021729541049187</v>
      </c>
      <c r="H498" s="5">
        <v>475</v>
      </c>
      <c r="I498" s="5">
        <v>1961</v>
      </c>
      <c r="J498" s="5">
        <f t="shared" si="22"/>
        <v>2436</v>
      </c>
      <c r="K498" s="5">
        <f t="shared" si="23"/>
        <v>536.44933161995823</v>
      </c>
      <c r="Q498" s="25"/>
      <c r="R498" s="31"/>
    </row>
    <row r="499" spans="1:18" x14ac:dyDescent="0.3">
      <c r="A499" s="21" t="s">
        <v>1132</v>
      </c>
      <c r="B499" t="s">
        <v>1007</v>
      </c>
      <c r="C499" s="22" t="s">
        <v>1238</v>
      </c>
      <c r="D499" s="5">
        <v>535209.24099870014</v>
      </c>
      <c r="E499" s="5">
        <v>241359.15224</v>
      </c>
      <c r="F499" s="5">
        <f t="shared" si="21"/>
        <v>0.45096222888383608</v>
      </c>
      <c r="H499" s="5">
        <v>475</v>
      </c>
      <c r="I499" s="5">
        <v>1961</v>
      </c>
      <c r="J499" s="5">
        <f t="shared" si="22"/>
        <v>2436</v>
      </c>
      <c r="K499" s="5">
        <f t="shared" si="23"/>
        <v>1098.5439895610248</v>
      </c>
      <c r="Q499" s="27"/>
      <c r="R499" s="28"/>
    </row>
    <row r="500" spans="1:18" x14ac:dyDescent="0.3">
      <c r="A500" s="21" t="s">
        <v>1132</v>
      </c>
      <c r="B500" t="s">
        <v>1007</v>
      </c>
      <c r="C500" s="22" t="s">
        <v>1260</v>
      </c>
      <c r="D500" s="5">
        <v>535209.24099870014</v>
      </c>
      <c r="E500" s="5">
        <v>127760.03968</v>
      </c>
      <c r="F500" s="5">
        <f t="shared" si="21"/>
        <v>0.23871045171342678</v>
      </c>
      <c r="H500" s="5">
        <v>475</v>
      </c>
      <c r="I500" s="5">
        <v>1961</v>
      </c>
      <c r="J500" s="5">
        <f t="shared" si="22"/>
        <v>2436</v>
      </c>
      <c r="K500" s="5">
        <f t="shared" si="23"/>
        <v>581.49866037390768</v>
      </c>
      <c r="Q500" s="27"/>
      <c r="R500" s="28"/>
    </row>
    <row r="501" spans="1:18" x14ac:dyDescent="0.3">
      <c r="A501" s="21" t="s">
        <v>1132</v>
      </c>
      <c r="B501" t="s">
        <v>1007</v>
      </c>
      <c r="C501" s="22" t="s">
        <v>1261</v>
      </c>
      <c r="D501" s="5">
        <v>535209.24099870014</v>
      </c>
      <c r="E501" s="5">
        <v>46861.817928500001</v>
      </c>
      <c r="F501" s="5">
        <f t="shared" si="21"/>
        <v>8.7557938725153314E-2</v>
      </c>
      <c r="H501" s="5">
        <v>475</v>
      </c>
      <c r="I501" s="5">
        <v>1961</v>
      </c>
      <c r="J501" s="5">
        <f t="shared" si="22"/>
        <v>2436</v>
      </c>
      <c r="K501" s="5">
        <f t="shared" si="23"/>
        <v>213.29113873447346</v>
      </c>
      <c r="Q501" s="25"/>
      <c r="R501" s="31"/>
    </row>
    <row r="502" spans="1:18" x14ac:dyDescent="0.3">
      <c r="A502" s="21" t="s">
        <v>1132</v>
      </c>
      <c r="B502" t="s">
        <v>1013</v>
      </c>
      <c r="C502" s="22" t="s">
        <v>1235</v>
      </c>
      <c r="D502" s="5">
        <v>582570.98167158302</v>
      </c>
      <c r="E502" s="5">
        <v>34788.2969772</v>
      </c>
      <c r="F502" s="5">
        <f t="shared" si="21"/>
        <v>5.9715121541723926E-2</v>
      </c>
      <c r="H502" s="5">
        <v>49309</v>
      </c>
      <c r="I502" s="5">
        <v>492</v>
      </c>
      <c r="J502" s="5">
        <f t="shared" si="22"/>
        <v>49801</v>
      </c>
      <c r="K502" s="5">
        <f t="shared" si="23"/>
        <v>2973.8727678993932</v>
      </c>
      <c r="Q502" s="27"/>
      <c r="R502" s="28"/>
    </row>
    <row r="503" spans="1:18" x14ac:dyDescent="0.3">
      <c r="A503" s="21" t="s">
        <v>1132</v>
      </c>
      <c r="B503" t="s">
        <v>1013</v>
      </c>
      <c r="C503" s="22" t="s">
        <v>1170</v>
      </c>
      <c r="D503" s="5">
        <v>582570.98167158302</v>
      </c>
      <c r="E503" s="5">
        <v>242392.40701795308</v>
      </c>
      <c r="F503" s="5">
        <f t="shared" si="21"/>
        <v>0.41607360243459346</v>
      </c>
      <c r="H503" s="5">
        <v>49309</v>
      </c>
      <c r="I503" s="5">
        <v>492</v>
      </c>
      <c r="J503" s="5">
        <f t="shared" si="22"/>
        <v>49801</v>
      </c>
      <c r="K503" s="5">
        <f t="shared" si="23"/>
        <v>20720.881474845188</v>
      </c>
      <c r="Q503" s="27"/>
      <c r="R503" s="28"/>
    </row>
    <row r="504" spans="1:18" x14ac:dyDescent="0.3">
      <c r="A504" s="21" t="s">
        <v>1132</v>
      </c>
      <c r="B504" t="s">
        <v>1013</v>
      </c>
      <c r="C504" s="22" t="s">
        <v>1257</v>
      </c>
      <c r="D504" s="5">
        <v>582570.98167158302</v>
      </c>
      <c r="E504" s="5">
        <v>6759.8334754300004</v>
      </c>
      <c r="F504" s="5">
        <f t="shared" si="21"/>
        <v>1.1603450374465734E-2</v>
      </c>
      <c r="H504" s="5">
        <v>49309</v>
      </c>
      <c r="I504" s="5">
        <v>492</v>
      </c>
      <c r="J504" s="5">
        <f t="shared" si="22"/>
        <v>49801</v>
      </c>
      <c r="K504" s="5">
        <f t="shared" si="23"/>
        <v>577.86343209876804</v>
      </c>
      <c r="Q504" s="25"/>
      <c r="R504" s="31"/>
    </row>
    <row r="505" spans="1:18" x14ac:dyDescent="0.3">
      <c r="A505" s="21" t="s">
        <v>1132</v>
      </c>
      <c r="B505" t="s">
        <v>1013</v>
      </c>
      <c r="C505" s="22" t="s">
        <v>1269</v>
      </c>
      <c r="D505" s="5">
        <v>582570.98167158302</v>
      </c>
      <c r="E505" s="5">
        <v>298630.44420099998</v>
      </c>
      <c r="F505" s="5">
        <f t="shared" si="21"/>
        <v>0.51260782564921692</v>
      </c>
      <c r="H505" s="5">
        <v>49309</v>
      </c>
      <c r="I505" s="5">
        <v>492</v>
      </c>
      <c r="J505" s="5">
        <f t="shared" si="22"/>
        <v>49801</v>
      </c>
      <c r="K505" s="5">
        <f t="shared" si="23"/>
        <v>25528.38232515665</v>
      </c>
      <c r="Q505" s="27"/>
      <c r="R505" s="28"/>
    </row>
    <row r="506" spans="1:18" x14ac:dyDescent="0.3">
      <c r="A506" s="21" t="s">
        <v>1132</v>
      </c>
      <c r="B506" t="s">
        <v>1015</v>
      </c>
      <c r="C506" s="22" t="s">
        <v>1187</v>
      </c>
      <c r="D506" s="5">
        <v>630923.19370911969</v>
      </c>
      <c r="E506" s="5">
        <v>168740.524531</v>
      </c>
      <c r="F506" s="5">
        <f t="shared" si="21"/>
        <v>0.26745018444954488</v>
      </c>
      <c r="H506" s="5">
        <v>43</v>
      </c>
      <c r="I506" s="5">
        <v>1401</v>
      </c>
      <c r="J506" s="5">
        <f t="shared" si="22"/>
        <v>1444</v>
      </c>
      <c r="K506" s="5">
        <f t="shared" si="23"/>
        <v>386.19806634514282</v>
      </c>
      <c r="Q506" s="27"/>
      <c r="R506" s="28"/>
    </row>
    <row r="507" spans="1:18" x14ac:dyDescent="0.3">
      <c r="A507" s="21" t="s">
        <v>1132</v>
      </c>
      <c r="B507" t="s">
        <v>1015</v>
      </c>
      <c r="C507" s="22" t="s">
        <v>1186</v>
      </c>
      <c r="D507" s="5">
        <v>630923.19370911969</v>
      </c>
      <c r="E507" s="5">
        <v>37125.748060400001</v>
      </c>
      <c r="F507" s="5">
        <f t="shared" si="21"/>
        <v>5.8843530291131485E-2</v>
      </c>
      <c r="H507" s="5">
        <v>43</v>
      </c>
      <c r="I507" s="5">
        <v>1401</v>
      </c>
      <c r="J507" s="5">
        <f t="shared" si="22"/>
        <v>1444</v>
      </c>
      <c r="K507" s="5">
        <f t="shared" si="23"/>
        <v>84.970057740393869</v>
      </c>
      <c r="Q507" s="25"/>
      <c r="R507" s="31"/>
    </row>
    <row r="508" spans="1:18" x14ac:dyDescent="0.3">
      <c r="A508" s="21" t="s">
        <v>1132</v>
      </c>
      <c r="B508" t="s">
        <v>1015</v>
      </c>
      <c r="C508" s="22" t="s">
        <v>1264</v>
      </c>
      <c r="D508" s="5">
        <v>630923.19370911969</v>
      </c>
      <c r="E508" s="5">
        <v>412790.05433301971</v>
      </c>
      <c r="F508" s="5">
        <f t="shared" si="21"/>
        <v>0.65426355925556934</v>
      </c>
      <c r="H508" s="5">
        <v>43</v>
      </c>
      <c r="I508" s="5">
        <v>1401</v>
      </c>
      <c r="J508" s="5">
        <f t="shared" si="22"/>
        <v>1444</v>
      </c>
      <c r="K508" s="5">
        <f t="shared" si="23"/>
        <v>944.7565795650421</v>
      </c>
      <c r="Q508" s="27"/>
      <c r="R508" s="28"/>
    </row>
    <row r="509" spans="1:18" x14ac:dyDescent="0.3">
      <c r="A509" s="21" t="s">
        <v>1132</v>
      </c>
      <c r="B509" t="s">
        <v>1015</v>
      </c>
      <c r="C509" s="22" t="s">
        <v>1191</v>
      </c>
      <c r="D509" s="5">
        <v>630923.19370911969</v>
      </c>
      <c r="E509" s="5">
        <v>12266.8667847</v>
      </c>
      <c r="F509" s="5">
        <f t="shared" si="21"/>
        <v>1.9442726003754279E-2</v>
      </c>
      <c r="H509" s="5">
        <v>43</v>
      </c>
      <c r="I509" s="5">
        <v>1401</v>
      </c>
      <c r="J509" s="5">
        <f t="shared" si="22"/>
        <v>1444</v>
      </c>
      <c r="K509" s="5">
        <f t="shared" si="23"/>
        <v>28.07529634942118</v>
      </c>
      <c r="Q509" s="27"/>
      <c r="R509" s="28"/>
    </row>
    <row r="510" spans="1:18" x14ac:dyDescent="0.3">
      <c r="A510" s="21" t="s">
        <v>1132</v>
      </c>
      <c r="B510" t="s">
        <v>712</v>
      </c>
      <c r="C510" s="22" t="s">
        <v>1185</v>
      </c>
      <c r="D510" s="5">
        <v>279492.16498246999</v>
      </c>
      <c r="E510" s="5">
        <v>1434.17138387</v>
      </c>
      <c r="F510" s="5">
        <f t="shared" si="21"/>
        <v>5.1313473633865644E-3</v>
      </c>
      <c r="H510" s="5">
        <v>3179</v>
      </c>
      <c r="I510" s="5">
        <v>623</v>
      </c>
      <c r="J510" s="5">
        <f t="shared" si="22"/>
        <v>3802</v>
      </c>
      <c r="K510" s="5">
        <f t="shared" si="23"/>
        <v>19.509382675595717</v>
      </c>
      <c r="Q510" s="25"/>
      <c r="R510" s="31"/>
    </row>
    <row r="511" spans="1:18" x14ac:dyDescent="0.3">
      <c r="A511" s="21" t="s">
        <v>1132</v>
      </c>
      <c r="B511" t="s">
        <v>712</v>
      </c>
      <c r="C511" s="22" t="s">
        <v>1171</v>
      </c>
      <c r="D511" s="5">
        <v>279492.16498246999</v>
      </c>
      <c r="E511" s="5">
        <v>201468.85923199999</v>
      </c>
      <c r="F511" s="5">
        <f t="shared" si="21"/>
        <v>0.72083902332158867</v>
      </c>
      <c r="H511" s="5">
        <v>3179</v>
      </c>
      <c r="I511" s="5">
        <v>623</v>
      </c>
      <c r="J511" s="5">
        <f t="shared" si="22"/>
        <v>3802</v>
      </c>
      <c r="K511" s="5">
        <f t="shared" si="23"/>
        <v>2740.62996666868</v>
      </c>
      <c r="Q511" s="27"/>
      <c r="R511" s="28"/>
    </row>
    <row r="512" spans="1:18" x14ac:dyDescent="0.3">
      <c r="A512" s="21" t="s">
        <v>1132</v>
      </c>
      <c r="B512" t="s">
        <v>712</v>
      </c>
      <c r="C512" s="22" t="s">
        <v>1264</v>
      </c>
      <c r="D512" s="5">
        <v>279492.16498246999</v>
      </c>
      <c r="E512" s="5">
        <v>76589.134366600003</v>
      </c>
      <c r="F512" s="5">
        <f t="shared" si="21"/>
        <v>0.27402962931502478</v>
      </c>
      <c r="H512" s="5">
        <v>3179</v>
      </c>
      <c r="I512" s="5">
        <v>623</v>
      </c>
      <c r="J512" s="5">
        <f t="shared" si="22"/>
        <v>3802</v>
      </c>
      <c r="K512" s="5">
        <f t="shared" si="23"/>
        <v>1041.8606506557242</v>
      </c>
      <c r="Q512" s="27"/>
      <c r="R512" s="28"/>
    </row>
    <row r="513" spans="1:18" x14ac:dyDescent="0.3">
      <c r="A513" s="21" t="s">
        <v>1132</v>
      </c>
      <c r="B513" t="s">
        <v>777</v>
      </c>
      <c r="C513" s="22" t="s">
        <v>1185</v>
      </c>
      <c r="D513" s="5">
        <v>469493.33456040372</v>
      </c>
      <c r="E513" s="5">
        <v>127525.25161199999</v>
      </c>
      <c r="F513" s="5">
        <f t="shared" si="21"/>
        <v>0.27162313546241185</v>
      </c>
      <c r="H513" s="5">
        <v>240</v>
      </c>
      <c r="I513" s="5">
        <v>2117</v>
      </c>
      <c r="J513" s="5">
        <f t="shared" si="22"/>
        <v>2357</v>
      </c>
      <c r="K513" s="5">
        <f t="shared" si="23"/>
        <v>640.21573028490468</v>
      </c>
      <c r="Q513" s="25"/>
      <c r="R513" s="31"/>
    </row>
    <row r="514" spans="1:18" x14ac:dyDescent="0.3">
      <c r="A514" s="21" t="s">
        <v>1132</v>
      </c>
      <c r="B514" t="s">
        <v>777</v>
      </c>
      <c r="C514" s="22" t="s">
        <v>1186</v>
      </c>
      <c r="D514" s="5">
        <v>469493.33456040372</v>
      </c>
      <c r="E514" s="5">
        <v>103268.18438599999</v>
      </c>
      <c r="F514" s="5">
        <f t="shared" si="21"/>
        <v>0.21995665706882106</v>
      </c>
      <c r="H514" s="5">
        <v>240</v>
      </c>
      <c r="I514" s="5">
        <v>2117</v>
      </c>
      <c r="J514" s="5">
        <f t="shared" si="22"/>
        <v>2357</v>
      </c>
      <c r="K514" s="5">
        <f t="shared" si="23"/>
        <v>518.43784071121127</v>
      </c>
      <c r="Q514" s="27"/>
      <c r="R514" s="28"/>
    </row>
    <row r="515" spans="1:18" x14ac:dyDescent="0.3">
      <c r="A515" s="21" t="s">
        <v>1132</v>
      </c>
      <c r="B515" t="s">
        <v>777</v>
      </c>
      <c r="C515" s="22" t="s">
        <v>1171</v>
      </c>
      <c r="D515" s="5">
        <v>469493.33456040372</v>
      </c>
      <c r="E515" s="5">
        <v>32039.5627389</v>
      </c>
      <c r="F515" s="5">
        <f t="shared" ref="F515:F578" si="24">E515/D515</f>
        <v>6.8242849004234107E-2</v>
      </c>
      <c r="H515" s="5">
        <v>240</v>
      </c>
      <c r="I515" s="5">
        <v>2117</v>
      </c>
      <c r="J515" s="5">
        <f t="shared" ref="J515:J578" si="25">SUM(H515:I515)</f>
        <v>2357</v>
      </c>
      <c r="K515" s="5">
        <f t="shared" ref="K515:K578" si="26">J515*F515</f>
        <v>160.84839510297979</v>
      </c>
      <c r="Q515" s="27"/>
      <c r="R515" s="28"/>
    </row>
    <row r="516" spans="1:18" x14ac:dyDescent="0.3">
      <c r="A516" s="21" t="s">
        <v>1132</v>
      </c>
      <c r="B516" t="s">
        <v>777</v>
      </c>
      <c r="C516" s="22" t="s">
        <v>1264</v>
      </c>
      <c r="D516" s="5">
        <v>469493.33456040372</v>
      </c>
      <c r="E516" s="5">
        <v>206660.33582350376</v>
      </c>
      <c r="F516" s="5">
        <f t="shared" si="24"/>
        <v>0.44017735846453304</v>
      </c>
      <c r="H516" s="5">
        <v>240</v>
      </c>
      <c r="I516" s="5">
        <v>2117</v>
      </c>
      <c r="J516" s="5">
        <f t="shared" si="25"/>
        <v>2357</v>
      </c>
      <c r="K516" s="5">
        <f t="shared" si="26"/>
        <v>1037.4980339009044</v>
      </c>
      <c r="Q516" s="25"/>
      <c r="R516" s="31"/>
    </row>
    <row r="517" spans="1:18" x14ac:dyDescent="0.3">
      <c r="A517" s="21" t="s">
        <v>1132</v>
      </c>
      <c r="B517" t="s">
        <v>1028</v>
      </c>
      <c r="C517" s="22" t="s">
        <v>1235</v>
      </c>
      <c r="D517" s="5">
        <v>599766.74215702398</v>
      </c>
      <c r="E517" s="5">
        <v>892.79457202399999</v>
      </c>
      <c r="F517" s="5">
        <f t="shared" si="24"/>
        <v>1.4885696542844633E-3</v>
      </c>
      <c r="H517" s="5">
        <v>4250</v>
      </c>
      <c r="I517" s="5">
        <v>786</v>
      </c>
      <c r="J517" s="5">
        <f t="shared" si="25"/>
        <v>5036</v>
      </c>
      <c r="K517" s="5">
        <f t="shared" si="26"/>
        <v>7.4964367789765571</v>
      </c>
      <c r="Q517" s="27"/>
      <c r="R517" s="28"/>
    </row>
    <row r="518" spans="1:18" x14ac:dyDescent="0.3">
      <c r="A518" s="21" t="s">
        <v>1132</v>
      </c>
      <c r="B518" t="s">
        <v>1028</v>
      </c>
      <c r="C518" s="22" t="s">
        <v>1257</v>
      </c>
      <c r="D518" s="5">
        <v>599766.74215702398</v>
      </c>
      <c r="E518" s="5">
        <v>325716.82857299998</v>
      </c>
      <c r="F518" s="5">
        <f t="shared" si="24"/>
        <v>0.54307250749112823</v>
      </c>
      <c r="H518" s="5">
        <v>4250</v>
      </c>
      <c r="I518" s="5">
        <v>786</v>
      </c>
      <c r="J518" s="5">
        <f t="shared" si="25"/>
        <v>5036</v>
      </c>
      <c r="K518" s="5">
        <f t="shared" si="26"/>
        <v>2734.9131477253218</v>
      </c>
      <c r="Q518" s="27"/>
      <c r="R518" s="28"/>
    </row>
    <row r="519" spans="1:18" x14ac:dyDescent="0.3">
      <c r="A519" s="21" t="s">
        <v>1132</v>
      </c>
      <c r="B519" t="s">
        <v>1028</v>
      </c>
      <c r="C519" s="22" t="s">
        <v>1269</v>
      </c>
      <c r="D519" s="5">
        <v>599766.74215702398</v>
      </c>
      <c r="E519" s="5">
        <v>273157.11901199998</v>
      </c>
      <c r="F519" s="5">
        <f t="shared" si="24"/>
        <v>0.45543892285458726</v>
      </c>
      <c r="H519" s="5">
        <v>4250</v>
      </c>
      <c r="I519" s="5">
        <v>786</v>
      </c>
      <c r="J519" s="5">
        <f t="shared" si="25"/>
        <v>5036</v>
      </c>
      <c r="K519" s="5">
        <f t="shared" si="26"/>
        <v>2293.5904154957016</v>
      </c>
      <c r="Q519" s="25"/>
      <c r="R519" s="31"/>
    </row>
    <row r="520" spans="1:18" x14ac:dyDescent="0.3">
      <c r="A520" s="21" t="s">
        <v>1132</v>
      </c>
      <c r="B520" t="s">
        <v>1032</v>
      </c>
      <c r="C520" s="22" t="s">
        <v>1273</v>
      </c>
      <c r="D520" s="5">
        <v>575784.16752170003</v>
      </c>
      <c r="E520" s="5">
        <v>11047.134628899999</v>
      </c>
      <c r="F520" s="5">
        <f t="shared" si="24"/>
        <v>1.9186242436031654E-2</v>
      </c>
      <c r="H520" s="5">
        <v>517</v>
      </c>
      <c r="I520" s="5">
        <v>459</v>
      </c>
      <c r="J520" s="5">
        <f t="shared" si="25"/>
        <v>976</v>
      </c>
      <c r="K520" s="5">
        <f t="shared" si="26"/>
        <v>18.725772617566896</v>
      </c>
      <c r="Q520" s="27"/>
      <c r="R520" s="28"/>
    </row>
    <row r="521" spans="1:18" x14ac:dyDescent="0.3">
      <c r="A521" s="21" t="s">
        <v>1132</v>
      </c>
      <c r="B521" t="s">
        <v>1032</v>
      </c>
      <c r="C521" s="22" t="s">
        <v>1235</v>
      </c>
      <c r="D521" s="5">
        <v>575784.16752170003</v>
      </c>
      <c r="E521" s="5">
        <v>175110.33749000001</v>
      </c>
      <c r="F521" s="5">
        <f t="shared" si="24"/>
        <v>0.30412496099660552</v>
      </c>
      <c r="H521" s="5">
        <v>517</v>
      </c>
      <c r="I521" s="5">
        <v>459</v>
      </c>
      <c r="J521" s="5">
        <f t="shared" si="25"/>
        <v>976</v>
      </c>
      <c r="K521" s="5">
        <f t="shared" si="26"/>
        <v>296.82596193268699</v>
      </c>
      <c r="Q521" s="27"/>
      <c r="R521" s="28"/>
    </row>
    <row r="522" spans="1:18" x14ac:dyDescent="0.3">
      <c r="A522" s="21" t="s">
        <v>1132</v>
      </c>
      <c r="B522" t="s">
        <v>1032</v>
      </c>
      <c r="C522" s="22" t="s">
        <v>1274</v>
      </c>
      <c r="D522" s="5">
        <v>575784.16752170003</v>
      </c>
      <c r="E522" s="5">
        <v>19735.5076458</v>
      </c>
      <c r="F522" s="5">
        <f t="shared" si="24"/>
        <v>3.4275877592720043E-2</v>
      </c>
      <c r="H522" s="5">
        <v>517</v>
      </c>
      <c r="I522" s="5">
        <v>459</v>
      </c>
      <c r="J522" s="5">
        <f t="shared" si="25"/>
        <v>976</v>
      </c>
      <c r="K522" s="5">
        <f t="shared" si="26"/>
        <v>33.453256530494762</v>
      </c>
      <c r="Q522" s="25"/>
      <c r="R522" s="31"/>
    </row>
    <row r="523" spans="1:18" x14ac:dyDescent="0.3">
      <c r="A523" s="21" t="s">
        <v>1132</v>
      </c>
      <c r="B523" t="s">
        <v>1032</v>
      </c>
      <c r="C523" s="22" t="s">
        <v>1178</v>
      </c>
      <c r="D523" s="5">
        <v>575784.16752170003</v>
      </c>
      <c r="E523" s="5">
        <v>369891.18775699998</v>
      </c>
      <c r="F523" s="5">
        <f t="shared" si="24"/>
        <v>0.6424129189746427</v>
      </c>
      <c r="H523" s="5">
        <v>517</v>
      </c>
      <c r="I523" s="5">
        <v>459</v>
      </c>
      <c r="J523" s="5">
        <f t="shared" si="25"/>
        <v>976</v>
      </c>
      <c r="K523" s="5">
        <f t="shared" si="26"/>
        <v>626.99500891925129</v>
      </c>
      <c r="Q523" s="27"/>
      <c r="R523" s="28"/>
    </row>
    <row r="524" spans="1:18" x14ac:dyDescent="0.3">
      <c r="A524" s="21" t="s">
        <v>1132</v>
      </c>
      <c r="B524" t="s">
        <v>1038</v>
      </c>
      <c r="C524" s="22" t="s">
        <v>1172</v>
      </c>
      <c r="D524" s="5">
        <v>547365.04109750781</v>
      </c>
      <c r="E524" s="5">
        <v>102628.25136129685</v>
      </c>
      <c r="F524" s="5">
        <f t="shared" si="24"/>
        <v>0.18749507852295341</v>
      </c>
      <c r="H524" s="5">
        <v>42065</v>
      </c>
      <c r="I524" s="5">
        <v>1040</v>
      </c>
      <c r="J524" s="5">
        <f t="shared" si="25"/>
        <v>43105</v>
      </c>
      <c r="K524" s="5">
        <f t="shared" si="26"/>
        <v>8081.9753597319068</v>
      </c>
      <c r="Q524" s="27"/>
      <c r="R524" s="28"/>
    </row>
    <row r="525" spans="1:18" x14ac:dyDescent="0.3">
      <c r="A525" s="21" t="s">
        <v>1132</v>
      </c>
      <c r="B525" t="s">
        <v>1038</v>
      </c>
      <c r="C525" s="22" t="s">
        <v>1177</v>
      </c>
      <c r="D525" s="5">
        <v>547365.04109750781</v>
      </c>
      <c r="E525" s="5">
        <v>154296.50029325701</v>
      </c>
      <c r="F525" s="5">
        <f t="shared" si="24"/>
        <v>0.28188957771925111</v>
      </c>
      <c r="H525" s="5">
        <v>42065</v>
      </c>
      <c r="I525" s="5">
        <v>1040</v>
      </c>
      <c r="J525" s="5">
        <f t="shared" si="25"/>
        <v>43105</v>
      </c>
      <c r="K525" s="5">
        <f t="shared" si="26"/>
        <v>12150.85024758832</v>
      </c>
      <c r="Q525" s="25"/>
      <c r="R525" s="31"/>
    </row>
    <row r="526" spans="1:18" x14ac:dyDescent="0.3">
      <c r="A526" s="21" t="s">
        <v>1132</v>
      </c>
      <c r="B526" t="s">
        <v>1038</v>
      </c>
      <c r="C526" s="22" t="s">
        <v>1167</v>
      </c>
      <c r="D526" s="5">
        <v>547365.04109750781</v>
      </c>
      <c r="E526" s="5">
        <v>13003.404742951276</v>
      </c>
      <c r="F526" s="5">
        <f t="shared" si="24"/>
        <v>2.375636689708659E-2</v>
      </c>
      <c r="H526" s="5">
        <v>42065</v>
      </c>
      <c r="I526" s="5">
        <v>1040</v>
      </c>
      <c r="J526" s="5">
        <f t="shared" si="25"/>
        <v>43105</v>
      </c>
      <c r="K526" s="5">
        <f t="shared" si="26"/>
        <v>1024.0181950989174</v>
      </c>
      <c r="Q526" s="27"/>
      <c r="R526" s="28"/>
    </row>
    <row r="527" spans="1:18" x14ac:dyDescent="0.3">
      <c r="A527" s="21" t="s">
        <v>1132</v>
      </c>
      <c r="B527" t="s">
        <v>1038</v>
      </c>
      <c r="C527" s="22" t="s">
        <v>1170</v>
      </c>
      <c r="D527" s="5">
        <v>547365.04109750781</v>
      </c>
      <c r="E527" s="5">
        <v>277436.88470000267</v>
      </c>
      <c r="F527" s="5">
        <f t="shared" si="24"/>
        <v>0.50685897686070891</v>
      </c>
      <c r="H527" s="5">
        <v>42065</v>
      </c>
      <c r="I527" s="5">
        <v>1040</v>
      </c>
      <c r="J527" s="5">
        <f t="shared" si="25"/>
        <v>43105</v>
      </c>
      <c r="K527" s="5">
        <f t="shared" si="26"/>
        <v>21848.156197580858</v>
      </c>
      <c r="Q527" s="27"/>
      <c r="R527" s="28"/>
    </row>
    <row r="528" spans="1:18" x14ac:dyDescent="0.3">
      <c r="A528" s="21" t="s">
        <v>1132</v>
      </c>
      <c r="B528" t="s">
        <v>1041</v>
      </c>
      <c r="C528" s="22" t="s">
        <v>1260</v>
      </c>
      <c r="D528" s="5">
        <v>456719.26980551</v>
      </c>
      <c r="E528" s="5">
        <v>7866.6307301099996</v>
      </c>
      <c r="F528" s="5">
        <f t="shared" si="24"/>
        <v>1.7224214632896785E-2</v>
      </c>
      <c r="H528" s="5">
        <v>168</v>
      </c>
      <c r="I528" s="5">
        <v>688</v>
      </c>
      <c r="J528" s="5">
        <f t="shared" si="25"/>
        <v>856</v>
      </c>
      <c r="K528" s="5">
        <f t="shared" si="26"/>
        <v>14.743927725759647</v>
      </c>
      <c r="Q528" s="25"/>
      <c r="R528" s="31"/>
    </row>
    <row r="529" spans="1:18" x14ac:dyDescent="0.3">
      <c r="A529" s="21" t="s">
        <v>1132</v>
      </c>
      <c r="B529" t="s">
        <v>1041</v>
      </c>
      <c r="C529" s="22" t="s">
        <v>1261</v>
      </c>
      <c r="D529" s="5">
        <v>456719.26980551</v>
      </c>
      <c r="E529" s="5">
        <v>351469.57086500002</v>
      </c>
      <c r="F529" s="5">
        <f t="shared" si="24"/>
        <v>0.76955275176952864</v>
      </c>
      <c r="H529" s="5">
        <v>168</v>
      </c>
      <c r="I529" s="5">
        <v>688</v>
      </c>
      <c r="J529" s="5">
        <f t="shared" si="25"/>
        <v>856</v>
      </c>
      <c r="K529" s="5">
        <f t="shared" si="26"/>
        <v>658.73715551471651</v>
      </c>
      <c r="Q529" s="27"/>
      <c r="R529" s="28"/>
    </row>
    <row r="530" spans="1:18" x14ac:dyDescent="0.3">
      <c r="A530" s="21" t="s">
        <v>1132</v>
      </c>
      <c r="B530" t="s">
        <v>1041</v>
      </c>
      <c r="C530" s="22" t="s">
        <v>1275</v>
      </c>
      <c r="D530" s="5">
        <v>456719.26980551</v>
      </c>
      <c r="E530" s="5">
        <v>97383.068210400001</v>
      </c>
      <c r="F530" s="5">
        <f t="shared" si="24"/>
        <v>0.21322303359757461</v>
      </c>
      <c r="H530" s="5">
        <v>168</v>
      </c>
      <c r="I530" s="5">
        <v>688</v>
      </c>
      <c r="J530" s="5">
        <f t="shared" si="25"/>
        <v>856</v>
      </c>
      <c r="K530" s="5">
        <f t="shared" si="26"/>
        <v>182.51891675952388</v>
      </c>
      <c r="Q530" s="27"/>
      <c r="R530" s="28"/>
    </row>
    <row r="531" spans="1:18" x14ac:dyDescent="0.3">
      <c r="A531" s="21" t="s">
        <v>1132</v>
      </c>
      <c r="B531" t="s">
        <v>1043</v>
      </c>
      <c r="C531" s="22" t="s">
        <v>1267</v>
      </c>
      <c r="D531" s="5">
        <v>405693.62735990004</v>
      </c>
      <c r="E531" s="5">
        <v>340336.00476500002</v>
      </c>
      <c r="F531" s="5">
        <f t="shared" si="24"/>
        <v>0.83889906523742408</v>
      </c>
      <c r="H531" s="5">
        <v>940</v>
      </c>
      <c r="I531" s="5">
        <v>1547</v>
      </c>
      <c r="J531" s="5">
        <f t="shared" si="25"/>
        <v>2487</v>
      </c>
      <c r="K531" s="5">
        <f t="shared" si="26"/>
        <v>2086.3419752454738</v>
      </c>
      <c r="Q531" s="25"/>
      <c r="R531" s="31"/>
    </row>
    <row r="532" spans="1:18" x14ac:dyDescent="0.3">
      <c r="A532" s="21" t="s">
        <v>1132</v>
      </c>
      <c r="B532" t="s">
        <v>1043</v>
      </c>
      <c r="C532" s="22" t="s">
        <v>1276</v>
      </c>
      <c r="D532" s="5">
        <v>405693.62735990004</v>
      </c>
      <c r="E532" s="5">
        <v>65357.6225949</v>
      </c>
      <c r="F532" s="5">
        <f t="shared" si="24"/>
        <v>0.16110093476257581</v>
      </c>
      <c r="H532" s="5">
        <v>940</v>
      </c>
      <c r="I532" s="5">
        <v>1547</v>
      </c>
      <c r="J532" s="5">
        <f t="shared" si="25"/>
        <v>2487</v>
      </c>
      <c r="K532" s="5">
        <f t="shared" si="26"/>
        <v>400.65802475452602</v>
      </c>
      <c r="Q532" s="27"/>
      <c r="R532" s="28"/>
    </row>
    <row r="533" spans="1:18" x14ac:dyDescent="0.3">
      <c r="A533" s="21" t="s">
        <v>1132</v>
      </c>
      <c r="B533" t="s">
        <v>204</v>
      </c>
      <c r="C533" s="22" t="s">
        <v>1187</v>
      </c>
      <c r="D533" s="5">
        <v>597037.00241660001</v>
      </c>
      <c r="E533" s="5">
        <v>39727.6457151</v>
      </c>
      <c r="F533" s="5">
        <f t="shared" si="24"/>
        <v>6.6541345937180071E-2</v>
      </c>
      <c r="H533" s="5">
        <v>0</v>
      </c>
      <c r="I533" s="5">
        <v>1487</v>
      </c>
      <c r="J533" s="5">
        <f t="shared" si="25"/>
        <v>1487</v>
      </c>
      <c r="K533" s="5">
        <f t="shared" si="26"/>
        <v>98.946981408586765</v>
      </c>
      <c r="Q533" s="27"/>
      <c r="R533" s="28"/>
    </row>
    <row r="534" spans="1:18" x14ac:dyDescent="0.3">
      <c r="A534" s="21" t="s">
        <v>1132</v>
      </c>
      <c r="B534" t="s">
        <v>204</v>
      </c>
      <c r="C534" s="22" t="s">
        <v>1190</v>
      </c>
      <c r="D534" s="5">
        <v>597037.00241660001</v>
      </c>
      <c r="E534" s="5">
        <v>21865.958484399998</v>
      </c>
      <c r="F534" s="5">
        <f t="shared" si="24"/>
        <v>3.6624126136058796E-2</v>
      </c>
      <c r="H534" s="5">
        <v>0</v>
      </c>
      <c r="I534" s="5">
        <v>1487</v>
      </c>
      <c r="J534" s="5">
        <f t="shared" si="25"/>
        <v>1487</v>
      </c>
      <c r="K534" s="5">
        <f t="shared" si="26"/>
        <v>54.460075564319432</v>
      </c>
      <c r="Q534" s="25"/>
      <c r="R534" s="31"/>
    </row>
    <row r="535" spans="1:18" x14ac:dyDescent="0.3">
      <c r="A535" s="21" t="s">
        <v>1132</v>
      </c>
      <c r="B535" t="s">
        <v>204</v>
      </c>
      <c r="C535" s="22" t="s">
        <v>1264</v>
      </c>
      <c r="D535" s="5">
        <v>597037.00241660001</v>
      </c>
      <c r="E535" s="5">
        <v>11793.310742199999</v>
      </c>
      <c r="F535" s="5">
        <f t="shared" si="24"/>
        <v>1.9753065043648453E-2</v>
      </c>
      <c r="H535" s="5">
        <v>0</v>
      </c>
      <c r="I535" s="5">
        <v>1487</v>
      </c>
      <c r="J535" s="5">
        <f t="shared" si="25"/>
        <v>1487</v>
      </c>
      <c r="K535" s="5">
        <f t="shared" si="26"/>
        <v>29.37280771990525</v>
      </c>
      <c r="Q535" s="27"/>
      <c r="R535" s="28"/>
    </row>
    <row r="536" spans="1:18" x14ac:dyDescent="0.3">
      <c r="A536" s="21" t="s">
        <v>1132</v>
      </c>
      <c r="B536" t="s">
        <v>204</v>
      </c>
      <c r="C536" s="22" t="s">
        <v>1259</v>
      </c>
      <c r="D536" s="5">
        <v>597037.00241660001</v>
      </c>
      <c r="E536" s="5">
        <v>92544.145939900001</v>
      </c>
      <c r="F536" s="5">
        <f t="shared" si="24"/>
        <v>0.15500571248568046</v>
      </c>
      <c r="H536" s="5">
        <v>0</v>
      </c>
      <c r="I536" s="5">
        <v>1487</v>
      </c>
      <c r="J536" s="5">
        <f t="shared" si="25"/>
        <v>1487</v>
      </c>
      <c r="K536" s="5">
        <f t="shared" si="26"/>
        <v>230.49349446620684</v>
      </c>
      <c r="Q536" s="27"/>
      <c r="R536" s="28"/>
    </row>
    <row r="537" spans="1:18" x14ac:dyDescent="0.3">
      <c r="A537" s="21" t="s">
        <v>1132</v>
      </c>
      <c r="B537" t="s">
        <v>204</v>
      </c>
      <c r="C537" s="22" t="s">
        <v>1191</v>
      </c>
      <c r="D537" s="5">
        <v>597037.00241660001</v>
      </c>
      <c r="E537" s="5">
        <v>431105.94153499999</v>
      </c>
      <c r="F537" s="5">
        <f t="shared" si="24"/>
        <v>0.72207575039743221</v>
      </c>
      <c r="H537" s="5">
        <v>0</v>
      </c>
      <c r="I537" s="5">
        <v>1487</v>
      </c>
      <c r="J537" s="5">
        <f t="shared" si="25"/>
        <v>1487</v>
      </c>
      <c r="K537" s="5">
        <f t="shared" si="26"/>
        <v>1073.7266408409816</v>
      </c>
      <c r="Q537" s="25"/>
      <c r="R537" s="31"/>
    </row>
    <row r="538" spans="1:18" x14ac:dyDescent="0.3">
      <c r="A538" s="21" t="s">
        <v>1132</v>
      </c>
      <c r="B538" t="s">
        <v>863</v>
      </c>
      <c r="C538" s="22" t="s">
        <v>1264</v>
      </c>
      <c r="D538" s="5">
        <v>678539.22614573385</v>
      </c>
      <c r="E538" s="5">
        <v>328928.13747984369</v>
      </c>
      <c r="F538" s="5">
        <f t="shared" si="24"/>
        <v>0.48475920743482243</v>
      </c>
      <c r="H538" s="5">
        <v>2816</v>
      </c>
      <c r="I538" s="5">
        <v>1151</v>
      </c>
      <c r="J538" s="5">
        <f t="shared" si="25"/>
        <v>3967</v>
      </c>
      <c r="K538" s="5">
        <f t="shared" si="26"/>
        <v>1923.0397758939405</v>
      </c>
      <c r="Q538" s="27"/>
      <c r="R538" s="28"/>
    </row>
    <row r="539" spans="1:18" x14ac:dyDescent="0.3">
      <c r="A539" s="21" t="s">
        <v>1132</v>
      </c>
      <c r="B539" t="s">
        <v>863</v>
      </c>
      <c r="C539" s="22" t="s">
        <v>1265</v>
      </c>
      <c r="D539" s="5">
        <v>678539.22614573385</v>
      </c>
      <c r="E539" s="5">
        <v>183940.99360414353</v>
      </c>
      <c r="F539" s="5">
        <f t="shared" si="24"/>
        <v>0.27108380255180331</v>
      </c>
      <c r="H539" s="5">
        <v>2816</v>
      </c>
      <c r="I539" s="5">
        <v>1151</v>
      </c>
      <c r="J539" s="5">
        <f t="shared" si="25"/>
        <v>3967</v>
      </c>
      <c r="K539" s="5">
        <f t="shared" si="26"/>
        <v>1075.3894447230036</v>
      </c>
      <c r="Q539" s="27"/>
      <c r="R539" s="28"/>
    </row>
    <row r="540" spans="1:18" x14ac:dyDescent="0.3">
      <c r="A540" s="21" t="s">
        <v>1132</v>
      </c>
      <c r="B540" t="s">
        <v>863</v>
      </c>
      <c r="C540" s="22" t="s">
        <v>1266</v>
      </c>
      <c r="D540" s="5">
        <v>678539.22614573385</v>
      </c>
      <c r="E540" s="5">
        <v>45828.924466516743</v>
      </c>
      <c r="F540" s="5">
        <f t="shared" si="24"/>
        <v>6.754056759081721E-2</v>
      </c>
      <c r="H540" s="5">
        <v>2816</v>
      </c>
      <c r="I540" s="5">
        <v>1151</v>
      </c>
      <c r="J540" s="5">
        <f t="shared" si="25"/>
        <v>3967</v>
      </c>
      <c r="K540" s="5">
        <f t="shared" si="26"/>
        <v>267.93343163277189</v>
      </c>
      <c r="Q540" s="25"/>
      <c r="R540" s="31"/>
    </row>
    <row r="541" spans="1:18" x14ac:dyDescent="0.3">
      <c r="A541" s="21" t="s">
        <v>1132</v>
      </c>
      <c r="B541" t="s">
        <v>863</v>
      </c>
      <c r="C541" s="22" t="s">
        <v>1259</v>
      </c>
      <c r="D541" s="5">
        <v>678539.22614573385</v>
      </c>
      <c r="E541" s="5">
        <v>102241.78441599999</v>
      </c>
      <c r="F541" s="5">
        <f t="shared" si="24"/>
        <v>0.15067925401565646</v>
      </c>
      <c r="H541" s="5">
        <v>2816</v>
      </c>
      <c r="I541" s="5">
        <v>1151</v>
      </c>
      <c r="J541" s="5">
        <f t="shared" si="25"/>
        <v>3967</v>
      </c>
      <c r="K541" s="5">
        <f t="shared" si="26"/>
        <v>597.74460068010922</v>
      </c>
      <c r="Q541" s="27"/>
      <c r="R541" s="28"/>
    </row>
    <row r="542" spans="1:18" x14ac:dyDescent="0.3">
      <c r="A542" s="21" t="s">
        <v>1132</v>
      </c>
      <c r="B542" t="s">
        <v>863</v>
      </c>
      <c r="C542" s="22" t="s">
        <v>1238</v>
      </c>
      <c r="D542" s="5">
        <v>678539.22614573385</v>
      </c>
      <c r="E542" s="5">
        <v>9489.12759095</v>
      </c>
      <c r="F542" s="5">
        <f t="shared" si="24"/>
        <v>1.3984641160468391E-2</v>
      </c>
      <c r="H542" s="5">
        <v>2816</v>
      </c>
      <c r="I542" s="5">
        <v>1151</v>
      </c>
      <c r="J542" s="5">
        <f t="shared" si="25"/>
        <v>3967</v>
      </c>
      <c r="K542" s="5">
        <f t="shared" si="26"/>
        <v>55.477071483578108</v>
      </c>
      <c r="Q542" s="27"/>
      <c r="R542" s="28"/>
    </row>
    <row r="543" spans="1:18" x14ac:dyDescent="0.3">
      <c r="A543" s="21" t="s">
        <v>1132</v>
      </c>
      <c r="B543" t="s">
        <v>863</v>
      </c>
      <c r="C543" s="22" t="s">
        <v>1262</v>
      </c>
      <c r="D543" s="5">
        <v>678539.22614573385</v>
      </c>
      <c r="E543" s="5">
        <v>8110.2585882800004</v>
      </c>
      <c r="F543" s="5">
        <f t="shared" si="24"/>
        <v>1.1952527246432343E-2</v>
      </c>
      <c r="H543" s="5">
        <v>2816</v>
      </c>
      <c r="I543" s="5">
        <v>1151</v>
      </c>
      <c r="J543" s="5">
        <f t="shared" si="25"/>
        <v>3967</v>
      </c>
      <c r="K543" s="5">
        <f t="shared" si="26"/>
        <v>47.415675586597104</v>
      </c>
      <c r="Q543" s="25"/>
      <c r="R543" s="31"/>
    </row>
    <row r="544" spans="1:18" x14ac:dyDescent="0.3">
      <c r="A544" s="21" t="s">
        <v>1132</v>
      </c>
      <c r="B544" t="s">
        <v>858</v>
      </c>
      <c r="C544" s="22" t="s">
        <v>1259</v>
      </c>
      <c r="D544" s="5">
        <v>654143.80292679986</v>
      </c>
      <c r="E544" s="5">
        <v>131792.626644</v>
      </c>
      <c r="F544" s="5">
        <f t="shared" si="24"/>
        <v>0.20147347732154222</v>
      </c>
      <c r="H544" s="5">
        <v>2372</v>
      </c>
      <c r="I544" s="5">
        <v>1779</v>
      </c>
      <c r="J544" s="5">
        <f t="shared" si="25"/>
        <v>4151</v>
      </c>
      <c r="K544" s="5">
        <f t="shared" si="26"/>
        <v>836.31640436172177</v>
      </c>
      <c r="Q544" s="27"/>
      <c r="R544" s="28"/>
    </row>
    <row r="545" spans="1:18" x14ac:dyDescent="0.3">
      <c r="A545" s="21" t="s">
        <v>1132</v>
      </c>
      <c r="B545" t="s">
        <v>858</v>
      </c>
      <c r="C545" s="22" t="s">
        <v>1267</v>
      </c>
      <c r="D545" s="5">
        <v>654143.80292679986</v>
      </c>
      <c r="E545" s="5">
        <v>83227.435503800007</v>
      </c>
      <c r="F545" s="5">
        <f t="shared" si="24"/>
        <v>0.12723109984596664</v>
      </c>
      <c r="H545" s="5">
        <v>2372</v>
      </c>
      <c r="I545" s="5">
        <v>1779</v>
      </c>
      <c r="J545" s="5">
        <f t="shared" si="25"/>
        <v>4151</v>
      </c>
      <c r="K545" s="5">
        <f t="shared" si="26"/>
        <v>528.13629546060758</v>
      </c>
      <c r="Q545" s="27"/>
      <c r="R545" s="28"/>
    </row>
    <row r="546" spans="1:18" x14ac:dyDescent="0.3">
      <c r="A546" s="21" t="s">
        <v>1132</v>
      </c>
      <c r="B546" t="s">
        <v>858</v>
      </c>
      <c r="C546" s="22" t="s">
        <v>1262</v>
      </c>
      <c r="D546" s="5">
        <v>654143.80292679986</v>
      </c>
      <c r="E546" s="5">
        <v>333414.80492099997</v>
      </c>
      <c r="F546" s="5">
        <f t="shared" si="24"/>
        <v>0.50969649705343123</v>
      </c>
      <c r="H546" s="5">
        <v>2372</v>
      </c>
      <c r="I546" s="5">
        <v>1779</v>
      </c>
      <c r="J546" s="5">
        <f t="shared" si="25"/>
        <v>4151</v>
      </c>
      <c r="K546" s="5">
        <f t="shared" si="26"/>
        <v>2115.7501592687931</v>
      </c>
      <c r="Q546" s="25"/>
      <c r="R546" s="31"/>
    </row>
    <row r="547" spans="1:18" x14ac:dyDescent="0.3">
      <c r="A547" s="21" t="s">
        <v>1132</v>
      </c>
      <c r="B547" t="s">
        <v>858</v>
      </c>
      <c r="C547" s="22" t="s">
        <v>1263</v>
      </c>
      <c r="D547" s="5">
        <v>654143.80292679986</v>
      </c>
      <c r="E547" s="5">
        <v>105708.935858</v>
      </c>
      <c r="F547" s="5">
        <f t="shared" si="24"/>
        <v>0.16159892577906002</v>
      </c>
      <c r="H547" s="5">
        <v>2372</v>
      </c>
      <c r="I547" s="5">
        <v>1779</v>
      </c>
      <c r="J547" s="5">
        <f t="shared" si="25"/>
        <v>4151</v>
      </c>
      <c r="K547" s="5">
        <f t="shared" si="26"/>
        <v>670.79714090887808</v>
      </c>
      <c r="Q547" s="27"/>
      <c r="R547" s="28"/>
    </row>
    <row r="548" spans="1:18" x14ac:dyDescent="0.3">
      <c r="A548" s="21" t="s">
        <v>1132</v>
      </c>
      <c r="B548" t="s">
        <v>1069</v>
      </c>
      <c r="C548" s="22" t="s">
        <v>1257</v>
      </c>
      <c r="D548" s="5">
        <v>584791.39491769997</v>
      </c>
      <c r="E548" s="5">
        <v>296002.67027900001</v>
      </c>
      <c r="F548" s="5">
        <f t="shared" si="24"/>
        <v>0.50616796493843352</v>
      </c>
      <c r="H548" s="5">
        <v>5138</v>
      </c>
      <c r="I548" s="5">
        <v>464</v>
      </c>
      <c r="J548" s="5">
        <f t="shared" si="25"/>
        <v>5602</v>
      </c>
      <c r="K548" s="5">
        <f t="shared" si="26"/>
        <v>2835.5529395851045</v>
      </c>
      <c r="Q548" s="27"/>
      <c r="R548" s="28"/>
    </row>
    <row r="549" spans="1:18" x14ac:dyDescent="0.3">
      <c r="A549" s="21" t="s">
        <v>1132</v>
      </c>
      <c r="B549" t="s">
        <v>1069</v>
      </c>
      <c r="C549" s="22" t="s">
        <v>1236</v>
      </c>
      <c r="D549" s="5">
        <v>584791.39491769997</v>
      </c>
      <c r="E549" s="5">
        <v>39662.643769599999</v>
      </c>
      <c r="F549" s="5">
        <f t="shared" si="24"/>
        <v>6.7823576260354998E-2</v>
      </c>
      <c r="H549" s="5">
        <v>5138</v>
      </c>
      <c r="I549" s="5">
        <v>464</v>
      </c>
      <c r="J549" s="5">
        <f t="shared" si="25"/>
        <v>5602</v>
      </c>
      <c r="K549" s="5">
        <f t="shared" si="26"/>
        <v>379.94767421050869</v>
      </c>
      <c r="Q549" s="25"/>
      <c r="R549" s="31"/>
    </row>
    <row r="550" spans="1:18" x14ac:dyDescent="0.3">
      <c r="A550" s="21" t="s">
        <v>1132</v>
      </c>
      <c r="B550" t="s">
        <v>1069</v>
      </c>
      <c r="C550" s="22" t="s">
        <v>1242</v>
      </c>
      <c r="D550" s="5">
        <v>584791.39491769997</v>
      </c>
      <c r="E550" s="5">
        <v>206353.229739</v>
      </c>
      <c r="F550" s="5">
        <f t="shared" si="24"/>
        <v>0.35286639224238397</v>
      </c>
      <c r="H550" s="5">
        <v>5138</v>
      </c>
      <c r="I550" s="5">
        <v>464</v>
      </c>
      <c r="J550" s="5">
        <f t="shared" si="25"/>
        <v>5602</v>
      </c>
      <c r="K550" s="5">
        <f t="shared" si="26"/>
        <v>1976.7575293418349</v>
      </c>
      <c r="Q550" s="27"/>
      <c r="R550" s="28"/>
    </row>
    <row r="551" spans="1:18" x14ac:dyDescent="0.3">
      <c r="A551" s="21" t="s">
        <v>1132</v>
      </c>
      <c r="B551" t="s">
        <v>1069</v>
      </c>
      <c r="C551" s="22" t="s">
        <v>1243</v>
      </c>
      <c r="D551" s="5">
        <v>584791.39491769997</v>
      </c>
      <c r="E551" s="5">
        <v>42772.851130100004</v>
      </c>
      <c r="F551" s="5">
        <f t="shared" si="24"/>
        <v>7.3142066558827518E-2</v>
      </c>
      <c r="H551" s="5">
        <v>5138</v>
      </c>
      <c r="I551" s="5">
        <v>464</v>
      </c>
      <c r="J551" s="5">
        <f t="shared" si="25"/>
        <v>5602</v>
      </c>
      <c r="K551" s="5">
        <f t="shared" si="26"/>
        <v>409.74185686255174</v>
      </c>
      <c r="Q551" s="27"/>
      <c r="R551" s="28"/>
    </row>
    <row r="552" spans="1:18" x14ac:dyDescent="0.3">
      <c r="A552" s="21" t="s">
        <v>1132</v>
      </c>
      <c r="B552" t="s">
        <v>1073</v>
      </c>
      <c r="C552" s="22" t="s">
        <v>1171</v>
      </c>
      <c r="D552" s="5">
        <v>630616.90559118579</v>
      </c>
      <c r="E552" s="5">
        <v>630616.90559118579</v>
      </c>
      <c r="F552" s="5">
        <f t="shared" si="24"/>
        <v>1</v>
      </c>
      <c r="H552" s="5">
        <v>935</v>
      </c>
      <c r="I552" s="5">
        <v>909</v>
      </c>
      <c r="J552" s="5">
        <f t="shared" si="25"/>
        <v>1844</v>
      </c>
      <c r="K552" s="5">
        <f t="shared" si="26"/>
        <v>1844</v>
      </c>
      <c r="Q552" s="25"/>
      <c r="R552" s="31"/>
    </row>
    <row r="553" spans="1:18" x14ac:dyDescent="0.3">
      <c r="A553" s="21" t="s">
        <v>1132</v>
      </c>
      <c r="B553" t="s">
        <v>810</v>
      </c>
      <c r="C553" s="22" t="s">
        <v>1259</v>
      </c>
      <c r="D553" s="5">
        <v>553586.21542200004</v>
      </c>
      <c r="E553" s="5">
        <v>316902.58917300001</v>
      </c>
      <c r="F553" s="5">
        <f t="shared" si="24"/>
        <v>0.5724539021106666</v>
      </c>
      <c r="H553" s="5">
        <v>16175</v>
      </c>
      <c r="I553" s="5">
        <v>1508</v>
      </c>
      <c r="J553" s="5">
        <f t="shared" si="25"/>
        <v>17683</v>
      </c>
      <c r="K553" s="5">
        <f t="shared" si="26"/>
        <v>10122.702351022917</v>
      </c>
      <c r="Q553" s="27"/>
      <c r="R553" s="28"/>
    </row>
    <row r="554" spans="1:18" x14ac:dyDescent="0.3">
      <c r="A554" s="21" t="s">
        <v>1132</v>
      </c>
      <c r="B554" t="s">
        <v>810</v>
      </c>
      <c r="C554" s="22" t="s">
        <v>1191</v>
      </c>
      <c r="D554" s="5">
        <v>553586.21542200004</v>
      </c>
      <c r="E554" s="5">
        <v>236683.62624899999</v>
      </c>
      <c r="F554" s="5">
        <f t="shared" si="24"/>
        <v>0.42754609788933334</v>
      </c>
      <c r="H554" s="5">
        <v>16175</v>
      </c>
      <c r="I554" s="5">
        <v>1508</v>
      </c>
      <c r="J554" s="5">
        <f t="shared" si="25"/>
        <v>17683</v>
      </c>
      <c r="K554" s="5">
        <f t="shared" si="26"/>
        <v>7560.2976489770817</v>
      </c>
      <c r="Q554" s="27"/>
      <c r="R554" s="28"/>
    </row>
    <row r="555" spans="1:18" x14ac:dyDescent="0.3">
      <c r="A555" s="21" t="s">
        <v>1132</v>
      </c>
      <c r="B555" t="s">
        <v>1093</v>
      </c>
      <c r="C555" s="22" t="s">
        <v>1257</v>
      </c>
      <c r="D555" s="5">
        <v>585941.85538065992</v>
      </c>
      <c r="E555" s="5">
        <v>212533.964607</v>
      </c>
      <c r="F555" s="5">
        <f t="shared" si="24"/>
        <v>0.3627219367507486</v>
      </c>
      <c r="H555" s="5">
        <v>189</v>
      </c>
      <c r="I555" s="5">
        <v>760</v>
      </c>
      <c r="J555" s="5">
        <f t="shared" si="25"/>
        <v>949</v>
      </c>
      <c r="K555" s="5">
        <f t="shared" si="26"/>
        <v>344.2231179764604</v>
      </c>
      <c r="Q555" s="25"/>
      <c r="R555" s="31"/>
    </row>
    <row r="556" spans="1:18" x14ac:dyDescent="0.3">
      <c r="A556" s="21" t="s">
        <v>1132</v>
      </c>
      <c r="B556" t="s">
        <v>1093</v>
      </c>
      <c r="C556" s="22" t="s">
        <v>1269</v>
      </c>
      <c r="D556" s="5">
        <v>585941.85538065992</v>
      </c>
      <c r="E556" s="5">
        <v>3856.9609676599998</v>
      </c>
      <c r="F556" s="5">
        <f t="shared" si="24"/>
        <v>6.5824977892291149E-3</v>
      </c>
      <c r="H556" s="5">
        <v>189</v>
      </c>
      <c r="I556" s="5">
        <v>760</v>
      </c>
      <c r="J556" s="5">
        <f t="shared" si="25"/>
        <v>949</v>
      </c>
      <c r="K556" s="5">
        <f t="shared" si="26"/>
        <v>6.2467904019784299</v>
      </c>
      <c r="Q556" s="27"/>
      <c r="R556" s="28"/>
    </row>
    <row r="557" spans="1:18" x14ac:dyDescent="0.3">
      <c r="A557" s="21" t="s">
        <v>1132</v>
      </c>
      <c r="B557" t="s">
        <v>1093</v>
      </c>
      <c r="C557" s="22" t="s">
        <v>1277</v>
      </c>
      <c r="D557" s="5">
        <v>585941.85538065992</v>
      </c>
      <c r="E557" s="5">
        <v>119634.780245</v>
      </c>
      <c r="F557" s="5">
        <f t="shared" si="24"/>
        <v>0.20417517394670279</v>
      </c>
      <c r="H557" s="5">
        <v>189</v>
      </c>
      <c r="I557" s="5">
        <v>760</v>
      </c>
      <c r="J557" s="5">
        <f t="shared" si="25"/>
        <v>949</v>
      </c>
      <c r="K557" s="5">
        <f t="shared" si="26"/>
        <v>193.76224007542095</v>
      </c>
      <c r="Q557" s="27"/>
      <c r="R557" s="28"/>
    </row>
    <row r="558" spans="1:18" x14ac:dyDescent="0.3">
      <c r="A558" s="21" t="s">
        <v>1132</v>
      </c>
      <c r="B558" t="s">
        <v>1093</v>
      </c>
      <c r="C558" s="22" t="s">
        <v>1268</v>
      </c>
      <c r="D558" s="5">
        <v>585941.85538065992</v>
      </c>
      <c r="E558" s="5">
        <v>249916.149561</v>
      </c>
      <c r="F558" s="5">
        <f t="shared" si="24"/>
        <v>0.42652039151331966</v>
      </c>
      <c r="H558" s="5">
        <v>189</v>
      </c>
      <c r="I558" s="5">
        <v>760</v>
      </c>
      <c r="J558" s="5">
        <f t="shared" si="25"/>
        <v>949</v>
      </c>
      <c r="K558" s="5">
        <f t="shared" si="26"/>
        <v>404.76785154614038</v>
      </c>
      <c r="Q558" s="25"/>
      <c r="R558" s="31"/>
    </row>
    <row r="559" spans="1:18" x14ac:dyDescent="0.3">
      <c r="A559" s="21" t="s">
        <v>1132</v>
      </c>
      <c r="B559" t="s">
        <v>699</v>
      </c>
      <c r="C559" s="22" t="s">
        <v>1171</v>
      </c>
      <c r="D559" s="5">
        <v>122941.36249580001</v>
      </c>
      <c r="E559" s="5">
        <v>13601.011871799999</v>
      </c>
      <c r="F559" s="5">
        <f t="shared" si="24"/>
        <v>0.11063007270856173</v>
      </c>
      <c r="H559" s="5">
        <v>474</v>
      </c>
      <c r="I559" s="5">
        <v>166</v>
      </c>
      <c r="J559" s="5">
        <f t="shared" si="25"/>
        <v>640</v>
      </c>
      <c r="K559" s="5">
        <f t="shared" si="26"/>
        <v>70.803246533479509</v>
      </c>
      <c r="Q559" s="27"/>
      <c r="R559" s="28"/>
    </row>
    <row r="560" spans="1:18" x14ac:dyDescent="0.3">
      <c r="A560" s="21" t="s">
        <v>1132</v>
      </c>
      <c r="B560" t="s">
        <v>699</v>
      </c>
      <c r="C560" s="22" t="s">
        <v>1264</v>
      </c>
      <c r="D560" s="5">
        <v>122941.36249580001</v>
      </c>
      <c r="E560" s="5">
        <v>98832.671869302154</v>
      </c>
      <c r="F560" s="5">
        <f t="shared" si="24"/>
        <v>0.80390089928178998</v>
      </c>
      <c r="H560" s="5">
        <v>474</v>
      </c>
      <c r="I560" s="5">
        <v>166</v>
      </c>
      <c r="J560" s="5">
        <f t="shared" si="25"/>
        <v>640</v>
      </c>
      <c r="K560" s="5">
        <f t="shared" si="26"/>
        <v>514.49657554034559</v>
      </c>
      <c r="Q560" s="27"/>
      <c r="R560" s="28"/>
    </row>
    <row r="561" spans="1:18" x14ac:dyDescent="0.3">
      <c r="A561" s="21" t="s">
        <v>1132</v>
      </c>
      <c r="B561" t="s">
        <v>699</v>
      </c>
      <c r="C561" s="22" t="s">
        <v>1266</v>
      </c>
      <c r="D561" s="5">
        <v>122941.36249580001</v>
      </c>
      <c r="E561" s="5">
        <v>10507.678754697859</v>
      </c>
      <c r="F561" s="5">
        <f t="shared" si="24"/>
        <v>8.5469028009648326E-2</v>
      </c>
      <c r="H561" s="5">
        <v>474</v>
      </c>
      <c r="I561" s="5">
        <v>166</v>
      </c>
      <c r="J561" s="5">
        <f t="shared" si="25"/>
        <v>640</v>
      </c>
      <c r="K561" s="5">
        <f t="shared" si="26"/>
        <v>54.700177926174931</v>
      </c>
      <c r="Q561" s="25"/>
      <c r="R561" s="31"/>
    </row>
    <row r="562" spans="1:18" x14ac:dyDescent="0.3">
      <c r="A562" s="21" t="s">
        <v>1132</v>
      </c>
      <c r="B562" t="s">
        <v>1098</v>
      </c>
      <c r="C562" s="22" t="s">
        <v>1277</v>
      </c>
      <c r="D562" s="5">
        <v>589758.63357376005</v>
      </c>
      <c r="E562" s="5">
        <v>89149.834654799997</v>
      </c>
      <c r="F562" s="5">
        <f t="shared" si="24"/>
        <v>0.15116325489731078</v>
      </c>
      <c r="H562" s="5">
        <v>791</v>
      </c>
      <c r="I562" s="5">
        <v>576</v>
      </c>
      <c r="J562" s="5">
        <f t="shared" si="25"/>
        <v>1367</v>
      </c>
      <c r="K562" s="5">
        <f t="shared" si="26"/>
        <v>206.64016944462384</v>
      </c>
      <c r="Q562" s="27"/>
      <c r="R562" s="28"/>
    </row>
    <row r="563" spans="1:18" x14ac:dyDescent="0.3">
      <c r="A563" s="21" t="s">
        <v>1132</v>
      </c>
      <c r="B563" t="s">
        <v>1098</v>
      </c>
      <c r="C563" s="22" t="s">
        <v>1268</v>
      </c>
      <c r="D563" s="5">
        <v>589758.63357376005</v>
      </c>
      <c r="E563" s="5">
        <v>271384.30887900002</v>
      </c>
      <c r="F563" s="5">
        <f t="shared" si="24"/>
        <v>0.46016165500535816</v>
      </c>
      <c r="H563" s="5">
        <v>791</v>
      </c>
      <c r="I563" s="5">
        <v>576</v>
      </c>
      <c r="J563" s="5">
        <f t="shared" si="25"/>
        <v>1367</v>
      </c>
      <c r="K563" s="5">
        <f t="shared" si="26"/>
        <v>629.04098239232462</v>
      </c>
      <c r="Q563" s="27"/>
      <c r="R563" s="28"/>
    </row>
    <row r="564" spans="1:18" x14ac:dyDescent="0.3">
      <c r="A564" s="21" t="s">
        <v>1132</v>
      </c>
      <c r="B564" t="s">
        <v>1098</v>
      </c>
      <c r="C564" s="22" t="s">
        <v>1171</v>
      </c>
      <c r="D564" s="5">
        <v>589758.63357376005</v>
      </c>
      <c r="E564" s="5">
        <v>224205.17408</v>
      </c>
      <c r="F564" s="5">
        <f t="shared" si="24"/>
        <v>0.38016429318106637</v>
      </c>
      <c r="H564" s="5">
        <v>791</v>
      </c>
      <c r="I564" s="5">
        <v>576</v>
      </c>
      <c r="J564" s="5">
        <f t="shared" si="25"/>
        <v>1367</v>
      </c>
      <c r="K564" s="5">
        <f t="shared" si="26"/>
        <v>519.68458877851776</v>
      </c>
      <c r="Q564" s="25"/>
      <c r="R564" s="31"/>
    </row>
    <row r="565" spans="1:18" x14ac:dyDescent="0.3">
      <c r="A565" s="21" t="s">
        <v>1132</v>
      </c>
      <c r="B565" t="s">
        <v>1098</v>
      </c>
      <c r="C565" s="22" t="s">
        <v>1238</v>
      </c>
      <c r="D565" s="5">
        <v>589758.63357376005</v>
      </c>
      <c r="E565" s="5">
        <v>5019.3159599600003</v>
      </c>
      <c r="F565" s="5">
        <f t="shared" si="24"/>
        <v>8.5107969162646329E-3</v>
      </c>
      <c r="H565" s="5">
        <v>791</v>
      </c>
      <c r="I565" s="5">
        <v>576</v>
      </c>
      <c r="J565" s="5">
        <f t="shared" si="25"/>
        <v>1367</v>
      </c>
      <c r="K565" s="5">
        <f t="shared" si="26"/>
        <v>11.634259384533753</v>
      </c>
      <c r="Q565" s="27"/>
      <c r="R565" s="28"/>
    </row>
    <row r="566" spans="1:18" x14ac:dyDescent="0.3">
      <c r="A566" s="21" t="s">
        <v>1132</v>
      </c>
      <c r="B566" t="s">
        <v>1100</v>
      </c>
      <c r="C566" s="22" t="s">
        <v>1235</v>
      </c>
      <c r="D566" s="5">
        <v>588702.96455820242</v>
      </c>
      <c r="E566" s="5">
        <v>229315.95724300001</v>
      </c>
      <c r="F566" s="5">
        <f t="shared" si="24"/>
        <v>0.38952743751696967</v>
      </c>
      <c r="H566" s="5">
        <v>336</v>
      </c>
      <c r="I566" s="5">
        <v>469</v>
      </c>
      <c r="J566" s="5">
        <f t="shared" si="25"/>
        <v>805</v>
      </c>
      <c r="K566" s="5">
        <f t="shared" si="26"/>
        <v>313.56958720116057</v>
      </c>
      <c r="Q566" s="27"/>
      <c r="R566" s="28"/>
    </row>
    <row r="567" spans="1:18" x14ac:dyDescent="0.3">
      <c r="A567" s="21" t="s">
        <v>1132</v>
      </c>
      <c r="B567" t="s">
        <v>1100</v>
      </c>
      <c r="C567" s="22" t="s">
        <v>1178</v>
      </c>
      <c r="D567" s="5">
        <v>588702.96455820242</v>
      </c>
      <c r="E567" s="5">
        <v>299426.76022000512</v>
      </c>
      <c r="F567" s="5">
        <f t="shared" si="24"/>
        <v>0.50862111836775392</v>
      </c>
      <c r="H567" s="5">
        <v>336</v>
      </c>
      <c r="I567" s="5">
        <v>469</v>
      </c>
      <c r="J567" s="5">
        <f t="shared" si="25"/>
        <v>805</v>
      </c>
      <c r="K567" s="5">
        <f t="shared" si="26"/>
        <v>409.44000028604188</v>
      </c>
      <c r="Q567" s="25"/>
      <c r="R567" s="31"/>
    </row>
    <row r="568" spans="1:18" x14ac:dyDescent="0.3">
      <c r="A568" s="21" t="s">
        <v>1132</v>
      </c>
      <c r="B568" t="s">
        <v>1100</v>
      </c>
      <c r="C568" s="22" t="s">
        <v>1170</v>
      </c>
      <c r="D568" s="5">
        <v>588702.96455820242</v>
      </c>
      <c r="E568" s="5">
        <v>52597.37552151733</v>
      </c>
      <c r="F568" s="5">
        <f t="shared" si="24"/>
        <v>8.9344505952997047E-2</v>
      </c>
      <c r="H568" s="5">
        <v>336</v>
      </c>
      <c r="I568" s="5">
        <v>469</v>
      </c>
      <c r="J568" s="5">
        <f t="shared" si="25"/>
        <v>805</v>
      </c>
      <c r="K568" s="5">
        <f t="shared" si="26"/>
        <v>71.92232729216262</v>
      </c>
      <c r="Q568" s="27"/>
      <c r="R568" s="28"/>
    </row>
    <row r="569" spans="1:18" x14ac:dyDescent="0.3">
      <c r="A569" s="21" t="s">
        <v>1132</v>
      </c>
      <c r="B569" t="s">
        <v>1100</v>
      </c>
      <c r="C569" s="22" t="s">
        <v>1269</v>
      </c>
      <c r="D569" s="5">
        <v>588702.96455820242</v>
      </c>
      <c r="E569" s="5">
        <v>7362.8715736800004</v>
      </c>
      <c r="F569" s="5">
        <f t="shared" si="24"/>
        <v>1.2506938162279402E-2</v>
      </c>
      <c r="H569" s="5">
        <v>336</v>
      </c>
      <c r="I569" s="5">
        <v>469</v>
      </c>
      <c r="J569" s="5">
        <f t="shared" si="25"/>
        <v>805</v>
      </c>
      <c r="K569" s="5">
        <f t="shared" si="26"/>
        <v>10.068085220634918</v>
      </c>
      <c r="Q569" s="27"/>
      <c r="R569" s="28"/>
    </row>
    <row r="570" spans="1:18" x14ac:dyDescent="0.3">
      <c r="A570" s="21" t="s">
        <v>1132</v>
      </c>
      <c r="B570" t="s">
        <v>1103</v>
      </c>
      <c r="C570" s="22" t="s">
        <v>1257</v>
      </c>
      <c r="D570" s="5">
        <v>588290.05648648005</v>
      </c>
      <c r="E570" s="5">
        <v>393069.89403000002</v>
      </c>
      <c r="F570" s="5">
        <f t="shared" si="24"/>
        <v>0.66815661712452123</v>
      </c>
      <c r="H570" s="5">
        <v>170</v>
      </c>
      <c r="I570" s="5">
        <v>1305</v>
      </c>
      <c r="J570" s="5">
        <f t="shared" si="25"/>
        <v>1475</v>
      </c>
      <c r="K570" s="5">
        <f t="shared" si="26"/>
        <v>985.53101025866886</v>
      </c>
      <c r="Q570" s="25"/>
      <c r="R570" s="31"/>
    </row>
    <row r="571" spans="1:18" x14ac:dyDescent="0.3">
      <c r="A571" s="21" t="s">
        <v>1132</v>
      </c>
      <c r="B571" t="s">
        <v>1103</v>
      </c>
      <c r="C571" s="22" t="s">
        <v>1243</v>
      </c>
      <c r="D571" s="5">
        <v>588290.05648648005</v>
      </c>
      <c r="E571" s="5">
        <v>109356.40908899999</v>
      </c>
      <c r="F571" s="5">
        <f t="shared" si="24"/>
        <v>0.18588858996210689</v>
      </c>
      <c r="H571" s="5">
        <v>170</v>
      </c>
      <c r="I571" s="5">
        <v>1305</v>
      </c>
      <c r="J571" s="5">
        <f t="shared" si="25"/>
        <v>1475</v>
      </c>
      <c r="K571" s="5">
        <f t="shared" si="26"/>
        <v>274.18567019410767</v>
      </c>
      <c r="Q571" s="27"/>
      <c r="R571" s="28"/>
    </row>
    <row r="572" spans="1:18" x14ac:dyDescent="0.3">
      <c r="A572" s="21" t="s">
        <v>1132</v>
      </c>
      <c r="B572" t="s">
        <v>1103</v>
      </c>
      <c r="C572" s="22" t="s">
        <v>1240</v>
      </c>
      <c r="D572" s="5">
        <v>588290.05648648005</v>
      </c>
      <c r="E572" s="5">
        <v>8557.0030172799998</v>
      </c>
      <c r="F572" s="5">
        <f t="shared" si="24"/>
        <v>1.4545550996367477E-2</v>
      </c>
      <c r="H572" s="5">
        <v>170</v>
      </c>
      <c r="I572" s="5">
        <v>1305</v>
      </c>
      <c r="J572" s="5">
        <f t="shared" si="25"/>
        <v>1475</v>
      </c>
      <c r="K572" s="5">
        <f t="shared" si="26"/>
        <v>21.454687719642028</v>
      </c>
      <c r="Q572" s="27"/>
      <c r="R572" s="28"/>
    </row>
    <row r="573" spans="1:18" x14ac:dyDescent="0.3">
      <c r="A573" s="21" t="s">
        <v>1132</v>
      </c>
      <c r="B573" t="s">
        <v>1103</v>
      </c>
      <c r="C573" s="22" t="s">
        <v>1241</v>
      </c>
      <c r="D573" s="5">
        <v>588290.05648648005</v>
      </c>
      <c r="E573" s="5">
        <v>77306.750350200004</v>
      </c>
      <c r="F573" s="5">
        <f t="shared" si="24"/>
        <v>0.13140924191700434</v>
      </c>
      <c r="H573" s="5">
        <v>170</v>
      </c>
      <c r="I573" s="5">
        <v>1305</v>
      </c>
      <c r="J573" s="5">
        <f t="shared" si="25"/>
        <v>1475</v>
      </c>
      <c r="K573" s="5">
        <f t="shared" si="26"/>
        <v>193.8286318275814</v>
      </c>
      <c r="Q573" s="25"/>
      <c r="R573" s="31"/>
    </row>
    <row r="574" spans="1:18" x14ac:dyDescent="0.3">
      <c r="A574" s="21" t="s">
        <v>1132</v>
      </c>
      <c r="B574" t="s">
        <v>1106</v>
      </c>
      <c r="C574" s="22" t="s">
        <v>1170</v>
      </c>
      <c r="D574" s="5">
        <v>585898.23206908454</v>
      </c>
      <c r="E574" s="5">
        <v>363330.83918448456</v>
      </c>
      <c r="F574" s="5">
        <f t="shared" si="24"/>
        <v>0.62012619137182079</v>
      </c>
      <c r="H574" s="5">
        <v>4000</v>
      </c>
      <c r="I574" s="5">
        <v>752</v>
      </c>
      <c r="J574" s="5">
        <f t="shared" si="25"/>
        <v>4752</v>
      </c>
      <c r="K574" s="5">
        <f t="shared" si="26"/>
        <v>2946.8396613988925</v>
      </c>
      <c r="Q574" s="27"/>
      <c r="R574" s="28"/>
    </row>
    <row r="575" spans="1:18" x14ac:dyDescent="0.3">
      <c r="A575" s="21" t="s">
        <v>1132</v>
      </c>
      <c r="B575" t="s">
        <v>1106</v>
      </c>
      <c r="C575" s="22" t="s">
        <v>1257</v>
      </c>
      <c r="D575" s="5">
        <v>585898.23206908454</v>
      </c>
      <c r="E575" s="5">
        <v>30002.296155299999</v>
      </c>
      <c r="F575" s="5">
        <f t="shared" si="24"/>
        <v>5.1207350548486318E-2</v>
      </c>
      <c r="H575" s="5">
        <v>4000</v>
      </c>
      <c r="I575" s="5">
        <v>752</v>
      </c>
      <c r="J575" s="5">
        <f t="shared" si="25"/>
        <v>4752</v>
      </c>
      <c r="K575" s="5">
        <f t="shared" si="26"/>
        <v>243.33732980640698</v>
      </c>
      <c r="Q575" s="27"/>
      <c r="R575" s="28"/>
    </row>
    <row r="576" spans="1:18" x14ac:dyDescent="0.3">
      <c r="A576" s="21" t="s">
        <v>1132</v>
      </c>
      <c r="B576" t="s">
        <v>1106</v>
      </c>
      <c r="C576" s="22" t="s">
        <v>1269</v>
      </c>
      <c r="D576" s="5">
        <v>585898.23206908454</v>
      </c>
      <c r="E576" s="5">
        <v>39689.344755300001</v>
      </c>
      <c r="F576" s="5">
        <f t="shared" si="24"/>
        <v>6.7741021533958376E-2</v>
      </c>
      <c r="H576" s="5">
        <v>4000</v>
      </c>
      <c r="I576" s="5">
        <v>752</v>
      </c>
      <c r="J576" s="5">
        <f t="shared" si="25"/>
        <v>4752</v>
      </c>
      <c r="K576" s="5">
        <f t="shared" si="26"/>
        <v>321.90533432937019</v>
      </c>
      <c r="Q576" s="25"/>
      <c r="R576" s="31"/>
    </row>
    <row r="577" spans="1:18" x14ac:dyDescent="0.3">
      <c r="A577" s="21" t="s">
        <v>1132</v>
      </c>
      <c r="B577" t="s">
        <v>1106</v>
      </c>
      <c r="C577" s="22" t="s">
        <v>1277</v>
      </c>
      <c r="D577" s="5">
        <v>585898.23206908454</v>
      </c>
      <c r="E577" s="5">
        <v>152875.75197400001</v>
      </c>
      <c r="F577" s="5">
        <f t="shared" si="24"/>
        <v>0.26092543654573463</v>
      </c>
      <c r="H577" s="5">
        <v>4000</v>
      </c>
      <c r="I577" s="5">
        <v>752</v>
      </c>
      <c r="J577" s="5">
        <f t="shared" si="25"/>
        <v>4752</v>
      </c>
      <c r="K577" s="5">
        <f t="shared" si="26"/>
        <v>1239.9176744653309</v>
      </c>
      <c r="Q577" s="27"/>
      <c r="R577" s="28"/>
    </row>
    <row r="578" spans="1:18" x14ac:dyDescent="0.3">
      <c r="A578" s="21" t="s">
        <v>1132</v>
      </c>
      <c r="B578" t="s">
        <v>1116</v>
      </c>
      <c r="C578" s="22" t="s">
        <v>1259</v>
      </c>
      <c r="D578" s="5">
        <v>397289.94039348408</v>
      </c>
      <c r="E578" s="5">
        <v>187031.735801</v>
      </c>
      <c r="F578" s="5">
        <f t="shared" si="24"/>
        <v>0.47076886874044671</v>
      </c>
      <c r="H578" s="5">
        <v>1724</v>
      </c>
      <c r="I578" s="5">
        <v>1554</v>
      </c>
      <c r="J578" s="5">
        <f t="shared" si="25"/>
        <v>3278</v>
      </c>
      <c r="K578" s="5">
        <f t="shared" si="26"/>
        <v>1543.1803517311844</v>
      </c>
      <c r="Q578" s="27"/>
      <c r="R578" s="28"/>
    </row>
    <row r="579" spans="1:18" x14ac:dyDescent="0.3">
      <c r="A579" s="21" t="s">
        <v>1132</v>
      </c>
      <c r="B579" t="s">
        <v>1116</v>
      </c>
      <c r="C579" s="22" t="s">
        <v>1267</v>
      </c>
      <c r="D579" s="5">
        <v>397289.94039348408</v>
      </c>
      <c r="E579" s="5">
        <v>100562.475888</v>
      </c>
      <c r="F579" s="5">
        <f t="shared" ref="F579:F642" si="27">E579/D579</f>
        <v>0.25312112304781959</v>
      </c>
      <c r="H579" s="5">
        <v>1724</v>
      </c>
      <c r="I579" s="5">
        <v>1554</v>
      </c>
      <c r="J579" s="5">
        <f t="shared" ref="J579:J642" si="28">SUM(H579:I579)</f>
        <v>3278</v>
      </c>
      <c r="K579" s="5">
        <f t="shared" ref="K579:K642" si="29">J579*F579</f>
        <v>829.73104135075255</v>
      </c>
      <c r="Q579" s="25"/>
      <c r="R579" s="31"/>
    </row>
    <row r="580" spans="1:18" x14ac:dyDescent="0.3">
      <c r="A580" s="21" t="s">
        <v>1132</v>
      </c>
      <c r="B580" t="s">
        <v>1116</v>
      </c>
      <c r="C580" s="22" t="s">
        <v>1278</v>
      </c>
      <c r="D580" s="5">
        <v>397289.94039348408</v>
      </c>
      <c r="E580" s="5">
        <v>109060.41899000001</v>
      </c>
      <c r="F580" s="5">
        <f t="shared" si="27"/>
        <v>0.2745108997272479</v>
      </c>
      <c r="H580" s="5">
        <v>1724</v>
      </c>
      <c r="I580" s="5">
        <v>1554</v>
      </c>
      <c r="J580" s="5">
        <f t="shared" si="28"/>
        <v>3278</v>
      </c>
      <c r="K580" s="5">
        <f t="shared" si="29"/>
        <v>899.84672930591864</v>
      </c>
      <c r="Q580" s="27"/>
      <c r="R580" s="28"/>
    </row>
    <row r="581" spans="1:18" x14ac:dyDescent="0.3">
      <c r="A581" s="21" t="s">
        <v>1132</v>
      </c>
      <c r="B581" t="s">
        <v>1116</v>
      </c>
      <c r="C581" s="22" t="s">
        <v>1276</v>
      </c>
      <c r="D581" s="5">
        <v>397289.94039348408</v>
      </c>
      <c r="E581" s="5">
        <v>635.30971448399998</v>
      </c>
      <c r="F581" s="5">
        <f t="shared" si="27"/>
        <v>1.5991084844856032E-3</v>
      </c>
      <c r="H581" s="5">
        <v>1724</v>
      </c>
      <c r="I581" s="5">
        <v>1554</v>
      </c>
      <c r="J581" s="5">
        <f t="shared" si="28"/>
        <v>3278</v>
      </c>
      <c r="K581" s="5">
        <f t="shared" si="29"/>
        <v>5.2418776121438073</v>
      </c>
      <c r="Q581" s="27"/>
      <c r="R581" s="28"/>
    </row>
    <row r="582" spans="1:18" x14ac:dyDescent="0.3">
      <c r="A582" s="21" t="s">
        <v>1132</v>
      </c>
      <c r="B582" t="s">
        <v>1119</v>
      </c>
      <c r="C582" s="22" t="s">
        <v>1267</v>
      </c>
      <c r="D582" s="5">
        <v>709636.91159421497</v>
      </c>
      <c r="E582" s="5">
        <v>21845.8448365</v>
      </c>
      <c r="F582" s="5">
        <f t="shared" si="27"/>
        <v>3.0784538514805872E-2</v>
      </c>
      <c r="H582" s="5">
        <v>80</v>
      </c>
      <c r="I582" s="5">
        <v>1344</v>
      </c>
      <c r="J582" s="5">
        <f t="shared" si="28"/>
        <v>1424</v>
      </c>
      <c r="K582" s="5">
        <f t="shared" si="29"/>
        <v>43.837182845083561</v>
      </c>
      <c r="Q582" s="25"/>
      <c r="R582" s="31"/>
    </row>
    <row r="583" spans="1:18" x14ac:dyDescent="0.3">
      <c r="A583" s="21" t="s">
        <v>1132</v>
      </c>
      <c r="B583" t="s">
        <v>1119</v>
      </c>
      <c r="C583" s="22" t="s">
        <v>1261</v>
      </c>
      <c r="D583" s="5">
        <v>709636.91159421497</v>
      </c>
      <c r="E583" s="5">
        <v>52662.7046386</v>
      </c>
      <c r="F583" s="5">
        <f t="shared" si="27"/>
        <v>7.4210774239874405E-2</v>
      </c>
      <c r="H583" s="5">
        <v>80</v>
      </c>
      <c r="I583" s="5">
        <v>1344</v>
      </c>
      <c r="J583" s="5">
        <f t="shared" si="28"/>
        <v>1424</v>
      </c>
      <c r="K583" s="5">
        <f t="shared" si="29"/>
        <v>105.67614251758116</v>
      </c>
      <c r="Q583" s="27"/>
      <c r="R583" s="28"/>
    </row>
    <row r="584" spans="1:18" x14ac:dyDescent="0.3">
      <c r="A584" s="21" t="s">
        <v>1132</v>
      </c>
      <c r="B584" t="s">
        <v>1119</v>
      </c>
      <c r="C584" s="22" t="s">
        <v>1262</v>
      </c>
      <c r="D584" s="5">
        <v>709636.91159421497</v>
      </c>
      <c r="E584" s="5">
        <v>25999.692542199999</v>
      </c>
      <c r="F584" s="5">
        <f t="shared" si="27"/>
        <v>3.6638021666306954E-2</v>
      </c>
      <c r="H584" s="5">
        <v>80</v>
      </c>
      <c r="I584" s="5">
        <v>1344</v>
      </c>
      <c r="J584" s="5">
        <f t="shared" si="28"/>
        <v>1424</v>
      </c>
      <c r="K584" s="5">
        <f t="shared" si="29"/>
        <v>52.172542852821103</v>
      </c>
      <c r="Q584" s="27"/>
      <c r="R584" s="28"/>
    </row>
    <row r="585" spans="1:18" x14ac:dyDescent="0.3">
      <c r="A585" s="21" t="s">
        <v>1132</v>
      </c>
      <c r="B585" t="s">
        <v>1119</v>
      </c>
      <c r="C585" s="22" t="s">
        <v>1263</v>
      </c>
      <c r="D585" s="5">
        <v>709636.91159421497</v>
      </c>
      <c r="E585" s="5">
        <v>607660.89778700005</v>
      </c>
      <c r="F585" s="5">
        <f t="shared" si="27"/>
        <v>0.8562983236340912</v>
      </c>
      <c r="H585" s="5">
        <v>80</v>
      </c>
      <c r="I585" s="5">
        <v>1344</v>
      </c>
      <c r="J585" s="5">
        <f t="shared" si="28"/>
        <v>1424</v>
      </c>
      <c r="K585" s="5">
        <f t="shared" si="29"/>
        <v>1219.3688128549459</v>
      </c>
      <c r="Q585" s="25"/>
      <c r="R585" s="31"/>
    </row>
    <row r="586" spans="1:18" x14ac:dyDescent="0.3">
      <c r="A586" s="21" t="s">
        <v>1132</v>
      </c>
      <c r="B586" t="s">
        <v>1119</v>
      </c>
      <c r="C586" s="22" t="s">
        <v>1279</v>
      </c>
      <c r="D586" s="5">
        <v>709636.91159421497</v>
      </c>
      <c r="E586" s="5">
        <v>574.31119139800001</v>
      </c>
      <c r="F586" s="5">
        <f t="shared" si="27"/>
        <v>8.0930287308166829E-4</v>
      </c>
      <c r="H586" s="5">
        <v>80</v>
      </c>
      <c r="I586" s="5">
        <v>1344</v>
      </c>
      <c r="J586" s="5">
        <f t="shared" si="28"/>
        <v>1424</v>
      </c>
      <c r="K586" s="5">
        <f t="shared" si="29"/>
        <v>1.1524472912682957</v>
      </c>
      <c r="Q586" s="27"/>
      <c r="R586" s="28"/>
    </row>
    <row r="587" spans="1:18" x14ac:dyDescent="0.3">
      <c r="A587" s="21" t="s">
        <v>1132</v>
      </c>
      <c r="B587" t="s">
        <v>1119</v>
      </c>
      <c r="C587" s="22" t="s">
        <v>1276</v>
      </c>
      <c r="D587" s="5">
        <v>709636.91159421497</v>
      </c>
      <c r="E587" s="5">
        <v>893.46059851699999</v>
      </c>
      <c r="F587" s="5">
        <f t="shared" si="27"/>
        <v>1.2590390718400218E-3</v>
      </c>
      <c r="H587" s="5">
        <v>80</v>
      </c>
      <c r="I587" s="5">
        <v>1344</v>
      </c>
      <c r="J587" s="5">
        <f t="shared" si="28"/>
        <v>1424</v>
      </c>
      <c r="K587" s="5">
        <f t="shared" si="29"/>
        <v>1.792871638300191</v>
      </c>
      <c r="Q587" s="27"/>
      <c r="R587" s="28"/>
    </row>
    <row r="588" spans="1:18" x14ac:dyDescent="0.3">
      <c r="A588" s="21" t="s">
        <v>1132</v>
      </c>
      <c r="B588" t="s">
        <v>749</v>
      </c>
      <c r="C588" s="22" t="s">
        <v>1169</v>
      </c>
      <c r="D588" s="5">
        <v>549535.45720519999</v>
      </c>
      <c r="E588" s="5">
        <v>66847.723398999995</v>
      </c>
      <c r="F588" s="5">
        <f t="shared" si="27"/>
        <v>0.12164405867270296</v>
      </c>
      <c r="H588" s="5">
        <v>74</v>
      </c>
      <c r="I588" s="5">
        <v>1008</v>
      </c>
      <c r="J588" s="5">
        <f t="shared" si="28"/>
        <v>1082</v>
      </c>
      <c r="K588" s="5">
        <f t="shared" si="29"/>
        <v>131.61887148386461</v>
      </c>
      <c r="Q588" s="25"/>
      <c r="R588" s="31"/>
    </row>
    <row r="589" spans="1:18" x14ac:dyDescent="0.3">
      <c r="A589" s="21" t="s">
        <v>1132</v>
      </c>
      <c r="B589" t="s">
        <v>749</v>
      </c>
      <c r="C589" s="22" t="s">
        <v>1170</v>
      </c>
      <c r="D589" s="5">
        <v>549535.45720519999</v>
      </c>
      <c r="E589" s="5">
        <v>211428.031903</v>
      </c>
      <c r="F589" s="5">
        <f t="shared" si="27"/>
        <v>0.38473956344558752</v>
      </c>
      <c r="H589" s="5">
        <v>74</v>
      </c>
      <c r="I589" s="5">
        <v>1008</v>
      </c>
      <c r="J589" s="5">
        <f t="shared" si="28"/>
        <v>1082</v>
      </c>
      <c r="K589" s="5">
        <f t="shared" si="29"/>
        <v>416.28820764812571</v>
      </c>
      <c r="Q589" s="27"/>
      <c r="R589" s="28"/>
    </row>
    <row r="590" spans="1:18" x14ac:dyDescent="0.3">
      <c r="A590" s="21" t="s">
        <v>1132</v>
      </c>
      <c r="B590" t="s">
        <v>749</v>
      </c>
      <c r="C590" s="22" t="s">
        <v>1277</v>
      </c>
      <c r="D590" s="5">
        <v>549535.45720519999</v>
      </c>
      <c r="E590" s="5">
        <v>40250.978988199997</v>
      </c>
      <c r="F590" s="5">
        <f t="shared" si="27"/>
        <v>7.3245462982327689E-2</v>
      </c>
      <c r="H590" s="5">
        <v>74</v>
      </c>
      <c r="I590" s="5">
        <v>1008</v>
      </c>
      <c r="J590" s="5">
        <f t="shared" si="28"/>
        <v>1082</v>
      </c>
      <c r="K590" s="5">
        <f t="shared" si="29"/>
        <v>79.251590946878565</v>
      </c>
      <c r="Q590" s="27"/>
      <c r="R590" s="28"/>
    </row>
    <row r="591" spans="1:18" x14ac:dyDescent="0.3">
      <c r="A591" s="21" t="s">
        <v>1132</v>
      </c>
      <c r="B591" t="s">
        <v>749</v>
      </c>
      <c r="C591" s="22" t="s">
        <v>1171</v>
      </c>
      <c r="D591" s="5">
        <v>549535.45720519999</v>
      </c>
      <c r="E591" s="5">
        <v>231008.72291499999</v>
      </c>
      <c r="F591" s="5">
        <f t="shared" si="27"/>
        <v>0.42037091489938178</v>
      </c>
      <c r="H591" s="5">
        <v>74</v>
      </c>
      <c r="I591" s="5">
        <v>1008</v>
      </c>
      <c r="J591" s="5">
        <f t="shared" si="28"/>
        <v>1082</v>
      </c>
      <c r="K591" s="5">
        <f t="shared" si="29"/>
        <v>454.84132992113109</v>
      </c>
      <c r="Q591" s="25"/>
      <c r="R591" s="31"/>
    </row>
    <row r="592" spans="1:18" x14ac:dyDescent="0.3">
      <c r="A592" s="21" t="s">
        <v>1133</v>
      </c>
      <c r="B592" t="s">
        <v>942</v>
      </c>
      <c r="C592" s="22" t="s">
        <v>1278</v>
      </c>
      <c r="D592" s="5">
        <v>419786.43583199999</v>
      </c>
      <c r="E592" s="5">
        <v>326940.94241000002</v>
      </c>
      <c r="F592" s="5">
        <f t="shared" si="27"/>
        <v>0.77882683789440721</v>
      </c>
      <c r="H592" s="5">
        <v>10617</v>
      </c>
      <c r="I592" s="5">
        <v>1615</v>
      </c>
      <c r="J592" s="5">
        <f t="shared" si="28"/>
        <v>12232</v>
      </c>
      <c r="K592" s="5">
        <f t="shared" si="29"/>
        <v>9526.6098811243883</v>
      </c>
      <c r="Q592" s="27"/>
      <c r="R592" s="28"/>
    </row>
    <row r="593" spans="1:18" x14ac:dyDescent="0.3">
      <c r="A593" s="21" t="s">
        <v>1133</v>
      </c>
      <c r="B593" t="s">
        <v>942</v>
      </c>
      <c r="C593" s="22" t="s">
        <v>1276</v>
      </c>
      <c r="D593" s="5">
        <v>419786.43583199999</v>
      </c>
      <c r="E593" s="5">
        <v>3940.54666</v>
      </c>
      <c r="F593" s="5">
        <f t="shared" si="27"/>
        <v>9.387027125328606E-3</v>
      </c>
      <c r="H593" s="5">
        <v>10617</v>
      </c>
      <c r="I593" s="5">
        <v>1615</v>
      </c>
      <c r="J593" s="5">
        <f t="shared" si="28"/>
        <v>12232</v>
      </c>
      <c r="K593" s="5">
        <f t="shared" si="29"/>
        <v>114.82211579701951</v>
      </c>
      <c r="Q593" s="27"/>
      <c r="R593" s="28"/>
    </row>
    <row r="594" spans="1:18" x14ac:dyDescent="0.3">
      <c r="A594" s="21" t="s">
        <v>1133</v>
      </c>
      <c r="B594" t="s">
        <v>942</v>
      </c>
      <c r="C594" s="22" t="s">
        <v>1280</v>
      </c>
      <c r="D594" s="5">
        <v>419786.43583199999</v>
      </c>
      <c r="E594" s="5">
        <v>88904.946762000007</v>
      </c>
      <c r="F594" s="5">
        <f t="shared" si="27"/>
        <v>0.2117861349802643</v>
      </c>
      <c r="H594" s="5">
        <v>10617</v>
      </c>
      <c r="I594" s="5">
        <v>1615</v>
      </c>
      <c r="J594" s="5">
        <f t="shared" si="28"/>
        <v>12232</v>
      </c>
      <c r="K594" s="5">
        <f t="shared" si="29"/>
        <v>2590.5680030785929</v>
      </c>
      <c r="Q594" s="25"/>
      <c r="R594" s="31"/>
    </row>
    <row r="595" spans="1:18" x14ac:dyDescent="0.3">
      <c r="A595" s="21" t="s">
        <v>1133</v>
      </c>
      <c r="B595" t="s">
        <v>642</v>
      </c>
      <c r="C595" s="22" t="s">
        <v>1281</v>
      </c>
      <c r="D595" s="5">
        <v>896633.75397279998</v>
      </c>
      <c r="E595" s="5">
        <v>232698.32679200001</v>
      </c>
      <c r="F595" s="5">
        <f t="shared" si="27"/>
        <v>0.25952438859340454</v>
      </c>
      <c r="H595" s="5">
        <v>135033</v>
      </c>
      <c r="I595" s="5">
        <v>1614</v>
      </c>
      <c r="J595" s="5">
        <f t="shared" si="28"/>
        <v>136647</v>
      </c>
      <c r="K595" s="5">
        <f t="shared" si="29"/>
        <v>35463.229128122948</v>
      </c>
      <c r="Q595" s="25"/>
      <c r="R595" s="24"/>
    </row>
    <row r="596" spans="1:18" x14ac:dyDescent="0.3">
      <c r="A596" s="21" t="s">
        <v>1133</v>
      </c>
      <c r="B596" t="s">
        <v>642</v>
      </c>
      <c r="C596" s="22" t="s">
        <v>1282</v>
      </c>
      <c r="D596" s="5">
        <v>896633.75397279998</v>
      </c>
      <c r="E596" s="5">
        <v>290877.90746900003</v>
      </c>
      <c r="F596" s="5">
        <f t="shared" si="27"/>
        <v>0.32441106101591621</v>
      </c>
      <c r="H596" s="5">
        <v>135033</v>
      </c>
      <c r="I596" s="5">
        <v>1614</v>
      </c>
      <c r="J596" s="5">
        <f t="shared" si="28"/>
        <v>136647</v>
      </c>
      <c r="K596" s="5">
        <f t="shared" si="29"/>
        <v>44329.798254641901</v>
      </c>
      <c r="Q596" s="29"/>
      <c r="R596" s="30"/>
    </row>
    <row r="597" spans="1:18" x14ac:dyDescent="0.3">
      <c r="A597" s="21" t="s">
        <v>1133</v>
      </c>
      <c r="B597" t="s">
        <v>642</v>
      </c>
      <c r="C597" s="22" t="s">
        <v>1278</v>
      </c>
      <c r="D597" s="5">
        <v>896633.75397279998</v>
      </c>
      <c r="E597" s="5">
        <v>125084.049425</v>
      </c>
      <c r="F597" s="5">
        <f t="shared" si="27"/>
        <v>0.13950406046033653</v>
      </c>
      <c r="H597" s="5">
        <v>135033</v>
      </c>
      <c r="I597" s="5">
        <v>1614</v>
      </c>
      <c r="J597" s="5">
        <f t="shared" si="28"/>
        <v>136647</v>
      </c>
      <c r="K597" s="5">
        <f t="shared" si="29"/>
        <v>19062.811349723605</v>
      </c>
      <c r="Q597" s="27"/>
      <c r="R597" s="28"/>
    </row>
    <row r="598" spans="1:18" x14ac:dyDescent="0.3">
      <c r="A598" s="21" t="s">
        <v>1133</v>
      </c>
      <c r="B598" t="s">
        <v>642</v>
      </c>
      <c r="C598" s="22" t="s">
        <v>1280</v>
      </c>
      <c r="D598" s="5">
        <v>896633.75397279998</v>
      </c>
      <c r="E598" s="5">
        <v>160826.908925</v>
      </c>
      <c r="F598" s="5">
        <f t="shared" si="27"/>
        <v>0.17936744876311983</v>
      </c>
      <c r="H598" s="5">
        <v>135033</v>
      </c>
      <c r="I598" s="5">
        <v>1614</v>
      </c>
      <c r="J598" s="5">
        <f t="shared" si="28"/>
        <v>136647</v>
      </c>
      <c r="K598" s="5">
        <f t="shared" si="29"/>
        <v>24510.023771134034</v>
      </c>
      <c r="Q598" s="27"/>
      <c r="R598" s="28"/>
    </row>
    <row r="599" spans="1:18" x14ac:dyDescent="0.3">
      <c r="A599" s="21" t="s">
        <v>1133</v>
      </c>
      <c r="B599" t="s">
        <v>642</v>
      </c>
      <c r="C599" s="22" t="s">
        <v>1283</v>
      </c>
      <c r="D599" s="5">
        <v>896633.75397279998</v>
      </c>
      <c r="E599" s="5">
        <v>87146.561361800006</v>
      </c>
      <c r="F599" s="5">
        <f t="shared" si="27"/>
        <v>9.7193041167222952E-2</v>
      </c>
      <c r="H599" s="5">
        <v>135033</v>
      </c>
      <c r="I599" s="5">
        <v>1614</v>
      </c>
      <c r="J599" s="5">
        <f t="shared" si="28"/>
        <v>136647</v>
      </c>
      <c r="K599" s="5">
        <f t="shared" si="29"/>
        <v>13281.137496377514</v>
      </c>
      <c r="Q599" s="25"/>
      <c r="R599" s="31"/>
    </row>
    <row r="600" spans="1:18" x14ac:dyDescent="0.3">
      <c r="A600" s="21" t="s">
        <v>1133</v>
      </c>
      <c r="B600" t="s">
        <v>655</v>
      </c>
      <c r="C600" s="22" t="s">
        <v>1284</v>
      </c>
      <c r="D600" s="5">
        <v>387040.42951099999</v>
      </c>
      <c r="E600" s="5">
        <v>82214.407037099998</v>
      </c>
      <c r="F600" s="5">
        <f t="shared" si="27"/>
        <v>0.21241813714647967</v>
      </c>
      <c r="H600" s="5">
        <v>117777</v>
      </c>
      <c r="I600" s="5">
        <v>462</v>
      </c>
      <c r="J600" s="5">
        <f t="shared" si="28"/>
        <v>118239</v>
      </c>
      <c r="K600" s="5">
        <f t="shared" si="29"/>
        <v>25116.10811806261</v>
      </c>
      <c r="Q600" s="27"/>
      <c r="R600" s="28"/>
    </row>
    <row r="601" spans="1:18" x14ac:dyDescent="0.3">
      <c r="A601" s="21" t="s">
        <v>1133</v>
      </c>
      <c r="B601" t="s">
        <v>655</v>
      </c>
      <c r="C601" s="22" t="s">
        <v>1285</v>
      </c>
      <c r="D601" s="5">
        <v>387040.42951099999</v>
      </c>
      <c r="E601" s="5">
        <v>11753.640193900001</v>
      </c>
      <c r="F601" s="5">
        <f t="shared" si="27"/>
        <v>3.0367990777474974E-2</v>
      </c>
      <c r="H601" s="5">
        <v>117777</v>
      </c>
      <c r="I601" s="5">
        <v>462</v>
      </c>
      <c r="J601" s="5">
        <f t="shared" si="28"/>
        <v>118239</v>
      </c>
      <c r="K601" s="5">
        <f t="shared" si="29"/>
        <v>3590.6808615378636</v>
      </c>
      <c r="Q601" s="27"/>
      <c r="R601" s="28"/>
    </row>
    <row r="602" spans="1:18" x14ac:dyDescent="0.3">
      <c r="A602" s="21" t="s">
        <v>1133</v>
      </c>
      <c r="B602" t="s">
        <v>655</v>
      </c>
      <c r="C602" s="22" t="s">
        <v>1286</v>
      </c>
      <c r="D602" s="5">
        <v>387040.42951099999</v>
      </c>
      <c r="E602" s="5">
        <v>256110.45414300001</v>
      </c>
      <c r="F602" s="5">
        <f t="shared" si="27"/>
        <v>0.66171499051553517</v>
      </c>
      <c r="H602" s="5">
        <v>117777</v>
      </c>
      <c r="I602" s="5">
        <v>462</v>
      </c>
      <c r="J602" s="5">
        <f t="shared" si="28"/>
        <v>118239</v>
      </c>
      <c r="K602" s="5">
        <f t="shared" si="29"/>
        <v>78240.518763566361</v>
      </c>
      <c r="Q602" s="25"/>
      <c r="R602" s="31"/>
    </row>
    <row r="603" spans="1:18" x14ac:dyDescent="0.3">
      <c r="A603" s="21" t="s">
        <v>1133</v>
      </c>
      <c r="B603" t="s">
        <v>655</v>
      </c>
      <c r="C603" s="22" t="s">
        <v>1287</v>
      </c>
      <c r="D603" s="5">
        <v>387040.42951099999</v>
      </c>
      <c r="E603" s="5">
        <v>36961.928137000003</v>
      </c>
      <c r="F603" s="5">
        <f t="shared" si="27"/>
        <v>9.5498881560510243E-2</v>
      </c>
      <c r="H603" s="5">
        <v>117777</v>
      </c>
      <c r="I603" s="5">
        <v>462</v>
      </c>
      <c r="J603" s="5">
        <f t="shared" si="28"/>
        <v>118239</v>
      </c>
      <c r="K603" s="5">
        <f t="shared" si="29"/>
        <v>11291.69225683317</v>
      </c>
      <c r="Q603" s="27"/>
      <c r="R603" s="28"/>
    </row>
    <row r="604" spans="1:18" x14ac:dyDescent="0.3">
      <c r="A604" s="21" t="s">
        <v>1133</v>
      </c>
      <c r="B604" t="s">
        <v>675</v>
      </c>
      <c r="C604" s="22" t="s">
        <v>1288</v>
      </c>
      <c r="D604" s="5">
        <v>566668.18750340003</v>
      </c>
      <c r="E604" s="5">
        <v>48362.433210700001</v>
      </c>
      <c r="F604" s="5">
        <f t="shared" si="27"/>
        <v>8.5345241319744677E-2</v>
      </c>
      <c r="H604" s="5">
        <v>53455</v>
      </c>
      <c r="I604" s="5">
        <v>1171</v>
      </c>
      <c r="J604" s="5">
        <f t="shared" si="28"/>
        <v>54626</v>
      </c>
      <c r="K604" s="5">
        <f t="shared" si="29"/>
        <v>4662.0691523323731</v>
      </c>
      <c r="Q604" s="27"/>
      <c r="R604" s="28"/>
    </row>
    <row r="605" spans="1:18" x14ac:dyDescent="0.3">
      <c r="A605" s="21" t="s">
        <v>1133</v>
      </c>
      <c r="B605" t="s">
        <v>675</v>
      </c>
      <c r="C605" s="22" t="s">
        <v>1281</v>
      </c>
      <c r="D605" s="5">
        <v>566668.18750340003</v>
      </c>
      <c r="E605" s="5">
        <v>14524.285522</v>
      </c>
      <c r="F605" s="5">
        <f t="shared" si="27"/>
        <v>2.5631023308349835E-2</v>
      </c>
      <c r="H605" s="5">
        <v>53455</v>
      </c>
      <c r="I605" s="5">
        <v>1171</v>
      </c>
      <c r="J605" s="5">
        <f t="shared" si="28"/>
        <v>54626</v>
      </c>
      <c r="K605" s="5">
        <f t="shared" si="29"/>
        <v>1400.1202792419181</v>
      </c>
      <c r="Q605" s="25"/>
      <c r="R605" s="31"/>
    </row>
    <row r="606" spans="1:18" x14ac:dyDescent="0.3">
      <c r="A606" s="21" t="s">
        <v>1133</v>
      </c>
      <c r="B606" t="s">
        <v>675</v>
      </c>
      <c r="C606" s="22" t="s">
        <v>1282</v>
      </c>
      <c r="D606" s="5">
        <v>566668.18750340003</v>
      </c>
      <c r="E606" s="5">
        <v>75962.227607699999</v>
      </c>
      <c r="F606" s="5">
        <f t="shared" si="27"/>
        <v>0.1340506301269016</v>
      </c>
      <c r="H606" s="5">
        <v>53455</v>
      </c>
      <c r="I606" s="5">
        <v>1171</v>
      </c>
      <c r="J606" s="5">
        <f t="shared" si="28"/>
        <v>54626</v>
      </c>
      <c r="K606" s="5">
        <f t="shared" si="29"/>
        <v>7322.6497213121274</v>
      </c>
      <c r="Q606" s="27"/>
      <c r="R606" s="28"/>
    </row>
    <row r="607" spans="1:18" x14ac:dyDescent="0.3">
      <c r="A607" s="21" t="s">
        <v>1133</v>
      </c>
      <c r="B607" t="s">
        <v>675</v>
      </c>
      <c r="C607" s="22" t="s">
        <v>1278</v>
      </c>
      <c r="D607" s="5">
        <v>566668.18750340003</v>
      </c>
      <c r="E607" s="5">
        <v>315011.723299</v>
      </c>
      <c r="F607" s="5">
        <f t="shared" si="27"/>
        <v>0.55590154917088919</v>
      </c>
      <c r="H607" s="5">
        <v>53455</v>
      </c>
      <c r="I607" s="5">
        <v>1171</v>
      </c>
      <c r="J607" s="5">
        <f t="shared" si="28"/>
        <v>54626</v>
      </c>
      <c r="K607" s="5">
        <f t="shared" si="29"/>
        <v>30366.678025008994</v>
      </c>
      <c r="Q607" s="27"/>
      <c r="R607" s="28"/>
    </row>
    <row r="608" spans="1:18" x14ac:dyDescent="0.3">
      <c r="A608" s="21" t="s">
        <v>1133</v>
      </c>
      <c r="B608" t="s">
        <v>675</v>
      </c>
      <c r="C608" s="22" t="s">
        <v>1280</v>
      </c>
      <c r="D608" s="5">
        <v>566668.18750340003</v>
      </c>
      <c r="E608" s="5">
        <v>112807.51786399999</v>
      </c>
      <c r="F608" s="5">
        <f t="shared" si="27"/>
        <v>0.19907155607411461</v>
      </c>
      <c r="H608" s="5">
        <v>53455</v>
      </c>
      <c r="I608" s="5">
        <v>1171</v>
      </c>
      <c r="J608" s="5">
        <f t="shared" si="28"/>
        <v>54626</v>
      </c>
      <c r="K608" s="5">
        <f t="shared" si="29"/>
        <v>10874.482822104585</v>
      </c>
      <c r="Q608" s="25"/>
      <c r="R608" s="31"/>
    </row>
    <row r="609" spans="1:18" x14ac:dyDescent="0.3">
      <c r="A609" s="21" t="s">
        <v>1133</v>
      </c>
      <c r="B609" t="s">
        <v>751</v>
      </c>
      <c r="C609" s="22" t="s">
        <v>1286</v>
      </c>
      <c r="D609" s="5">
        <v>230115.3973751</v>
      </c>
      <c r="E609" s="5">
        <v>31491.9551541</v>
      </c>
      <c r="F609" s="5">
        <f t="shared" si="27"/>
        <v>0.13685288126446613</v>
      </c>
      <c r="H609" s="5">
        <v>10342</v>
      </c>
      <c r="I609" s="5">
        <v>325</v>
      </c>
      <c r="J609" s="5">
        <f t="shared" si="28"/>
        <v>10667</v>
      </c>
      <c r="K609" s="5">
        <f t="shared" si="29"/>
        <v>1459.8096844480601</v>
      </c>
      <c r="Q609" s="27"/>
      <c r="R609" s="28"/>
    </row>
    <row r="610" spans="1:18" x14ac:dyDescent="0.3">
      <c r="A610" s="21" t="s">
        <v>1133</v>
      </c>
      <c r="B610" t="s">
        <v>751</v>
      </c>
      <c r="C610" s="22" t="s">
        <v>1281</v>
      </c>
      <c r="D610" s="5">
        <v>230115.3973751</v>
      </c>
      <c r="E610" s="5">
        <v>198623.442221</v>
      </c>
      <c r="F610" s="5">
        <f t="shared" si="27"/>
        <v>0.86314711873553385</v>
      </c>
      <c r="H610" s="5">
        <v>10342</v>
      </c>
      <c r="I610" s="5">
        <v>325</v>
      </c>
      <c r="J610" s="5">
        <f t="shared" si="28"/>
        <v>10667</v>
      </c>
      <c r="K610" s="5">
        <f t="shared" si="29"/>
        <v>9207.1903155519394</v>
      </c>
      <c r="Q610" s="27"/>
      <c r="R610" s="28"/>
    </row>
    <row r="611" spans="1:18" x14ac:dyDescent="0.3">
      <c r="A611" s="21" t="s">
        <v>1133</v>
      </c>
      <c r="B611" t="s">
        <v>619</v>
      </c>
      <c r="C611" s="22" t="s">
        <v>1271</v>
      </c>
      <c r="D611" s="5">
        <v>1110655.3524641891</v>
      </c>
      <c r="E611" s="5">
        <v>48017.081475200001</v>
      </c>
      <c r="F611" s="5">
        <f t="shared" si="27"/>
        <v>4.3233106803713187E-2</v>
      </c>
      <c r="H611" s="5">
        <v>15300</v>
      </c>
      <c r="I611" s="5">
        <v>1133</v>
      </c>
      <c r="J611" s="5">
        <f t="shared" si="28"/>
        <v>16433</v>
      </c>
      <c r="K611" s="5">
        <f t="shared" si="29"/>
        <v>710.44964410541877</v>
      </c>
      <c r="Q611" s="25"/>
      <c r="R611" s="31"/>
    </row>
    <row r="612" spans="1:18" x14ac:dyDescent="0.3">
      <c r="A612" s="21" t="s">
        <v>1133</v>
      </c>
      <c r="B612" t="s">
        <v>619</v>
      </c>
      <c r="C612" s="22" t="s">
        <v>1272</v>
      </c>
      <c r="D612" s="5">
        <v>1110655.3524641891</v>
      </c>
      <c r="E612" s="5">
        <v>236363.05738400001</v>
      </c>
      <c r="F612" s="5">
        <f t="shared" si="27"/>
        <v>0.21281404430238957</v>
      </c>
      <c r="H612" s="5">
        <v>15300</v>
      </c>
      <c r="I612" s="5">
        <v>1133</v>
      </c>
      <c r="J612" s="5">
        <f t="shared" si="28"/>
        <v>16433</v>
      </c>
      <c r="K612" s="5">
        <f t="shared" si="29"/>
        <v>3497.1731900211676</v>
      </c>
      <c r="Q612" s="27"/>
      <c r="R612" s="28"/>
    </row>
    <row r="613" spans="1:18" x14ac:dyDescent="0.3">
      <c r="A613" s="21" t="s">
        <v>1133</v>
      </c>
      <c r="B613" t="s">
        <v>619</v>
      </c>
      <c r="C613" s="22" t="s">
        <v>1289</v>
      </c>
      <c r="D613" s="5">
        <v>1110655.3524641891</v>
      </c>
      <c r="E613" s="5">
        <v>25820.939029199999</v>
      </c>
      <c r="F613" s="5">
        <f t="shared" si="27"/>
        <v>2.3248381211967865E-2</v>
      </c>
      <c r="H613" s="5">
        <v>15300</v>
      </c>
      <c r="I613" s="5">
        <v>1133</v>
      </c>
      <c r="J613" s="5">
        <f t="shared" si="28"/>
        <v>16433</v>
      </c>
      <c r="K613" s="5">
        <f t="shared" si="29"/>
        <v>382.04064845626795</v>
      </c>
      <c r="Q613" s="27"/>
      <c r="R613" s="28"/>
    </row>
    <row r="614" spans="1:18" x14ac:dyDescent="0.3">
      <c r="A614" s="21" t="s">
        <v>1133</v>
      </c>
      <c r="B614" t="s">
        <v>619</v>
      </c>
      <c r="C614" s="22" t="s">
        <v>1288</v>
      </c>
      <c r="D614" s="5">
        <v>1110655.3524641891</v>
      </c>
      <c r="E614" s="5">
        <v>657213.63919100002</v>
      </c>
      <c r="F614" s="5">
        <f t="shared" si="27"/>
        <v>0.59173499477840097</v>
      </c>
      <c r="H614" s="5">
        <v>15300</v>
      </c>
      <c r="I614" s="5">
        <v>1133</v>
      </c>
      <c r="J614" s="5">
        <f t="shared" si="28"/>
        <v>16433</v>
      </c>
      <c r="K614" s="5">
        <f t="shared" si="29"/>
        <v>9723.9811691934628</v>
      </c>
      <c r="Q614" s="25"/>
      <c r="R614" s="31"/>
    </row>
    <row r="615" spans="1:18" x14ac:dyDescent="0.3">
      <c r="A615" s="21" t="s">
        <v>1133</v>
      </c>
      <c r="B615" t="s">
        <v>619</v>
      </c>
      <c r="C615" s="22" t="s">
        <v>1287</v>
      </c>
      <c r="D615" s="5">
        <v>1110655.3524641891</v>
      </c>
      <c r="E615" s="5">
        <v>50027.452133699997</v>
      </c>
      <c r="F615" s="5">
        <f t="shared" si="27"/>
        <v>4.5043182858395342E-2</v>
      </c>
      <c r="H615" s="5">
        <v>15300</v>
      </c>
      <c r="I615" s="5">
        <v>1133</v>
      </c>
      <c r="J615" s="5">
        <f t="shared" si="28"/>
        <v>16433</v>
      </c>
      <c r="K615" s="5">
        <f t="shared" si="29"/>
        <v>740.19462391201068</v>
      </c>
      <c r="Q615" s="27"/>
      <c r="R615" s="28"/>
    </row>
    <row r="616" spans="1:18" x14ac:dyDescent="0.3">
      <c r="A616" s="21" t="s">
        <v>1133</v>
      </c>
      <c r="B616" t="s">
        <v>619</v>
      </c>
      <c r="C616" s="22" t="s">
        <v>1281</v>
      </c>
      <c r="D616" s="5">
        <v>1110655.3524641891</v>
      </c>
      <c r="E616" s="5">
        <v>93212.248571599994</v>
      </c>
      <c r="F616" s="5">
        <f t="shared" si="27"/>
        <v>8.3925448488400861E-2</v>
      </c>
      <c r="H616" s="5">
        <v>15300</v>
      </c>
      <c r="I616" s="5">
        <v>1133</v>
      </c>
      <c r="J616" s="5">
        <f t="shared" si="28"/>
        <v>16433</v>
      </c>
      <c r="K616" s="5">
        <f t="shared" si="29"/>
        <v>1379.1468950098913</v>
      </c>
      <c r="Q616" s="27"/>
      <c r="R616" s="28"/>
    </row>
    <row r="617" spans="1:18" x14ac:dyDescent="0.3">
      <c r="A617" s="21" t="s">
        <v>1133</v>
      </c>
      <c r="B617" t="s">
        <v>619</v>
      </c>
      <c r="C617" s="22" t="s">
        <v>1278</v>
      </c>
      <c r="D617" s="5">
        <v>1110655.3524641891</v>
      </c>
      <c r="E617" s="5">
        <v>0.93467948882200003</v>
      </c>
      <c r="F617" s="5">
        <f t="shared" si="27"/>
        <v>8.415567320215449E-7</v>
      </c>
      <c r="H617" s="5">
        <v>15300</v>
      </c>
      <c r="I617" s="5">
        <v>1133</v>
      </c>
      <c r="J617" s="5">
        <f t="shared" si="28"/>
        <v>16433</v>
      </c>
      <c r="K617" s="5">
        <f t="shared" si="29"/>
        <v>1.3829301777310047E-2</v>
      </c>
      <c r="Q617" s="25"/>
      <c r="R617" s="31"/>
    </row>
    <row r="618" spans="1:18" x14ac:dyDescent="0.3">
      <c r="A618" s="21" t="s">
        <v>1133</v>
      </c>
      <c r="B618" t="s">
        <v>1044</v>
      </c>
      <c r="C618" s="22" t="s">
        <v>1190</v>
      </c>
      <c r="D618" s="5">
        <v>691110.40899500006</v>
      </c>
      <c r="E618" s="5">
        <v>208887.055869</v>
      </c>
      <c r="F618" s="5">
        <f t="shared" si="27"/>
        <v>0.30224845864029121</v>
      </c>
      <c r="H618" s="5">
        <v>542</v>
      </c>
      <c r="I618" s="5">
        <v>1691</v>
      </c>
      <c r="J618" s="5">
        <f t="shared" si="28"/>
        <v>2233</v>
      </c>
      <c r="K618" s="5">
        <f t="shared" si="29"/>
        <v>674.92080814377027</v>
      </c>
      <c r="Q618" s="27"/>
      <c r="R618" s="28"/>
    </row>
    <row r="619" spans="1:18" x14ac:dyDescent="0.3">
      <c r="A619" s="21" t="s">
        <v>1133</v>
      </c>
      <c r="B619" t="s">
        <v>1044</v>
      </c>
      <c r="C619" s="22" t="s">
        <v>1270</v>
      </c>
      <c r="D619" s="5">
        <v>691110.40899500006</v>
      </c>
      <c r="E619" s="5">
        <v>309473.42684299999</v>
      </c>
      <c r="F619" s="5">
        <f t="shared" si="27"/>
        <v>0.44779158700999816</v>
      </c>
      <c r="H619" s="5">
        <v>542</v>
      </c>
      <c r="I619" s="5">
        <v>1691</v>
      </c>
      <c r="J619" s="5">
        <f t="shared" si="28"/>
        <v>2233</v>
      </c>
      <c r="K619" s="5">
        <f t="shared" si="29"/>
        <v>999.9186137933259</v>
      </c>
      <c r="Q619" s="27"/>
      <c r="R619" s="28"/>
    </row>
    <row r="620" spans="1:18" x14ac:dyDescent="0.3">
      <c r="A620" s="21" t="s">
        <v>1133</v>
      </c>
      <c r="B620" t="s">
        <v>1044</v>
      </c>
      <c r="C620" s="22" t="s">
        <v>1191</v>
      </c>
      <c r="D620" s="5">
        <v>691110.40899500006</v>
      </c>
      <c r="E620" s="5">
        <v>172749.92628300001</v>
      </c>
      <c r="F620" s="5">
        <f t="shared" si="27"/>
        <v>0.24995995434971055</v>
      </c>
      <c r="H620" s="5">
        <v>542</v>
      </c>
      <c r="I620" s="5">
        <v>1691</v>
      </c>
      <c r="J620" s="5">
        <f t="shared" si="28"/>
        <v>2233</v>
      </c>
      <c r="K620" s="5">
        <f t="shared" si="29"/>
        <v>558.16057806290371</v>
      </c>
      <c r="Q620" s="25"/>
      <c r="R620" s="31"/>
    </row>
    <row r="621" spans="1:18" x14ac:dyDescent="0.3">
      <c r="A621" s="21" t="s">
        <v>1133</v>
      </c>
      <c r="B621" t="s">
        <v>1045</v>
      </c>
      <c r="C621" s="22" t="s">
        <v>1290</v>
      </c>
      <c r="D621" s="5">
        <v>752826.72922831995</v>
      </c>
      <c r="E621" s="5">
        <v>117273.07265099999</v>
      </c>
      <c r="F621" s="5">
        <f t="shared" si="27"/>
        <v>0.15577697775318097</v>
      </c>
      <c r="H621" s="5">
        <v>82901</v>
      </c>
      <c r="I621" s="5">
        <v>757</v>
      </c>
      <c r="J621" s="5">
        <f t="shared" si="28"/>
        <v>83658</v>
      </c>
      <c r="K621" s="5">
        <f t="shared" si="29"/>
        <v>13031.990404875614</v>
      </c>
      <c r="Q621" s="27"/>
      <c r="R621" s="28"/>
    </row>
    <row r="622" spans="1:18" x14ac:dyDescent="0.3">
      <c r="A622" s="21" t="s">
        <v>1133</v>
      </c>
      <c r="B622" t="s">
        <v>1045</v>
      </c>
      <c r="C622" s="22" t="s">
        <v>1270</v>
      </c>
      <c r="D622" s="5">
        <v>752826.72922831995</v>
      </c>
      <c r="E622" s="5">
        <v>15498.0840228</v>
      </c>
      <c r="F622" s="5">
        <f t="shared" si="27"/>
        <v>2.058652199914077E-2</v>
      </c>
      <c r="H622" s="5">
        <v>82901</v>
      </c>
      <c r="I622" s="5">
        <v>757</v>
      </c>
      <c r="J622" s="5">
        <f t="shared" si="28"/>
        <v>83658</v>
      </c>
      <c r="K622" s="5">
        <f t="shared" si="29"/>
        <v>1722.2272574041185</v>
      </c>
      <c r="Q622" s="27"/>
      <c r="R622" s="28"/>
    </row>
    <row r="623" spans="1:18" x14ac:dyDescent="0.3">
      <c r="A623" s="21" t="s">
        <v>1133</v>
      </c>
      <c r="B623" t="s">
        <v>1045</v>
      </c>
      <c r="C623" s="22" t="s">
        <v>1284</v>
      </c>
      <c r="D623" s="5">
        <v>752826.72922831995</v>
      </c>
      <c r="E623" s="5">
        <v>403238.11876099999</v>
      </c>
      <c r="F623" s="5">
        <f t="shared" si="27"/>
        <v>0.53563204268044062</v>
      </c>
      <c r="H623" s="5">
        <v>82901</v>
      </c>
      <c r="I623" s="5">
        <v>757</v>
      </c>
      <c r="J623" s="5">
        <f t="shared" si="28"/>
        <v>83658</v>
      </c>
      <c r="K623" s="5">
        <f t="shared" si="29"/>
        <v>44809.905426560304</v>
      </c>
      <c r="Q623" s="25"/>
      <c r="R623" s="31"/>
    </row>
    <row r="624" spans="1:18" x14ac:dyDescent="0.3">
      <c r="A624" s="21" t="s">
        <v>1133</v>
      </c>
      <c r="B624" t="s">
        <v>1045</v>
      </c>
      <c r="C624" s="22" t="s">
        <v>1289</v>
      </c>
      <c r="D624" s="5">
        <v>752826.72922831995</v>
      </c>
      <c r="E624" s="5">
        <v>131185.05691799999</v>
      </c>
      <c r="F624" s="5">
        <f t="shared" si="27"/>
        <v>0.17425664077107139</v>
      </c>
      <c r="H624" s="5">
        <v>82901</v>
      </c>
      <c r="I624" s="5">
        <v>757</v>
      </c>
      <c r="J624" s="5">
        <f t="shared" si="28"/>
        <v>83658</v>
      </c>
      <c r="K624" s="5">
        <f t="shared" si="29"/>
        <v>14577.96205362629</v>
      </c>
      <c r="Q624" s="27"/>
      <c r="R624" s="28"/>
    </row>
    <row r="625" spans="1:18" x14ac:dyDescent="0.3">
      <c r="A625" s="21" t="s">
        <v>1133</v>
      </c>
      <c r="B625" t="s">
        <v>1045</v>
      </c>
      <c r="C625" s="22" t="s">
        <v>1285</v>
      </c>
      <c r="D625" s="5">
        <v>752826.72922831995</v>
      </c>
      <c r="E625" s="5">
        <v>3155.5328254199999</v>
      </c>
      <c r="F625" s="5">
        <f t="shared" si="27"/>
        <v>4.1915791548136948E-3</v>
      </c>
      <c r="H625" s="5">
        <v>82901</v>
      </c>
      <c r="I625" s="5">
        <v>757</v>
      </c>
      <c r="J625" s="5">
        <f t="shared" si="28"/>
        <v>83658</v>
      </c>
      <c r="K625" s="5">
        <f t="shared" si="29"/>
        <v>350.65912893340408</v>
      </c>
      <c r="Q625" s="27"/>
      <c r="R625" s="28"/>
    </row>
    <row r="626" spans="1:18" x14ac:dyDescent="0.3">
      <c r="A626" s="21" t="s">
        <v>1133</v>
      </c>
      <c r="B626" t="s">
        <v>1045</v>
      </c>
      <c r="C626" s="22" t="s">
        <v>1286</v>
      </c>
      <c r="D626" s="5">
        <v>752826.72922831995</v>
      </c>
      <c r="E626" s="5">
        <v>30804.830458600001</v>
      </c>
      <c r="F626" s="5">
        <f t="shared" si="27"/>
        <v>4.0918885133337773E-2</v>
      </c>
      <c r="H626" s="5">
        <v>82901</v>
      </c>
      <c r="I626" s="5">
        <v>757</v>
      </c>
      <c r="J626" s="5">
        <f t="shared" si="28"/>
        <v>83658</v>
      </c>
      <c r="K626" s="5">
        <f t="shared" si="29"/>
        <v>3423.1920924847714</v>
      </c>
      <c r="Q626" s="25"/>
      <c r="R626" s="31"/>
    </row>
    <row r="627" spans="1:18" x14ac:dyDescent="0.3">
      <c r="A627" s="21" t="s">
        <v>1133</v>
      </c>
      <c r="B627" t="s">
        <v>1045</v>
      </c>
      <c r="C627" s="22" t="s">
        <v>1287</v>
      </c>
      <c r="D627" s="5">
        <v>752826.72922831995</v>
      </c>
      <c r="E627" s="5">
        <v>51672.033591500003</v>
      </c>
      <c r="F627" s="5">
        <f t="shared" si="27"/>
        <v>6.8637352508014796E-2</v>
      </c>
      <c r="H627" s="5">
        <v>82901</v>
      </c>
      <c r="I627" s="5">
        <v>757</v>
      </c>
      <c r="J627" s="5">
        <f t="shared" si="28"/>
        <v>83658</v>
      </c>
      <c r="K627" s="5">
        <f t="shared" si="29"/>
        <v>5742.063636115502</v>
      </c>
      <c r="Q627" s="27"/>
      <c r="R627" s="28"/>
    </row>
    <row r="628" spans="1:18" x14ac:dyDescent="0.3">
      <c r="A628" s="21" t="s">
        <v>1133</v>
      </c>
      <c r="B628" t="s">
        <v>1051</v>
      </c>
      <c r="C628" s="22" t="s">
        <v>1270</v>
      </c>
      <c r="D628" s="5">
        <v>302046.8911445</v>
      </c>
      <c r="E628" s="5">
        <v>257417.03519900001</v>
      </c>
      <c r="F628" s="5">
        <f t="shared" si="27"/>
        <v>0.85224196224503113</v>
      </c>
      <c r="H628" s="5">
        <v>19</v>
      </c>
      <c r="I628" s="5">
        <v>750</v>
      </c>
      <c r="J628" s="5">
        <f t="shared" si="28"/>
        <v>769</v>
      </c>
      <c r="K628" s="5">
        <f t="shared" si="29"/>
        <v>655.37406896642892</v>
      </c>
      <c r="Q628" s="27"/>
      <c r="R628" s="28"/>
    </row>
    <row r="629" spans="1:18" x14ac:dyDescent="0.3">
      <c r="A629" s="21" t="s">
        <v>1133</v>
      </c>
      <c r="B629" t="s">
        <v>1051</v>
      </c>
      <c r="C629" s="22" t="s">
        <v>1191</v>
      </c>
      <c r="D629" s="5">
        <v>302046.8911445</v>
      </c>
      <c r="E629" s="5">
        <v>44629.8559455</v>
      </c>
      <c r="F629" s="5">
        <f t="shared" si="27"/>
        <v>0.14775803775496885</v>
      </c>
      <c r="H629" s="5">
        <v>19</v>
      </c>
      <c r="I629" s="5">
        <v>750</v>
      </c>
      <c r="J629" s="5">
        <f t="shared" si="28"/>
        <v>769</v>
      </c>
      <c r="K629" s="5">
        <f t="shared" si="29"/>
        <v>113.62593103357105</v>
      </c>
      <c r="Q629" s="25"/>
      <c r="R629" s="31"/>
    </row>
    <row r="630" spans="1:18" x14ac:dyDescent="0.3">
      <c r="A630" s="21" t="s">
        <v>1133</v>
      </c>
      <c r="B630" t="s">
        <v>1062</v>
      </c>
      <c r="C630" s="22" t="s">
        <v>1271</v>
      </c>
      <c r="D630" s="5">
        <v>689030.19047899998</v>
      </c>
      <c r="E630" s="5">
        <v>375783.03216800001</v>
      </c>
      <c r="F630" s="5">
        <f t="shared" si="27"/>
        <v>0.54537963264971479</v>
      </c>
      <c r="H630" s="5">
        <v>66</v>
      </c>
      <c r="I630" s="5">
        <v>510</v>
      </c>
      <c r="J630" s="5">
        <f t="shared" si="28"/>
        <v>576</v>
      </c>
      <c r="K630" s="5">
        <f t="shared" si="29"/>
        <v>314.13866840623569</v>
      </c>
      <c r="Q630" s="27"/>
      <c r="R630" s="28"/>
    </row>
    <row r="631" spans="1:18" x14ac:dyDescent="0.3">
      <c r="A631" s="21" t="s">
        <v>1133</v>
      </c>
      <c r="B631" t="s">
        <v>1062</v>
      </c>
      <c r="C631" s="22" t="s">
        <v>1272</v>
      </c>
      <c r="D631" s="5">
        <v>689030.19047899998</v>
      </c>
      <c r="E631" s="5">
        <v>126857.127957</v>
      </c>
      <c r="F631" s="5">
        <f t="shared" si="27"/>
        <v>0.18410968011258183</v>
      </c>
      <c r="H631" s="5">
        <v>66</v>
      </c>
      <c r="I631" s="5">
        <v>510</v>
      </c>
      <c r="J631" s="5">
        <f t="shared" si="28"/>
        <v>576</v>
      </c>
      <c r="K631" s="5">
        <f t="shared" si="29"/>
        <v>106.04717574484714</v>
      </c>
      <c r="Q631" s="27"/>
      <c r="R631" s="28"/>
    </row>
    <row r="632" spans="1:18" x14ac:dyDescent="0.3">
      <c r="A632" s="21" t="s">
        <v>1133</v>
      </c>
      <c r="B632" t="s">
        <v>1062</v>
      </c>
      <c r="C632" s="22" t="s">
        <v>1289</v>
      </c>
      <c r="D632" s="5">
        <v>689030.19047899998</v>
      </c>
      <c r="E632" s="5">
        <v>186390.03035399999</v>
      </c>
      <c r="F632" s="5">
        <f t="shared" si="27"/>
        <v>0.27051068723770344</v>
      </c>
      <c r="H632" s="5">
        <v>66</v>
      </c>
      <c r="I632" s="5">
        <v>510</v>
      </c>
      <c r="J632" s="5">
        <f t="shared" si="28"/>
        <v>576</v>
      </c>
      <c r="K632" s="5">
        <f t="shared" si="29"/>
        <v>155.81415584891718</v>
      </c>
      <c r="Q632" s="25"/>
      <c r="R632" s="31"/>
    </row>
    <row r="633" spans="1:18" x14ac:dyDescent="0.3">
      <c r="A633" s="21" t="s">
        <v>1133</v>
      </c>
      <c r="B633" t="s">
        <v>1076</v>
      </c>
      <c r="C633" s="22" t="s">
        <v>1291</v>
      </c>
      <c r="D633" s="5">
        <v>365123.965503802</v>
      </c>
      <c r="E633" s="5">
        <v>467.00258427199998</v>
      </c>
      <c r="F633" s="5">
        <f t="shared" si="27"/>
        <v>1.2790247378794343E-3</v>
      </c>
      <c r="H633" s="5">
        <v>0</v>
      </c>
      <c r="I633" s="5">
        <v>134</v>
      </c>
      <c r="J633" s="5">
        <f t="shared" si="28"/>
        <v>134</v>
      </c>
      <c r="K633" s="5">
        <f t="shared" si="29"/>
        <v>0.17138931487584419</v>
      </c>
      <c r="Q633" s="27"/>
      <c r="R633" s="28"/>
    </row>
    <row r="634" spans="1:18" x14ac:dyDescent="0.3">
      <c r="A634" s="21" t="s">
        <v>1133</v>
      </c>
      <c r="B634" t="s">
        <v>1076</v>
      </c>
      <c r="C634" s="22" t="s">
        <v>1292</v>
      </c>
      <c r="D634" s="5">
        <v>365123.965503802</v>
      </c>
      <c r="E634" s="5">
        <v>1305.2111221</v>
      </c>
      <c r="F634" s="5">
        <f t="shared" si="27"/>
        <v>3.5747067993717025E-3</v>
      </c>
      <c r="H634" s="5">
        <v>0</v>
      </c>
      <c r="I634" s="5">
        <v>134</v>
      </c>
      <c r="J634" s="5">
        <f t="shared" si="28"/>
        <v>134</v>
      </c>
      <c r="K634" s="5">
        <f t="shared" si="29"/>
        <v>0.47901071111580812</v>
      </c>
      <c r="Q634" s="27"/>
      <c r="R634" s="28"/>
    </row>
    <row r="635" spans="1:18" x14ac:dyDescent="0.3">
      <c r="A635" s="21" t="s">
        <v>1133</v>
      </c>
      <c r="B635" t="s">
        <v>1076</v>
      </c>
      <c r="C635" s="22" t="s">
        <v>1290</v>
      </c>
      <c r="D635" s="5">
        <v>365123.965503802</v>
      </c>
      <c r="E635" s="5">
        <v>2003.1387914300001</v>
      </c>
      <c r="F635" s="5">
        <f t="shared" si="27"/>
        <v>5.4861882009471698E-3</v>
      </c>
      <c r="H635" s="5">
        <v>0</v>
      </c>
      <c r="I635" s="5">
        <v>134</v>
      </c>
      <c r="J635" s="5">
        <f t="shared" si="28"/>
        <v>134</v>
      </c>
      <c r="K635" s="5">
        <f t="shared" si="29"/>
        <v>0.73514921892692076</v>
      </c>
      <c r="Q635" s="25"/>
      <c r="R635" s="31"/>
    </row>
    <row r="636" spans="1:18" x14ac:dyDescent="0.3">
      <c r="A636" s="21" t="s">
        <v>1133</v>
      </c>
      <c r="B636" t="s">
        <v>1076</v>
      </c>
      <c r="C636" s="22" t="s">
        <v>1270</v>
      </c>
      <c r="D636" s="5">
        <v>365123.965503802</v>
      </c>
      <c r="E636" s="5">
        <v>361348.613006</v>
      </c>
      <c r="F636" s="5">
        <f t="shared" si="27"/>
        <v>0.98966008026180174</v>
      </c>
      <c r="H636" s="5">
        <v>0</v>
      </c>
      <c r="I636" s="5">
        <v>134</v>
      </c>
      <c r="J636" s="5">
        <f t="shared" si="28"/>
        <v>134</v>
      </c>
      <c r="K636" s="5">
        <f t="shared" si="29"/>
        <v>132.61445075508144</v>
      </c>
      <c r="Q636" s="27"/>
      <c r="R636" s="28"/>
    </row>
    <row r="637" spans="1:18" x14ac:dyDescent="0.3">
      <c r="A637" s="21" t="s">
        <v>1133</v>
      </c>
      <c r="B637" t="s">
        <v>623</v>
      </c>
      <c r="C637" s="22" t="s">
        <v>1270</v>
      </c>
      <c r="D637" s="5">
        <v>401863.07703856996</v>
      </c>
      <c r="E637" s="5">
        <v>194158.818524</v>
      </c>
      <c r="F637" s="5">
        <f t="shared" si="27"/>
        <v>0.48314669751400191</v>
      </c>
      <c r="H637" s="5">
        <v>667</v>
      </c>
      <c r="I637" s="5">
        <v>284</v>
      </c>
      <c r="J637" s="5">
        <f t="shared" si="28"/>
        <v>951</v>
      </c>
      <c r="K637" s="5">
        <f t="shared" si="29"/>
        <v>459.4725093358158</v>
      </c>
      <c r="Q637" s="27"/>
      <c r="R637" s="28"/>
    </row>
    <row r="638" spans="1:18" x14ac:dyDescent="0.3">
      <c r="A638" s="21" t="s">
        <v>1133</v>
      </c>
      <c r="B638" t="s">
        <v>623</v>
      </c>
      <c r="C638" s="22" t="s">
        <v>1284</v>
      </c>
      <c r="D638" s="5">
        <v>401863.07703856996</v>
      </c>
      <c r="E638" s="5">
        <v>3340.39000257</v>
      </c>
      <c r="F638" s="5">
        <f t="shared" si="27"/>
        <v>8.3122590589465792E-3</v>
      </c>
      <c r="H638" s="5">
        <v>667</v>
      </c>
      <c r="I638" s="5">
        <v>284</v>
      </c>
      <c r="J638" s="5">
        <f t="shared" si="28"/>
        <v>951</v>
      </c>
      <c r="K638" s="5">
        <f t="shared" si="29"/>
        <v>7.9049583650581967</v>
      </c>
      <c r="Q638" s="25"/>
      <c r="R638" s="31"/>
    </row>
    <row r="639" spans="1:18" x14ac:dyDescent="0.3">
      <c r="A639" s="21" t="s">
        <v>1133</v>
      </c>
      <c r="B639" t="s">
        <v>623</v>
      </c>
      <c r="C639" s="22" t="s">
        <v>1289</v>
      </c>
      <c r="D639" s="5">
        <v>401863.07703856996</v>
      </c>
      <c r="E639" s="5">
        <v>204363.86851199999</v>
      </c>
      <c r="F639" s="5">
        <f t="shared" si="27"/>
        <v>0.50854104342705164</v>
      </c>
      <c r="H639" s="5">
        <v>667</v>
      </c>
      <c r="I639" s="5">
        <v>284</v>
      </c>
      <c r="J639" s="5">
        <f t="shared" si="28"/>
        <v>951</v>
      </c>
      <c r="K639" s="5">
        <f t="shared" si="29"/>
        <v>483.62253229912614</v>
      </c>
      <c r="Q639" s="27"/>
      <c r="R639" s="28"/>
    </row>
    <row r="640" spans="1:18" x14ac:dyDescent="0.3">
      <c r="A640" s="21" t="s">
        <v>1133</v>
      </c>
      <c r="B640" t="s">
        <v>660</v>
      </c>
      <c r="C640" s="22" t="s">
        <v>1291</v>
      </c>
      <c r="D640" s="5">
        <v>231157.25142852499</v>
      </c>
      <c r="E640" s="5">
        <v>535.36983952499997</v>
      </c>
      <c r="F640" s="5">
        <f t="shared" si="27"/>
        <v>2.3160417257796434E-3</v>
      </c>
      <c r="H640" s="5">
        <v>467</v>
      </c>
      <c r="I640" s="5">
        <v>211</v>
      </c>
      <c r="J640" s="5">
        <f t="shared" si="28"/>
        <v>678</v>
      </c>
      <c r="K640" s="5">
        <f t="shared" si="29"/>
        <v>1.5702762900785983</v>
      </c>
      <c r="Q640" s="27"/>
      <c r="R640" s="28"/>
    </row>
    <row r="641" spans="1:18" x14ac:dyDescent="0.3">
      <c r="A641" s="21" t="s">
        <v>1133</v>
      </c>
      <c r="B641" t="s">
        <v>660</v>
      </c>
      <c r="C641" s="22" t="s">
        <v>1270</v>
      </c>
      <c r="D641" s="5">
        <v>231157.25142852499</v>
      </c>
      <c r="E641" s="5">
        <v>230621.881589</v>
      </c>
      <c r="F641" s="5">
        <f t="shared" si="27"/>
        <v>0.99768395827422041</v>
      </c>
      <c r="H641" s="5">
        <v>467</v>
      </c>
      <c r="I641" s="5">
        <v>211</v>
      </c>
      <c r="J641" s="5">
        <f t="shared" si="28"/>
        <v>678</v>
      </c>
      <c r="K641" s="5">
        <f t="shared" si="29"/>
        <v>676.4297237099214</v>
      </c>
      <c r="Q641" s="25"/>
      <c r="R641" s="31"/>
    </row>
    <row r="642" spans="1:18" x14ac:dyDescent="0.3">
      <c r="A642" s="21" t="s">
        <v>1133</v>
      </c>
      <c r="B642" t="s">
        <v>1114</v>
      </c>
      <c r="C642" s="22" t="s">
        <v>1270</v>
      </c>
      <c r="D642" s="5">
        <v>512743.76868380001</v>
      </c>
      <c r="E642" s="5">
        <v>258995.63464400001</v>
      </c>
      <c r="F642" s="5">
        <f t="shared" si="27"/>
        <v>0.50511707886540502</v>
      </c>
      <c r="H642" s="5">
        <v>11</v>
      </c>
      <c r="I642" s="5">
        <v>632</v>
      </c>
      <c r="J642" s="5">
        <f t="shared" si="28"/>
        <v>643</v>
      </c>
      <c r="K642" s="5">
        <f t="shared" si="29"/>
        <v>324.79028171045542</v>
      </c>
      <c r="Q642" s="25"/>
      <c r="R642" s="24"/>
    </row>
    <row r="643" spans="1:18" x14ac:dyDescent="0.3">
      <c r="A643" s="21" t="s">
        <v>1133</v>
      </c>
      <c r="B643" t="s">
        <v>1114</v>
      </c>
      <c r="C643" s="22" t="s">
        <v>1271</v>
      </c>
      <c r="D643" s="5">
        <v>512743.76868380001</v>
      </c>
      <c r="E643" s="5">
        <v>164604.538631</v>
      </c>
      <c r="F643" s="5">
        <f t="shared" ref="F643:F706" si="30">E643/D643</f>
        <v>0.32102689234729387</v>
      </c>
      <c r="H643" s="5">
        <v>11</v>
      </c>
      <c r="I643" s="5">
        <v>632</v>
      </c>
      <c r="J643" s="5">
        <f t="shared" ref="J643:J706" si="31">SUM(H643:I643)</f>
        <v>643</v>
      </c>
      <c r="K643" s="5">
        <f t="shared" ref="K643:K706" si="32">J643*F643</f>
        <v>206.42029177930996</v>
      </c>
      <c r="Q643" s="29"/>
      <c r="R643" s="30"/>
    </row>
    <row r="644" spans="1:18" x14ac:dyDescent="0.3">
      <c r="A644" s="21" t="s">
        <v>1133</v>
      </c>
      <c r="B644" t="s">
        <v>1114</v>
      </c>
      <c r="C644" s="22" t="s">
        <v>1289</v>
      </c>
      <c r="D644" s="5">
        <v>512743.76868380001</v>
      </c>
      <c r="E644" s="5">
        <v>89143.5954088</v>
      </c>
      <c r="F644" s="5">
        <f t="shared" si="30"/>
        <v>0.17385602878730111</v>
      </c>
      <c r="H644" s="5">
        <v>11</v>
      </c>
      <c r="I644" s="5">
        <v>632</v>
      </c>
      <c r="J644" s="5">
        <f t="shared" si="31"/>
        <v>643</v>
      </c>
      <c r="K644" s="5">
        <f t="shared" si="32"/>
        <v>111.78942651023462</v>
      </c>
      <c r="Q644" s="27"/>
      <c r="R644" s="28"/>
    </row>
    <row r="645" spans="1:18" x14ac:dyDescent="0.3">
      <c r="A645" s="21" t="s">
        <v>1133</v>
      </c>
      <c r="B645" t="s">
        <v>1115</v>
      </c>
      <c r="C645" s="22" t="s">
        <v>1272</v>
      </c>
      <c r="D645" s="5">
        <v>331217.54636474722</v>
      </c>
      <c r="E645" s="5">
        <v>93003.896008099997</v>
      </c>
      <c r="F645" s="5">
        <f t="shared" si="30"/>
        <v>0.28079398881145373</v>
      </c>
      <c r="H645" s="5">
        <v>22978</v>
      </c>
      <c r="I645" s="5">
        <v>939</v>
      </c>
      <c r="J645" s="5">
        <f t="shared" si="31"/>
        <v>23917</v>
      </c>
      <c r="K645" s="5">
        <f t="shared" si="32"/>
        <v>6715.7498304035389</v>
      </c>
      <c r="Q645" s="27"/>
      <c r="R645" s="28"/>
    </row>
    <row r="646" spans="1:18" x14ac:dyDescent="0.3">
      <c r="A646" s="21" t="s">
        <v>1133</v>
      </c>
      <c r="B646" t="s">
        <v>1115</v>
      </c>
      <c r="C646" s="22" t="s">
        <v>1288</v>
      </c>
      <c r="D646" s="5">
        <v>331217.54636474722</v>
      </c>
      <c r="E646" s="5">
        <v>31238.3177153</v>
      </c>
      <c r="F646" s="5">
        <f t="shared" si="30"/>
        <v>9.431359557533639E-2</v>
      </c>
      <c r="H646" s="5">
        <v>22978</v>
      </c>
      <c r="I646" s="5">
        <v>939</v>
      </c>
      <c r="J646" s="5">
        <f t="shared" si="31"/>
        <v>23917</v>
      </c>
      <c r="K646" s="5">
        <f t="shared" si="32"/>
        <v>2255.6982653753203</v>
      </c>
      <c r="Q646" s="25"/>
      <c r="R646" s="31"/>
    </row>
    <row r="647" spans="1:18" x14ac:dyDescent="0.3">
      <c r="A647" s="21" t="s">
        <v>1133</v>
      </c>
      <c r="B647" t="s">
        <v>1115</v>
      </c>
      <c r="C647" s="22" t="s">
        <v>1282</v>
      </c>
      <c r="D647" s="5">
        <v>331217.54636474722</v>
      </c>
      <c r="E647" s="5">
        <v>1.4342296472</v>
      </c>
      <c r="F647" s="5">
        <f t="shared" si="30"/>
        <v>4.3301741195213762E-6</v>
      </c>
      <c r="H647" s="5">
        <v>22978</v>
      </c>
      <c r="I647" s="5">
        <v>939</v>
      </c>
      <c r="J647" s="5">
        <f t="shared" si="31"/>
        <v>23917</v>
      </c>
      <c r="K647" s="5">
        <f t="shared" si="32"/>
        <v>0.10356477441659276</v>
      </c>
      <c r="Q647" s="27"/>
      <c r="R647" s="28"/>
    </row>
    <row r="648" spans="1:18" x14ac:dyDescent="0.3">
      <c r="A648" s="21" t="s">
        <v>1133</v>
      </c>
      <c r="B648" t="s">
        <v>1115</v>
      </c>
      <c r="C648" s="22" t="s">
        <v>1259</v>
      </c>
      <c r="D648" s="5">
        <v>331217.54636474722</v>
      </c>
      <c r="E648" s="5">
        <v>33884.921412700001</v>
      </c>
      <c r="F648" s="5">
        <f t="shared" si="30"/>
        <v>0.10230412544444387</v>
      </c>
      <c r="H648" s="5">
        <v>22978</v>
      </c>
      <c r="I648" s="5">
        <v>939</v>
      </c>
      <c r="J648" s="5">
        <f t="shared" si="31"/>
        <v>23917</v>
      </c>
      <c r="K648" s="5">
        <f t="shared" si="32"/>
        <v>2446.8077682547641</v>
      </c>
      <c r="Q648" s="27"/>
      <c r="R648" s="28"/>
    </row>
    <row r="649" spans="1:18" x14ac:dyDescent="0.3">
      <c r="A649" s="21" t="s">
        <v>1133</v>
      </c>
      <c r="B649" t="s">
        <v>1115</v>
      </c>
      <c r="C649" s="22" t="s">
        <v>1278</v>
      </c>
      <c r="D649" s="5">
        <v>331217.54636474722</v>
      </c>
      <c r="E649" s="5">
        <v>173088.97699900001</v>
      </c>
      <c r="F649" s="5">
        <f t="shared" si="30"/>
        <v>0.52258395999464646</v>
      </c>
      <c r="H649" s="5">
        <v>22978</v>
      </c>
      <c r="I649" s="5">
        <v>939</v>
      </c>
      <c r="J649" s="5">
        <f t="shared" si="31"/>
        <v>23917</v>
      </c>
      <c r="K649" s="5">
        <f t="shared" si="32"/>
        <v>12498.64057119196</v>
      </c>
      <c r="Q649" s="25"/>
      <c r="R649" s="31"/>
    </row>
    <row r="650" spans="1:18" x14ac:dyDescent="0.3">
      <c r="A650" s="21" t="s">
        <v>50</v>
      </c>
      <c r="B650" t="s">
        <v>937</v>
      </c>
      <c r="C650" s="22" t="s">
        <v>1192</v>
      </c>
      <c r="D650" s="5">
        <v>689606.36546034412</v>
      </c>
      <c r="E650" s="5">
        <v>318401.04397662403</v>
      </c>
      <c r="F650" s="5">
        <f t="shared" si="30"/>
        <v>0.46171418931737473</v>
      </c>
      <c r="H650" s="5">
        <v>212</v>
      </c>
      <c r="I650" s="5">
        <v>1708</v>
      </c>
      <c r="J650" s="5">
        <f t="shared" si="31"/>
        <v>1920</v>
      </c>
      <c r="K650" s="5">
        <f t="shared" si="32"/>
        <v>886.49124348935948</v>
      </c>
      <c r="Q650" s="27"/>
      <c r="R650" s="28"/>
    </row>
    <row r="651" spans="1:18" x14ac:dyDescent="0.3">
      <c r="A651" s="21" t="s">
        <v>50</v>
      </c>
      <c r="B651" t="s">
        <v>937</v>
      </c>
      <c r="C651" s="22" t="s">
        <v>1182</v>
      </c>
      <c r="D651" s="5">
        <v>689606.36546034412</v>
      </c>
      <c r="E651" s="5">
        <v>8711.7496547200008</v>
      </c>
      <c r="F651" s="5">
        <f t="shared" si="30"/>
        <v>1.2632931032915431E-2</v>
      </c>
      <c r="H651" s="5">
        <v>212</v>
      </c>
      <c r="I651" s="5">
        <v>1708</v>
      </c>
      <c r="J651" s="5">
        <f t="shared" si="31"/>
        <v>1920</v>
      </c>
      <c r="K651" s="5">
        <f t="shared" si="32"/>
        <v>24.255227583197627</v>
      </c>
      <c r="Q651" s="27"/>
      <c r="R651" s="28"/>
    </row>
    <row r="652" spans="1:18" x14ac:dyDescent="0.3">
      <c r="A652" s="21" t="s">
        <v>50</v>
      </c>
      <c r="B652" t="s">
        <v>937</v>
      </c>
      <c r="C652" s="22" t="s">
        <v>1190</v>
      </c>
      <c r="D652" s="5">
        <v>689606.36546034412</v>
      </c>
      <c r="E652" s="5">
        <v>362493.57182900002</v>
      </c>
      <c r="F652" s="5">
        <f t="shared" si="30"/>
        <v>0.52565287964970975</v>
      </c>
      <c r="H652" s="5">
        <v>212</v>
      </c>
      <c r="I652" s="5">
        <v>1708</v>
      </c>
      <c r="J652" s="5">
        <f t="shared" si="31"/>
        <v>1920</v>
      </c>
      <c r="K652" s="5">
        <f t="shared" si="32"/>
        <v>1009.2535289274427</v>
      </c>
      <c r="Q652" s="25"/>
      <c r="R652" s="31"/>
    </row>
    <row r="653" spans="1:18" x14ac:dyDescent="0.3">
      <c r="A653" s="21" t="s">
        <v>50</v>
      </c>
      <c r="B653" t="s">
        <v>939</v>
      </c>
      <c r="C653" s="22" t="s">
        <v>1291</v>
      </c>
      <c r="D653" s="5">
        <v>553255.46218309994</v>
      </c>
      <c r="E653" s="5">
        <v>315275.28258599999</v>
      </c>
      <c r="F653" s="5">
        <f t="shared" si="30"/>
        <v>0.56985480331626548</v>
      </c>
      <c r="H653" s="5">
        <v>30</v>
      </c>
      <c r="I653" s="5">
        <v>598</v>
      </c>
      <c r="J653" s="5">
        <f t="shared" si="31"/>
        <v>628</v>
      </c>
      <c r="K653" s="5">
        <f t="shared" si="32"/>
        <v>357.8688164826147</v>
      </c>
      <c r="Q653" s="27"/>
      <c r="R653" s="28"/>
    </row>
    <row r="654" spans="1:18" x14ac:dyDescent="0.3">
      <c r="A654" s="21" t="s">
        <v>50</v>
      </c>
      <c r="B654" t="s">
        <v>939</v>
      </c>
      <c r="C654" s="22" t="s">
        <v>1293</v>
      </c>
      <c r="D654" s="5">
        <v>553255.46218309994</v>
      </c>
      <c r="E654" s="5">
        <v>38237.522104700001</v>
      </c>
      <c r="F654" s="5">
        <f t="shared" si="30"/>
        <v>6.9113682048104738E-2</v>
      </c>
      <c r="H654" s="5">
        <v>30</v>
      </c>
      <c r="I654" s="5">
        <v>598</v>
      </c>
      <c r="J654" s="5">
        <f t="shared" si="31"/>
        <v>628</v>
      </c>
      <c r="K654" s="5">
        <f t="shared" si="32"/>
        <v>43.403392326209776</v>
      </c>
      <c r="Q654" s="27"/>
      <c r="R654" s="28"/>
    </row>
    <row r="655" spans="1:18" x14ac:dyDescent="0.3">
      <c r="A655" s="21" t="s">
        <v>50</v>
      </c>
      <c r="B655" t="s">
        <v>939</v>
      </c>
      <c r="C655" s="22" t="s">
        <v>1204</v>
      </c>
      <c r="D655" s="5">
        <v>553255.46218309994</v>
      </c>
      <c r="E655" s="5">
        <v>24308.340822400001</v>
      </c>
      <c r="F655" s="5">
        <f t="shared" si="30"/>
        <v>4.3936919712425998E-2</v>
      </c>
      <c r="H655" s="5">
        <v>30</v>
      </c>
      <c r="I655" s="5">
        <v>598</v>
      </c>
      <c r="J655" s="5">
        <f t="shared" si="31"/>
        <v>628</v>
      </c>
      <c r="K655" s="5">
        <f t="shared" si="32"/>
        <v>27.592385579403526</v>
      </c>
      <c r="Q655" s="25"/>
      <c r="R655" s="31"/>
    </row>
    <row r="656" spans="1:18" x14ac:dyDescent="0.3">
      <c r="A656" s="21" t="s">
        <v>50</v>
      </c>
      <c r="B656" t="s">
        <v>939</v>
      </c>
      <c r="C656" s="22" t="s">
        <v>1294</v>
      </c>
      <c r="D656" s="5">
        <v>553255.46218309994</v>
      </c>
      <c r="E656" s="5">
        <v>175434.31667</v>
      </c>
      <c r="F656" s="5">
        <f t="shared" si="30"/>
        <v>0.31709459492320385</v>
      </c>
      <c r="H656" s="5">
        <v>30</v>
      </c>
      <c r="I656" s="5">
        <v>598</v>
      </c>
      <c r="J656" s="5">
        <f t="shared" si="31"/>
        <v>628</v>
      </c>
      <c r="K656" s="5">
        <f t="shared" si="32"/>
        <v>199.13540561177203</v>
      </c>
      <c r="Q656" s="27"/>
      <c r="R656" s="28"/>
    </row>
    <row r="657" spans="1:18" x14ac:dyDescent="0.3">
      <c r="A657" s="21" t="s">
        <v>50</v>
      </c>
      <c r="B657" t="s">
        <v>875</v>
      </c>
      <c r="C657" s="22" t="s">
        <v>1192</v>
      </c>
      <c r="D657" s="5">
        <v>679610.74302709382</v>
      </c>
      <c r="E657" s="5">
        <v>286904.98771609389</v>
      </c>
      <c r="F657" s="5">
        <f t="shared" si="30"/>
        <v>0.42216075990525642</v>
      </c>
      <c r="H657" s="5">
        <v>321</v>
      </c>
      <c r="I657" s="5">
        <v>1765</v>
      </c>
      <c r="J657" s="5">
        <f t="shared" si="31"/>
        <v>2086</v>
      </c>
      <c r="K657" s="5">
        <f t="shared" si="32"/>
        <v>880.62734516236492</v>
      </c>
      <c r="Q657" s="27"/>
      <c r="R657" s="28"/>
    </row>
    <row r="658" spans="1:18" x14ac:dyDescent="0.3">
      <c r="A658" s="21" t="s">
        <v>50</v>
      </c>
      <c r="B658" t="s">
        <v>875</v>
      </c>
      <c r="C658" s="22" t="s">
        <v>1291</v>
      </c>
      <c r="D658" s="5">
        <v>679610.74302709382</v>
      </c>
      <c r="E658" s="5">
        <v>81842.038262999995</v>
      </c>
      <c r="F658" s="5">
        <f t="shared" si="30"/>
        <v>0.12042487424266221</v>
      </c>
      <c r="H658" s="5">
        <v>321</v>
      </c>
      <c r="I658" s="5">
        <v>1765</v>
      </c>
      <c r="J658" s="5">
        <f t="shared" si="31"/>
        <v>2086</v>
      </c>
      <c r="K658" s="5">
        <f t="shared" si="32"/>
        <v>251.20628767019338</v>
      </c>
      <c r="Q658" s="25"/>
      <c r="R658" s="31"/>
    </row>
    <row r="659" spans="1:18" x14ac:dyDescent="0.3">
      <c r="A659" s="21" t="s">
        <v>50</v>
      </c>
      <c r="B659" t="s">
        <v>875</v>
      </c>
      <c r="C659" s="22" t="s">
        <v>1204</v>
      </c>
      <c r="D659" s="5">
        <v>679610.74302709382</v>
      </c>
      <c r="E659" s="5">
        <v>310863.71704800002</v>
      </c>
      <c r="F659" s="5">
        <f t="shared" si="30"/>
        <v>0.45741436585208145</v>
      </c>
      <c r="H659" s="5">
        <v>321</v>
      </c>
      <c r="I659" s="5">
        <v>1765</v>
      </c>
      <c r="J659" s="5">
        <f t="shared" si="31"/>
        <v>2086</v>
      </c>
      <c r="K659" s="5">
        <f t="shared" si="32"/>
        <v>954.16636716744188</v>
      </c>
      <c r="Q659" s="27"/>
      <c r="R659" s="28"/>
    </row>
    <row r="660" spans="1:18" x14ac:dyDescent="0.3">
      <c r="A660" s="21" t="s">
        <v>50</v>
      </c>
      <c r="B660" t="s">
        <v>1010</v>
      </c>
      <c r="C660" s="22" t="s">
        <v>1293</v>
      </c>
      <c r="D660" s="5">
        <v>574230.10221451998</v>
      </c>
      <c r="E660" s="5">
        <v>52997.233657600002</v>
      </c>
      <c r="F660" s="5">
        <f t="shared" si="30"/>
        <v>9.2292677540268306E-2</v>
      </c>
      <c r="H660" s="5">
        <v>3502</v>
      </c>
      <c r="I660" s="5">
        <v>156</v>
      </c>
      <c r="J660" s="5">
        <f t="shared" si="31"/>
        <v>3658</v>
      </c>
      <c r="K660" s="5">
        <f t="shared" si="32"/>
        <v>337.60661444230146</v>
      </c>
      <c r="Q660" s="27"/>
      <c r="R660" s="28"/>
    </row>
    <row r="661" spans="1:18" x14ac:dyDescent="0.3">
      <c r="A661" s="21" t="s">
        <v>50</v>
      </c>
      <c r="B661" t="s">
        <v>1010</v>
      </c>
      <c r="C661" s="22" t="s">
        <v>1292</v>
      </c>
      <c r="D661" s="5">
        <v>574230.10221451998</v>
      </c>
      <c r="E661" s="5">
        <v>239812.74985299999</v>
      </c>
      <c r="F661" s="5">
        <f t="shared" si="30"/>
        <v>0.41762483180202753</v>
      </c>
      <c r="H661" s="5">
        <v>3502</v>
      </c>
      <c r="I661" s="5">
        <v>156</v>
      </c>
      <c r="J661" s="5">
        <f t="shared" si="31"/>
        <v>3658</v>
      </c>
      <c r="K661" s="5">
        <f t="shared" si="32"/>
        <v>1527.6716347318168</v>
      </c>
      <c r="Q661" s="25"/>
      <c r="R661" s="31"/>
    </row>
    <row r="662" spans="1:18" x14ac:dyDescent="0.3">
      <c r="A662" s="21" t="s">
        <v>50</v>
      </c>
      <c r="B662" t="s">
        <v>1010</v>
      </c>
      <c r="C662" s="22" t="s">
        <v>1290</v>
      </c>
      <c r="D662" s="5">
        <v>574230.10221451998</v>
      </c>
      <c r="E662" s="5">
        <v>277339.88439600001</v>
      </c>
      <c r="F662" s="5">
        <f t="shared" si="30"/>
        <v>0.48297691696488565</v>
      </c>
      <c r="H662" s="5">
        <v>3502</v>
      </c>
      <c r="I662" s="5">
        <v>156</v>
      </c>
      <c r="J662" s="5">
        <f t="shared" si="31"/>
        <v>3658</v>
      </c>
      <c r="K662" s="5">
        <f t="shared" si="32"/>
        <v>1766.7295622575516</v>
      </c>
      <c r="Q662" s="27"/>
      <c r="R662" s="28"/>
    </row>
    <row r="663" spans="1:18" x14ac:dyDescent="0.3">
      <c r="A663" s="21" t="s">
        <v>50</v>
      </c>
      <c r="B663" t="s">
        <v>1010</v>
      </c>
      <c r="C663" s="22" t="s">
        <v>1270</v>
      </c>
      <c r="D663" s="5">
        <v>574230.10221451998</v>
      </c>
      <c r="E663" s="5">
        <v>4080.23430792</v>
      </c>
      <c r="F663" s="5">
        <f t="shared" si="30"/>
        <v>7.1055736928185495E-3</v>
      </c>
      <c r="H663" s="5">
        <v>3502</v>
      </c>
      <c r="I663" s="5">
        <v>156</v>
      </c>
      <c r="J663" s="5">
        <f t="shared" si="31"/>
        <v>3658</v>
      </c>
      <c r="K663" s="5">
        <f t="shared" si="32"/>
        <v>25.992188568330253</v>
      </c>
      <c r="Q663" s="27"/>
      <c r="R663" s="28"/>
    </row>
    <row r="664" spans="1:18" x14ac:dyDescent="0.3">
      <c r="A664" s="21" t="s">
        <v>50</v>
      </c>
      <c r="B664" t="s">
        <v>888</v>
      </c>
      <c r="C664" s="22" t="s">
        <v>1192</v>
      </c>
      <c r="D664" s="5">
        <v>234775.11282894204</v>
      </c>
      <c r="E664" s="5">
        <v>234192.79534690324</v>
      </c>
      <c r="F664" s="5">
        <f t="shared" si="30"/>
        <v>0.99751967968400856</v>
      </c>
      <c r="H664" s="5">
        <v>10</v>
      </c>
      <c r="I664" s="5">
        <v>2594</v>
      </c>
      <c r="J664" s="5">
        <f t="shared" si="31"/>
        <v>2604</v>
      </c>
      <c r="K664" s="5">
        <f t="shared" si="32"/>
        <v>2597.5412458971582</v>
      </c>
      <c r="Q664" s="25"/>
      <c r="R664" s="31"/>
    </row>
    <row r="665" spans="1:18" x14ac:dyDescent="0.3">
      <c r="A665" s="21" t="s">
        <v>50</v>
      </c>
      <c r="B665" t="s">
        <v>888</v>
      </c>
      <c r="C665" s="22" t="s">
        <v>1182</v>
      </c>
      <c r="D665" s="5">
        <v>234775.11282894204</v>
      </c>
      <c r="E665" s="5">
        <v>12.614818913800001</v>
      </c>
      <c r="F665" s="5">
        <f t="shared" si="30"/>
        <v>5.3731499739460037E-5</v>
      </c>
      <c r="H665" s="5">
        <v>10</v>
      </c>
      <c r="I665" s="5">
        <v>2594</v>
      </c>
      <c r="J665" s="5">
        <f t="shared" si="31"/>
        <v>2604</v>
      </c>
      <c r="K665" s="5">
        <f t="shared" si="32"/>
        <v>0.13991682532155394</v>
      </c>
      <c r="Q665" s="27"/>
      <c r="R665" s="28"/>
    </row>
    <row r="666" spans="1:18" x14ac:dyDescent="0.3">
      <c r="A666" s="21" t="s">
        <v>50</v>
      </c>
      <c r="B666" t="s">
        <v>888</v>
      </c>
      <c r="C666" s="22" t="s">
        <v>1193</v>
      </c>
      <c r="D666" s="5">
        <v>234775.11282894204</v>
      </c>
      <c r="E666" s="5">
        <v>389.59379019099998</v>
      </c>
      <c r="F666" s="5">
        <f t="shared" si="30"/>
        <v>1.6594339387022651E-3</v>
      </c>
      <c r="H666" s="5">
        <v>10</v>
      </c>
      <c r="I666" s="5">
        <v>2594</v>
      </c>
      <c r="J666" s="5">
        <f t="shared" si="31"/>
        <v>2604</v>
      </c>
      <c r="K666" s="5">
        <f t="shared" si="32"/>
        <v>4.3211659763806987</v>
      </c>
      <c r="Q666" s="27"/>
      <c r="R666" s="28"/>
    </row>
    <row r="667" spans="1:18" x14ac:dyDescent="0.3">
      <c r="A667" s="21" t="s">
        <v>50</v>
      </c>
      <c r="B667" t="s">
        <v>888</v>
      </c>
      <c r="C667" s="22" t="s">
        <v>1190</v>
      </c>
      <c r="D667" s="5">
        <v>234775.11282894204</v>
      </c>
      <c r="E667" s="5">
        <v>180.108872934</v>
      </c>
      <c r="F667" s="5">
        <f t="shared" si="30"/>
        <v>7.671548775496828E-4</v>
      </c>
      <c r="H667" s="5">
        <v>10</v>
      </c>
      <c r="I667" s="5">
        <v>2594</v>
      </c>
      <c r="J667" s="5">
        <f t="shared" si="31"/>
        <v>2604</v>
      </c>
      <c r="K667" s="5">
        <f t="shared" si="32"/>
        <v>1.9976713011393741</v>
      </c>
      <c r="Q667" s="25"/>
      <c r="R667" s="31"/>
    </row>
    <row r="668" spans="1:18" x14ac:dyDescent="0.3">
      <c r="A668" s="21" t="s">
        <v>50</v>
      </c>
      <c r="B668" t="s">
        <v>1018</v>
      </c>
      <c r="C668" s="22" t="s">
        <v>1192</v>
      </c>
      <c r="D668" s="5">
        <v>791205.7532559</v>
      </c>
      <c r="E668" s="5">
        <v>92146.4284109</v>
      </c>
      <c r="F668" s="5">
        <f t="shared" si="30"/>
        <v>0.11646329419586139</v>
      </c>
      <c r="H668" s="5">
        <v>2739</v>
      </c>
      <c r="I668" s="5">
        <v>2115</v>
      </c>
      <c r="J668" s="5">
        <f t="shared" si="31"/>
        <v>4854</v>
      </c>
      <c r="K668" s="5">
        <f t="shared" si="32"/>
        <v>565.31283002671114</v>
      </c>
      <c r="Q668" s="27"/>
      <c r="R668" s="28"/>
    </row>
    <row r="669" spans="1:18" x14ac:dyDescent="0.3">
      <c r="A669" s="21" t="s">
        <v>50</v>
      </c>
      <c r="B669" t="s">
        <v>1018</v>
      </c>
      <c r="C669" s="22" t="s">
        <v>1291</v>
      </c>
      <c r="D669" s="5">
        <v>791205.7532559</v>
      </c>
      <c r="E669" s="5">
        <v>175976.669497</v>
      </c>
      <c r="F669" s="5">
        <f t="shared" si="30"/>
        <v>0.22241581127644278</v>
      </c>
      <c r="H669" s="5">
        <v>2739</v>
      </c>
      <c r="I669" s="5">
        <v>2115</v>
      </c>
      <c r="J669" s="5">
        <f t="shared" si="31"/>
        <v>4854</v>
      </c>
      <c r="K669" s="5">
        <f t="shared" si="32"/>
        <v>1079.6063479358531</v>
      </c>
      <c r="Q669" s="27"/>
      <c r="R669" s="28"/>
    </row>
    <row r="670" spans="1:18" x14ac:dyDescent="0.3">
      <c r="A670" s="21" t="s">
        <v>50</v>
      </c>
      <c r="B670" t="s">
        <v>1018</v>
      </c>
      <c r="C670" s="22" t="s">
        <v>1190</v>
      </c>
      <c r="D670" s="5">
        <v>791205.7532559</v>
      </c>
      <c r="E670" s="5">
        <v>170191.740907</v>
      </c>
      <c r="F670" s="5">
        <f t="shared" si="30"/>
        <v>0.21510427623490094</v>
      </c>
      <c r="H670" s="5">
        <v>2739</v>
      </c>
      <c r="I670" s="5">
        <v>2115</v>
      </c>
      <c r="J670" s="5">
        <f t="shared" si="31"/>
        <v>4854</v>
      </c>
      <c r="K670" s="5">
        <f t="shared" si="32"/>
        <v>1044.1161568442092</v>
      </c>
      <c r="Q670" s="25"/>
      <c r="R670" s="31"/>
    </row>
    <row r="671" spans="1:18" x14ac:dyDescent="0.3">
      <c r="A671" s="21" t="s">
        <v>50</v>
      </c>
      <c r="B671" t="s">
        <v>1018</v>
      </c>
      <c r="C671" s="22" t="s">
        <v>1270</v>
      </c>
      <c r="D671" s="5">
        <v>791205.7532559</v>
      </c>
      <c r="E671" s="5">
        <v>352890.91444099997</v>
      </c>
      <c r="F671" s="5">
        <f t="shared" si="30"/>
        <v>0.44601661829279482</v>
      </c>
      <c r="H671" s="5">
        <v>2739</v>
      </c>
      <c r="I671" s="5">
        <v>2115</v>
      </c>
      <c r="J671" s="5">
        <f t="shared" si="31"/>
        <v>4854</v>
      </c>
      <c r="K671" s="5">
        <f t="shared" si="32"/>
        <v>2164.9646651932262</v>
      </c>
      <c r="Q671" s="27"/>
      <c r="R671" s="28"/>
    </row>
    <row r="672" spans="1:18" x14ac:dyDescent="0.3">
      <c r="A672" s="21" t="s">
        <v>50</v>
      </c>
      <c r="B672" t="s">
        <v>1023</v>
      </c>
      <c r="C672" s="22" t="s">
        <v>1295</v>
      </c>
      <c r="D672" s="5">
        <v>620627.31628705061</v>
      </c>
      <c r="E672" s="5">
        <v>224886.71385599999</v>
      </c>
      <c r="F672" s="5">
        <f t="shared" si="30"/>
        <v>0.36235387639944949</v>
      </c>
      <c r="H672" s="5">
        <v>0</v>
      </c>
      <c r="I672" s="5">
        <v>317</v>
      </c>
      <c r="J672" s="5">
        <f t="shared" si="31"/>
        <v>317</v>
      </c>
      <c r="K672" s="5">
        <f t="shared" si="32"/>
        <v>114.86617881862549</v>
      </c>
      <c r="Q672" s="27"/>
      <c r="R672" s="28"/>
    </row>
    <row r="673" spans="1:18" x14ac:dyDescent="0.3">
      <c r="A673" s="21" t="s">
        <v>50</v>
      </c>
      <c r="B673" t="s">
        <v>1023</v>
      </c>
      <c r="C673" s="22" t="s">
        <v>1291</v>
      </c>
      <c r="D673" s="5">
        <v>620627.31628705061</v>
      </c>
      <c r="E673" s="5">
        <v>31.140128050600001</v>
      </c>
      <c r="F673" s="5">
        <f t="shared" si="30"/>
        <v>5.0175245648061625E-5</v>
      </c>
      <c r="H673" s="5">
        <v>0</v>
      </c>
      <c r="I673" s="5">
        <v>317</v>
      </c>
      <c r="J673" s="5">
        <f t="shared" si="31"/>
        <v>317</v>
      </c>
      <c r="K673" s="5">
        <f t="shared" si="32"/>
        <v>1.5905552870435536E-2</v>
      </c>
      <c r="Q673" s="25"/>
      <c r="R673" s="31"/>
    </row>
    <row r="674" spans="1:18" x14ac:dyDescent="0.3">
      <c r="A674" s="21" t="s">
        <v>50</v>
      </c>
      <c r="B674" t="s">
        <v>1023</v>
      </c>
      <c r="C674" s="22" t="s">
        <v>1293</v>
      </c>
      <c r="D674" s="5">
        <v>620627.31628705061</v>
      </c>
      <c r="E674" s="5">
        <v>279377.72349300003</v>
      </c>
      <c r="F674" s="5">
        <f t="shared" si="30"/>
        <v>0.45015376565182175</v>
      </c>
      <c r="H674" s="5">
        <v>0</v>
      </c>
      <c r="I674" s="5">
        <v>317</v>
      </c>
      <c r="J674" s="5">
        <f t="shared" si="31"/>
        <v>317</v>
      </c>
      <c r="K674" s="5">
        <f t="shared" si="32"/>
        <v>142.69874371162749</v>
      </c>
      <c r="Q674" s="27"/>
      <c r="R674" s="28"/>
    </row>
    <row r="675" spans="1:18" x14ac:dyDescent="0.3">
      <c r="A675" s="21" t="s">
        <v>50</v>
      </c>
      <c r="B675" t="s">
        <v>1023</v>
      </c>
      <c r="C675" s="22" t="s">
        <v>1294</v>
      </c>
      <c r="D675" s="5">
        <v>620627.31628705061</v>
      </c>
      <c r="E675" s="5">
        <v>116331.73881</v>
      </c>
      <c r="F675" s="5">
        <f t="shared" si="30"/>
        <v>0.18744218270308072</v>
      </c>
      <c r="H675" s="5">
        <v>0</v>
      </c>
      <c r="I675" s="5">
        <v>317</v>
      </c>
      <c r="J675" s="5">
        <f t="shared" si="31"/>
        <v>317</v>
      </c>
      <c r="K675" s="5">
        <f t="shared" si="32"/>
        <v>59.419171916876586</v>
      </c>
      <c r="Q675" s="27"/>
      <c r="R675" s="28"/>
    </row>
    <row r="676" spans="1:18" x14ac:dyDescent="0.3">
      <c r="A676" s="21" t="s">
        <v>50</v>
      </c>
      <c r="B676" t="s">
        <v>1025</v>
      </c>
      <c r="C676" s="22" t="s">
        <v>1293</v>
      </c>
      <c r="D676" s="5">
        <v>604254.65621729998</v>
      </c>
      <c r="E676" s="5">
        <v>25041.346403</v>
      </c>
      <c r="F676" s="5">
        <f t="shared" si="30"/>
        <v>4.144171028778091E-2</v>
      </c>
      <c r="H676" s="5">
        <v>140000</v>
      </c>
      <c r="I676" s="5">
        <v>807</v>
      </c>
      <c r="J676" s="5">
        <f t="shared" si="31"/>
        <v>140807</v>
      </c>
      <c r="K676" s="5">
        <f t="shared" si="32"/>
        <v>5835.2829004915666</v>
      </c>
      <c r="Q676" s="25"/>
      <c r="R676" s="31"/>
    </row>
    <row r="677" spans="1:18" x14ac:dyDescent="0.3">
      <c r="A677" s="21" t="s">
        <v>50</v>
      </c>
      <c r="B677" t="s">
        <v>1025</v>
      </c>
      <c r="C677" s="22" t="s">
        <v>1290</v>
      </c>
      <c r="D677" s="5">
        <v>604254.65621729998</v>
      </c>
      <c r="E677" s="5">
        <v>46378.564515899998</v>
      </c>
      <c r="F677" s="5">
        <f t="shared" si="30"/>
        <v>7.6753342384210763E-2</v>
      </c>
      <c r="H677" s="5">
        <v>140000</v>
      </c>
      <c r="I677" s="5">
        <v>807</v>
      </c>
      <c r="J677" s="5">
        <f t="shared" si="31"/>
        <v>140807</v>
      </c>
      <c r="K677" s="5">
        <f t="shared" si="32"/>
        <v>10807.407881093564</v>
      </c>
      <c r="Q677" s="27"/>
      <c r="R677" s="28"/>
    </row>
    <row r="678" spans="1:18" x14ac:dyDescent="0.3">
      <c r="A678" s="21" t="s">
        <v>50</v>
      </c>
      <c r="B678" t="s">
        <v>1025</v>
      </c>
      <c r="C678" s="22" t="s">
        <v>1285</v>
      </c>
      <c r="D678" s="5">
        <v>604254.65621729998</v>
      </c>
      <c r="E678" s="5">
        <v>467396.16913699999</v>
      </c>
      <c r="F678" s="5">
        <f t="shared" si="30"/>
        <v>0.77350859331883504</v>
      </c>
      <c r="H678" s="5">
        <v>140000</v>
      </c>
      <c r="I678" s="5">
        <v>807</v>
      </c>
      <c r="J678" s="5">
        <f t="shared" si="31"/>
        <v>140807</v>
      </c>
      <c r="K678" s="5">
        <f t="shared" si="32"/>
        <v>108915.4244994452</v>
      </c>
      <c r="Q678" s="27"/>
      <c r="R678" s="28"/>
    </row>
    <row r="679" spans="1:18" x14ac:dyDescent="0.3">
      <c r="A679" s="21" t="s">
        <v>50</v>
      </c>
      <c r="B679" t="s">
        <v>1025</v>
      </c>
      <c r="C679" s="22" t="s">
        <v>1286</v>
      </c>
      <c r="D679" s="5">
        <v>604254.65621729998</v>
      </c>
      <c r="E679" s="5">
        <v>65438.5761614</v>
      </c>
      <c r="F679" s="5">
        <f t="shared" si="30"/>
        <v>0.10829635400917326</v>
      </c>
      <c r="H679" s="5">
        <v>140000</v>
      </c>
      <c r="I679" s="5">
        <v>807</v>
      </c>
      <c r="J679" s="5">
        <f t="shared" si="31"/>
        <v>140807</v>
      </c>
      <c r="K679" s="5">
        <f t="shared" si="32"/>
        <v>15248.884718969659</v>
      </c>
      <c r="Q679" s="25"/>
      <c r="R679" s="31"/>
    </row>
    <row r="680" spans="1:18" x14ac:dyDescent="0.3">
      <c r="A680" s="21" t="s">
        <v>50</v>
      </c>
      <c r="B680" t="s">
        <v>1066</v>
      </c>
      <c r="C680" s="22" t="s">
        <v>1204</v>
      </c>
      <c r="D680" s="5">
        <v>628042.64256599999</v>
      </c>
      <c r="E680" s="5">
        <v>230086.283864</v>
      </c>
      <c r="F680" s="5">
        <f t="shared" si="30"/>
        <v>0.36635455663318373</v>
      </c>
      <c r="H680" s="5">
        <v>302</v>
      </c>
      <c r="I680" s="5">
        <v>1719</v>
      </c>
      <c r="J680" s="5">
        <f t="shared" si="31"/>
        <v>2021</v>
      </c>
      <c r="K680" s="5">
        <f t="shared" si="32"/>
        <v>740.40255895566429</v>
      </c>
      <c r="Q680" s="27"/>
      <c r="R680" s="28"/>
    </row>
    <row r="681" spans="1:18" x14ac:dyDescent="0.3">
      <c r="A681" s="21" t="s">
        <v>50</v>
      </c>
      <c r="B681" t="s">
        <v>1066</v>
      </c>
      <c r="C681" s="22" t="s">
        <v>1294</v>
      </c>
      <c r="D681" s="5">
        <v>628042.64256599999</v>
      </c>
      <c r="E681" s="5">
        <v>397956.358702</v>
      </c>
      <c r="F681" s="5">
        <f t="shared" si="30"/>
        <v>0.63364544336681627</v>
      </c>
      <c r="H681" s="5">
        <v>302</v>
      </c>
      <c r="I681" s="5">
        <v>1719</v>
      </c>
      <c r="J681" s="5">
        <f t="shared" si="31"/>
        <v>2021</v>
      </c>
      <c r="K681" s="5">
        <f t="shared" si="32"/>
        <v>1280.5974410443357</v>
      </c>
      <c r="Q681" s="27"/>
      <c r="R681" s="28"/>
    </row>
    <row r="682" spans="1:18" x14ac:dyDescent="0.3">
      <c r="A682" s="21" t="s">
        <v>50</v>
      </c>
      <c r="B682" t="s">
        <v>1068</v>
      </c>
      <c r="C682" s="22" t="s">
        <v>1296</v>
      </c>
      <c r="D682" s="5">
        <v>595158.66918478999</v>
      </c>
      <c r="E682" s="5">
        <v>52336.153741200003</v>
      </c>
      <c r="F682" s="5">
        <f t="shared" si="30"/>
        <v>8.7936472156049911E-2</v>
      </c>
      <c r="H682" s="5">
        <v>367</v>
      </c>
      <c r="I682" s="5">
        <v>110</v>
      </c>
      <c r="J682" s="5">
        <f t="shared" si="31"/>
        <v>477</v>
      </c>
      <c r="K682" s="5">
        <f t="shared" si="32"/>
        <v>41.945697218435811</v>
      </c>
      <c r="Q682" s="25"/>
      <c r="R682" s="31"/>
    </row>
    <row r="683" spans="1:18" x14ac:dyDescent="0.3">
      <c r="A683" s="21" t="s">
        <v>50</v>
      </c>
      <c r="B683" t="s">
        <v>1068</v>
      </c>
      <c r="C683" s="22" t="s">
        <v>1295</v>
      </c>
      <c r="D683" s="5">
        <v>595158.66918478999</v>
      </c>
      <c r="E683" s="5">
        <v>538704.51447499997</v>
      </c>
      <c r="F683" s="5">
        <f t="shared" si="30"/>
        <v>0.9051443629526269</v>
      </c>
      <c r="H683" s="5">
        <v>367</v>
      </c>
      <c r="I683" s="5">
        <v>110</v>
      </c>
      <c r="J683" s="5">
        <f t="shared" si="31"/>
        <v>477</v>
      </c>
      <c r="K683" s="5">
        <f t="shared" si="32"/>
        <v>431.75386112840306</v>
      </c>
      <c r="Q683" s="27"/>
      <c r="R683" s="28"/>
    </row>
    <row r="684" spans="1:18" x14ac:dyDescent="0.3">
      <c r="A684" s="21" t="s">
        <v>50</v>
      </c>
      <c r="B684" t="s">
        <v>1068</v>
      </c>
      <c r="C684" s="22" t="s">
        <v>1294</v>
      </c>
      <c r="D684" s="5">
        <v>595158.66918478999</v>
      </c>
      <c r="E684" s="5">
        <v>4118.0009685900004</v>
      </c>
      <c r="F684" s="5">
        <f t="shared" si="30"/>
        <v>6.919164891323137E-3</v>
      </c>
      <c r="H684" s="5">
        <v>367</v>
      </c>
      <c r="I684" s="5">
        <v>110</v>
      </c>
      <c r="J684" s="5">
        <f t="shared" si="31"/>
        <v>477</v>
      </c>
      <c r="K684" s="5">
        <f t="shared" si="32"/>
        <v>3.3004416531611365</v>
      </c>
      <c r="Q684" s="27"/>
      <c r="R684" s="28"/>
    </row>
    <row r="685" spans="1:18" x14ac:dyDescent="0.3">
      <c r="A685" s="21" t="s">
        <v>50</v>
      </c>
      <c r="B685" t="s">
        <v>1072</v>
      </c>
      <c r="C685" s="22" t="s">
        <v>1295</v>
      </c>
      <c r="D685" s="5">
        <v>230338.36784005954</v>
      </c>
      <c r="E685" s="5">
        <v>132185.73110199999</v>
      </c>
      <c r="F685" s="5">
        <f t="shared" si="30"/>
        <v>0.57387630355089614</v>
      </c>
      <c r="H685" s="5">
        <v>2509</v>
      </c>
      <c r="I685" s="5">
        <v>210</v>
      </c>
      <c r="J685" s="5">
        <f t="shared" si="31"/>
        <v>2719</v>
      </c>
      <c r="K685" s="5">
        <f t="shared" si="32"/>
        <v>1560.3696693548866</v>
      </c>
      <c r="Q685" s="25"/>
      <c r="R685" s="31"/>
    </row>
    <row r="686" spans="1:18" x14ac:dyDescent="0.3">
      <c r="A686" s="21" t="s">
        <v>50</v>
      </c>
      <c r="B686" t="s">
        <v>1072</v>
      </c>
      <c r="C686" s="22" t="s">
        <v>1293</v>
      </c>
      <c r="D686" s="5">
        <v>230338.36784005954</v>
      </c>
      <c r="E686" s="5">
        <v>92205.871446699995</v>
      </c>
      <c r="F686" s="5">
        <f t="shared" si="30"/>
        <v>0.4003061770009812</v>
      </c>
      <c r="H686" s="5">
        <v>2509</v>
      </c>
      <c r="I686" s="5">
        <v>210</v>
      </c>
      <c r="J686" s="5">
        <f t="shared" si="31"/>
        <v>2719</v>
      </c>
      <c r="K686" s="5">
        <f t="shared" si="32"/>
        <v>1088.432495265668</v>
      </c>
      <c r="Q686" s="27"/>
      <c r="R686" s="28"/>
    </row>
    <row r="687" spans="1:18" x14ac:dyDescent="0.3">
      <c r="A687" s="21" t="s">
        <v>50</v>
      </c>
      <c r="B687" t="s">
        <v>1072</v>
      </c>
      <c r="C687" s="22" t="s">
        <v>1290</v>
      </c>
      <c r="D687" s="5">
        <v>230338.36784005954</v>
      </c>
      <c r="E687" s="5">
        <v>0.82811232952900005</v>
      </c>
      <c r="F687" s="5">
        <f t="shared" si="30"/>
        <v>3.5951992596562022E-6</v>
      </c>
      <c r="H687" s="5">
        <v>2509</v>
      </c>
      <c r="I687" s="5">
        <v>210</v>
      </c>
      <c r="J687" s="5">
        <f t="shared" si="31"/>
        <v>2719</v>
      </c>
      <c r="K687" s="5">
        <f t="shared" si="32"/>
        <v>9.7753467870052135E-3</v>
      </c>
      <c r="Q687" s="27"/>
      <c r="R687" s="28"/>
    </row>
    <row r="688" spans="1:18" x14ac:dyDescent="0.3">
      <c r="A688" s="21" t="s">
        <v>50</v>
      </c>
      <c r="B688" t="s">
        <v>1072</v>
      </c>
      <c r="C688" s="22" t="s">
        <v>1285</v>
      </c>
      <c r="D688" s="5">
        <v>230338.36784005954</v>
      </c>
      <c r="E688" s="5">
        <v>5945.9371790300002</v>
      </c>
      <c r="F688" s="5">
        <f>E688/D688</f>
        <v>2.5813924248862835E-2</v>
      </c>
      <c r="H688" s="5">
        <v>2509</v>
      </c>
      <c r="I688" s="5">
        <v>210</v>
      </c>
      <c r="J688" s="5">
        <f t="shared" si="31"/>
        <v>2719</v>
      </c>
      <c r="K688" s="5">
        <f t="shared" si="32"/>
        <v>70.188060032658043</v>
      </c>
      <c r="Q688" s="25"/>
      <c r="R688" s="31"/>
    </row>
    <row r="689" spans="1:18" x14ac:dyDescent="0.3">
      <c r="A689" s="21" t="s">
        <v>50</v>
      </c>
      <c r="B689" t="s">
        <v>1074</v>
      </c>
      <c r="C689" s="22" t="s">
        <v>1200</v>
      </c>
      <c r="D689" s="5">
        <v>524774.794065075</v>
      </c>
      <c r="E689" s="5">
        <v>261.08491041500002</v>
      </c>
      <c r="F689" s="5">
        <f>E689/D689</f>
        <v>4.9751800842519898E-4</v>
      </c>
      <c r="H689" s="5">
        <v>0</v>
      </c>
      <c r="I689" s="5">
        <v>3096</v>
      </c>
      <c r="J689" s="5">
        <f t="shared" si="31"/>
        <v>3096</v>
      </c>
      <c r="K689" s="5">
        <f t="shared" si="32"/>
        <v>1.5403157540844161</v>
      </c>
      <c r="Q689" s="27"/>
      <c r="R689" s="28"/>
    </row>
    <row r="690" spans="1:18" x14ac:dyDescent="0.3">
      <c r="A690" s="21" t="s">
        <v>50</v>
      </c>
      <c r="B690" t="s">
        <v>1074</v>
      </c>
      <c r="C690" s="22" t="s">
        <v>1202</v>
      </c>
      <c r="D690" s="5">
        <v>524774.794065075</v>
      </c>
      <c r="E690" s="5">
        <v>522188.70769900002</v>
      </c>
      <c r="F690" s="5">
        <f t="shared" si="30"/>
        <v>0.99507200727755551</v>
      </c>
      <c r="H690" s="5">
        <v>0</v>
      </c>
      <c r="I690" s="5">
        <v>3096</v>
      </c>
      <c r="J690" s="5">
        <f t="shared" si="31"/>
        <v>3096</v>
      </c>
      <c r="K690" s="5">
        <f t="shared" si="32"/>
        <v>3080.7429345313117</v>
      </c>
      <c r="Q690" s="27"/>
      <c r="R690" s="28"/>
    </row>
    <row r="691" spans="1:18" x14ac:dyDescent="0.3">
      <c r="A691" s="21" t="s">
        <v>50</v>
      </c>
      <c r="B691" t="s">
        <v>1074</v>
      </c>
      <c r="C691" s="22" t="s">
        <v>1296</v>
      </c>
      <c r="D691" s="5">
        <v>524774.794065075</v>
      </c>
      <c r="E691" s="5">
        <v>2325.0014556599999</v>
      </c>
      <c r="F691" s="5">
        <f t="shared" si="30"/>
        <v>4.4304747140192996E-3</v>
      </c>
      <c r="H691" s="5">
        <v>0</v>
      </c>
      <c r="I691" s="5">
        <v>3096</v>
      </c>
      <c r="J691" s="5">
        <f t="shared" si="31"/>
        <v>3096</v>
      </c>
      <c r="K691" s="5">
        <f t="shared" si="32"/>
        <v>13.716749714603752</v>
      </c>
      <c r="Q691" s="25"/>
      <c r="R691" s="31"/>
    </row>
    <row r="692" spans="1:18" x14ac:dyDescent="0.3">
      <c r="A692" s="21" t="s">
        <v>50</v>
      </c>
      <c r="B692" t="s">
        <v>1076</v>
      </c>
      <c r="C692" s="22" t="s">
        <v>1291</v>
      </c>
      <c r="D692" s="5">
        <v>345170.87262523995</v>
      </c>
      <c r="E692" s="5">
        <v>174259.15040799999</v>
      </c>
      <c r="F692" s="5">
        <f t="shared" si="30"/>
        <v>0.50484894360480181</v>
      </c>
      <c r="H692" s="5">
        <v>135</v>
      </c>
      <c r="I692" s="5">
        <v>202</v>
      </c>
      <c r="J692" s="5">
        <f t="shared" si="31"/>
        <v>337</v>
      </c>
      <c r="K692" s="5">
        <f t="shared" si="32"/>
        <v>170.13409399481822</v>
      </c>
      <c r="Q692" s="27"/>
      <c r="R692" s="28"/>
    </row>
    <row r="693" spans="1:18" x14ac:dyDescent="0.3">
      <c r="A693" s="21" t="s">
        <v>50</v>
      </c>
      <c r="B693" t="s">
        <v>1076</v>
      </c>
      <c r="C693" s="22" t="s">
        <v>1292</v>
      </c>
      <c r="D693" s="5">
        <v>345170.87262523995</v>
      </c>
      <c r="E693" s="5">
        <v>159615.11464499999</v>
      </c>
      <c r="F693" s="5">
        <f t="shared" si="30"/>
        <v>0.46242347574413628</v>
      </c>
      <c r="H693" s="5">
        <v>135</v>
      </c>
      <c r="I693" s="5">
        <v>202</v>
      </c>
      <c r="J693" s="5">
        <f t="shared" si="31"/>
        <v>337</v>
      </c>
      <c r="K693" s="5">
        <f t="shared" si="32"/>
        <v>155.83671132577393</v>
      </c>
      <c r="Q693" s="27"/>
      <c r="R693" s="28"/>
    </row>
    <row r="694" spans="1:18" x14ac:dyDescent="0.3">
      <c r="A694" s="21" t="s">
        <v>50</v>
      </c>
      <c r="B694" t="s">
        <v>1076</v>
      </c>
      <c r="C694" s="22" t="s">
        <v>1290</v>
      </c>
      <c r="D694" s="5">
        <v>345170.87262523995</v>
      </c>
      <c r="E694" s="5">
        <v>6307.6446533300004</v>
      </c>
      <c r="F694" s="5">
        <f t="shared" si="30"/>
        <v>1.8273977190938578E-2</v>
      </c>
      <c r="H694" s="5">
        <v>135</v>
      </c>
      <c r="I694" s="5">
        <v>202</v>
      </c>
      <c r="J694" s="5">
        <f t="shared" si="31"/>
        <v>337</v>
      </c>
      <c r="K694" s="5">
        <f t="shared" si="32"/>
        <v>6.1583303133463003</v>
      </c>
      <c r="Q694" s="25"/>
      <c r="R694" s="31"/>
    </row>
    <row r="695" spans="1:18" x14ac:dyDescent="0.3">
      <c r="A695" s="21" t="s">
        <v>50</v>
      </c>
      <c r="B695" t="s">
        <v>1076</v>
      </c>
      <c r="C695" s="22" t="s">
        <v>1270</v>
      </c>
      <c r="D695" s="5">
        <v>345170.87262523995</v>
      </c>
      <c r="E695" s="5">
        <v>4988.9629189099996</v>
      </c>
      <c r="F695" s="5">
        <f t="shared" si="30"/>
        <v>1.4453603460123452E-2</v>
      </c>
      <c r="H695" s="5">
        <v>135</v>
      </c>
      <c r="I695" s="5">
        <v>202</v>
      </c>
      <c r="J695" s="5">
        <f t="shared" si="31"/>
        <v>337</v>
      </c>
      <c r="K695" s="5">
        <f t="shared" si="32"/>
        <v>4.8708643660616033</v>
      </c>
      <c r="Q695" s="27"/>
      <c r="R695" s="28"/>
    </row>
    <row r="696" spans="1:18" x14ac:dyDescent="0.3">
      <c r="A696" s="21" t="s">
        <v>50</v>
      </c>
      <c r="B696" t="s">
        <v>795</v>
      </c>
      <c r="C696" s="22" t="s">
        <v>1202</v>
      </c>
      <c r="D696" s="5">
        <v>600552.35539590009</v>
      </c>
      <c r="E696" s="5">
        <v>263216.09021599998</v>
      </c>
      <c r="F696" s="5">
        <f t="shared" si="30"/>
        <v>0.43828999728505091</v>
      </c>
      <c r="H696" s="5">
        <v>126</v>
      </c>
      <c r="I696" s="5">
        <v>1171</v>
      </c>
      <c r="J696" s="5">
        <f t="shared" si="31"/>
        <v>1297</v>
      </c>
      <c r="K696" s="5">
        <f t="shared" si="32"/>
        <v>568.46212647871107</v>
      </c>
      <c r="Q696" s="27"/>
      <c r="R696" s="28"/>
    </row>
    <row r="697" spans="1:18" x14ac:dyDescent="0.3">
      <c r="A697" s="21" t="s">
        <v>50</v>
      </c>
      <c r="B697" t="s">
        <v>795</v>
      </c>
      <c r="C697" s="22" t="s">
        <v>1204</v>
      </c>
      <c r="D697" s="5">
        <v>600552.35539590009</v>
      </c>
      <c r="E697" s="5">
        <v>291581.38019300002</v>
      </c>
      <c r="F697" s="5">
        <f t="shared" si="30"/>
        <v>0.48552199916155825</v>
      </c>
      <c r="H697" s="5">
        <v>126</v>
      </c>
      <c r="I697" s="5">
        <v>1171</v>
      </c>
      <c r="J697" s="5">
        <f t="shared" si="31"/>
        <v>1297</v>
      </c>
      <c r="K697" s="5">
        <f t="shared" si="32"/>
        <v>629.72203291254107</v>
      </c>
      <c r="Q697" s="25"/>
      <c r="R697" s="31"/>
    </row>
    <row r="698" spans="1:18" x14ac:dyDescent="0.3">
      <c r="A698" s="21" t="s">
        <v>50</v>
      </c>
      <c r="B698" t="s">
        <v>795</v>
      </c>
      <c r="C698" s="22" t="s">
        <v>1294</v>
      </c>
      <c r="D698" s="5">
        <v>600552.35539590009</v>
      </c>
      <c r="E698" s="5">
        <v>45754.884986899997</v>
      </c>
      <c r="F698" s="5">
        <f t="shared" si="30"/>
        <v>7.6188003553390712E-2</v>
      </c>
      <c r="H698" s="5">
        <v>126</v>
      </c>
      <c r="I698" s="5">
        <v>1171</v>
      </c>
      <c r="J698" s="5">
        <f t="shared" si="31"/>
        <v>1297</v>
      </c>
      <c r="K698" s="5">
        <f t="shared" si="32"/>
        <v>98.815840608747749</v>
      </c>
      <c r="Q698" s="27"/>
      <c r="R698" s="28"/>
    </row>
    <row r="699" spans="1:18" x14ac:dyDescent="0.3">
      <c r="A699" s="21" t="s">
        <v>50</v>
      </c>
      <c r="B699" t="s">
        <v>211</v>
      </c>
      <c r="C699" s="22" t="s">
        <v>1296</v>
      </c>
      <c r="D699" s="5">
        <v>368376.07636860001</v>
      </c>
      <c r="E699" s="5">
        <v>307010.077537</v>
      </c>
      <c r="F699" s="5">
        <f t="shared" si="30"/>
        <v>0.83341480957032421</v>
      </c>
      <c r="H699" s="5">
        <v>0</v>
      </c>
      <c r="I699" s="5">
        <v>667</v>
      </c>
      <c r="J699" s="5">
        <f t="shared" si="31"/>
        <v>667</v>
      </c>
      <c r="K699" s="5">
        <f t="shared" si="32"/>
        <v>555.88767798340621</v>
      </c>
      <c r="Q699" s="27"/>
      <c r="R699" s="28"/>
    </row>
    <row r="700" spans="1:18" x14ac:dyDescent="0.3">
      <c r="A700" s="21" t="s">
        <v>50</v>
      </c>
      <c r="B700" t="s">
        <v>211</v>
      </c>
      <c r="C700" s="22" t="s">
        <v>1294</v>
      </c>
      <c r="D700" s="5">
        <v>368376.07636860001</v>
      </c>
      <c r="E700" s="5">
        <v>61365.998831600002</v>
      </c>
      <c r="F700" s="5">
        <f t="shared" si="30"/>
        <v>0.16658519042967573</v>
      </c>
      <c r="H700" s="5">
        <v>0</v>
      </c>
      <c r="I700" s="5">
        <v>667</v>
      </c>
      <c r="J700" s="5">
        <f t="shared" si="31"/>
        <v>667</v>
      </c>
      <c r="K700" s="5">
        <f t="shared" si="32"/>
        <v>111.11232201659371</v>
      </c>
      <c r="Q700" s="25"/>
      <c r="R700" s="31"/>
    </row>
    <row r="701" spans="1:18" x14ac:dyDescent="0.3">
      <c r="A701" s="21" t="s">
        <v>50</v>
      </c>
      <c r="B701" t="s">
        <v>1089</v>
      </c>
      <c r="C701" s="22" t="s">
        <v>1296</v>
      </c>
      <c r="D701" s="5">
        <v>378999.72877660004</v>
      </c>
      <c r="E701" s="5">
        <v>36232.874658599998</v>
      </c>
      <c r="F701" s="5">
        <f t="shared" si="30"/>
        <v>9.560132081244134E-2</v>
      </c>
      <c r="H701" s="5">
        <v>225</v>
      </c>
      <c r="I701" s="5">
        <v>1004</v>
      </c>
      <c r="J701" s="5">
        <f t="shared" si="31"/>
        <v>1229</v>
      </c>
      <c r="K701" s="5">
        <f t="shared" si="32"/>
        <v>117.4940232784904</v>
      </c>
      <c r="Q701" s="27"/>
      <c r="R701" s="28"/>
    </row>
    <row r="702" spans="1:18" x14ac:dyDescent="0.3">
      <c r="A702" s="21" t="s">
        <v>50</v>
      </c>
      <c r="B702" t="s">
        <v>1089</v>
      </c>
      <c r="C702" s="22" t="s">
        <v>1294</v>
      </c>
      <c r="D702" s="5">
        <v>378999.72877660004</v>
      </c>
      <c r="E702" s="5">
        <v>342766.85411800002</v>
      </c>
      <c r="F702" s="5">
        <f t="shared" si="30"/>
        <v>0.90439867918755856</v>
      </c>
      <c r="H702" s="5">
        <v>225</v>
      </c>
      <c r="I702" s="5">
        <v>1004</v>
      </c>
      <c r="J702" s="5">
        <f t="shared" si="31"/>
        <v>1229</v>
      </c>
      <c r="K702" s="5">
        <f t="shared" si="32"/>
        <v>1111.5059767215096</v>
      </c>
      <c r="Q702" s="27"/>
      <c r="R702" s="28"/>
    </row>
    <row r="703" spans="1:18" x14ac:dyDescent="0.3">
      <c r="A703" s="21" t="s">
        <v>50</v>
      </c>
      <c r="B703" t="s">
        <v>1094</v>
      </c>
      <c r="C703" s="22" t="s">
        <v>1202</v>
      </c>
      <c r="D703" s="5">
        <v>533525.82131190004</v>
      </c>
      <c r="E703" s="5">
        <v>24417.564115900001</v>
      </c>
      <c r="F703" s="5">
        <f t="shared" si="30"/>
        <v>4.5766414933506007E-2</v>
      </c>
      <c r="H703" s="5">
        <v>27</v>
      </c>
      <c r="I703" s="5">
        <v>4246</v>
      </c>
      <c r="J703" s="5">
        <f t="shared" si="31"/>
        <v>4273</v>
      </c>
      <c r="K703" s="5">
        <f t="shared" si="32"/>
        <v>195.55989101087116</v>
      </c>
      <c r="Q703" s="25"/>
      <c r="R703" s="31"/>
    </row>
    <row r="704" spans="1:18" x14ac:dyDescent="0.3">
      <c r="A704" s="21" t="s">
        <v>50</v>
      </c>
      <c r="B704" t="s">
        <v>1094</v>
      </c>
      <c r="C704" s="22" t="s">
        <v>1296</v>
      </c>
      <c r="D704" s="5">
        <v>533525.82131190004</v>
      </c>
      <c r="E704" s="5">
        <v>406306.29846399999</v>
      </c>
      <c r="F704" s="5">
        <f t="shared" si="30"/>
        <v>0.76154945502904292</v>
      </c>
      <c r="H704" s="5">
        <v>27</v>
      </c>
      <c r="I704" s="5">
        <v>4246</v>
      </c>
      <c r="J704" s="5">
        <f t="shared" si="31"/>
        <v>4273</v>
      </c>
      <c r="K704" s="5">
        <f t="shared" si="32"/>
        <v>3254.1008213391005</v>
      </c>
      <c r="Q704" s="25"/>
      <c r="R704" s="24"/>
    </row>
    <row r="705" spans="1:18" x14ac:dyDescent="0.3">
      <c r="A705" s="21" t="s">
        <v>50</v>
      </c>
      <c r="B705" t="s">
        <v>1094</v>
      </c>
      <c r="C705" s="22" t="s">
        <v>1294</v>
      </c>
      <c r="D705" s="5">
        <v>533525.82131190004</v>
      </c>
      <c r="E705" s="5">
        <v>102801.958732</v>
      </c>
      <c r="F705" s="5">
        <f t="shared" si="30"/>
        <v>0.19268413003745102</v>
      </c>
      <c r="H705" s="5">
        <v>27</v>
      </c>
      <c r="I705" s="5">
        <v>4246</v>
      </c>
      <c r="J705" s="5">
        <f t="shared" si="31"/>
        <v>4273</v>
      </c>
      <c r="K705" s="5">
        <f t="shared" si="32"/>
        <v>823.33928765002827</v>
      </c>
      <c r="Q705" s="29"/>
      <c r="R705" s="30"/>
    </row>
    <row r="706" spans="1:18" x14ac:dyDescent="0.3">
      <c r="A706" s="21" t="s">
        <v>50</v>
      </c>
      <c r="B706" t="s">
        <v>1096</v>
      </c>
      <c r="C706" s="22" t="s">
        <v>1181</v>
      </c>
      <c r="D706" s="5">
        <v>321919.42295873479</v>
      </c>
      <c r="E706" s="5">
        <v>8.7785429543699998</v>
      </c>
      <c r="F706" s="5">
        <f t="shared" si="30"/>
        <v>2.7269379628253359E-5</v>
      </c>
      <c r="H706" s="5">
        <v>566</v>
      </c>
      <c r="I706" s="5">
        <v>660</v>
      </c>
      <c r="J706" s="5">
        <f t="shared" si="31"/>
        <v>1226</v>
      </c>
      <c r="K706" s="5">
        <f t="shared" si="32"/>
        <v>3.3432259424238615E-2</v>
      </c>
      <c r="Q706" s="27"/>
      <c r="R706" s="28"/>
    </row>
    <row r="707" spans="1:18" x14ac:dyDescent="0.3">
      <c r="A707" s="21" t="s">
        <v>50</v>
      </c>
      <c r="B707" t="s">
        <v>1096</v>
      </c>
      <c r="C707" s="22" t="s">
        <v>1202</v>
      </c>
      <c r="D707" s="5">
        <v>321919.42295873479</v>
      </c>
      <c r="E707" s="5">
        <v>2876.83740519</v>
      </c>
      <c r="F707" s="5">
        <f t="shared" ref="F707:F770" si="33">E707/D707</f>
        <v>8.9365139224878865E-3</v>
      </c>
      <c r="H707" s="5">
        <v>566</v>
      </c>
      <c r="I707" s="5">
        <v>660</v>
      </c>
      <c r="J707" s="5">
        <f t="shared" ref="J707:J770" si="34">SUM(H707:I707)</f>
        <v>1226</v>
      </c>
      <c r="K707" s="5">
        <f t="shared" ref="K707:K770" si="35">J707*F707</f>
        <v>10.956166068970148</v>
      </c>
      <c r="Q707" s="27"/>
      <c r="R707" s="28"/>
    </row>
    <row r="708" spans="1:18" x14ac:dyDescent="0.3">
      <c r="A708" s="21" t="s">
        <v>50</v>
      </c>
      <c r="B708" t="s">
        <v>1096</v>
      </c>
      <c r="C708" s="22" t="s">
        <v>1192</v>
      </c>
      <c r="D708" s="5">
        <v>321919.42295873479</v>
      </c>
      <c r="E708" s="5">
        <v>144696.9472125904</v>
      </c>
      <c r="F708" s="5">
        <f t="shared" si="33"/>
        <v>0.44948187929355965</v>
      </c>
      <c r="H708" s="5">
        <v>566</v>
      </c>
      <c r="I708" s="5">
        <v>660</v>
      </c>
      <c r="J708" s="5">
        <f t="shared" si="34"/>
        <v>1226</v>
      </c>
      <c r="K708" s="5">
        <f t="shared" si="35"/>
        <v>551.06478401390416</v>
      </c>
      <c r="Q708" s="25"/>
      <c r="R708" s="31"/>
    </row>
    <row r="709" spans="1:18" x14ac:dyDescent="0.3">
      <c r="A709" s="21" t="s">
        <v>50</v>
      </c>
      <c r="B709" t="s">
        <v>1096</v>
      </c>
      <c r="C709" s="22" t="s">
        <v>1204</v>
      </c>
      <c r="D709" s="5">
        <v>321919.42295873479</v>
      </c>
      <c r="E709" s="5">
        <v>174336.85979799999</v>
      </c>
      <c r="F709" s="5">
        <f t="shared" si="33"/>
        <v>0.54155433740432413</v>
      </c>
      <c r="H709" s="5">
        <v>566</v>
      </c>
      <c r="I709" s="5">
        <v>660</v>
      </c>
      <c r="J709" s="5">
        <f t="shared" si="34"/>
        <v>1226</v>
      </c>
      <c r="K709" s="5">
        <f t="shared" si="35"/>
        <v>663.9456176577014</v>
      </c>
      <c r="Q709" s="27"/>
      <c r="R709" s="28"/>
    </row>
    <row r="710" spans="1:18" x14ac:dyDescent="0.3">
      <c r="A710" s="21" t="s">
        <v>50</v>
      </c>
      <c r="B710" t="s">
        <v>660</v>
      </c>
      <c r="C710" s="22" t="s">
        <v>1291</v>
      </c>
      <c r="D710" s="5">
        <v>225823.75567118</v>
      </c>
      <c r="E710" s="5">
        <v>219750.65738600001</v>
      </c>
      <c r="F710" s="5">
        <f t="shared" si="33"/>
        <v>0.97310691132945737</v>
      </c>
      <c r="H710" s="5">
        <v>0</v>
      </c>
      <c r="I710" s="5">
        <v>194</v>
      </c>
      <c r="J710" s="5">
        <f t="shared" si="34"/>
        <v>194</v>
      </c>
      <c r="K710" s="5">
        <f t="shared" si="35"/>
        <v>188.78274079791473</v>
      </c>
      <c r="Q710" s="27"/>
      <c r="R710" s="28"/>
    </row>
    <row r="711" spans="1:18" x14ac:dyDescent="0.3">
      <c r="A711" s="21" t="s">
        <v>50</v>
      </c>
      <c r="B711" t="s">
        <v>660</v>
      </c>
      <c r="C711" s="22" t="s">
        <v>1270</v>
      </c>
      <c r="D711" s="5">
        <v>225823.75567118</v>
      </c>
      <c r="E711" s="5">
        <v>6073.0982851799999</v>
      </c>
      <c r="F711" s="5">
        <f t="shared" si="33"/>
        <v>2.6893088670542638E-2</v>
      </c>
      <c r="H711" s="5">
        <v>0</v>
      </c>
      <c r="I711" s="5">
        <v>194</v>
      </c>
      <c r="J711" s="5">
        <f t="shared" si="34"/>
        <v>194</v>
      </c>
      <c r="K711" s="5">
        <f t="shared" si="35"/>
        <v>5.2172592020852715</v>
      </c>
      <c r="Q711" s="25"/>
      <c r="R711" s="31"/>
    </row>
    <row r="712" spans="1:18" x14ac:dyDescent="0.3">
      <c r="A712" s="21" t="s">
        <v>50</v>
      </c>
      <c r="B712" t="s">
        <v>1108</v>
      </c>
      <c r="C712" s="22" t="s">
        <v>1291</v>
      </c>
      <c r="D712" s="5">
        <v>598828.18240359996</v>
      </c>
      <c r="E712" s="5">
        <v>61084.099785600003</v>
      </c>
      <c r="F712" s="5">
        <f t="shared" si="33"/>
        <v>0.10200605379061863</v>
      </c>
      <c r="H712" s="5">
        <v>29</v>
      </c>
      <c r="I712" s="5">
        <v>274</v>
      </c>
      <c r="J712" s="5">
        <f t="shared" si="34"/>
        <v>303</v>
      </c>
      <c r="K712" s="5">
        <f t="shared" si="35"/>
        <v>30.907834298557443</v>
      </c>
      <c r="Q712" s="27"/>
      <c r="R712" s="28"/>
    </row>
    <row r="713" spans="1:18" s="5" customFormat="1" x14ac:dyDescent="0.3">
      <c r="A713" s="36" t="s">
        <v>50</v>
      </c>
      <c r="B713" s="5" t="s">
        <v>1108</v>
      </c>
      <c r="C713" s="22" t="s">
        <v>1293</v>
      </c>
      <c r="D713" s="5">
        <v>598828.18240359996</v>
      </c>
      <c r="E713" s="5">
        <v>222012.73595100001</v>
      </c>
      <c r="F713" s="5">
        <f t="shared" si="33"/>
        <v>0.37074530303479808</v>
      </c>
      <c r="G713" s="9"/>
      <c r="H713" s="5">
        <v>29</v>
      </c>
      <c r="I713" s="5">
        <v>274</v>
      </c>
      <c r="J713" s="5">
        <f t="shared" si="34"/>
        <v>303</v>
      </c>
      <c r="K713" s="5">
        <f t="shared" si="35"/>
        <v>112.33582681954381</v>
      </c>
      <c r="L713" s="9"/>
      <c r="Q713" s="27"/>
      <c r="R713" s="28"/>
    </row>
    <row r="714" spans="1:18" x14ac:dyDescent="0.3">
      <c r="A714" s="21" t="s">
        <v>50</v>
      </c>
      <c r="B714" t="s">
        <v>1108</v>
      </c>
      <c r="C714" s="22" t="s">
        <v>1292</v>
      </c>
      <c r="D714" s="5">
        <v>598828.18240359996</v>
      </c>
      <c r="E714" s="5">
        <v>315731.34666699998</v>
      </c>
      <c r="F714" s="5">
        <f t="shared" si="33"/>
        <v>0.52724864317458331</v>
      </c>
      <c r="H714" s="5">
        <v>29</v>
      </c>
      <c r="I714" s="5">
        <v>274</v>
      </c>
      <c r="J714" s="5">
        <f t="shared" si="34"/>
        <v>303</v>
      </c>
      <c r="K714" s="5">
        <f t="shared" si="35"/>
        <v>159.75633888189876</v>
      </c>
      <c r="Q714" s="25"/>
      <c r="R714" s="31"/>
    </row>
    <row r="715" spans="1:18" x14ac:dyDescent="0.3">
      <c r="A715" s="21" t="s">
        <v>1134</v>
      </c>
      <c r="B715" t="s">
        <v>944</v>
      </c>
      <c r="C715" s="22" t="s">
        <v>1297</v>
      </c>
      <c r="D715" s="5">
        <v>510150.23022265499</v>
      </c>
      <c r="E715" s="5">
        <v>9864.6021015799997</v>
      </c>
      <c r="F715" s="5">
        <f t="shared" si="33"/>
        <v>1.9336661079765848E-2</v>
      </c>
      <c r="H715" s="5">
        <v>464</v>
      </c>
      <c r="I715" s="5">
        <v>315</v>
      </c>
      <c r="J715" s="5">
        <f t="shared" si="34"/>
        <v>779</v>
      </c>
      <c r="K715" s="5">
        <f t="shared" si="35"/>
        <v>15.063258981137595</v>
      </c>
      <c r="Q715" s="27"/>
      <c r="R715" s="28"/>
    </row>
    <row r="716" spans="1:18" x14ac:dyDescent="0.3">
      <c r="A716" s="21" t="s">
        <v>1134</v>
      </c>
      <c r="B716" t="s">
        <v>944</v>
      </c>
      <c r="C716" s="22" t="s">
        <v>1298</v>
      </c>
      <c r="D716" s="5">
        <v>510150.23022265499</v>
      </c>
      <c r="E716" s="5">
        <v>337569.11303200002</v>
      </c>
      <c r="F716" s="5">
        <f t="shared" si="33"/>
        <v>0.66170530371939273</v>
      </c>
      <c r="H716" s="5">
        <v>464</v>
      </c>
      <c r="I716" s="5">
        <v>315</v>
      </c>
      <c r="J716" s="5">
        <f t="shared" si="34"/>
        <v>779</v>
      </c>
      <c r="K716" s="5">
        <f t="shared" si="35"/>
        <v>515.46843159740695</v>
      </c>
      <c r="Q716" s="27"/>
      <c r="R716" s="28"/>
    </row>
    <row r="717" spans="1:18" x14ac:dyDescent="0.3">
      <c r="A717" s="21" t="s">
        <v>1134</v>
      </c>
      <c r="B717" t="s">
        <v>944</v>
      </c>
      <c r="C717" s="22" t="s">
        <v>1299</v>
      </c>
      <c r="D717" s="5">
        <v>510150.23022265499</v>
      </c>
      <c r="E717" s="5">
        <v>450.40221427500001</v>
      </c>
      <c r="F717" s="5">
        <f t="shared" si="33"/>
        <v>8.8288152703258019E-4</v>
      </c>
      <c r="H717" s="5">
        <v>464</v>
      </c>
      <c r="I717" s="5">
        <v>315</v>
      </c>
      <c r="J717" s="5">
        <f t="shared" si="34"/>
        <v>779</v>
      </c>
      <c r="K717" s="5">
        <f t="shared" si="35"/>
        <v>0.68776470955837998</v>
      </c>
      <c r="Q717" s="25"/>
      <c r="R717" s="31"/>
    </row>
    <row r="718" spans="1:18" x14ac:dyDescent="0.3">
      <c r="A718" s="21" t="s">
        <v>1134</v>
      </c>
      <c r="B718" t="s">
        <v>944</v>
      </c>
      <c r="C718" s="22" t="s">
        <v>1300</v>
      </c>
      <c r="D718" s="5">
        <v>510150.23022265499</v>
      </c>
      <c r="E718" s="5">
        <v>80360.115232600001</v>
      </c>
      <c r="F718" s="5">
        <f t="shared" si="33"/>
        <v>0.1575224521559597</v>
      </c>
      <c r="H718" s="5">
        <v>464</v>
      </c>
      <c r="I718" s="5">
        <v>315</v>
      </c>
      <c r="J718" s="5">
        <f t="shared" si="34"/>
        <v>779</v>
      </c>
      <c r="K718" s="5">
        <f t="shared" si="35"/>
        <v>122.7099902294926</v>
      </c>
      <c r="Q718" s="27"/>
      <c r="R718" s="28"/>
    </row>
    <row r="719" spans="1:18" x14ac:dyDescent="0.3">
      <c r="A719" s="21" t="s">
        <v>1134</v>
      </c>
      <c r="B719" t="s">
        <v>944</v>
      </c>
      <c r="C719" s="22" t="s">
        <v>1301</v>
      </c>
      <c r="D719" s="5">
        <v>510150.23022265499</v>
      </c>
      <c r="E719" s="5">
        <v>81905.997642200004</v>
      </c>
      <c r="F719" s="5">
        <f t="shared" si="33"/>
        <v>0.16055270151784926</v>
      </c>
      <c r="H719" s="5">
        <v>464</v>
      </c>
      <c r="I719" s="5">
        <v>315</v>
      </c>
      <c r="J719" s="5">
        <f t="shared" si="34"/>
        <v>779</v>
      </c>
      <c r="K719" s="5">
        <f t="shared" si="35"/>
        <v>125.07055448240457</v>
      </c>
      <c r="Q719" s="27"/>
      <c r="R719" s="28"/>
    </row>
    <row r="720" spans="1:18" x14ac:dyDescent="0.3">
      <c r="A720" s="21" t="s">
        <v>1134</v>
      </c>
      <c r="B720" t="s">
        <v>990</v>
      </c>
      <c r="C720" s="22" t="s">
        <v>1253</v>
      </c>
      <c r="D720" s="5">
        <v>1356588.6785830599</v>
      </c>
      <c r="E720" s="5">
        <v>1283.70241248</v>
      </c>
      <c r="F720" s="5">
        <f t="shared" si="33"/>
        <v>9.4627239099533936E-4</v>
      </c>
      <c r="H720" s="5">
        <v>153</v>
      </c>
      <c r="I720" s="5">
        <v>562</v>
      </c>
      <c r="J720" s="5">
        <f t="shared" si="34"/>
        <v>715</v>
      </c>
      <c r="K720" s="5">
        <f t="shared" si="35"/>
        <v>0.67658475956166764</v>
      </c>
      <c r="Q720" s="25"/>
      <c r="R720" s="31"/>
    </row>
    <row r="721" spans="1:18" x14ac:dyDescent="0.3">
      <c r="A721" s="21" t="s">
        <v>1134</v>
      </c>
      <c r="B721" t="s">
        <v>990</v>
      </c>
      <c r="C721" s="22" t="s">
        <v>1254</v>
      </c>
      <c r="D721" s="5">
        <v>1356588.6785830599</v>
      </c>
      <c r="E721" s="5">
        <v>402277.701497</v>
      </c>
      <c r="F721" s="5">
        <f t="shared" si="33"/>
        <v>0.29653623670011314</v>
      </c>
      <c r="H721" s="5">
        <v>153</v>
      </c>
      <c r="I721" s="5">
        <v>562</v>
      </c>
      <c r="J721" s="5">
        <f t="shared" si="34"/>
        <v>715</v>
      </c>
      <c r="K721" s="5">
        <f t="shared" si="35"/>
        <v>212.02340924058089</v>
      </c>
      <c r="Q721" s="27"/>
      <c r="R721" s="28"/>
    </row>
    <row r="722" spans="1:18" x14ac:dyDescent="0.3">
      <c r="A722" s="21" t="s">
        <v>1134</v>
      </c>
      <c r="B722" t="s">
        <v>990</v>
      </c>
      <c r="C722" s="22" t="s">
        <v>1255</v>
      </c>
      <c r="D722" s="5">
        <v>1356588.6785830599</v>
      </c>
      <c r="E722" s="5">
        <v>1290.7061102800001</v>
      </c>
      <c r="F722" s="5">
        <f t="shared" si="33"/>
        <v>9.5143511858592736E-4</v>
      </c>
      <c r="H722" s="5">
        <v>153</v>
      </c>
      <c r="I722" s="5">
        <v>562</v>
      </c>
      <c r="J722" s="5">
        <f t="shared" si="34"/>
        <v>715</v>
      </c>
      <c r="K722" s="5">
        <f t="shared" si="35"/>
        <v>0.68027610978893804</v>
      </c>
      <c r="Q722" s="27"/>
      <c r="R722" s="28"/>
    </row>
    <row r="723" spans="1:18" x14ac:dyDescent="0.3">
      <c r="A723" s="21" t="s">
        <v>1134</v>
      </c>
      <c r="B723" t="s">
        <v>990</v>
      </c>
      <c r="C723" s="22" t="s">
        <v>1302</v>
      </c>
      <c r="D723" s="5">
        <v>1356588.6785830599</v>
      </c>
      <c r="E723" s="5">
        <v>220284.178422</v>
      </c>
      <c r="F723" s="5">
        <f t="shared" si="33"/>
        <v>0.16238096476824804</v>
      </c>
      <c r="H723" s="5">
        <v>153</v>
      </c>
      <c r="I723" s="5">
        <v>562</v>
      </c>
      <c r="J723" s="5">
        <f t="shared" si="34"/>
        <v>715</v>
      </c>
      <c r="K723" s="5">
        <f t="shared" si="35"/>
        <v>116.10238980929735</v>
      </c>
      <c r="Q723" s="25"/>
      <c r="R723" s="31"/>
    </row>
    <row r="724" spans="1:18" x14ac:dyDescent="0.3">
      <c r="A724" s="21" t="s">
        <v>1134</v>
      </c>
      <c r="B724" t="s">
        <v>990</v>
      </c>
      <c r="C724" s="22" t="s">
        <v>1303</v>
      </c>
      <c r="D724" s="5">
        <v>1356588.6785830599</v>
      </c>
      <c r="E724" s="5">
        <v>357355.46805800003</v>
      </c>
      <c r="F724" s="5">
        <f t="shared" si="33"/>
        <v>0.26342212175266966</v>
      </c>
      <c r="H724" s="5">
        <v>153</v>
      </c>
      <c r="I724" s="5">
        <v>562</v>
      </c>
      <c r="J724" s="5">
        <f t="shared" si="34"/>
        <v>715</v>
      </c>
      <c r="K724" s="5">
        <f t="shared" si="35"/>
        <v>188.34681705315882</v>
      </c>
      <c r="Q724" s="25"/>
      <c r="R724" s="24"/>
    </row>
    <row r="725" spans="1:18" x14ac:dyDescent="0.3">
      <c r="A725" s="21" t="s">
        <v>1134</v>
      </c>
      <c r="B725" t="s">
        <v>990</v>
      </c>
      <c r="C725" s="22" t="s">
        <v>1250</v>
      </c>
      <c r="D725" s="5">
        <v>1356588.6785830599</v>
      </c>
      <c r="E725" s="5">
        <v>23677.161077100001</v>
      </c>
      <c r="F725" s="5">
        <f t="shared" si="33"/>
        <v>1.745345619560271E-2</v>
      </c>
      <c r="H725" s="5">
        <v>153</v>
      </c>
      <c r="I725" s="5">
        <v>562</v>
      </c>
      <c r="J725" s="5">
        <f t="shared" si="34"/>
        <v>715</v>
      </c>
      <c r="K725" s="5">
        <f t="shared" si="35"/>
        <v>12.479221179855937</v>
      </c>
    </row>
    <row r="726" spans="1:18" x14ac:dyDescent="0.3">
      <c r="A726" s="21" t="s">
        <v>1134</v>
      </c>
      <c r="B726" t="s">
        <v>990</v>
      </c>
      <c r="C726" s="22" t="s">
        <v>1304</v>
      </c>
      <c r="D726" s="5">
        <v>1356588.6785830599</v>
      </c>
      <c r="E726" s="5">
        <v>261854.63057899999</v>
      </c>
      <c r="F726" s="5">
        <f t="shared" si="33"/>
        <v>0.1930243372313146</v>
      </c>
      <c r="H726" s="5">
        <v>153</v>
      </c>
      <c r="I726" s="5">
        <v>562</v>
      </c>
      <c r="J726" s="5">
        <f t="shared" si="34"/>
        <v>715</v>
      </c>
      <c r="K726" s="5">
        <f t="shared" si="35"/>
        <v>138.01240112038994</v>
      </c>
    </row>
    <row r="727" spans="1:18" x14ac:dyDescent="0.3">
      <c r="A727" s="21" t="s">
        <v>1134</v>
      </c>
      <c r="B727" t="s">
        <v>990</v>
      </c>
      <c r="C727" s="22" t="s">
        <v>1305</v>
      </c>
      <c r="D727" s="5">
        <v>1356588.6785830599</v>
      </c>
      <c r="E727" s="5">
        <v>88565.130427199998</v>
      </c>
      <c r="F727" s="5">
        <f t="shared" si="33"/>
        <v>6.5285175842470677E-2</v>
      </c>
      <c r="H727" s="5">
        <v>153</v>
      </c>
      <c r="I727" s="5">
        <v>562</v>
      </c>
      <c r="J727" s="5">
        <f t="shared" si="34"/>
        <v>715</v>
      </c>
      <c r="K727" s="5">
        <f t="shared" si="35"/>
        <v>46.678900727366532</v>
      </c>
    </row>
    <row r="728" spans="1:18" x14ac:dyDescent="0.3">
      <c r="A728" s="21" t="s">
        <v>1134</v>
      </c>
      <c r="B728" t="s">
        <v>1033</v>
      </c>
      <c r="C728" s="22" t="s">
        <v>1254</v>
      </c>
      <c r="D728" s="5">
        <v>708650.08415002003</v>
      </c>
      <c r="E728" s="5">
        <v>8165.3214734200001</v>
      </c>
      <c r="F728" s="5">
        <f t="shared" si="33"/>
        <v>1.1522360126738396E-2</v>
      </c>
      <c r="H728" s="5">
        <v>1821</v>
      </c>
      <c r="I728" s="5">
        <v>487</v>
      </c>
      <c r="J728" s="5">
        <f t="shared" si="34"/>
        <v>2308</v>
      </c>
      <c r="K728" s="5">
        <f t="shared" si="35"/>
        <v>26.593607172512218</v>
      </c>
    </row>
    <row r="729" spans="1:18" x14ac:dyDescent="0.3">
      <c r="A729" s="21" t="s">
        <v>1134</v>
      </c>
      <c r="B729" t="s">
        <v>1033</v>
      </c>
      <c r="C729" s="22" t="s">
        <v>1255</v>
      </c>
      <c r="D729" s="5">
        <v>708650.08415002003</v>
      </c>
      <c r="E729" s="5">
        <v>134671.508153</v>
      </c>
      <c r="F729" s="5">
        <f t="shared" si="33"/>
        <v>0.19003950068605407</v>
      </c>
      <c r="H729" s="5">
        <v>1821</v>
      </c>
      <c r="I729" s="5">
        <v>487</v>
      </c>
      <c r="J729" s="5">
        <f t="shared" si="34"/>
        <v>2308</v>
      </c>
      <c r="K729" s="5">
        <f t="shared" si="35"/>
        <v>438.61116758341279</v>
      </c>
    </row>
    <row r="730" spans="1:18" x14ac:dyDescent="0.3">
      <c r="A730" s="21" t="s">
        <v>1134</v>
      </c>
      <c r="B730" t="s">
        <v>1033</v>
      </c>
      <c r="C730" s="22" t="s">
        <v>1256</v>
      </c>
      <c r="D730" s="5">
        <v>708650.08415002003</v>
      </c>
      <c r="E730" s="5">
        <v>22134.367972299999</v>
      </c>
      <c r="F730" s="5">
        <f t="shared" si="33"/>
        <v>3.1234552097526021E-2</v>
      </c>
      <c r="H730" s="5">
        <v>1821</v>
      </c>
      <c r="I730" s="5">
        <v>487</v>
      </c>
      <c r="J730" s="5">
        <f t="shared" si="34"/>
        <v>2308</v>
      </c>
      <c r="K730" s="5">
        <f t="shared" si="35"/>
        <v>72.089346241090055</v>
      </c>
    </row>
    <row r="731" spans="1:18" x14ac:dyDescent="0.3">
      <c r="A731" s="21" t="s">
        <v>1134</v>
      </c>
      <c r="B731" t="s">
        <v>1033</v>
      </c>
      <c r="C731" s="22" t="s">
        <v>1297</v>
      </c>
      <c r="D731" s="5">
        <v>708650.08415002003</v>
      </c>
      <c r="E731" s="5">
        <v>494493.13638899999</v>
      </c>
      <c r="F731" s="5">
        <f t="shared" si="33"/>
        <v>0.69779591853448031</v>
      </c>
      <c r="H731" s="5">
        <v>1821</v>
      </c>
      <c r="I731" s="5">
        <v>487</v>
      </c>
      <c r="J731" s="5">
        <f t="shared" si="34"/>
        <v>2308</v>
      </c>
      <c r="K731" s="5">
        <f t="shared" si="35"/>
        <v>1610.5129799775805</v>
      </c>
    </row>
    <row r="732" spans="1:18" x14ac:dyDescent="0.3">
      <c r="A732" s="21" t="s">
        <v>1134</v>
      </c>
      <c r="B732" t="s">
        <v>1033</v>
      </c>
      <c r="C732" s="22" t="s">
        <v>1298</v>
      </c>
      <c r="D732" s="5">
        <v>708650.08415002003</v>
      </c>
      <c r="E732" s="5">
        <v>38501.628993400001</v>
      </c>
      <c r="F732" s="5">
        <f t="shared" si="33"/>
        <v>5.4330945348832094E-2</v>
      </c>
      <c r="H732" s="5">
        <v>1821</v>
      </c>
      <c r="I732" s="5">
        <v>487</v>
      </c>
      <c r="J732" s="5">
        <f t="shared" si="34"/>
        <v>2308</v>
      </c>
      <c r="K732" s="5">
        <f t="shared" si="35"/>
        <v>125.39582186510447</v>
      </c>
    </row>
    <row r="733" spans="1:18" x14ac:dyDescent="0.3">
      <c r="A733" s="21" t="s">
        <v>1134</v>
      </c>
      <c r="B733" t="s">
        <v>1033</v>
      </c>
      <c r="C733" s="22" t="s">
        <v>1300</v>
      </c>
      <c r="D733" s="5">
        <v>708650.08415002003</v>
      </c>
      <c r="E733" s="5">
        <v>10684.121168899999</v>
      </c>
      <c r="F733" s="5">
        <f t="shared" si="33"/>
        <v>1.5076723206369068E-2</v>
      </c>
      <c r="H733" s="5">
        <v>1821</v>
      </c>
      <c r="I733" s="5">
        <v>487</v>
      </c>
      <c r="J733" s="5">
        <f t="shared" si="34"/>
        <v>2308</v>
      </c>
      <c r="K733" s="5">
        <f t="shared" si="35"/>
        <v>34.797077160299807</v>
      </c>
    </row>
    <row r="734" spans="1:18" x14ac:dyDescent="0.3">
      <c r="A734" s="21" t="s">
        <v>1134</v>
      </c>
      <c r="B734" t="s">
        <v>1036</v>
      </c>
      <c r="C734" s="22" t="s">
        <v>1302</v>
      </c>
      <c r="D734" s="5">
        <v>873222.86632766505</v>
      </c>
      <c r="E734" s="5">
        <v>280.267749665</v>
      </c>
      <c r="F734" s="5">
        <f t="shared" si="33"/>
        <v>3.2095786822860557E-4</v>
      </c>
      <c r="H734" s="5">
        <v>13507</v>
      </c>
      <c r="I734" s="5">
        <v>445</v>
      </c>
      <c r="J734" s="5">
        <f t="shared" si="34"/>
        <v>13952</v>
      </c>
      <c r="K734" s="5">
        <f t="shared" si="35"/>
        <v>4.4780041775255048</v>
      </c>
    </row>
    <row r="735" spans="1:18" x14ac:dyDescent="0.3">
      <c r="A735" s="21" t="s">
        <v>1134</v>
      </c>
      <c r="B735" t="s">
        <v>1036</v>
      </c>
      <c r="C735" s="22" t="s">
        <v>1303</v>
      </c>
      <c r="D735" s="5">
        <v>873222.86632766505</v>
      </c>
      <c r="E735" s="5">
        <v>180263.45722800001</v>
      </c>
      <c r="F735" s="5">
        <f t="shared" si="33"/>
        <v>0.20643465051035276</v>
      </c>
      <c r="H735" s="5">
        <v>13507</v>
      </c>
      <c r="I735" s="5">
        <v>445</v>
      </c>
      <c r="J735" s="5">
        <f t="shared" si="34"/>
        <v>13952</v>
      </c>
      <c r="K735" s="5">
        <f t="shared" si="35"/>
        <v>2880.1762439204417</v>
      </c>
    </row>
    <row r="736" spans="1:18" x14ac:dyDescent="0.3">
      <c r="A736" s="21" t="s">
        <v>1134</v>
      </c>
      <c r="B736" t="s">
        <v>1036</v>
      </c>
      <c r="C736" s="22" t="s">
        <v>1306</v>
      </c>
      <c r="D736" s="5">
        <v>873222.86632766505</v>
      </c>
      <c r="E736" s="5">
        <v>210066.1796</v>
      </c>
      <c r="F736" s="5">
        <f t="shared" si="33"/>
        <v>0.24056422214804385</v>
      </c>
      <c r="H736" s="5">
        <v>13507</v>
      </c>
      <c r="I736" s="5">
        <v>445</v>
      </c>
      <c r="J736" s="5">
        <f t="shared" si="34"/>
        <v>13952</v>
      </c>
      <c r="K736" s="5">
        <f t="shared" si="35"/>
        <v>3356.3520274095076</v>
      </c>
    </row>
    <row r="737" spans="1:11" x14ac:dyDescent="0.3">
      <c r="A737" s="21" t="s">
        <v>1134</v>
      </c>
      <c r="B737" t="s">
        <v>1036</v>
      </c>
      <c r="C737" s="22" t="s">
        <v>1305</v>
      </c>
      <c r="D737" s="5">
        <v>873222.86632766505</v>
      </c>
      <c r="E737" s="5">
        <v>482612.96175000002</v>
      </c>
      <c r="F737" s="5">
        <f t="shared" si="33"/>
        <v>0.55268016947337484</v>
      </c>
      <c r="H737" s="5">
        <v>13507</v>
      </c>
      <c r="I737" s="5">
        <v>445</v>
      </c>
      <c r="J737" s="5">
        <f t="shared" si="34"/>
        <v>13952</v>
      </c>
      <c r="K737" s="5">
        <f t="shared" si="35"/>
        <v>7710.9937244925259</v>
      </c>
    </row>
    <row r="738" spans="1:11" x14ac:dyDescent="0.3">
      <c r="A738" s="21" t="s">
        <v>1134</v>
      </c>
      <c r="B738" t="s">
        <v>1082</v>
      </c>
      <c r="C738" s="22" t="s">
        <v>1254</v>
      </c>
      <c r="D738" s="5">
        <v>447946.40879410232</v>
      </c>
      <c r="E738" s="5">
        <v>38778.482205</v>
      </c>
      <c r="F738" s="5">
        <f t="shared" si="33"/>
        <v>8.6569467783867093E-2</v>
      </c>
      <c r="H738" s="5">
        <v>392</v>
      </c>
      <c r="I738" s="5">
        <v>176</v>
      </c>
      <c r="J738" s="5">
        <f t="shared" si="34"/>
        <v>568</v>
      </c>
      <c r="K738" s="5">
        <f t="shared" si="35"/>
        <v>49.171457701236505</v>
      </c>
    </row>
    <row r="739" spans="1:11" x14ac:dyDescent="0.3">
      <c r="A739" s="21" t="s">
        <v>1134</v>
      </c>
      <c r="B739" t="s">
        <v>1082</v>
      </c>
      <c r="C739" s="22" t="s">
        <v>1255</v>
      </c>
      <c r="D739" s="5">
        <v>447946.40879410232</v>
      </c>
      <c r="E739" s="5">
        <v>49.435071678200003</v>
      </c>
      <c r="F739" s="5">
        <f t="shared" si="33"/>
        <v>1.1035934367970955E-4</v>
      </c>
      <c r="H739" s="5">
        <v>392</v>
      </c>
      <c r="I739" s="5">
        <v>176</v>
      </c>
      <c r="J739" s="5">
        <f t="shared" si="34"/>
        <v>568</v>
      </c>
      <c r="K739" s="5">
        <f t="shared" si="35"/>
        <v>6.268410721007503E-2</v>
      </c>
    </row>
    <row r="740" spans="1:11" x14ac:dyDescent="0.3">
      <c r="A740" s="21" t="s">
        <v>1134</v>
      </c>
      <c r="B740" t="s">
        <v>1082</v>
      </c>
      <c r="C740" s="22" t="s">
        <v>1297</v>
      </c>
      <c r="D740" s="5">
        <v>447946.40879410232</v>
      </c>
      <c r="E740" s="5">
        <v>87.904704424100004</v>
      </c>
      <c r="F740" s="5">
        <f t="shared" si="33"/>
        <v>1.9623933287185973E-4</v>
      </c>
      <c r="H740" s="5">
        <v>392</v>
      </c>
      <c r="I740" s="5">
        <v>176</v>
      </c>
      <c r="J740" s="5">
        <f t="shared" si="34"/>
        <v>568</v>
      </c>
      <c r="K740" s="5">
        <f t="shared" si="35"/>
        <v>0.11146394107121632</v>
      </c>
    </row>
    <row r="741" spans="1:11" x14ac:dyDescent="0.3">
      <c r="A741" s="21" t="s">
        <v>1134</v>
      </c>
      <c r="B741" t="s">
        <v>1082</v>
      </c>
      <c r="C741" s="22" t="s">
        <v>1302</v>
      </c>
      <c r="D741" s="5">
        <v>447946.40879410232</v>
      </c>
      <c r="E741" s="5">
        <v>164750.619691</v>
      </c>
      <c r="F741" s="5">
        <f t="shared" si="33"/>
        <v>0.3677909152894388</v>
      </c>
      <c r="H741" s="5">
        <v>392</v>
      </c>
      <c r="I741" s="5">
        <v>176</v>
      </c>
      <c r="J741" s="5">
        <f t="shared" si="34"/>
        <v>568</v>
      </c>
      <c r="K741" s="5">
        <f t="shared" si="35"/>
        <v>208.90523988440123</v>
      </c>
    </row>
    <row r="742" spans="1:11" x14ac:dyDescent="0.3">
      <c r="A742" s="21" t="s">
        <v>1134</v>
      </c>
      <c r="B742" t="s">
        <v>1082</v>
      </c>
      <c r="C742" s="22" t="s">
        <v>1300</v>
      </c>
      <c r="D742" s="5">
        <v>447946.40879410232</v>
      </c>
      <c r="E742" s="5">
        <v>244279.967122</v>
      </c>
      <c r="F742" s="5">
        <f t="shared" si="33"/>
        <v>0.54533301825014258</v>
      </c>
      <c r="H742" s="5">
        <v>392</v>
      </c>
      <c r="I742" s="5">
        <v>176</v>
      </c>
      <c r="J742" s="5">
        <f t="shared" si="34"/>
        <v>568</v>
      </c>
      <c r="K742" s="5">
        <f t="shared" si="35"/>
        <v>309.74915436608097</v>
      </c>
    </row>
    <row r="743" spans="1:11" x14ac:dyDescent="0.3">
      <c r="A743" s="21" t="s">
        <v>1134</v>
      </c>
      <c r="B743" t="s">
        <v>1112</v>
      </c>
      <c r="C743" s="22" t="s">
        <v>1213</v>
      </c>
      <c r="D743" s="5">
        <v>2056754.1056889</v>
      </c>
      <c r="E743" s="5">
        <v>16844.539703800001</v>
      </c>
      <c r="F743" s="5">
        <f t="shared" si="33"/>
        <v>8.1898656028976304E-3</v>
      </c>
      <c r="H743" s="5">
        <v>3086</v>
      </c>
      <c r="I743" s="5">
        <v>767</v>
      </c>
      <c r="J743" s="5">
        <f t="shared" si="34"/>
        <v>3853</v>
      </c>
      <c r="K743" s="5">
        <f t="shared" si="35"/>
        <v>31.555552167964571</v>
      </c>
    </row>
    <row r="744" spans="1:11" x14ac:dyDescent="0.3">
      <c r="A744" s="21" t="s">
        <v>1134</v>
      </c>
      <c r="B744" t="s">
        <v>1112</v>
      </c>
      <c r="C744" s="22" t="s">
        <v>1228</v>
      </c>
      <c r="D744" s="5">
        <v>2056754.1056889</v>
      </c>
      <c r="E744" s="5">
        <v>237248.893063</v>
      </c>
      <c r="F744" s="5">
        <f t="shared" si="33"/>
        <v>0.11535112165658452</v>
      </c>
      <c r="H744" s="5">
        <v>3086</v>
      </c>
      <c r="I744" s="5">
        <v>767</v>
      </c>
      <c r="J744" s="5">
        <f t="shared" si="34"/>
        <v>3853</v>
      </c>
      <c r="K744" s="5">
        <f t="shared" si="35"/>
        <v>444.44787174282015</v>
      </c>
    </row>
    <row r="745" spans="1:11" x14ac:dyDescent="0.3">
      <c r="A745" s="21" t="s">
        <v>1134</v>
      </c>
      <c r="B745" t="s">
        <v>1112</v>
      </c>
      <c r="C745" s="22" t="s">
        <v>1250</v>
      </c>
      <c r="D745" s="5">
        <v>2056754.1056889</v>
      </c>
      <c r="E745" s="5">
        <v>269777.414253</v>
      </c>
      <c r="F745" s="5">
        <f t="shared" si="33"/>
        <v>0.13116658598458922</v>
      </c>
      <c r="H745" s="5">
        <v>3086</v>
      </c>
      <c r="I745" s="5">
        <v>767</v>
      </c>
      <c r="J745" s="5">
        <f t="shared" si="34"/>
        <v>3853</v>
      </c>
      <c r="K745" s="5">
        <f t="shared" si="35"/>
        <v>505.38485579862225</v>
      </c>
    </row>
    <row r="746" spans="1:11" x14ac:dyDescent="0.3">
      <c r="A746" s="21" t="s">
        <v>1134</v>
      </c>
      <c r="B746" t="s">
        <v>1112</v>
      </c>
      <c r="C746" s="22" t="s">
        <v>1307</v>
      </c>
      <c r="D746" s="5">
        <v>2056754.1056889</v>
      </c>
      <c r="E746" s="5">
        <v>558458.37886900001</v>
      </c>
      <c r="F746" s="5">
        <f t="shared" si="33"/>
        <v>0.2715241347151448</v>
      </c>
      <c r="H746" s="5">
        <v>3086</v>
      </c>
      <c r="I746" s="5">
        <v>767</v>
      </c>
      <c r="J746" s="5">
        <f t="shared" si="34"/>
        <v>3853</v>
      </c>
      <c r="K746" s="5">
        <f t="shared" si="35"/>
        <v>1046.182491057453</v>
      </c>
    </row>
    <row r="747" spans="1:11" x14ac:dyDescent="0.3">
      <c r="A747" s="21" t="s">
        <v>1134</v>
      </c>
      <c r="B747" t="s">
        <v>1112</v>
      </c>
      <c r="C747" s="22" t="s">
        <v>1304</v>
      </c>
      <c r="D747" s="5">
        <v>2056754.1056889</v>
      </c>
      <c r="E747" s="5">
        <v>204822.56397300001</v>
      </c>
      <c r="F747" s="5">
        <f t="shared" si="33"/>
        <v>9.9585343433358883E-2</v>
      </c>
      <c r="H747" s="5">
        <v>3086</v>
      </c>
      <c r="I747" s="5">
        <v>767</v>
      </c>
      <c r="J747" s="5">
        <f t="shared" si="34"/>
        <v>3853</v>
      </c>
      <c r="K747" s="5">
        <f t="shared" si="35"/>
        <v>383.70232824873176</v>
      </c>
    </row>
    <row r="748" spans="1:11" x14ac:dyDescent="0.3">
      <c r="A748" s="21" t="s">
        <v>1134</v>
      </c>
      <c r="B748" t="s">
        <v>1112</v>
      </c>
      <c r="C748" s="22" t="s">
        <v>1251</v>
      </c>
      <c r="D748" s="5">
        <v>2056754.1056889</v>
      </c>
      <c r="E748" s="5">
        <v>67490.620452100004</v>
      </c>
      <c r="F748" s="5">
        <f t="shared" si="33"/>
        <v>3.281414159593684E-2</v>
      </c>
      <c r="H748" s="5">
        <v>3086</v>
      </c>
      <c r="I748" s="5">
        <v>767</v>
      </c>
      <c r="J748" s="5">
        <f t="shared" si="34"/>
        <v>3853</v>
      </c>
      <c r="K748" s="5">
        <f t="shared" si="35"/>
        <v>126.43288756914464</v>
      </c>
    </row>
    <row r="749" spans="1:11" x14ac:dyDescent="0.3">
      <c r="A749" s="21" t="s">
        <v>1134</v>
      </c>
      <c r="B749" t="s">
        <v>1112</v>
      </c>
      <c r="C749" s="22" t="s">
        <v>1231</v>
      </c>
      <c r="D749" s="5">
        <v>2056754.1056889</v>
      </c>
      <c r="E749" s="5">
        <v>479430.68377900001</v>
      </c>
      <c r="F749" s="5">
        <f t="shared" si="33"/>
        <v>0.23310063291130126</v>
      </c>
      <c r="H749" s="5">
        <v>3086</v>
      </c>
      <c r="I749" s="5">
        <v>767</v>
      </c>
      <c r="J749" s="5">
        <f t="shared" si="34"/>
        <v>3853</v>
      </c>
      <c r="K749" s="5">
        <f t="shared" si="35"/>
        <v>898.13673860724373</v>
      </c>
    </row>
    <row r="750" spans="1:11" x14ac:dyDescent="0.3">
      <c r="A750" s="21" t="s">
        <v>1134</v>
      </c>
      <c r="B750" t="s">
        <v>1112</v>
      </c>
      <c r="C750" s="22" t="s">
        <v>1305</v>
      </c>
      <c r="D750" s="5">
        <v>2056754.1056889</v>
      </c>
      <c r="E750" s="5">
        <v>222681.011596</v>
      </c>
      <c r="F750" s="5">
        <f t="shared" si="33"/>
        <v>0.10826817410018688</v>
      </c>
      <c r="H750" s="5">
        <v>3086</v>
      </c>
      <c r="I750" s="5">
        <v>767</v>
      </c>
      <c r="J750" s="5">
        <f t="shared" si="34"/>
        <v>3853</v>
      </c>
      <c r="K750" s="5">
        <f t="shared" si="35"/>
        <v>417.15727480802008</v>
      </c>
    </row>
    <row r="751" spans="1:11" x14ac:dyDescent="0.3">
      <c r="A751" s="21" t="s">
        <v>1135</v>
      </c>
      <c r="B751" t="s">
        <v>646</v>
      </c>
      <c r="C751" s="22" t="s">
        <v>1267</v>
      </c>
      <c r="D751" s="5">
        <v>573197.33455357503</v>
      </c>
      <c r="E751" s="5">
        <v>37300.123130799999</v>
      </c>
      <c r="F751" s="5">
        <f t="shared" si="33"/>
        <v>6.5073790267797679E-2</v>
      </c>
      <c r="H751" s="5">
        <v>1610</v>
      </c>
      <c r="I751" s="5">
        <v>1522</v>
      </c>
      <c r="J751" s="5">
        <f t="shared" si="34"/>
        <v>3132</v>
      </c>
      <c r="K751" s="5">
        <f t="shared" si="35"/>
        <v>203.81111111874233</v>
      </c>
    </row>
    <row r="752" spans="1:11" x14ac:dyDescent="0.3">
      <c r="A752" s="21" t="s">
        <v>1135</v>
      </c>
      <c r="B752" t="s">
        <v>646</v>
      </c>
      <c r="C752" s="22" t="s">
        <v>1263</v>
      </c>
      <c r="D752" s="5">
        <v>573197.33455357503</v>
      </c>
      <c r="E752" s="5">
        <v>408.12819847499998</v>
      </c>
      <c r="F752" s="5">
        <f t="shared" si="33"/>
        <v>7.1202040531619646E-4</v>
      </c>
      <c r="H752" s="5">
        <v>1610</v>
      </c>
      <c r="I752" s="5">
        <v>1522</v>
      </c>
      <c r="J752" s="5">
        <f t="shared" si="34"/>
        <v>3132</v>
      </c>
      <c r="K752" s="5">
        <f t="shared" si="35"/>
        <v>2.2300479094503274</v>
      </c>
    </row>
    <row r="753" spans="1:11" x14ac:dyDescent="0.3">
      <c r="A753" s="21" t="s">
        <v>1135</v>
      </c>
      <c r="B753" t="s">
        <v>646</v>
      </c>
      <c r="C753" s="22" t="s">
        <v>1276</v>
      </c>
      <c r="D753" s="5">
        <v>573197.33455357503</v>
      </c>
      <c r="E753" s="5">
        <v>510660.04943100002</v>
      </c>
      <c r="F753" s="5">
        <f t="shared" si="33"/>
        <v>0.89089745999729553</v>
      </c>
      <c r="H753" s="5">
        <v>1610</v>
      </c>
      <c r="I753" s="5">
        <v>1522</v>
      </c>
      <c r="J753" s="5">
        <f t="shared" si="34"/>
        <v>3132</v>
      </c>
      <c r="K753" s="5">
        <f t="shared" si="35"/>
        <v>2790.2908447115296</v>
      </c>
    </row>
    <row r="754" spans="1:11" x14ac:dyDescent="0.3">
      <c r="A754" s="21" t="s">
        <v>1135</v>
      </c>
      <c r="B754" t="s">
        <v>646</v>
      </c>
      <c r="C754" s="22" t="s">
        <v>1308</v>
      </c>
      <c r="D754" s="5">
        <v>573197.33455357503</v>
      </c>
      <c r="E754" s="5">
        <v>24829.033793300001</v>
      </c>
      <c r="F754" s="5">
        <f t="shared" si="33"/>
        <v>4.3316729329590603E-2</v>
      </c>
      <c r="H754" s="5">
        <v>1610</v>
      </c>
      <c r="I754" s="5">
        <v>1522</v>
      </c>
      <c r="J754" s="5">
        <f t="shared" si="34"/>
        <v>3132</v>
      </c>
      <c r="K754" s="5">
        <f t="shared" si="35"/>
        <v>135.66799626027776</v>
      </c>
    </row>
    <row r="755" spans="1:11" x14ac:dyDescent="0.3">
      <c r="A755" s="21" t="s">
        <v>1135</v>
      </c>
      <c r="B755" t="s">
        <v>948</v>
      </c>
      <c r="C755" s="22" t="s">
        <v>1275</v>
      </c>
      <c r="D755" s="5">
        <v>456555.10979402997</v>
      </c>
      <c r="E755" s="5">
        <v>45308.0927514</v>
      </c>
      <c r="F755" s="5">
        <f t="shared" si="33"/>
        <v>9.923904426749329E-2</v>
      </c>
      <c r="H755" s="5">
        <v>69</v>
      </c>
      <c r="I755" s="5">
        <v>443</v>
      </c>
      <c r="J755" s="5">
        <f t="shared" si="34"/>
        <v>512</v>
      </c>
      <c r="K755" s="5">
        <f t="shared" si="35"/>
        <v>50.810390664956564</v>
      </c>
    </row>
    <row r="756" spans="1:11" x14ac:dyDescent="0.3">
      <c r="A756" s="21" t="s">
        <v>1135</v>
      </c>
      <c r="B756" t="s">
        <v>948</v>
      </c>
      <c r="C756" s="22" t="s">
        <v>1279</v>
      </c>
      <c r="D756" s="5">
        <v>456555.10979402997</v>
      </c>
      <c r="E756" s="5">
        <v>13768.627753500001</v>
      </c>
      <c r="F756" s="5">
        <f t="shared" si="33"/>
        <v>3.0157646816638569E-2</v>
      </c>
      <c r="H756" s="5">
        <v>69</v>
      </c>
      <c r="I756" s="5">
        <v>443</v>
      </c>
      <c r="J756" s="5">
        <f t="shared" si="34"/>
        <v>512</v>
      </c>
      <c r="K756" s="5">
        <f t="shared" si="35"/>
        <v>15.440715170118947</v>
      </c>
    </row>
    <row r="757" spans="1:11" x14ac:dyDescent="0.3">
      <c r="A757" s="21" t="s">
        <v>1135</v>
      </c>
      <c r="B757" t="s">
        <v>948</v>
      </c>
      <c r="C757" s="22" t="s">
        <v>1256</v>
      </c>
      <c r="D757" s="5">
        <v>456555.10979402997</v>
      </c>
      <c r="E757" s="5">
        <v>293340.54279199999</v>
      </c>
      <c r="F757" s="5">
        <f t="shared" si="33"/>
        <v>0.64250850882895061</v>
      </c>
      <c r="H757" s="5">
        <v>69</v>
      </c>
      <c r="I757" s="5">
        <v>443</v>
      </c>
      <c r="J757" s="5">
        <f t="shared" si="34"/>
        <v>512</v>
      </c>
      <c r="K757" s="5">
        <f t="shared" si="35"/>
        <v>328.96435652042271</v>
      </c>
    </row>
    <row r="758" spans="1:11" x14ac:dyDescent="0.3">
      <c r="A758" s="21" t="s">
        <v>1135</v>
      </c>
      <c r="B758" t="s">
        <v>948</v>
      </c>
      <c r="C758" s="22" t="s">
        <v>1297</v>
      </c>
      <c r="D758" s="5">
        <v>456555.10979402997</v>
      </c>
      <c r="E758" s="5">
        <v>3302.3525241299999</v>
      </c>
      <c r="F758" s="5">
        <f t="shared" si="33"/>
        <v>7.2331958470902265E-3</v>
      </c>
      <c r="H758" s="5">
        <v>69</v>
      </c>
      <c r="I758" s="5">
        <v>443</v>
      </c>
      <c r="J758" s="5">
        <f t="shared" si="34"/>
        <v>512</v>
      </c>
      <c r="K758" s="5">
        <f t="shared" si="35"/>
        <v>3.703396273710196</v>
      </c>
    </row>
    <row r="759" spans="1:11" x14ac:dyDescent="0.3">
      <c r="A759" s="21" t="s">
        <v>1135</v>
      </c>
      <c r="B759" t="s">
        <v>948</v>
      </c>
      <c r="C759" s="22" t="s">
        <v>1309</v>
      </c>
      <c r="D759" s="5">
        <v>456555.10979402997</v>
      </c>
      <c r="E759" s="5">
        <v>100835.493973</v>
      </c>
      <c r="F759" s="5">
        <f t="shared" si="33"/>
        <v>0.22086160423982742</v>
      </c>
      <c r="H759" s="5">
        <v>69</v>
      </c>
      <c r="I759" s="5">
        <v>443</v>
      </c>
      <c r="J759" s="5">
        <f t="shared" si="34"/>
        <v>512</v>
      </c>
      <c r="K759" s="5">
        <f t="shared" si="35"/>
        <v>113.08114137079164</v>
      </c>
    </row>
    <row r="760" spans="1:11" x14ac:dyDescent="0.3">
      <c r="A760" s="21" t="s">
        <v>1135</v>
      </c>
      <c r="B760" t="s">
        <v>956</v>
      </c>
      <c r="C760" s="22" t="s">
        <v>1261</v>
      </c>
      <c r="D760" s="5">
        <v>653183.43975962</v>
      </c>
      <c r="E760" s="5">
        <v>171286.883909</v>
      </c>
      <c r="F760" s="5">
        <f t="shared" si="33"/>
        <v>0.26223396596220472</v>
      </c>
      <c r="H760" s="5">
        <v>101</v>
      </c>
      <c r="I760" s="5">
        <v>835</v>
      </c>
      <c r="J760" s="5">
        <f t="shared" si="34"/>
        <v>936</v>
      </c>
      <c r="K760" s="5">
        <f t="shared" si="35"/>
        <v>245.45099214062361</v>
      </c>
    </row>
    <row r="761" spans="1:11" x14ac:dyDescent="0.3">
      <c r="A761" s="21" t="s">
        <v>1135</v>
      </c>
      <c r="B761" t="s">
        <v>956</v>
      </c>
      <c r="C761" s="22" t="s">
        <v>1263</v>
      </c>
      <c r="D761" s="5">
        <v>653183.43975962</v>
      </c>
      <c r="E761" s="5">
        <v>138503.58592400001</v>
      </c>
      <c r="F761" s="5">
        <f t="shared" si="33"/>
        <v>0.21204393359233226</v>
      </c>
      <c r="H761" s="5">
        <v>101</v>
      </c>
      <c r="I761" s="5">
        <v>835</v>
      </c>
      <c r="J761" s="5">
        <f t="shared" si="34"/>
        <v>936</v>
      </c>
      <c r="K761" s="5">
        <f t="shared" si="35"/>
        <v>198.47312184242298</v>
      </c>
    </row>
    <row r="762" spans="1:11" x14ac:dyDescent="0.3">
      <c r="A762" s="21" t="s">
        <v>1135</v>
      </c>
      <c r="B762" t="s">
        <v>956</v>
      </c>
      <c r="C762" s="22" t="s">
        <v>1275</v>
      </c>
      <c r="D762" s="5">
        <v>653183.43975962</v>
      </c>
      <c r="E762" s="5">
        <v>152350.675434</v>
      </c>
      <c r="F762" s="5">
        <f t="shared" si="33"/>
        <v>0.23324332210575796</v>
      </c>
      <c r="H762" s="5">
        <v>101</v>
      </c>
      <c r="I762" s="5">
        <v>835</v>
      </c>
      <c r="J762" s="5">
        <f t="shared" si="34"/>
        <v>936</v>
      </c>
      <c r="K762" s="5">
        <f t="shared" si="35"/>
        <v>218.31574949098945</v>
      </c>
    </row>
    <row r="763" spans="1:11" x14ac:dyDescent="0.3">
      <c r="A763" s="21" t="s">
        <v>1135</v>
      </c>
      <c r="B763" t="s">
        <v>956</v>
      </c>
      <c r="C763" s="22" t="s">
        <v>1279</v>
      </c>
      <c r="D763" s="5">
        <v>653183.43975962</v>
      </c>
      <c r="E763" s="5">
        <v>189842.54419799999</v>
      </c>
      <c r="F763" s="5">
        <f t="shared" si="33"/>
        <v>0.29064200443885185</v>
      </c>
      <c r="H763" s="5">
        <v>101</v>
      </c>
      <c r="I763" s="5">
        <v>835</v>
      </c>
      <c r="J763" s="5">
        <f t="shared" si="34"/>
        <v>936</v>
      </c>
      <c r="K763" s="5">
        <f t="shared" si="35"/>
        <v>272.04091615476534</v>
      </c>
    </row>
    <row r="764" spans="1:11" x14ac:dyDescent="0.3">
      <c r="A764" s="21" t="s">
        <v>1135</v>
      </c>
      <c r="B764" t="s">
        <v>956</v>
      </c>
      <c r="C764" s="22" t="s">
        <v>1256</v>
      </c>
      <c r="D764" s="5">
        <v>653183.43975962</v>
      </c>
      <c r="E764" s="5">
        <v>1199.75029462</v>
      </c>
      <c r="F764" s="5">
        <f t="shared" si="33"/>
        <v>1.8367739008532176E-3</v>
      </c>
      <c r="H764" s="5">
        <v>101</v>
      </c>
      <c r="I764" s="5">
        <v>835</v>
      </c>
      <c r="J764" s="5">
        <f t="shared" si="34"/>
        <v>936</v>
      </c>
      <c r="K764" s="5">
        <f t="shared" si="35"/>
        <v>1.7192203711986118</v>
      </c>
    </row>
    <row r="765" spans="1:11" x14ac:dyDescent="0.3">
      <c r="A765" s="21" t="s">
        <v>1135</v>
      </c>
      <c r="B765" t="s">
        <v>969</v>
      </c>
      <c r="C765" s="22" t="s">
        <v>1276</v>
      </c>
      <c r="D765" s="5">
        <v>622704.71211299999</v>
      </c>
      <c r="E765" s="5">
        <v>132233.10590600001</v>
      </c>
      <c r="F765" s="5">
        <f t="shared" si="33"/>
        <v>0.2123528268435588</v>
      </c>
      <c r="H765" s="5">
        <v>200822</v>
      </c>
      <c r="I765" s="5">
        <v>1473</v>
      </c>
      <c r="J765" s="5">
        <f t="shared" si="34"/>
        <v>202295</v>
      </c>
      <c r="K765" s="5">
        <f t="shared" si="35"/>
        <v>42957.915106317727</v>
      </c>
    </row>
    <row r="766" spans="1:11" x14ac:dyDescent="0.3">
      <c r="A766" s="21" t="s">
        <v>1135</v>
      </c>
      <c r="B766" t="s">
        <v>969</v>
      </c>
      <c r="C766" s="22" t="s">
        <v>1310</v>
      </c>
      <c r="D766" s="5">
        <v>622704.71211299999</v>
      </c>
      <c r="E766" s="5">
        <v>183315.454428</v>
      </c>
      <c r="F766" s="5">
        <f t="shared" si="33"/>
        <v>0.29438584751665475</v>
      </c>
      <c r="H766" s="5">
        <v>200822</v>
      </c>
      <c r="I766" s="5">
        <v>1473</v>
      </c>
      <c r="J766" s="5">
        <f t="shared" si="34"/>
        <v>202295</v>
      </c>
      <c r="K766" s="5">
        <f t="shared" si="35"/>
        <v>59552.785023381672</v>
      </c>
    </row>
    <row r="767" spans="1:11" x14ac:dyDescent="0.3">
      <c r="A767" s="21" t="s">
        <v>1135</v>
      </c>
      <c r="B767" t="s">
        <v>969</v>
      </c>
      <c r="C767" s="22" t="s">
        <v>1280</v>
      </c>
      <c r="D767" s="5">
        <v>622704.71211299999</v>
      </c>
      <c r="E767" s="5">
        <v>112632.20683</v>
      </c>
      <c r="F767" s="5">
        <f t="shared" si="33"/>
        <v>0.18087579014427152</v>
      </c>
      <c r="H767" s="5">
        <v>200822</v>
      </c>
      <c r="I767" s="5">
        <v>1473</v>
      </c>
      <c r="J767" s="5">
        <f t="shared" si="34"/>
        <v>202295</v>
      </c>
      <c r="K767" s="5">
        <f t="shared" si="35"/>
        <v>36590.267967235406</v>
      </c>
    </row>
    <row r="768" spans="1:11" x14ac:dyDescent="0.3">
      <c r="A768" s="21" t="s">
        <v>1135</v>
      </c>
      <c r="B768" t="s">
        <v>969</v>
      </c>
      <c r="C768" s="22" t="s">
        <v>1311</v>
      </c>
      <c r="D768" s="5">
        <v>622704.71211299999</v>
      </c>
      <c r="E768" s="5">
        <v>194523.944949</v>
      </c>
      <c r="F768" s="5">
        <f t="shared" si="33"/>
        <v>0.31238553549551501</v>
      </c>
      <c r="H768" s="5">
        <v>200822</v>
      </c>
      <c r="I768" s="5">
        <v>1473</v>
      </c>
      <c r="J768" s="5">
        <f t="shared" si="34"/>
        <v>202295</v>
      </c>
      <c r="K768" s="5">
        <f t="shared" si="35"/>
        <v>63194.03190306521</v>
      </c>
    </row>
    <row r="769" spans="1:18" x14ac:dyDescent="0.3">
      <c r="A769" s="21" t="s">
        <v>1135</v>
      </c>
      <c r="B769" t="s">
        <v>730</v>
      </c>
      <c r="C769" s="22" t="s">
        <v>1267</v>
      </c>
      <c r="D769" s="5">
        <v>614156.62170708703</v>
      </c>
      <c r="E769" s="5">
        <v>346.30628657800003</v>
      </c>
      <c r="F769" s="5">
        <f t="shared" si="33"/>
        <v>5.6387291830448702E-4</v>
      </c>
      <c r="H769" s="5">
        <v>739</v>
      </c>
      <c r="I769" s="5">
        <v>2397</v>
      </c>
      <c r="J769" s="5">
        <f t="shared" si="34"/>
        <v>3136</v>
      </c>
      <c r="K769" s="5">
        <f t="shared" si="35"/>
        <v>1.7683054718028712</v>
      </c>
    </row>
    <row r="770" spans="1:18" x14ac:dyDescent="0.3">
      <c r="A770" s="21" t="s">
        <v>1135</v>
      </c>
      <c r="B770" t="s">
        <v>730</v>
      </c>
      <c r="C770" s="22" t="s">
        <v>1278</v>
      </c>
      <c r="D770" s="5">
        <v>614156.62170708703</v>
      </c>
      <c r="E770" s="5">
        <v>278.56621806200002</v>
      </c>
      <c r="F770" s="5">
        <f t="shared" si="33"/>
        <v>4.5357520902031089E-4</v>
      </c>
      <c r="H770" s="5">
        <v>739</v>
      </c>
      <c r="I770" s="5">
        <v>2397</v>
      </c>
      <c r="J770" s="5">
        <f t="shared" si="34"/>
        <v>3136</v>
      </c>
      <c r="K770" s="5">
        <f t="shared" si="35"/>
        <v>1.422411855487695</v>
      </c>
    </row>
    <row r="771" spans="1:18" x14ac:dyDescent="0.3">
      <c r="A771" s="21" t="s">
        <v>1135</v>
      </c>
      <c r="B771" t="s">
        <v>730</v>
      </c>
      <c r="C771" s="22" t="s">
        <v>1276</v>
      </c>
      <c r="D771" s="5">
        <v>614156.62170708703</v>
      </c>
      <c r="E771" s="5">
        <v>453249.27963900001</v>
      </c>
      <c r="F771" s="5">
        <f t="shared" ref="F771:F834" si="36">E771/D771</f>
        <v>0.7380027563313819</v>
      </c>
      <c r="H771" s="5">
        <v>739</v>
      </c>
      <c r="I771" s="5">
        <v>2397</v>
      </c>
      <c r="J771" s="5">
        <f t="shared" ref="J771:J834" si="37">SUM(H771:I771)</f>
        <v>3136</v>
      </c>
      <c r="K771" s="5">
        <f t="shared" ref="K771:K834" si="38">J771*F771</f>
        <v>2314.3766438552138</v>
      </c>
    </row>
    <row r="772" spans="1:18" x14ac:dyDescent="0.3">
      <c r="A772" s="21" t="s">
        <v>1135</v>
      </c>
      <c r="B772" t="s">
        <v>730</v>
      </c>
      <c r="C772" s="22" t="s">
        <v>1312</v>
      </c>
      <c r="D772" s="5">
        <v>614156.62170708703</v>
      </c>
      <c r="E772" s="5">
        <v>863.37578964700003</v>
      </c>
      <c r="F772" s="5">
        <f t="shared" si="36"/>
        <v>1.4057908994731549E-3</v>
      </c>
      <c r="H772" s="5">
        <v>739</v>
      </c>
      <c r="I772" s="5">
        <v>2397</v>
      </c>
      <c r="J772" s="5">
        <f t="shared" si="37"/>
        <v>3136</v>
      </c>
      <c r="K772" s="5">
        <f t="shared" si="38"/>
        <v>4.408560260747814</v>
      </c>
    </row>
    <row r="773" spans="1:18" x14ac:dyDescent="0.3">
      <c r="A773" s="21" t="s">
        <v>1135</v>
      </c>
      <c r="B773" t="s">
        <v>730</v>
      </c>
      <c r="C773" s="22" t="s">
        <v>1311</v>
      </c>
      <c r="D773" s="5">
        <v>614156.62170708703</v>
      </c>
      <c r="E773" s="5">
        <v>113967.039636</v>
      </c>
      <c r="F773" s="5">
        <f t="shared" si="36"/>
        <v>0.18556673592351969</v>
      </c>
      <c r="H773" s="5">
        <v>739</v>
      </c>
      <c r="I773" s="5">
        <v>2397</v>
      </c>
      <c r="J773" s="5">
        <f t="shared" si="37"/>
        <v>3136</v>
      </c>
      <c r="K773" s="5">
        <f t="shared" si="38"/>
        <v>581.93728385615771</v>
      </c>
    </row>
    <row r="774" spans="1:18" x14ac:dyDescent="0.3">
      <c r="A774" s="21" t="s">
        <v>1135</v>
      </c>
      <c r="B774" t="s">
        <v>730</v>
      </c>
      <c r="C774" s="22" t="s">
        <v>1308</v>
      </c>
      <c r="D774" s="5">
        <v>614156.62170708703</v>
      </c>
      <c r="E774" s="5">
        <v>45452.054137799998</v>
      </c>
      <c r="F774" s="5">
        <f t="shared" si="36"/>
        <v>7.4007268718300476E-2</v>
      </c>
      <c r="H774" s="5">
        <v>739</v>
      </c>
      <c r="I774" s="5">
        <v>2397</v>
      </c>
      <c r="J774" s="5">
        <f t="shared" si="37"/>
        <v>3136</v>
      </c>
      <c r="K774" s="5">
        <f t="shared" si="38"/>
        <v>232.0867947005903</v>
      </c>
    </row>
    <row r="775" spans="1:18" x14ac:dyDescent="0.3">
      <c r="A775" s="21" t="s">
        <v>1135</v>
      </c>
      <c r="B775" t="s">
        <v>1000</v>
      </c>
      <c r="C775" s="22" t="s">
        <v>1275</v>
      </c>
      <c r="D775" s="5">
        <v>679001.55389694555</v>
      </c>
      <c r="E775" s="5">
        <v>95271.395029299994</v>
      </c>
      <c r="F775" s="5">
        <f t="shared" si="36"/>
        <v>0.14031101178269126</v>
      </c>
      <c r="H775" s="5">
        <v>2039</v>
      </c>
      <c r="I775" s="5">
        <v>1062</v>
      </c>
      <c r="J775" s="5">
        <f t="shared" si="37"/>
        <v>3101</v>
      </c>
      <c r="K775" s="5">
        <f t="shared" si="38"/>
        <v>435.10444753812561</v>
      </c>
    </row>
    <row r="776" spans="1:18" x14ac:dyDescent="0.3">
      <c r="A776" s="21" t="s">
        <v>1135</v>
      </c>
      <c r="B776" t="s">
        <v>1000</v>
      </c>
      <c r="C776" s="22" t="s">
        <v>1255</v>
      </c>
      <c r="D776" s="5">
        <v>679001.55389694555</v>
      </c>
      <c r="E776" s="5">
        <v>136425.69542999999</v>
      </c>
      <c r="F776" s="5">
        <f t="shared" si="36"/>
        <v>0.20092103566924355</v>
      </c>
      <c r="H776" s="5">
        <v>2039</v>
      </c>
      <c r="I776" s="5">
        <v>1062</v>
      </c>
      <c r="J776" s="5">
        <f t="shared" si="37"/>
        <v>3101</v>
      </c>
      <c r="K776" s="5">
        <f t="shared" si="38"/>
        <v>623.0561316103242</v>
      </c>
    </row>
    <row r="777" spans="1:18" ht="15" customHeight="1" x14ac:dyDescent="0.3">
      <c r="A777" s="21" t="s">
        <v>1135</v>
      </c>
      <c r="B777" t="s">
        <v>1000</v>
      </c>
      <c r="C777" s="22" t="s">
        <v>1256</v>
      </c>
      <c r="D777" s="5">
        <v>679001.55389694555</v>
      </c>
      <c r="E777" s="5">
        <v>426941.63485199999</v>
      </c>
      <c r="F777" s="5">
        <f t="shared" si="36"/>
        <v>0.62877858290851341</v>
      </c>
      <c r="H777" s="5">
        <v>2039</v>
      </c>
      <c r="I777" s="5">
        <v>1062</v>
      </c>
      <c r="J777" s="5">
        <f t="shared" si="37"/>
        <v>3101</v>
      </c>
      <c r="K777" s="5">
        <f t="shared" si="38"/>
        <v>1949.8423855993001</v>
      </c>
    </row>
    <row r="778" spans="1:18" ht="15" customHeight="1" x14ac:dyDescent="0.3">
      <c r="A778" s="21" t="s">
        <v>1135</v>
      </c>
      <c r="B778" t="s">
        <v>1000</v>
      </c>
      <c r="C778" s="22" t="s">
        <v>1297</v>
      </c>
      <c r="D778" s="5">
        <v>679001.55389694555</v>
      </c>
      <c r="E778" s="5">
        <v>20263.353271799999</v>
      </c>
      <c r="F778" s="5">
        <f t="shared" si="36"/>
        <v>2.9842867303475185E-2</v>
      </c>
      <c r="H778" s="5">
        <v>2039</v>
      </c>
      <c r="I778" s="5">
        <v>1062</v>
      </c>
      <c r="J778" s="5">
        <f t="shared" si="37"/>
        <v>3101</v>
      </c>
      <c r="K778" s="5">
        <f t="shared" si="38"/>
        <v>92.542731508076542</v>
      </c>
    </row>
    <row r="779" spans="1:18" ht="15" customHeight="1" x14ac:dyDescent="0.3">
      <c r="A779" s="21" t="s">
        <v>1135</v>
      </c>
      <c r="B779" t="s">
        <v>1000</v>
      </c>
      <c r="C779" s="22" t="s">
        <v>1309</v>
      </c>
      <c r="D779" s="5">
        <v>679001.55389694555</v>
      </c>
      <c r="E779" s="5">
        <v>99.475313845499997</v>
      </c>
      <c r="F779" s="5">
        <f t="shared" si="36"/>
        <v>1.4650233607653527E-4</v>
      </c>
      <c r="H779" s="5">
        <v>2039</v>
      </c>
      <c r="I779" s="5">
        <v>1062</v>
      </c>
      <c r="J779" s="5">
        <f t="shared" si="37"/>
        <v>3101</v>
      </c>
      <c r="K779" s="5">
        <f t="shared" si="38"/>
        <v>0.45430374417333586</v>
      </c>
    </row>
    <row r="780" spans="1:18" ht="15" customHeight="1" x14ac:dyDescent="0.3">
      <c r="A780" s="21" t="s">
        <v>1135</v>
      </c>
      <c r="B780" t="s">
        <v>762</v>
      </c>
      <c r="C780" s="22" t="s">
        <v>1279</v>
      </c>
      <c r="D780" s="5">
        <v>189586.58207422646</v>
      </c>
      <c r="E780" s="5">
        <v>163909.33690900001</v>
      </c>
      <c r="F780" s="5">
        <f t="shared" si="36"/>
        <v>0.86456190683804102</v>
      </c>
      <c r="H780" s="5">
        <v>11</v>
      </c>
      <c r="I780" s="5">
        <v>220</v>
      </c>
      <c r="J780" s="5">
        <f t="shared" si="37"/>
        <v>231</v>
      </c>
      <c r="K780" s="5">
        <f t="shared" si="38"/>
        <v>199.71380047958746</v>
      </c>
    </row>
    <row r="781" spans="1:18" ht="15" customHeight="1" x14ac:dyDescent="0.3">
      <c r="A781" s="21" t="s">
        <v>1135</v>
      </c>
      <c r="B781" t="s">
        <v>762</v>
      </c>
      <c r="C781" s="22" t="s">
        <v>1256</v>
      </c>
      <c r="D781" s="5">
        <v>189586.58207422646</v>
      </c>
      <c r="E781" s="5">
        <v>25223.460198699999</v>
      </c>
      <c r="F781" s="5">
        <f t="shared" si="36"/>
        <v>0.13304454314612082</v>
      </c>
      <c r="H781" s="5">
        <v>11</v>
      </c>
      <c r="I781" s="5">
        <v>220</v>
      </c>
      <c r="J781" s="5">
        <f t="shared" si="37"/>
        <v>231</v>
      </c>
      <c r="K781" s="5">
        <f t="shared" si="38"/>
        <v>30.733289466753909</v>
      </c>
    </row>
    <row r="782" spans="1:18" x14ac:dyDescent="0.3">
      <c r="A782" s="21" t="s">
        <v>1135</v>
      </c>
      <c r="B782" t="s">
        <v>762</v>
      </c>
      <c r="C782" s="22" t="s">
        <v>1276</v>
      </c>
      <c r="D782" s="5">
        <v>189586.58207422646</v>
      </c>
      <c r="E782" s="5">
        <v>4.4746148447799998E-2</v>
      </c>
      <c r="F782" s="5">
        <f t="shared" si="36"/>
        <v>2.3601959568151874E-7</v>
      </c>
      <c r="H782" s="5">
        <v>11</v>
      </c>
      <c r="I782" s="5">
        <v>220</v>
      </c>
      <c r="J782" s="5">
        <f t="shared" si="37"/>
        <v>231</v>
      </c>
      <c r="K782" s="5">
        <f t="shared" si="38"/>
        <v>5.452052660243083E-5</v>
      </c>
    </row>
    <row r="783" spans="1:18" x14ac:dyDescent="0.3">
      <c r="A783" s="21" t="s">
        <v>1135</v>
      </c>
      <c r="B783" t="s">
        <v>762</v>
      </c>
      <c r="C783" s="22" t="s">
        <v>1309</v>
      </c>
      <c r="D783" s="5">
        <v>189586.58207422646</v>
      </c>
      <c r="E783" s="5">
        <v>453.740220378</v>
      </c>
      <c r="F783" s="5">
        <f t="shared" si="36"/>
        <v>2.3933139962423753E-3</v>
      </c>
      <c r="H783" s="5">
        <v>11</v>
      </c>
      <c r="I783" s="5">
        <v>220</v>
      </c>
      <c r="J783" s="5">
        <f t="shared" si="37"/>
        <v>231</v>
      </c>
      <c r="K783" s="5">
        <f t="shared" si="38"/>
        <v>0.55285553313198865</v>
      </c>
      <c r="Q783" s="29"/>
      <c r="R783" s="30"/>
    </row>
    <row r="784" spans="1:18" x14ac:dyDescent="0.3">
      <c r="A784" s="21" t="s">
        <v>1135</v>
      </c>
      <c r="B784" t="s">
        <v>884</v>
      </c>
      <c r="C784" s="22" t="s">
        <v>1275</v>
      </c>
      <c r="D784" s="5">
        <v>618118.69561977987</v>
      </c>
      <c r="E784" s="5">
        <v>196191.04998000001</v>
      </c>
      <c r="F784" s="5">
        <f t="shared" si="36"/>
        <v>0.31740028471923454</v>
      </c>
      <c r="H784" s="5">
        <v>979</v>
      </c>
      <c r="I784" s="5">
        <v>751</v>
      </c>
      <c r="J784" s="5">
        <f t="shared" si="37"/>
        <v>1730</v>
      </c>
      <c r="K784" s="5">
        <f t="shared" si="38"/>
        <v>549.10249256427574</v>
      </c>
      <c r="Q784" s="27"/>
      <c r="R784" s="28"/>
    </row>
    <row r="785" spans="1:18" x14ac:dyDescent="0.3">
      <c r="A785" s="21" t="s">
        <v>1135</v>
      </c>
      <c r="B785" t="s">
        <v>884</v>
      </c>
      <c r="C785" s="22" t="s">
        <v>1255</v>
      </c>
      <c r="D785" s="5">
        <v>618118.69561977987</v>
      </c>
      <c r="E785" s="5">
        <v>421503.06822199997</v>
      </c>
      <c r="F785" s="5">
        <f t="shared" si="36"/>
        <v>0.68191282873164694</v>
      </c>
      <c r="H785" s="5">
        <v>979</v>
      </c>
      <c r="I785" s="5">
        <v>751</v>
      </c>
      <c r="J785" s="5">
        <f t="shared" si="37"/>
        <v>1730</v>
      </c>
      <c r="K785" s="5">
        <f t="shared" si="38"/>
        <v>1179.7091937057492</v>
      </c>
      <c r="Q785" s="27"/>
      <c r="R785" s="28"/>
    </row>
    <row r="786" spans="1:18" ht="15" customHeight="1" x14ac:dyDescent="0.3">
      <c r="A786" s="21" t="s">
        <v>1135</v>
      </c>
      <c r="B786" t="s">
        <v>884</v>
      </c>
      <c r="C786" s="22" t="s">
        <v>1279</v>
      </c>
      <c r="D786" s="5">
        <v>618118.69561977987</v>
      </c>
      <c r="E786" s="5">
        <v>424.57741778000002</v>
      </c>
      <c r="F786" s="5">
        <f t="shared" si="36"/>
        <v>6.8688654911866335E-4</v>
      </c>
      <c r="H786" s="5">
        <v>979</v>
      </c>
      <c r="I786" s="5">
        <v>751</v>
      </c>
      <c r="J786" s="5">
        <f t="shared" si="37"/>
        <v>1730</v>
      </c>
      <c r="K786" s="5">
        <f t="shared" si="38"/>
        <v>1.1883137299752875</v>
      </c>
      <c r="Q786" s="25"/>
      <c r="R786" s="31"/>
    </row>
    <row r="787" spans="1:18" x14ac:dyDescent="0.3">
      <c r="A787" s="21" t="s">
        <v>1135</v>
      </c>
      <c r="B787" t="s">
        <v>873</v>
      </c>
      <c r="C787" s="22" t="s">
        <v>1310</v>
      </c>
      <c r="D787" s="5">
        <v>704555.14897561038</v>
      </c>
      <c r="E787" s="5">
        <v>85206.3952116</v>
      </c>
      <c r="F787" s="5">
        <f t="shared" si="36"/>
        <v>0.1209364452668979</v>
      </c>
      <c r="H787" s="5">
        <v>193048</v>
      </c>
      <c r="I787" s="5">
        <v>1151</v>
      </c>
      <c r="J787" s="5">
        <f t="shared" si="37"/>
        <v>194199</v>
      </c>
      <c r="K787" s="5">
        <f t="shared" si="38"/>
        <v>23485.736734386304</v>
      </c>
      <c r="Q787" s="27"/>
      <c r="R787" s="28"/>
    </row>
    <row r="788" spans="1:18" ht="15" customHeight="1" x14ac:dyDescent="0.3">
      <c r="A788" s="21" t="s">
        <v>1135</v>
      </c>
      <c r="B788" t="s">
        <v>873</v>
      </c>
      <c r="C788" s="22" t="s">
        <v>1280</v>
      </c>
      <c r="D788" s="5">
        <v>704555.14897561038</v>
      </c>
      <c r="E788" s="5">
        <v>39.994658010400002</v>
      </c>
      <c r="F788" s="5">
        <f t="shared" si="36"/>
        <v>5.6765830281065054E-5</v>
      </c>
      <c r="H788" s="5">
        <v>193048</v>
      </c>
      <c r="I788" s="5">
        <v>1151</v>
      </c>
      <c r="J788" s="5">
        <f t="shared" si="37"/>
        <v>194199</v>
      </c>
      <c r="K788" s="5">
        <f t="shared" si="38"/>
        <v>11.023867474752553</v>
      </c>
      <c r="Q788" s="27"/>
      <c r="R788" s="28"/>
    </row>
    <row r="789" spans="1:18" ht="15" customHeight="1" x14ac:dyDescent="0.3">
      <c r="A789" s="21" t="s">
        <v>1135</v>
      </c>
      <c r="B789" t="s">
        <v>873</v>
      </c>
      <c r="C789" s="22" t="s">
        <v>1283</v>
      </c>
      <c r="D789" s="5">
        <v>704555.14897561038</v>
      </c>
      <c r="E789" s="5">
        <v>335485.71411100001</v>
      </c>
      <c r="F789" s="5">
        <f t="shared" si="36"/>
        <v>0.47616671966528135</v>
      </c>
      <c r="H789" s="5">
        <v>193048</v>
      </c>
      <c r="I789" s="5">
        <v>1151</v>
      </c>
      <c r="J789" s="5">
        <f t="shared" si="37"/>
        <v>194199</v>
      </c>
      <c r="K789" s="5">
        <f t="shared" si="38"/>
        <v>92471.100792277968</v>
      </c>
      <c r="Q789" s="25"/>
      <c r="R789" s="31"/>
    </row>
    <row r="790" spans="1:18" x14ac:dyDescent="0.3">
      <c r="A790" s="21" t="s">
        <v>1135</v>
      </c>
      <c r="B790" t="s">
        <v>873</v>
      </c>
      <c r="C790" s="22" t="s">
        <v>1313</v>
      </c>
      <c r="D790" s="5">
        <v>704555.14897561038</v>
      </c>
      <c r="E790" s="5">
        <v>283823.044995</v>
      </c>
      <c r="F790" s="5">
        <f t="shared" si="36"/>
        <v>0.40284006923753973</v>
      </c>
      <c r="H790" s="5">
        <v>193048</v>
      </c>
      <c r="I790" s="5">
        <v>1151</v>
      </c>
      <c r="J790" s="5">
        <f t="shared" si="37"/>
        <v>194199</v>
      </c>
      <c r="K790" s="5">
        <f t="shared" si="38"/>
        <v>78231.138605860979</v>
      </c>
      <c r="Q790" s="27"/>
      <c r="R790" s="28"/>
    </row>
    <row r="791" spans="1:18" x14ac:dyDescent="0.3">
      <c r="A791" s="21" t="s">
        <v>1135</v>
      </c>
      <c r="B791" t="s">
        <v>1060</v>
      </c>
      <c r="C791" s="22" t="s">
        <v>1238</v>
      </c>
      <c r="D791" s="5">
        <v>479725.03029379999</v>
      </c>
      <c r="E791" s="5">
        <v>21692.0035536</v>
      </c>
      <c r="F791" s="5">
        <f t="shared" si="36"/>
        <v>4.5217577119782713E-2</v>
      </c>
      <c r="H791" s="5">
        <v>2936</v>
      </c>
      <c r="I791" s="5">
        <v>918</v>
      </c>
      <c r="J791" s="5">
        <f t="shared" si="37"/>
        <v>3854</v>
      </c>
      <c r="K791" s="5">
        <f t="shared" si="38"/>
        <v>174.26854221964257</v>
      </c>
      <c r="Q791" s="27"/>
      <c r="R791" s="28"/>
    </row>
    <row r="792" spans="1:18" x14ac:dyDescent="0.3">
      <c r="A792" s="21" t="s">
        <v>1135</v>
      </c>
      <c r="B792" t="s">
        <v>1060</v>
      </c>
      <c r="C792" s="22" t="s">
        <v>1260</v>
      </c>
      <c r="D792" s="5">
        <v>479725.03029379999</v>
      </c>
      <c r="E792" s="5">
        <v>24531.635849300001</v>
      </c>
      <c r="F792" s="5">
        <f t="shared" si="36"/>
        <v>5.1136868623002617E-2</v>
      </c>
      <c r="H792" s="5">
        <v>2936</v>
      </c>
      <c r="I792" s="5">
        <v>918</v>
      </c>
      <c r="J792" s="5">
        <f t="shared" si="37"/>
        <v>3854</v>
      </c>
      <c r="K792" s="5">
        <f t="shared" si="38"/>
        <v>197.08149167305208</v>
      </c>
      <c r="Q792" s="25"/>
      <c r="R792" s="31"/>
    </row>
    <row r="793" spans="1:18" x14ac:dyDescent="0.3">
      <c r="A793" s="21" t="s">
        <v>1135</v>
      </c>
      <c r="B793" t="s">
        <v>1060</v>
      </c>
      <c r="C793" s="22" t="s">
        <v>1261</v>
      </c>
      <c r="D793" s="5">
        <v>479725.03029379999</v>
      </c>
      <c r="E793" s="5">
        <v>139262.037407</v>
      </c>
      <c r="F793" s="5">
        <f t="shared" si="36"/>
        <v>0.29029554143070496</v>
      </c>
      <c r="H793" s="5">
        <v>2936</v>
      </c>
      <c r="I793" s="5">
        <v>918</v>
      </c>
      <c r="J793" s="5">
        <f t="shared" si="37"/>
        <v>3854</v>
      </c>
      <c r="K793" s="5">
        <f t="shared" si="38"/>
        <v>1118.7990166739369</v>
      </c>
      <c r="Q793" s="27"/>
      <c r="R793" s="28"/>
    </row>
    <row r="794" spans="1:18" x14ac:dyDescent="0.3">
      <c r="A794" s="21" t="s">
        <v>1135</v>
      </c>
      <c r="B794" t="s">
        <v>1060</v>
      </c>
      <c r="C794" s="22" t="s">
        <v>1239</v>
      </c>
      <c r="D794" s="5">
        <v>479725.03029379999</v>
      </c>
      <c r="E794" s="5">
        <v>106295.23633</v>
      </c>
      <c r="F794" s="5">
        <f t="shared" si="36"/>
        <v>0.22157533924152586</v>
      </c>
      <c r="H794" s="5">
        <v>2936</v>
      </c>
      <c r="I794" s="5">
        <v>918</v>
      </c>
      <c r="J794" s="5">
        <f t="shared" si="37"/>
        <v>3854</v>
      </c>
      <c r="K794" s="5">
        <f t="shared" si="38"/>
        <v>853.95135743684068</v>
      </c>
      <c r="Q794" s="27"/>
      <c r="R794" s="28"/>
    </row>
    <row r="795" spans="1:18" x14ac:dyDescent="0.3">
      <c r="A795" s="21" t="s">
        <v>1135</v>
      </c>
      <c r="B795" t="s">
        <v>1060</v>
      </c>
      <c r="C795" s="22" t="s">
        <v>1240</v>
      </c>
      <c r="D795" s="5">
        <v>479725.03029379999</v>
      </c>
      <c r="E795" s="5">
        <v>162356.24979100001</v>
      </c>
      <c r="F795" s="5">
        <f t="shared" si="36"/>
        <v>0.33843606136533566</v>
      </c>
      <c r="H795" s="5">
        <v>2936</v>
      </c>
      <c r="I795" s="5">
        <v>918</v>
      </c>
      <c r="J795" s="5">
        <f t="shared" si="37"/>
        <v>3854</v>
      </c>
      <c r="K795" s="5">
        <f t="shared" si="38"/>
        <v>1304.3325805020036</v>
      </c>
      <c r="Q795" s="25"/>
      <c r="R795" s="31"/>
    </row>
    <row r="796" spans="1:18" x14ac:dyDescent="0.3">
      <c r="A796" s="21" t="s">
        <v>1135</v>
      </c>
      <c r="B796" t="s">
        <v>1060</v>
      </c>
      <c r="C796" s="22" t="s">
        <v>1275</v>
      </c>
      <c r="D796" s="5">
        <v>479725.03029379999</v>
      </c>
      <c r="E796" s="5">
        <v>25587.8673629</v>
      </c>
      <c r="F796" s="5">
        <f t="shared" si="36"/>
        <v>5.3338612219648238E-2</v>
      </c>
      <c r="H796" s="5">
        <v>2936</v>
      </c>
      <c r="I796" s="5">
        <v>918</v>
      </c>
      <c r="J796" s="5">
        <f t="shared" si="37"/>
        <v>3854</v>
      </c>
      <c r="K796" s="5">
        <f t="shared" si="38"/>
        <v>205.56701149452431</v>
      </c>
      <c r="Q796" s="27"/>
      <c r="R796" s="28"/>
    </row>
    <row r="797" spans="1:18" x14ac:dyDescent="0.3">
      <c r="A797" s="21" t="s">
        <v>1135</v>
      </c>
      <c r="B797" t="s">
        <v>1090</v>
      </c>
      <c r="C797" s="22" t="s">
        <v>1239</v>
      </c>
      <c r="D797" s="5">
        <v>728311.64164080005</v>
      </c>
      <c r="E797" s="5">
        <v>176830.46849200001</v>
      </c>
      <c r="F797" s="5">
        <f t="shared" si="36"/>
        <v>0.24279505967201329</v>
      </c>
      <c r="H797" s="5">
        <v>3240</v>
      </c>
      <c r="I797" s="5">
        <v>1191</v>
      </c>
      <c r="J797" s="5">
        <f t="shared" si="37"/>
        <v>4431</v>
      </c>
      <c r="K797" s="5">
        <f t="shared" si="38"/>
        <v>1075.8249094066909</v>
      </c>
      <c r="Q797" s="27"/>
      <c r="R797" s="28"/>
    </row>
    <row r="798" spans="1:18" x14ac:dyDescent="0.3">
      <c r="A798" s="21" t="s">
        <v>1135</v>
      </c>
      <c r="B798" t="s">
        <v>1090</v>
      </c>
      <c r="C798" s="22" t="s">
        <v>1246</v>
      </c>
      <c r="D798" s="5">
        <v>728311.64164080005</v>
      </c>
      <c r="E798" s="5">
        <v>294481.57077400002</v>
      </c>
      <c r="F798" s="5">
        <f t="shared" si="36"/>
        <v>0.40433456495432074</v>
      </c>
      <c r="H798" s="5">
        <v>3240</v>
      </c>
      <c r="I798" s="5">
        <v>1191</v>
      </c>
      <c r="J798" s="5">
        <f t="shared" si="37"/>
        <v>4431</v>
      </c>
      <c r="K798" s="5">
        <f t="shared" si="38"/>
        <v>1791.6064573125952</v>
      </c>
      <c r="Q798" s="25"/>
      <c r="R798" s="31"/>
    </row>
    <row r="799" spans="1:18" x14ac:dyDescent="0.3">
      <c r="A799" s="21" t="s">
        <v>1135</v>
      </c>
      <c r="B799" t="s">
        <v>1090</v>
      </c>
      <c r="C799" s="22" t="s">
        <v>1247</v>
      </c>
      <c r="D799" s="5">
        <v>728311.64164080005</v>
      </c>
      <c r="E799" s="5">
        <v>29860.507757399999</v>
      </c>
      <c r="F799" s="5">
        <f t="shared" si="36"/>
        <v>4.0999629897618829E-2</v>
      </c>
      <c r="H799" s="5">
        <v>3240</v>
      </c>
      <c r="I799" s="5">
        <v>1191</v>
      </c>
      <c r="J799" s="5">
        <f t="shared" si="37"/>
        <v>4431</v>
      </c>
      <c r="K799" s="5">
        <f t="shared" si="38"/>
        <v>181.66936007634902</v>
      </c>
      <c r="Q799" s="27"/>
      <c r="R799" s="28"/>
    </row>
    <row r="800" spans="1:18" x14ac:dyDescent="0.3">
      <c r="A800" s="21" t="s">
        <v>1135</v>
      </c>
      <c r="B800" t="s">
        <v>1090</v>
      </c>
      <c r="C800" s="22" t="s">
        <v>1275</v>
      </c>
      <c r="D800" s="5">
        <v>728311.64164080005</v>
      </c>
      <c r="E800" s="5">
        <v>200543.89749500001</v>
      </c>
      <c r="F800" s="5">
        <f t="shared" si="36"/>
        <v>0.27535451313561088</v>
      </c>
      <c r="H800" s="5">
        <v>3240</v>
      </c>
      <c r="I800" s="5">
        <v>1191</v>
      </c>
      <c r="J800" s="5">
        <f t="shared" si="37"/>
        <v>4431</v>
      </c>
      <c r="K800" s="5">
        <f t="shared" si="38"/>
        <v>1220.0958477038919</v>
      </c>
      <c r="Q800" s="27"/>
      <c r="R800" s="28"/>
    </row>
    <row r="801" spans="1:18" x14ac:dyDescent="0.3">
      <c r="A801" s="21" t="s">
        <v>1135</v>
      </c>
      <c r="B801" t="s">
        <v>1090</v>
      </c>
      <c r="C801" s="22" t="s">
        <v>1255</v>
      </c>
      <c r="D801" s="5">
        <v>728311.64164080005</v>
      </c>
      <c r="E801" s="5">
        <v>26595.197122400001</v>
      </c>
      <c r="F801" s="5">
        <f t="shared" si="36"/>
        <v>3.6516232340436251E-2</v>
      </c>
      <c r="H801" s="5">
        <v>3240</v>
      </c>
      <c r="I801" s="5">
        <v>1191</v>
      </c>
      <c r="J801" s="5">
        <f t="shared" si="37"/>
        <v>4431</v>
      </c>
      <c r="K801" s="5">
        <f t="shared" si="38"/>
        <v>161.80342550047303</v>
      </c>
      <c r="Q801" s="25"/>
      <c r="R801" s="31"/>
    </row>
    <row r="802" spans="1:18" x14ac:dyDescent="0.3">
      <c r="A802" s="21" t="s">
        <v>1135</v>
      </c>
      <c r="B802" t="s">
        <v>708</v>
      </c>
      <c r="C802" s="22" t="s">
        <v>1263</v>
      </c>
      <c r="D802" s="5">
        <v>654340.80403508001</v>
      </c>
      <c r="E802" s="5">
        <v>1024.5445498399999</v>
      </c>
      <c r="F802" s="5">
        <f t="shared" si="36"/>
        <v>1.5657659487563805E-3</v>
      </c>
      <c r="H802" s="5">
        <v>1126</v>
      </c>
      <c r="I802" s="5">
        <v>704</v>
      </c>
      <c r="J802" s="5">
        <f t="shared" si="37"/>
        <v>1830</v>
      </c>
      <c r="K802" s="5">
        <f t="shared" si="38"/>
        <v>2.8653516862241766</v>
      </c>
      <c r="Q802" s="27"/>
      <c r="R802" s="28"/>
    </row>
    <row r="803" spans="1:18" x14ac:dyDescent="0.3">
      <c r="A803" s="21" t="s">
        <v>1135</v>
      </c>
      <c r="B803" t="s">
        <v>708</v>
      </c>
      <c r="C803" s="22" t="s">
        <v>1279</v>
      </c>
      <c r="D803" s="5">
        <v>654340.80403508001</v>
      </c>
      <c r="E803" s="5">
        <v>421552.32974900003</v>
      </c>
      <c r="F803" s="5">
        <f t="shared" si="36"/>
        <v>0.64423970987204415</v>
      </c>
      <c r="H803" s="5">
        <v>1126</v>
      </c>
      <c r="I803" s="5">
        <v>704</v>
      </c>
      <c r="J803" s="5">
        <f t="shared" si="37"/>
        <v>1830</v>
      </c>
      <c r="K803" s="5">
        <f t="shared" si="38"/>
        <v>1178.9586690658407</v>
      </c>
      <c r="Q803" s="27"/>
      <c r="R803" s="28"/>
    </row>
    <row r="804" spans="1:18" x14ac:dyDescent="0.3">
      <c r="A804" s="21" t="s">
        <v>1135</v>
      </c>
      <c r="B804" t="s">
        <v>708</v>
      </c>
      <c r="C804" s="22" t="s">
        <v>1256</v>
      </c>
      <c r="D804" s="5">
        <v>654340.80403508001</v>
      </c>
      <c r="E804" s="5">
        <v>27681.8207659</v>
      </c>
      <c r="F804" s="5">
        <f t="shared" si="36"/>
        <v>4.2304897685115084E-2</v>
      </c>
      <c r="H804" s="5">
        <v>1126</v>
      </c>
      <c r="I804" s="5">
        <v>704</v>
      </c>
      <c r="J804" s="5">
        <f t="shared" si="37"/>
        <v>1830</v>
      </c>
      <c r="K804" s="5">
        <f t="shared" si="38"/>
        <v>77.417962763760599</v>
      </c>
      <c r="Q804" s="25"/>
      <c r="R804" s="31"/>
    </row>
    <row r="805" spans="1:18" x14ac:dyDescent="0.3">
      <c r="A805" s="21" t="s">
        <v>1135</v>
      </c>
      <c r="B805" t="s">
        <v>708</v>
      </c>
      <c r="C805" s="22" t="s">
        <v>1276</v>
      </c>
      <c r="D805" s="5">
        <v>654340.80403508001</v>
      </c>
      <c r="E805" s="5">
        <v>200692.84176899999</v>
      </c>
      <c r="F805" s="5">
        <f t="shared" si="36"/>
        <v>0.30670995990376998</v>
      </c>
      <c r="H805" s="5">
        <v>1126</v>
      </c>
      <c r="I805" s="5">
        <v>704</v>
      </c>
      <c r="J805" s="5">
        <f t="shared" si="37"/>
        <v>1830</v>
      </c>
      <c r="K805" s="5">
        <f t="shared" si="38"/>
        <v>561.27922662389904</v>
      </c>
      <c r="Q805" s="27"/>
      <c r="R805" s="28"/>
    </row>
    <row r="806" spans="1:18" x14ac:dyDescent="0.3">
      <c r="A806" s="21" t="s">
        <v>1135</v>
      </c>
      <c r="B806" t="s">
        <v>708</v>
      </c>
      <c r="C806" s="22" t="s">
        <v>1309</v>
      </c>
      <c r="D806" s="5">
        <v>654340.80403508001</v>
      </c>
      <c r="E806" s="5">
        <v>3389.2672013400002</v>
      </c>
      <c r="F806" s="5">
        <f t="shared" si="36"/>
        <v>5.1796665903144521E-3</v>
      </c>
      <c r="H806" s="5">
        <v>1126</v>
      </c>
      <c r="I806" s="5">
        <v>704</v>
      </c>
      <c r="J806" s="5">
        <f t="shared" si="37"/>
        <v>1830</v>
      </c>
      <c r="K806" s="5">
        <f t="shared" si="38"/>
        <v>9.4787898602754481</v>
      </c>
      <c r="Q806" s="27"/>
      <c r="R806" s="28"/>
    </row>
    <row r="807" spans="1:18" x14ac:dyDescent="0.3">
      <c r="A807" s="21" t="s">
        <v>1135</v>
      </c>
      <c r="B807" t="s">
        <v>1116</v>
      </c>
      <c r="C807" s="22" t="s">
        <v>1267</v>
      </c>
      <c r="D807" s="5">
        <v>53.706727959800006</v>
      </c>
      <c r="E807" s="5">
        <v>19.457149669500001</v>
      </c>
      <c r="F807" s="5">
        <f t="shared" si="36"/>
        <v>0.362285143940697</v>
      </c>
      <c r="H807" s="5">
        <v>0</v>
      </c>
      <c r="I807" s="5">
        <v>0</v>
      </c>
      <c r="J807" s="5">
        <f t="shared" si="37"/>
        <v>0</v>
      </c>
      <c r="K807" s="5">
        <f t="shared" si="38"/>
        <v>0</v>
      </c>
      <c r="Q807" s="25"/>
      <c r="R807" s="31"/>
    </row>
    <row r="808" spans="1:18" x14ac:dyDescent="0.3">
      <c r="A808" s="21" t="s">
        <v>1135</v>
      </c>
      <c r="B808" t="s">
        <v>1116</v>
      </c>
      <c r="C808" s="22" t="s">
        <v>1278</v>
      </c>
      <c r="D808" s="5">
        <v>53.706727959800006</v>
      </c>
      <c r="E808" s="5">
        <v>14.692041825</v>
      </c>
      <c r="F808" s="5">
        <f t="shared" si="36"/>
        <v>0.27356054600826052</v>
      </c>
      <c r="H808" s="5">
        <v>0</v>
      </c>
      <c r="I808" s="5">
        <v>0</v>
      </c>
      <c r="J808" s="5">
        <f t="shared" si="37"/>
        <v>0</v>
      </c>
      <c r="K808" s="5">
        <f t="shared" si="38"/>
        <v>0</v>
      </c>
      <c r="Q808" s="27"/>
      <c r="R808" s="28"/>
    </row>
    <row r="809" spans="1:18" x14ac:dyDescent="0.3">
      <c r="A809" s="21" t="s">
        <v>1135</v>
      </c>
      <c r="B809" t="s">
        <v>1116</v>
      </c>
      <c r="C809" s="22" t="s">
        <v>1276</v>
      </c>
      <c r="D809" s="5">
        <v>53.706727959800006</v>
      </c>
      <c r="E809" s="5">
        <v>19.5575364653</v>
      </c>
      <c r="F809" s="5">
        <f t="shared" si="36"/>
        <v>0.36415431005104243</v>
      </c>
      <c r="H809" s="5">
        <v>0</v>
      </c>
      <c r="I809" s="5">
        <v>0</v>
      </c>
      <c r="J809" s="5">
        <f t="shared" si="37"/>
        <v>0</v>
      </c>
      <c r="K809" s="5">
        <f t="shared" si="38"/>
        <v>0</v>
      </c>
      <c r="Q809" s="27"/>
      <c r="R809" s="28"/>
    </row>
    <row r="810" spans="1:18" x14ac:dyDescent="0.3">
      <c r="A810" s="21" t="s">
        <v>1135</v>
      </c>
      <c r="B810" t="s">
        <v>805</v>
      </c>
      <c r="C810" s="22" t="s">
        <v>1310</v>
      </c>
      <c r="D810" s="5">
        <v>485780.11269124993</v>
      </c>
      <c r="E810" s="5">
        <v>181908.48415999999</v>
      </c>
      <c r="F810" s="5">
        <f t="shared" si="36"/>
        <v>0.37446671736357517</v>
      </c>
      <c r="H810" s="5">
        <v>182985</v>
      </c>
      <c r="I810" s="5">
        <v>728</v>
      </c>
      <c r="J810" s="5">
        <f t="shared" si="37"/>
        <v>183713</v>
      </c>
      <c r="K810" s="5">
        <f t="shared" si="38"/>
        <v>68794.404047014483</v>
      </c>
      <c r="Q810" s="25"/>
      <c r="R810" s="31"/>
    </row>
    <row r="811" spans="1:18" x14ac:dyDescent="0.3">
      <c r="A811" s="21" t="s">
        <v>1135</v>
      </c>
      <c r="B811" t="s">
        <v>805</v>
      </c>
      <c r="C811" s="22" t="s">
        <v>1280</v>
      </c>
      <c r="D811" s="5">
        <v>485780.11269124993</v>
      </c>
      <c r="E811" s="5">
        <v>201335.396924</v>
      </c>
      <c r="F811" s="5">
        <f t="shared" si="36"/>
        <v>0.41445788261810523</v>
      </c>
      <c r="H811" s="5">
        <v>182985</v>
      </c>
      <c r="I811" s="5">
        <v>728</v>
      </c>
      <c r="J811" s="5">
        <f t="shared" si="37"/>
        <v>183713</v>
      </c>
      <c r="K811" s="5">
        <f t="shared" si="38"/>
        <v>76141.300989419964</v>
      </c>
      <c r="Q811" s="27"/>
      <c r="R811" s="28"/>
    </row>
    <row r="812" spans="1:18" x14ac:dyDescent="0.3">
      <c r="A812" s="21" t="s">
        <v>1135</v>
      </c>
      <c r="B812" t="s">
        <v>805</v>
      </c>
      <c r="C812" s="22" t="s">
        <v>1283</v>
      </c>
      <c r="D812" s="5">
        <v>485780.11269124993</v>
      </c>
      <c r="E812" s="5">
        <v>42727.949230899998</v>
      </c>
      <c r="F812" s="5">
        <f t="shared" si="36"/>
        <v>8.7957386715945801E-2</v>
      </c>
      <c r="H812" s="5">
        <v>182985</v>
      </c>
      <c r="I812" s="5">
        <v>728</v>
      </c>
      <c r="J812" s="5">
        <f t="shared" si="37"/>
        <v>183713</v>
      </c>
      <c r="K812" s="5">
        <f t="shared" si="38"/>
        <v>16158.915385746552</v>
      </c>
      <c r="Q812" s="27"/>
      <c r="R812" s="28"/>
    </row>
    <row r="813" spans="1:18" x14ac:dyDescent="0.3">
      <c r="A813" s="21" t="s">
        <v>1135</v>
      </c>
      <c r="B813" t="s">
        <v>805</v>
      </c>
      <c r="C813" s="22" t="s">
        <v>1311</v>
      </c>
      <c r="D813" s="5">
        <v>485780.11269124993</v>
      </c>
      <c r="E813" s="5">
        <v>9715.0955518499995</v>
      </c>
      <c r="F813" s="5">
        <f t="shared" si="36"/>
        <v>1.999895693141452E-2</v>
      </c>
      <c r="H813" s="5">
        <v>182985</v>
      </c>
      <c r="I813" s="5">
        <v>728</v>
      </c>
      <c r="J813" s="5">
        <f t="shared" si="37"/>
        <v>183713</v>
      </c>
      <c r="K813" s="5">
        <f t="shared" si="38"/>
        <v>3674.0683747409557</v>
      </c>
      <c r="Q813" s="25"/>
      <c r="R813" s="31"/>
    </row>
    <row r="814" spans="1:18" x14ac:dyDescent="0.3">
      <c r="A814" s="21" t="s">
        <v>1135</v>
      </c>
      <c r="B814" t="s">
        <v>805</v>
      </c>
      <c r="C814" s="22" t="s">
        <v>1313</v>
      </c>
      <c r="D814" s="5">
        <v>485780.11269124993</v>
      </c>
      <c r="E814" s="5">
        <v>50093.186824500001</v>
      </c>
      <c r="F814" s="5">
        <f t="shared" si="36"/>
        <v>0.10311905637095937</v>
      </c>
      <c r="H814" s="5">
        <v>182985</v>
      </c>
      <c r="I814" s="5">
        <v>728</v>
      </c>
      <c r="J814" s="5">
        <f t="shared" si="37"/>
        <v>183713</v>
      </c>
      <c r="K814" s="5">
        <f t="shared" si="38"/>
        <v>18944.311203078061</v>
      </c>
      <c r="Q814" s="27"/>
      <c r="R814" s="28"/>
    </row>
    <row r="815" spans="1:18" x14ac:dyDescent="0.3">
      <c r="A815" s="21" t="s">
        <v>1135</v>
      </c>
      <c r="B815" t="s">
        <v>1119</v>
      </c>
      <c r="C815" s="22" t="s">
        <v>1261</v>
      </c>
      <c r="D815" s="5">
        <v>16570.0821513913</v>
      </c>
      <c r="E815" s="5">
        <v>18.3025381643</v>
      </c>
      <c r="F815" s="5">
        <f t="shared" si="36"/>
        <v>1.1045532542977305E-3</v>
      </c>
      <c r="H815" s="5">
        <v>0</v>
      </c>
      <c r="I815" s="5">
        <v>0</v>
      </c>
      <c r="J815" s="5">
        <f t="shared" si="37"/>
        <v>0</v>
      </c>
      <c r="K815" s="5">
        <f t="shared" si="38"/>
        <v>0</v>
      </c>
      <c r="Q815" s="27"/>
      <c r="R815" s="28"/>
    </row>
    <row r="816" spans="1:18" x14ac:dyDescent="0.3">
      <c r="A816" s="21" t="s">
        <v>1135</v>
      </c>
      <c r="B816" t="s">
        <v>1119</v>
      </c>
      <c r="C816" s="22" t="s">
        <v>1263</v>
      </c>
      <c r="D816" s="5">
        <v>16570.0821513913</v>
      </c>
      <c r="E816" s="5">
        <v>15960.2259452</v>
      </c>
      <c r="F816" s="5">
        <f t="shared" si="36"/>
        <v>0.9631953420255015</v>
      </c>
      <c r="H816" s="5">
        <v>0</v>
      </c>
      <c r="I816" s="5">
        <v>0</v>
      </c>
      <c r="J816" s="5">
        <f t="shared" si="37"/>
        <v>0</v>
      </c>
      <c r="K816" s="5">
        <f t="shared" si="38"/>
        <v>0</v>
      </c>
      <c r="Q816" s="25"/>
      <c r="R816" s="31"/>
    </row>
    <row r="817" spans="1:18" x14ac:dyDescent="0.3">
      <c r="A817" s="21" t="s">
        <v>1135</v>
      </c>
      <c r="B817" t="s">
        <v>1119</v>
      </c>
      <c r="C817" s="22" t="s">
        <v>1279</v>
      </c>
      <c r="D817" s="5">
        <v>16570.0821513913</v>
      </c>
      <c r="E817" s="5">
        <v>415.71177460400003</v>
      </c>
      <c r="F817" s="5">
        <f t="shared" si="36"/>
        <v>2.5088093758732208E-2</v>
      </c>
      <c r="H817" s="5">
        <v>0</v>
      </c>
      <c r="I817" s="5">
        <v>0</v>
      </c>
      <c r="J817" s="5">
        <f t="shared" si="37"/>
        <v>0</v>
      </c>
      <c r="K817" s="5">
        <f t="shared" si="38"/>
        <v>0</v>
      </c>
      <c r="Q817" s="27"/>
      <c r="R817" s="28"/>
    </row>
    <row r="818" spans="1:18" x14ac:dyDescent="0.3">
      <c r="A818" s="21" t="s">
        <v>1135</v>
      </c>
      <c r="B818" t="s">
        <v>1119</v>
      </c>
      <c r="C818" s="22" t="s">
        <v>1276</v>
      </c>
      <c r="D818" s="5">
        <v>16570.0821513913</v>
      </c>
      <c r="E818" s="5">
        <v>175.84189342299999</v>
      </c>
      <c r="F818" s="5">
        <f t="shared" si="36"/>
        <v>1.0612010961468618E-2</v>
      </c>
      <c r="H818" s="5">
        <v>0</v>
      </c>
      <c r="I818" s="5">
        <v>0</v>
      </c>
      <c r="J818" s="5">
        <f t="shared" si="37"/>
        <v>0</v>
      </c>
      <c r="K818" s="5">
        <f t="shared" si="38"/>
        <v>0</v>
      </c>
      <c r="Q818" s="27"/>
      <c r="R818" s="28"/>
    </row>
    <row r="819" spans="1:18" x14ac:dyDescent="0.3">
      <c r="A819" s="21" t="s">
        <v>1136</v>
      </c>
      <c r="B819" t="s">
        <v>854</v>
      </c>
      <c r="C819" s="22" t="s">
        <v>1298</v>
      </c>
      <c r="D819" s="5">
        <v>779673.09296470194</v>
      </c>
      <c r="E819" s="5">
        <v>10175.7078093</v>
      </c>
      <c r="F819" s="5">
        <f t="shared" si="36"/>
        <v>1.3051249172402418E-2</v>
      </c>
      <c r="H819" s="5">
        <v>40885</v>
      </c>
      <c r="I819" s="5">
        <v>1745</v>
      </c>
      <c r="J819" s="5">
        <f t="shared" si="37"/>
        <v>42630</v>
      </c>
      <c r="K819" s="5">
        <f t="shared" si="38"/>
        <v>556.37475221951513</v>
      </c>
      <c r="Q819" s="25"/>
      <c r="R819" s="31"/>
    </row>
    <row r="820" spans="1:18" x14ac:dyDescent="0.3">
      <c r="A820" s="21" t="s">
        <v>1136</v>
      </c>
      <c r="B820" t="s">
        <v>854</v>
      </c>
      <c r="C820" s="22" t="s">
        <v>1314</v>
      </c>
      <c r="D820" s="5">
        <v>779673.09296470194</v>
      </c>
      <c r="E820" s="5">
        <v>282.06386540199998</v>
      </c>
      <c r="F820" s="5">
        <f t="shared" si="36"/>
        <v>3.6177196307936435E-4</v>
      </c>
      <c r="H820" s="5">
        <v>40885</v>
      </c>
      <c r="I820" s="5">
        <v>1745</v>
      </c>
      <c r="J820" s="5">
        <f t="shared" si="37"/>
        <v>42630</v>
      </c>
      <c r="K820" s="5">
        <f t="shared" si="38"/>
        <v>15.422338786073302</v>
      </c>
      <c r="Q820" s="27"/>
      <c r="R820" s="28"/>
    </row>
    <row r="821" spans="1:18" x14ac:dyDescent="0.3">
      <c r="A821" s="21" t="s">
        <v>1136</v>
      </c>
      <c r="B821" t="s">
        <v>854</v>
      </c>
      <c r="C821" s="22" t="s">
        <v>1315</v>
      </c>
      <c r="D821" s="5">
        <v>779673.09296470194</v>
      </c>
      <c r="E821" s="5">
        <v>142877.21775899999</v>
      </c>
      <c r="F821" s="5">
        <f t="shared" si="36"/>
        <v>0.18325272354303043</v>
      </c>
      <c r="H821" s="5">
        <v>40885</v>
      </c>
      <c r="I821" s="5">
        <v>1745</v>
      </c>
      <c r="J821" s="5">
        <f t="shared" si="37"/>
        <v>42630</v>
      </c>
      <c r="K821" s="5">
        <f t="shared" si="38"/>
        <v>7812.0636046393874</v>
      </c>
      <c r="Q821" s="27"/>
      <c r="R821" s="28"/>
    </row>
    <row r="822" spans="1:18" x14ac:dyDescent="0.3">
      <c r="A822" s="21" t="s">
        <v>1136</v>
      </c>
      <c r="B822" t="s">
        <v>854</v>
      </c>
      <c r="C822" s="22" t="s">
        <v>1316</v>
      </c>
      <c r="D822" s="5">
        <v>779673.09296470194</v>
      </c>
      <c r="E822" s="5">
        <v>626338.10353099997</v>
      </c>
      <c r="F822" s="5">
        <f t="shared" si="36"/>
        <v>0.80333425532148783</v>
      </c>
      <c r="H822" s="5">
        <v>40885</v>
      </c>
      <c r="I822" s="5">
        <v>1745</v>
      </c>
      <c r="J822" s="5">
        <f t="shared" si="37"/>
        <v>42630</v>
      </c>
      <c r="K822" s="5">
        <f t="shared" si="38"/>
        <v>34246.139304355027</v>
      </c>
      <c r="Q822" s="25"/>
      <c r="R822" s="31"/>
    </row>
    <row r="823" spans="1:18" x14ac:dyDescent="0.3">
      <c r="A823" s="21" t="s">
        <v>1136</v>
      </c>
      <c r="B823" t="s">
        <v>630</v>
      </c>
      <c r="C823" s="22" t="s">
        <v>1317</v>
      </c>
      <c r="D823" s="5">
        <v>803878.38459256</v>
      </c>
      <c r="E823" s="5">
        <v>311830.14026399999</v>
      </c>
      <c r="F823" s="5">
        <f t="shared" si="36"/>
        <v>0.38790710913572934</v>
      </c>
      <c r="H823" s="5">
        <v>15273</v>
      </c>
      <c r="I823" s="5">
        <v>1319</v>
      </c>
      <c r="J823" s="5">
        <f t="shared" si="37"/>
        <v>16592</v>
      </c>
      <c r="K823" s="5">
        <f t="shared" si="38"/>
        <v>6436.154754780021</v>
      </c>
      <c r="Q823" s="25"/>
      <c r="R823" s="24"/>
    </row>
    <row r="824" spans="1:18" x14ac:dyDescent="0.3">
      <c r="A824" s="21" t="s">
        <v>1136</v>
      </c>
      <c r="B824" t="s">
        <v>630</v>
      </c>
      <c r="C824" s="22" t="s">
        <v>1298</v>
      </c>
      <c r="D824" s="5">
        <v>803878.38459256</v>
      </c>
      <c r="E824" s="5">
        <v>338473.69451100001</v>
      </c>
      <c r="F824" s="5">
        <f t="shared" si="36"/>
        <v>0.42105087162227028</v>
      </c>
      <c r="H824" s="5">
        <v>15273</v>
      </c>
      <c r="I824" s="5">
        <v>1319</v>
      </c>
      <c r="J824" s="5">
        <f t="shared" si="37"/>
        <v>16592</v>
      </c>
      <c r="K824" s="5">
        <f t="shared" si="38"/>
        <v>6986.0760619567081</v>
      </c>
      <c r="Q824" s="29"/>
      <c r="R824" s="30"/>
    </row>
    <row r="825" spans="1:18" x14ac:dyDescent="0.3">
      <c r="A825" s="21" t="s">
        <v>1136</v>
      </c>
      <c r="B825" t="s">
        <v>630</v>
      </c>
      <c r="C825" s="22" t="s">
        <v>1318</v>
      </c>
      <c r="D825" s="5">
        <v>803878.38459256</v>
      </c>
      <c r="E825" s="5">
        <v>3093.44013236</v>
      </c>
      <c r="F825" s="5">
        <f t="shared" si="36"/>
        <v>3.8481444353400396E-3</v>
      </c>
      <c r="H825" s="5">
        <v>15273</v>
      </c>
      <c r="I825" s="5">
        <v>1319</v>
      </c>
      <c r="J825" s="5">
        <f t="shared" si="37"/>
        <v>16592</v>
      </c>
      <c r="K825" s="5">
        <f t="shared" si="38"/>
        <v>63.848412471161936</v>
      </c>
      <c r="Q825" s="27"/>
      <c r="R825" s="28"/>
    </row>
    <row r="826" spans="1:18" x14ac:dyDescent="0.3">
      <c r="A826" s="21" t="s">
        <v>1136</v>
      </c>
      <c r="B826" t="s">
        <v>630</v>
      </c>
      <c r="C826" s="22" t="s">
        <v>1299</v>
      </c>
      <c r="D826" s="5">
        <v>803878.38459256</v>
      </c>
      <c r="E826" s="5">
        <v>129307.026088</v>
      </c>
      <c r="F826" s="5">
        <f t="shared" si="36"/>
        <v>0.16085396568230695</v>
      </c>
      <c r="H826" s="5">
        <v>15273</v>
      </c>
      <c r="I826" s="5">
        <v>1319</v>
      </c>
      <c r="J826" s="5">
        <f t="shared" si="37"/>
        <v>16592</v>
      </c>
      <c r="K826" s="5">
        <f t="shared" si="38"/>
        <v>2668.8889986008371</v>
      </c>
      <c r="Q826" s="27"/>
      <c r="R826" s="28"/>
    </row>
    <row r="827" spans="1:18" x14ac:dyDescent="0.3">
      <c r="A827" s="21" t="s">
        <v>1136</v>
      </c>
      <c r="B827" t="s">
        <v>630</v>
      </c>
      <c r="C827" s="22" t="s">
        <v>1316</v>
      </c>
      <c r="D827" s="5">
        <v>803878.38459256</v>
      </c>
      <c r="E827" s="5">
        <v>21174.083597199999</v>
      </c>
      <c r="F827" s="5">
        <f t="shared" si="36"/>
        <v>2.6339909124353345E-2</v>
      </c>
      <c r="H827" s="5">
        <v>15273</v>
      </c>
      <c r="I827" s="5">
        <v>1319</v>
      </c>
      <c r="J827" s="5">
        <f t="shared" si="37"/>
        <v>16592</v>
      </c>
      <c r="K827" s="5">
        <f t="shared" si="38"/>
        <v>437.0317721912707</v>
      </c>
      <c r="Q827" s="25"/>
      <c r="R827" s="31"/>
    </row>
    <row r="828" spans="1:18" x14ac:dyDescent="0.3">
      <c r="A828" s="21" t="s">
        <v>1136</v>
      </c>
      <c r="B828" t="s">
        <v>957</v>
      </c>
      <c r="C828" s="22" t="s">
        <v>1276</v>
      </c>
      <c r="D828" s="5">
        <v>349670.44652260002</v>
      </c>
      <c r="E828" s="5">
        <v>37093.310968600003</v>
      </c>
      <c r="F828" s="5">
        <f t="shared" si="36"/>
        <v>0.10608077215985874</v>
      </c>
      <c r="H828" s="5">
        <v>1044</v>
      </c>
      <c r="I828" s="5">
        <v>918</v>
      </c>
      <c r="J828" s="5">
        <f t="shared" si="37"/>
        <v>1962</v>
      </c>
      <c r="K828" s="5">
        <f t="shared" si="38"/>
        <v>208.13047497764285</v>
      </c>
      <c r="Q828" s="27"/>
      <c r="R828" s="28"/>
    </row>
    <row r="829" spans="1:18" x14ac:dyDescent="0.3">
      <c r="A829" s="21" t="s">
        <v>1136</v>
      </c>
      <c r="B829" t="s">
        <v>957</v>
      </c>
      <c r="C829" s="22" t="s">
        <v>1308</v>
      </c>
      <c r="D829" s="5">
        <v>349670.44652260002</v>
      </c>
      <c r="E829" s="5">
        <v>51872.685098000002</v>
      </c>
      <c r="F829" s="5">
        <f t="shared" si="36"/>
        <v>0.14834735281137734</v>
      </c>
      <c r="H829" s="5">
        <v>1044</v>
      </c>
      <c r="I829" s="5">
        <v>918</v>
      </c>
      <c r="J829" s="5">
        <f t="shared" si="37"/>
        <v>1962</v>
      </c>
      <c r="K829" s="5">
        <f t="shared" si="38"/>
        <v>291.05750621592233</v>
      </c>
      <c r="Q829" s="27"/>
      <c r="R829" s="28"/>
    </row>
    <row r="830" spans="1:18" x14ac:dyDescent="0.3">
      <c r="A830" s="21" t="s">
        <v>1136</v>
      </c>
      <c r="B830" t="s">
        <v>957</v>
      </c>
      <c r="C830" s="22" t="s">
        <v>1309</v>
      </c>
      <c r="D830" s="5">
        <v>349670.44652260002</v>
      </c>
      <c r="E830" s="5">
        <v>260704.45045599999</v>
      </c>
      <c r="F830" s="5">
        <f t="shared" si="36"/>
        <v>0.74557187502876388</v>
      </c>
      <c r="H830" s="5">
        <v>1044</v>
      </c>
      <c r="I830" s="5">
        <v>918</v>
      </c>
      <c r="J830" s="5">
        <f t="shared" si="37"/>
        <v>1962</v>
      </c>
      <c r="K830" s="5">
        <f t="shared" si="38"/>
        <v>1462.8120188064347</v>
      </c>
      <c r="Q830" s="25"/>
      <c r="R830" s="31"/>
    </row>
    <row r="831" spans="1:18" x14ac:dyDescent="0.3">
      <c r="A831" s="21" t="s">
        <v>1136</v>
      </c>
      <c r="B831" t="s">
        <v>673</v>
      </c>
      <c r="C831" s="22" t="s">
        <v>1312</v>
      </c>
      <c r="D831" s="5">
        <v>313419.85141890374</v>
      </c>
      <c r="E831" s="5">
        <v>427.17339012100001</v>
      </c>
      <c r="F831" s="5">
        <f t="shared" si="36"/>
        <v>1.3629429922422435E-3</v>
      </c>
      <c r="H831" s="5">
        <v>15568</v>
      </c>
      <c r="I831" s="5">
        <v>342</v>
      </c>
      <c r="J831" s="5">
        <f t="shared" si="37"/>
        <v>15910</v>
      </c>
      <c r="K831" s="5">
        <f t="shared" si="38"/>
        <v>21.684423006574093</v>
      </c>
      <c r="Q831" s="27"/>
      <c r="R831" s="28"/>
    </row>
    <row r="832" spans="1:18" x14ac:dyDescent="0.3">
      <c r="A832" s="21" t="s">
        <v>1136</v>
      </c>
      <c r="B832" t="s">
        <v>673</v>
      </c>
      <c r="C832" s="22" t="s">
        <v>1319</v>
      </c>
      <c r="D832" s="5">
        <v>313419.85141890374</v>
      </c>
      <c r="E832" s="5">
        <v>573.25804041200001</v>
      </c>
      <c r="F832" s="5">
        <f t="shared" si="36"/>
        <v>1.8290418996013355E-3</v>
      </c>
      <c r="H832" s="5">
        <v>15568</v>
      </c>
      <c r="I832" s="5">
        <v>342</v>
      </c>
      <c r="J832" s="5">
        <f t="shared" si="37"/>
        <v>15910</v>
      </c>
      <c r="K832" s="5">
        <f t="shared" si="38"/>
        <v>29.100056622657249</v>
      </c>
      <c r="Q832" s="27"/>
      <c r="R832" s="28"/>
    </row>
    <row r="833" spans="1:18" x14ac:dyDescent="0.3">
      <c r="A833" s="21" t="s">
        <v>1136</v>
      </c>
      <c r="B833" t="s">
        <v>673</v>
      </c>
      <c r="C833" s="22" t="s">
        <v>1318</v>
      </c>
      <c r="D833" s="5">
        <v>313419.85141890374</v>
      </c>
      <c r="E833" s="5">
        <v>924.83830793599998</v>
      </c>
      <c r="F833" s="5">
        <f t="shared" si="36"/>
        <v>2.9507968424753676E-3</v>
      </c>
      <c r="H833" s="5">
        <v>15568</v>
      </c>
      <c r="I833" s="5">
        <v>342</v>
      </c>
      <c r="J833" s="5">
        <f t="shared" si="37"/>
        <v>15910</v>
      </c>
      <c r="K833" s="5">
        <f t="shared" si="38"/>
        <v>46.947177763783095</v>
      </c>
      <c r="Q833" s="25"/>
      <c r="R833" s="31"/>
    </row>
    <row r="834" spans="1:18" x14ac:dyDescent="0.3">
      <c r="A834" s="21" t="s">
        <v>1136</v>
      </c>
      <c r="B834" t="s">
        <v>673</v>
      </c>
      <c r="C834" s="22" t="s">
        <v>1313</v>
      </c>
      <c r="D834" s="5">
        <v>313419.85141890374</v>
      </c>
      <c r="E834" s="5">
        <v>34748.5198676</v>
      </c>
      <c r="F834" s="5">
        <f t="shared" si="36"/>
        <v>0.1108689181948357</v>
      </c>
      <c r="H834" s="5">
        <v>15568</v>
      </c>
      <c r="I834" s="5">
        <v>342</v>
      </c>
      <c r="J834" s="5">
        <f t="shared" si="37"/>
        <v>15910</v>
      </c>
      <c r="K834" s="5">
        <f t="shared" si="38"/>
        <v>1763.9244884798361</v>
      </c>
      <c r="Q834" s="27"/>
      <c r="R834" s="28"/>
    </row>
    <row r="835" spans="1:18" x14ac:dyDescent="0.3">
      <c r="A835" s="21" t="s">
        <v>1136</v>
      </c>
      <c r="B835" t="s">
        <v>673</v>
      </c>
      <c r="C835" s="22" t="s">
        <v>1320</v>
      </c>
      <c r="D835" s="5">
        <v>313419.85141890374</v>
      </c>
      <c r="E835" s="5">
        <v>160600.02419</v>
      </c>
      <c r="F835" s="5">
        <f t="shared" ref="F835:F898" si="39">E835/D835</f>
        <v>0.51241178075650606</v>
      </c>
      <c r="H835" s="5">
        <v>15568</v>
      </c>
      <c r="I835" s="5">
        <v>342</v>
      </c>
      <c r="J835" s="5">
        <f t="shared" ref="J835:J898" si="40">SUM(H835:I835)</f>
        <v>15910</v>
      </c>
      <c r="K835" s="5">
        <f t="shared" ref="K835:K898" si="41">J835*F835</f>
        <v>8152.4714318360111</v>
      </c>
      <c r="Q835" s="27"/>
      <c r="R835" s="28"/>
    </row>
    <row r="836" spans="1:18" x14ac:dyDescent="0.3">
      <c r="A836" s="21" t="s">
        <v>1136</v>
      </c>
      <c r="B836" t="s">
        <v>673</v>
      </c>
      <c r="C836" s="22" t="s">
        <v>1321</v>
      </c>
      <c r="D836" s="5">
        <v>313419.85141890374</v>
      </c>
      <c r="E836" s="5">
        <v>114738.19104200001</v>
      </c>
      <c r="F836" s="5">
        <f t="shared" si="39"/>
        <v>0.36608463223551779</v>
      </c>
      <c r="H836" s="5">
        <v>15568</v>
      </c>
      <c r="I836" s="5">
        <v>342</v>
      </c>
      <c r="J836" s="5">
        <f t="shared" si="40"/>
        <v>15910</v>
      </c>
      <c r="K836" s="5">
        <f t="shared" si="41"/>
        <v>5824.406498867088</v>
      </c>
      <c r="Q836" s="25"/>
      <c r="R836" s="31"/>
    </row>
    <row r="837" spans="1:18" x14ac:dyDescent="0.3">
      <c r="A837" s="21" t="s">
        <v>1136</v>
      </c>
      <c r="B837" t="s">
        <v>673</v>
      </c>
      <c r="C837" s="22" t="s">
        <v>1322</v>
      </c>
      <c r="D837" s="5">
        <v>313419.85141890374</v>
      </c>
      <c r="E837" s="5">
        <v>1407.6925246200001</v>
      </c>
      <c r="F837" s="5">
        <f t="shared" si="39"/>
        <v>4.4913955457739586E-3</v>
      </c>
      <c r="H837" s="5">
        <v>15568</v>
      </c>
      <c r="I837" s="5">
        <v>342</v>
      </c>
      <c r="J837" s="5">
        <f t="shared" si="40"/>
        <v>15910</v>
      </c>
      <c r="K837" s="5">
        <f t="shared" si="41"/>
        <v>71.458103133263677</v>
      </c>
      <c r="Q837" s="27"/>
      <c r="R837" s="28"/>
    </row>
    <row r="838" spans="1:18" x14ac:dyDescent="0.3">
      <c r="A838" s="21" t="s">
        <v>1136</v>
      </c>
      <c r="B838" t="s">
        <v>673</v>
      </c>
      <c r="C838" s="22" t="s">
        <v>1323</v>
      </c>
      <c r="D838" s="5">
        <v>313419.85141890374</v>
      </c>
      <c r="E838" s="5">
        <v>0.15405621471100001</v>
      </c>
      <c r="F838" s="5">
        <f t="shared" si="39"/>
        <v>4.9153304748745793E-7</v>
      </c>
      <c r="H838" s="5">
        <v>15568</v>
      </c>
      <c r="I838" s="5">
        <v>342</v>
      </c>
      <c r="J838" s="5">
        <f t="shared" si="40"/>
        <v>15910</v>
      </c>
      <c r="K838" s="5">
        <f t="shared" si="41"/>
        <v>7.820290785525456E-3</v>
      </c>
      <c r="Q838" s="27"/>
      <c r="R838" s="28"/>
    </row>
    <row r="839" spans="1:18" x14ac:dyDescent="0.3">
      <c r="A839" s="21" t="s">
        <v>1136</v>
      </c>
      <c r="B839" t="s">
        <v>970</v>
      </c>
      <c r="C839" s="22" t="s">
        <v>1297</v>
      </c>
      <c r="D839" s="5">
        <v>367913.91299300001</v>
      </c>
      <c r="E839" s="5">
        <v>105086.81004</v>
      </c>
      <c r="F839" s="5">
        <f t="shared" si="39"/>
        <v>0.28562880154521203</v>
      </c>
      <c r="H839" s="5">
        <v>204</v>
      </c>
      <c r="I839" s="5">
        <v>298</v>
      </c>
      <c r="J839" s="5">
        <f t="shared" si="40"/>
        <v>502</v>
      </c>
      <c r="K839" s="5">
        <f t="shared" si="41"/>
        <v>143.38565837569644</v>
      </c>
      <c r="Q839" s="25"/>
      <c r="R839" s="31"/>
    </row>
    <row r="840" spans="1:18" x14ac:dyDescent="0.3">
      <c r="A840" s="21" t="s">
        <v>1136</v>
      </c>
      <c r="B840" t="s">
        <v>970</v>
      </c>
      <c r="C840" s="22" t="s">
        <v>1308</v>
      </c>
      <c r="D840" s="5">
        <v>367913.91299300001</v>
      </c>
      <c r="E840" s="5">
        <v>152462.95938499999</v>
      </c>
      <c r="F840" s="5">
        <f t="shared" si="39"/>
        <v>0.41439846116366025</v>
      </c>
      <c r="H840" s="5">
        <v>204</v>
      </c>
      <c r="I840" s="5">
        <v>298</v>
      </c>
      <c r="J840" s="5">
        <f t="shared" si="40"/>
        <v>502</v>
      </c>
      <c r="K840" s="5">
        <f t="shared" si="41"/>
        <v>208.02802750415745</v>
      </c>
      <c r="Q840" s="27"/>
      <c r="R840" s="28"/>
    </row>
    <row r="841" spans="1:18" x14ac:dyDescent="0.3">
      <c r="A841" s="21" t="s">
        <v>1136</v>
      </c>
      <c r="B841" t="s">
        <v>970</v>
      </c>
      <c r="C841" s="22" t="s">
        <v>1309</v>
      </c>
      <c r="D841" s="5">
        <v>367913.91299300001</v>
      </c>
      <c r="E841" s="5">
        <v>47877.384807599999</v>
      </c>
      <c r="F841" s="5">
        <f t="shared" si="39"/>
        <v>0.1301320312083738</v>
      </c>
      <c r="H841" s="5">
        <v>204</v>
      </c>
      <c r="I841" s="5">
        <v>298</v>
      </c>
      <c r="J841" s="5">
        <f t="shared" si="40"/>
        <v>502</v>
      </c>
      <c r="K841" s="5">
        <f t="shared" si="41"/>
        <v>65.326279666603654</v>
      </c>
      <c r="Q841" s="27"/>
      <c r="R841" s="28"/>
    </row>
    <row r="842" spans="1:18" x14ac:dyDescent="0.3">
      <c r="A842" s="21" t="s">
        <v>1136</v>
      </c>
      <c r="B842" t="s">
        <v>970</v>
      </c>
      <c r="C842" s="22" t="s">
        <v>1299</v>
      </c>
      <c r="D842" s="5">
        <v>367913.91299300001</v>
      </c>
      <c r="E842" s="5">
        <v>62486.7587604</v>
      </c>
      <c r="F842" s="5">
        <f t="shared" si="39"/>
        <v>0.1698407060827539</v>
      </c>
      <c r="H842" s="5">
        <v>204</v>
      </c>
      <c r="I842" s="5">
        <v>298</v>
      </c>
      <c r="J842" s="5">
        <f t="shared" si="40"/>
        <v>502</v>
      </c>
      <c r="K842" s="5">
        <f t="shared" si="41"/>
        <v>85.26003445354246</v>
      </c>
      <c r="Q842" s="25"/>
      <c r="R842" s="31"/>
    </row>
    <row r="843" spans="1:18" x14ac:dyDescent="0.3">
      <c r="A843" s="21" t="s">
        <v>1136</v>
      </c>
      <c r="B843" t="s">
        <v>984</v>
      </c>
      <c r="C843" s="22" t="s">
        <v>1312</v>
      </c>
      <c r="D843" s="5">
        <v>582678.24630942999</v>
      </c>
      <c r="E843" s="5">
        <v>89085.858922600004</v>
      </c>
      <c r="F843" s="5">
        <f t="shared" si="39"/>
        <v>0.15289031208364548</v>
      </c>
      <c r="H843" s="5">
        <v>159</v>
      </c>
      <c r="I843" s="5">
        <v>1689</v>
      </c>
      <c r="J843" s="5">
        <f t="shared" si="40"/>
        <v>1848</v>
      </c>
      <c r="K843" s="5">
        <f t="shared" si="41"/>
        <v>282.54129673057685</v>
      </c>
      <c r="Q843" s="27"/>
      <c r="R843" s="28"/>
    </row>
    <row r="844" spans="1:18" x14ac:dyDescent="0.3">
      <c r="A844" s="21" t="s">
        <v>1136</v>
      </c>
      <c r="B844" t="s">
        <v>984</v>
      </c>
      <c r="C844" s="22" t="s">
        <v>1308</v>
      </c>
      <c r="D844" s="5">
        <v>582678.24630942999</v>
      </c>
      <c r="E844" s="5">
        <v>175414.044146</v>
      </c>
      <c r="F844" s="5">
        <f t="shared" si="39"/>
        <v>0.30104786862567506</v>
      </c>
      <c r="H844" s="5">
        <v>159</v>
      </c>
      <c r="I844" s="5">
        <v>1689</v>
      </c>
      <c r="J844" s="5">
        <f t="shared" si="40"/>
        <v>1848</v>
      </c>
      <c r="K844" s="5">
        <f t="shared" si="41"/>
        <v>556.33646122024754</v>
      </c>
      <c r="Q844" s="27"/>
      <c r="R844" s="28"/>
    </row>
    <row r="845" spans="1:18" x14ac:dyDescent="0.3">
      <c r="A845" s="21" t="s">
        <v>1136</v>
      </c>
      <c r="B845" t="s">
        <v>984</v>
      </c>
      <c r="C845" s="22" t="s">
        <v>1319</v>
      </c>
      <c r="D845" s="5">
        <v>582678.24630942999</v>
      </c>
      <c r="E845" s="5">
        <v>264643.807867</v>
      </c>
      <c r="F845" s="5">
        <f t="shared" si="39"/>
        <v>0.45418515199975645</v>
      </c>
      <c r="H845" s="5">
        <v>159</v>
      </c>
      <c r="I845" s="5">
        <v>1689</v>
      </c>
      <c r="J845" s="5">
        <f t="shared" si="40"/>
        <v>1848</v>
      </c>
      <c r="K845" s="5">
        <f t="shared" si="41"/>
        <v>839.33416089554987</v>
      </c>
      <c r="Q845" s="25"/>
      <c r="R845" s="31"/>
    </row>
    <row r="846" spans="1:18" x14ac:dyDescent="0.3">
      <c r="A846" s="21" t="s">
        <v>1136</v>
      </c>
      <c r="B846" t="s">
        <v>984</v>
      </c>
      <c r="C846" s="22" t="s">
        <v>1318</v>
      </c>
      <c r="D846" s="5">
        <v>582678.24630942999</v>
      </c>
      <c r="E846" s="5">
        <v>49749.722917699997</v>
      </c>
      <c r="F846" s="5">
        <f t="shared" si="39"/>
        <v>8.5381122828602246E-2</v>
      </c>
      <c r="H846" s="5">
        <v>159</v>
      </c>
      <c r="I846" s="5">
        <v>1689</v>
      </c>
      <c r="J846" s="5">
        <f t="shared" si="40"/>
        <v>1848</v>
      </c>
      <c r="K846" s="5">
        <f t="shared" si="41"/>
        <v>157.78431498725695</v>
      </c>
      <c r="Q846" s="27"/>
      <c r="R846" s="28"/>
    </row>
    <row r="847" spans="1:18" x14ac:dyDescent="0.3">
      <c r="A847" s="21" t="s">
        <v>1136</v>
      </c>
      <c r="B847" t="s">
        <v>984</v>
      </c>
      <c r="C847" s="22" t="s">
        <v>1320</v>
      </c>
      <c r="D847" s="5">
        <v>582678.24630942999</v>
      </c>
      <c r="E847" s="5">
        <v>3784.8124561300001</v>
      </c>
      <c r="F847" s="5">
        <f t="shared" si="39"/>
        <v>6.4955444623207778E-3</v>
      </c>
      <c r="H847" s="5">
        <v>159</v>
      </c>
      <c r="I847" s="5">
        <v>1689</v>
      </c>
      <c r="J847" s="5">
        <f t="shared" si="40"/>
        <v>1848</v>
      </c>
      <c r="K847" s="5">
        <f t="shared" si="41"/>
        <v>12.003766166368797</v>
      </c>
      <c r="Q847" s="27"/>
      <c r="R847" s="28"/>
    </row>
    <row r="848" spans="1:18" x14ac:dyDescent="0.3">
      <c r="A848" s="21" t="s">
        <v>1136</v>
      </c>
      <c r="B848" t="s">
        <v>986</v>
      </c>
      <c r="C848" s="22" t="s">
        <v>1324</v>
      </c>
      <c r="D848" s="5">
        <v>853864.62526001013</v>
      </c>
      <c r="E848" s="5">
        <v>609608.07501300005</v>
      </c>
      <c r="F848" s="5">
        <f t="shared" si="39"/>
        <v>0.71393995837146718</v>
      </c>
      <c r="H848" s="5">
        <v>10611</v>
      </c>
      <c r="I848" s="5">
        <v>552</v>
      </c>
      <c r="J848" s="5">
        <f t="shared" si="40"/>
        <v>11163</v>
      </c>
      <c r="K848" s="5">
        <f t="shared" si="41"/>
        <v>7969.7117553006883</v>
      </c>
      <c r="Q848" s="25"/>
      <c r="R848" s="31"/>
    </row>
    <row r="849" spans="1:18" x14ac:dyDescent="0.3">
      <c r="A849" s="21" t="s">
        <v>1136</v>
      </c>
      <c r="B849" t="s">
        <v>986</v>
      </c>
      <c r="C849" s="22" t="s">
        <v>1306</v>
      </c>
      <c r="D849" s="5">
        <v>853864.62526001013</v>
      </c>
      <c r="E849" s="5">
        <v>106263.899682</v>
      </c>
      <c r="F849" s="5">
        <f t="shared" si="39"/>
        <v>0.1244505235822852</v>
      </c>
      <c r="H849" s="5">
        <v>10611</v>
      </c>
      <c r="I849" s="5">
        <v>552</v>
      </c>
      <c r="J849" s="5">
        <f t="shared" si="40"/>
        <v>11163</v>
      </c>
      <c r="K849" s="5">
        <f t="shared" si="41"/>
        <v>1389.2411947490498</v>
      </c>
      <c r="Q849" s="27"/>
      <c r="R849" s="28"/>
    </row>
    <row r="850" spans="1:18" x14ac:dyDescent="0.3">
      <c r="A850" s="21" t="s">
        <v>1136</v>
      </c>
      <c r="B850" t="s">
        <v>986</v>
      </c>
      <c r="C850" s="22" t="s">
        <v>1325</v>
      </c>
      <c r="D850" s="5">
        <v>853864.62526001013</v>
      </c>
      <c r="E850" s="5">
        <v>26390.858840500001</v>
      </c>
      <c r="F850" s="5">
        <f t="shared" si="39"/>
        <v>3.0907544427740786E-2</v>
      </c>
      <c r="H850" s="5">
        <v>10611</v>
      </c>
      <c r="I850" s="5">
        <v>552</v>
      </c>
      <c r="J850" s="5">
        <f t="shared" si="40"/>
        <v>11163</v>
      </c>
      <c r="K850" s="5">
        <f t="shared" si="41"/>
        <v>345.02091844687038</v>
      </c>
      <c r="Q850" s="27"/>
      <c r="R850" s="28"/>
    </row>
    <row r="851" spans="1:18" x14ac:dyDescent="0.3">
      <c r="A851" s="21" t="s">
        <v>1136</v>
      </c>
      <c r="B851" t="s">
        <v>986</v>
      </c>
      <c r="C851" s="22" t="s">
        <v>1314</v>
      </c>
      <c r="D851" s="5">
        <v>853864.62526001013</v>
      </c>
      <c r="E851" s="5">
        <v>1282.21162351</v>
      </c>
      <c r="F851" s="5">
        <f t="shared" si="39"/>
        <v>1.5016568031724631E-3</v>
      </c>
      <c r="H851" s="5">
        <v>10611</v>
      </c>
      <c r="I851" s="5">
        <v>552</v>
      </c>
      <c r="J851" s="5">
        <f t="shared" si="40"/>
        <v>11163</v>
      </c>
      <c r="K851" s="5">
        <f t="shared" si="41"/>
        <v>16.762994893814206</v>
      </c>
      <c r="Q851" s="25"/>
      <c r="R851" s="31"/>
    </row>
    <row r="852" spans="1:18" x14ac:dyDescent="0.3">
      <c r="A852" s="21" t="s">
        <v>1136</v>
      </c>
      <c r="B852" t="s">
        <v>986</v>
      </c>
      <c r="C852" s="22" t="s">
        <v>1326</v>
      </c>
      <c r="D852" s="5">
        <v>853864.62526001013</v>
      </c>
      <c r="E852" s="5">
        <v>110319.580101</v>
      </c>
      <c r="F852" s="5">
        <f t="shared" si="39"/>
        <v>0.12920031681533428</v>
      </c>
      <c r="H852" s="5">
        <v>10611</v>
      </c>
      <c r="I852" s="5">
        <v>552</v>
      </c>
      <c r="J852" s="5">
        <f t="shared" si="40"/>
        <v>11163</v>
      </c>
      <c r="K852" s="5">
        <f t="shared" si="41"/>
        <v>1442.2631366095766</v>
      </c>
      <c r="Q852" s="27"/>
      <c r="R852" s="28"/>
    </row>
    <row r="853" spans="1:18" x14ac:dyDescent="0.3">
      <c r="A853" s="21" t="s">
        <v>1136</v>
      </c>
      <c r="B853" t="s">
        <v>830</v>
      </c>
      <c r="C853" s="22" t="s">
        <v>1300</v>
      </c>
      <c r="D853" s="5">
        <v>726042.26023030002</v>
      </c>
      <c r="E853" s="5">
        <v>266376.61498299998</v>
      </c>
      <c r="F853" s="5">
        <f t="shared" si="39"/>
        <v>0.36688858152486264</v>
      </c>
      <c r="H853" s="5">
        <v>82017</v>
      </c>
      <c r="I853" s="5">
        <v>1209</v>
      </c>
      <c r="J853" s="5">
        <f t="shared" si="40"/>
        <v>83226</v>
      </c>
      <c r="K853" s="5">
        <f t="shared" si="41"/>
        <v>30534.669085988218</v>
      </c>
      <c r="Q853" s="27"/>
      <c r="R853" s="28"/>
    </row>
    <row r="854" spans="1:18" x14ac:dyDescent="0.3">
      <c r="A854" s="21" t="s">
        <v>1136</v>
      </c>
      <c r="B854" t="s">
        <v>830</v>
      </c>
      <c r="C854" s="22" t="s">
        <v>1301</v>
      </c>
      <c r="D854" s="5">
        <v>726042.26023030002</v>
      </c>
      <c r="E854" s="5">
        <v>70178.565444699998</v>
      </c>
      <c r="F854" s="5">
        <f t="shared" si="39"/>
        <v>9.6659064201633962E-2</v>
      </c>
      <c r="H854" s="5">
        <v>82017</v>
      </c>
      <c r="I854" s="5">
        <v>1209</v>
      </c>
      <c r="J854" s="5">
        <f t="shared" si="40"/>
        <v>83226</v>
      </c>
      <c r="K854" s="5">
        <f t="shared" si="41"/>
        <v>8044.5472772451885</v>
      </c>
      <c r="Q854" s="25"/>
      <c r="R854" s="31"/>
    </row>
    <row r="855" spans="1:18" x14ac:dyDescent="0.3">
      <c r="A855" s="21" t="s">
        <v>1136</v>
      </c>
      <c r="B855" t="s">
        <v>830</v>
      </c>
      <c r="C855" s="22" t="s">
        <v>1314</v>
      </c>
      <c r="D855" s="5">
        <v>726042.26023030002</v>
      </c>
      <c r="E855" s="5">
        <v>146072.001231</v>
      </c>
      <c r="F855" s="5">
        <f t="shared" si="39"/>
        <v>0.20118939245308678</v>
      </c>
      <c r="H855" s="5">
        <v>82017</v>
      </c>
      <c r="I855" s="5">
        <v>1209</v>
      </c>
      <c r="J855" s="5">
        <f t="shared" si="40"/>
        <v>83226</v>
      </c>
      <c r="K855" s="5">
        <f t="shared" si="41"/>
        <v>16744.188376300601</v>
      </c>
      <c r="Q855" s="27"/>
      <c r="R855" s="28"/>
    </row>
    <row r="856" spans="1:18" x14ac:dyDescent="0.3">
      <c r="A856" s="21" t="s">
        <v>1136</v>
      </c>
      <c r="B856" t="s">
        <v>830</v>
      </c>
      <c r="C856" s="22" t="s">
        <v>1315</v>
      </c>
      <c r="D856" s="5">
        <v>726042.26023030002</v>
      </c>
      <c r="E856" s="5">
        <v>227919.01439</v>
      </c>
      <c r="F856" s="5">
        <f t="shared" si="39"/>
        <v>0.313919763179769</v>
      </c>
      <c r="H856" s="5">
        <v>82017</v>
      </c>
      <c r="I856" s="5">
        <v>1209</v>
      </c>
      <c r="J856" s="5">
        <f t="shared" si="40"/>
        <v>83226</v>
      </c>
      <c r="K856" s="5">
        <f t="shared" si="41"/>
        <v>26126.286210399456</v>
      </c>
      <c r="Q856" s="27"/>
      <c r="R856" s="28"/>
    </row>
    <row r="857" spans="1:18" x14ac:dyDescent="0.3">
      <c r="A857" s="21" t="s">
        <v>1136</v>
      </c>
      <c r="B857" t="s">
        <v>830</v>
      </c>
      <c r="C857" s="22" t="s">
        <v>1316</v>
      </c>
      <c r="D857" s="5">
        <v>726042.26023030002</v>
      </c>
      <c r="E857" s="5">
        <v>15496.064181600001</v>
      </c>
      <c r="F857" s="5">
        <f t="shared" si="39"/>
        <v>2.1343198640647532E-2</v>
      </c>
      <c r="H857" s="5">
        <v>82017</v>
      </c>
      <c r="I857" s="5">
        <v>1209</v>
      </c>
      <c r="J857" s="5">
        <f t="shared" si="40"/>
        <v>83226</v>
      </c>
      <c r="K857" s="5">
        <f t="shared" si="41"/>
        <v>1776.3090500665314</v>
      </c>
      <c r="Q857" s="25"/>
      <c r="R857" s="31"/>
    </row>
    <row r="858" spans="1:18" x14ac:dyDescent="0.3">
      <c r="A858" s="21" t="s">
        <v>1136</v>
      </c>
      <c r="B858" t="s">
        <v>695</v>
      </c>
      <c r="C858" s="22" t="s">
        <v>1319</v>
      </c>
      <c r="D858" s="5">
        <v>549849.88349747006</v>
      </c>
      <c r="E858" s="5">
        <v>125390.472202</v>
      </c>
      <c r="F858" s="5">
        <f t="shared" si="39"/>
        <v>0.22804491910486499</v>
      </c>
      <c r="H858" s="5">
        <v>309</v>
      </c>
      <c r="I858" s="5">
        <v>920</v>
      </c>
      <c r="J858" s="5">
        <f t="shared" si="40"/>
        <v>1229</v>
      </c>
      <c r="K858" s="5">
        <f t="shared" si="41"/>
        <v>280.26720557987909</v>
      </c>
      <c r="Q858" s="27"/>
      <c r="R858" s="28"/>
    </row>
    <row r="859" spans="1:18" x14ac:dyDescent="0.3">
      <c r="A859" s="21" t="s">
        <v>1136</v>
      </c>
      <c r="B859" t="s">
        <v>695</v>
      </c>
      <c r="C859" s="22" t="s">
        <v>1318</v>
      </c>
      <c r="D859" s="5">
        <v>549849.88349747006</v>
      </c>
      <c r="E859" s="5">
        <v>216173.789414</v>
      </c>
      <c r="F859" s="5">
        <f t="shared" si="39"/>
        <v>0.39315055963814649</v>
      </c>
      <c r="H859" s="5">
        <v>309</v>
      </c>
      <c r="I859" s="5">
        <v>920</v>
      </c>
      <c r="J859" s="5">
        <f t="shared" si="40"/>
        <v>1229</v>
      </c>
      <c r="K859" s="5">
        <f t="shared" si="41"/>
        <v>483.18203779528204</v>
      </c>
      <c r="Q859" s="27"/>
      <c r="R859" s="28"/>
    </row>
    <row r="860" spans="1:18" x14ac:dyDescent="0.3">
      <c r="A860" s="21" t="s">
        <v>1136</v>
      </c>
      <c r="B860" t="s">
        <v>695</v>
      </c>
      <c r="C860" s="22" t="s">
        <v>1323</v>
      </c>
      <c r="D860" s="5">
        <v>549849.88349747006</v>
      </c>
      <c r="E860" s="5">
        <v>8165.7494344699999</v>
      </c>
      <c r="F860" s="5">
        <f t="shared" si="39"/>
        <v>1.485087053675364E-2</v>
      </c>
      <c r="H860" s="5">
        <v>309</v>
      </c>
      <c r="I860" s="5">
        <v>920</v>
      </c>
      <c r="J860" s="5">
        <f t="shared" si="40"/>
        <v>1229</v>
      </c>
      <c r="K860" s="5">
        <f t="shared" si="41"/>
        <v>18.251719889670223</v>
      </c>
      <c r="Q860" s="25"/>
      <c r="R860" s="31"/>
    </row>
    <row r="861" spans="1:18" x14ac:dyDescent="0.3">
      <c r="A861" s="21" t="s">
        <v>1136</v>
      </c>
      <c r="B861" t="s">
        <v>695</v>
      </c>
      <c r="C861" s="22" t="s">
        <v>1327</v>
      </c>
      <c r="D861" s="5">
        <v>549849.88349747006</v>
      </c>
      <c r="E861" s="5">
        <v>200119.872447</v>
      </c>
      <c r="F861" s="5">
        <f t="shared" si="39"/>
        <v>0.36395365072023478</v>
      </c>
      <c r="H861" s="5">
        <v>309</v>
      </c>
      <c r="I861" s="5">
        <v>920</v>
      </c>
      <c r="J861" s="5">
        <f t="shared" si="40"/>
        <v>1229</v>
      </c>
      <c r="K861" s="5">
        <f t="shared" si="41"/>
        <v>447.29903673516856</v>
      </c>
      <c r="Q861" s="27"/>
      <c r="R861" s="28"/>
    </row>
    <row r="862" spans="1:18" x14ac:dyDescent="0.3">
      <c r="A862" s="21" t="s">
        <v>1136</v>
      </c>
      <c r="B862" t="s">
        <v>1002</v>
      </c>
      <c r="C862" s="22" t="s">
        <v>1312</v>
      </c>
      <c r="D862" s="5">
        <v>684454.8395384535</v>
      </c>
      <c r="E862" s="5">
        <v>6448.0038805599997</v>
      </c>
      <c r="F862" s="5">
        <f t="shared" si="39"/>
        <v>9.4206418131370998E-3</v>
      </c>
      <c r="H862" s="5">
        <v>1304</v>
      </c>
      <c r="I862" s="5">
        <v>5453</v>
      </c>
      <c r="J862" s="5">
        <f t="shared" si="40"/>
        <v>6757</v>
      </c>
      <c r="K862" s="5">
        <f t="shared" si="41"/>
        <v>63.65527673136738</v>
      </c>
      <c r="Q862" s="27"/>
      <c r="R862" s="28"/>
    </row>
    <row r="863" spans="1:18" x14ac:dyDescent="0.3">
      <c r="A863" s="21" t="s">
        <v>1136</v>
      </c>
      <c r="B863" t="s">
        <v>1002</v>
      </c>
      <c r="C863" s="22" t="s">
        <v>1308</v>
      </c>
      <c r="D863" s="5">
        <v>684454.8395384535</v>
      </c>
      <c r="E863" s="5">
        <v>607882.72678699996</v>
      </c>
      <c r="F863" s="5">
        <f t="shared" si="39"/>
        <v>0.88812685902975252</v>
      </c>
      <c r="H863" s="5">
        <v>1304</v>
      </c>
      <c r="I863" s="5">
        <v>5453</v>
      </c>
      <c r="J863" s="5">
        <f t="shared" si="40"/>
        <v>6757</v>
      </c>
      <c r="K863" s="5">
        <f t="shared" si="41"/>
        <v>6001.0731864640375</v>
      </c>
      <c r="Q863" s="25"/>
      <c r="R863" s="31"/>
    </row>
    <row r="864" spans="1:18" x14ac:dyDescent="0.3">
      <c r="A864" s="21" t="s">
        <v>1136</v>
      </c>
      <c r="B864" t="s">
        <v>1002</v>
      </c>
      <c r="C864" s="22" t="s">
        <v>1309</v>
      </c>
      <c r="D864" s="5">
        <v>684454.8395384535</v>
      </c>
      <c r="E864" s="5">
        <v>70102.981255999999</v>
      </c>
      <c r="F864" s="5">
        <f t="shared" si="39"/>
        <v>0.10242163135740606</v>
      </c>
      <c r="H864" s="5">
        <v>1304</v>
      </c>
      <c r="I864" s="5">
        <v>5453</v>
      </c>
      <c r="J864" s="5">
        <f t="shared" si="40"/>
        <v>6757</v>
      </c>
      <c r="K864" s="5">
        <f t="shared" si="41"/>
        <v>692.06296308199273</v>
      </c>
      <c r="Q864" s="27"/>
      <c r="R864" s="28"/>
    </row>
    <row r="865" spans="1:18" x14ac:dyDescent="0.3">
      <c r="A865" s="21" t="s">
        <v>1136</v>
      </c>
      <c r="B865" t="s">
        <v>1002</v>
      </c>
      <c r="C865" s="22" t="s">
        <v>1319</v>
      </c>
      <c r="D865" s="5">
        <v>684454.8395384535</v>
      </c>
      <c r="E865" s="5">
        <v>21.127614893499999</v>
      </c>
      <c r="F865" s="5">
        <f t="shared" si="39"/>
        <v>3.086779970428279E-5</v>
      </c>
      <c r="H865" s="5">
        <v>1304</v>
      </c>
      <c r="I865" s="5">
        <v>5453</v>
      </c>
      <c r="J865" s="5">
        <f t="shared" si="40"/>
        <v>6757</v>
      </c>
      <c r="K865" s="5">
        <f t="shared" si="41"/>
        <v>0.20857372260183882</v>
      </c>
      <c r="Q865" s="27"/>
      <c r="R865" s="28"/>
    </row>
    <row r="866" spans="1:18" x14ac:dyDescent="0.3">
      <c r="A866" s="21" t="s">
        <v>1136</v>
      </c>
      <c r="B866" t="s">
        <v>696</v>
      </c>
      <c r="C866" s="22" t="s">
        <v>1308</v>
      </c>
      <c r="D866" s="5">
        <v>457394.84041390003</v>
      </c>
      <c r="E866" s="5">
        <v>241727.44907100001</v>
      </c>
      <c r="F866" s="5">
        <f t="shared" si="39"/>
        <v>0.52848748545623958</v>
      </c>
      <c r="H866" s="5">
        <v>1070</v>
      </c>
      <c r="I866" s="5">
        <v>1057</v>
      </c>
      <c r="J866" s="5">
        <f t="shared" si="40"/>
        <v>2127</v>
      </c>
      <c r="K866" s="5">
        <f t="shared" si="41"/>
        <v>1124.0928815654215</v>
      </c>
      <c r="Q866" s="25"/>
      <c r="R866" s="31"/>
    </row>
    <row r="867" spans="1:18" x14ac:dyDescent="0.3">
      <c r="A867" s="21" t="s">
        <v>1136</v>
      </c>
      <c r="B867" t="s">
        <v>696</v>
      </c>
      <c r="C867" s="22" t="s">
        <v>1309</v>
      </c>
      <c r="D867" s="5">
        <v>457394.84041390003</v>
      </c>
      <c r="E867" s="5">
        <v>105186.23044299999</v>
      </c>
      <c r="F867" s="5">
        <f t="shared" si="39"/>
        <v>0.22996811758483365</v>
      </c>
      <c r="H867" s="5">
        <v>1070</v>
      </c>
      <c r="I867" s="5">
        <v>1057</v>
      </c>
      <c r="J867" s="5">
        <f t="shared" si="40"/>
        <v>2127</v>
      </c>
      <c r="K867" s="5">
        <f t="shared" si="41"/>
        <v>489.1421861029412</v>
      </c>
      <c r="Q867" s="27"/>
      <c r="R867" s="28"/>
    </row>
    <row r="868" spans="1:18" x14ac:dyDescent="0.3">
      <c r="A868" s="21" t="s">
        <v>1136</v>
      </c>
      <c r="B868" t="s">
        <v>696</v>
      </c>
      <c r="C868" s="22" t="s">
        <v>1318</v>
      </c>
      <c r="D868" s="5">
        <v>457394.84041390003</v>
      </c>
      <c r="E868" s="5">
        <v>11809.242340000001</v>
      </c>
      <c r="F868" s="5">
        <f t="shared" si="39"/>
        <v>2.5818486123091657E-2</v>
      </c>
      <c r="H868" s="5">
        <v>1070</v>
      </c>
      <c r="I868" s="5">
        <v>1057</v>
      </c>
      <c r="J868" s="5">
        <f t="shared" si="40"/>
        <v>2127</v>
      </c>
      <c r="K868" s="5">
        <f t="shared" si="41"/>
        <v>54.915919983815954</v>
      </c>
      <c r="Q868" s="27"/>
      <c r="R868" s="28"/>
    </row>
    <row r="869" spans="1:18" x14ac:dyDescent="0.3">
      <c r="A869" s="21" t="s">
        <v>1136</v>
      </c>
      <c r="B869" t="s">
        <v>696</v>
      </c>
      <c r="C869" s="22" t="s">
        <v>1299</v>
      </c>
      <c r="D869" s="5">
        <v>457394.84041390003</v>
      </c>
      <c r="E869" s="5">
        <v>98671.918559900005</v>
      </c>
      <c r="F869" s="5">
        <f t="shared" si="39"/>
        <v>0.21572591083583506</v>
      </c>
      <c r="H869" s="5">
        <v>1070</v>
      </c>
      <c r="I869" s="5">
        <v>1057</v>
      </c>
      <c r="J869" s="5">
        <f t="shared" si="40"/>
        <v>2127</v>
      </c>
      <c r="K869" s="5">
        <f t="shared" si="41"/>
        <v>458.8490123478212</v>
      </c>
      <c r="Q869" s="25"/>
      <c r="R869" s="31"/>
    </row>
    <row r="870" spans="1:18" x14ac:dyDescent="0.3">
      <c r="A870" s="21" t="s">
        <v>1136</v>
      </c>
      <c r="B870" t="s">
        <v>762</v>
      </c>
      <c r="C870" s="22" t="s">
        <v>1279</v>
      </c>
      <c r="D870" s="5">
        <v>245240.6448621111</v>
      </c>
      <c r="E870" s="5">
        <v>3657.6748859499999</v>
      </c>
      <c r="F870" s="5">
        <f t="shared" si="39"/>
        <v>1.4914635736692678E-2</v>
      </c>
      <c r="H870" s="5">
        <v>353</v>
      </c>
      <c r="I870" s="5">
        <v>280</v>
      </c>
      <c r="J870" s="5">
        <f t="shared" si="40"/>
        <v>633</v>
      </c>
      <c r="K870" s="5">
        <f t="shared" si="41"/>
        <v>9.4409644213264645</v>
      </c>
      <c r="Q870" s="27"/>
      <c r="R870" s="28"/>
    </row>
    <row r="871" spans="1:18" x14ac:dyDescent="0.3">
      <c r="A871" s="21" t="s">
        <v>1136</v>
      </c>
      <c r="B871" t="s">
        <v>762</v>
      </c>
      <c r="C871" s="22" t="s">
        <v>1276</v>
      </c>
      <c r="D871" s="5">
        <v>245240.6448621111</v>
      </c>
      <c r="E871" s="5">
        <v>0.158489161096</v>
      </c>
      <c r="F871" s="5">
        <f t="shared" si="39"/>
        <v>6.4625976328317053E-7</v>
      </c>
      <c r="H871" s="5">
        <v>353</v>
      </c>
      <c r="I871" s="5">
        <v>280</v>
      </c>
      <c r="J871" s="5">
        <f t="shared" si="40"/>
        <v>633</v>
      </c>
      <c r="K871" s="5">
        <f t="shared" si="41"/>
        <v>4.0908243015824692E-4</v>
      </c>
      <c r="Q871" s="27"/>
      <c r="R871" s="28"/>
    </row>
    <row r="872" spans="1:18" x14ac:dyDescent="0.3">
      <c r="A872" s="21" t="s">
        <v>1136</v>
      </c>
      <c r="B872" t="s">
        <v>762</v>
      </c>
      <c r="C872" s="22" t="s">
        <v>1309</v>
      </c>
      <c r="D872" s="5">
        <v>245240.6448621111</v>
      </c>
      <c r="E872" s="5">
        <v>241582.811487</v>
      </c>
      <c r="F872" s="5">
        <f t="shared" si="39"/>
        <v>0.98508471800354402</v>
      </c>
      <c r="H872" s="5">
        <v>353</v>
      </c>
      <c r="I872" s="5">
        <v>280</v>
      </c>
      <c r="J872" s="5">
        <f t="shared" si="40"/>
        <v>633</v>
      </c>
      <c r="K872" s="5">
        <f t="shared" si="41"/>
        <v>623.55862649624339</v>
      </c>
      <c r="Q872" s="25"/>
      <c r="R872" s="31"/>
    </row>
    <row r="873" spans="1:18" x14ac:dyDescent="0.3">
      <c r="A873" s="21" t="s">
        <v>1136</v>
      </c>
      <c r="B873" t="s">
        <v>1029</v>
      </c>
      <c r="C873" s="22" t="s">
        <v>1308</v>
      </c>
      <c r="D873" s="5">
        <v>482149.84207568009</v>
      </c>
      <c r="E873" s="5">
        <v>29244.992645599999</v>
      </c>
      <c r="F873" s="5">
        <f t="shared" si="39"/>
        <v>6.0655402311652305E-2</v>
      </c>
      <c r="H873" s="5">
        <v>1382</v>
      </c>
      <c r="I873" s="5">
        <v>1185</v>
      </c>
      <c r="J873" s="5">
        <f t="shared" si="40"/>
        <v>2567</v>
      </c>
      <c r="K873" s="5">
        <f t="shared" si="41"/>
        <v>155.70241773401148</v>
      </c>
      <c r="Q873" s="27"/>
      <c r="R873" s="28"/>
    </row>
    <row r="874" spans="1:18" x14ac:dyDescent="0.3">
      <c r="A874" s="21" t="s">
        <v>1136</v>
      </c>
      <c r="B874" t="s">
        <v>1029</v>
      </c>
      <c r="C874" s="22" t="s">
        <v>1319</v>
      </c>
      <c r="D874" s="5">
        <v>482149.84207568009</v>
      </c>
      <c r="E874" s="5">
        <v>2721.7648818799998</v>
      </c>
      <c r="F874" s="5">
        <f t="shared" si="39"/>
        <v>5.6450601957322251E-3</v>
      </c>
      <c r="H874" s="5">
        <v>1382</v>
      </c>
      <c r="I874" s="5">
        <v>1185</v>
      </c>
      <c r="J874" s="5">
        <f t="shared" si="40"/>
        <v>2567</v>
      </c>
      <c r="K874" s="5">
        <f t="shared" si="41"/>
        <v>14.490869522444621</v>
      </c>
      <c r="Q874" s="27"/>
      <c r="R874" s="28"/>
    </row>
    <row r="875" spans="1:18" x14ac:dyDescent="0.3">
      <c r="A875" s="21" t="s">
        <v>1136</v>
      </c>
      <c r="B875" t="s">
        <v>1029</v>
      </c>
      <c r="C875" s="22" t="s">
        <v>1318</v>
      </c>
      <c r="D875" s="5">
        <v>482149.84207568009</v>
      </c>
      <c r="E875" s="5">
        <v>354063.15181700001</v>
      </c>
      <c r="F875" s="5">
        <f t="shared" si="39"/>
        <v>0.73434256515099072</v>
      </c>
      <c r="H875" s="5">
        <v>1382</v>
      </c>
      <c r="I875" s="5">
        <v>1185</v>
      </c>
      <c r="J875" s="5">
        <f t="shared" si="40"/>
        <v>2567</v>
      </c>
      <c r="K875" s="5">
        <f t="shared" si="41"/>
        <v>1885.0573647425931</v>
      </c>
      <c r="Q875" s="25"/>
      <c r="R875" s="31"/>
    </row>
    <row r="876" spans="1:18" x14ac:dyDescent="0.3">
      <c r="A876" s="21" t="s">
        <v>1136</v>
      </c>
      <c r="B876" t="s">
        <v>1029</v>
      </c>
      <c r="C876" s="22" t="s">
        <v>1299</v>
      </c>
      <c r="D876" s="5">
        <v>482149.84207568009</v>
      </c>
      <c r="E876" s="5">
        <v>29570.738749700002</v>
      </c>
      <c r="F876" s="5">
        <f t="shared" si="39"/>
        <v>6.1331014073128048E-2</v>
      </c>
      <c r="H876" s="5">
        <v>1382</v>
      </c>
      <c r="I876" s="5">
        <v>1185</v>
      </c>
      <c r="J876" s="5">
        <f t="shared" si="40"/>
        <v>2567</v>
      </c>
      <c r="K876" s="5">
        <f t="shared" si="41"/>
        <v>157.43671312571971</v>
      </c>
      <c r="Q876" s="27"/>
      <c r="R876" s="28"/>
    </row>
    <row r="877" spans="1:18" x14ac:dyDescent="0.3">
      <c r="A877" s="21" t="s">
        <v>1136</v>
      </c>
      <c r="B877" t="s">
        <v>1029</v>
      </c>
      <c r="C877" s="22" t="s">
        <v>1327</v>
      </c>
      <c r="D877" s="5">
        <v>482149.84207568009</v>
      </c>
      <c r="E877" s="5">
        <v>18046.452218599999</v>
      </c>
      <c r="F877" s="5">
        <f t="shared" si="39"/>
        <v>3.7429136429681459E-2</v>
      </c>
      <c r="H877" s="5">
        <v>1382</v>
      </c>
      <c r="I877" s="5">
        <v>1185</v>
      </c>
      <c r="J877" s="5">
        <f t="shared" si="40"/>
        <v>2567</v>
      </c>
      <c r="K877" s="5">
        <f t="shared" si="41"/>
        <v>96.080593214992305</v>
      </c>
      <c r="Q877" s="27"/>
      <c r="R877" s="28"/>
    </row>
    <row r="878" spans="1:18" x14ac:dyDescent="0.3">
      <c r="A878" s="21" t="s">
        <v>1136</v>
      </c>
      <c r="B878" t="s">
        <v>1029</v>
      </c>
      <c r="C878" s="22" t="s">
        <v>1316</v>
      </c>
      <c r="D878" s="5">
        <v>482149.84207568009</v>
      </c>
      <c r="E878" s="5">
        <v>37839.950763100001</v>
      </c>
      <c r="F878" s="5">
        <f t="shared" si="39"/>
        <v>7.8481723856212521E-2</v>
      </c>
      <c r="H878" s="5">
        <v>1382</v>
      </c>
      <c r="I878" s="5">
        <v>1185</v>
      </c>
      <c r="J878" s="5">
        <f t="shared" si="40"/>
        <v>2567</v>
      </c>
      <c r="K878" s="5">
        <f t="shared" si="41"/>
        <v>201.46258513889754</v>
      </c>
      <c r="Q878" s="25"/>
      <c r="R878" s="31"/>
    </row>
    <row r="879" spans="1:18" x14ac:dyDescent="0.3">
      <c r="A879" s="21" t="s">
        <v>1136</v>
      </c>
      <c r="B879" t="s">
        <v>1029</v>
      </c>
      <c r="C879" s="22" t="s">
        <v>1328</v>
      </c>
      <c r="D879" s="5">
        <v>482149.84207568009</v>
      </c>
      <c r="E879" s="5">
        <v>10662.7909998</v>
      </c>
      <c r="F879" s="5">
        <f t="shared" si="39"/>
        <v>2.2115097982602527E-2</v>
      </c>
      <c r="H879" s="5">
        <v>1382</v>
      </c>
      <c r="I879" s="5">
        <v>1185</v>
      </c>
      <c r="J879" s="5">
        <f t="shared" si="40"/>
        <v>2567</v>
      </c>
      <c r="K879" s="5">
        <f t="shared" si="41"/>
        <v>56.769456521340686</v>
      </c>
      <c r="Q879" s="27"/>
      <c r="R879" s="28"/>
    </row>
    <row r="880" spans="1:18" x14ac:dyDescent="0.3">
      <c r="A880" s="21" t="s">
        <v>1136</v>
      </c>
      <c r="B880" t="s">
        <v>1030</v>
      </c>
      <c r="C880" s="22" t="s">
        <v>1256</v>
      </c>
      <c r="D880" s="5">
        <v>424153.42483250005</v>
      </c>
      <c r="E880" s="5">
        <v>19179.3774099</v>
      </c>
      <c r="F880" s="5">
        <f t="shared" si="39"/>
        <v>4.5218018497608536E-2</v>
      </c>
      <c r="H880" s="5">
        <v>714</v>
      </c>
      <c r="I880" s="5">
        <v>446</v>
      </c>
      <c r="J880" s="5">
        <f t="shared" si="40"/>
        <v>1160</v>
      </c>
      <c r="K880" s="5">
        <f t="shared" si="41"/>
        <v>52.452901457225906</v>
      </c>
      <c r="Q880" s="27"/>
      <c r="R880" s="28"/>
    </row>
    <row r="881" spans="1:18" x14ac:dyDescent="0.3">
      <c r="A881" s="21" t="s">
        <v>1136</v>
      </c>
      <c r="B881" t="s">
        <v>1030</v>
      </c>
      <c r="C881" s="22" t="s">
        <v>1297</v>
      </c>
      <c r="D881" s="5">
        <v>424153.42483250005</v>
      </c>
      <c r="E881" s="5">
        <v>283672.03891300003</v>
      </c>
      <c r="F881" s="5">
        <f t="shared" si="39"/>
        <v>0.66879582317418107</v>
      </c>
      <c r="H881" s="5">
        <v>714</v>
      </c>
      <c r="I881" s="5">
        <v>446</v>
      </c>
      <c r="J881" s="5">
        <f t="shared" si="40"/>
        <v>1160</v>
      </c>
      <c r="K881" s="5">
        <f t="shared" si="41"/>
        <v>775.80315488205008</v>
      </c>
      <c r="Q881" s="25"/>
      <c r="R881" s="31"/>
    </row>
    <row r="882" spans="1:18" x14ac:dyDescent="0.3">
      <c r="A882" s="21" t="s">
        <v>1136</v>
      </c>
      <c r="B882" t="s">
        <v>1030</v>
      </c>
      <c r="C882" s="22" t="s">
        <v>1309</v>
      </c>
      <c r="D882" s="5">
        <v>424153.42483250005</v>
      </c>
      <c r="E882" s="5">
        <v>39272.727829199997</v>
      </c>
      <c r="F882" s="5">
        <f t="shared" si="39"/>
        <v>9.2590853992771505E-2</v>
      </c>
      <c r="H882" s="5">
        <v>714</v>
      </c>
      <c r="I882" s="5">
        <v>446</v>
      </c>
      <c r="J882" s="5">
        <f t="shared" si="40"/>
        <v>1160</v>
      </c>
      <c r="K882" s="5">
        <f t="shared" si="41"/>
        <v>107.40539063161495</v>
      </c>
      <c r="Q882" s="27"/>
      <c r="R882" s="28"/>
    </row>
    <row r="883" spans="1:18" x14ac:dyDescent="0.3">
      <c r="A883" s="21" t="s">
        <v>1136</v>
      </c>
      <c r="B883" t="s">
        <v>1030</v>
      </c>
      <c r="C883" s="22" t="s">
        <v>1298</v>
      </c>
      <c r="D883" s="5">
        <v>424153.42483250005</v>
      </c>
      <c r="E883" s="5">
        <v>12411.8145601</v>
      </c>
      <c r="F883" s="5">
        <f t="shared" si="39"/>
        <v>2.9262558860632747E-2</v>
      </c>
      <c r="H883" s="5">
        <v>714</v>
      </c>
      <c r="I883" s="5">
        <v>446</v>
      </c>
      <c r="J883" s="5">
        <f t="shared" si="40"/>
        <v>1160</v>
      </c>
      <c r="K883" s="5">
        <f t="shared" si="41"/>
        <v>33.944568278333989</v>
      </c>
      <c r="Q883" s="27"/>
      <c r="R883" s="28"/>
    </row>
    <row r="884" spans="1:18" x14ac:dyDescent="0.3">
      <c r="A884" s="21" t="s">
        <v>1136</v>
      </c>
      <c r="B884" t="s">
        <v>1030</v>
      </c>
      <c r="C884" s="22" t="s">
        <v>1299</v>
      </c>
      <c r="D884" s="5">
        <v>424153.42483250005</v>
      </c>
      <c r="E884" s="5">
        <v>69617.4661203</v>
      </c>
      <c r="F884" s="5">
        <f t="shared" si="39"/>
        <v>0.16413274547480602</v>
      </c>
      <c r="H884" s="5">
        <v>714</v>
      </c>
      <c r="I884" s="5">
        <v>446</v>
      </c>
      <c r="J884" s="5">
        <f t="shared" si="40"/>
        <v>1160</v>
      </c>
      <c r="K884" s="5">
        <f t="shared" si="41"/>
        <v>190.39398475077499</v>
      </c>
      <c r="Q884" s="25"/>
      <c r="R884" s="31"/>
    </row>
    <row r="885" spans="1:18" x14ac:dyDescent="0.3">
      <c r="A885" s="21" t="s">
        <v>1136</v>
      </c>
      <c r="B885" t="s">
        <v>1039</v>
      </c>
      <c r="C885" s="22" t="s">
        <v>1324</v>
      </c>
      <c r="D885" s="5">
        <v>953359.60215299996</v>
      </c>
      <c r="E885" s="5">
        <v>90331.008757000003</v>
      </c>
      <c r="F885" s="5">
        <f t="shared" si="39"/>
        <v>9.4750195574684337E-2</v>
      </c>
      <c r="H885" s="5">
        <v>4791</v>
      </c>
      <c r="I885" s="5">
        <v>1687</v>
      </c>
      <c r="J885" s="5">
        <f t="shared" si="40"/>
        <v>6478</v>
      </c>
      <c r="K885" s="5">
        <f t="shared" si="41"/>
        <v>613.7917669328051</v>
      </c>
      <c r="Q885" s="27"/>
      <c r="R885" s="28"/>
    </row>
    <row r="886" spans="1:18" x14ac:dyDescent="0.3">
      <c r="A886" s="21" t="s">
        <v>1136</v>
      </c>
      <c r="B886" t="s">
        <v>1039</v>
      </c>
      <c r="C886" s="22" t="s">
        <v>1325</v>
      </c>
      <c r="D886" s="5">
        <v>953359.60215299996</v>
      </c>
      <c r="E886" s="5">
        <v>556932.04068199999</v>
      </c>
      <c r="F886" s="5">
        <f t="shared" si="39"/>
        <v>0.58417835140514029</v>
      </c>
      <c r="H886" s="5">
        <v>4791</v>
      </c>
      <c r="I886" s="5">
        <v>1687</v>
      </c>
      <c r="J886" s="5">
        <f t="shared" si="40"/>
        <v>6478</v>
      </c>
      <c r="K886" s="5">
        <f t="shared" si="41"/>
        <v>3784.3073604024989</v>
      </c>
      <c r="Q886" s="27"/>
      <c r="R886" s="28"/>
    </row>
    <row r="887" spans="1:18" x14ac:dyDescent="0.3">
      <c r="A887" s="21" t="s">
        <v>1136</v>
      </c>
      <c r="B887" t="s">
        <v>1039</v>
      </c>
      <c r="C887" s="22" t="s">
        <v>1314</v>
      </c>
      <c r="D887" s="5">
        <v>953359.60215299996</v>
      </c>
      <c r="E887" s="5">
        <v>306096.55271399999</v>
      </c>
      <c r="F887" s="5">
        <f t="shared" si="39"/>
        <v>0.32107145302017537</v>
      </c>
      <c r="H887" s="5">
        <v>4791</v>
      </c>
      <c r="I887" s="5">
        <v>1687</v>
      </c>
      <c r="J887" s="5">
        <f t="shared" si="40"/>
        <v>6478</v>
      </c>
      <c r="K887" s="5">
        <f t="shared" si="41"/>
        <v>2079.9008726646962</v>
      </c>
      <c r="Q887" s="25"/>
      <c r="R887" s="31"/>
    </row>
    <row r="888" spans="1:18" x14ac:dyDescent="0.3">
      <c r="A888" s="21" t="s">
        <v>1136</v>
      </c>
      <c r="B888" t="s">
        <v>792</v>
      </c>
      <c r="C888" s="22" t="s">
        <v>1298</v>
      </c>
      <c r="D888" s="5">
        <v>854047.50043320004</v>
      </c>
      <c r="E888" s="5">
        <v>125577.96414700001</v>
      </c>
      <c r="F888" s="5">
        <f t="shared" si="39"/>
        <v>0.14703861797300838</v>
      </c>
      <c r="H888" s="5">
        <v>54450</v>
      </c>
      <c r="I888" s="5">
        <v>1298</v>
      </c>
      <c r="J888" s="5">
        <f t="shared" si="40"/>
        <v>55748</v>
      </c>
      <c r="K888" s="5">
        <f t="shared" si="41"/>
        <v>8197.1088747592712</v>
      </c>
      <c r="Q888" s="25"/>
      <c r="R888" s="24"/>
    </row>
    <row r="889" spans="1:18" x14ac:dyDescent="0.3">
      <c r="A889" s="21" t="s">
        <v>1136</v>
      </c>
      <c r="B889" t="s">
        <v>792</v>
      </c>
      <c r="C889" s="22" t="s">
        <v>1300</v>
      </c>
      <c r="D889" s="5">
        <v>854047.50043320004</v>
      </c>
      <c r="E889" s="5">
        <v>60084.072120999997</v>
      </c>
      <c r="F889" s="5">
        <f t="shared" si="39"/>
        <v>7.0352143283041568E-2</v>
      </c>
      <c r="H889" s="5">
        <v>54450</v>
      </c>
      <c r="I889" s="5">
        <v>1298</v>
      </c>
      <c r="J889" s="5">
        <f t="shared" si="40"/>
        <v>55748</v>
      </c>
      <c r="K889" s="5">
        <f t="shared" si="41"/>
        <v>3921.9912837430015</v>
      </c>
      <c r="Q889" s="29"/>
      <c r="R889" s="30"/>
    </row>
    <row r="890" spans="1:18" x14ac:dyDescent="0.3">
      <c r="A890" s="21" t="s">
        <v>1136</v>
      </c>
      <c r="B890" t="s">
        <v>792</v>
      </c>
      <c r="C890" s="22" t="s">
        <v>1301</v>
      </c>
      <c r="D890" s="5">
        <v>854047.50043320004</v>
      </c>
      <c r="E890" s="5">
        <v>537850.95117500005</v>
      </c>
      <c r="F890" s="5">
        <f t="shared" si="39"/>
        <v>0.62976702221151049</v>
      </c>
      <c r="H890" s="5">
        <v>54450</v>
      </c>
      <c r="I890" s="5">
        <v>1298</v>
      </c>
      <c r="J890" s="5">
        <f t="shared" si="40"/>
        <v>55748</v>
      </c>
      <c r="K890" s="5">
        <f t="shared" si="41"/>
        <v>35108.251954247287</v>
      </c>
      <c r="Q890" s="27"/>
      <c r="R890" s="28"/>
    </row>
    <row r="891" spans="1:18" x14ac:dyDescent="0.3">
      <c r="A891" s="21" t="s">
        <v>1136</v>
      </c>
      <c r="B891" t="s">
        <v>792</v>
      </c>
      <c r="C891" s="22" t="s">
        <v>1315</v>
      </c>
      <c r="D891" s="5">
        <v>854047.50043320004</v>
      </c>
      <c r="E891" s="5">
        <v>112153.27204500001</v>
      </c>
      <c r="F891" s="5">
        <f t="shared" si="39"/>
        <v>0.13131971229716416</v>
      </c>
      <c r="H891" s="5">
        <v>54450</v>
      </c>
      <c r="I891" s="5">
        <v>1298</v>
      </c>
      <c r="J891" s="5">
        <f t="shared" si="40"/>
        <v>55748</v>
      </c>
      <c r="K891" s="5">
        <f t="shared" si="41"/>
        <v>7320.8113211423079</v>
      </c>
      <c r="Q891" s="27"/>
      <c r="R891" s="28"/>
    </row>
    <row r="892" spans="1:18" x14ac:dyDescent="0.3">
      <c r="A892" s="21" t="s">
        <v>1136</v>
      </c>
      <c r="B892" t="s">
        <v>792</v>
      </c>
      <c r="C892" s="22" t="s">
        <v>1316</v>
      </c>
      <c r="D892" s="5">
        <v>854047.50043320004</v>
      </c>
      <c r="E892" s="5">
        <v>18381.240945199999</v>
      </c>
      <c r="F892" s="5">
        <f t="shared" si="39"/>
        <v>2.1522504235275495E-2</v>
      </c>
      <c r="H892" s="5">
        <v>54450</v>
      </c>
      <c r="I892" s="5">
        <v>1298</v>
      </c>
      <c r="J892" s="5">
        <f t="shared" si="40"/>
        <v>55748</v>
      </c>
      <c r="K892" s="5">
        <f t="shared" si="41"/>
        <v>1199.8365661081382</v>
      </c>
      <c r="Q892" s="25"/>
      <c r="R892" s="31"/>
    </row>
    <row r="893" spans="1:18" x14ac:dyDescent="0.3">
      <c r="A893" s="21" t="s">
        <v>1136</v>
      </c>
      <c r="B893" t="s">
        <v>1085</v>
      </c>
      <c r="C893" s="22" t="s">
        <v>1318</v>
      </c>
      <c r="D893" s="5">
        <v>496214.23804799997</v>
      </c>
      <c r="E893" s="5">
        <v>33055.6942308</v>
      </c>
      <c r="F893" s="5">
        <f t="shared" si="39"/>
        <v>6.6615771366887788E-2</v>
      </c>
      <c r="H893" s="5">
        <v>69</v>
      </c>
      <c r="I893" s="5">
        <v>623</v>
      </c>
      <c r="J893" s="5">
        <f t="shared" si="40"/>
        <v>692</v>
      </c>
      <c r="K893" s="5">
        <f t="shared" si="41"/>
        <v>46.098113785886348</v>
      </c>
      <c r="Q893" s="27"/>
      <c r="R893" s="28"/>
    </row>
    <row r="894" spans="1:18" x14ac:dyDescent="0.3">
      <c r="A894" s="21" t="s">
        <v>1136</v>
      </c>
      <c r="B894" t="s">
        <v>1085</v>
      </c>
      <c r="C894" s="22" t="s">
        <v>1322</v>
      </c>
      <c r="D894" s="5">
        <v>496214.23804799997</v>
      </c>
      <c r="E894" s="5">
        <v>29589.740792799999</v>
      </c>
      <c r="F894" s="5">
        <f t="shared" si="39"/>
        <v>5.9630978968277237E-2</v>
      </c>
      <c r="H894" s="5">
        <v>69</v>
      </c>
      <c r="I894" s="5">
        <v>623</v>
      </c>
      <c r="J894" s="5">
        <f t="shared" si="40"/>
        <v>692</v>
      </c>
      <c r="K894" s="5">
        <f t="shared" si="41"/>
        <v>41.26463744604785</v>
      </c>
      <c r="Q894" s="27"/>
      <c r="R894" s="28"/>
    </row>
    <row r="895" spans="1:18" x14ac:dyDescent="0.3">
      <c r="A895" s="21" t="s">
        <v>1136</v>
      </c>
      <c r="B895" t="s">
        <v>1085</v>
      </c>
      <c r="C895" s="22" t="s">
        <v>1323</v>
      </c>
      <c r="D895" s="5">
        <v>496214.23804799997</v>
      </c>
      <c r="E895" s="5">
        <v>204167.857002</v>
      </c>
      <c r="F895" s="5">
        <f t="shared" si="39"/>
        <v>0.41145102527721172</v>
      </c>
      <c r="H895" s="5">
        <v>69</v>
      </c>
      <c r="I895" s="5">
        <v>623</v>
      </c>
      <c r="J895" s="5">
        <f t="shared" si="40"/>
        <v>692</v>
      </c>
      <c r="K895" s="5">
        <f t="shared" si="41"/>
        <v>284.72410949183052</v>
      </c>
      <c r="Q895" s="25"/>
      <c r="R895" s="31"/>
    </row>
    <row r="896" spans="1:18" x14ac:dyDescent="0.3">
      <c r="A896" s="21" t="s">
        <v>1136</v>
      </c>
      <c r="B896" t="s">
        <v>1085</v>
      </c>
      <c r="C896" s="22" t="s">
        <v>1327</v>
      </c>
      <c r="D896" s="5">
        <v>496214.23804799997</v>
      </c>
      <c r="E896" s="5">
        <v>202706.676806</v>
      </c>
      <c r="F896" s="5">
        <f t="shared" si="39"/>
        <v>0.40850636935248863</v>
      </c>
      <c r="H896" s="5">
        <v>69</v>
      </c>
      <c r="I896" s="5">
        <v>623</v>
      </c>
      <c r="J896" s="5">
        <f t="shared" si="40"/>
        <v>692</v>
      </c>
      <c r="K896" s="5">
        <f t="shared" si="41"/>
        <v>282.68640759192215</v>
      </c>
      <c r="Q896" s="27"/>
      <c r="R896" s="28"/>
    </row>
    <row r="897" spans="1:18" x14ac:dyDescent="0.3">
      <c r="A897" s="21" t="s">
        <v>1136</v>
      </c>
      <c r="B897" t="s">
        <v>1085</v>
      </c>
      <c r="C897" s="22" t="s">
        <v>1329</v>
      </c>
      <c r="D897" s="5">
        <v>496214.23804799997</v>
      </c>
      <c r="E897" s="5">
        <v>26694.2692164</v>
      </c>
      <c r="F897" s="5">
        <f t="shared" si="39"/>
        <v>5.3795855035134642E-2</v>
      </c>
      <c r="H897" s="5">
        <v>69</v>
      </c>
      <c r="I897" s="5">
        <v>623</v>
      </c>
      <c r="J897" s="5">
        <f t="shared" si="40"/>
        <v>692</v>
      </c>
      <c r="K897" s="5">
        <f t="shared" si="41"/>
        <v>37.226731684313172</v>
      </c>
      <c r="Q897" s="27"/>
      <c r="R897" s="28"/>
    </row>
    <row r="898" spans="1:18" x14ac:dyDescent="0.3">
      <c r="A898" s="21" t="s">
        <v>1136</v>
      </c>
      <c r="B898" t="s">
        <v>1111</v>
      </c>
      <c r="C898" s="22" t="s">
        <v>1302</v>
      </c>
      <c r="D898" s="5">
        <v>997406.12961850001</v>
      </c>
      <c r="E898" s="5">
        <v>137248.17822</v>
      </c>
      <c r="F898" s="5">
        <f t="shared" si="39"/>
        <v>0.13760510803407269</v>
      </c>
      <c r="H898" s="5">
        <v>55791</v>
      </c>
      <c r="I898" s="5">
        <v>1284</v>
      </c>
      <c r="J898" s="5">
        <f t="shared" si="40"/>
        <v>57075</v>
      </c>
      <c r="K898" s="5">
        <f t="shared" si="41"/>
        <v>7853.811541044699</v>
      </c>
      <c r="Q898" s="25"/>
      <c r="R898" s="31"/>
    </row>
    <row r="899" spans="1:18" x14ac:dyDescent="0.3">
      <c r="A899" s="21" t="s">
        <v>1136</v>
      </c>
      <c r="B899" t="s">
        <v>1111</v>
      </c>
      <c r="C899" s="22" t="s">
        <v>1303</v>
      </c>
      <c r="D899" s="5">
        <v>997406.12961850001</v>
      </c>
      <c r="E899" s="5">
        <v>49845.169962499996</v>
      </c>
      <c r="F899" s="5">
        <f t="shared" ref="F899:F962" si="42">E899/D899</f>
        <v>4.997479811114193E-2</v>
      </c>
      <c r="H899" s="5">
        <v>55791</v>
      </c>
      <c r="I899" s="5">
        <v>1284</v>
      </c>
      <c r="J899" s="5">
        <f t="shared" ref="J899:J962" si="43">SUM(H899:I899)</f>
        <v>57075</v>
      </c>
      <c r="K899" s="5">
        <f t="shared" ref="K899:K962" si="44">J899*F899</f>
        <v>2852.3116021934256</v>
      </c>
      <c r="Q899" s="27"/>
      <c r="R899" s="28"/>
    </row>
    <row r="900" spans="1:18" x14ac:dyDescent="0.3">
      <c r="A900" s="21" t="s">
        <v>1136</v>
      </c>
      <c r="B900" t="s">
        <v>1111</v>
      </c>
      <c r="C900" s="22" t="s">
        <v>1324</v>
      </c>
      <c r="D900" s="5">
        <v>997406.12961850001</v>
      </c>
      <c r="E900" s="5">
        <v>102452.887645</v>
      </c>
      <c r="F900" s="5">
        <f t="shared" si="42"/>
        <v>0.10271932826820246</v>
      </c>
      <c r="H900" s="5">
        <v>55791</v>
      </c>
      <c r="I900" s="5">
        <v>1284</v>
      </c>
      <c r="J900" s="5">
        <f t="shared" si="43"/>
        <v>57075</v>
      </c>
      <c r="K900" s="5">
        <f t="shared" si="44"/>
        <v>5862.7056609076553</v>
      </c>
      <c r="Q900" s="27"/>
      <c r="R900" s="28"/>
    </row>
    <row r="901" spans="1:18" x14ac:dyDescent="0.3">
      <c r="A901" s="21" t="s">
        <v>1136</v>
      </c>
      <c r="B901" t="s">
        <v>1111</v>
      </c>
      <c r="C901" s="22" t="s">
        <v>1306</v>
      </c>
      <c r="D901" s="5">
        <v>997406.12961850001</v>
      </c>
      <c r="E901" s="5">
        <v>73897.376157999999</v>
      </c>
      <c r="F901" s="5">
        <f t="shared" si="42"/>
        <v>7.4089554859929685E-2</v>
      </c>
      <c r="H901" s="5">
        <v>55791</v>
      </c>
      <c r="I901" s="5">
        <v>1284</v>
      </c>
      <c r="J901" s="5">
        <f t="shared" si="43"/>
        <v>57075</v>
      </c>
      <c r="K901" s="5">
        <f t="shared" si="44"/>
        <v>4228.661343630487</v>
      </c>
      <c r="Q901" s="25"/>
      <c r="R901" s="31"/>
    </row>
    <row r="902" spans="1:18" x14ac:dyDescent="0.3">
      <c r="A902" s="21" t="s">
        <v>1136</v>
      </c>
      <c r="B902" t="s">
        <v>1111</v>
      </c>
      <c r="C902" s="22" t="s">
        <v>1300</v>
      </c>
      <c r="D902" s="5">
        <v>997406.12961850001</v>
      </c>
      <c r="E902" s="5">
        <v>615485.48755800002</v>
      </c>
      <c r="F902" s="5">
        <f t="shared" si="42"/>
        <v>0.61708612899082382</v>
      </c>
      <c r="H902" s="5">
        <v>55791</v>
      </c>
      <c r="I902" s="5">
        <v>1284</v>
      </c>
      <c r="J902" s="5">
        <f t="shared" si="43"/>
        <v>57075</v>
      </c>
      <c r="K902" s="5">
        <f t="shared" si="44"/>
        <v>35220.190812151268</v>
      </c>
      <c r="Q902" s="27"/>
      <c r="R902" s="28"/>
    </row>
    <row r="903" spans="1:18" x14ac:dyDescent="0.3">
      <c r="A903" s="21" t="s">
        <v>1136</v>
      </c>
      <c r="B903" t="s">
        <v>1111</v>
      </c>
      <c r="C903" s="22" t="s">
        <v>1301</v>
      </c>
      <c r="D903" s="5">
        <v>997406.12961850001</v>
      </c>
      <c r="E903" s="5">
        <v>18477.030074999999</v>
      </c>
      <c r="F903" s="5">
        <f t="shared" si="42"/>
        <v>1.8525081735829434E-2</v>
      </c>
      <c r="H903" s="5">
        <v>55791</v>
      </c>
      <c r="I903" s="5">
        <v>1284</v>
      </c>
      <c r="J903" s="5">
        <f t="shared" si="43"/>
        <v>57075</v>
      </c>
      <c r="K903" s="5">
        <f t="shared" si="44"/>
        <v>1057.319040072465</v>
      </c>
      <c r="Q903" s="27"/>
      <c r="R903" s="28"/>
    </row>
    <row r="904" spans="1:18" x14ac:dyDescent="0.3">
      <c r="A904" s="21" t="s">
        <v>1136</v>
      </c>
      <c r="B904" t="s">
        <v>852</v>
      </c>
      <c r="C904" s="22" t="s">
        <v>1312</v>
      </c>
      <c r="D904" s="5">
        <v>568333.14952354005</v>
      </c>
      <c r="E904" s="5">
        <v>3477.9191393400001</v>
      </c>
      <c r="F904" s="5">
        <f t="shared" si="42"/>
        <v>6.119507796185566E-3</v>
      </c>
      <c r="H904" s="5">
        <v>9936</v>
      </c>
      <c r="I904" s="5">
        <v>1085</v>
      </c>
      <c r="J904" s="5">
        <f t="shared" si="43"/>
        <v>11021</v>
      </c>
      <c r="K904" s="5">
        <f t="shared" si="44"/>
        <v>67.443095421761129</v>
      </c>
      <c r="Q904" s="25"/>
      <c r="R904" s="31"/>
    </row>
    <row r="905" spans="1:18" x14ac:dyDescent="0.3">
      <c r="A905" s="21" t="s">
        <v>1136</v>
      </c>
      <c r="B905" t="s">
        <v>852</v>
      </c>
      <c r="C905" s="22" t="s">
        <v>1319</v>
      </c>
      <c r="D905" s="5">
        <v>568333.14952354005</v>
      </c>
      <c r="E905" s="5">
        <v>251534.18420399999</v>
      </c>
      <c r="F905" s="5">
        <f t="shared" si="42"/>
        <v>0.4425822854339444</v>
      </c>
      <c r="H905" s="5">
        <v>9936</v>
      </c>
      <c r="I905" s="5">
        <v>1085</v>
      </c>
      <c r="J905" s="5">
        <f t="shared" si="43"/>
        <v>11021</v>
      </c>
      <c r="K905" s="5">
        <f t="shared" si="44"/>
        <v>4877.6993677675009</v>
      </c>
      <c r="Q905" s="27"/>
      <c r="R905" s="28"/>
    </row>
    <row r="906" spans="1:18" x14ac:dyDescent="0.3">
      <c r="A906" s="21" t="s">
        <v>1136</v>
      </c>
      <c r="B906" t="s">
        <v>852</v>
      </c>
      <c r="C906" s="22" t="s">
        <v>1318</v>
      </c>
      <c r="D906" s="5">
        <v>568333.14952354005</v>
      </c>
      <c r="E906" s="5">
        <v>27712.6271734</v>
      </c>
      <c r="F906" s="5">
        <f t="shared" si="42"/>
        <v>4.8761236603271828E-2</v>
      </c>
      <c r="H906" s="5">
        <v>9936</v>
      </c>
      <c r="I906" s="5">
        <v>1085</v>
      </c>
      <c r="J906" s="5">
        <f t="shared" si="43"/>
        <v>11021</v>
      </c>
      <c r="K906" s="5">
        <f t="shared" si="44"/>
        <v>537.39758860465884</v>
      </c>
      <c r="Q906" s="27"/>
      <c r="R906" s="28"/>
    </row>
    <row r="907" spans="1:18" x14ac:dyDescent="0.3">
      <c r="A907" s="21" t="s">
        <v>1136</v>
      </c>
      <c r="B907" t="s">
        <v>852</v>
      </c>
      <c r="C907" s="22" t="s">
        <v>1320</v>
      </c>
      <c r="D907" s="5">
        <v>568333.14952354005</v>
      </c>
      <c r="E907" s="5">
        <v>271732.25738600001</v>
      </c>
      <c r="F907" s="5">
        <f t="shared" si="42"/>
        <v>0.47812142862651197</v>
      </c>
      <c r="H907" s="5">
        <v>9936</v>
      </c>
      <c r="I907" s="5">
        <v>1085</v>
      </c>
      <c r="J907" s="5">
        <f t="shared" si="43"/>
        <v>11021</v>
      </c>
      <c r="K907" s="5">
        <f t="shared" si="44"/>
        <v>5269.3762648927886</v>
      </c>
      <c r="Q907" s="25"/>
      <c r="R907" s="31"/>
    </row>
    <row r="908" spans="1:18" x14ac:dyDescent="0.3">
      <c r="A908" s="21" t="s">
        <v>1136</v>
      </c>
      <c r="B908" t="s">
        <v>852</v>
      </c>
      <c r="C908" s="22" t="s">
        <v>1321</v>
      </c>
      <c r="D908" s="5">
        <v>568333.14952354005</v>
      </c>
      <c r="E908" s="5">
        <v>13876.1616208</v>
      </c>
      <c r="F908" s="5">
        <f t="shared" si="42"/>
        <v>2.4415541540086176E-2</v>
      </c>
      <c r="H908" s="5">
        <v>9936</v>
      </c>
      <c r="I908" s="5">
        <v>1085</v>
      </c>
      <c r="J908" s="5">
        <f t="shared" si="43"/>
        <v>11021</v>
      </c>
      <c r="K908" s="5">
        <f t="shared" si="44"/>
        <v>269.08368331328973</v>
      </c>
      <c r="Q908" s="27"/>
      <c r="R908" s="28"/>
    </row>
    <row r="909" spans="1:18" x14ac:dyDescent="0.3">
      <c r="A909" s="21" t="s">
        <v>1136</v>
      </c>
      <c r="B909" t="s">
        <v>1120</v>
      </c>
      <c r="C909" s="22" t="s">
        <v>1308</v>
      </c>
      <c r="D909" s="5">
        <v>517373.13900369999</v>
      </c>
      <c r="E909" s="5">
        <v>34031.916447000003</v>
      </c>
      <c r="F909" s="5">
        <f t="shared" si="42"/>
        <v>6.5778282406649305E-2</v>
      </c>
      <c r="H909" s="5">
        <v>11296</v>
      </c>
      <c r="I909" s="5">
        <v>1808</v>
      </c>
      <c r="J909" s="5">
        <f t="shared" si="43"/>
        <v>13104</v>
      </c>
      <c r="K909" s="5">
        <f t="shared" si="44"/>
        <v>861.9586126567325</v>
      </c>
      <c r="Q909" s="27"/>
      <c r="R909" s="28"/>
    </row>
    <row r="910" spans="1:18" x14ac:dyDescent="0.3">
      <c r="A910" s="21" t="s">
        <v>1136</v>
      </c>
      <c r="B910" t="s">
        <v>1120</v>
      </c>
      <c r="C910" s="22" t="s">
        <v>1317</v>
      </c>
      <c r="D910" s="5">
        <v>517373.13900369999</v>
      </c>
      <c r="E910" s="5">
        <v>12560.1165724</v>
      </c>
      <c r="F910" s="5">
        <f t="shared" si="42"/>
        <v>2.4276707902901346E-2</v>
      </c>
      <c r="H910" s="5">
        <v>11296</v>
      </c>
      <c r="I910" s="5">
        <v>1808</v>
      </c>
      <c r="J910" s="5">
        <f t="shared" si="43"/>
        <v>13104</v>
      </c>
      <c r="K910" s="5">
        <f t="shared" si="44"/>
        <v>318.12198035961922</v>
      </c>
      <c r="Q910" s="25"/>
      <c r="R910" s="31"/>
    </row>
    <row r="911" spans="1:18" x14ac:dyDescent="0.3">
      <c r="A911" s="21" t="s">
        <v>1136</v>
      </c>
      <c r="B911" t="s">
        <v>1120</v>
      </c>
      <c r="C911" s="22" t="s">
        <v>1318</v>
      </c>
      <c r="D911" s="5">
        <v>517373.13900369999</v>
      </c>
      <c r="E911" s="5">
        <v>253736.18519700001</v>
      </c>
      <c r="F911" s="5">
        <f t="shared" si="42"/>
        <v>0.49043169439684697</v>
      </c>
      <c r="H911" s="5">
        <v>11296</v>
      </c>
      <c r="I911" s="5">
        <v>1808</v>
      </c>
      <c r="J911" s="5">
        <f t="shared" si="43"/>
        <v>13104</v>
      </c>
      <c r="K911" s="5">
        <f t="shared" si="44"/>
        <v>6426.616923376283</v>
      </c>
      <c r="Q911" s="27"/>
      <c r="R911" s="28"/>
    </row>
    <row r="912" spans="1:18" x14ac:dyDescent="0.3">
      <c r="A912" s="21" t="s">
        <v>1136</v>
      </c>
      <c r="B912" t="s">
        <v>1120</v>
      </c>
      <c r="C912" s="22" t="s">
        <v>1299</v>
      </c>
      <c r="D912" s="5">
        <v>517373.13900369999</v>
      </c>
      <c r="E912" s="5">
        <v>156517.96599699999</v>
      </c>
      <c r="F912" s="5">
        <f t="shared" si="42"/>
        <v>0.30252433726730577</v>
      </c>
      <c r="H912" s="5">
        <v>11296</v>
      </c>
      <c r="I912" s="5">
        <v>1808</v>
      </c>
      <c r="J912" s="5">
        <f t="shared" si="43"/>
        <v>13104</v>
      </c>
      <c r="K912" s="5">
        <f t="shared" si="44"/>
        <v>3964.2789155507749</v>
      </c>
      <c r="Q912" s="27"/>
      <c r="R912" s="28"/>
    </row>
    <row r="913" spans="1:18" x14ac:dyDescent="0.3">
      <c r="A913" s="21" t="s">
        <v>1136</v>
      </c>
      <c r="B913" t="s">
        <v>1120</v>
      </c>
      <c r="C913" s="22" t="s">
        <v>1316</v>
      </c>
      <c r="D913" s="5">
        <v>517373.13900369999</v>
      </c>
      <c r="E913" s="5">
        <v>60526.954790299998</v>
      </c>
      <c r="F913" s="5">
        <f t="shared" si="42"/>
        <v>0.11698897802629668</v>
      </c>
      <c r="H913" s="5">
        <v>11296</v>
      </c>
      <c r="I913" s="5">
        <v>1808</v>
      </c>
      <c r="J913" s="5">
        <f t="shared" si="43"/>
        <v>13104</v>
      </c>
      <c r="K913" s="5">
        <f t="shared" si="44"/>
        <v>1533.0235680565918</v>
      </c>
      <c r="Q913" s="25"/>
      <c r="R913" s="31"/>
    </row>
    <row r="914" spans="1:18" x14ac:dyDescent="0.3">
      <c r="A914" s="21" t="s">
        <v>1136</v>
      </c>
      <c r="B914" t="s">
        <v>1125</v>
      </c>
      <c r="C914" s="22" t="s">
        <v>1324</v>
      </c>
      <c r="D914" s="5">
        <v>833034.86953909998</v>
      </c>
      <c r="E914" s="5">
        <v>300086.36792599998</v>
      </c>
      <c r="F914" s="5">
        <f t="shared" si="42"/>
        <v>0.36023266119944203</v>
      </c>
      <c r="H914" s="5">
        <v>71800</v>
      </c>
      <c r="I914" s="5">
        <v>756</v>
      </c>
      <c r="J914" s="5">
        <f t="shared" si="43"/>
        <v>72556</v>
      </c>
      <c r="K914" s="5">
        <f t="shared" si="44"/>
        <v>26137.040965986715</v>
      </c>
      <c r="Q914" s="25"/>
      <c r="R914" s="24"/>
    </row>
    <row r="915" spans="1:18" x14ac:dyDescent="0.3">
      <c r="A915" s="21" t="s">
        <v>1136</v>
      </c>
      <c r="B915" t="s">
        <v>1125</v>
      </c>
      <c r="C915" s="22" t="s">
        <v>1306</v>
      </c>
      <c r="D915" s="5">
        <v>833034.86953909998</v>
      </c>
      <c r="E915" s="5">
        <v>273602.35461699998</v>
      </c>
      <c r="F915" s="5">
        <f t="shared" si="42"/>
        <v>0.32844045864295957</v>
      </c>
      <c r="H915" s="5">
        <v>71800</v>
      </c>
      <c r="I915" s="5">
        <v>756</v>
      </c>
      <c r="J915" s="5">
        <f t="shared" si="43"/>
        <v>72556</v>
      </c>
      <c r="K915" s="5">
        <f t="shared" si="44"/>
        <v>23830.325917298574</v>
      </c>
    </row>
    <row r="916" spans="1:18" x14ac:dyDescent="0.3">
      <c r="A916" s="21" t="s">
        <v>1136</v>
      </c>
      <c r="B916" t="s">
        <v>1125</v>
      </c>
      <c r="C916" s="22" t="s">
        <v>1300</v>
      </c>
      <c r="D916" s="5">
        <v>833034.86953909998</v>
      </c>
      <c r="E916" s="5">
        <v>220754.96110399999</v>
      </c>
      <c r="F916" s="5">
        <f t="shared" si="42"/>
        <v>0.26500086512121501</v>
      </c>
      <c r="H916" s="5">
        <v>71800</v>
      </c>
      <c r="I916" s="5">
        <v>756</v>
      </c>
      <c r="J916" s="5">
        <f t="shared" si="43"/>
        <v>72556</v>
      </c>
      <c r="K916" s="5">
        <f t="shared" si="44"/>
        <v>19227.402769734876</v>
      </c>
    </row>
    <row r="917" spans="1:18" x14ac:dyDescent="0.3">
      <c r="A917" s="21" t="s">
        <v>1136</v>
      </c>
      <c r="B917" t="s">
        <v>1125</v>
      </c>
      <c r="C917" s="22" t="s">
        <v>1314</v>
      </c>
      <c r="D917" s="5">
        <v>833034.86953909998</v>
      </c>
      <c r="E917" s="5">
        <v>38591.185892100002</v>
      </c>
      <c r="F917" s="5">
        <f t="shared" si="42"/>
        <v>4.6326015036383367E-2</v>
      </c>
      <c r="H917" s="5">
        <v>71800</v>
      </c>
      <c r="I917" s="5">
        <v>756</v>
      </c>
      <c r="J917" s="5">
        <f t="shared" si="43"/>
        <v>72556</v>
      </c>
      <c r="K917" s="5">
        <f t="shared" si="44"/>
        <v>3361.2303469798317</v>
      </c>
    </row>
    <row r="918" spans="1:18" x14ac:dyDescent="0.3">
      <c r="A918" s="21" t="s">
        <v>1137</v>
      </c>
      <c r="B918" t="s">
        <v>953</v>
      </c>
      <c r="C918" s="22" t="s">
        <v>1330</v>
      </c>
      <c r="D918" s="5">
        <v>47.612037306190004</v>
      </c>
      <c r="E918" s="5">
        <v>8.4586550827899991</v>
      </c>
      <c r="F918" s="5">
        <f t="shared" si="42"/>
        <v>0.17765791092687178</v>
      </c>
      <c r="H918" s="5">
        <v>0</v>
      </c>
      <c r="I918" s="5">
        <v>0</v>
      </c>
      <c r="J918" s="5">
        <f t="shared" si="43"/>
        <v>0</v>
      </c>
      <c r="K918" s="5">
        <f t="shared" si="44"/>
        <v>0</v>
      </c>
    </row>
    <row r="919" spans="1:18" x14ac:dyDescent="0.3">
      <c r="A919" s="21" t="s">
        <v>1137</v>
      </c>
      <c r="B919" t="s">
        <v>953</v>
      </c>
      <c r="C919" s="22" t="s">
        <v>1331</v>
      </c>
      <c r="D919" s="5">
        <v>47.612037306190004</v>
      </c>
      <c r="E919" s="5">
        <v>39.153382223400001</v>
      </c>
      <c r="F919" s="5">
        <f t="shared" si="42"/>
        <v>0.82234208907312811</v>
      </c>
      <c r="H919" s="5">
        <v>0</v>
      </c>
      <c r="I919" s="5">
        <v>0</v>
      </c>
      <c r="J919" s="5">
        <f t="shared" si="43"/>
        <v>0</v>
      </c>
      <c r="K919" s="5">
        <f t="shared" si="44"/>
        <v>0</v>
      </c>
    </row>
    <row r="920" spans="1:18" x14ac:dyDescent="0.3">
      <c r="A920" s="21" t="s">
        <v>1137</v>
      </c>
      <c r="B920" t="s">
        <v>870</v>
      </c>
      <c r="C920" s="22" t="s">
        <v>1332</v>
      </c>
      <c r="D920" s="5">
        <v>552907.47608560009</v>
      </c>
      <c r="E920" s="5">
        <v>538907.61295800004</v>
      </c>
      <c r="F920" s="5">
        <f t="shared" si="42"/>
        <v>0.97467955538110207</v>
      </c>
      <c r="H920" s="5">
        <v>367404</v>
      </c>
      <c r="I920" s="5">
        <v>1103</v>
      </c>
      <c r="J920" s="5">
        <f t="shared" si="43"/>
        <v>368507</v>
      </c>
      <c r="K920" s="5">
        <f t="shared" si="44"/>
        <v>359176.2389148238</v>
      </c>
    </row>
    <row r="921" spans="1:18" x14ac:dyDescent="0.3">
      <c r="A921" s="21" t="s">
        <v>1137</v>
      </c>
      <c r="B921" t="s">
        <v>870</v>
      </c>
      <c r="C921" s="22" t="s">
        <v>1333</v>
      </c>
      <c r="D921" s="5">
        <v>552907.47608560009</v>
      </c>
      <c r="E921" s="5">
        <v>13999.8631276</v>
      </c>
      <c r="F921" s="5">
        <f t="shared" si="42"/>
        <v>2.5320444618897806E-2</v>
      </c>
      <c r="H921" s="5">
        <v>367404</v>
      </c>
      <c r="I921" s="5">
        <v>1103</v>
      </c>
      <c r="J921" s="5">
        <f t="shared" si="43"/>
        <v>368507</v>
      </c>
      <c r="K921" s="5">
        <f t="shared" si="44"/>
        <v>9330.7610851761729</v>
      </c>
    </row>
    <row r="922" spans="1:18" x14ac:dyDescent="0.3">
      <c r="A922" s="21" t="s">
        <v>1137</v>
      </c>
      <c r="B922" t="s">
        <v>682</v>
      </c>
      <c r="C922" s="22" t="s">
        <v>1331</v>
      </c>
      <c r="D922" s="5">
        <v>1007419.6134385</v>
      </c>
      <c r="E922" s="5">
        <v>255410.461816</v>
      </c>
      <c r="F922" s="5">
        <f t="shared" si="42"/>
        <v>0.25352937188133479</v>
      </c>
      <c r="H922" s="5">
        <v>583030</v>
      </c>
      <c r="I922" s="5">
        <v>681</v>
      </c>
      <c r="J922" s="5">
        <f t="shared" si="43"/>
        <v>583711</v>
      </c>
      <c r="K922" s="5">
        <f t="shared" si="44"/>
        <v>147987.88319022581</v>
      </c>
    </row>
    <row r="923" spans="1:18" x14ac:dyDescent="0.3">
      <c r="A923" s="21" t="s">
        <v>1137</v>
      </c>
      <c r="B923" t="s">
        <v>682</v>
      </c>
      <c r="C923" s="22" t="s">
        <v>1332</v>
      </c>
      <c r="D923" s="5">
        <v>1007419.6134385</v>
      </c>
      <c r="E923" s="5">
        <v>670539.15098200005</v>
      </c>
      <c r="F923" s="5">
        <f t="shared" si="42"/>
        <v>0.6656006514438727</v>
      </c>
      <c r="H923" s="5">
        <v>583030</v>
      </c>
      <c r="I923" s="5">
        <v>681</v>
      </c>
      <c r="J923" s="5">
        <f t="shared" si="43"/>
        <v>583711</v>
      </c>
      <c r="K923" s="5">
        <f t="shared" si="44"/>
        <v>388518.42185495439</v>
      </c>
    </row>
    <row r="924" spans="1:18" x14ac:dyDescent="0.3">
      <c r="A924" s="21" t="s">
        <v>1137</v>
      </c>
      <c r="B924" t="s">
        <v>682</v>
      </c>
      <c r="C924" s="22" t="s">
        <v>1334</v>
      </c>
      <c r="D924" s="5">
        <v>1007419.6134385</v>
      </c>
      <c r="E924" s="5">
        <v>60200.2017825</v>
      </c>
      <c r="F924" s="5">
        <f t="shared" si="42"/>
        <v>5.9756829209455374E-2</v>
      </c>
      <c r="H924" s="5">
        <v>583030</v>
      </c>
      <c r="I924" s="5">
        <v>681</v>
      </c>
      <c r="J924" s="5">
        <f t="shared" si="43"/>
        <v>583711</v>
      </c>
      <c r="K924" s="5">
        <f t="shared" si="44"/>
        <v>34880.718534680404</v>
      </c>
    </row>
    <row r="925" spans="1:18" x14ac:dyDescent="0.3">
      <c r="A925" s="21" t="s">
        <v>1137</v>
      </c>
      <c r="B925" t="s">
        <v>682</v>
      </c>
      <c r="C925" s="22" t="s">
        <v>1333</v>
      </c>
      <c r="D925" s="5">
        <v>1007419.6134385</v>
      </c>
      <c r="E925" s="5">
        <v>21269.798857999998</v>
      </c>
      <c r="F925" s="5">
        <f t="shared" si="42"/>
        <v>2.111314746533715E-2</v>
      </c>
      <c r="H925" s="5">
        <v>583030</v>
      </c>
      <c r="I925" s="5">
        <v>681</v>
      </c>
      <c r="J925" s="5">
        <f t="shared" si="43"/>
        <v>583711</v>
      </c>
      <c r="K925" s="5">
        <f t="shared" si="44"/>
        <v>12323.976420139414</v>
      </c>
    </row>
    <row r="926" spans="1:18" x14ac:dyDescent="0.3">
      <c r="A926" s="21" t="s">
        <v>1137</v>
      </c>
      <c r="B926" t="s">
        <v>1026</v>
      </c>
      <c r="C926" s="22" t="s">
        <v>1330</v>
      </c>
      <c r="D926" s="5">
        <v>727033.75262369995</v>
      </c>
      <c r="E926" s="5">
        <v>170510.70365700001</v>
      </c>
      <c r="F926" s="5">
        <f t="shared" si="42"/>
        <v>0.23452928153839561</v>
      </c>
      <c r="H926" s="5">
        <v>817</v>
      </c>
      <c r="I926" s="5">
        <v>518</v>
      </c>
      <c r="J926" s="5">
        <f t="shared" si="43"/>
        <v>1335</v>
      </c>
      <c r="K926" s="5">
        <f t="shared" si="44"/>
        <v>313.09659085375813</v>
      </c>
    </row>
    <row r="927" spans="1:18" x14ac:dyDescent="0.3">
      <c r="A927" s="21" t="s">
        <v>1137</v>
      </c>
      <c r="B927" t="s">
        <v>1026</v>
      </c>
      <c r="C927" s="22" t="s">
        <v>1331</v>
      </c>
      <c r="D927" s="5">
        <v>727033.75262369995</v>
      </c>
      <c r="E927" s="5">
        <v>369676.66742399998</v>
      </c>
      <c r="F927" s="5">
        <f t="shared" si="42"/>
        <v>0.50847249675812256</v>
      </c>
      <c r="H927" s="5">
        <v>817</v>
      </c>
      <c r="I927" s="5">
        <v>518</v>
      </c>
      <c r="J927" s="5">
        <f t="shared" si="43"/>
        <v>1335</v>
      </c>
      <c r="K927" s="5">
        <f t="shared" si="44"/>
        <v>678.81078317209358</v>
      </c>
    </row>
    <row r="928" spans="1:18" x14ac:dyDescent="0.3">
      <c r="A928" s="21" t="s">
        <v>1137</v>
      </c>
      <c r="B928" t="s">
        <v>1026</v>
      </c>
      <c r="C928" s="22" t="s">
        <v>1335</v>
      </c>
      <c r="D928" s="5">
        <v>727033.75262369995</v>
      </c>
      <c r="E928" s="5">
        <v>121517.190629</v>
      </c>
      <c r="F928" s="5">
        <f t="shared" si="42"/>
        <v>0.16714105801893242</v>
      </c>
      <c r="H928" s="5">
        <v>817</v>
      </c>
      <c r="I928" s="5">
        <v>518</v>
      </c>
      <c r="J928" s="5">
        <f t="shared" si="43"/>
        <v>1335</v>
      </c>
      <c r="K928" s="5">
        <f t="shared" si="44"/>
        <v>223.13331245527479</v>
      </c>
    </row>
    <row r="929" spans="1:11" x14ac:dyDescent="0.3">
      <c r="A929" s="21" t="s">
        <v>1137</v>
      </c>
      <c r="B929" t="s">
        <v>1026</v>
      </c>
      <c r="C929" s="22" t="s">
        <v>1334</v>
      </c>
      <c r="D929" s="5">
        <v>727033.75262369995</v>
      </c>
      <c r="E929" s="5">
        <v>65329.190913699997</v>
      </c>
      <c r="F929" s="5">
        <f t="shared" si="42"/>
        <v>8.9857163684549393E-2</v>
      </c>
      <c r="H929" s="5">
        <v>817</v>
      </c>
      <c r="I929" s="5">
        <v>518</v>
      </c>
      <c r="J929" s="5">
        <f t="shared" si="43"/>
        <v>1335</v>
      </c>
      <c r="K929" s="5">
        <f t="shared" si="44"/>
        <v>119.95931351887344</v>
      </c>
    </row>
    <row r="930" spans="1:11" x14ac:dyDescent="0.3">
      <c r="A930" s="21" t="s">
        <v>1137</v>
      </c>
      <c r="B930" t="s">
        <v>1055</v>
      </c>
      <c r="C930" s="22" t="s">
        <v>1306</v>
      </c>
      <c r="D930" s="5">
        <v>820058.49269999994</v>
      </c>
      <c r="E930" s="5">
        <v>333396.47843299998</v>
      </c>
      <c r="F930" s="5">
        <f t="shared" si="42"/>
        <v>0.40655207085937178</v>
      </c>
      <c r="H930" s="5">
        <v>95040</v>
      </c>
      <c r="I930" s="5">
        <v>260</v>
      </c>
      <c r="J930" s="5">
        <f t="shared" si="43"/>
        <v>95300</v>
      </c>
      <c r="K930" s="5">
        <f t="shared" si="44"/>
        <v>38744.412352898129</v>
      </c>
    </row>
    <row r="931" spans="1:11" x14ac:dyDescent="0.3">
      <c r="A931" s="21" t="s">
        <v>1137</v>
      </c>
      <c r="B931" t="s">
        <v>1055</v>
      </c>
      <c r="C931" s="22" t="s">
        <v>1305</v>
      </c>
      <c r="D931" s="5">
        <v>820058.49269999994</v>
      </c>
      <c r="E931" s="5">
        <v>206810.595677</v>
      </c>
      <c r="F931" s="5">
        <f t="shared" si="42"/>
        <v>0.25219005414612178</v>
      </c>
      <c r="H931" s="5">
        <v>95040</v>
      </c>
      <c r="I931" s="5">
        <v>260</v>
      </c>
      <c r="J931" s="5">
        <f t="shared" si="43"/>
        <v>95300</v>
      </c>
      <c r="K931" s="5">
        <f t="shared" si="44"/>
        <v>24033.712160125404</v>
      </c>
    </row>
    <row r="932" spans="1:11" x14ac:dyDescent="0.3">
      <c r="A932" s="21" t="s">
        <v>1137</v>
      </c>
      <c r="B932" t="s">
        <v>1055</v>
      </c>
      <c r="C932" s="22" t="s">
        <v>1326</v>
      </c>
      <c r="D932" s="5">
        <v>820058.49269999994</v>
      </c>
      <c r="E932" s="5">
        <v>279851.41859000002</v>
      </c>
      <c r="F932" s="5">
        <f t="shared" si="42"/>
        <v>0.34125787499450649</v>
      </c>
      <c r="H932" s="5">
        <v>95040</v>
      </c>
      <c r="I932" s="5">
        <v>260</v>
      </c>
      <c r="J932" s="5">
        <f t="shared" si="43"/>
        <v>95300</v>
      </c>
      <c r="K932" s="5">
        <f t="shared" si="44"/>
        <v>32521.875486976467</v>
      </c>
    </row>
    <row r="933" spans="1:11" x14ac:dyDescent="0.3">
      <c r="A933" s="21" t="s">
        <v>1137</v>
      </c>
      <c r="B933" t="s">
        <v>1097</v>
      </c>
      <c r="C933" s="22" t="s">
        <v>1331</v>
      </c>
      <c r="D933" s="5">
        <v>777240.86959216103</v>
      </c>
      <c r="E933" s="5">
        <v>168112.97855100001</v>
      </c>
      <c r="F933" s="5">
        <f t="shared" si="42"/>
        <v>0.21629456855403573</v>
      </c>
      <c r="H933" s="5">
        <v>31191</v>
      </c>
      <c r="I933" s="5">
        <v>1117</v>
      </c>
      <c r="J933" s="5">
        <f t="shared" si="43"/>
        <v>32308</v>
      </c>
      <c r="K933" s="5">
        <f t="shared" si="44"/>
        <v>6988.0449208437858</v>
      </c>
    </row>
    <row r="934" spans="1:11" x14ac:dyDescent="0.3">
      <c r="A934" s="21" t="s">
        <v>1137</v>
      </c>
      <c r="B934" t="s">
        <v>1097</v>
      </c>
      <c r="C934" s="22" t="s">
        <v>1332</v>
      </c>
      <c r="D934" s="5">
        <v>777240.86959216103</v>
      </c>
      <c r="E934" s="5">
        <v>114.255421681</v>
      </c>
      <c r="F934" s="5">
        <f t="shared" si="42"/>
        <v>1.4700130442311E-4</v>
      </c>
      <c r="H934" s="5">
        <v>31191</v>
      </c>
      <c r="I934" s="5">
        <v>1117</v>
      </c>
      <c r="J934" s="5">
        <f t="shared" si="43"/>
        <v>32308</v>
      </c>
      <c r="K934" s="5">
        <f t="shared" si="44"/>
        <v>4.7493181433018377</v>
      </c>
    </row>
    <row r="935" spans="1:11" x14ac:dyDescent="0.3">
      <c r="A935" s="21" t="s">
        <v>1137</v>
      </c>
      <c r="B935" t="s">
        <v>1097</v>
      </c>
      <c r="C935" s="22" t="s">
        <v>1335</v>
      </c>
      <c r="D935" s="5">
        <v>777240.86959216103</v>
      </c>
      <c r="E935" s="5">
        <v>8344.82432548</v>
      </c>
      <c r="F935" s="5">
        <f t="shared" si="42"/>
        <v>1.073647134621054E-2</v>
      </c>
      <c r="H935" s="5">
        <v>31191</v>
      </c>
      <c r="I935" s="5">
        <v>1117</v>
      </c>
      <c r="J935" s="5">
        <f t="shared" si="43"/>
        <v>32308</v>
      </c>
      <c r="K935" s="5">
        <f t="shared" si="44"/>
        <v>346.87391625337011</v>
      </c>
    </row>
    <row r="936" spans="1:11" x14ac:dyDescent="0.3">
      <c r="A936" s="21" t="s">
        <v>1137</v>
      </c>
      <c r="B936" t="s">
        <v>1097</v>
      </c>
      <c r="C936" s="22" t="s">
        <v>1334</v>
      </c>
      <c r="D936" s="5">
        <v>777240.86959216103</v>
      </c>
      <c r="E936" s="5">
        <v>600668.81129400001</v>
      </c>
      <c r="F936" s="5">
        <f t="shared" si="42"/>
        <v>0.77282195879533067</v>
      </c>
      <c r="H936" s="5">
        <v>31191</v>
      </c>
      <c r="I936" s="5">
        <v>1117</v>
      </c>
      <c r="J936" s="5">
        <f t="shared" si="43"/>
        <v>32308</v>
      </c>
      <c r="K936" s="5">
        <f t="shared" si="44"/>
        <v>24968.331844759545</v>
      </c>
    </row>
    <row r="937" spans="1:11" x14ac:dyDescent="0.3">
      <c r="A937" s="21" t="s">
        <v>1137</v>
      </c>
      <c r="B937" t="s">
        <v>788</v>
      </c>
      <c r="C937" s="22" t="s">
        <v>1324</v>
      </c>
      <c r="D937" s="5">
        <v>2148191.1806926001</v>
      </c>
      <c r="E937" s="5">
        <v>99895.406845399993</v>
      </c>
      <c r="F937" s="5">
        <f t="shared" si="42"/>
        <v>4.6502102672813614E-2</v>
      </c>
      <c r="H937" s="5">
        <v>20507</v>
      </c>
      <c r="I937" s="5">
        <v>1513</v>
      </c>
      <c r="J937" s="5">
        <f t="shared" si="43"/>
        <v>22020</v>
      </c>
      <c r="K937" s="5">
        <f t="shared" si="44"/>
        <v>1023.9763008553558</v>
      </c>
    </row>
    <row r="938" spans="1:11" x14ac:dyDescent="0.3">
      <c r="A938" s="21" t="s">
        <v>1137</v>
      </c>
      <c r="B938" t="s">
        <v>788</v>
      </c>
      <c r="C938" s="22" t="s">
        <v>1325</v>
      </c>
      <c r="D938" s="5">
        <v>2148191.1806926001</v>
      </c>
      <c r="E938" s="5">
        <v>867261.37699699996</v>
      </c>
      <c r="F938" s="5">
        <f t="shared" si="42"/>
        <v>0.4037170363567853</v>
      </c>
      <c r="H938" s="5">
        <v>20507</v>
      </c>
      <c r="I938" s="5">
        <v>1513</v>
      </c>
      <c r="J938" s="5">
        <f t="shared" si="43"/>
        <v>22020</v>
      </c>
      <c r="K938" s="5">
        <f t="shared" si="44"/>
        <v>8889.8491405764125</v>
      </c>
    </row>
    <row r="939" spans="1:11" x14ac:dyDescent="0.3">
      <c r="A939" s="21" t="s">
        <v>1137</v>
      </c>
      <c r="B939" t="s">
        <v>788</v>
      </c>
      <c r="C939" s="22" t="s">
        <v>1336</v>
      </c>
      <c r="D939" s="5">
        <v>2148191.1806926001</v>
      </c>
      <c r="E939" s="5">
        <v>33800.660829699998</v>
      </c>
      <c r="F939" s="5">
        <f t="shared" si="42"/>
        <v>1.5734475187074503E-2</v>
      </c>
      <c r="H939" s="5">
        <v>20507</v>
      </c>
      <c r="I939" s="5">
        <v>1513</v>
      </c>
      <c r="J939" s="5">
        <f t="shared" si="43"/>
        <v>22020</v>
      </c>
      <c r="K939" s="5">
        <f t="shared" si="44"/>
        <v>346.47314361938055</v>
      </c>
    </row>
    <row r="940" spans="1:11" x14ac:dyDescent="0.3">
      <c r="A940" s="21" t="s">
        <v>1137</v>
      </c>
      <c r="B940" t="s">
        <v>788</v>
      </c>
      <c r="C940" s="22" t="s">
        <v>1330</v>
      </c>
      <c r="D940" s="5">
        <v>2148191.1806926001</v>
      </c>
      <c r="E940" s="5">
        <v>98861.2862245</v>
      </c>
      <c r="F940" s="5">
        <f t="shared" si="42"/>
        <v>4.6020711337538427E-2</v>
      </c>
      <c r="H940" s="5">
        <v>20507</v>
      </c>
      <c r="I940" s="5">
        <v>1513</v>
      </c>
      <c r="J940" s="5">
        <f t="shared" si="43"/>
        <v>22020</v>
      </c>
      <c r="K940" s="5">
        <f t="shared" si="44"/>
        <v>1013.3760636525961</v>
      </c>
    </row>
    <row r="941" spans="1:11" x14ac:dyDescent="0.3">
      <c r="A941" s="21" t="s">
        <v>1137</v>
      </c>
      <c r="B941" t="s">
        <v>788</v>
      </c>
      <c r="C941" s="22" t="s">
        <v>1326</v>
      </c>
      <c r="D941" s="5">
        <v>2148191.1806926001</v>
      </c>
      <c r="E941" s="5">
        <v>703274.00945600006</v>
      </c>
      <c r="F941" s="5">
        <f t="shared" si="42"/>
        <v>0.32737961861907322</v>
      </c>
      <c r="H941" s="5">
        <v>20507</v>
      </c>
      <c r="I941" s="5">
        <v>1513</v>
      </c>
      <c r="J941" s="5">
        <f t="shared" si="43"/>
        <v>22020</v>
      </c>
      <c r="K941" s="5">
        <f t="shared" si="44"/>
        <v>7208.8992019919924</v>
      </c>
    </row>
    <row r="942" spans="1:11" x14ac:dyDescent="0.3">
      <c r="A942" s="21" t="s">
        <v>1137</v>
      </c>
      <c r="B942" t="s">
        <v>788</v>
      </c>
      <c r="C942" s="22" t="s">
        <v>1335</v>
      </c>
      <c r="D942" s="5">
        <v>2148191.1806926001</v>
      </c>
      <c r="E942" s="5">
        <v>345098.44033999997</v>
      </c>
      <c r="F942" s="5">
        <f t="shared" si="42"/>
        <v>0.16064605582671487</v>
      </c>
      <c r="H942" s="5">
        <v>20507</v>
      </c>
      <c r="I942" s="5">
        <v>1513</v>
      </c>
      <c r="J942" s="5">
        <f t="shared" si="43"/>
        <v>22020</v>
      </c>
      <c r="K942" s="5">
        <f t="shared" si="44"/>
        <v>3537.4261493042613</v>
      </c>
    </row>
    <row r="943" spans="1:11" x14ac:dyDescent="0.3">
      <c r="A943" s="21" t="s">
        <v>1137</v>
      </c>
      <c r="B943" t="s">
        <v>1118</v>
      </c>
      <c r="C943" s="22" t="s">
        <v>1331</v>
      </c>
      <c r="D943" s="5">
        <v>369776.48130839999</v>
      </c>
      <c r="E943" s="5">
        <v>32943.652972399999</v>
      </c>
      <c r="F943" s="5">
        <f t="shared" si="42"/>
        <v>8.9090720036692717E-2</v>
      </c>
      <c r="H943" s="5">
        <v>59191</v>
      </c>
      <c r="I943" s="5">
        <v>151</v>
      </c>
      <c r="J943" s="5">
        <f t="shared" si="43"/>
        <v>59342</v>
      </c>
      <c r="K943" s="5">
        <f t="shared" si="44"/>
        <v>5286.821508417419</v>
      </c>
    </row>
    <row r="944" spans="1:11" x14ac:dyDescent="0.3">
      <c r="A944" s="21" t="s">
        <v>1137</v>
      </c>
      <c r="B944" t="s">
        <v>1118</v>
      </c>
      <c r="C944" s="22" t="s">
        <v>1332</v>
      </c>
      <c r="D944" s="5">
        <v>369776.48130839999</v>
      </c>
      <c r="E944" s="5">
        <v>336832.82833599998</v>
      </c>
      <c r="F944" s="5">
        <f t="shared" si="42"/>
        <v>0.91090927996330728</v>
      </c>
      <c r="H944" s="5">
        <v>59191</v>
      </c>
      <c r="I944" s="5">
        <v>151</v>
      </c>
      <c r="J944" s="5">
        <f t="shared" si="43"/>
        <v>59342</v>
      </c>
      <c r="K944" s="5">
        <f t="shared" si="44"/>
        <v>54055.178491582577</v>
      </c>
    </row>
    <row r="945" spans="1:11" x14ac:dyDescent="0.3">
      <c r="A945" s="21" t="s">
        <v>1137</v>
      </c>
      <c r="B945" t="s">
        <v>1124</v>
      </c>
      <c r="C945" s="22" t="s">
        <v>1335</v>
      </c>
      <c r="D945" s="5">
        <v>674337.57065595291</v>
      </c>
      <c r="E945" s="5">
        <v>673730.05275599996</v>
      </c>
      <c r="F945" s="5">
        <f t="shared" si="42"/>
        <v>0.99909908934873382</v>
      </c>
      <c r="H945" s="5">
        <v>6454</v>
      </c>
      <c r="I945" s="5">
        <v>474</v>
      </c>
      <c r="J945" s="5">
        <f t="shared" si="43"/>
        <v>6928</v>
      </c>
      <c r="K945" s="5">
        <f t="shared" si="44"/>
        <v>6921.7584910080277</v>
      </c>
    </row>
    <row r="946" spans="1:11" x14ac:dyDescent="0.3">
      <c r="A946" s="21" t="s">
        <v>1137</v>
      </c>
      <c r="B946" t="s">
        <v>1124</v>
      </c>
      <c r="C946" s="22" t="s">
        <v>1334</v>
      </c>
      <c r="D946" s="5">
        <v>674337.57065595291</v>
      </c>
      <c r="E946" s="5">
        <v>607.51789995299998</v>
      </c>
      <c r="F946" s="5">
        <f t="shared" si="42"/>
        <v>9.0091065126631615E-4</v>
      </c>
      <c r="H946" s="5">
        <v>6454</v>
      </c>
      <c r="I946" s="5">
        <v>474</v>
      </c>
      <c r="J946" s="5">
        <f t="shared" si="43"/>
        <v>6928</v>
      </c>
      <c r="K946" s="5">
        <f t="shared" si="44"/>
        <v>6.2415089919730384</v>
      </c>
    </row>
    <row r="947" spans="1:11" x14ac:dyDescent="0.3">
      <c r="A947" s="21" t="s">
        <v>188</v>
      </c>
      <c r="B947" t="s">
        <v>865</v>
      </c>
      <c r="C947" s="22" t="s">
        <v>1322</v>
      </c>
      <c r="D947" s="5">
        <v>143072.38453973961</v>
      </c>
      <c r="E947" s="5">
        <v>22654.334606</v>
      </c>
      <c r="F947" s="5">
        <f t="shared" si="42"/>
        <v>0.15834176999900049</v>
      </c>
      <c r="H947" s="5">
        <v>0</v>
      </c>
      <c r="I947" s="5">
        <v>23</v>
      </c>
      <c r="J947" s="5">
        <f t="shared" si="43"/>
        <v>23</v>
      </c>
      <c r="K947" s="5">
        <f t="shared" si="44"/>
        <v>3.6418607099770113</v>
      </c>
    </row>
    <row r="948" spans="1:11" x14ac:dyDescent="0.3">
      <c r="A948" s="21" t="s">
        <v>188</v>
      </c>
      <c r="B948" t="s">
        <v>865</v>
      </c>
      <c r="C948" s="22" t="s">
        <v>1323</v>
      </c>
      <c r="D948" s="5">
        <v>143072.38453973961</v>
      </c>
      <c r="E948" s="5">
        <v>120396.17217200001</v>
      </c>
      <c r="F948" s="5">
        <f t="shared" si="42"/>
        <v>0.8415053160629955</v>
      </c>
      <c r="H948" s="5">
        <v>0</v>
      </c>
      <c r="I948" s="5">
        <v>23</v>
      </c>
      <c r="J948" s="5">
        <f t="shared" si="43"/>
        <v>23</v>
      </c>
      <c r="K948" s="5">
        <f t="shared" si="44"/>
        <v>19.354622269448896</v>
      </c>
    </row>
    <row r="949" spans="1:11" x14ac:dyDescent="0.3">
      <c r="A949" s="21" t="s">
        <v>188</v>
      </c>
      <c r="B949" t="s">
        <v>865</v>
      </c>
      <c r="C949" s="22" t="s">
        <v>1329</v>
      </c>
      <c r="D949" s="5">
        <v>143072.38453973961</v>
      </c>
      <c r="E949" s="5">
        <v>21.8777617396</v>
      </c>
      <c r="F949" s="5">
        <f t="shared" si="42"/>
        <v>1.5291393800404062E-4</v>
      </c>
      <c r="H949" s="5">
        <v>0</v>
      </c>
      <c r="I949" s="5">
        <v>23</v>
      </c>
      <c r="J949" s="5">
        <f t="shared" si="43"/>
        <v>23</v>
      </c>
      <c r="K949" s="5">
        <f t="shared" si="44"/>
        <v>3.5170205740929343E-3</v>
      </c>
    </row>
    <row r="950" spans="1:11" x14ac:dyDescent="0.3">
      <c r="A950" s="21" t="s">
        <v>188</v>
      </c>
      <c r="B950" t="s">
        <v>946</v>
      </c>
      <c r="C950" s="22" t="s">
        <v>1327</v>
      </c>
      <c r="D950" s="5">
        <v>563275.20655750006</v>
      </c>
      <c r="E950" s="5">
        <v>239058.90325199999</v>
      </c>
      <c r="F950" s="5">
        <f t="shared" si="42"/>
        <v>0.42440870904477929</v>
      </c>
      <c r="H950" s="5">
        <v>3796</v>
      </c>
      <c r="I950" s="5">
        <v>995</v>
      </c>
      <c r="J950" s="5">
        <f t="shared" si="43"/>
        <v>4791</v>
      </c>
      <c r="K950" s="5">
        <f t="shared" si="44"/>
        <v>2033.3421250335375</v>
      </c>
    </row>
    <row r="951" spans="1:11" x14ac:dyDescent="0.3">
      <c r="A951" s="21" t="s">
        <v>188</v>
      </c>
      <c r="B951" t="s">
        <v>946</v>
      </c>
      <c r="C951" s="22" t="s">
        <v>1329</v>
      </c>
      <c r="D951" s="5">
        <v>563275.20655750006</v>
      </c>
      <c r="E951" s="5">
        <v>259701.22117100001</v>
      </c>
      <c r="F951" s="5">
        <f t="shared" si="42"/>
        <v>0.46105565831342743</v>
      </c>
      <c r="H951" s="5">
        <v>3796</v>
      </c>
      <c r="I951" s="5">
        <v>995</v>
      </c>
      <c r="J951" s="5">
        <f t="shared" si="43"/>
        <v>4791</v>
      </c>
      <c r="K951" s="5">
        <f t="shared" si="44"/>
        <v>2208.9176589796307</v>
      </c>
    </row>
    <row r="952" spans="1:11" x14ac:dyDescent="0.3">
      <c r="A952" s="21" t="s">
        <v>188</v>
      </c>
      <c r="B952" t="s">
        <v>946</v>
      </c>
      <c r="C952" s="22" t="s">
        <v>1328</v>
      </c>
      <c r="D952" s="5">
        <v>563275.20655750006</v>
      </c>
      <c r="E952" s="5">
        <v>64515.0821345</v>
      </c>
      <c r="F952" s="5">
        <f t="shared" si="42"/>
        <v>0.11453563264179319</v>
      </c>
      <c r="H952" s="5">
        <v>3796</v>
      </c>
      <c r="I952" s="5">
        <v>995</v>
      </c>
      <c r="J952" s="5">
        <f t="shared" si="43"/>
        <v>4791</v>
      </c>
      <c r="K952" s="5">
        <f t="shared" si="44"/>
        <v>548.74021598683112</v>
      </c>
    </row>
    <row r="953" spans="1:11" x14ac:dyDescent="0.3">
      <c r="A953" s="21" t="s">
        <v>188</v>
      </c>
      <c r="B953" t="s">
        <v>953</v>
      </c>
      <c r="C953" s="22" t="s">
        <v>1336</v>
      </c>
      <c r="D953" s="5">
        <v>603882.53060940001</v>
      </c>
      <c r="E953" s="5">
        <v>24695.255853400002</v>
      </c>
      <c r="F953" s="5">
        <f t="shared" si="42"/>
        <v>4.0894138514785502E-2</v>
      </c>
      <c r="H953" s="5">
        <v>24</v>
      </c>
      <c r="I953" s="5">
        <v>747</v>
      </c>
      <c r="J953" s="5">
        <f t="shared" si="43"/>
        <v>771</v>
      </c>
      <c r="K953" s="5">
        <f t="shared" si="44"/>
        <v>31.529380794899623</v>
      </c>
    </row>
    <row r="954" spans="1:11" x14ac:dyDescent="0.3">
      <c r="A954" s="21" t="s">
        <v>188</v>
      </c>
      <c r="B954" t="s">
        <v>953</v>
      </c>
      <c r="C954" s="22" t="s">
        <v>1330</v>
      </c>
      <c r="D954" s="5">
        <v>603882.53060940001</v>
      </c>
      <c r="E954" s="5">
        <v>140979.20672700001</v>
      </c>
      <c r="F954" s="5">
        <f t="shared" si="42"/>
        <v>0.23345468626941854</v>
      </c>
      <c r="H954" s="5">
        <v>24</v>
      </c>
      <c r="I954" s="5">
        <v>747</v>
      </c>
      <c r="J954" s="5">
        <f t="shared" si="43"/>
        <v>771</v>
      </c>
      <c r="K954" s="5">
        <f t="shared" si="44"/>
        <v>179.99356311372171</v>
      </c>
    </row>
    <row r="955" spans="1:11" x14ac:dyDescent="0.3">
      <c r="A955" s="21" t="s">
        <v>188</v>
      </c>
      <c r="B955" t="s">
        <v>953</v>
      </c>
      <c r="C955" s="22" t="s">
        <v>1331</v>
      </c>
      <c r="D955" s="5">
        <v>603882.53060940001</v>
      </c>
      <c r="E955" s="5">
        <v>438208.06802900002</v>
      </c>
      <c r="F955" s="5">
        <f t="shared" si="42"/>
        <v>0.72565117521579603</v>
      </c>
      <c r="H955" s="5">
        <v>24</v>
      </c>
      <c r="I955" s="5">
        <v>747</v>
      </c>
      <c r="J955" s="5">
        <f t="shared" si="43"/>
        <v>771</v>
      </c>
      <c r="K955" s="5">
        <f t="shared" si="44"/>
        <v>559.4770560913787</v>
      </c>
    </row>
    <row r="956" spans="1:11" x14ac:dyDescent="0.3">
      <c r="A956" s="21" t="s">
        <v>188</v>
      </c>
      <c r="B956" t="s">
        <v>988</v>
      </c>
      <c r="C956" s="22" t="s">
        <v>1325</v>
      </c>
      <c r="D956" s="5">
        <v>1149138.9675477</v>
      </c>
      <c r="E956" s="5">
        <v>225199.78446600001</v>
      </c>
      <c r="F956" s="5">
        <f t="shared" si="42"/>
        <v>0.19597262892109879</v>
      </c>
      <c r="H956" s="5">
        <v>4444</v>
      </c>
      <c r="I956" s="5">
        <v>873</v>
      </c>
      <c r="J956" s="5">
        <f t="shared" si="43"/>
        <v>5317</v>
      </c>
      <c r="K956" s="5">
        <f t="shared" si="44"/>
        <v>1041.9864679734824</v>
      </c>
    </row>
    <row r="957" spans="1:11" x14ac:dyDescent="0.3">
      <c r="A957" s="21" t="s">
        <v>188</v>
      </c>
      <c r="B957" t="s">
        <v>988</v>
      </c>
      <c r="C957" s="22" t="s">
        <v>1328</v>
      </c>
      <c r="D957" s="5">
        <v>1149138.9675477</v>
      </c>
      <c r="E957" s="5">
        <v>37474.465023700002</v>
      </c>
      <c r="F957" s="5">
        <f t="shared" si="42"/>
        <v>3.2610907890167302E-2</v>
      </c>
      <c r="H957" s="5">
        <v>4444</v>
      </c>
      <c r="I957" s="5">
        <v>873</v>
      </c>
      <c r="J957" s="5">
        <f t="shared" si="43"/>
        <v>5317</v>
      </c>
      <c r="K957" s="5">
        <f t="shared" si="44"/>
        <v>173.39219725201954</v>
      </c>
    </row>
    <row r="958" spans="1:11" x14ac:dyDescent="0.3">
      <c r="A958" s="21" t="s">
        <v>188</v>
      </c>
      <c r="B958" t="s">
        <v>988</v>
      </c>
      <c r="C958" s="22" t="s">
        <v>1337</v>
      </c>
      <c r="D958" s="5">
        <v>1149138.9675477</v>
      </c>
      <c r="E958" s="5">
        <v>421493.11574400001</v>
      </c>
      <c r="F958" s="5">
        <f t="shared" si="42"/>
        <v>0.36679037753238847</v>
      </c>
      <c r="H958" s="5">
        <v>4444</v>
      </c>
      <c r="I958" s="5">
        <v>873</v>
      </c>
      <c r="J958" s="5">
        <f t="shared" si="43"/>
        <v>5317</v>
      </c>
      <c r="K958" s="5">
        <f t="shared" si="44"/>
        <v>1950.2244373397095</v>
      </c>
    </row>
    <row r="959" spans="1:11" x14ac:dyDescent="0.3">
      <c r="A959" s="21" t="s">
        <v>188</v>
      </c>
      <c r="B959" t="s">
        <v>988</v>
      </c>
      <c r="C959" s="22" t="s">
        <v>1336</v>
      </c>
      <c r="D959" s="5">
        <v>1149138.9675477</v>
      </c>
      <c r="E959" s="5">
        <v>316404.90457000001</v>
      </c>
      <c r="F959" s="5">
        <f t="shared" si="42"/>
        <v>0.27534085389621621</v>
      </c>
      <c r="H959" s="5">
        <v>4444</v>
      </c>
      <c r="I959" s="5">
        <v>873</v>
      </c>
      <c r="J959" s="5">
        <f t="shared" si="43"/>
        <v>5317</v>
      </c>
      <c r="K959" s="5">
        <f t="shared" si="44"/>
        <v>1463.9873201661817</v>
      </c>
    </row>
    <row r="960" spans="1:11" x14ac:dyDescent="0.3">
      <c r="A960" s="21" t="s">
        <v>188</v>
      </c>
      <c r="B960" t="s">
        <v>988</v>
      </c>
      <c r="C960" s="22" t="s">
        <v>1330</v>
      </c>
      <c r="D960" s="5">
        <v>1149138.9675477</v>
      </c>
      <c r="E960" s="5">
        <v>148566.697744</v>
      </c>
      <c r="F960" s="5">
        <f t="shared" si="42"/>
        <v>0.12928523176012921</v>
      </c>
      <c r="H960" s="5">
        <v>4444</v>
      </c>
      <c r="I960" s="5">
        <v>873</v>
      </c>
      <c r="J960" s="5">
        <f t="shared" si="43"/>
        <v>5317</v>
      </c>
      <c r="K960" s="5">
        <f t="shared" si="44"/>
        <v>687.40957726860699</v>
      </c>
    </row>
    <row r="961" spans="1:11" x14ac:dyDescent="0.3">
      <c r="A961" s="21" t="s">
        <v>188</v>
      </c>
      <c r="B961" t="s">
        <v>1027</v>
      </c>
      <c r="C961" s="22" t="s">
        <v>1328</v>
      </c>
      <c r="D961" s="5">
        <v>555690.35194560001</v>
      </c>
      <c r="E961" s="5">
        <v>76749.4214832</v>
      </c>
      <c r="F961" s="5">
        <f t="shared" si="42"/>
        <v>0.13811544723510599</v>
      </c>
      <c r="H961" s="5">
        <v>3278</v>
      </c>
      <c r="I961" s="5">
        <v>1064</v>
      </c>
      <c r="J961" s="5">
        <f t="shared" si="43"/>
        <v>4342</v>
      </c>
      <c r="K961" s="5">
        <f t="shared" si="44"/>
        <v>599.69727189483024</v>
      </c>
    </row>
    <row r="962" spans="1:11" x14ac:dyDescent="0.3">
      <c r="A962" s="21" t="s">
        <v>188</v>
      </c>
      <c r="B962" t="s">
        <v>1027</v>
      </c>
      <c r="C962" s="22" t="s">
        <v>1337</v>
      </c>
      <c r="D962" s="5">
        <v>555690.35194560001</v>
      </c>
      <c r="E962" s="5">
        <v>229950.51719399999</v>
      </c>
      <c r="F962" s="5">
        <f t="shared" si="42"/>
        <v>0.41381052665192086</v>
      </c>
      <c r="H962" s="5">
        <v>3278</v>
      </c>
      <c r="I962" s="5">
        <v>1064</v>
      </c>
      <c r="J962" s="5">
        <f t="shared" si="43"/>
        <v>4342</v>
      </c>
      <c r="K962" s="5">
        <f t="shared" si="44"/>
        <v>1796.7653067226404</v>
      </c>
    </row>
    <row r="963" spans="1:11" x14ac:dyDescent="0.3">
      <c r="A963" s="21" t="s">
        <v>188</v>
      </c>
      <c r="B963" t="s">
        <v>1027</v>
      </c>
      <c r="C963" s="22" t="s">
        <v>1336</v>
      </c>
      <c r="D963" s="5">
        <v>555690.35194560001</v>
      </c>
      <c r="E963" s="5">
        <v>241533.039495</v>
      </c>
      <c r="F963" s="5">
        <f t="shared" ref="F963:F1026" si="45">E963/D963</f>
        <v>0.43465400946649002</v>
      </c>
      <c r="H963" s="5">
        <v>3278</v>
      </c>
      <c r="I963" s="5">
        <v>1064</v>
      </c>
      <c r="J963" s="5">
        <f t="shared" ref="J963:J1026" si="46">SUM(H963:I963)</f>
        <v>4342</v>
      </c>
      <c r="K963" s="5">
        <f t="shared" ref="K963:K1026" si="47">J963*F963</f>
        <v>1887.2677091034998</v>
      </c>
    </row>
    <row r="964" spans="1:11" x14ac:dyDescent="0.3">
      <c r="A964" s="21" t="s">
        <v>188</v>
      </c>
      <c r="B964" t="s">
        <v>1027</v>
      </c>
      <c r="C964" s="22" t="s">
        <v>1330</v>
      </c>
      <c r="D964" s="5">
        <v>555690.35194560001</v>
      </c>
      <c r="E964" s="5">
        <v>7457.3737733999997</v>
      </c>
      <c r="F964" s="5">
        <f t="shared" si="45"/>
        <v>1.3420016646483091E-2</v>
      </c>
      <c r="H964" s="5">
        <v>3278</v>
      </c>
      <c r="I964" s="5">
        <v>1064</v>
      </c>
      <c r="J964" s="5">
        <f t="shared" si="46"/>
        <v>4342</v>
      </c>
      <c r="K964" s="5">
        <f t="shared" si="47"/>
        <v>58.269712279029584</v>
      </c>
    </row>
    <row r="965" spans="1:11" x14ac:dyDescent="0.3">
      <c r="A965" s="21" t="s">
        <v>188</v>
      </c>
      <c r="B965" t="s">
        <v>1031</v>
      </c>
      <c r="C965" s="22" t="s">
        <v>1338</v>
      </c>
      <c r="D965" s="5">
        <v>867430.86909285502</v>
      </c>
      <c r="E965" s="5">
        <v>119.386920825</v>
      </c>
      <c r="F965" s="5">
        <f t="shared" si="45"/>
        <v>1.376327786787815E-4</v>
      </c>
      <c r="H965" s="5">
        <v>107</v>
      </c>
      <c r="I965" s="5">
        <v>901</v>
      </c>
      <c r="J965" s="5">
        <f t="shared" si="46"/>
        <v>1008</v>
      </c>
      <c r="K965" s="5">
        <f t="shared" si="47"/>
        <v>0.13873384090821175</v>
      </c>
    </row>
    <row r="966" spans="1:11" x14ac:dyDescent="0.3">
      <c r="A966" s="21" t="s">
        <v>188</v>
      </c>
      <c r="B966" t="s">
        <v>1031</v>
      </c>
      <c r="C966" s="22" t="s">
        <v>1336</v>
      </c>
      <c r="D966" s="5">
        <v>867430.86909285502</v>
      </c>
      <c r="E966" s="5">
        <v>75282.160987199997</v>
      </c>
      <c r="F966" s="5">
        <f t="shared" si="45"/>
        <v>8.6787505113726057E-2</v>
      </c>
      <c r="H966" s="5">
        <v>107</v>
      </c>
      <c r="I966" s="5">
        <v>901</v>
      </c>
      <c r="J966" s="5">
        <f t="shared" si="46"/>
        <v>1008</v>
      </c>
      <c r="K966" s="5">
        <f t="shared" si="47"/>
        <v>87.481805154635865</v>
      </c>
    </row>
    <row r="967" spans="1:11" x14ac:dyDescent="0.3">
      <c r="A967" s="21" t="s">
        <v>188</v>
      </c>
      <c r="B967" t="s">
        <v>1031</v>
      </c>
      <c r="C967" s="22" t="s">
        <v>1330</v>
      </c>
      <c r="D967" s="5">
        <v>867430.86909285502</v>
      </c>
      <c r="E967" s="5">
        <v>35916.189186600001</v>
      </c>
      <c r="F967" s="5">
        <f t="shared" si="45"/>
        <v>4.140524676526737E-2</v>
      </c>
      <c r="H967" s="5">
        <v>107</v>
      </c>
      <c r="I967" s="5">
        <v>901</v>
      </c>
      <c r="J967" s="5">
        <f t="shared" si="46"/>
        <v>1008</v>
      </c>
      <c r="K967" s="5">
        <f t="shared" si="47"/>
        <v>41.736488739389507</v>
      </c>
    </row>
    <row r="968" spans="1:11" x14ac:dyDescent="0.3">
      <c r="A968" s="21" t="s">
        <v>188</v>
      </c>
      <c r="B968" t="s">
        <v>1031</v>
      </c>
      <c r="C968" s="22" t="s">
        <v>1331</v>
      </c>
      <c r="D968" s="5">
        <v>867430.86909285502</v>
      </c>
      <c r="E968" s="5">
        <v>752328.46715899999</v>
      </c>
      <c r="F968" s="5">
        <f t="shared" si="45"/>
        <v>0.86730654161036802</v>
      </c>
      <c r="H968" s="5">
        <v>107</v>
      </c>
      <c r="I968" s="5">
        <v>901</v>
      </c>
      <c r="J968" s="5">
        <f t="shared" si="46"/>
        <v>1008</v>
      </c>
      <c r="K968" s="5">
        <f t="shared" si="47"/>
        <v>874.24499394325096</v>
      </c>
    </row>
    <row r="969" spans="1:11" x14ac:dyDescent="0.3">
      <c r="A969" s="21" t="s">
        <v>188</v>
      </c>
      <c r="B969" t="s">
        <v>1031</v>
      </c>
      <c r="C969" s="22" t="s">
        <v>1332</v>
      </c>
      <c r="D969" s="5">
        <v>867430.86909285502</v>
      </c>
      <c r="E969" s="5">
        <v>3784.6648392299999</v>
      </c>
      <c r="F969" s="5">
        <f t="shared" si="45"/>
        <v>4.3630737319596893E-3</v>
      </c>
      <c r="H969" s="5">
        <v>107</v>
      </c>
      <c r="I969" s="5">
        <v>901</v>
      </c>
      <c r="J969" s="5">
        <f t="shared" si="46"/>
        <v>1008</v>
      </c>
      <c r="K969" s="5">
        <f t="shared" si="47"/>
        <v>4.3979783218153665</v>
      </c>
    </row>
    <row r="970" spans="1:11" x14ac:dyDescent="0.3">
      <c r="A970" s="21" t="s">
        <v>188</v>
      </c>
      <c r="B970" t="s">
        <v>1037</v>
      </c>
      <c r="C970" s="22" t="s">
        <v>1338</v>
      </c>
      <c r="D970" s="5">
        <v>541155.27857910004</v>
      </c>
      <c r="E970" s="5">
        <v>64503.197322100001</v>
      </c>
      <c r="F970" s="5">
        <f t="shared" si="45"/>
        <v>0.11919535829247509</v>
      </c>
      <c r="H970" s="5">
        <v>866</v>
      </c>
      <c r="I970" s="5">
        <v>1900</v>
      </c>
      <c r="J970" s="5">
        <f t="shared" si="46"/>
        <v>2766</v>
      </c>
      <c r="K970" s="5">
        <f t="shared" si="47"/>
        <v>329.69436103698609</v>
      </c>
    </row>
    <row r="971" spans="1:11" x14ac:dyDescent="0.3">
      <c r="A971" s="21" t="s">
        <v>188</v>
      </c>
      <c r="B971" t="s">
        <v>1037</v>
      </c>
      <c r="C971" s="22" t="s">
        <v>1337</v>
      </c>
      <c r="D971" s="5">
        <v>541155.27857910004</v>
      </c>
      <c r="E971" s="5">
        <v>128365.29623399999</v>
      </c>
      <c r="F971" s="5">
        <f t="shared" si="45"/>
        <v>0.23720603182703132</v>
      </c>
      <c r="H971" s="5">
        <v>866</v>
      </c>
      <c r="I971" s="5">
        <v>1900</v>
      </c>
      <c r="J971" s="5">
        <f t="shared" si="46"/>
        <v>2766</v>
      </c>
      <c r="K971" s="5">
        <f t="shared" si="47"/>
        <v>656.11188403356857</v>
      </c>
    </row>
    <row r="972" spans="1:11" x14ac:dyDescent="0.3">
      <c r="A972" s="21" t="s">
        <v>188</v>
      </c>
      <c r="B972" t="s">
        <v>1037</v>
      </c>
      <c r="C972" s="22" t="s">
        <v>1336</v>
      </c>
      <c r="D972" s="5">
        <v>541155.27857910004</v>
      </c>
      <c r="E972" s="5">
        <v>348286.78502299997</v>
      </c>
      <c r="F972" s="5">
        <f t="shared" si="45"/>
        <v>0.64359860988049344</v>
      </c>
      <c r="H972" s="5">
        <v>866</v>
      </c>
      <c r="I972" s="5">
        <v>1900</v>
      </c>
      <c r="J972" s="5">
        <f t="shared" si="46"/>
        <v>2766</v>
      </c>
      <c r="K972" s="5">
        <f t="shared" si="47"/>
        <v>1780.1937549294448</v>
      </c>
    </row>
    <row r="973" spans="1:11" x14ac:dyDescent="0.3">
      <c r="A973" s="21" t="s">
        <v>188</v>
      </c>
      <c r="B973" t="s">
        <v>1047</v>
      </c>
      <c r="C973" s="22" t="s">
        <v>1329</v>
      </c>
      <c r="D973" s="5">
        <v>690448.66709057009</v>
      </c>
      <c r="E973" s="5">
        <v>2917.0809336699999</v>
      </c>
      <c r="F973" s="5">
        <f t="shared" si="45"/>
        <v>4.2249063148489642E-3</v>
      </c>
      <c r="H973" s="5">
        <v>3289</v>
      </c>
      <c r="I973" s="5">
        <v>833</v>
      </c>
      <c r="J973" s="5">
        <f t="shared" si="46"/>
        <v>4122</v>
      </c>
      <c r="K973" s="5">
        <f t="shared" si="47"/>
        <v>17.41506382980743</v>
      </c>
    </row>
    <row r="974" spans="1:11" x14ac:dyDescent="0.3">
      <c r="A974" s="21" t="s">
        <v>188</v>
      </c>
      <c r="B974" t="s">
        <v>1047</v>
      </c>
      <c r="C974" s="22" t="s">
        <v>1325</v>
      </c>
      <c r="D974" s="5">
        <v>690448.66709057009</v>
      </c>
      <c r="E974" s="5">
        <v>52795.416602199999</v>
      </c>
      <c r="F974" s="5">
        <f t="shared" si="45"/>
        <v>7.6465375513969272E-2</v>
      </c>
      <c r="H974" s="5">
        <v>3289</v>
      </c>
      <c r="I974" s="5">
        <v>833</v>
      </c>
      <c r="J974" s="5">
        <f t="shared" si="46"/>
        <v>4122</v>
      </c>
      <c r="K974" s="5">
        <f t="shared" si="47"/>
        <v>315.19027786858135</v>
      </c>
    </row>
    <row r="975" spans="1:11" x14ac:dyDescent="0.3">
      <c r="A975" s="21" t="s">
        <v>188</v>
      </c>
      <c r="B975" t="s">
        <v>1047</v>
      </c>
      <c r="C975" s="22" t="s">
        <v>1314</v>
      </c>
      <c r="D975" s="5">
        <v>690448.66709057009</v>
      </c>
      <c r="E975" s="5">
        <v>43282.992416699999</v>
      </c>
      <c r="F975" s="5">
        <f t="shared" si="45"/>
        <v>6.2688211998564586E-2</v>
      </c>
      <c r="H975" s="5">
        <v>3289</v>
      </c>
      <c r="I975" s="5">
        <v>833</v>
      </c>
      <c r="J975" s="5">
        <f t="shared" si="46"/>
        <v>4122</v>
      </c>
      <c r="K975" s="5">
        <f t="shared" si="47"/>
        <v>258.40080985808322</v>
      </c>
    </row>
    <row r="976" spans="1:11" x14ac:dyDescent="0.3">
      <c r="A976" s="21" t="s">
        <v>188</v>
      </c>
      <c r="B976" t="s">
        <v>1047</v>
      </c>
      <c r="C976" s="22" t="s">
        <v>1316</v>
      </c>
      <c r="D976" s="5">
        <v>690448.66709057009</v>
      </c>
      <c r="E976" s="5">
        <v>105476.37354099999</v>
      </c>
      <c r="F976" s="5">
        <f t="shared" si="45"/>
        <v>0.15276497525219215</v>
      </c>
      <c r="H976" s="5">
        <v>3289</v>
      </c>
      <c r="I976" s="5">
        <v>833</v>
      </c>
      <c r="J976" s="5">
        <f t="shared" si="46"/>
        <v>4122</v>
      </c>
      <c r="K976" s="5">
        <f t="shared" si="47"/>
        <v>629.69722798953603</v>
      </c>
    </row>
    <row r="977" spans="1:18" x14ac:dyDescent="0.3">
      <c r="A977" s="21" t="s">
        <v>188</v>
      </c>
      <c r="B977" t="s">
        <v>1047</v>
      </c>
      <c r="C977" s="22" t="s">
        <v>1328</v>
      </c>
      <c r="D977" s="5">
        <v>690448.66709057009</v>
      </c>
      <c r="E977" s="5">
        <v>485976.80359700002</v>
      </c>
      <c r="F977" s="5">
        <f t="shared" si="45"/>
        <v>0.70385653092042488</v>
      </c>
      <c r="H977" s="5">
        <v>3289</v>
      </c>
      <c r="I977" s="5">
        <v>833</v>
      </c>
      <c r="J977" s="5">
        <f t="shared" si="46"/>
        <v>4122</v>
      </c>
      <c r="K977" s="5">
        <f t="shared" si="47"/>
        <v>2901.2966204539912</v>
      </c>
    </row>
    <row r="978" spans="1:18" x14ac:dyDescent="0.3">
      <c r="A978" s="21" t="s">
        <v>188</v>
      </c>
      <c r="B978" t="s">
        <v>1057</v>
      </c>
      <c r="C978" s="22" t="s">
        <v>1325</v>
      </c>
      <c r="D978" s="5">
        <v>731354.85211717011</v>
      </c>
      <c r="E978" s="5">
        <v>405794.58132300002</v>
      </c>
      <c r="F978" s="5">
        <f t="shared" si="45"/>
        <v>0.55485320176420705</v>
      </c>
      <c r="H978" s="5">
        <v>0</v>
      </c>
      <c r="I978" s="5">
        <v>659</v>
      </c>
      <c r="J978" s="5">
        <f t="shared" si="46"/>
        <v>659</v>
      </c>
      <c r="K978" s="5">
        <f t="shared" si="47"/>
        <v>365.64825996261243</v>
      </c>
      <c r="Q978" s="29"/>
      <c r="R978" s="30"/>
    </row>
    <row r="979" spans="1:18" x14ac:dyDescent="0.3">
      <c r="A979" s="21" t="s">
        <v>188</v>
      </c>
      <c r="B979" t="s">
        <v>1057</v>
      </c>
      <c r="C979" s="22" t="s">
        <v>1314</v>
      </c>
      <c r="D979" s="5">
        <v>731354.85211717011</v>
      </c>
      <c r="E979" s="5">
        <v>243177.35875700001</v>
      </c>
      <c r="F979" s="5">
        <f t="shared" si="45"/>
        <v>0.33250255748360119</v>
      </c>
      <c r="H979" s="5">
        <v>0</v>
      </c>
      <c r="I979" s="5">
        <v>659</v>
      </c>
      <c r="J979" s="5">
        <f t="shared" si="46"/>
        <v>659</v>
      </c>
      <c r="K979" s="5">
        <f t="shared" si="47"/>
        <v>219.11918538169317</v>
      </c>
      <c r="Q979" s="27"/>
      <c r="R979" s="28"/>
    </row>
    <row r="980" spans="1:18" x14ac:dyDescent="0.3">
      <c r="A980" s="21" t="s">
        <v>188</v>
      </c>
      <c r="B980" t="s">
        <v>1057</v>
      </c>
      <c r="C980" s="22" t="s">
        <v>1315</v>
      </c>
      <c r="D980" s="5">
        <v>731354.85211717011</v>
      </c>
      <c r="E980" s="5">
        <v>55473.566647</v>
      </c>
      <c r="F980" s="5">
        <f t="shared" si="45"/>
        <v>7.5850411720673999E-2</v>
      </c>
      <c r="H980" s="5">
        <v>0</v>
      </c>
      <c r="I980" s="5">
        <v>659</v>
      </c>
      <c r="J980" s="5">
        <f t="shared" si="46"/>
        <v>659</v>
      </c>
      <c r="K980" s="5">
        <f t="shared" si="47"/>
        <v>49.985421323924164</v>
      </c>
      <c r="Q980" s="27"/>
      <c r="R980" s="28"/>
    </row>
    <row r="981" spans="1:18" x14ac:dyDescent="0.3">
      <c r="A981" s="21" t="s">
        <v>188</v>
      </c>
      <c r="B981" t="s">
        <v>1057</v>
      </c>
      <c r="C981" s="22" t="s">
        <v>1316</v>
      </c>
      <c r="D981" s="5">
        <v>731354.85211717011</v>
      </c>
      <c r="E981" s="5">
        <v>5863.1013835699996</v>
      </c>
      <c r="F981" s="5">
        <f t="shared" si="45"/>
        <v>8.0167669177241933E-3</v>
      </c>
      <c r="H981" s="5">
        <v>0</v>
      </c>
      <c r="I981" s="5">
        <v>659</v>
      </c>
      <c r="J981" s="5">
        <f t="shared" si="46"/>
        <v>659</v>
      </c>
      <c r="K981" s="5">
        <f t="shared" si="47"/>
        <v>5.2830493987802436</v>
      </c>
      <c r="Q981" s="25"/>
      <c r="R981" s="31"/>
    </row>
    <row r="982" spans="1:18" x14ac:dyDescent="0.3">
      <c r="A982" s="21" t="s">
        <v>188</v>
      </c>
      <c r="B982" t="s">
        <v>1057</v>
      </c>
      <c r="C982" s="22" t="s">
        <v>1328</v>
      </c>
      <c r="D982" s="5">
        <v>731354.85211717011</v>
      </c>
      <c r="E982" s="5">
        <v>21046.244006600002</v>
      </c>
      <c r="F982" s="5">
        <f t="shared" si="45"/>
        <v>2.8777062113793415E-2</v>
      </c>
      <c r="H982" s="5">
        <v>0</v>
      </c>
      <c r="I982" s="5">
        <v>659</v>
      </c>
      <c r="J982" s="5">
        <f t="shared" si="46"/>
        <v>659</v>
      </c>
      <c r="K982" s="5">
        <f t="shared" si="47"/>
        <v>18.964083932989862</v>
      </c>
      <c r="Q982" s="27"/>
      <c r="R982" s="28"/>
    </row>
    <row r="983" spans="1:18" x14ac:dyDescent="0.3">
      <c r="A983" s="21" t="s">
        <v>188</v>
      </c>
      <c r="B983" t="s">
        <v>636</v>
      </c>
      <c r="C983" s="22" t="s">
        <v>1323</v>
      </c>
      <c r="D983" s="5">
        <v>520146.273896461</v>
      </c>
      <c r="E983" s="5">
        <v>188.55213847100001</v>
      </c>
      <c r="F983" s="5">
        <f t="shared" si="45"/>
        <v>3.6249829698584504E-4</v>
      </c>
      <c r="H983" s="5">
        <v>1449</v>
      </c>
      <c r="I983" s="5">
        <v>279</v>
      </c>
      <c r="J983" s="5">
        <f t="shared" si="46"/>
        <v>1728</v>
      </c>
      <c r="K983" s="5">
        <f t="shared" si="47"/>
        <v>0.62639705719154026</v>
      </c>
      <c r="Q983" s="27"/>
      <c r="R983" s="28"/>
    </row>
    <row r="984" spans="1:18" x14ac:dyDescent="0.3">
      <c r="A984" s="21" t="s">
        <v>188</v>
      </c>
      <c r="B984" t="s">
        <v>636</v>
      </c>
      <c r="C984" s="22" t="s">
        <v>1328</v>
      </c>
      <c r="D984" s="5">
        <v>520146.273896461</v>
      </c>
      <c r="E984" s="5">
        <v>45336.5017438</v>
      </c>
      <c r="F984" s="5">
        <f t="shared" si="45"/>
        <v>8.7161062222325114E-2</v>
      </c>
      <c r="H984" s="5">
        <v>1449</v>
      </c>
      <c r="I984" s="5">
        <v>279</v>
      </c>
      <c r="J984" s="5">
        <f t="shared" si="46"/>
        <v>1728</v>
      </c>
      <c r="K984" s="5">
        <f t="shared" si="47"/>
        <v>150.6143155201778</v>
      </c>
      <c r="Q984" s="25"/>
      <c r="R984" s="31"/>
    </row>
    <row r="985" spans="1:18" x14ac:dyDescent="0.3">
      <c r="A985" s="21" t="s">
        <v>188</v>
      </c>
      <c r="B985" t="s">
        <v>636</v>
      </c>
      <c r="C985" s="22" t="s">
        <v>1339</v>
      </c>
      <c r="D985" s="5">
        <v>520146.273896461</v>
      </c>
      <c r="E985" s="5">
        <v>1351.1181659900001</v>
      </c>
      <c r="F985" s="5">
        <f t="shared" si="45"/>
        <v>2.5975734784537746E-3</v>
      </c>
      <c r="H985" s="5">
        <v>1449</v>
      </c>
      <c r="I985" s="5">
        <v>279</v>
      </c>
      <c r="J985" s="5">
        <f t="shared" si="46"/>
        <v>1728</v>
      </c>
      <c r="K985" s="5">
        <f t="shared" si="47"/>
        <v>4.4886069707681227</v>
      </c>
      <c r="Q985" s="27"/>
      <c r="R985" s="28"/>
    </row>
    <row r="986" spans="1:18" x14ac:dyDescent="0.3">
      <c r="A986" s="21" t="s">
        <v>188</v>
      </c>
      <c r="B986" t="s">
        <v>636</v>
      </c>
      <c r="C986" s="22" t="s">
        <v>1340</v>
      </c>
      <c r="D986" s="5">
        <v>520146.273896461</v>
      </c>
      <c r="E986" s="5">
        <v>174952.200847</v>
      </c>
      <c r="F986" s="5">
        <f t="shared" si="45"/>
        <v>0.33635192565433147</v>
      </c>
      <c r="H986" s="5">
        <v>1449</v>
      </c>
      <c r="I986" s="5">
        <v>279</v>
      </c>
      <c r="J986" s="5">
        <f t="shared" si="46"/>
        <v>1728</v>
      </c>
      <c r="K986" s="5">
        <f t="shared" si="47"/>
        <v>581.21612753068484</v>
      </c>
      <c r="Q986" s="27"/>
      <c r="R986" s="28"/>
    </row>
    <row r="987" spans="1:18" x14ac:dyDescent="0.3">
      <c r="A987" s="21" t="s">
        <v>188</v>
      </c>
      <c r="B987" t="s">
        <v>636</v>
      </c>
      <c r="C987" s="22" t="s">
        <v>1338</v>
      </c>
      <c r="D987" s="5">
        <v>520146.273896461</v>
      </c>
      <c r="E987" s="5">
        <v>25053.8620706</v>
      </c>
      <c r="F987" s="5">
        <f t="shared" si="45"/>
        <v>4.8166954812382562E-2</v>
      </c>
      <c r="H987" s="5">
        <v>1449</v>
      </c>
      <c r="I987" s="5">
        <v>279</v>
      </c>
      <c r="J987" s="5">
        <f t="shared" si="46"/>
        <v>1728</v>
      </c>
      <c r="K987" s="5">
        <f t="shared" si="47"/>
        <v>83.232497915797069</v>
      </c>
      <c r="Q987" s="25"/>
      <c r="R987" s="31"/>
    </row>
    <row r="988" spans="1:18" x14ac:dyDescent="0.3">
      <c r="A988" s="21" t="s">
        <v>188</v>
      </c>
      <c r="B988" t="s">
        <v>636</v>
      </c>
      <c r="C988" s="22" t="s">
        <v>1337</v>
      </c>
      <c r="D988" s="5">
        <v>520146.273896461</v>
      </c>
      <c r="E988" s="5">
        <v>34628.058752600002</v>
      </c>
      <c r="F988" s="5">
        <f t="shared" si="45"/>
        <v>6.6573693767328565E-2</v>
      </c>
      <c r="H988" s="5">
        <v>1449</v>
      </c>
      <c r="I988" s="5">
        <v>279</v>
      </c>
      <c r="J988" s="5">
        <f t="shared" si="46"/>
        <v>1728</v>
      </c>
      <c r="K988" s="5">
        <f t="shared" si="47"/>
        <v>115.03934282994376</v>
      </c>
      <c r="Q988" s="27"/>
      <c r="R988" s="28"/>
    </row>
    <row r="989" spans="1:18" x14ac:dyDescent="0.3">
      <c r="A989" s="21" t="s">
        <v>188</v>
      </c>
      <c r="B989" t="s">
        <v>636</v>
      </c>
      <c r="C989" s="22" t="s">
        <v>1336</v>
      </c>
      <c r="D989" s="5">
        <v>520146.273896461</v>
      </c>
      <c r="E989" s="5">
        <v>238635.980178</v>
      </c>
      <c r="F989" s="5">
        <f t="shared" si="45"/>
        <v>0.45878629176819263</v>
      </c>
      <c r="H989" s="5">
        <v>1449</v>
      </c>
      <c r="I989" s="5">
        <v>279</v>
      </c>
      <c r="J989" s="5">
        <f t="shared" si="46"/>
        <v>1728</v>
      </c>
      <c r="K989" s="5">
        <f t="shared" si="47"/>
        <v>792.78271217543693</v>
      </c>
      <c r="Q989" s="27"/>
      <c r="R989" s="28"/>
    </row>
    <row r="990" spans="1:18" x14ac:dyDescent="0.3">
      <c r="A990" s="21" t="s">
        <v>188</v>
      </c>
      <c r="B990" t="s">
        <v>754</v>
      </c>
      <c r="C990" s="22" t="s">
        <v>1323</v>
      </c>
      <c r="D990" s="5">
        <v>448603.93105399999</v>
      </c>
      <c r="E990" s="5">
        <v>37585.442376400002</v>
      </c>
      <c r="F990" s="5">
        <f t="shared" si="45"/>
        <v>8.3783132011555447E-2</v>
      </c>
      <c r="H990" s="5">
        <v>8631</v>
      </c>
      <c r="I990" s="5">
        <v>564</v>
      </c>
      <c r="J990" s="5">
        <f t="shared" si="46"/>
        <v>9195</v>
      </c>
      <c r="K990" s="5">
        <f t="shared" si="47"/>
        <v>770.3858988462523</v>
      </c>
      <c r="Q990" s="25"/>
      <c r="R990" s="31"/>
    </row>
    <row r="991" spans="1:18" x14ac:dyDescent="0.3">
      <c r="A991" s="21" t="s">
        <v>188</v>
      </c>
      <c r="B991" t="s">
        <v>754</v>
      </c>
      <c r="C991" s="22" t="s">
        <v>1329</v>
      </c>
      <c r="D991" s="5">
        <v>448603.93105399999</v>
      </c>
      <c r="E991" s="5">
        <v>254860.706144</v>
      </c>
      <c r="F991" s="5">
        <f t="shared" si="45"/>
        <v>0.56811964519615754</v>
      </c>
      <c r="H991" s="5">
        <v>8631</v>
      </c>
      <c r="I991" s="5">
        <v>564</v>
      </c>
      <c r="J991" s="5">
        <f t="shared" si="46"/>
        <v>9195</v>
      </c>
      <c r="K991" s="5">
        <f t="shared" si="47"/>
        <v>5223.8601375786684</v>
      </c>
      <c r="Q991" s="27"/>
      <c r="R991" s="28"/>
    </row>
    <row r="992" spans="1:18" x14ac:dyDescent="0.3">
      <c r="A992" s="21" t="s">
        <v>188</v>
      </c>
      <c r="B992" t="s">
        <v>754</v>
      </c>
      <c r="C992" s="22" t="s">
        <v>1328</v>
      </c>
      <c r="D992" s="5">
        <v>448603.93105399999</v>
      </c>
      <c r="E992" s="5">
        <v>89200.383027799995</v>
      </c>
      <c r="F992" s="5">
        <f t="shared" si="45"/>
        <v>0.19883994957026499</v>
      </c>
      <c r="H992" s="5">
        <v>8631</v>
      </c>
      <c r="I992" s="5">
        <v>564</v>
      </c>
      <c r="J992" s="5">
        <f t="shared" si="46"/>
        <v>9195</v>
      </c>
      <c r="K992" s="5">
        <f t="shared" si="47"/>
        <v>1828.3333362985866</v>
      </c>
      <c r="Q992" s="27"/>
      <c r="R992" s="28"/>
    </row>
    <row r="993" spans="1:18" x14ac:dyDescent="0.3">
      <c r="A993" s="21" t="s">
        <v>188</v>
      </c>
      <c r="B993" t="s">
        <v>754</v>
      </c>
      <c r="C993" s="22" t="s">
        <v>1339</v>
      </c>
      <c r="D993" s="5">
        <v>448603.93105399999</v>
      </c>
      <c r="E993" s="5">
        <v>66957.3995058</v>
      </c>
      <c r="F993" s="5">
        <f t="shared" si="45"/>
        <v>0.14925727322202201</v>
      </c>
      <c r="H993" s="5">
        <v>8631</v>
      </c>
      <c r="I993" s="5">
        <v>564</v>
      </c>
      <c r="J993" s="5">
        <f t="shared" si="46"/>
        <v>9195</v>
      </c>
      <c r="K993" s="5">
        <f t="shared" si="47"/>
        <v>1372.4206272764923</v>
      </c>
      <c r="Q993" s="25"/>
      <c r="R993" s="31"/>
    </row>
    <row r="994" spans="1:18" x14ac:dyDescent="0.3">
      <c r="A994" s="21" t="s">
        <v>1138</v>
      </c>
      <c r="B994" t="s">
        <v>943</v>
      </c>
      <c r="C994" s="22" t="s">
        <v>1341</v>
      </c>
      <c r="D994" s="5">
        <v>513652.15863700002</v>
      </c>
      <c r="E994" s="5">
        <v>309056.70074399997</v>
      </c>
      <c r="F994" s="5">
        <f t="shared" si="45"/>
        <v>0.60168480857570295</v>
      </c>
      <c r="H994" s="5">
        <v>178478</v>
      </c>
      <c r="I994" s="5">
        <v>3053</v>
      </c>
      <c r="J994" s="5">
        <f t="shared" si="46"/>
        <v>181531</v>
      </c>
      <c r="K994" s="5">
        <f t="shared" si="47"/>
        <v>109224.44498555594</v>
      </c>
      <c r="Q994" s="27"/>
      <c r="R994" s="28"/>
    </row>
    <row r="995" spans="1:18" x14ac:dyDescent="0.3">
      <c r="A995" s="21" t="s">
        <v>1138</v>
      </c>
      <c r="B995" t="s">
        <v>943</v>
      </c>
      <c r="C995" s="22" t="s">
        <v>1342</v>
      </c>
      <c r="D995" s="5">
        <v>513652.15863700002</v>
      </c>
      <c r="E995" s="5">
        <v>204595.45789300001</v>
      </c>
      <c r="F995" s="5">
        <f t="shared" si="45"/>
        <v>0.39831519142429694</v>
      </c>
      <c r="H995" s="5">
        <v>178478</v>
      </c>
      <c r="I995" s="5">
        <v>3053</v>
      </c>
      <c r="J995" s="5">
        <f t="shared" si="46"/>
        <v>181531</v>
      </c>
      <c r="K995" s="5">
        <f t="shared" si="47"/>
        <v>72306.555014444049</v>
      </c>
      <c r="Q995" s="27"/>
      <c r="R995" s="28"/>
    </row>
    <row r="996" spans="1:18" x14ac:dyDescent="0.3">
      <c r="A996" s="21" t="s">
        <v>1138</v>
      </c>
      <c r="B996" t="s">
        <v>952</v>
      </c>
      <c r="C996" s="22" t="s">
        <v>1140</v>
      </c>
      <c r="D996" s="5">
        <v>577012.64161970001</v>
      </c>
      <c r="E996" s="5">
        <v>250028.76759900001</v>
      </c>
      <c r="F996" s="5">
        <f t="shared" si="45"/>
        <v>0.43331592683508319</v>
      </c>
      <c r="H996" s="5">
        <v>25373</v>
      </c>
      <c r="I996" s="5">
        <v>325</v>
      </c>
      <c r="J996" s="5">
        <f t="shared" si="46"/>
        <v>25698</v>
      </c>
      <c r="K996" s="5">
        <f t="shared" si="47"/>
        <v>11135.352687807968</v>
      </c>
      <c r="Q996" s="25"/>
      <c r="R996" s="31"/>
    </row>
    <row r="997" spans="1:18" x14ac:dyDescent="0.3">
      <c r="A997" s="21" t="s">
        <v>1138</v>
      </c>
      <c r="B997" t="s">
        <v>952</v>
      </c>
      <c r="C997" s="22" t="s">
        <v>1166</v>
      </c>
      <c r="D997" s="5">
        <v>577012.64161970001</v>
      </c>
      <c r="E997" s="5">
        <v>98499.161699100005</v>
      </c>
      <c r="F997" s="5">
        <f t="shared" si="45"/>
        <v>0.17070537904093142</v>
      </c>
      <c r="H997" s="5">
        <v>25373</v>
      </c>
      <c r="I997" s="5">
        <v>325</v>
      </c>
      <c r="J997" s="5">
        <f t="shared" si="46"/>
        <v>25698</v>
      </c>
      <c r="K997" s="5">
        <f t="shared" si="47"/>
        <v>4386.7868305938555</v>
      </c>
      <c r="Q997" s="27"/>
      <c r="R997" s="28"/>
    </row>
    <row r="998" spans="1:18" x14ac:dyDescent="0.3">
      <c r="A998" s="21" t="s">
        <v>1138</v>
      </c>
      <c r="B998" t="s">
        <v>952</v>
      </c>
      <c r="C998" s="22" t="s">
        <v>1145</v>
      </c>
      <c r="D998" s="5">
        <v>577012.64161970001</v>
      </c>
      <c r="E998" s="5">
        <v>49419.104400600001</v>
      </c>
      <c r="F998" s="5">
        <f t="shared" si="45"/>
        <v>8.5646484731908806E-2</v>
      </c>
      <c r="H998" s="5">
        <v>25373</v>
      </c>
      <c r="I998" s="5">
        <v>325</v>
      </c>
      <c r="J998" s="5">
        <f t="shared" si="46"/>
        <v>25698</v>
      </c>
      <c r="K998" s="5">
        <f t="shared" si="47"/>
        <v>2200.9433646405923</v>
      </c>
      <c r="Q998" s="27"/>
      <c r="R998" s="28"/>
    </row>
    <row r="999" spans="1:18" x14ac:dyDescent="0.3">
      <c r="A999" s="21" t="s">
        <v>1138</v>
      </c>
      <c r="B999" t="s">
        <v>952</v>
      </c>
      <c r="C999" s="22" t="s">
        <v>1147</v>
      </c>
      <c r="D999" s="5">
        <v>577012.64161970001</v>
      </c>
      <c r="E999" s="5">
        <v>179065.60792099999</v>
      </c>
      <c r="F999" s="5">
        <f t="shared" si="45"/>
        <v>0.31033220939207656</v>
      </c>
      <c r="H999" s="5">
        <v>25373</v>
      </c>
      <c r="I999" s="5">
        <v>325</v>
      </c>
      <c r="J999" s="5">
        <f t="shared" si="46"/>
        <v>25698</v>
      </c>
      <c r="K999" s="5">
        <f t="shared" si="47"/>
        <v>7974.9171169575839</v>
      </c>
      <c r="Q999" s="25"/>
      <c r="R999" s="31"/>
    </row>
    <row r="1000" spans="1:18" x14ac:dyDescent="0.3">
      <c r="A1000" s="21" t="s">
        <v>1138</v>
      </c>
      <c r="B1000" t="s">
        <v>962</v>
      </c>
      <c r="C1000" s="22" t="s">
        <v>1165</v>
      </c>
      <c r="D1000" s="5">
        <v>575560.49046274007</v>
      </c>
      <c r="E1000" s="5">
        <v>27582.290210800002</v>
      </c>
      <c r="F1000" s="5">
        <f t="shared" si="45"/>
        <v>4.792248715443332E-2</v>
      </c>
      <c r="H1000" s="5">
        <v>484475</v>
      </c>
      <c r="I1000" s="5">
        <v>8357</v>
      </c>
      <c r="J1000" s="5">
        <f t="shared" si="46"/>
        <v>492832</v>
      </c>
      <c r="K1000" s="5">
        <f t="shared" si="47"/>
        <v>23617.735189293682</v>
      </c>
      <c r="Q1000" s="27"/>
      <c r="R1000" s="28"/>
    </row>
    <row r="1001" spans="1:18" x14ac:dyDescent="0.3">
      <c r="A1001" s="21" t="s">
        <v>1138</v>
      </c>
      <c r="B1001" t="s">
        <v>962</v>
      </c>
      <c r="C1001" s="22" t="s">
        <v>1166</v>
      </c>
      <c r="D1001" s="5">
        <v>575560.49046274007</v>
      </c>
      <c r="E1001" s="5">
        <v>258948.063425</v>
      </c>
      <c r="F1001" s="5">
        <f t="shared" si="45"/>
        <v>0.44990590514093576</v>
      </c>
      <c r="H1001" s="5">
        <v>484475</v>
      </c>
      <c r="I1001" s="5">
        <v>8357</v>
      </c>
      <c r="J1001" s="5">
        <f t="shared" si="46"/>
        <v>492832</v>
      </c>
      <c r="K1001" s="5">
        <f t="shared" si="47"/>
        <v>221728.02704241764</v>
      </c>
      <c r="Q1001" s="27"/>
      <c r="R1001" s="28"/>
    </row>
    <row r="1002" spans="1:18" x14ac:dyDescent="0.3">
      <c r="A1002" s="21" t="s">
        <v>1138</v>
      </c>
      <c r="B1002" t="s">
        <v>962</v>
      </c>
      <c r="C1002" s="22" t="s">
        <v>1342</v>
      </c>
      <c r="D1002" s="5">
        <v>575560.49046274007</v>
      </c>
      <c r="E1002" s="5">
        <v>13104.8428188</v>
      </c>
      <c r="F1002" s="5">
        <f t="shared" si="45"/>
        <v>2.2768836700837382E-2</v>
      </c>
      <c r="H1002" s="5">
        <v>484475</v>
      </c>
      <c r="I1002" s="5">
        <v>8357</v>
      </c>
      <c r="J1002" s="5">
        <f t="shared" si="46"/>
        <v>492832</v>
      </c>
      <c r="K1002" s="5">
        <f t="shared" si="47"/>
        <v>11221.211328947089</v>
      </c>
      <c r="Q1002" s="25"/>
      <c r="R1002" s="31"/>
    </row>
    <row r="1003" spans="1:18" x14ac:dyDescent="0.3">
      <c r="A1003" s="21" t="s">
        <v>1138</v>
      </c>
      <c r="B1003" t="s">
        <v>962</v>
      </c>
      <c r="C1003" s="22" t="s">
        <v>1343</v>
      </c>
      <c r="D1003" s="5">
        <v>575560.49046274007</v>
      </c>
      <c r="E1003" s="5">
        <v>272722.809817</v>
      </c>
      <c r="F1003" s="5">
        <f t="shared" si="45"/>
        <v>0.47383865698935634</v>
      </c>
      <c r="H1003" s="5">
        <v>484475</v>
      </c>
      <c r="I1003" s="5">
        <v>8357</v>
      </c>
      <c r="J1003" s="5">
        <f t="shared" si="46"/>
        <v>492832</v>
      </c>
      <c r="K1003" s="5">
        <f t="shared" si="47"/>
        <v>233522.85300137848</v>
      </c>
      <c r="Q1003" s="27"/>
      <c r="R1003" s="28"/>
    </row>
    <row r="1004" spans="1:18" x14ac:dyDescent="0.3">
      <c r="A1004" s="21" t="s">
        <v>1138</v>
      </c>
      <c r="B1004" t="s">
        <v>962</v>
      </c>
      <c r="C1004" s="22" t="s">
        <v>1274</v>
      </c>
      <c r="D1004" s="5">
        <v>575560.49046274007</v>
      </c>
      <c r="E1004" s="5">
        <v>3202.4841911399999</v>
      </c>
      <c r="F1004" s="5">
        <f t="shared" si="45"/>
        <v>5.5641140144370603E-3</v>
      </c>
      <c r="H1004" s="5">
        <v>484475</v>
      </c>
      <c r="I1004" s="5">
        <v>8357</v>
      </c>
      <c r="J1004" s="5">
        <f t="shared" si="46"/>
        <v>492832</v>
      </c>
      <c r="K1004" s="5">
        <f t="shared" si="47"/>
        <v>2742.1734379630452</v>
      </c>
      <c r="Q1004" s="27"/>
      <c r="R1004" s="28"/>
    </row>
    <row r="1005" spans="1:18" x14ac:dyDescent="0.3">
      <c r="A1005" s="21" t="s">
        <v>1138</v>
      </c>
      <c r="B1005" t="s">
        <v>965</v>
      </c>
      <c r="C1005" s="22" t="s">
        <v>1341</v>
      </c>
      <c r="D1005" s="5">
        <v>480584.26208160998</v>
      </c>
      <c r="E1005" s="5">
        <v>194285.0699</v>
      </c>
      <c r="F1005" s="5">
        <f t="shared" si="45"/>
        <v>0.40426848157380496</v>
      </c>
      <c r="H1005" s="5">
        <v>115352</v>
      </c>
      <c r="I1005" s="5">
        <v>829</v>
      </c>
      <c r="J1005" s="5">
        <f t="shared" si="46"/>
        <v>116181</v>
      </c>
      <c r="K1005" s="5">
        <f t="shared" si="47"/>
        <v>46968.316457726236</v>
      </c>
      <c r="Q1005" s="25"/>
      <c r="R1005" s="31"/>
    </row>
    <row r="1006" spans="1:18" x14ac:dyDescent="0.3">
      <c r="A1006" s="21" t="s">
        <v>1138</v>
      </c>
      <c r="B1006" t="s">
        <v>965</v>
      </c>
      <c r="C1006" s="22" t="s">
        <v>1235</v>
      </c>
      <c r="D1006" s="5">
        <v>480584.26208160998</v>
      </c>
      <c r="E1006" s="5">
        <v>7160.5784896100004</v>
      </c>
      <c r="F1006" s="5">
        <f t="shared" si="45"/>
        <v>1.4899735706272531E-2</v>
      </c>
      <c r="H1006" s="5">
        <v>115352</v>
      </c>
      <c r="I1006" s="5">
        <v>829</v>
      </c>
      <c r="J1006" s="5">
        <f t="shared" si="46"/>
        <v>116181</v>
      </c>
      <c r="K1006" s="5">
        <f t="shared" si="47"/>
        <v>1731.0661940904488</v>
      </c>
      <c r="Q1006" s="27"/>
      <c r="R1006" s="28"/>
    </row>
    <row r="1007" spans="1:18" x14ac:dyDescent="0.3">
      <c r="A1007" s="21" t="s">
        <v>1138</v>
      </c>
      <c r="B1007" t="s">
        <v>965</v>
      </c>
      <c r="C1007" s="22" t="s">
        <v>1344</v>
      </c>
      <c r="D1007" s="5">
        <v>480584.26208160998</v>
      </c>
      <c r="E1007" s="5">
        <v>279138.61369199998</v>
      </c>
      <c r="F1007" s="5">
        <f t="shared" si="45"/>
        <v>0.58083178271992253</v>
      </c>
      <c r="H1007" s="5">
        <v>115352</v>
      </c>
      <c r="I1007" s="5">
        <v>829</v>
      </c>
      <c r="J1007" s="5">
        <f t="shared" si="46"/>
        <v>116181</v>
      </c>
      <c r="K1007" s="5">
        <f t="shared" si="47"/>
        <v>67481.617348183325</v>
      </c>
      <c r="Q1007" s="27"/>
      <c r="R1007" s="28"/>
    </row>
    <row r="1008" spans="1:18" x14ac:dyDescent="0.3">
      <c r="A1008" s="21" t="s">
        <v>1138</v>
      </c>
      <c r="B1008" t="s">
        <v>978</v>
      </c>
      <c r="C1008" s="22" t="s">
        <v>1176</v>
      </c>
      <c r="D1008" s="5">
        <v>577077.8626401301</v>
      </c>
      <c r="E1008" s="5">
        <v>2204.9135641299999</v>
      </c>
      <c r="F1008" s="5">
        <f t="shared" si="45"/>
        <v>3.8208250686354952E-3</v>
      </c>
      <c r="H1008" s="5">
        <v>107617</v>
      </c>
      <c r="I1008" s="5">
        <v>301</v>
      </c>
      <c r="J1008" s="5">
        <f t="shared" si="46"/>
        <v>107918</v>
      </c>
      <c r="K1008" s="5">
        <f t="shared" si="47"/>
        <v>412.33579975700536</v>
      </c>
      <c r="Q1008" s="25"/>
      <c r="R1008" s="31"/>
    </row>
    <row r="1009" spans="1:18" x14ac:dyDescent="0.3">
      <c r="A1009" s="21" t="s">
        <v>1138</v>
      </c>
      <c r="B1009" t="s">
        <v>978</v>
      </c>
      <c r="C1009" s="22" t="s">
        <v>1273</v>
      </c>
      <c r="D1009" s="5">
        <v>577077.8626401301</v>
      </c>
      <c r="E1009" s="5">
        <v>69696.530186000004</v>
      </c>
      <c r="F1009" s="5">
        <f t="shared" si="45"/>
        <v>0.12077491565373608</v>
      </c>
      <c r="H1009" s="5">
        <v>107617</v>
      </c>
      <c r="I1009" s="5">
        <v>301</v>
      </c>
      <c r="J1009" s="5">
        <f t="shared" si="46"/>
        <v>107918</v>
      </c>
      <c r="K1009" s="5">
        <f t="shared" si="47"/>
        <v>13033.78734751989</v>
      </c>
      <c r="Q1009" s="27"/>
      <c r="R1009" s="28"/>
    </row>
    <row r="1010" spans="1:18" x14ac:dyDescent="0.3">
      <c r="A1010" s="21" t="s">
        <v>1138</v>
      </c>
      <c r="B1010" t="s">
        <v>978</v>
      </c>
      <c r="C1010" s="22" t="s">
        <v>1274</v>
      </c>
      <c r="D1010" s="5">
        <v>577077.8626401301</v>
      </c>
      <c r="E1010" s="5">
        <v>329223.69850300002</v>
      </c>
      <c r="F1010" s="5">
        <f t="shared" si="45"/>
        <v>0.5705013479408173</v>
      </c>
      <c r="H1010" s="5">
        <v>107617</v>
      </c>
      <c r="I1010" s="5">
        <v>301</v>
      </c>
      <c r="J1010" s="5">
        <f t="shared" si="46"/>
        <v>107918</v>
      </c>
      <c r="K1010" s="5">
        <f t="shared" si="47"/>
        <v>61567.364467077125</v>
      </c>
      <c r="Q1010" s="27"/>
      <c r="R1010" s="28"/>
    </row>
    <row r="1011" spans="1:18" x14ac:dyDescent="0.3">
      <c r="A1011" s="21" t="s">
        <v>1138</v>
      </c>
      <c r="B1011" t="s">
        <v>978</v>
      </c>
      <c r="C1011" s="22" t="s">
        <v>1178</v>
      </c>
      <c r="D1011" s="5">
        <v>577077.8626401301</v>
      </c>
      <c r="E1011" s="5">
        <v>175952.72038700001</v>
      </c>
      <c r="F1011" s="5">
        <f t="shared" si="45"/>
        <v>0.30490291133681102</v>
      </c>
      <c r="H1011" s="5">
        <v>107617</v>
      </c>
      <c r="I1011" s="5">
        <v>301</v>
      </c>
      <c r="J1011" s="5">
        <f t="shared" si="46"/>
        <v>107918</v>
      </c>
      <c r="K1011" s="5">
        <f t="shared" si="47"/>
        <v>32904.512385645969</v>
      </c>
      <c r="Q1011" s="25"/>
      <c r="R1011" s="31"/>
    </row>
    <row r="1012" spans="1:18" x14ac:dyDescent="0.3">
      <c r="A1012" s="21" t="s">
        <v>1138</v>
      </c>
      <c r="B1012" t="s">
        <v>981</v>
      </c>
      <c r="C1012" s="22" t="s">
        <v>1235</v>
      </c>
      <c r="D1012" s="5">
        <v>577286.83675738994</v>
      </c>
      <c r="E1012" s="5">
        <v>2529.6993418900001</v>
      </c>
      <c r="F1012" s="5">
        <f t="shared" si="45"/>
        <v>4.3820492358690819E-3</v>
      </c>
      <c r="H1012" s="5">
        <v>137803</v>
      </c>
      <c r="I1012" s="5">
        <v>155</v>
      </c>
      <c r="J1012" s="5">
        <f t="shared" si="46"/>
        <v>137958</v>
      </c>
      <c r="K1012" s="5">
        <f t="shared" si="47"/>
        <v>604.53874848202679</v>
      </c>
      <c r="Q1012" s="25"/>
      <c r="R1012" s="24"/>
    </row>
    <row r="1013" spans="1:18" x14ac:dyDescent="0.3">
      <c r="A1013" s="21" t="s">
        <v>1138</v>
      </c>
      <c r="B1013" t="s">
        <v>981</v>
      </c>
      <c r="C1013" s="22" t="s">
        <v>1236</v>
      </c>
      <c r="D1013" s="5">
        <v>577286.83675738994</v>
      </c>
      <c r="E1013" s="5">
        <v>265005.80697699997</v>
      </c>
      <c r="F1013" s="5">
        <f t="shared" si="45"/>
        <v>0.45905395741488397</v>
      </c>
      <c r="H1013" s="5">
        <v>137803</v>
      </c>
      <c r="I1013" s="5">
        <v>155</v>
      </c>
      <c r="J1013" s="5">
        <f t="shared" si="46"/>
        <v>137958</v>
      </c>
      <c r="K1013" s="5">
        <f t="shared" si="47"/>
        <v>63330.165857042564</v>
      </c>
      <c r="Q1013" s="29"/>
      <c r="R1013" s="30"/>
    </row>
    <row r="1014" spans="1:18" x14ac:dyDescent="0.3">
      <c r="A1014" s="21" t="s">
        <v>1138</v>
      </c>
      <c r="B1014" t="s">
        <v>981</v>
      </c>
      <c r="C1014" s="22" t="s">
        <v>1233</v>
      </c>
      <c r="D1014" s="5">
        <v>577286.83675738994</v>
      </c>
      <c r="E1014" s="5">
        <v>37569.938422500003</v>
      </c>
      <c r="F1014" s="5">
        <f t="shared" si="45"/>
        <v>6.5080192428307718E-2</v>
      </c>
      <c r="H1014" s="5">
        <v>137803</v>
      </c>
      <c r="I1014" s="5">
        <v>155</v>
      </c>
      <c r="J1014" s="5">
        <f t="shared" si="46"/>
        <v>137958</v>
      </c>
      <c r="K1014" s="5">
        <f t="shared" si="47"/>
        <v>8978.3331870244765</v>
      </c>
      <c r="Q1014" s="27"/>
      <c r="R1014" s="28"/>
    </row>
    <row r="1015" spans="1:18" x14ac:dyDescent="0.3">
      <c r="A1015" s="21" t="s">
        <v>1138</v>
      </c>
      <c r="B1015" t="s">
        <v>981</v>
      </c>
      <c r="C1015" s="22" t="s">
        <v>1237</v>
      </c>
      <c r="D1015" s="5">
        <v>577286.83675738994</v>
      </c>
      <c r="E1015" s="5">
        <v>272181.392016</v>
      </c>
      <c r="F1015" s="5">
        <f t="shared" si="45"/>
        <v>0.47148380092093928</v>
      </c>
      <c r="H1015" s="5">
        <v>137803</v>
      </c>
      <c r="I1015" s="5">
        <v>155</v>
      </c>
      <c r="J1015" s="5">
        <f t="shared" si="46"/>
        <v>137958</v>
      </c>
      <c r="K1015" s="5">
        <f t="shared" si="47"/>
        <v>65044.962207450939</v>
      </c>
      <c r="Q1015" s="27"/>
      <c r="R1015" s="28"/>
    </row>
    <row r="1016" spans="1:18" x14ac:dyDescent="0.3">
      <c r="A1016" s="21" t="s">
        <v>1138</v>
      </c>
      <c r="B1016" t="s">
        <v>982</v>
      </c>
      <c r="C1016" s="22" t="s">
        <v>1160</v>
      </c>
      <c r="D1016" s="5">
        <v>938986.96694100997</v>
      </c>
      <c r="E1016" s="5">
        <v>41947.135256000001</v>
      </c>
      <c r="F1016" s="5">
        <f t="shared" si="45"/>
        <v>4.4672755568326485E-2</v>
      </c>
      <c r="H1016" s="5">
        <v>361015</v>
      </c>
      <c r="I1016" s="5">
        <v>13355</v>
      </c>
      <c r="J1016" s="5">
        <f t="shared" si="46"/>
        <v>374370</v>
      </c>
      <c r="K1016" s="5">
        <f t="shared" si="47"/>
        <v>16724.139502114387</v>
      </c>
      <c r="Q1016" s="25"/>
      <c r="R1016" s="31"/>
    </row>
    <row r="1017" spans="1:18" x14ac:dyDescent="0.3">
      <c r="A1017" s="21" t="s">
        <v>1138</v>
      </c>
      <c r="B1017" t="s">
        <v>982</v>
      </c>
      <c r="C1017" s="22" t="s">
        <v>1165</v>
      </c>
      <c r="D1017" s="5">
        <v>938986.96694100997</v>
      </c>
      <c r="E1017" s="5">
        <v>454314.14979300002</v>
      </c>
      <c r="F1017" s="5">
        <f t="shared" si="45"/>
        <v>0.48383435104860345</v>
      </c>
      <c r="H1017" s="5">
        <v>361015</v>
      </c>
      <c r="I1017" s="5">
        <v>13355</v>
      </c>
      <c r="J1017" s="5">
        <f t="shared" si="46"/>
        <v>374370</v>
      </c>
      <c r="K1017" s="5">
        <f t="shared" si="47"/>
        <v>181133.06600206567</v>
      </c>
      <c r="Q1017" s="27"/>
      <c r="R1017" s="28"/>
    </row>
    <row r="1018" spans="1:18" x14ac:dyDescent="0.3">
      <c r="A1018" s="21" t="s">
        <v>1138</v>
      </c>
      <c r="B1018" t="s">
        <v>982</v>
      </c>
      <c r="C1018" s="22" t="s">
        <v>1164</v>
      </c>
      <c r="D1018" s="5">
        <v>938986.96694100997</v>
      </c>
      <c r="E1018" s="5">
        <v>436480.04084099998</v>
      </c>
      <c r="F1018" s="5">
        <f t="shared" si="45"/>
        <v>0.46484142614135027</v>
      </c>
      <c r="H1018" s="5">
        <v>361015</v>
      </c>
      <c r="I1018" s="5">
        <v>13355</v>
      </c>
      <c r="J1018" s="5">
        <f t="shared" si="46"/>
        <v>374370</v>
      </c>
      <c r="K1018" s="5">
        <f t="shared" si="47"/>
        <v>174022.6847045373</v>
      </c>
      <c r="Q1018" s="27"/>
      <c r="R1018" s="28"/>
    </row>
    <row r="1019" spans="1:18" x14ac:dyDescent="0.3">
      <c r="A1019" s="21" t="s">
        <v>1138</v>
      </c>
      <c r="B1019" t="s">
        <v>982</v>
      </c>
      <c r="C1019" s="22" t="s">
        <v>1166</v>
      </c>
      <c r="D1019" s="5">
        <v>938986.96694100997</v>
      </c>
      <c r="E1019" s="5">
        <v>6245.6410510100004</v>
      </c>
      <c r="F1019" s="5">
        <f t="shared" si="45"/>
        <v>6.6514672417198424E-3</v>
      </c>
      <c r="H1019" s="5">
        <v>361015</v>
      </c>
      <c r="I1019" s="5">
        <v>13355</v>
      </c>
      <c r="J1019" s="5">
        <f t="shared" si="46"/>
        <v>374370</v>
      </c>
      <c r="K1019" s="5">
        <f t="shared" si="47"/>
        <v>2490.1097912826572</v>
      </c>
      <c r="Q1019" s="25"/>
      <c r="R1019" s="31"/>
    </row>
    <row r="1020" spans="1:18" x14ac:dyDescent="0.3">
      <c r="A1020" s="21" t="s">
        <v>1138</v>
      </c>
      <c r="B1020" t="s">
        <v>985</v>
      </c>
      <c r="C1020" s="22" t="s">
        <v>1176</v>
      </c>
      <c r="D1020" s="5">
        <v>579243.13898946997</v>
      </c>
      <c r="E1020" s="5">
        <v>110805.290423</v>
      </c>
      <c r="F1020" s="5">
        <f t="shared" si="45"/>
        <v>0.19129322898206019</v>
      </c>
      <c r="H1020" s="5">
        <v>9203</v>
      </c>
      <c r="I1020" s="5">
        <v>634</v>
      </c>
      <c r="J1020" s="5">
        <f t="shared" si="46"/>
        <v>9837</v>
      </c>
      <c r="K1020" s="5">
        <f t="shared" si="47"/>
        <v>1881.7514934965261</v>
      </c>
      <c r="Q1020" s="27"/>
      <c r="R1020" s="28"/>
    </row>
    <row r="1021" spans="1:18" x14ac:dyDescent="0.3">
      <c r="A1021" s="21" t="s">
        <v>1138</v>
      </c>
      <c r="B1021" t="s">
        <v>985</v>
      </c>
      <c r="C1021" s="22" t="s">
        <v>1172</v>
      </c>
      <c r="D1021" s="5">
        <v>579243.13898946997</v>
      </c>
      <c r="E1021" s="5">
        <v>47247.287476500002</v>
      </c>
      <c r="F1021" s="5">
        <f t="shared" si="45"/>
        <v>8.1567280294292638E-2</v>
      </c>
      <c r="H1021" s="5">
        <v>9203</v>
      </c>
      <c r="I1021" s="5">
        <v>634</v>
      </c>
      <c r="J1021" s="5">
        <f t="shared" si="46"/>
        <v>9837</v>
      </c>
      <c r="K1021" s="5">
        <f t="shared" si="47"/>
        <v>802.37733625495673</v>
      </c>
      <c r="Q1021" s="27"/>
      <c r="R1021" s="28"/>
    </row>
    <row r="1022" spans="1:18" x14ac:dyDescent="0.3">
      <c r="A1022" s="21" t="s">
        <v>1138</v>
      </c>
      <c r="B1022" t="s">
        <v>985</v>
      </c>
      <c r="C1022" s="22" t="s">
        <v>1177</v>
      </c>
      <c r="D1022" s="5">
        <v>579243.13898946997</v>
      </c>
      <c r="E1022" s="5">
        <v>54243.166137699998</v>
      </c>
      <c r="F1022" s="5">
        <f t="shared" si="45"/>
        <v>9.3644900537503101E-2</v>
      </c>
      <c r="H1022" s="5">
        <v>9203</v>
      </c>
      <c r="I1022" s="5">
        <v>634</v>
      </c>
      <c r="J1022" s="5">
        <f t="shared" si="46"/>
        <v>9837</v>
      </c>
      <c r="K1022" s="5">
        <f t="shared" si="47"/>
        <v>921.18488658741796</v>
      </c>
      <c r="Q1022" s="25"/>
      <c r="R1022" s="31"/>
    </row>
    <row r="1023" spans="1:18" x14ac:dyDescent="0.3">
      <c r="A1023" s="21" t="s">
        <v>1138</v>
      </c>
      <c r="B1023" t="s">
        <v>985</v>
      </c>
      <c r="C1023" s="22" t="s">
        <v>1274</v>
      </c>
      <c r="D1023" s="5">
        <v>579243.13898946997</v>
      </c>
      <c r="E1023" s="5">
        <v>6920.2988101600004</v>
      </c>
      <c r="F1023" s="5">
        <f t="shared" si="45"/>
        <v>1.1947139887117082E-2</v>
      </c>
      <c r="H1023" s="5">
        <v>9203</v>
      </c>
      <c r="I1023" s="5">
        <v>634</v>
      </c>
      <c r="J1023" s="5">
        <f t="shared" si="46"/>
        <v>9837</v>
      </c>
      <c r="K1023" s="5">
        <f t="shared" si="47"/>
        <v>117.52401506957074</v>
      </c>
      <c r="Q1023" s="27"/>
      <c r="R1023" s="28"/>
    </row>
    <row r="1024" spans="1:18" x14ac:dyDescent="0.3">
      <c r="A1024" s="21" t="s">
        <v>1138</v>
      </c>
      <c r="B1024" t="s">
        <v>985</v>
      </c>
      <c r="C1024" s="22" t="s">
        <v>1178</v>
      </c>
      <c r="D1024" s="5">
        <v>579243.13898946997</v>
      </c>
      <c r="E1024" s="5">
        <v>353972.55382799997</v>
      </c>
      <c r="F1024" s="5">
        <f t="shared" si="45"/>
        <v>0.61109494442269918</v>
      </c>
      <c r="H1024" s="5">
        <v>9203</v>
      </c>
      <c r="I1024" s="5">
        <v>634</v>
      </c>
      <c r="J1024" s="5">
        <f t="shared" si="46"/>
        <v>9837</v>
      </c>
      <c r="K1024" s="5">
        <f t="shared" si="47"/>
        <v>6011.340968286092</v>
      </c>
      <c r="Q1024" s="27"/>
      <c r="R1024" s="28"/>
    </row>
    <row r="1025" spans="1:18" x14ac:dyDescent="0.3">
      <c r="A1025" s="21" t="s">
        <v>1138</v>
      </c>
      <c r="B1025" t="s">
        <v>985</v>
      </c>
      <c r="C1025" s="22" t="s">
        <v>1170</v>
      </c>
      <c r="D1025" s="5">
        <v>579243.13898946997</v>
      </c>
      <c r="E1025" s="5">
        <v>6054.54231411</v>
      </c>
      <c r="F1025" s="5">
        <f t="shared" si="45"/>
        <v>1.0452505876327808E-2</v>
      </c>
      <c r="H1025" s="5">
        <v>9203</v>
      </c>
      <c r="I1025" s="5">
        <v>634</v>
      </c>
      <c r="J1025" s="5">
        <f t="shared" si="46"/>
        <v>9837</v>
      </c>
      <c r="K1025" s="5">
        <f t="shared" si="47"/>
        <v>102.82130030543665</v>
      </c>
      <c r="Q1025" s="25"/>
      <c r="R1025" s="31"/>
    </row>
    <row r="1026" spans="1:18" x14ac:dyDescent="0.3">
      <c r="A1026" s="21" t="s">
        <v>1138</v>
      </c>
      <c r="B1026" t="s">
        <v>995</v>
      </c>
      <c r="C1026" s="22" t="s">
        <v>1147</v>
      </c>
      <c r="D1026" s="5">
        <v>635223.62872230005</v>
      </c>
      <c r="E1026" s="5">
        <v>219945.92267999999</v>
      </c>
      <c r="F1026" s="5">
        <f t="shared" si="45"/>
        <v>0.34624959263937188</v>
      </c>
      <c r="H1026" s="5">
        <v>227579</v>
      </c>
      <c r="I1026" s="5">
        <v>1647</v>
      </c>
      <c r="J1026" s="5">
        <f t="shared" si="46"/>
        <v>229226</v>
      </c>
      <c r="K1026" s="5">
        <f t="shared" si="47"/>
        <v>79369.409122352663</v>
      </c>
      <c r="Q1026" s="27"/>
      <c r="R1026" s="28"/>
    </row>
    <row r="1027" spans="1:18" x14ac:dyDescent="0.3">
      <c r="A1027" s="21" t="s">
        <v>1138</v>
      </c>
      <c r="B1027" t="s">
        <v>995</v>
      </c>
      <c r="C1027" s="22" t="s">
        <v>1176</v>
      </c>
      <c r="D1027" s="5">
        <v>635223.62872230005</v>
      </c>
      <c r="E1027" s="5">
        <v>154442.92367799999</v>
      </c>
      <c r="F1027" s="5">
        <f t="shared" ref="F1027:F1090" si="48">E1027/D1027</f>
        <v>0.24313157869874771</v>
      </c>
      <c r="H1027" s="5">
        <v>227579</v>
      </c>
      <c r="I1027" s="5">
        <v>1647</v>
      </c>
      <c r="J1027" s="5">
        <f t="shared" ref="J1027:J1090" si="49">SUM(H1027:I1027)</f>
        <v>229226</v>
      </c>
      <c r="K1027" s="5">
        <f t="shared" ref="K1027:K1090" si="50">J1027*F1027</f>
        <v>55732.079258799145</v>
      </c>
      <c r="Q1027" s="27"/>
      <c r="R1027" s="28"/>
    </row>
    <row r="1028" spans="1:18" x14ac:dyDescent="0.3">
      <c r="A1028" s="21" t="s">
        <v>1138</v>
      </c>
      <c r="B1028" t="s">
        <v>995</v>
      </c>
      <c r="C1028" s="22" t="s">
        <v>1343</v>
      </c>
      <c r="D1028" s="5">
        <v>635223.62872230005</v>
      </c>
      <c r="E1028" s="5">
        <v>46165.824181000004</v>
      </c>
      <c r="F1028" s="5">
        <f t="shared" si="48"/>
        <v>7.2676490756269183E-2</v>
      </c>
      <c r="H1028" s="5">
        <v>227579</v>
      </c>
      <c r="I1028" s="5">
        <v>1647</v>
      </c>
      <c r="J1028" s="5">
        <f t="shared" si="49"/>
        <v>229226</v>
      </c>
      <c r="K1028" s="5">
        <f t="shared" si="50"/>
        <v>16659.34127009656</v>
      </c>
      <c r="Q1028" s="25"/>
      <c r="R1028" s="31"/>
    </row>
    <row r="1029" spans="1:18" x14ac:dyDescent="0.3">
      <c r="A1029" s="21" t="s">
        <v>1138</v>
      </c>
      <c r="B1029" t="s">
        <v>995</v>
      </c>
      <c r="C1029" s="22" t="s">
        <v>1274</v>
      </c>
      <c r="D1029" s="5">
        <v>635223.62872230005</v>
      </c>
      <c r="E1029" s="5">
        <v>180106.577964</v>
      </c>
      <c r="F1029" s="5">
        <f t="shared" si="48"/>
        <v>0.28353255423805557</v>
      </c>
      <c r="H1029" s="5">
        <v>227579</v>
      </c>
      <c r="I1029" s="5">
        <v>1647</v>
      </c>
      <c r="J1029" s="5">
        <f t="shared" si="49"/>
        <v>229226</v>
      </c>
      <c r="K1029" s="5">
        <f t="shared" si="50"/>
        <v>64993.033277772527</v>
      </c>
      <c r="Q1029" s="27"/>
      <c r="R1029" s="28"/>
    </row>
    <row r="1030" spans="1:18" x14ac:dyDescent="0.3">
      <c r="A1030" s="21" t="s">
        <v>1138</v>
      </c>
      <c r="B1030" t="s">
        <v>995</v>
      </c>
      <c r="C1030" s="22" t="s">
        <v>1178</v>
      </c>
      <c r="D1030" s="5">
        <v>635223.62872230005</v>
      </c>
      <c r="E1030" s="5">
        <v>34562.380219300001</v>
      </c>
      <c r="F1030" s="5">
        <f t="shared" si="48"/>
        <v>5.4409783667555597E-2</v>
      </c>
      <c r="H1030" s="5">
        <v>227579</v>
      </c>
      <c r="I1030" s="5">
        <v>1647</v>
      </c>
      <c r="J1030" s="5">
        <f t="shared" si="49"/>
        <v>229226</v>
      </c>
      <c r="K1030" s="5">
        <f t="shared" si="50"/>
        <v>12472.137070979099</v>
      </c>
      <c r="Q1030" s="27"/>
      <c r="R1030" s="28"/>
    </row>
    <row r="1031" spans="1:18" x14ac:dyDescent="0.3">
      <c r="A1031" s="21" t="s">
        <v>1138</v>
      </c>
      <c r="B1031" t="s">
        <v>998</v>
      </c>
      <c r="C1031" s="22" t="s">
        <v>1236</v>
      </c>
      <c r="D1031" s="5">
        <v>950212.02112238528</v>
      </c>
      <c r="E1031" s="5">
        <v>12.9638815753</v>
      </c>
      <c r="F1031" s="5">
        <f t="shared" si="48"/>
        <v>1.3643146252756447E-5</v>
      </c>
      <c r="H1031" s="5">
        <v>393170</v>
      </c>
      <c r="I1031" s="5">
        <v>913</v>
      </c>
      <c r="J1031" s="5">
        <f t="shared" si="49"/>
        <v>394083</v>
      </c>
      <c r="K1031" s="5">
        <f t="shared" si="50"/>
        <v>5.3765320047250187</v>
      </c>
      <c r="Q1031" s="25"/>
      <c r="R1031" s="31"/>
    </row>
    <row r="1032" spans="1:18" x14ac:dyDescent="0.3">
      <c r="A1032" s="21" t="s">
        <v>1138</v>
      </c>
      <c r="B1032" t="s">
        <v>998</v>
      </c>
      <c r="C1032" s="22" t="s">
        <v>1232</v>
      </c>
      <c r="D1032" s="5">
        <v>950212.02112238528</v>
      </c>
      <c r="E1032" s="5">
        <v>589317.47216100001</v>
      </c>
      <c r="F1032" s="5">
        <f t="shared" si="48"/>
        <v>0.62019576585118485</v>
      </c>
      <c r="H1032" s="5">
        <v>393170</v>
      </c>
      <c r="I1032" s="5">
        <v>913</v>
      </c>
      <c r="J1032" s="5">
        <f t="shared" si="49"/>
        <v>394083</v>
      </c>
      <c r="K1032" s="5">
        <f t="shared" si="50"/>
        <v>244408.60799393247</v>
      </c>
      <c r="Q1032" s="27"/>
      <c r="R1032" s="28"/>
    </row>
    <row r="1033" spans="1:18" x14ac:dyDescent="0.3">
      <c r="A1033" s="21" t="s">
        <v>1138</v>
      </c>
      <c r="B1033" t="s">
        <v>998</v>
      </c>
      <c r="C1033" s="22" t="s">
        <v>1233</v>
      </c>
      <c r="D1033" s="5">
        <v>950212.02112238528</v>
      </c>
      <c r="E1033" s="5">
        <v>352037.47206100001</v>
      </c>
      <c r="F1033" s="5">
        <f t="shared" si="48"/>
        <v>0.37048307560366922</v>
      </c>
      <c r="H1033" s="5">
        <v>393170</v>
      </c>
      <c r="I1033" s="5">
        <v>913</v>
      </c>
      <c r="J1033" s="5">
        <f t="shared" si="49"/>
        <v>394083</v>
      </c>
      <c r="K1033" s="5">
        <f t="shared" si="50"/>
        <v>146001.08188312079</v>
      </c>
      <c r="Q1033" s="27"/>
      <c r="R1033" s="28"/>
    </row>
    <row r="1034" spans="1:18" x14ac:dyDescent="0.3">
      <c r="A1034" s="21" t="s">
        <v>1138</v>
      </c>
      <c r="B1034" t="s">
        <v>998</v>
      </c>
      <c r="C1034" s="22" t="s">
        <v>1237</v>
      </c>
      <c r="D1034" s="5">
        <v>950212.02112238528</v>
      </c>
      <c r="E1034" s="5">
        <v>8844.1130188099996</v>
      </c>
      <c r="F1034" s="5">
        <f t="shared" si="48"/>
        <v>9.3075153988931656E-3</v>
      </c>
      <c r="H1034" s="5">
        <v>393170</v>
      </c>
      <c r="I1034" s="5">
        <v>913</v>
      </c>
      <c r="J1034" s="5">
        <f t="shared" si="49"/>
        <v>394083</v>
      </c>
      <c r="K1034" s="5">
        <f t="shared" si="50"/>
        <v>3667.9335909420156</v>
      </c>
      <c r="Q1034" s="25"/>
      <c r="R1034" s="31"/>
    </row>
    <row r="1035" spans="1:18" x14ac:dyDescent="0.3">
      <c r="A1035" s="21" t="s">
        <v>1138</v>
      </c>
      <c r="B1035" t="s">
        <v>999</v>
      </c>
      <c r="C1035" s="22" t="s">
        <v>1273</v>
      </c>
      <c r="D1035" s="5">
        <v>573439.23674092989</v>
      </c>
      <c r="E1035" s="5">
        <v>172927.466369</v>
      </c>
      <c r="F1035" s="5">
        <f t="shared" si="48"/>
        <v>0.3015619708058549</v>
      </c>
      <c r="H1035" s="5">
        <v>11451</v>
      </c>
      <c r="I1035" s="5">
        <v>363</v>
      </c>
      <c r="J1035" s="5">
        <f t="shared" si="49"/>
        <v>11814</v>
      </c>
      <c r="K1035" s="5">
        <f t="shared" si="50"/>
        <v>3562.6531231003696</v>
      </c>
      <c r="Q1035" s="27"/>
      <c r="R1035" s="28"/>
    </row>
    <row r="1036" spans="1:18" x14ac:dyDescent="0.3">
      <c r="A1036" s="21" t="s">
        <v>1138</v>
      </c>
      <c r="B1036" t="s">
        <v>999</v>
      </c>
      <c r="C1036" s="22" t="s">
        <v>1235</v>
      </c>
      <c r="D1036" s="5">
        <v>573439.23674092989</v>
      </c>
      <c r="E1036" s="5">
        <v>245074.360747</v>
      </c>
      <c r="F1036" s="5">
        <f t="shared" si="48"/>
        <v>0.42737633744745029</v>
      </c>
      <c r="H1036" s="5">
        <v>11451</v>
      </c>
      <c r="I1036" s="5">
        <v>363</v>
      </c>
      <c r="J1036" s="5">
        <f t="shared" si="49"/>
        <v>11814</v>
      </c>
      <c r="K1036" s="5">
        <f t="shared" si="50"/>
        <v>5049.0240506041782</v>
      </c>
      <c r="Q1036" s="27"/>
      <c r="R1036" s="28"/>
    </row>
    <row r="1037" spans="1:18" x14ac:dyDescent="0.3">
      <c r="A1037" s="21" t="s">
        <v>1138</v>
      </c>
      <c r="B1037" t="s">
        <v>999</v>
      </c>
      <c r="C1037" s="22" t="s">
        <v>1274</v>
      </c>
      <c r="D1037" s="5">
        <v>573439.23674092989</v>
      </c>
      <c r="E1037" s="5">
        <v>16328.4314123</v>
      </c>
      <c r="F1037" s="5">
        <f t="shared" si="48"/>
        <v>2.8474562544936053E-2</v>
      </c>
      <c r="H1037" s="5">
        <v>11451</v>
      </c>
      <c r="I1037" s="5">
        <v>363</v>
      </c>
      <c r="J1037" s="5">
        <f t="shared" si="49"/>
        <v>11814</v>
      </c>
      <c r="K1037" s="5">
        <f t="shared" si="50"/>
        <v>336.39848190587452</v>
      </c>
      <c r="Q1037" s="25"/>
      <c r="R1037" s="31"/>
    </row>
    <row r="1038" spans="1:18" x14ac:dyDescent="0.3">
      <c r="A1038" s="21" t="s">
        <v>1138</v>
      </c>
      <c r="B1038" t="s">
        <v>999</v>
      </c>
      <c r="C1038" s="22" t="s">
        <v>1178</v>
      </c>
      <c r="D1038" s="5">
        <v>573439.23674092989</v>
      </c>
      <c r="E1038" s="5">
        <v>133549.315871</v>
      </c>
      <c r="F1038" s="5">
        <f t="shared" si="48"/>
        <v>0.23289183459089896</v>
      </c>
      <c r="H1038" s="5">
        <v>11451</v>
      </c>
      <c r="I1038" s="5">
        <v>363</v>
      </c>
      <c r="J1038" s="5">
        <f t="shared" si="49"/>
        <v>11814</v>
      </c>
      <c r="K1038" s="5">
        <f t="shared" si="50"/>
        <v>2751.3841338568805</v>
      </c>
      <c r="Q1038" s="27"/>
      <c r="R1038" s="28"/>
    </row>
    <row r="1039" spans="1:18" x14ac:dyDescent="0.3">
      <c r="A1039" s="21" t="s">
        <v>1138</v>
      </c>
      <c r="B1039" t="s">
        <v>999</v>
      </c>
      <c r="C1039" s="22" t="s">
        <v>1236</v>
      </c>
      <c r="D1039" s="5">
        <v>573439.23674092989</v>
      </c>
      <c r="E1039" s="5">
        <v>5559.6623416299999</v>
      </c>
      <c r="F1039" s="5">
        <f t="shared" si="48"/>
        <v>9.6952946108599843E-3</v>
      </c>
      <c r="H1039" s="5">
        <v>11451</v>
      </c>
      <c r="I1039" s="23">
        <v>363</v>
      </c>
      <c r="J1039" s="5">
        <f t="shared" si="49"/>
        <v>11814</v>
      </c>
      <c r="K1039" s="5">
        <f t="shared" si="50"/>
        <v>114.54021053269986</v>
      </c>
      <c r="Q1039" s="27"/>
      <c r="R1039" s="28"/>
    </row>
    <row r="1040" spans="1:18" x14ac:dyDescent="0.3">
      <c r="A1040" s="21" t="s">
        <v>1138</v>
      </c>
      <c r="B1040" t="s">
        <v>1005</v>
      </c>
      <c r="C1040" s="22" t="s">
        <v>1166</v>
      </c>
      <c r="D1040" s="5">
        <v>643101.81513568992</v>
      </c>
      <c r="E1040" s="5">
        <v>2787.0928139900002</v>
      </c>
      <c r="F1040" s="5">
        <f t="shared" si="48"/>
        <v>4.3338282498890839E-3</v>
      </c>
      <c r="H1040" s="5">
        <v>355516</v>
      </c>
      <c r="I1040" s="5">
        <v>2633</v>
      </c>
      <c r="J1040" s="5">
        <f t="shared" si="49"/>
        <v>358149</v>
      </c>
      <c r="K1040" s="5">
        <f t="shared" si="50"/>
        <v>1552.1562538695255</v>
      </c>
      <c r="Q1040" s="25"/>
      <c r="R1040" s="31"/>
    </row>
    <row r="1041" spans="1:18" x14ac:dyDescent="0.3">
      <c r="A1041" s="21" t="s">
        <v>1138</v>
      </c>
      <c r="B1041" t="s">
        <v>1005</v>
      </c>
      <c r="C1041" s="22" t="s">
        <v>1147</v>
      </c>
      <c r="D1041" s="5">
        <v>643101.81513568992</v>
      </c>
      <c r="E1041" s="5">
        <v>1733.1855599999999</v>
      </c>
      <c r="F1041" s="5">
        <f t="shared" si="48"/>
        <v>2.6950406906164773E-3</v>
      </c>
      <c r="H1041" s="5">
        <v>355516</v>
      </c>
      <c r="I1041" s="5">
        <v>2633</v>
      </c>
      <c r="J1041" s="5">
        <f t="shared" si="49"/>
        <v>358149</v>
      </c>
      <c r="K1041" s="5">
        <f t="shared" si="50"/>
        <v>965.22612830360072</v>
      </c>
      <c r="Q1041" s="27"/>
      <c r="R1041" s="28"/>
    </row>
    <row r="1042" spans="1:18" x14ac:dyDescent="0.3">
      <c r="A1042" s="21" t="s">
        <v>1138</v>
      </c>
      <c r="B1042" t="s">
        <v>1005</v>
      </c>
      <c r="C1042" s="22" t="s">
        <v>1341</v>
      </c>
      <c r="D1042" s="5">
        <v>643101.81513568992</v>
      </c>
      <c r="E1042" s="5">
        <v>11224.9439017</v>
      </c>
      <c r="F1042" s="5">
        <f t="shared" si="48"/>
        <v>1.7454380686721616E-2</v>
      </c>
      <c r="H1042" s="5">
        <v>355516</v>
      </c>
      <c r="I1042" s="5">
        <v>2633</v>
      </c>
      <c r="J1042" s="5">
        <f t="shared" si="49"/>
        <v>358149</v>
      </c>
      <c r="K1042" s="5">
        <f t="shared" si="50"/>
        <v>6251.2689885686596</v>
      </c>
      <c r="Q1042" s="27"/>
      <c r="R1042" s="28"/>
    </row>
    <row r="1043" spans="1:18" x14ac:dyDescent="0.3">
      <c r="A1043" s="21" t="s">
        <v>1138</v>
      </c>
      <c r="B1043" t="s">
        <v>1005</v>
      </c>
      <c r="C1043" s="22" t="s">
        <v>1342</v>
      </c>
      <c r="D1043" s="5">
        <v>643101.81513568992</v>
      </c>
      <c r="E1043" s="5">
        <v>59023.419840499999</v>
      </c>
      <c r="F1043" s="5">
        <f t="shared" si="48"/>
        <v>9.1779277326478198E-2</v>
      </c>
      <c r="H1043" s="5">
        <v>355516</v>
      </c>
      <c r="I1043" s="5">
        <v>2633</v>
      </c>
      <c r="J1043" s="5">
        <f t="shared" si="49"/>
        <v>358149</v>
      </c>
      <c r="K1043" s="5">
        <f t="shared" si="50"/>
        <v>32870.656395200844</v>
      </c>
      <c r="Q1043" s="25"/>
      <c r="R1043" s="31"/>
    </row>
    <row r="1044" spans="1:18" x14ac:dyDescent="0.3">
      <c r="A1044" s="21" t="s">
        <v>1138</v>
      </c>
      <c r="B1044" t="s">
        <v>1005</v>
      </c>
      <c r="C1044" s="22" t="s">
        <v>1273</v>
      </c>
      <c r="D1044" s="5">
        <v>643101.81513568992</v>
      </c>
      <c r="E1044" s="5">
        <v>43222.651821500003</v>
      </c>
      <c r="F1044" s="5">
        <f t="shared" si="48"/>
        <v>6.7209656082809113E-2</v>
      </c>
      <c r="H1044" s="5">
        <v>355516</v>
      </c>
      <c r="I1044" s="5">
        <v>2633</v>
      </c>
      <c r="J1044" s="5">
        <f t="shared" si="49"/>
        <v>358149</v>
      </c>
      <c r="K1044" s="5">
        <f t="shared" si="50"/>
        <v>24071.071116401999</v>
      </c>
      <c r="Q1044" s="27"/>
      <c r="R1044" s="28"/>
    </row>
    <row r="1045" spans="1:18" x14ac:dyDescent="0.3">
      <c r="A1045" s="21" t="s">
        <v>1138</v>
      </c>
      <c r="B1045" t="s">
        <v>1005</v>
      </c>
      <c r="C1045" s="22" t="s">
        <v>1343</v>
      </c>
      <c r="D1045" s="5">
        <v>643101.81513568992</v>
      </c>
      <c r="E1045" s="5">
        <v>196623.752614</v>
      </c>
      <c r="F1045" s="5">
        <f t="shared" si="48"/>
        <v>0.30574280461720321</v>
      </c>
      <c r="H1045" s="5">
        <v>355516</v>
      </c>
      <c r="I1045" s="5">
        <v>2633</v>
      </c>
      <c r="J1045" s="5">
        <f t="shared" si="49"/>
        <v>358149</v>
      </c>
      <c r="K1045" s="5">
        <f t="shared" si="50"/>
        <v>109501.47973084671</v>
      </c>
      <c r="Q1045" s="27"/>
      <c r="R1045" s="28"/>
    </row>
    <row r="1046" spans="1:18" x14ac:dyDescent="0.3">
      <c r="A1046" s="21" t="s">
        <v>1138</v>
      </c>
      <c r="B1046" t="s">
        <v>1005</v>
      </c>
      <c r="C1046" s="22" t="s">
        <v>1274</v>
      </c>
      <c r="D1046" s="5">
        <v>643101.81513568992</v>
      </c>
      <c r="E1046" s="5">
        <v>328486.768584</v>
      </c>
      <c r="F1046" s="5">
        <f t="shared" si="48"/>
        <v>0.51078501234628237</v>
      </c>
      <c r="H1046" s="5">
        <v>355516</v>
      </c>
      <c r="I1046" s="5">
        <v>2633</v>
      </c>
      <c r="J1046" s="5">
        <f t="shared" si="49"/>
        <v>358149</v>
      </c>
      <c r="K1046" s="5">
        <f t="shared" si="50"/>
        <v>182937.14138680868</v>
      </c>
      <c r="Q1046" s="25"/>
      <c r="R1046" s="31"/>
    </row>
    <row r="1047" spans="1:18" x14ac:dyDescent="0.3">
      <c r="A1047" s="21" t="s">
        <v>1138</v>
      </c>
      <c r="B1047" t="s">
        <v>1016</v>
      </c>
      <c r="C1047" s="22" t="s">
        <v>1341</v>
      </c>
      <c r="D1047" s="5">
        <v>581503.90723849996</v>
      </c>
      <c r="E1047" s="5">
        <v>259843.134716</v>
      </c>
      <c r="F1047" s="5">
        <f t="shared" si="48"/>
        <v>0.44684675628400733</v>
      </c>
      <c r="H1047" s="5">
        <v>168151</v>
      </c>
      <c r="I1047" s="5">
        <v>689</v>
      </c>
      <c r="J1047" s="5">
        <f t="shared" si="49"/>
        <v>168840</v>
      </c>
      <c r="K1047" s="5">
        <f t="shared" si="50"/>
        <v>75445.606330991795</v>
      </c>
      <c r="Q1047" s="27"/>
      <c r="R1047" s="28"/>
    </row>
    <row r="1048" spans="1:18" x14ac:dyDescent="0.3">
      <c r="A1048" s="21" t="s">
        <v>1138</v>
      </c>
      <c r="B1048" t="s">
        <v>1016</v>
      </c>
      <c r="C1048" s="22" t="s">
        <v>1273</v>
      </c>
      <c r="D1048" s="5">
        <v>581503.90723849996</v>
      </c>
      <c r="E1048" s="5">
        <v>51660.182109399997</v>
      </c>
      <c r="F1048" s="5">
        <f t="shared" si="48"/>
        <v>8.8838925184060571E-2</v>
      </c>
      <c r="H1048" s="5">
        <v>168151</v>
      </c>
      <c r="I1048" s="5">
        <v>689</v>
      </c>
      <c r="J1048" s="5">
        <f t="shared" si="49"/>
        <v>168840</v>
      </c>
      <c r="K1048" s="5">
        <f t="shared" si="50"/>
        <v>14999.564128076787</v>
      </c>
      <c r="Q1048" s="27"/>
      <c r="R1048" s="28"/>
    </row>
    <row r="1049" spans="1:18" x14ac:dyDescent="0.3">
      <c r="A1049" s="21" t="s">
        <v>1138</v>
      </c>
      <c r="B1049" t="s">
        <v>1016</v>
      </c>
      <c r="C1049" s="22" t="s">
        <v>1235</v>
      </c>
      <c r="D1049" s="5">
        <v>581503.90723849996</v>
      </c>
      <c r="E1049" s="5">
        <v>208916.80183800001</v>
      </c>
      <c r="F1049" s="5">
        <f t="shared" si="48"/>
        <v>0.35926981613954001</v>
      </c>
      <c r="H1049" s="5">
        <v>168151</v>
      </c>
      <c r="I1049" s="5">
        <v>689</v>
      </c>
      <c r="J1049" s="5">
        <f t="shared" si="49"/>
        <v>168840</v>
      </c>
      <c r="K1049" s="5">
        <f t="shared" si="50"/>
        <v>60659.115756999934</v>
      </c>
      <c r="Q1049" s="25"/>
      <c r="R1049" s="31"/>
    </row>
    <row r="1050" spans="1:18" x14ac:dyDescent="0.3">
      <c r="A1050" s="21" t="s">
        <v>1138</v>
      </c>
      <c r="B1050" t="s">
        <v>1016</v>
      </c>
      <c r="C1050" s="22" t="s">
        <v>1344</v>
      </c>
      <c r="D1050" s="5">
        <v>581503.90723849996</v>
      </c>
      <c r="E1050" s="5">
        <v>61083.788575099999</v>
      </c>
      <c r="F1050" s="5">
        <f t="shared" si="48"/>
        <v>0.10504450239239216</v>
      </c>
      <c r="H1050" s="5">
        <v>168151</v>
      </c>
      <c r="I1050" s="5">
        <v>689</v>
      </c>
      <c r="J1050" s="5">
        <f t="shared" si="49"/>
        <v>168840</v>
      </c>
      <c r="K1050" s="5">
        <f t="shared" si="50"/>
        <v>17735.713783931493</v>
      </c>
      <c r="Q1050" s="27"/>
      <c r="R1050" s="28"/>
    </row>
    <row r="1051" spans="1:18" x14ac:dyDescent="0.3">
      <c r="A1051" s="21" t="s">
        <v>1138</v>
      </c>
      <c r="B1051" t="s">
        <v>1040</v>
      </c>
      <c r="C1051" s="22" t="s">
        <v>1341</v>
      </c>
      <c r="D1051" s="5">
        <v>651353.50394570001</v>
      </c>
      <c r="E1051" s="5">
        <v>273438.60720600002</v>
      </c>
      <c r="F1051" s="5">
        <f t="shared" si="48"/>
        <v>0.41980062370063675</v>
      </c>
      <c r="H1051" s="5">
        <v>363313</v>
      </c>
      <c r="I1051" s="5">
        <v>3400</v>
      </c>
      <c r="J1051" s="5">
        <f t="shared" si="49"/>
        <v>366713</v>
      </c>
      <c r="K1051" s="5">
        <f t="shared" si="50"/>
        <v>153946.3461191316</v>
      </c>
      <c r="Q1051" s="27"/>
      <c r="R1051" s="28"/>
    </row>
    <row r="1052" spans="1:18" x14ac:dyDescent="0.3">
      <c r="A1052" s="21" t="s">
        <v>1138</v>
      </c>
      <c r="B1052" t="s">
        <v>1040</v>
      </c>
      <c r="C1052" s="22" t="s">
        <v>1342</v>
      </c>
      <c r="D1052" s="5">
        <v>651353.50394570001</v>
      </c>
      <c r="E1052" s="5">
        <v>236835.907397</v>
      </c>
      <c r="F1052" s="5">
        <f t="shared" si="48"/>
        <v>0.36360579310976393</v>
      </c>
      <c r="H1052" s="5">
        <v>363313</v>
      </c>
      <c r="I1052" s="5">
        <v>3400</v>
      </c>
      <c r="J1052" s="5">
        <f t="shared" si="49"/>
        <v>366713</v>
      </c>
      <c r="K1052" s="5">
        <f t="shared" si="50"/>
        <v>133338.97120866086</v>
      </c>
      <c r="P1052" s="34"/>
      <c r="Q1052" s="25"/>
      <c r="R1052" s="31"/>
    </row>
    <row r="1053" spans="1:18" x14ac:dyDescent="0.3">
      <c r="A1053" s="21" t="s">
        <v>1138</v>
      </c>
      <c r="B1053" t="s">
        <v>1040</v>
      </c>
      <c r="C1053" s="22" t="s">
        <v>1343</v>
      </c>
      <c r="D1053" s="5">
        <v>651353.50394570001</v>
      </c>
      <c r="E1053" s="5">
        <v>17271.7694577</v>
      </c>
      <c r="F1053" s="5">
        <f t="shared" si="48"/>
        <v>2.6516736845772552E-2</v>
      </c>
      <c r="H1053" s="5">
        <v>363313</v>
      </c>
      <c r="I1053" s="5">
        <v>3400</v>
      </c>
      <c r="J1053" s="5">
        <f t="shared" si="49"/>
        <v>366713</v>
      </c>
      <c r="K1053" s="5">
        <f t="shared" si="50"/>
        <v>9724.0321189237893</v>
      </c>
      <c r="P1053" s="34"/>
      <c r="Q1053" s="27"/>
      <c r="R1053" s="28"/>
    </row>
    <row r="1054" spans="1:18" x14ac:dyDescent="0.3">
      <c r="A1054" s="21" t="s">
        <v>1138</v>
      </c>
      <c r="B1054" t="s">
        <v>1040</v>
      </c>
      <c r="C1054" s="22" t="s">
        <v>1274</v>
      </c>
      <c r="D1054" s="5">
        <v>651353.50394570001</v>
      </c>
      <c r="E1054" s="5">
        <v>123807.219885</v>
      </c>
      <c r="F1054" s="5">
        <f t="shared" si="48"/>
        <v>0.19007684634382679</v>
      </c>
      <c r="H1054" s="5">
        <v>363313</v>
      </c>
      <c r="I1054" s="5">
        <v>3400</v>
      </c>
      <c r="J1054" s="5">
        <f t="shared" si="49"/>
        <v>366713</v>
      </c>
      <c r="K1054" s="5">
        <f t="shared" si="50"/>
        <v>69703.650553283762</v>
      </c>
      <c r="P1054" s="34"/>
      <c r="Q1054" s="27"/>
      <c r="R1054" s="28"/>
    </row>
    <row r="1055" spans="1:18" x14ac:dyDescent="0.3">
      <c r="A1055" s="21" t="s">
        <v>1138</v>
      </c>
      <c r="B1055" t="s">
        <v>1049</v>
      </c>
      <c r="C1055" s="22" t="s">
        <v>1341</v>
      </c>
      <c r="D1055" s="5">
        <v>576479.03267969005</v>
      </c>
      <c r="E1055" s="5">
        <v>86306.700575299998</v>
      </c>
      <c r="F1055" s="5">
        <f t="shared" si="48"/>
        <v>0.14971351199733005</v>
      </c>
      <c r="H1055" s="5">
        <v>229267</v>
      </c>
      <c r="I1055" s="5">
        <v>1222</v>
      </c>
      <c r="J1055" s="5">
        <f t="shared" si="49"/>
        <v>230489</v>
      </c>
      <c r="K1055" s="5">
        <f t="shared" si="50"/>
        <v>34507.317666752606</v>
      </c>
      <c r="P1055" s="34"/>
      <c r="Q1055" s="25"/>
      <c r="R1055" s="31"/>
    </row>
    <row r="1056" spans="1:18" x14ac:dyDescent="0.3">
      <c r="A1056" s="21" t="s">
        <v>1138</v>
      </c>
      <c r="B1056" t="s">
        <v>1049</v>
      </c>
      <c r="C1056" s="22" t="s">
        <v>1342</v>
      </c>
      <c r="D1056" s="5">
        <v>576479.03267969005</v>
      </c>
      <c r="E1056" s="5">
        <v>59218.837878300001</v>
      </c>
      <c r="F1056" s="5">
        <f t="shared" si="48"/>
        <v>0.10272505073259769</v>
      </c>
      <c r="H1056" s="5">
        <v>229267</v>
      </c>
      <c r="I1056" s="5">
        <v>1222</v>
      </c>
      <c r="J1056" s="5">
        <f t="shared" si="49"/>
        <v>230489</v>
      </c>
      <c r="K1056" s="5">
        <f t="shared" si="50"/>
        <v>23676.99421830571</v>
      </c>
      <c r="P1056" s="34"/>
      <c r="Q1056" s="27"/>
      <c r="R1056" s="28"/>
    </row>
    <row r="1057" spans="1:18" x14ac:dyDescent="0.3">
      <c r="A1057" s="21" t="s">
        <v>1138</v>
      </c>
      <c r="B1057" t="s">
        <v>1049</v>
      </c>
      <c r="C1057" s="22" t="s">
        <v>1273</v>
      </c>
      <c r="D1057" s="5">
        <v>576479.03267969005</v>
      </c>
      <c r="E1057" s="5">
        <v>382918.077085</v>
      </c>
      <c r="F1057" s="5">
        <f t="shared" si="48"/>
        <v>0.66423591384590974</v>
      </c>
      <c r="H1057" s="5">
        <v>229267</v>
      </c>
      <c r="I1057" s="5">
        <v>1222</v>
      </c>
      <c r="J1057" s="5">
        <f t="shared" si="49"/>
        <v>230489</v>
      </c>
      <c r="K1057" s="5">
        <f t="shared" si="50"/>
        <v>153099.07154642988</v>
      </c>
      <c r="P1057" s="34"/>
      <c r="Q1057" s="27"/>
      <c r="R1057" s="28"/>
    </row>
    <row r="1058" spans="1:18" x14ac:dyDescent="0.3">
      <c r="A1058" s="21" t="s">
        <v>1138</v>
      </c>
      <c r="B1058" t="s">
        <v>1049</v>
      </c>
      <c r="C1058" s="22" t="s">
        <v>1235</v>
      </c>
      <c r="D1058" s="5">
        <v>576479.03267969005</v>
      </c>
      <c r="E1058" s="5">
        <v>15634.897917099999</v>
      </c>
      <c r="F1058" s="5">
        <f t="shared" si="48"/>
        <v>2.7121364404917119E-2</v>
      </c>
      <c r="H1058" s="5">
        <v>229267</v>
      </c>
      <c r="I1058" s="5">
        <v>1222</v>
      </c>
      <c r="J1058" s="5">
        <f t="shared" si="49"/>
        <v>230489</v>
      </c>
      <c r="K1058" s="5">
        <f t="shared" si="50"/>
        <v>6251.1761603249415</v>
      </c>
      <c r="P1058" s="34"/>
      <c r="Q1058" s="25"/>
      <c r="R1058" s="31"/>
    </row>
    <row r="1059" spans="1:18" x14ac:dyDescent="0.3">
      <c r="A1059" s="21" t="s">
        <v>1138</v>
      </c>
      <c r="B1059" t="s">
        <v>1049</v>
      </c>
      <c r="C1059" s="22" t="s">
        <v>1274</v>
      </c>
      <c r="D1059" s="5">
        <v>576479.03267969005</v>
      </c>
      <c r="E1059" s="5">
        <v>27107.840953399998</v>
      </c>
      <c r="F1059" s="5">
        <f t="shared" si="48"/>
        <v>4.7023116916139376E-2</v>
      </c>
      <c r="H1059" s="5">
        <v>229267</v>
      </c>
      <c r="I1059" s="5">
        <v>1222</v>
      </c>
      <c r="J1059" s="5">
        <f t="shared" si="49"/>
        <v>230489</v>
      </c>
      <c r="K1059" s="5">
        <f t="shared" si="50"/>
        <v>10838.311194884049</v>
      </c>
      <c r="P1059" s="34"/>
      <c r="Q1059" s="27"/>
      <c r="R1059" s="28"/>
    </row>
    <row r="1060" spans="1:18" x14ac:dyDescent="0.3">
      <c r="A1060" s="21" t="s">
        <v>1138</v>
      </c>
      <c r="B1060" t="s">
        <v>1049</v>
      </c>
      <c r="C1060" s="22" t="s">
        <v>1178</v>
      </c>
      <c r="D1060" s="5">
        <v>576479.03267969005</v>
      </c>
      <c r="E1060" s="5">
        <v>5292.6782705899996</v>
      </c>
      <c r="F1060" s="5">
        <f t="shared" si="48"/>
        <v>9.1810421031059061E-3</v>
      </c>
      <c r="H1060" s="5">
        <v>229267</v>
      </c>
      <c r="I1060" s="5">
        <v>1222</v>
      </c>
      <c r="J1060" s="5">
        <f t="shared" si="49"/>
        <v>230489</v>
      </c>
      <c r="K1060" s="5">
        <f t="shared" si="50"/>
        <v>2116.1292133027773</v>
      </c>
      <c r="P1060" s="34"/>
      <c r="Q1060" s="27"/>
      <c r="R1060" s="28"/>
    </row>
    <row r="1061" spans="1:18" x14ac:dyDescent="0.3">
      <c r="A1061" s="21" t="s">
        <v>1138</v>
      </c>
      <c r="B1061" t="s">
        <v>1050</v>
      </c>
      <c r="C1061" s="22" t="s">
        <v>1273</v>
      </c>
      <c r="D1061" s="5">
        <v>571754.11017720005</v>
      </c>
      <c r="E1061" s="5">
        <v>43882.328319300002</v>
      </c>
      <c r="F1061" s="5">
        <f t="shared" si="48"/>
        <v>7.6750350435958972E-2</v>
      </c>
      <c r="H1061" s="5">
        <v>113895</v>
      </c>
      <c r="I1061" s="5">
        <v>143</v>
      </c>
      <c r="J1061" s="5">
        <f t="shared" si="49"/>
        <v>114038</v>
      </c>
      <c r="K1061" s="5">
        <f t="shared" si="50"/>
        <v>8752.4564630158893</v>
      </c>
      <c r="P1061" s="34"/>
      <c r="Q1061" s="25"/>
      <c r="R1061" s="31"/>
    </row>
    <row r="1062" spans="1:18" x14ac:dyDescent="0.3">
      <c r="A1062" s="21" t="s">
        <v>1138</v>
      </c>
      <c r="B1062" t="s">
        <v>1050</v>
      </c>
      <c r="C1062" s="22" t="s">
        <v>1235</v>
      </c>
      <c r="D1062" s="5">
        <v>571754.11017720005</v>
      </c>
      <c r="E1062" s="5">
        <v>388511.12475399999</v>
      </c>
      <c r="F1062" s="5">
        <f t="shared" si="48"/>
        <v>0.67950735786331518</v>
      </c>
      <c r="H1062" s="5">
        <v>113895</v>
      </c>
      <c r="I1062" s="5">
        <v>143</v>
      </c>
      <c r="J1062" s="5">
        <f t="shared" si="49"/>
        <v>114038</v>
      </c>
      <c r="K1062" s="5">
        <f t="shared" si="50"/>
        <v>77489.660076016735</v>
      </c>
      <c r="P1062" s="34"/>
      <c r="Q1062" s="27"/>
      <c r="R1062" s="28"/>
    </row>
    <row r="1063" spans="1:18" x14ac:dyDescent="0.3">
      <c r="A1063" s="21" t="s">
        <v>1138</v>
      </c>
      <c r="B1063" t="s">
        <v>1050</v>
      </c>
      <c r="C1063" s="22" t="s">
        <v>1344</v>
      </c>
      <c r="D1063" s="5">
        <v>571754.11017720005</v>
      </c>
      <c r="E1063" s="5">
        <v>22328.971500899999</v>
      </c>
      <c r="F1063" s="5">
        <f t="shared" si="48"/>
        <v>3.9053451655957007E-2</v>
      </c>
      <c r="H1063" s="5">
        <v>113895</v>
      </c>
      <c r="I1063" s="5">
        <v>143</v>
      </c>
      <c r="J1063" s="5">
        <f t="shared" si="49"/>
        <v>114038</v>
      </c>
      <c r="K1063" s="5">
        <f t="shared" si="50"/>
        <v>4453.577519942025</v>
      </c>
      <c r="P1063" s="34"/>
      <c r="Q1063" s="27"/>
      <c r="R1063" s="28"/>
    </row>
    <row r="1064" spans="1:18" x14ac:dyDescent="0.3">
      <c r="A1064" s="21" t="s">
        <v>1138</v>
      </c>
      <c r="B1064" t="s">
        <v>1050</v>
      </c>
      <c r="C1064" s="22" t="s">
        <v>1236</v>
      </c>
      <c r="D1064" s="5">
        <v>571754.11017720005</v>
      </c>
      <c r="E1064" s="5">
        <v>117031.68560300001</v>
      </c>
      <c r="F1064" s="5">
        <f t="shared" si="48"/>
        <v>0.20468884004476878</v>
      </c>
      <c r="H1064" s="5">
        <v>113895</v>
      </c>
      <c r="I1064" s="5">
        <v>143</v>
      </c>
      <c r="J1064" s="5">
        <f t="shared" si="49"/>
        <v>114038</v>
      </c>
      <c r="K1064" s="5">
        <f t="shared" si="50"/>
        <v>23342.305941025341</v>
      </c>
      <c r="P1064" s="34"/>
      <c r="Q1064" s="25"/>
      <c r="R1064" s="31"/>
    </row>
    <row r="1065" spans="1:18" x14ac:dyDescent="0.3">
      <c r="A1065" s="21" t="s">
        <v>1138</v>
      </c>
      <c r="B1065" t="s">
        <v>1065</v>
      </c>
      <c r="C1065" s="22" t="s">
        <v>1147</v>
      </c>
      <c r="D1065" s="5">
        <v>633332.16548718</v>
      </c>
      <c r="E1065" s="5">
        <v>208308.30191099999</v>
      </c>
      <c r="F1065" s="5">
        <f t="shared" si="48"/>
        <v>0.32890845161916316</v>
      </c>
      <c r="H1065" s="5">
        <v>8894</v>
      </c>
      <c r="I1065" s="5">
        <v>636</v>
      </c>
      <c r="J1065" s="5">
        <f t="shared" si="49"/>
        <v>9530</v>
      </c>
      <c r="K1065" s="5">
        <f t="shared" si="50"/>
        <v>3134.4975439306249</v>
      </c>
      <c r="P1065" s="34"/>
      <c r="Q1065" s="27"/>
      <c r="R1065" s="28"/>
    </row>
    <row r="1066" spans="1:18" x14ac:dyDescent="0.3">
      <c r="A1066" s="21" t="s">
        <v>1138</v>
      </c>
      <c r="B1066" t="s">
        <v>1065</v>
      </c>
      <c r="C1066" s="22" t="s">
        <v>1176</v>
      </c>
      <c r="D1066" s="5">
        <v>633332.16548718</v>
      </c>
      <c r="E1066" s="5">
        <v>421801.13615600002</v>
      </c>
      <c r="F1066" s="5">
        <f t="shared" si="48"/>
        <v>0.66600302201852746</v>
      </c>
      <c r="H1066" s="5">
        <v>8894</v>
      </c>
      <c r="I1066" s="5">
        <v>636</v>
      </c>
      <c r="J1066" s="5">
        <f t="shared" si="49"/>
        <v>9530</v>
      </c>
      <c r="K1066" s="5">
        <f t="shared" si="50"/>
        <v>6347.0087998365671</v>
      </c>
      <c r="P1066" s="34"/>
      <c r="Q1066" s="27"/>
      <c r="R1066" s="28"/>
    </row>
    <row r="1067" spans="1:18" x14ac:dyDescent="0.3">
      <c r="A1067" s="21" t="s">
        <v>1138</v>
      </c>
      <c r="B1067" t="s">
        <v>1065</v>
      </c>
      <c r="C1067" s="22" t="s">
        <v>1172</v>
      </c>
      <c r="D1067" s="5">
        <v>633332.16548718</v>
      </c>
      <c r="E1067" s="5">
        <v>3222.7274201800001</v>
      </c>
      <c r="F1067" s="5">
        <f t="shared" si="48"/>
        <v>5.0885263623093764E-3</v>
      </c>
      <c r="H1067" s="5">
        <v>8894</v>
      </c>
      <c r="I1067" s="5">
        <v>636</v>
      </c>
      <c r="J1067" s="5">
        <f t="shared" si="49"/>
        <v>9530</v>
      </c>
      <c r="K1067" s="5">
        <f t="shared" si="50"/>
        <v>48.493656232808355</v>
      </c>
      <c r="P1067" s="34"/>
      <c r="Q1067" s="25"/>
      <c r="R1067" s="31"/>
    </row>
    <row r="1068" spans="1:18" x14ac:dyDescent="0.3">
      <c r="A1068" s="21" t="s">
        <v>1138</v>
      </c>
      <c r="B1068" t="s">
        <v>1075</v>
      </c>
      <c r="C1068" s="22" t="s">
        <v>1165</v>
      </c>
      <c r="D1068" s="5">
        <v>547595.31918512005</v>
      </c>
      <c r="E1068" s="5">
        <v>203240.82149599999</v>
      </c>
      <c r="F1068" s="5">
        <f t="shared" si="48"/>
        <v>0.3711514952290752</v>
      </c>
      <c r="H1068" s="5">
        <v>411037</v>
      </c>
      <c r="I1068" s="5">
        <v>8432</v>
      </c>
      <c r="J1068" s="5">
        <f t="shared" si="49"/>
        <v>419469</v>
      </c>
      <c r="K1068" s="5">
        <f t="shared" si="50"/>
        <v>155686.54655224495</v>
      </c>
      <c r="P1068" s="34"/>
      <c r="Q1068" s="27"/>
      <c r="R1068" s="28"/>
    </row>
    <row r="1069" spans="1:18" x14ac:dyDescent="0.3">
      <c r="A1069" s="21" t="s">
        <v>1138</v>
      </c>
      <c r="B1069" t="s">
        <v>1075</v>
      </c>
      <c r="C1069" s="22" t="s">
        <v>1166</v>
      </c>
      <c r="D1069" s="5">
        <v>547595.31918512005</v>
      </c>
      <c r="E1069" s="5">
        <v>2553.88121112</v>
      </c>
      <c r="F1069" s="5">
        <f t="shared" si="48"/>
        <v>4.6638112519304335E-3</v>
      </c>
      <c r="H1069" s="5">
        <v>411037</v>
      </c>
      <c r="I1069" s="5">
        <v>8432</v>
      </c>
      <c r="J1069" s="5">
        <f t="shared" si="49"/>
        <v>419469</v>
      </c>
      <c r="K1069" s="5">
        <f t="shared" si="50"/>
        <v>1956.324242036007</v>
      </c>
      <c r="P1069" s="34"/>
      <c r="Q1069" s="27"/>
      <c r="R1069" s="28"/>
    </row>
    <row r="1070" spans="1:18" x14ac:dyDescent="0.3">
      <c r="A1070" s="21" t="s">
        <v>1138</v>
      </c>
      <c r="B1070" t="s">
        <v>1075</v>
      </c>
      <c r="C1070" s="22" t="s">
        <v>1342</v>
      </c>
      <c r="D1070" s="5">
        <v>547595.31918512005</v>
      </c>
      <c r="E1070" s="5">
        <v>149166.72789499999</v>
      </c>
      <c r="F1070" s="5">
        <f t="shared" si="48"/>
        <v>0.27240321943762397</v>
      </c>
      <c r="H1070" s="5">
        <v>411037</v>
      </c>
      <c r="I1070" s="5">
        <v>8432</v>
      </c>
      <c r="J1070" s="5">
        <f t="shared" si="49"/>
        <v>419469</v>
      </c>
      <c r="K1070" s="5">
        <f t="shared" si="50"/>
        <v>114264.70605428069</v>
      </c>
      <c r="P1070" s="34"/>
      <c r="Q1070" s="25"/>
      <c r="R1070" s="31"/>
    </row>
    <row r="1071" spans="1:18" x14ac:dyDescent="0.3">
      <c r="A1071" s="21" t="s">
        <v>1138</v>
      </c>
      <c r="B1071" t="s">
        <v>1075</v>
      </c>
      <c r="C1071" s="22" t="s">
        <v>1343</v>
      </c>
      <c r="D1071" s="5">
        <v>547595.31918512005</v>
      </c>
      <c r="E1071" s="5">
        <v>192633.88858299999</v>
      </c>
      <c r="F1071" s="5">
        <f t="shared" si="48"/>
        <v>0.35178147408137028</v>
      </c>
      <c r="H1071" s="5">
        <v>411037</v>
      </c>
      <c r="I1071" s="5">
        <v>8432</v>
      </c>
      <c r="J1071" s="5">
        <f t="shared" si="49"/>
        <v>419469</v>
      </c>
      <c r="K1071" s="5">
        <f t="shared" si="50"/>
        <v>147561.4231514383</v>
      </c>
      <c r="P1071" s="34"/>
      <c r="Q1071" s="27"/>
      <c r="R1071" s="28"/>
    </row>
    <row r="1072" spans="1:18" x14ac:dyDescent="0.3">
      <c r="A1072" s="21" t="s">
        <v>1138</v>
      </c>
      <c r="B1072" t="s">
        <v>1102</v>
      </c>
      <c r="C1072" s="22" t="s">
        <v>1140</v>
      </c>
      <c r="D1072" s="5">
        <v>576383.86004742992</v>
      </c>
      <c r="E1072" s="5">
        <v>87575.079873800001</v>
      </c>
      <c r="F1072" s="5">
        <f t="shared" si="48"/>
        <v>0.15193881360000877</v>
      </c>
      <c r="H1072" s="5">
        <v>170725</v>
      </c>
      <c r="I1072" s="5">
        <v>3757</v>
      </c>
      <c r="J1072" s="5">
        <f t="shared" si="49"/>
        <v>174482</v>
      </c>
      <c r="K1072" s="5">
        <f t="shared" si="50"/>
        <v>26510.58807455673</v>
      </c>
      <c r="P1072" s="34"/>
      <c r="Q1072" s="27"/>
      <c r="R1072" s="28"/>
    </row>
    <row r="1073" spans="1:18" x14ac:dyDescent="0.3">
      <c r="A1073" s="21" t="s">
        <v>1138</v>
      </c>
      <c r="B1073" t="s">
        <v>1102</v>
      </c>
      <c r="C1073" s="22" t="s">
        <v>1166</v>
      </c>
      <c r="D1073" s="5">
        <v>576383.86004742992</v>
      </c>
      <c r="E1073" s="5">
        <v>434141.34770799999</v>
      </c>
      <c r="F1073" s="5">
        <f t="shared" si="48"/>
        <v>0.7532156567886461</v>
      </c>
      <c r="H1073" s="5">
        <v>170725</v>
      </c>
      <c r="I1073" s="5">
        <v>3757</v>
      </c>
      <c r="J1073" s="5">
        <f t="shared" si="49"/>
        <v>174482</v>
      </c>
      <c r="K1073" s="5">
        <f t="shared" si="50"/>
        <v>131422.57422779655</v>
      </c>
      <c r="P1073" s="34"/>
      <c r="Q1073" s="25"/>
      <c r="R1073" s="31"/>
    </row>
    <row r="1074" spans="1:18" x14ac:dyDescent="0.3">
      <c r="A1074" s="21" t="s">
        <v>1138</v>
      </c>
      <c r="B1074" t="s">
        <v>1102</v>
      </c>
      <c r="C1074" s="22" t="s">
        <v>1147</v>
      </c>
      <c r="D1074" s="5">
        <v>576383.86004742992</v>
      </c>
      <c r="E1074" s="5">
        <v>7596.0962682299996</v>
      </c>
      <c r="F1074" s="5">
        <f t="shared" si="48"/>
        <v>1.3178884411518613E-2</v>
      </c>
      <c r="H1074" s="5">
        <v>170725</v>
      </c>
      <c r="I1074" s="5">
        <v>3757</v>
      </c>
      <c r="J1074" s="5">
        <f t="shared" si="49"/>
        <v>174482</v>
      </c>
      <c r="K1074" s="5">
        <f t="shared" si="50"/>
        <v>2299.4781098905905</v>
      </c>
      <c r="P1074" s="34"/>
      <c r="Q1074" s="27"/>
      <c r="R1074" s="28"/>
    </row>
    <row r="1075" spans="1:18" x14ac:dyDescent="0.3">
      <c r="A1075" s="21" t="s">
        <v>1138</v>
      </c>
      <c r="B1075" t="s">
        <v>1102</v>
      </c>
      <c r="C1075" s="22" t="s">
        <v>1343</v>
      </c>
      <c r="D1075" s="5">
        <v>576383.86004742992</v>
      </c>
      <c r="E1075" s="5">
        <v>47071.3361974</v>
      </c>
      <c r="F1075" s="5">
        <f t="shared" si="48"/>
        <v>8.1666645199826651E-2</v>
      </c>
      <c r="H1075" s="5">
        <v>170725</v>
      </c>
      <c r="I1075" s="5">
        <v>3757</v>
      </c>
      <c r="J1075" s="5">
        <f t="shared" si="49"/>
        <v>174482</v>
      </c>
      <c r="K1075" s="5">
        <f t="shared" si="50"/>
        <v>14249.359587756153</v>
      </c>
      <c r="P1075" s="34"/>
      <c r="Q1075" s="27"/>
      <c r="R1075" s="28"/>
    </row>
    <row r="1076" spans="1:18" x14ac:dyDescent="0.3">
      <c r="A1076" s="21" t="s">
        <v>1138</v>
      </c>
      <c r="B1076" t="s">
        <v>1105</v>
      </c>
      <c r="C1076" s="22" t="s">
        <v>1235</v>
      </c>
      <c r="D1076" s="5">
        <v>570171.54674440005</v>
      </c>
      <c r="E1076" s="5">
        <v>16178.266735900001</v>
      </c>
      <c r="F1076" s="5">
        <f t="shared" si="48"/>
        <v>2.8374384565970794E-2</v>
      </c>
      <c r="H1076" s="5">
        <v>192725</v>
      </c>
      <c r="I1076" s="5">
        <v>234</v>
      </c>
      <c r="J1076" s="5">
        <f t="shared" si="49"/>
        <v>192959</v>
      </c>
      <c r="K1076" s="5">
        <f t="shared" si="50"/>
        <v>5475.0928714651582</v>
      </c>
      <c r="P1076" s="34"/>
      <c r="Q1076" s="25"/>
      <c r="R1076" s="31"/>
    </row>
    <row r="1077" spans="1:18" x14ac:dyDescent="0.3">
      <c r="A1077" s="21" t="s">
        <v>1138</v>
      </c>
      <c r="B1077" t="s">
        <v>1105</v>
      </c>
      <c r="C1077" s="22" t="s">
        <v>1344</v>
      </c>
      <c r="D1077" s="5">
        <v>570171.54674440005</v>
      </c>
      <c r="E1077" s="5">
        <v>341126.940519</v>
      </c>
      <c r="F1077" s="5">
        <f t="shared" si="48"/>
        <v>0.59828825634458127</v>
      </c>
      <c r="H1077" s="5">
        <v>192725</v>
      </c>
      <c r="I1077" s="5">
        <v>234</v>
      </c>
      <c r="J1077" s="5">
        <f t="shared" si="49"/>
        <v>192959</v>
      </c>
      <c r="K1077" s="5">
        <f t="shared" si="50"/>
        <v>115445.10365599405</v>
      </c>
      <c r="P1077" s="34"/>
      <c r="Q1077" s="25"/>
      <c r="R1077" s="24"/>
    </row>
    <row r="1078" spans="1:18" x14ac:dyDescent="0.3">
      <c r="A1078" s="21" t="s">
        <v>1138</v>
      </c>
      <c r="B1078" t="s">
        <v>1105</v>
      </c>
      <c r="C1078" s="22" t="s">
        <v>1236</v>
      </c>
      <c r="D1078" s="5">
        <v>570171.54674440005</v>
      </c>
      <c r="E1078" s="5">
        <v>32622.4689382</v>
      </c>
      <c r="F1078" s="5">
        <f t="shared" si="48"/>
        <v>5.7215182210458841E-2</v>
      </c>
      <c r="H1078" s="5">
        <v>192725</v>
      </c>
      <c r="I1078" s="5">
        <v>234</v>
      </c>
      <c r="J1078" s="5">
        <f t="shared" si="49"/>
        <v>192959</v>
      </c>
      <c r="K1078" s="5">
        <f t="shared" si="50"/>
        <v>11040.184344147927</v>
      </c>
      <c r="P1078" s="34"/>
      <c r="Q1078" s="29"/>
      <c r="R1078" s="30"/>
    </row>
    <row r="1079" spans="1:18" x14ac:dyDescent="0.3">
      <c r="A1079" s="21" t="s">
        <v>1138</v>
      </c>
      <c r="B1079" t="s">
        <v>1105</v>
      </c>
      <c r="C1079" s="22" t="s">
        <v>1233</v>
      </c>
      <c r="D1079" s="5">
        <v>570171.54674440005</v>
      </c>
      <c r="E1079" s="5">
        <v>48534.442999300001</v>
      </c>
      <c r="F1079" s="5">
        <f t="shared" si="48"/>
        <v>8.5122527205057669E-2</v>
      </c>
      <c r="H1079" s="5">
        <v>192725</v>
      </c>
      <c r="I1079" s="5">
        <v>234</v>
      </c>
      <c r="J1079" s="5">
        <f t="shared" si="49"/>
        <v>192959</v>
      </c>
      <c r="K1079" s="5">
        <f t="shared" si="50"/>
        <v>16425.157726960722</v>
      </c>
      <c r="Q1079" s="27"/>
      <c r="R1079" s="28"/>
    </row>
    <row r="1080" spans="1:18" x14ac:dyDescent="0.3">
      <c r="A1080" s="21" t="s">
        <v>1138</v>
      </c>
      <c r="B1080" t="s">
        <v>1105</v>
      </c>
      <c r="C1080" s="22" t="s">
        <v>1237</v>
      </c>
      <c r="D1080" s="5">
        <v>570171.54674440005</v>
      </c>
      <c r="E1080" s="5">
        <v>131709.42755200001</v>
      </c>
      <c r="F1080" s="5">
        <f t="shared" si="48"/>
        <v>0.23099964967393138</v>
      </c>
      <c r="H1080" s="5">
        <v>192725</v>
      </c>
      <c r="I1080" s="5">
        <v>234</v>
      </c>
      <c r="J1080" s="5">
        <f t="shared" si="49"/>
        <v>192959</v>
      </c>
      <c r="K1080" s="5">
        <f t="shared" si="50"/>
        <v>44573.461401432127</v>
      </c>
      <c r="Q1080" s="27"/>
      <c r="R1080" s="28"/>
    </row>
    <row r="1081" spans="1:18" x14ac:dyDescent="0.3">
      <c r="A1081" s="21" t="s">
        <v>1138</v>
      </c>
      <c r="B1081" t="s">
        <v>1123</v>
      </c>
      <c r="C1081" s="22" t="s">
        <v>1344</v>
      </c>
      <c r="D1081" s="5">
        <v>495516.26286177</v>
      </c>
      <c r="E1081" s="5">
        <v>99786.675883100004</v>
      </c>
      <c r="F1081" s="5">
        <f t="shared" si="48"/>
        <v>0.2013792146937802</v>
      </c>
      <c r="H1081" s="5">
        <v>120979</v>
      </c>
      <c r="I1081" s="5">
        <v>218</v>
      </c>
      <c r="J1081" s="5">
        <f t="shared" si="49"/>
        <v>121197</v>
      </c>
      <c r="K1081" s="5">
        <f t="shared" si="50"/>
        <v>24406.556683242077</v>
      </c>
      <c r="Q1081" s="25"/>
      <c r="R1081" s="31"/>
    </row>
    <row r="1082" spans="1:18" x14ac:dyDescent="0.3">
      <c r="A1082" s="21" t="s">
        <v>1138</v>
      </c>
      <c r="B1082" t="s">
        <v>1123</v>
      </c>
      <c r="C1082" s="22" t="s">
        <v>1232</v>
      </c>
      <c r="D1082" s="5">
        <v>495516.26286177</v>
      </c>
      <c r="E1082" s="5">
        <v>5887.9756466700001</v>
      </c>
      <c r="F1082" s="5">
        <f t="shared" si="48"/>
        <v>1.1882507372543127E-2</v>
      </c>
      <c r="H1082" s="5">
        <v>120979</v>
      </c>
      <c r="I1082" s="5">
        <v>218</v>
      </c>
      <c r="J1082" s="5">
        <f t="shared" si="49"/>
        <v>121197</v>
      </c>
      <c r="K1082" s="5">
        <f t="shared" si="50"/>
        <v>1440.1242460301094</v>
      </c>
      <c r="Q1082" s="27"/>
      <c r="R1082" s="28"/>
    </row>
    <row r="1083" spans="1:18" x14ac:dyDescent="0.3">
      <c r="A1083" s="21" t="s">
        <v>1138</v>
      </c>
      <c r="B1083" t="s">
        <v>1123</v>
      </c>
      <c r="C1083" s="22" t="s">
        <v>1233</v>
      </c>
      <c r="D1083" s="5">
        <v>495516.26286177</v>
      </c>
      <c r="E1083" s="5">
        <v>201697.37895899999</v>
      </c>
      <c r="F1083" s="5">
        <f t="shared" si="48"/>
        <v>0.40704492279250543</v>
      </c>
      <c r="H1083" s="5">
        <v>120979</v>
      </c>
      <c r="I1083" s="5">
        <v>218</v>
      </c>
      <c r="J1083" s="5">
        <f t="shared" si="49"/>
        <v>121197</v>
      </c>
      <c r="K1083" s="5">
        <f t="shared" si="50"/>
        <v>49332.623507683282</v>
      </c>
      <c r="Q1083" s="27"/>
      <c r="R1083" s="28"/>
    </row>
    <row r="1084" spans="1:18" x14ac:dyDescent="0.3">
      <c r="A1084" s="21" t="s">
        <v>1138</v>
      </c>
      <c r="B1084" t="s">
        <v>1123</v>
      </c>
      <c r="C1084" s="22" t="s">
        <v>1237</v>
      </c>
      <c r="D1084" s="5">
        <v>495516.26286177</v>
      </c>
      <c r="E1084" s="5">
        <v>188144.23237300001</v>
      </c>
      <c r="F1084" s="5">
        <f t="shared" si="48"/>
        <v>0.37969335514117125</v>
      </c>
      <c r="H1084" s="5">
        <v>120979</v>
      </c>
      <c r="I1084" s="5">
        <v>218</v>
      </c>
      <c r="J1084" s="5">
        <f t="shared" si="49"/>
        <v>121197</v>
      </c>
      <c r="K1084" s="5">
        <f t="shared" si="50"/>
        <v>46017.69556304453</v>
      </c>
      <c r="Q1084" s="25"/>
      <c r="R1084" s="31"/>
    </row>
    <row r="1085" spans="1:18" x14ac:dyDescent="0.3">
      <c r="A1085" s="21" t="s">
        <v>1139</v>
      </c>
      <c r="B1085" t="s">
        <v>1022</v>
      </c>
      <c r="C1085" s="22" t="s">
        <v>1312</v>
      </c>
      <c r="D1085" s="5">
        <v>542495.10584019998</v>
      </c>
      <c r="E1085" s="5">
        <v>101751.04191299999</v>
      </c>
      <c r="F1085" s="5">
        <f t="shared" si="48"/>
        <v>0.18756121634574208</v>
      </c>
      <c r="H1085" s="5">
        <v>59801</v>
      </c>
      <c r="I1085" s="5">
        <v>852</v>
      </c>
      <c r="J1085" s="5">
        <f t="shared" si="49"/>
        <v>60653</v>
      </c>
      <c r="K1085" s="5">
        <f t="shared" si="50"/>
        <v>11376.150455018294</v>
      </c>
      <c r="Q1085" s="27"/>
      <c r="R1085" s="28"/>
    </row>
    <row r="1086" spans="1:18" x14ac:dyDescent="0.3">
      <c r="A1086" s="21" t="s">
        <v>1139</v>
      </c>
      <c r="B1086" t="s">
        <v>1022</v>
      </c>
      <c r="C1086" s="22" t="s">
        <v>1311</v>
      </c>
      <c r="D1086" s="5">
        <v>542495.10584019998</v>
      </c>
      <c r="E1086" s="5">
        <v>177606.68300799999</v>
      </c>
      <c r="F1086" s="5">
        <f t="shared" si="48"/>
        <v>0.32738854433152564</v>
      </c>
      <c r="H1086" s="5">
        <v>59801</v>
      </c>
      <c r="I1086" s="5">
        <v>852</v>
      </c>
      <c r="J1086" s="5">
        <f t="shared" si="49"/>
        <v>60653</v>
      </c>
      <c r="K1086" s="5">
        <f t="shared" si="50"/>
        <v>19857.097379340026</v>
      </c>
      <c r="Q1086" s="27"/>
      <c r="R1086" s="28"/>
    </row>
    <row r="1087" spans="1:18" x14ac:dyDescent="0.3">
      <c r="A1087" s="21" t="s">
        <v>1139</v>
      </c>
      <c r="B1087" t="s">
        <v>1022</v>
      </c>
      <c r="C1087" s="22" t="s">
        <v>1313</v>
      </c>
      <c r="D1087" s="5">
        <v>542495.10584019998</v>
      </c>
      <c r="E1087" s="5">
        <v>178650.766233</v>
      </c>
      <c r="F1087" s="5">
        <f t="shared" si="48"/>
        <v>0.32931313906751492</v>
      </c>
      <c r="H1087" s="5">
        <v>59801</v>
      </c>
      <c r="I1087" s="5">
        <v>852</v>
      </c>
      <c r="J1087" s="5">
        <f t="shared" si="49"/>
        <v>60653</v>
      </c>
      <c r="K1087" s="5">
        <f t="shared" si="50"/>
        <v>19973.829823861983</v>
      </c>
      <c r="Q1087" s="25"/>
      <c r="R1087" s="31"/>
    </row>
    <row r="1088" spans="1:18" x14ac:dyDescent="0.3">
      <c r="A1088" s="21" t="s">
        <v>1139</v>
      </c>
      <c r="B1088" t="s">
        <v>1022</v>
      </c>
      <c r="C1088" s="22" t="s">
        <v>1320</v>
      </c>
      <c r="D1088" s="5">
        <v>542495.10584019998</v>
      </c>
      <c r="E1088" s="5">
        <v>84486.614686200002</v>
      </c>
      <c r="F1088" s="5">
        <f t="shared" si="48"/>
        <v>0.15573710025521742</v>
      </c>
      <c r="H1088" s="5">
        <v>59801</v>
      </c>
      <c r="I1088" s="5">
        <v>852</v>
      </c>
      <c r="J1088" s="5">
        <f t="shared" si="49"/>
        <v>60653</v>
      </c>
      <c r="K1088" s="5">
        <f t="shared" si="50"/>
        <v>9445.922341779702</v>
      </c>
      <c r="Q1088" s="35"/>
      <c r="R1088" s="34"/>
    </row>
    <row r="1089" spans="1:11" x14ac:dyDescent="0.3">
      <c r="A1089" s="21" t="s">
        <v>1139</v>
      </c>
      <c r="B1089" t="s">
        <v>1042</v>
      </c>
      <c r="C1089" s="22" t="s">
        <v>1312</v>
      </c>
      <c r="D1089" s="5">
        <v>620937.98430682009</v>
      </c>
      <c r="E1089" s="5">
        <v>378238.40404300002</v>
      </c>
      <c r="F1089" s="5">
        <f t="shared" si="48"/>
        <v>0.60914038696673367</v>
      </c>
      <c r="H1089" s="5">
        <v>8357</v>
      </c>
      <c r="I1089" s="5">
        <v>2059</v>
      </c>
      <c r="J1089" s="5">
        <f t="shared" si="49"/>
        <v>10416</v>
      </c>
      <c r="K1089" s="5">
        <f t="shared" si="50"/>
        <v>6344.8062706454975</v>
      </c>
    </row>
    <row r="1090" spans="1:11" x14ac:dyDescent="0.3">
      <c r="A1090" s="21" t="s">
        <v>1139</v>
      </c>
      <c r="B1090" t="s">
        <v>1042</v>
      </c>
      <c r="C1090" s="22" t="s">
        <v>1311</v>
      </c>
      <c r="D1090" s="5">
        <v>620937.98430682009</v>
      </c>
      <c r="E1090" s="5">
        <v>233835.56141299999</v>
      </c>
      <c r="F1090" s="5">
        <f t="shared" si="48"/>
        <v>0.37658440508199981</v>
      </c>
      <c r="H1090" s="5">
        <v>8357</v>
      </c>
      <c r="I1090" s="5">
        <v>2059</v>
      </c>
      <c r="J1090" s="5">
        <f t="shared" si="49"/>
        <v>10416</v>
      </c>
      <c r="K1090" s="5">
        <f t="shared" si="50"/>
        <v>3922.50316333411</v>
      </c>
    </row>
    <row r="1091" spans="1:11" x14ac:dyDescent="0.3">
      <c r="A1091" s="21" t="s">
        <v>1139</v>
      </c>
      <c r="B1091" t="s">
        <v>1042</v>
      </c>
      <c r="C1091" s="22" t="s">
        <v>1308</v>
      </c>
      <c r="D1091" s="5">
        <v>620937.98430682009</v>
      </c>
      <c r="E1091" s="5">
        <v>5413.1820586399999</v>
      </c>
      <c r="F1091" s="5">
        <f t="shared" ref="F1091:F1095" si="51">E1091/D1091</f>
        <v>8.7177499129530121E-3</v>
      </c>
      <c r="H1091" s="5">
        <v>8357</v>
      </c>
      <c r="I1091" s="5">
        <v>2059</v>
      </c>
      <c r="J1091" s="5">
        <f t="shared" ref="J1091:J1095" si="52">SUM(H1091:I1091)</f>
        <v>10416</v>
      </c>
      <c r="K1091" s="5">
        <f t="shared" ref="K1091:K1095" si="53">J1091*F1091</f>
        <v>90.804083093318567</v>
      </c>
    </row>
    <row r="1092" spans="1:11" x14ac:dyDescent="0.3">
      <c r="A1092" s="21" t="s">
        <v>1139</v>
      </c>
      <c r="B1092" t="s">
        <v>1042</v>
      </c>
      <c r="C1092" s="22" t="s">
        <v>1320</v>
      </c>
      <c r="D1092" s="5">
        <v>620937.98430682009</v>
      </c>
      <c r="E1092" s="5">
        <v>3450.83679218</v>
      </c>
      <c r="F1092" s="5">
        <f t="shared" si="51"/>
        <v>5.5574580383133078E-3</v>
      </c>
      <c r="H1092" s="5">
        <v>8357</v>
      </c>
      <c r="I1092" s="5">
        <v>2059</v>
      </c>
      <c r="J1092" s="5">
        <f t="shared" si="52"/>
        <v>10416</v>
      </c>
      <c r="K1092" s="5">
        <f t="shared" si="53"/>
        <v>57.886482927071413</v>
      </c>
    </row>
    <row r="1093" spans="1:11" x14ac:dyDescent="0.3">
      <c r="A1093" s="21" t="s">
        <v>1139</v>
      </c>
      <c r="B1093" t="s">
        <v>805</v>
      </c>
      <c r="C1093" s="22" t="s">
        <v>1310</v>
      </c>
      <c r="D1093" s="5">
        <v>214522.98638695001</v>
      </c>
      <c r="E1093" s="5">
        <v>1206.36791825</v>
      </c>
      <c r="F1093" s="5">
        <f t="shared" si="51"/>
        <v>5.6234902308976362E-3</v>
      </c>
      <c r="H1093" s="5">
        <v>149688</v>
      </c>
      <c r="I1093" s="5">
        <v>588</v>
      </c>
      <c r="J1093" s="5">
        <f t="shared" si="52"/>
        <v>150276</v>
      </c>
      <c r="K1093" s="5">
        <f t="shared" si="53"/>
        <v>845.07561793837317</v>
      </c>
    </row>
    <row r="1094" spans="1:11" x14ac:dyDescent="0.3">
      <c r="A1094" s="21" t="s">
        <v>1139</v>
      </c>
      <c r="B1094" t="s">
        <v>805</v>
      </c>
      <c r="C1094" s="22" t="s">
        <v>1311</v>
      </c>
      <c r="D1094" s="5">
        <v>214522.98638695001</v>
      </c>
      <c r="E1094" s="5">
        <v>166709.10643300001</v>
      </c>
      <c r="F1094" s="5">
        <f t="shared" si="51"/>
        <v>0.77711535365396789</v>
      </c>
      <c r="H1094" s="5">
        <v>149688</v>
      </c>
      <c r="I1094" s="5">
        <v>588</v>
      </c>
      <c r="J1094" s="5">
        <f t="shared" si="52"/>
        <v>150276</v>
      </c>
      <c r="K1094" s="5">
        <f t="shared" si="53"/>
        <v>116781.78688570368</v>
      </c>
    </row>
    <row r="1095" spans="1:11" x14ac:dyDescent="0.3">
      <c r="A1095" s="21" t="s">
        <v>1139</v>
      </c>
      <c r="B1095" t="s">
        <v>805</v>
      </c>
      <c r="C1095" s="22" t="s">
        <v>1313</v>
      </c>
      <c r="D1095" s="5">
        <v>214522.98638695001</v>
      </c>
      <c r="E1095" s="5">
        <v>46607.512035699998</v>
      </c>
      <c r="F1095" s="5">
        <f t="shared" si="51"/>
        <v>0.21726115611513439</v>
      </c>
      <c r="H1095" s="5">
        <v>149688</v>
      </c>
      <c r="I1095" s="5">
        <v>588</v>
      </c>
      <c r="J1095" s="5">
        <f t="shared" si="52"/>
        <v>150276</v>
      </c>
      <c r="K1095" s="5">
        <f t="shared" si="53"/>
        <v>32649.137496357936</v>
      </c>
    </row>
    <row r="1096" spans="1:11" x14ac:dyDescent="0.3">
      <c r="C1096" s="5"/>
      <c r="D1096" s="5"/>
      <c r="E1096" s="5"/>
      <c r="F1096" s="5"/>
      <c r="H1096" s="5"/>
      <c r="I1096" s="5"/>
      <c r="J1096" s="5"/>
      <c r="K1096" s="5"/>
    </row>
  </sheetData>
  <pageMargins left="0.7" right="0.7" top="0.75" bottom="0.75" header="0.3" footer="0.3"/>
  <pageSetup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Input</vt:lpstr>
      <vt:lpstr>Output</vt:lpstr>
      <vt:lpstr>Document Sources and Data</vt:lpstr>
      <vt:lpstr>GIS Sources and Data</vt:lpstr>
      <vt:lpstr>Physical Supply by HUC 8 Detail</vt:lpstr>
      <vt:lpstr>Physical Supply by HUC 8</vt:lpstr>
      <vt:lpstr>Water Use Current Detail</vt:lpstr>
      <vt:lpstr>Water Use Current M&amp;I</vt:lpstr>
      <vt:lpstr>Water Use Current Ag</vt:lpstr>
      <vt:lpstr>Water Use Current Thermo</vt:lpstr>
      <vt:lpstr>Current Groundwater Detail</vt:lpstr>
      <vt:lpstr>Current Groundwater Pumping</vt:lpstr>
      <vt:lpstr>Water Use Future Detail</vt:lpstr>
      <vt:lpstr>Water Use Future M&amp;I</vt:lpstr>
      <vt:lpstr>Water Use Future Ag</vt:lpstr>
      <vt:lpstr>Recharge Detail</vt:lpstr>
      <vt:lpstr>Recharge</vt:lpstr>
      <vt:lpstr>Storage Details</vt:lpstr>
      <vt:lpstr>Storage</vt:lpstr>
      <vt:lpstr>Species_Details</vt:lpstr>
      <vt:lpstr>Species</vt:lpstr>
    </vt:vector>
  </TitlesOfParts>
  <Company>Sandia National Laboratories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Barbie Moreland</dc:creator>
  <cp:lastModifiedBy>Barbie Moreland</cp:lastModifiedBy>
  <cp:lastPrinted>2013-04-19T20:35:22Z</cp:lastPrinted>
  <dcterms:created xsi:type="dcterms:W3CDTF">2012-08-14T16:11:04Z</dcterms:created>
  <dcterms:modified xsi:type="dcterms:W3CDTF">2013-04-30T18:20:01Z</dcterms:modified>
</cp:coreProperties>
</file>